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enexis-my.sharepoint.com/personal/wim_rommens_enexis_nl/Documents/documents/Projecten/XSD DSP-Synfra - Business Rules Enexis/Business Rules Enexis/"/>
    </mc:Choice>
  </mc:AlternateContent>
  <xr:revisionPtr revIDLastSave="23" documentId="8_{F5C0860D-5D3A-4BF1-87D0-4ABB3BE80108}" xr6:coauthVersionLast="41" xr6:coauthVersionMax="41" xr10:uidLastSave="{5AE8C073-DC15-4324-93EF-C7CB8914BF3F}"/>
  <bookViews>
    <workbookView xWindow="-108" yWindow="-108" windowWidth="23256" windowHeight="12576" tabRatio="786" activeTab="4" xr2:uid="{00000000-000D-0000-FFFF-FFFF00000000}"/>
  </bookViews>
  <sheets>
    <sheet name="Scenario" sheetId="14" r:id="rId1"/>
    <sheet name="Elektra - TG-AGA - DSP" sheetId="41" r:id="rId2"/>
    <sheet name="Elektra - Optie" sheetId="34" r:id="rId3"/>
    <sheet name="GAS - TG-AGA - DSP" sheetId="42" r:id="rId4"/>
    <sheet name="Gas - Optie" sheetId="35" r:id="rId5"/>
    <sheet name="WATER - TG-AGA" sheetId="29" state="hidden" r:id="rId6"/>
    <sheet name="KOPER - TG-AGA" sheetId="30" state="hidden" r:id="rId7"/>
    <sheet name="CAI - TG-AGA" sheetId="31" state="hidden" r:id="rId8"/>
    <sheet name="GLAS - TG-AGA" sheetId="32" state="hidden" r:id="rId9"/>
    <sheet name="Start" sheetId="15" r:id="rId10"/>
    <sheet name="PDF Elektra" sheetId="18" r:id="rId11"/>
    <sheet name="PDF Gas" sheetId="19" r:id="rId12"/>
    <sheet name="Bijstelling" sheetId="4" r:id="rId13"/>
    <sheet name="Plan" sheetId="8" r:id="rId14"/>
    <sheet name="TG" sheetId="3" r:id="rId15"/>
    <sheet name="AGA" sheetId="1" r:id="rId16"/>
    <sheet name="AGP" sheetId="5" r:id="rId17"/>
    <sheet name="AnnuleerGereed" sheetId="7" r:id="rId18"/>
    <sheet name="Bijlagen" sheetId="17" r:id="rId19"/>
  </sheets>
  <definedNames>
    <definedName name="_xlnm._FilterDatabase" localSheetId="15" hidden="1">AGA!$A$1:$AU$313</definedName>
    <definedName name="_xlnm._FilterDatabase" localSheetId="7" hidden="1">'CAI - TG-AGA'!$B$1:$EI$109</definedName>
    <definedName name="_xlnm._FilterDatabase" localSheetId="1" hidden="1">'Elektra - TG-AGA - DSP'!$B$1:$GP$84</definedName>
    <definedName name="_xlnm._FilterDatabase" localSheetId="3" hidden="1">'GAS - TG-AGA - DSP'!$B$1:$GS$84</definedName>
    <definedName name="_xlnm._FilterDatabase" localSheetId="8" hidden="1">'GLAS - TG-AGA'!$B$1:$EA$109</definedName>
    <definedName name="_xlnm._FilterDatabase" localSheetId="6" hidden="1">'KOPER - TG-AGA'!$B$1:$ED$109</definedName>
    <definedName name="_xlnm._FilterDatabase" localSheetId="0" hidden="1">Scenario!$A$1:$AG$78</definedName>
    <definedName name="_xlnm._FilterDatabase" localSheetId="5" hidden="1">'WATER - TG-AGA'!$B$1:$GF$109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2" i="14" l="1"/>
  <c r="AG2" i="14"/>
  <c r="N2" i="14"/>
  <c r="F2" i="14"/>
  <c r="G2" i="14"/>
  <c r="H2" i="14"/>
  <c r="I2" i="14"/>
  <c r="J2" i="14"/>
  <c r="K2" i="14"/>
  <c r="L2" i="14"/>
  <c r="M2" i="14"/>
  <c r="O2" i="14"/>
  <c r="P2" i="14"/>
  <c r="Q2" i="14"/>
  <c r="R2" i="14"/>
  <c r="S2" i="14"/>
  <c r="T2" i="14"/>
  <c r="U2" i="14"/>
  <c r="W2" i="14"/>
  <c r="V2" i="14"/>
  <c r="X2" i="14"/>
  <c r="AE2" i="14"/>
  <c r="AD2" i="14"/>
  <c r="AC2" i="14"/>
  <c r="AB2" i="14"/>
  <c r="AA2" i="14"/>
  <c r="Z2" i="14"/>
  <c r="Y2" i="14"/>
  <c r="B83" i="14"/>
  <c r="B79" i="14"/>
  <c r="B80" i="14"/>
  <c r="B81" i="14"/>
  <c r="B82" i="14"/>
  <c r="E51" i="35" l="1"/>
  <c r="Q10" i="29"/>
  <c r="R10" i="29"/>
  <c r="S10" i="29"/>
  <c r="T10" i="29" s="1"/>
  <c r="U10" i="29" s="1"/>
  <c r="V10" i="29" s="1"/>
  <c r="W10" i="29"/>
  <c r="X10" i="29" s="1"/>
  <c r="Y10" i="29" s="1"/>
  <c r="Z10" i="29" s="1"/>
  <c r="AA10" i="29" s="1"/>
  <c r="AB10" i="29" s="1"/>
  <c r="AC10" i="29" s="1"/>
  <c r="AD10" i="29" s="1"/>
  <c r="AE10" i="29"/>
  <c r="AF10" i="29" s="1"/>
  <c r="AG10" i="29" s="1"/>
  <c r="AH10" i="29" s="1"/>
  <c r="AI10" i="29" s="1"/>
  <c r="AJ10" i="29" s="1"/>
  <c r="AK10" i="29" s="1"/>
  <c r="AL10" i="29" s="1"/>
  <c r="AM10" i="29" s="1"/>
  <c r="AN10" i="29" s="1"/>
  <c r="AO10" i="29" s="1"/>
  <c r="AP10" i="29" s="1"/>
  <c r="AQ10" i="29" s="1"/>
  <c r="AR10" i="29" s="1"/>
  <c r="AS10" i="29" s="1"/>
  <c r="AT10" i="29" s="1"/>
  <c r="AU10" i="29" s="1"/>
  <c r="AV10" i="29" s="1"/>
  <c r="AW10" i="29" s="1"/>
  <c r="AX10" i="29" s="1"/>
  <c r="AY10" i="29" s="1"/>
  <c r="AZ10" i="29" s="1"/>
  <c r="BA10" i="29" s="1"/>
  <c r="BB10" i="29" s="1"/>
  <c r="BC10" i="29" s="1"/>
  <c r="BD10" i="29" s="1"/>
  <c r="BE10" i="29" s="1"/>
  <c r="BF10" i="29" s="1"/>
  <c r="BG10" i="29" s="1"/>
  <c r="BH10" i="29" s="1"/>
  <c r="BI10" i="29" s="1"/>
  <c r="BJ10" i="29" s="1"/>
  <c r="BK10" i="29" s="1"/>
  <c r="BL10" i="29" s="1"/>
  <c r="BM10" i="29" s="1"/>
  <c r="BN10" i="29" s="1"/>
  <c r="BO10" i="29" s="1"/>
  <c r="BP10" i="29" s="1"/>
  <c r="BQ10" i="29" s="1"/>
  <c r="BR10" i="29" s="1"/>
  <c r="BS10" i="29" s="1"/>
  <c r="BT10" i="29" s="1"/>
  <c r="BU10" i="29" s="1"/>
  <c r="BV10" i="29" s="1"/>
  <c r="BW10" i="29" s="1"/>
  <c r="BX10" i="29" s="1"/>
  <c r="BY10" i="29" s="1"/>
  <c r="BZ10" i="29" s="1"/>
  <c r="CA10" i="29" s="1"/>
  <c r="CB10" i="29" s="1"/>
  <c r="CC10" i="29" s="1"/>
  <c r="CD10" i="29" s="1"/>
  <c r="CE10" i="29" s="1"/>
  <c r="CF10" i="29" s="1"/>
  <c r="CG10" i="29" s="1"/>
  <c r="CH10" i="29" s="1"/>
  <c r="CI10" i="29" s="1"/>
  <c r="CJ10" i="29" s="1"/>
  <c r="CK10" i="29" s="1"/>
  <c r="CL10" i="29" s="1"/>
  <c r="CM10" i="29" s="1"/>
  <c r="CN10" i="29" s="1"/>
  <c r="CO10" i="29" s="1"/>
  <c r="CP10" i="29" s="1"/>
  <c r="CQ10" i="29" s="1"/>
  <c r="CR10" i="29" s="1"/>
  <c r="CS10" i="29" s="1"/>
  <c r="CT10" i="29" s="1"/>
  <c r="CU10" i="29" s="1"/>
  <c r="CV10" i="29" s="1"/>
  <c r="CW10" i="29" s="1"/>
  <c r="CX10" i="29" s="1"/>
  <c r="CY10" i="29" s="1"/>
  <c r="CZ10" i="29" s="1"/>
  <c r="DA10" i="29" s="1"/>
  <c r="DB10" i="29" s="1"/>
  <c r="DC10" i="29" s="1"/>
  <c r="DD10" i="29" s="1"/>
  <c r="DE10" i="29" s="1"/>
  <c r="DF10" i="29" s="1"/>
  <c r="DG10" i="29" s="1"/>
  <c r="DH10" i="29" s="1"/>
  <c r="DI10" i="29" s="1"/>
  <c r="DJ10" i="29" s="1"/>
  <c r="DK10" i="29" s="1"/>
  <c r="DL10" i="29" s="1"/>
  <c r="DM10" i="29" s="1"/>
  <c r="DN10" i="29" s="1"/>
  <c r="DO10" i="29" s="1"/>
  <c r="DP10" i="29" s="1"/>
  <c r="DQ10" i="29" s="1"/>
  <c r="DR10" i="29" s="1"/>
  <c r="DS10" i="29" s="1"/>
  <c r="DT10" i="29" s="1"/>
  <c r="DU10" i="29" s="1"/>
  <c r="DV10" i="29" s="1"/>
  <c r="DW10" i="29" s="1"/>
  <c r="DX10" i="29" s="1"/>
  <c r="DY10" i="29" s="1"/>
  <c r="DZ10" i="29" s="1"/>
  <c r="EA10" i="29" s="1"/>
  <c r="EB10" i="29" s="1"/>
  <c r="EC10" i="29" s="1"/>
  <c r="ED10" i="29" s="1"/>
  <c r="Q10" i="30"/>
  <c r="R10" i="30" s="1"/>
  <c r="S10" i="30" s="1"/>
  <c r="T10" i="30" s="1"/>
  <c r="U10" i="30" s="1"/>
  <c r="V10" i="30" s="1"/>
  <c r="W10" i="30" s="1"/>
  <c r="X10" i="30" s="1"/>
  <c r="Y10" i="30" s="1"/>
  <c r="Z10" i="30" s="1"/>
  <c r="AA10" i="30" s="1"/>
  <c r="AB10" i="30" s="1"/>
  <c r="AC10" i="30" s="1"/>
  <c r="AD10" i="30" s="1"/>
  <c r="AE10" i="30" s="1"/>
  <c r="AF10" i="30" s="1"/>
  <c r="AG10" i="30" s="1"/>
  <c r="AH10" i="30" s="1"/>
  <c r="AI10" i="30" s="1"/>
  <c r="AJ10" i="30" s="1"/>
  <c r="AK10" i="30" s="1"/>
  <c r="AL10" i="30" s="1"/>
  <c r="AM10" i="30" s="1"/>
  <c r="AN10" i="30" s="1"/>
  <c r="AO10" i="30" s="1"/>
  <c r="AP10" i="30" s="1"/>
  <c r="AQ10" i="30" s="1"/>
  <c r="AR10" i="30" s="1"/>
  <c r="AS10" i="30" s="1"/>
  <c r="AT10" i="30" s="1"/>
  <c r="AU10" i="30" s="1"/>
  <c r="AV10" i="30" s="1"/>
  <c r="AW10" i="30" s="1"/>
  <c r="AX10" i="30" s="1"/>
  <c r="AY10" i="30" s="1"/>
  <c r="AZ10" i="30" s="1"/>
  <c r="BA10" i="30" s="1"/>
  <c r="BB10" i="30" s="1"/>
  <c r="BC10" i="30" s="1"/>
  <c r="BD10" i="30" s="1"/>
  <c r="BE10" i="30" s="1"/>
  <c r="BF10" i="30" s="1"/>
  <c r="BG10" i="30" s="1"/>
  <c r="BH10" i="30" s="1"/>
  <c r="BI10" i="30" s="1"/>
  <c r="BJ10" i="30" s="1"/>
  <c r="BK10" i="30" s="1"/>
  <c r="BL10" i="30" s="1"/>
  <c r="BM10" i="30" s="1"/>
  <c r="BN10" i="30" s="1"/>
  <c r="BO10" i="30" s="1"/>
  <c r="BP10" i="30" s="1"/>
  <c r="BQ10" i="30" s="1"/>
  <c r="BR10" i="30" s="1"/>
  <c r="BS10" i="30" s="1"/>
  <c r="BT10" i="30" s="1"/>
  <c r="BU10" i="30" s="1"/>
  <c r="BV10" i="30" s="1"/>
  <c r="BW10" i="30" s="1"/>
  <c r="BX10" i="30" s="1"/>
  <c r="BY10" i="30" s="1"/>
  <c r="BZ10" i="30" s="1"/>
  <c r="CA10" i="30" s="1"/>
  <c r="CB10" i="30" s="1"/>
  <c r="Q10" i="31"/>
  <c r="R10" i="31" s="1"/>
  <c r="S10" i="31" s="1"/>
  <c r="T10" i="31" s="1"/>
  <c r="U10" i="31" s="1"/>
  <c r="V10" i="31" s="1"/>
  <c r="W10" i="31" s="1"/>
  <c r="X10" i="31" s="1"/>
  <c r="Y10" i="31" s="1"/>
  <c r="Z10" i="31" s="1"/>
  <c r="AA10" i="31" s="1"/>
  <c r="AB10" i="31" s="1"/>
  <c r="AC10" i="31" s="1"/>
  <c r="AD10" i="31" s="1"/>
  <c r="AE10" i="31" s="1"/>
  <c r="AF10" i="31" s="1"/>
  <c r="AG10" i="31" s="1"/>
  <c r="AH10" i="31" s="1"/>
  <c r="AI10" i="31" s="1"/>
  <c r="AJ10" i="31" s="1"/>
  <c r="AK10" i="31" s="1"/>
  <c r="AL10" i="31" s="1"/>
  <c r="AM10" i="31" s="1"/>
  <c r="AN10" i="31" s="1"/>
  <c r="AO10" i="31" s="1"/>
  <c r="AP10" i="31" s="1"/>
  <c r="AQ10" i="31" s="1"/>
  <c r="AR10" i="31" s="1"/>
  <c r="AS10" i="31" s="1"/>
  <c r="AT10" i="31" s="1"/>
  <c r="AU10" i="31" s="1"/>
  <c r="AV10" i="31" s="1"/>
  <c r="AW10" i="31" s="1"/>
  <c r="AX10" i="31" s="1"/>
  <c r="AY10" i="31" s="1"/>
  <c r="AZ10" i="31" s="1"/>
  <c r="BA10" i="31" s="1"/>
  <c r="BB10" i="31" s="1"/>
  <c r="BC10" i="31" s="1"/>
  <c r="BD10" i="31" s="1"/>
  <c r="BE10" i="31" s="1"/>
  <c r="BF10" i="31" s="1"/>
  <c r="BG10" i="31" s="1"/>
  <c r="BH10" i="31" s="1"/>
  <c r="BI10" i="31" s="1"/>
  <c r="BJ10" i="31" s="1"/>
  <c r="BK10" i="31" s="1"/>
  <c r="BL10" i="31" s="1"/>
  <c r="BM10" i="31" s="1"/>
  <c r="BN10" i="31" s="1"/>
  <c r="BO10" i="31" s="1"/>
  <c r="BP10" i="31" s="1"/>
  <c r="BQ10" i="31" s="1"/>
  <c r="BR10" i="31" s="1"/>
  <c r="BS10" i="31" s="1"/>
  <c r="BT10" i="31" s="1"/>
  <c r="BU10" i="31" s="1"/>
  <c r="BV10" i="31" s="1"/>
  <c r="BW10" i="31" s="1"/>
  <c r="BX10" i="31" s="1"/>
  <c r="BY10" i="31" s="1"/>
  <c r="BZ10" i="31" s="1"/>
  <c r="CA10" i="31" s="1"/>
  <c r="CB10" i="31" s="1"/>
  <c r="CC10" i="31" s="1"/>
  <c r="CD10" i="31" s="1"/>
  <c r="CE10" i="31" s="1"/>
  <c r="CF10" i="31" s="1"/>
  <c r="CG10" i="31" s="1"/>
  <c r="Q10" i="32"/>
  <c r="R10" i="32"/>
  <c r="S10" i="32" s="1"/>
  <c r="T10" i="32" s="1"/>
  <c r="U10" i="32" s="1"/>
  <c r="V10" i="32" s="1"/>
  <c r="W10" i="32" s="1"/>
  <c r="X10" i="32" s="1"/>
  <c r="Y10" i="32" s="1"/>
  <c r="Z10" i="32" s="1"/>
  <c r="AA10" i="32" s="1"/>
  <c r="AB10" i="32" s="1"/>
  <c r="AC10" i="32" s="1"/>
  <c r="AD10" i="32" s="1"/>
  <c r="AE10" i="32" s="1"/>
  <c r="AF10" i="32" s="1"/>
  <c r="AG10" i="32" s="1"/>
  <c r="AH10" i="32" s="1"/>
  <c r="AI10" i="32" s="1"/>
  <c r="AJ10" i="32" s="1"/>
  <c r="AK10" i="32" s="1"/>
  <c r="AL10" i="32" s="1"/>
  <c r="AM10" i="32" s="1"/>
  <c r="AN10" i="32" s="1"/>
  <c r="AO10" i="32" s="1"/>
  <c r="AP10" i="32" s="1"/>
  <c r="AQ10" i="32" s="1"/>
  <c r="AR10" i="32" s="1"/>
  <c r="AS10" i="32" s="1"/>
  <c r="AT10" i="32" s="1"/>
  <c r="AU10" i="32" s="1"/>
  <c r="AV10" i="32" s="1"/>
  <c r="AW10" i="32" s="1"/>
  <c r="AX10" i="32" s="1"/>
  <c r="AY10" i="32" s="1"/>
  <c r="AZ10" i="32" s="1"/>
  <c r="BA10" i="32" s="1"/>
  <c r="BB10" i="32" s="1"/>
  <c r="BC10" i="32" s="1"/>
  <c r="BD10" i="32" s="1"/>
  <c r="BE10" i="32" s="1"/>
  <c r="BF10" i="32" s="1"/>
  <c r="BG10" i="32" s="1"/>
  <c r="BH10" i="32" s="1"/>
  <c r="BI10" i="32" s="1"/>
  <c r="O24" i="32"/>
  <c r="BJ10" i="32"/>
  <c r="BK10" i="32"/>
  <c r="BL10" i="32"/>
  <c r="BM10" i="32"/>
  <c r="BN10" i="32" s="1"/>
  <c r="EA24" i="32"/>
  <c r="O17" i="32"/>
  <c r="Q17" i="32"/>
  <c r="R17" i="32"/>
  <c r="S17" i="32"/>
  <c r="T17" i="32"/>
  <c r="U17" i="32"/>
  <c r="V17" i="32"/>
  <c r="W17" i="32"/>
  <c r="X17" i="32"/>
  <c r="Y17" i="32"/>
  <c r="Z17" i="32"/>
  <c r="AA17" i="32"/>
  <c r="AB17" i="32"/>
  <c r="AC17" i="32"/>
  <c r="AD17" i="32"/>
  <c r="AE17" i="32"/>
  <c r="AF17" i="32"/>
  <c r="AG17" i="32"/>
  <c r="AH17" i="32"/>
  <c r="AI17" i="32"/>
  <c r="AJ17" i="32"/>
  <c r="AK17" i="32"/>
  <c r="AM17" i="32"/>
  <c r="AN17" i="32"/>
  <c r="AO17" i="32"/>
  <c r="AP17" i="32"/>
  <c r="AQ17" i="32"/>
  <c r="AR17" i="32"/>
  <c r="AS17" i="32"/>
  <c r="AT17" i="32"/>
  <c r="AU17" i="32"/>
  <c r="AV17" i="32"/>
  <c r="AW17" i="32"/>
  <c r="AX17" i="32"/>
  <c r="AY17" i="32"/>
  <c r="AZ17" i="32"/>
  <c r="BA17" i="32"/>
  <c r="BB17" i="32"/>
  <c r="BC17" i="32"/>
  <c r="BD17" i="32"/>
  <c r="BE17" i="32"/>
  <c r="BF17" i="32"/>
  <c r="BG17" i="32"/>
  <c r="BH17" i="32"/>
  <c r="BI17" i="32"/>
  <c r="BJ17" i="32"/>
  <c r="BK17" i="32"/>
  <c r="BL17" i="32"/>
  <c r="BM17" i="32"/>
  <c r="BN17" i="32"/>
  <c r="BO17" i="32"/>
  <c r="BP17" i="32"/>
  <c r="BQ17" i="32"/>
  <c r="BR17" i="32"/>
  <c r="BS17" i="32"/>
  <c r="BT17" i="32"/>
  <c r="BU17" i="32"/>
  <c r="BV17" i="32"/>
  <c r="BW17" i="32"/>
  <c r="BX17" i="32"/>
  <c r="BY17" i="32"/>
  <c r="BZ17" i="32"/>
  <c r="CA17" i="32"/>
  <c r="CB17" i="32"/>
  <c r="CC17" i="32"/>
  <c r="CD17" i="32"/>
  <c r="CE17" i="32"/>
  <c r="CF17" i="32"/>
  <c r="CG17" i="32"/>
  <c r="CH17" i="32"/>
  <c r="CI17" i="32"/>
  <c r="CJ17" i="32"/>
  <c r="CK17" i="32"/>
  <c r="CL17" i="32"/>
  <c r="CM17" i="32"/>
  <c r="CN17" i="32"/>
  <c r="CO17" i="32"/>
  <c r="CP17" i="32"/>
  <c r="CQ17" i="32"/>
  <c r="CR17" i="32"/>
  <c r="CS17" i="32"/>
  <c r="CT17" i="32"/>
  <c r="CU17" i="32"/>
  <c r="CV17" i="32"/>
  <c r="CW17" i="32"/>
  <c r="CX17" i="32"/>
  <c r="CY17" i="32"/>
  <c r="CZ17" i="32"/>
  <c r="DA17" i="32"/>
  <c r="DB17" i="32"/>
  <c r="DC17" i="32"/>
  <c r="DD17" i="32"/>
  <c r="DE17" i="32"/>
  <c r="DF17" i="32"/>
  <c r="DG17" i="32"/>
  <c r="DH17" i="32"/>
  <c r="DI17" i="32"/>
  <c r="DJ17" i="32"/>
  <c r="DK17" i="32"/>
  <c r="DL17" i="32"/>
  <c r="DM17" i="32"/>
  <c r="DN17" i="32"/>
  <c r="DO17" i="32"/>
  <c r="DP17" i="32"/>
  <c r="DQ17" i="32"/>
  <c r="DR17" i="32"/>
  <c r="DS17" i="32"/>
  <c r="DT17" i="32"/>
  <c r="DU17" i="32"/>
  <c r="DV17" i="32"/>
  <c r="DW17" i="32"/>
  <c r="DX17" i="32"/>
  <c r="DY17" i="32"/>
  <c r="DZ17" i="32"/>
  <c r="EA17" i="32"/>
  <c r="O18" i="32"/>
  <c r="Q18" i="32"/>
  <c r="R18" i="32"/>
  <c r="S18" i="32"/>
  <c r="T18" i="32"/>
  <c r="U18" i="32"/>
  <c r="V18" i="32"/>
  <c r="W18" i="32"/>
  <c r="X18" i="32"/>
  <c r="Y18" i="32"/>
  <c r="Z18" i="32"/>
  <c r="AA18" i="32"/>
  <c r="AB18" i="32"/>
  <c r="AC18" i="32"/>
  <c r="AD18" i="32"/>
  <c r="AE18" i="32"/>
  <c r="AF18" i="32"/>
  <c r="AG18" i="32"/>
  <c r="AH18" i="32"/>
  <c r="AI18" i="32"/>
  <c r="AJ18" i="32"/>
  <c r="AK18" i="32"/>
  <c r="AM18" i="32"/>
  <c r="AN18" i="32"/>
  <c r="AO18" i="32"/>
  <c r="AP18" i="32"/>
  <c r="AQ18" i="32"/>
  <c r="AR18" i="32"/>
  <c r="AS18" i="32"/>
  <c r="AT18" i="32"/>
  <c r="AU18" i="32"/>
  <c r="AV18" i="32"/>
  <c r="AW18" i="32"/>
  <c r="AX18" i="32"/>
  <c r="AY18" i="32"/>
  <c r="AZ18" i="32"/>
  <c r="BA18" i="32"/>
  <c r="BB18" i="32"/>
  <c r="BC18" i="32"/>
  <c r="BD18" i="32"/>
  <c r="BE18" i="32"/>
  <c r="BF18" i="32"/>
  <c r="BG18" i="32"/>
  <c r="BH18" i="32"/>
  <c r="BI18" i="32"/>
  <c r="BJ18" i="32"/>
  <c r="BK18" i="32"/>
  <c r="BL18" i="32"/>
  <c r="BM18" i="32"/>
  <c r="BN18" i="32"/>
  <c r="BO18" i="32"/>
  <c r="BP18" i="32"/>
  <c r="BQ18" i="32"/>
  <c r="BR18" i="32"/>
  <c r="BS18" i="32"/>
  <c r="BT18" i="32"/>
  <c r="BU18" i="32"/>
  <c r="BV18" i="32"/>
  <c r="BW18" i="32"/>
  <c r="BX18" i="32"/>
  <c r="BY18" i="32"/>
  <c r="BZ18" i="32"/>
  <c r="CA18" i="32"/>
  <c r="CB18" i="32"/>
  <c r="CC18" i="32"/>
  <c r="CD18" i="32"/>
  <c r="CE18" i="32"/>
  <c r="CF18" i="32"/>
  <c r="CG18" i="32"/>
  <c r="CH18" i="32"/>
  <c r="CI18" i="32"/>
  <c r="CJ18" i="32"/>
  <c r="CK18" i="32"/>
  <c r="CL18" i="32"/>
  <c r="CM18" i="32"/>
  <c r="CN18" i="32"/>
  <c r="CO18" i="32"/>
  <c r="CP18" i="32"/>
  <c r="CQ18" i="32"/>
  <c r="CR18" i="32"/>
  <c r="CS18" i="32"/>
  <c r="CT18" i="32"/>
  <c r="CU18" i="32"/>
  <c r="CV18" i="32"/>
  <c r="CW18" i="32"/>
  <c r="CX18" i="32"/>
  <c r="CY18" i="32"/>
  <c r="CZ18" i="32"/>
  <c r="DA18" i="32"/>
  <c r="DB18" i="32"/>
  <c r="DC18" i="32"/>
  <c r="DD18" i="32"/>
  <c r="DE18" i="32"/>
  <c r="DF18" i="32"/>
  <c r="DG18" i="32"/>
  <c r="DH18" i="32"/>
  <c r="DI18" i="32"/>
  <c r="DJ18" i="32"/>
  <c r="DK18" i="32"/>
  <c r="DL18" i="32"/>
  <c r="DM18" i="32"/>
  <c r="DN18" i="32"/>
  <c r="DO18" i="32"/>
  <c r="DP18" i="32"/>
  <c r="DQ18" i="32"/>
  <c r="DR18" i="32"/>
  <c r="DS18" i="32"/>
  <c r="DT18" i="32"/>
  <c r="DU18" i="32"/>
  <c r="DV18" i="32"/>
  <c r="DW18" i="32"/>
  <c r="DX18" i="32"/>
  <c r="DY18" i="32"/>
  <c r="DZ18" i="32"/>
  <c r="EA18" i="32"/>
  <c r="O19" i="32"/>
  <c r="Q19" i="32"/>
  <c r="R19" i="32"/>
  <c r="S19" i="32"/>
  <c r="T19" i="32"/>
  <c r="U19" i="32"/>
  <c r="V19" i="32"/>
  <c r="W19" i="32"/>
  <c r="X19" i="32"/>
  <c r="Y19" i="32"/>
  <c r="Z19" i="32"/>
  <c r="AA19" i="32"/>
  <c r="AB19" i="32"/>
  <c r="AC19" i="32"/>
  <c r="AD19" i="32"/>
  <c r="AE19" i="32"/>
  <c r="AF19" i="32"/>
  <c r="AG19" i="32"/>
  <c r="AH19" i="32"/>
  <c r="AI19" i="32"/>
  <c r="AJ19" i="32"/>
  <c r="AK19" i="32"/>
  <c r="AM19" i="32"/>
  <c r="AN19" i="32"/>
  <c r="AO19" i="32"/>
  <c r="AP19" i="32"/>
  <c r="AQ19" i="32"/>
  <c r="AR19" i="32"/>
  <c r="AS19" i="32"/>
  <c r="AT19" i="32"/>
  <c r="AU19" i="32"/>
  <c r="AV19" i="32"/>
  <c r="AW19" i="32"/>
  <c r="AX19" i="32"/>
  <c r="AY19" i="32"/>
  <c r="AZ19" i="32"/>
  <c r="BA19" i="32"/>
  <c r="BB19" i="32"/>
  <c r="BC19" i="32"/>
  <c r="BD19" i="32"/>
  <c r="BE19" i="32"/>
  <c r="BF19" i="32"/>
  <c r="BG19" i="32"/>
  <c r="BH19" i="32"/>
  <c r="BI19" i="32"/>
  <c r="BJ19" i="32"/>
  <c r="BK19" i="32"/>
  <c r="BL19" i="32"/>
  <c r="BM19" i="32"/>
  <c r="BN19" i="32"/>
  <c r="BO19" i="32"/>
  <c r="BP19" i="32"/>
  <c r="BQ19" i="32"/>
  <c r="BR19" i="32"/>
  <c r="BS19" i="32"/>
  <c r="BT19" i="32"/>
  <c r="BU19" i="32"/>
  <c r="BV19" i="32"/>
  <c r="BW19" i="32"/>
  <c r="BX19" i="32"/>
  <c r="BY19" i="32"/>
  <c r="BZ19" i="32"/>
  <c r="CA19" i="32"/>
  <c r="CB19" i="32"/>
  <c r="CC19" i="32"/>
  <c r="CD19" i="32"/>
  <c r="CE19" i="32"/>
  <c r="CF19" i="32"/>
  <c r="CG19" i="32"/>
  <c r="CH19" i="32"/>
  <c r="CI19" i="32"/>
  <c r="CJ19" i="32"/>
  <c r="CK19" i="32"/>
  <c r="CL19" i="32"/>
  <c r="CM19" i="32"/>
  <c r="CN19" i="32"/>
  <c r="CO19" i="32"/>
  <c r="CP19" i="32"/>
  <c r="CQ19" i="32"/>
  <c r="CR19" i="32"/>
  <c r="CS19" i="32"/>
  <c r="CT19" i="32"/>
  <c r="CU19" i="32"/>
  <c r="CV19" i="32"/>
  <c r="CW19" i="32"/>
  <c r="CX19" i="32"/>
  <c r="CY19" i="32"/>
  <c r="CZ19" i="32"/>
  <c r="DA19" i="32"/>
  <c r="DB19" i="32"/>
  <c r="DC19" i="32"/>
  <c r="DD19" i="32"/>
  <c r="DE19" i="32"/>
  <c r="DF19" i="32"/>
  <c r="DG19" i="32"/>
  <c r="DH19" i="32"/>
  <c r="DI19" i="32"/>
  <c r="DJ19" i="32"/>
  <c r="DK19" i="32"/>
  <c r="DL19" i="32"/>
  <c r="DM19" i="32"/>
  <c r="DN19" i="32"/>
  <c r="DO19" i="32"/>
  <c r="DP19" i="32"/>
  <c r="DQ19" i="32"/>
  <c r="DR19" i="32"/>
  <c r="DS19" i="32"/>
  <c r="DT19" i="32"/>
  <c r="DU19" i="32"/>
  <c r="DV19" i="32"/>
  <c r="DW19" i="32"/>
  <c r="DX19" i="32"/>
  <c r="DY19" i="32"/>
  <c r="DZ19" i="32"/>
  <c r="EA19" i="32"/>
  <c r="O20" i="32"/>
  <c r="Q20" i="32"/>
  <c r="R20" i="32"/>
  <c r="S20" i="32"/>
  <c r="T20" i="32"/>
  <c r="U20" i="32"/>
  <c r="V20" i="32"/>
  <c r="W20" i="32"/>
  <c r="X20" i="32"/>
  <c r="Y20" i="32"/>
  <c r="Z20" i="32"/>
  <c r="AA20" i="32"/>
  <c r="AB20" i="32"/>
  <c r="AC20" i="32"/>
  <c r="AD20" i="32"/>
  <c r="AE20" i="32"/>
  <c r="AF20" i="32"/>
  <c r="AG20" i="32"/>
  <c r="AH20" i="32"/>
  <c r="AI20" i="32"/>
  <c r="AJ20" i="32"/>
  <c r="AK20" i="32"/>
  <c r="AM20" i="32"/>
  <c r="AN20" i="32"/>
  <c r="AO20" i="32"/>
  <c r="AP20" i="32"/>
  <c r="AQ20" i="32"/>
  <c r="AR20" i="32"/>
  <c r="AS20" i="32"/>
  <c r="AT20" i="32"/>
  <c r="AU20" i="32"/>
  <c r="AV20" i="32"/>
  <c r="AW20" i="32"/>
  <c r="AX20" i="32"/>
  <c r="AY20" i="32"/>
  <c r="AZ20" i="32"/>
  <c r="BA20" i="32"/>
  <c r="BB20" i="32"/>
  <c r="BC20" i="32"/>
  <c r="BD20" i="32"/>
  <c r="BE20" i="32"/>
  <c r="BF20" i="32"/>
  <c r="BG20" i="32"/>
  <c r="BH20" i="32"/>
  <c r="BI20" i="32"/>
  <c r="BJ20" i="32"/>
  <c r="BK20" i="32"/>
  <c r="BL20" i="32"/>
  <c r="BM20" i="32"/>
  <c r="BN20" i="32"/>
  <c r="BO20" i="32"/>
  <c r="BP20" i="32"/>
  <c r="BQ20" i="32"/>
  <c r="BR20" i="32"/>
  <c r="BS20" i="32"/>
  <c r="BT20" i="32"/>
  <c r="BU20" i="32"/>
  <c r="BV20" i="32"/>
  <c r="BW20" i="32"/>
  <c r="BX20" i="32"/>
  <c r="BY20" i="32"/>
  <c r="BZ20" i="32"/>
  <c r="CA20" i="32"/>
  <c r="CB20" i="32"/>
  <c r="CC20" i="32"/>
  <c r="CD20" i="32"/>
  <c r="CE20" i="32"/>
  <c r="CF20" i="32"/>
  <c r="CG20" i="32"/>
  <c r="CH20" i="32"/>
  <c r="CI20" i="32"/>
  <c r="CJ20" i="32"/>
  <c r="CK20" i="32"/>
  <c r="CL20" i="32"/>
  <c r="CM20" i="32"/>
  <c r="CN20" i="32"/>
  <c r="CO20" i="32"/>
  <c r="CP20" i="32"/>
  <c r="CQ20" i="32"/>
  <c r="CR20" i="32"/>
  <c r="CS20" i="32"/>
  <c r="CT20" i="32"/>
  <c r="CU20" i="32"/>
  <c r="CV20" i="32"/>
  <c r="CW20" i="32"/>
  <c r="CX20" i="32"/>
  <c r="CY20" i="32"/>
  <c r="CZ20" i="32"/>
  <c r="DA20" i="32"/>
  <c r="DB20" i="32"/>
  <c r="DC20" i="32"/>
  <c r="DD20" i="32"/>
  <c r="DE20" i="32"/>
  <c r="DF20" i="32"/>
  <c r="DG20" i="32"/>
  <c r="DH20" i="32"/>
  <c r="DI20" i="32"/>
  <c r="DJ20" i="32"/>
  <c r="DK20" i="32"/>
  <c r="DL20" i="32"/>
  <c r="DM20" i="32"/>
  <c r="DN20" i="32"/>
  <c r="DO20" i="32"/>
  <c r="DP20" i="32"/>
  <c r="DQ20" i="32"/>
  <c r="DR20" i="32"/>
  <c r="DS20" i="32"/>
  <c r="DT20" i="32"/>
  <c r="DU20" i="32"/>
  <c r="DV20" i="32"/>
  <c r="DW20" i="32"/>
  <c r="DX20" i="32"/>
  <c r="DY20" i="32"/>
  <c r="DZ20" i="32"/>
  <c r="EA20" i="32"/>
  <c r="O21" i="32"/>
  <c r="Q21" i="32"/>
  <c r="R21" i="32"/>
  <c r="S21" i="32"/>
  <c r="T21" i="32"/>
  <c r="U21" i="32"/>
  <c r="V21" i="32"/>
  <c r="W21" i="32"/>
  <c r="X21" i="32"/>
  <c r="Y21" i="32"/>
  <c r="Z21" i="32"/>
  <c r="AA21" i="32"/>
  <c r="AB21" i="32"/>
  <c r="AC21" i="32"/>
  <c r="AD21" i="32"/>
  <c r="AE21" i="32"/>
  <c r="AF21" i="32"/>
  <c r="AG21" i="32"/>
  <c r="AH21" i="32"/>
  <c r="AI21" i="32"/>
  <c r="AJ21" i="32"/>
  <c r="AK21" i="32"/>
  <c r="AM21" i="32"/>
  <c r="AN21" i="32"/>
  <c r="AO21" i="32"/>
  <c r="AP21" i="32"/>
  <c r="AQ21" i="32"/>
  <c r="AR21" i="32"/>
  <c r="AS21" i="32"/>
  <c r="AT21" i="32"/>
  <c r="AU21" i="32"/>
  <c r="AV21" i="32"/>
  <c r="AW21" i="32"/>
  <c r="AX21" i="32"/>
  <c r="AY21" i="32"/>
  <c r="AZ21" i="32"/>
  <c r="BA21" i="32"/>
  <c r="BB21" i="32"/>
  <c r="BC21" i="32"/>
  <c r="BD21" i="32"/>
  <c r="BE21" i="32"/>
  <c r="BF21" i="32"/>
  <c r="BG21" i="32"/>
  <c r="BH21" i="32"/>
  <c r="BI21" i="32"/>
  <c r="BJ21" i="32"/>
  <c r="BK21" i="32"/>
  <c r="BL21" i="32"/>
  <c r="BM21" i="32"/>
  <c r="BN21" i="32"/>
  <c r="BO21" i="32"/>
  <c r="BP21" i="32"/>
  <c r="BQ21" i="32"/>
  <c r="BR21" i="32"/>
  <c r="BS21" i="32"/>
  <c r="BT21" i="32"/>
  <c r="BU21" i="32"/>
  <c r="BV21" i="32"/>
  <c r="BW21" i="32"/>
  <c r="BX21" i="32"/>
  <c r="BY21" i="32"/>
  <c r="BZ21" i="32"/>
  <c r="CA21" i="32"/>
  <c r="CB21" i="32"/>
  <c r="CC21" i="32"/>
  <c r="CD21" i="32"/>
  <c r="CE21" i="32"/>
  <c r="CF21" i="32"/>
  <c r="CG21" i="32"/>
  <c r="CH21" i="32"/>
  <c r="CI21" i="32"/>
  <c r="CJ21" i="32"/>
  <c r="CK21" i="32"/>
  <c r="CL21" i="32"/>
  <c r="CM21" i="32"/>
  <c r="CN21" i="32"/>
  <c r="CO21" i="32"/>
  <c r="CP21" i="32"/>
  <c r="CQ21" i="32"/>
  <c r="CR21" i="32"/>
  <c r="CS21" i="32"/>
  <c r="CT21" i="32"/>
  <c r="CU21" i="32"/>
  <c r="CV21" i="32"/>
  <c r="CW21" i="32"/>
  <c r="CX21" i="32"/>
  <c r="CY21" i="32"/>
  <c r="CZ21" i="32"/>
  <c r="DA21" i="32"/>
  <c r="DB21" i="32"/>
  <c r="DC21" i="32"/>
  <c r="DD21" i="32"/>
  <c r="DE21" i="32"/>
  <c r="DF21" i="32"/>
  <c r="DG21" i="32"/>
  <c r="DH21" i="32"/>
  <c r="DI21" i="32"/>
  <c r="DJ21" i="32"/>
  <c r="DK21" i="32"/>
  <c r="DL21" i="32"/>
  <c r="DM21" i="32"/>
  <c r="DN21" i="32"/>
  <c r="DO21" i="32"/>
  <c r="DP21" i="32"/>
  <c r="DQ21" i="32"/>
  <c r="DR21" i="32"/>
  <c r="DS21" i="32"/>
  <c r="DT21" i="32"/>
  <c r="DU21" i="32"/>
  <c r="DV21" i="32"/>
  <c r="DW21" i="32"/>
  <c r="DX21" i="32"/>
  <c r="DY21" i="32"/>
  <c r="DZ21" i="32"/>
  <c r="EA21" i="32"/>
  <c r="O22" i="32"/>
  <c r="Q22" i="32"/>
  <c r="R22" i="32"/>
  <c r="S22" i="32"/>
  <c r="T22" i="32"/>
  <c r="U22" i="32"/>
  <c r="V22" i="32"/>
  <c r="W22" i="32"/>
  <c r="X22" i="32"/>
  <c r="Y22" i="32"/>
  <c r="Z22" i="32"/>
  <c r="AA22" i="32"/>
  <c r="AB22" i="32"/>
  <c r="AC22" i="32"/>
  <c r="AD22" i="32"/>
  <c r="AE22" i="32"/>
  <c r="AF22" i="32"/>
  <c r="AG22" i="32"/>
  <c r="AH22" i="32"/>
  <c r="AI22" i="32"/>
  <c r="AJ22" i="32"/>
  <c r="AK22" i="32"/>
  <c r="AM22" i="32"/>
  <c r="AN22" i="32"/>
  <c r="AO22" i="32"/>
  <c r="AP22" i="32"/>
  <c r="AQ22" i="32"/>
  <c r="AR22" i="32"/>
  <c r="AS22" i="32"/>
  <c r="AT22" i="32"/>
  <c r="AU22" i="32"/>
  <c r="AV22" i="32"/>
  <c r="AW22" i="32"/>
  <c r="AX22" i="32"/>
  <c r="AY22" i="32"/>
  <c r="AZ22" i="32"/>
  <c r="BA22" i="32"/>
  <c r="BB22" i="32"/>
  <c r="BC22" i="32"/>
  <c r="BD22" i="32"/>
  <c r="BE22" i="32"/>
  <c r="BF22" i="32"/>
  <c r="BG22" i="32"/>
  <c r="BH22" i="32"/>
  <c r="BI22" i="32"/>
  <c r="BJ22" i="32"/>
  <c r="BK22" i="32"/>
  <c r="BL22" i="32"/>
  <c r="BM22" i="32"/>
  <c r="BN22" i="32"/>
  <c r="BO22" i="32"/>
  <c r="BP22" i="32"/>
  <c r="BQ22" i="32"/>
  <c r="BR22" i="32"/>
  <c r="BS22" i="32"/>
  <c r="BT22" i="32"/>
  <c r="BU22" i="32"/>
  <c r="BV22" i="32"/>
  <c r="BW22" i="32"/>
  <c r="BX22" i="32"/>
  <c r="BY22" i="32"/>
  <c r="BZ22" i="32"/>
  <c r="CA22" i="32"/>
  <c r="CB22" i="32"/>
  <c r="CC22" i="32"/>
  <c r="CD22" i="32"/>
  <c r="CE22" i="32"/>
  <c r="CF22" i="32"/>
  <c r="CG22" i="32"/>
  <c r="CH22" i="32"/>
  <c r="CI22" i="32"/>
  <c r="CJ22" i="32"/>
  <c r="CK22" i="32"/>
  <c r="CL22" i="32"/>
  <c r="CM22" i="32"/>
  <c r="CN22" i="32"/>
  <c r="CO22" i="32"/>
  <c r="CP22" i="32"/>
  <c r="CQ22" i="32"/>
  <c r="CR22" i="32"/>
  <c r="CS22" i="32"/>
  <c r="CT22" i="32"/>
  <c r="CU22" i="32"/>
  <c r="CV22" i="32"/>
  <c r="CW22" i="32"/>
  <c r="CX22" i="32"/>
  <c r="CY22" i="32"/>
  <c r="CZ22" i="32"/>
  <c r="DA22" i="32"/>
  <c r="DB22" i="32"/>
  <c r="DC22" i="32"/>
  <c r="DD22" i="32"/>
  <c r="DE22" i="32"/>
  <c r="DF22" i="32"/>
  <c r="DG22" i="32"/>
  <c r="DH22" i="32"/>
  <c r="DI22" i="32"/>
  <c r="DJ22" i="32"/>
  <c r="DK22" i="32"/>
  <c r="DL22" i="32"/>
  <c r="DM22" i="32"/>
  <c r="DN22" i="32"/>
  <c r="DO22" i="32"/>
  <c r="DP22" i="32"/>
  <c r="DQ22" i="32"/>
  <c r="DR22" i="32"/>
  <c r="DS22" i="32"/>
  <c r="DT22" i="32"/>
  <c r="DU22" i="32"/>
  <c r="DV22" i="32"/>
  <c r="DW22" i="32"/>
  <c r="DX22" i="32"/>
  <c r="DY22" i="32"/>
  <c r="DZ22" i="32"/>
  <c r="EA22" i="32"/>
  <c r="O23" i="32"/>
  <c r="Q23" i="32"/>
  <c r="R23" i="32"/>
  <c r="S23" i="32"/>
  <c r="T23" i="32"/>
  <c r="U23" i="32"/>
  <c r="V23" i="32"/>
  <c r="W23" i="32"/>
  <c r="X23" i="32"/>
  <c r="Y23" i="32"/>
  <c r="Z23" i="32"/>
  <c r="AA23" i="32"/>
  <c r="AB23" i="32"/>
  <c r="AC23" i="32"/>
  <c r="AD23" i="32"/>
  <c r="AE23" i="32"/>
  <c r="AF23" i="32"/>
  <c r="AG23" i="32"/>
  <c r="AH23" i="32"/>
  <c r="AI23" i="32"/>
  <c r="AJ23" i="32"/>
  <c r="AK23" i="32"/>
  <c r="AM23" i="32"/>
  <c r="AN23" i="32"/>
  <c r="AO23" i="32"/>
  <c r="AP23" i="32"/>
  <c r="AQ23" i="32"/>
  <c r="AR23" i="32"/>
  <c r="AS23" i="32"/>
  <c r="AT23" i="32"/>
  <c r="AU23" i="32"/>
  <c r="AV23" i="32"/>
  <c r="AW23" i="32"/>
  <c r="AX23" i="32"/>
  <c r="AY23" i="32"/>
  <c r="AZ23" i="32"/>
  <c r="BA23" i="32"/>
  <c r="BB23" i="32"/>
  <c r="BC23" i="32"/>
  <c r="BD23" i="32"/>
  <c r="BE23" i="32"/>
  <c r="BF23" i="32"/>
  <c r="BG23" i="32"/>
  <c r="BH23" i="32"/>
  <c r="BI23" i="32"/>
  <c r="BJ23" i="32"/>
  <c r="BK23" i="32"/>
  <c r="BL23" i="32"/>
  <c r="BM23" i="32"/>
  <c r="BN23" i="32"/>
  <c r="BO23" i="32"/>
  <c r="BP23" i="32"/>
  <c r="BQ23" i="32"/>
  <c r="BR23" i="32"/>
  <c r="BS23" i="32"/>
  <c r="BT23" i="32"/>
  <c r="BU23" i="32"/>
  <c r="BV23" i="32"/>
  <c r="BW23" i="32"/>
  <c r="BX23" i="32"/>
  <c r="BY23" i="32"/>
  <c r="BZ23" i="32"/>
  <c r="CA23" i="32"/>
  <c r="CB23" i="32"/>
  <c r="CC23" i="32"/>
  <c r="CD23" i="32"/>
  <c r="CE23" i="32"/>
  <c r="CF23" i="32"/>
  <c r="CG23" i="32"/>
  <c r="CH23" i="32"/>
  <c r="CI23" i="32"/>
  <c r="CJ23" i="32"/>
  <c r="CK23" i="32"/>
  <c r="CL23" i="32"/>
  <c r="CM23" i="32"/>
  <c r="CN23" i="32"/>
  <c r="CO23" i="32"/>
  <c r="CP23" i="32"/>
  <c r="CQ23" i="32"/>
  <c r="CR23" i="32"/>
  <c r="CS23" i="32"/>
  <c r="CT23" i="32"/>
  <c r="CU23" i="32"/>
  <c r="CV23" i="32"/>
  <c r="CW23" i="32"/>
  <c r="CX23" i="32"/>
  <c r="CY23" i="32"/>
  <c r="CZ23" i="32"/>
  <c r="DA23" i="32"/>
  <c r="DB23" i="32"/>
  <c r="DC23" i="32"/>
  <c r="DD23" i="32"/>
  <c r="DE23" i="32"/>
  <c r="DF23" i="32"/>
  <c r="DG23" i="32"/>
  <c r="DH23" i="32"/>
  <c r="DI23" i="32"/>
  <c r="DJ23" i="32"/>
  <c r="DK23" i="32"/>
  <c r="DL23" i="32"/>
  <c r="DM23" i="32"/>
  <c r="DN23" i="32"/>
  <c r="DO23" i="32"/>
  <c r="DP23" i="32"/>
  <c r="DQ23" i="32"/>
  <c r="DR23" i="32"/>
  <c r="DS23" i="32"/>
  <c r="DT23" i="32"/>
  <c r="DU23" i="32"/>
  <c r="DV23" i="32"/>
  <c r="DW23" i="32"/>
  <c r="DX23" i="32"/>
  <c r="DY23" i="32"/>
  <c r="DZ23" i="32"/>
  <c r="EA23" i="32"/>
  <c r="O25" i="32"/>
  <c r="O26" i="32"/>
  <c r="O27" i="32"/>
  <c r="O28" i="32"/>
  <c r="AM24" i="32"/>
  <c r="AN24" i="32"/>
  <c r="AO24" i="32"/>
  <c r="AP24" i="32"/>
  <c r="AQ24" i="32"/>
  <c r="AR24" i="32"/>
  <c r="AS24" i="32"/>
  <c r="AT24" i="32"/>
  <c r="AU24" i="32"/>
  <c r="AV24" i="32"/>
  <c r="AW24" i="32"/>
  <c r="AX24" i="32"/>
  <c r="AY24" i="32"/>
  <c r="AZ24" i="32"/>
  <c r="BA24" i="32"/>
  <c r="BB24" i="32"/>
  <c r="BC24" i="32"/>
  <c r="BD24" i="32"/>
  <c r="BE24" i="32"/>
  <c r="BF24" i="32"/>
  <c r="BG24" i="32"/>
  <c r="BH24" i="32"/>
  <c r="BI24" i="32"/>
  <c r="BJ24" i="32"/>
  <c r="BK24" i="32"/>
  <c r="BL24" i="32"/>
  <c r="BM24" i="32"/>
  <c r="BN24" i="32"/>
  <c r="BO24" i="32"/>
  <c r="BP24" i="32"/>
  <c r="BQ24" i="32"/>
  <c r="BR24" i="32"/>
  <c r="BS24" i="32"/>
  <c r="BT24" i="32"/>
  <c r="BU24" i="32"/>
  <c r="BV24" i="32"/>
  <c r="BW24" i="32"/>
  <c r="BX24" i="32"/>
  <c r="BY24" i="32"/>
  <c r="BZ24" i="32"/>
  <c r="CA24" i="32"/>
  <c r="CB24" i="32"/>
  <c r="CC24" i="32"/>
  <c r="CD24" i="32"/>
  <c r="CE24" i="32"/>
  <c r="CF24" i="32"/>
  <c r="CG24" i="32"/>
  <c r="CH24" i="32"/>
  <c r="CI24" i="32"/>
  <c r="CJ24" i="32"/>
  <c r="CK24" i="32"/>
  <c r="CL24" i="32"/>
  <c r="CM24" i="32"/>
  <c r="CN24" i="32"/>
  <c r="CO24" i="32"/>
  <c r="CP24" i="32"/>
  <c r="CQ24" i="32"/>
  <c r="CR24" i="32"/>
  <c r="CS24" i="32"/>
  <c r="CT24" i="32"/>
  <c r="CU24" i="32"/>
  <c r="CV24" i="32"/>
  <c r="CW24" i="32"/>
  <c r="CX24" i="32"/>
  <c r="CY24" i="32"/>
  <c r="CZ24" i="32"/>
  <c r="DA24" i="32"/>
  <c r="DB24" i="32"/>
  <c r="DC24" i="32"/>
  <c r="DD24" i="32"/>
  <c r="DE24" i="32"/>
  <c r="DF24" i="32"/>
  <c r="DG24" i="32"/>
  <c r="DH24" i="32"/>
  <c r="DI24" i="32"/>
  <c r="DJ24" i="32"/>
  <c r="DK24" i="32"/>
  <c r="DL24" i="32"/>
  <c r="DM24" i="32"/>
  <c r="DN24" i="32"/>
  <c r="DO24" i="32"/>
  <c r="DP24" i="32"/>
  <c r="DQ24" i="32"/>
  <c r="DR24" i="32"/>
  <c r="DS24" i="32"/>
  <c r="DT24" i="32"/>
  <c r="DU24" i="32"/>
  <c r="DV24" i="32"/>
  <c r="DW24" i="32"/>
  <c r="DX24" i="32"/>
  <c r="DY24" i="32"/>
  <c r="DZ24" i="32"/>
  <c r="AM25" i="32"/>
  <c r="AN25" i="32"/>
  <c r="AO25" i="32"/>
  <c r="AP25" i="32"/>
  <c r="AQ25" i="32"/>
  <c r="AR25" i="32"/>
  <c r="AS25" i="32"/>
  <c r="AT25" i="32"/>
  <c r="AU25" i="32"/>
  <c r="AV25" i="32"/>
  <c r="AW25" i="32"/>
  <c r="AX25" i="32"/>
  <c r="AY25" i="32"/>
  <c r="AZ25" i="32"/>
  <c r="BA25" i="32"/>
  <c r="BB25" i="32"/>
  <c r="BC25" i="32"/>
  <c r="BD25" i="32"/>
  <c r="BE25" i="32"/>
  <c r="BF25" i="32"/>
  <c r="BG25" i="32"/>
  <c r="BH25" i="32"/>
  <c r="BI25" i="32"/>
  <c r="BJ25" i="32"/>
  <c r="BK25" i="32"/>
  <c r="BL25" i="32"/>
  <c r="BM25" i="32"/>
  <c r="BN25" i="32"/>
  <c r="BO25" i="32"/>
  <c r="BP25" i="32"/>
  <c r="BQ25" i="32"/>
  <c r="BR25" i="32"/>
  <c r="BS25" i="32"/>
  <c r="BT25" i="32"/>
  <c r="BU25" i="32"/>
  <c r="BV25" i="32"/>
  <c r="BW25" i="32"/>
  <c r="BX25" i="32"/>
  <c r="BY25" i="32"/>
  <c r="BZ25" i="32"/>
  <c r="CA25" i="32"/>
  <c r="CB25" i="32"/>
  <c r="CC25" i="32"/>
  <c r="CD25" i="32"/>
  <c r="CE25" i="32"/>
  <c r="CF25" i="32"/>
  <c r="CG25" i="32"/>
  <c r="CH25" i="32"/>
  <c r="CI25" i="32"/>
  <c r="CJ25" i="32"/>
  <c r="CK25" i="32"/>
  <c r="CL25" i="32"/>
  <c r="CM25" i="32"/>
  <c r="CN25" i="32"/>
  <c r="CO25" i="32"/>
  <c r="CP25" i="32"/>
  <c r="CQ25" i="32"/>
  <c r="CR25" i="32"/>
  <c r="CS25" i="32"/>
  <c r="CT25" i="32"/>
  <c r="CU25" i="32"/>
  <c r="CV25" i="32"/>
  <c r="CW25" i="32"/>
  <c r="CX25" i="32"/>
  <c r="CY25" i="32"/>
  <c r="CZ25" i="32"/>
  <c r="DA25" i="32"/>
  <c r="DB25" i="32"/>
  <c r="DC25" i="32"/>
  <c r="DD25" i="32"/>
  <c r="DE25" i="32"/>
  <c r="DF25" i="32"/>
  <c r="DG25" i="32"/>
  <c r="DH25" i="32"/>
  <c r="DI25" i="32"/>
  <c r="DJ25" i="32"/>
  <c r="DK25" i="32"/>
  <c r="DL25" i="32"/>
  <c r="DM25" i="32"/>
  <c r="DN25" i="32"/>
  <c r="DO25" i="32"/>
  <c r="DP25" i="32"/>
  <c r="DQ25" i="32"/>
  <c r="DR25" i="32"/>
  <c r="DS25" i="32"/>
  <c r="DT25" i="32"/>
  <c r="DU25" i="32"/>
  <c r="DV25" i="32"/>
  <c r="DW25" i="32"/>
  <c r="DX25" i="32"/>
  <c r="DY25" i="32"/>
  <c r="DZ25" i="32"/>
  <c r="EA25" i="32"/>
  <c r="AM26" i="32"/>
  <c r="AN26" i="32"/>
  <c r="AO26" i="32"/>
  <c r="AP26" i="32"/>
  <c r="AQ26" i="32"/>
  <c r="AR26" i="32"/>
  <c r="AS26" i="32"/>
  <c r="AT26" i="32"/>
  <c r="AU26" i="32"/>
  <c r="AV26" i="32"/>
  <c r="AW26" i="32"/>
  <c r="AX26" i="32"/>
  <c r="AY26" i="32"/>
  <c r="AZ26" i="32"/>
  <c r="BA26" i="32"/>
  <c r="BB26" i="32"/>
  <c r="BC26" i="32"/>
  <c r="BD26" i="32"/>
  <c r="BE26" i="32"/>
  <c r="BF26" i="32"/>
  <c r="BG26" i="32"/>
  <c r="BH26" i="32"/>
  <c r="BI26" i="32"/>
  <c r="BJ26" i="32"/>
  <c r="BK26" i="32"/>
  <c r="BL26" i="32"/>
  <c r="BM26" i="32"/>
  <c r="BN26" i="32"/>
  <c r="BO26" i="32"/>
  <c r="BP26" i="32"/>
  <c r="BQ26" i="32"/>
  <c r="BR26" i="32"/>
  <c r="BS26" i="32"/>
  <c r="BT26" i="32"/>
  <c r="BU26" i="32"/>
  <c r="BV26" i="32"/>
  <c r="BW26" i="32"/>
  <c r="BX26" i="32"/>
  <c r="BY26" i="32"/>
  <c r="BZ26" i="32"/>
  <c r="CA26" i="32"/>
  <c r="CB26" i="32"/>
  <c r="CC26" i="32"/>
  <c r="CD26" i="32"/>
  <c r="CE26" i="32"/>
  <c r="CF26" i="32"/>
  <c r="CG26" i="32"/>
  <c r="CH26" i="32"/>
  <c r="CI26" i="32"/>
  <c r="CJ26" i="32"/>
  <c r="CK26" i="32"/>
  <c r="CL26" i="32"/>
  <c r="CM26" i="32"/>
  <c r="CN26" i="32"/>
  <c r="CO26" i="32"/>
  <c r="CP26" i="32"/>
  <c r="CQ26" i="32"/>
  <c r="CR26" i="32"/>
  <c r="CS26" i="32"/>
  <c r="CT26" i="32"/>
  <c r="CU26" i="32"/>
  <c r="CV26" i="32"/>
  <c r="CW26" i="32"/>
  <c r="CX26" i="32"/>
  <c r="CY26" i="32"/>
  <c r="CZ26" i="32"/>
  <c r="DA26" i="32"/>
  <c r="DB26" i="32"/>
  <c r="DC26" i="32"/>
  <c r="DD26" i="32"/>
  <c r="DE26" i="32"/>
  <c r="DF26" i="32"/>
  <c r="DG26" i="32"/>
  <c r="DH26" i="32"/>
  <c r="DI26" i="32"/>
  <c r="DJ26" i="32"/>
  <c r="DK26" i="32"/>
  <c r="DL26" i="32"/>
  <c r="DM26" i="32"/>
  <c r="DN26" i="32"/>
  <c r="DO26" i="32"/>
  <c r="DP26" i="32"/>
  <c r="DQ26" i="32"/>
  <c r="DR26" i="32"/>
  <c r="DS26" i="32"/>
  <c r="DT26" i="32"/>
  <c r="DU26" i="32"/>
  <c r="DV26" i="32"/>
  <c r="DW26" i="32"/>
  <c r="DX26" i="32"/>
  <c r="DY26" i="32"/>
  <c r="DZ26" i="32"/>
  <c r="EA26" i="32"/>
  <c r="AM27" i="32"/>
  <c r="AN27" i="32"/>
  <c r="AO27" i="32"/>
  <c r="AP27" i="32"/>
  <c r="AQ27" i="32"/>
  <c r="AR27" i="32"/>
  <c r="AS27" i="32"/>
  <c r="AT27" i="32"/>
  <c r="AU27" i="32"/>
  <c r="AV27" i="32"/>
  <c r="AW27" i="32"/>
  <c r="AX27" i="32"/>
  <c r="AY27" i="32"/>
  <c r="AZ27" i="32"/>
  <c r="BA27" i="32"/>
  <c r="BB27" i="32"/>
  <c r="BC27" i="32"/>
  <c r="BD27" i="32"/>
  <c r="BE27" i="32"/>
  <c r="BF27" i="32"/>
  <c r="BG27" i="32"/>
  <c r="BH27" i="32"/>
  <c r="BI27" i="32"/>
  <c r="BJ27" i="32"/>
  <c r="BK27" i="32"/>
  <c r="BL27" i="32"/>
  <c r="BM27" i="32"/>
  <c r="BN27" i="32"/>
  <c r="BO27" i="32"/>
  <c r="BP27" i="32"/>
  <c r="BQ27" i="32"/>
  <c r="BR27" i="32"/>
  <c r="BS27" i="32"/>
  <c r="BT27" i="32"/>
  <c r="BU27" i="32"/>
  <c r="BV27" i="32"/>
  <c r="BW27" i="32"/>
  <c r="BX27" i="32"/>
  <c r="BY27" i="32"/>
  <c r="BZ27" i="32"/>
  <c r="CA27" i="32"/>
  <c r="CB27" i="32"/>
  <c r="CC27" i="32"/>
  <c r="CD27" i="32"/>
  <c r="CE27" i="32"/>
  <c r="CF27" i="32"/>
  <c r="CG27" i="32"/>
  <c r="CH27" i="32"/>
  <c r="CI27" i="32"/>
  <c r="CJ27" i="32"/>
  <c r="CK27" i="32"/>
  <c r="CL27" i="32"/>
  <c r="CM27" i="32"/>
  <c r="CN27" i="32"/>
  <c r="CO27" i="32"/>
  <c r="CP27" i="32"/>
  <c r="CQ27" i="32"/>
  <c r="CR27" i="32"/>
  <c r="CS27" i="32"/>
  <c r="CT27" i="32"/>
  <c r="CU27" i="32"/>
  <c r="CV27" i="32"/>
  <c r="CW27" i="32"/>
  <c r="CX27" i="32"/>
  <c r="CY27" i="32"/>
  <c r="CZ27" i="32"/>
  <c r="DA27" i="32"/>
  <c r="DB27" i="32"/>
  <c r="DC27" i="32"/>
  <c r="DD27" i="32"/>
  <c r="DE27" i="32"/>
  <c r="DF27" i="32"/>
  <c r="DG27" i="32"/>
  <c r="DH27" i="32"/>
  <c r="DI27" i="32"/>
  <c r="DJ27" i="32"/>
  <c r="DK27" i="32"/>
  <c r="DL27" i="32"/>
  <c r="DM27" i="32"/>
  <c r="DN27" i="32"/>
  <c r="DO27" i="32"/>
  <c r="DP27" i="32"/>
  <c r="DQ27" i="32"/>
  <c r="DR27" i="32"/>
  <c r="DS27" i="32"/>
  <c r="DT27" i="32"/>
  <c r="DU27" i="32"/>
  <c r="DV27" i="32"/>
  <c r="DW27" i="32"/>
  <c r="DX27" i="32"/>
  <c r="DY27" i="32"/>
  <c r="DZ27" i="32"/>
  <c r="EA27" i="32"/>
  <c r="AM28" i="32"/>
  <c r="AN28" i="32"/>
  <c r="AO28" i="32"/>
  <c r="AP28" i="32"/>
  <c r="AQ28" i="32"/>
  <c r="AR28" i="32"/>
  <c r="AS28" i="32"/>
  <c r="AT28" i="32"/>
  <c r="AU28" i="32"/>
  <c r="AV28" i="32"/>
  <c r="AW28" i="32"/>
  <c r="AX28" i="32"/>
  <c r="AY28" i="32"/>
  <c r="AZ28" i="32"/>
  <c r="BA28" i="32"/>
  <c r="BB28" i="32"/>
  <c r="BC28" i="32"/>
  <c r="BD28" i="32"/>
  <c r="BE28" i="32"/>
  <c r="BF28" i="32"/>
  <c r="BG28" i="32"/>
  <c r="BH28" i="32"/>
  <c r="BI28" i="32"/>
  <c r="BJ28" i="32"/>
  <c r="BK28" i="32"/>
  <c r="BL28" i="32"/>
  <c r="BM28" i="32"/>
  <c r="BN28" i="32"/>
  <c r="BO28" i="32"/>
  <c r="BP28" i="32"/>
  <c r="BQ28" i="32"/>
  <c r="BR28" i="32"/>
  <c r="BS28" i="32"/>
  <c r="BT28" i="32"/>
  <c r="BU28" i="32"/>
  <c r="BV28" i="32"/>
  <c r="BW28" i="32"/>
  <c r="BX28" i="32"/>
  <c r="BY28" i="32"/>
  <c r="BZ28" i="32"/>
  <c r="CA28" i="32"/>
  <c r="CB28" i="32"/>
  <c r="CC28" i="32"/>
  <c r="CD28" i="32"/>
  <c r="CE28" i="32"/>
  <c r="CF28" i="32"/>
  <c r="CG28" i="32"/>
  <c r="CH28" i="32"/>
  <c r="CI28" i="32"/>
  <c r="CJ28" i="32"/>
  <c r="CK28" i="32"/>
  <c r="CL28" i="32"/>
  <c r="CM28" i="32"/>
  <c r="CN28" i="32"/>
  <c r="CO28" i="32"/>
  <c r="CP28" i="32"/>
  <c r="CQ28" i="32"/>
  <c r="CR28" i="32"/>
  <c r="CS28" i="32"/>
  <c r="CT28" i="32"/>
  <c r="CU28" i="32"/>
  <c r="CV28" i="32"/>
  <c r="CW28" i="32"/>
  <c r="CX28" i="32"/>
  <c r="CY28" i="32"/>
  <c r="CZ28" i="32"/>
  <c r="DA28" i="32"/>
  <c r="DB28" i="32"/>
  <c r="DC28" i="32"/>
  <c r="DD28" i="32"/>
  <c r="DE28" i="32"/>
  <c r="DF28" i="32"/>
  <c r="DG28" i="32"/>
  <c r="DH28" i="32"/>
  <c r="DI28" i="32"/>
  <c r="DJ28" i="32"/>
  <c r="DK28" i="32"/>
  <c r="DL28" i="32"/>
  <c r="DM28" i="32"/>
  <c r="DN28" i="32"/>
  <c r="DO28" i="32"/>
  <c r="DP28" i="32"/>
  <c r="DQ28" i="32"/>
  <c r="DR28" i="32"/>
  <c r="DS28" i="32"/>
  <c r="DT28" i="32"/>
  <c r="DU28" i="32"/>
  <c r="DV28" i="32"/>
  <c r="DW28" i="32"/>
  <c r="DX28" i="32"/>
  <c r="DY28" i="32"/>
  <c r="DZ28" i="32"/>
  <c r="EA28" i="32"/>
  <c r="O29" i="32"/>
  <c r="AM29" i="32"/>
  <c r="AN29" i="32"/>
  <c r="AO29" i="32"/>
  <c r="AP29" i="32"/>
  <c r="AQ29" i="32"/>
  <c r="AR29" i="32"/>
  <c r="AS29" i="32"/>
  <c r="AT29" i="32"/>
  <c r="AU29" i="32"/>
  <c r="AV29" i="32"/>
  <c r="AW29" i="32"/>
  <c r="AX29" i="32"/>
  <c r="AY29" i="32"/>
  <c r="AZ29" i="32"/>
  <c r="BA29" i="32"/>
  <c r="BB29" i="32"/>
  <c r="BC29" i="32"/>
  <c r="BD29" i="32"/>
  <c r="BE29" i="32"/>
  <c r="BF29" i="32"/>
  <c r="BG29" i="32"/>
  <c r="BH29" i="32"/>
  <c r="BI29" i="32"/>
  <c r="BJ29" i="32"/>
  <c r="BK29" i="32"/>
  <c r="BL29" i="32"/>
  <c r="BM29" i="32"/>
  <c r="BN29" i="32"/>
  <c r="BO29" i="32"/>
  <c r="BP29" i="32"/>
  <c r="BQ29" i="32"/>
  <c r="BR29" i="32"/>
  <c r="BS29" i="32"/>
  <c r="BT29" i="32"/>
  <c r="BU29" i="32"/>
  <c r="BV29" i="32"/>
  <c r="BW29" i="32"/>
  <c r="BX29" i="32"/>
  <c r="BY29" i="32"/>
  <c r="BZ29" i="32"/>
  <c r="CA29" i="32"/>
  <c r="CB29" i="32"/>
  <c r="CC29" i="32"/>
  <c r="CD29" i="32"/>
  <c r="CE29" i="32"/>
  <c r="CF29" i="32"/>
  <c r="CG29" i="32"/>
  <c r="CH29" i="32"/>
  <c r="CI29" i="32"/>
  <c r="CJ29" i="32"/>
  <c r="CK29" i="32"/>
  <c r="CL29" i="32"/>
  <c r="CM29" i="32"/>
  <c r="CN29" i="32"/>
  <c r="CO29" i="32"/>
  <c r="CP29" i="32"/>
  <c r="CQ29" i="32"/>
  <c r="CR29" i="32"/>
  <c r="CS29" i="32"/>
  <c r="CT29" i="32"/>
  <c r="CU29" i="32"/>
  <c r="CV29" i="32"/>
  <c r="CW29" i="32"/>
  <c r="CX29" i="32"/>
  <c r="CY29" i="32"/>
  <c r="CZ29" i="32"/>
  <c r="DA29" i="32"/>
  <c r="DB29" i="32"/>
  <c r="DC29" i="32"/>
  <c r="DD29" i="32"/>
  <c r="DE29" i="32"/>
  <c r="DF29" i="32"/>
  <c r="DG29" i="32"/>
  <c r="DH29" i="32"/>
  <c r="DI29" i="32"/>
  <c r="DJ29" i="32"/>
  <c r="DK29" i="32"/>
  <c r="DL29" i="32"/>
  <c r="DM29" i="32"/>
  <c r="DN29" i="32"/>
  <c r="DO29" i="32"/>
  <c r="DP29" i="32"/>
  <c r="DQ29" i="32"/>
  <c r="DR29" i="32"/>
  <c r="DS29" i="32"/>
  <c r="DT29" i="32"/>
  <c r="DU29" i="32"/>
  <c r="DV29" i="32"/>
  <c r="DW29" i="32"/>
  <c r="DX29" i="32"/>
  <c r="DY29" i="32"/>
  <c r="DZ29" i="32"/>
  <c r="EA29" i="32"/>
  <c r="O30" i="32"/>
  <c r="AM30" i="32"/>
  <c r="AN30" i="32"/>
  <c r="AO30" i="32"/>
  <c r="AP30" i="32"/>
  <c r="AQ30" i="32"/>
  <c r="AR30" i="32"/>
  <c r="AS30" i="32"/>
  <c r="AT30" i="32"/>
  <c r="AU30" i="32"/>
  <c r="AV30" i="32"/>
  <c r="AW30" i="32"/>
  <c r="AX30" i="32"/>
  <c r="AY30" i="32"/>
  <c r="AZ30" i="32"/>
  <c r="BA30" i="32"/>
  <c r="BB30" i="32"/>
  <c r="BC30" i="32"/>
  <c r="BD30" i="32"/>
  <c r="BE30" i="32"/>
  <c r="BF30" i="32"/>
  <c r="BG30" i="32"/>
  <c r="BH30" i="32"/>
  <c r="BI30" i="32"/>
  <c r="BJ30" i="32"/>
  <c r="BK30" i="32"/>
  <c r="BL30" i="32"/>
  <c r="BM30" i="32"/>
  <c r="BN30" i="32"/>
  <c r="BO30" i="32"/>
  <c r="BP30" i="32"/>
  <c r="BQ30" i="32"/>
  <c r="BR30" i="32"/>
  <c r="BS30" i="32"/>
  <c r="BT30" i="32"/>
  <c r="BU30" i="32"/>
  <c r="BV30" i="32"/>
  <c r="BW30" i="32"/>
  <c r="BX30" i="32"/>
  <c r="BY30" i="32"/>
  <c r="BZ30" i="32"/>
  <c r="CA30" i="32"/>
  <c r="CB30" i="32"/>
  <c r="CC30" i="32"/>
  <c r="CD30" i="32"/>
  <c r="CE30" i="32"/>
  <c r="CF30" i="32"/>
  <c r="CG30" i="32"/>
  <c r="CH30" i="32"/>
  <c r="CI30" i="32"/>
  <c r="CJ30" i="32"/>
  <c r="CK30" i="32"/>
  <c r="CL30" i="32"/>
  <c r="CM30" i="32"/>
  <c r="CN30" i="32"/>
  <c r="CO30" i="32"/>
  <c r="CP30" i="32"/>
  <c r="CQ30" i="32"/>
  <c r="CR30" i="32"/>
  <c r="CS30" i="32"/>
  <c r="CT30" i="32"/>
  <c r="CU30" i="32"/>
  <c r="CV30" i="32"/>
  <c r="CW30" i="32"/>
  <c r="CX30" i="32"/>
  <c r="CY30" i="32"/>
  <c r="CZ30" i="32"/>
  <c r="DA30" i="32"/>
  <c r="DB30" i="32"/>
  <c r="DC30" i="32"/>
  <c r="DD30" i="32"/>
  <c r="DE30" i="32"/>
  <c r="DF30" i="32"/>
  <c r="DG30" i="32"/>
  <c r="DH30" i="32"/>
  <c r="DI30" i="32"/>
  <c r="DJ30" i="32"/>
  <c r="DK30" i="32"/>
  <c r="DL30" i="32"/>
  <c r="DM30" i="32"/>
  <c r="DN30" i="32"/>
  <c r="DO30" i="32"/>
  <c r="DP30" i="32"/>
  <c r="DQ30" i="32"/>
  <c r="DR30" i="32"/>
  <c r="DS30" i="32"/>
  <c r="DT30" i="32"/>
  <c r="DU30" i="32"/>
  <c r="DV30" i="32"/>
  <c r="DW30" i="32"/>
  <c r="DX30" i="32"/>
  <c r="DY30" i="32"/>
  <c r="DZ30" i="32"/>
  <c r="EA30" i="32"/>
  <c r="O31" i="32"/>
  <c r="AM31" i="32"/>
  <c r="AN31" i="32"/>
  <c r="AO31" i="32"/>
  <c r="AP31" i="32"/>
  <c r="AQ31" i="32"/>
  <c r="AR31" i="32"/>
  <c r="AS31" i="32"/>
  <c r="AT31" i="32"/>
  <c r="AU31" i="32"/>
  <c r="AV31" i="32"/>
  <c r="AW31" i="32"/>
  <c r="AX31" i="32"/>
  <c r="AY31" i="32"/>
  <c r="AZ31" i="32"/>
  <c r="BA31" i="32"/>
  <c r="BB31" i="32"/>
  <c r="BC31" i="32"/>
  <c r="BD31" i="32"/>
  <c r="BE31" i="32"/>
  <c r="BF31" i="32"/>
  <c r="BG31" i="32"/>
  <c r="BH31" i="32"/>
  <c r="BI31" i="32"/>
  <c r="BJ31" i="32"/>
  <c r="BK31" i="32"/>
  <c r="BL31" i="32"/>
  <c r="BM31" i="32"/>
  <c r="BN31" i="32"/>
  <c r="BO31" i="32"/>
  <c r="BP31" i="32"/>
  <c r="BQ31" i="32"/>
  <c r="BR31" i="32"/>
  <c r="BS31" i="32"/>
  <c r="BT31" i="32"/>
  <c r="BU31" i="32"/>
  <c r="BV31" i="32"/>
  <c r="BW31" i="32"/>
  <c r="BX31" i="32"/>
  <c r="BY31" i="32"/>
  <c r="BZ31" i="32"/>
  <c r="CA31" i="32"/>
  <c r="CB31" i="32"/>
  <c r="CC31" i="32"/>
  <c r="CD31" i="32"/>
  <c r="CE31" i="32"/>
  <c r="CF31" i="32"/>
  <c r="CG31" i="32"/>
  <c r="CH31" i="32"/>
  <c r="CI31" i="32"/>
  <c r="CJ31" i="32"/>
  <c r="CK31" i="32"/>
  <c r="CL31" i="32"/>
  <c r="CM31" i="32"/>
  <c r="CN31" i="32"/>
  <c r="CO31" i="32"/>
  <c r="CP31" i="32"/>
  <c r="CQ31" i="32"/>
  <c r="CR31" i="32"/>
  <c r="CS31" i="32"/>
  <c r="CT31" i="32"/>
  <c r="CU31" i="32"/>
  <c r="CV31" i="32"/>
  <c r="CW31" i="32"/>
  <c r="CX31" i="32"/>
  <c r="CY31" i="32"/>
  <c r="CZ31" i="32"/>
  <c r="DA31" i="32"/>
  <c r="DB31" i="32"/>
  <c r="DC31" i="32"/>
  <c r="DD31" i="32"/>
  <c r="DE31" i="32"/>
  <c r="DF31" i="32"/>
  <c r="DG31" i="32"/>
  <c r="DH31" i="32"/>
  <c r="DI31" i="32"/>
  <c r="DJ31" i="32"/>
  <c r="DK31" i="32"/>
  <c r="DL31" i="32"/>
  <c r="DM31" i="32"/>
  <c r="DN31" i="32"/>
  <c r="DO31" i="32"/>
  <c r="DP31" i="32"/>
  <c r="DQ31" i="32"/>
  <c r="DR31" i="32"/>
  <c r="DS31" i="32"/>
  <c r="DT31" i="32"/>
  <c r="DU31" i="32"/>
  <c r="DV31" i="32"/>
  <c r="DW31" i="32"/>
  <c r="DX31" i="32"/>
  <c r="DY31" i="32"/>
  <c r="DZ31" i="32"/>
  <c r="EA31" i="32"/>
  <c r="O32" i="32"/>
  <c r="AM32" i="32"/>
  <c r="AN32" i="32"/>
  <c r="AO32" i="32"/>
  <c r="AP32" i="32"/>
  <c r="AQ32" i="32"/>
  <c r="AR32" i="32"/>
  <c r="AS32" i="32"/>
  <c r="AT32" i="32"/>
  <c r="AU32" i="32"/>
  <c r="AV32" i="32"/>
  <c r="AW32" i="32"/>
  <c r="AX32" i="32"/>
  <c r="AY32" i="32"/>
  <c r="AZ32" i="32"/>
  <c r="BA32" i="32"/>
  <c r="BB32" i="32"/>
  <c r="BC32" i="32"/>
  <c r="BD32" i="32"/>
  <c r="BE32" i="32"/>
  <c r="BF32" i="32"/>
  <c r="BG32" i="32"/>
  <c r="BH32" i="32"/>
  <c r="BI32" i="32"/>
  <c r="BJ32" i="32"/>
  <c r="BK32" i="32"/>
  <c r="BL32" i="32"/>
  <c r="BM32" i="32"/>
  <c r="BN32" i="32"/>
  <c r="BO32" i="32"/>
  <c r="BP32" i="32"/>
  <c r="BQ32" i="32"/>
  <c r="BR32" i="32"/>
  <c r="BS32" i="32"/>
  <c r="BT32" i="32"/>
  <c r="BU32" i="32"/>
  <c r="BV32" i="32"/>
  <c r="BW32" i="32"/>
  <c r="BX32" i="32"/>
  <c r="BY32" i="32"/>
  <c r="BZ32" i="32"/>
  <c r="CA32" i="32"/>
  <c r="CB32" i="32"/>
  <c r="CC32" i="32"/>
  <c r="CD32" i="32"/>
  <c r="CE32" i="32"/>
  <c r="CF32" i="32"/>
  <c r="CG32" i="32"/>
  <c r="CH32" i="32"/>
  <c r="CI32" i="32"/>
  <c r="CJ32" i="32"/>
  <c r="CK32" i="32"/>
  <c r="CL32" i="32"/>
  <c r="CM32" i="32"/>
  <c r="CN32" i="32"/>
  <c r="CO32" i="32"/>
  <c r="CP32" i="32"/>
  <c r="CQ32" i="32"/>
  <c r="CR32" i="32"/>
  <c r="CS32" i="32"/>
  <c r="CT32" i="32"/>
  <c r="CU32" i="32"/>
  <c r="CV32" i="32"/>
  <c r="CW32" i="32"/>
  <c r="CX32" i="32"/>
  <c r="CY32" i="32"/>
  <c r="CZ32" i="32"/>
  <c r="DA32" i="32"/>
  <c r="DB32" i="32"/>
  <c r="DC32" i="32"/>
  <c r="DD32" i="32"/>
  <c r="DE32" i="32"/>
  <c r="DF32" i="32"/>
  <c r="DG32" i="32"/>
  <c r="DH32" i="32"/>
  <c r="DI32" i="32"/>
  <c r="DJ32" i="32"/>
  <c r="DK32" i="32"/>
  <c r="DL32" i="32"/>
  <c r="DM32" i="32"/>
  <c r="DN32" i="32"/>
  <c r="DO32" i="32"/>
  <c r="DP32" i="32"/>
  <c r="DQ32" i="32"/>
  <c r="DR32" i="32"/>
  <c r="DS32" i="32"/>
  <c r="DT32" i="32"/>
  <c r="DU32" i="32"/>
  <c r="DV32" i="32"/>
  <c r="DW32" i="32"/>
  <c r="DX32" i="32"/>
  <c r="DY32" i="32"/>
  <c r="DZ32" i="32"/>
  <c r="EA32" i="32"/>
  <c r="O33" i="32"/>
  <c r="AM33" i="32"/>
  <c r="AN33" i="32"/>
  <c r="AO33" i="32"/>
  <c r="AP33" i="32"/>
  <c r="AQ33" i="32"/>
  <c r="AR33" i="32"/>
  <c r="AS33" i="32"/>
  <c r="AT33" i="32"/>
  <c r="AU33" i="32"/>
  <c r="AV33" i="32"/>
  <c r="AW33" i="32"/>
  <c r="AX33" i="32"/>
  <c r="AY33" i="32"/>
  <c r="AZ33" i="32"/>
  <c r="BA33" i="32"/>
  <c r="BB33" i="32"/>
  <c r="BC33" i="32"/>
  <c r="BD33" i="32"/>
  <c r="BE33" i="32"/>
  <c r="BF33" i="32"/>
  <c r="BG33" i="32"/>
  <c r="BH33" i="32"/>
  <c r="BI33" i="32"/>
  <c r="BJ33" i="32"/>
  <c r="BK33" i="32"/>
  <c r="BL33" i="32"/>
  <c r="BM33" i="32"/>
  <c r="BN33" i="32"/>
  <c r="BO33" i="32"/>
  <c r="BP33" i="32"/>
  <c r="BQ33" i="32"/>
  <c r="BR33" i="32"/>
  <c r="BS33" i="32"/>
  <c r="BT33" i="32"/>
  <c r="BU33" i="32"/>
  <c r="BV33" i="32"/>
  <c r="BW33" i="32"/>
  <c r="BX33" i="32"/>
  <c r="BY33" i="32"/>
  <c r="BZ33" i="32"/>
  <c r="CA33" i="32"/>
  <c r="CB33" i="32"/>
  <c r="CC33" i="32"/>
  <c r="CD33" i="32"/>
  <c r="CE33" i="32"/>
  <c r="CF33" i="32"/>
  <c r="CG33" i="32"/>
  <c r="CH33" i="32"/>
  <c r="CI33" i="32"/>
  <c r="CJ33" i="32"/>
  <c r="CK33" i="32"/>
  <c r="CL33" i="32"/>
  <c r="CM33" i="32"/>
  <c r="CN33" i="32"/>
  <c r="CO33" i="32"/>
  <c r="CP33" i="32"/>
  <c r="CQ33" i="32"/>
  <c r="CR33" i="32"/>
  <c r="CS33" i="32"/>
  <c r="CT33" i="32"/>
  <c r="CU33" i="32"/>
  <c r="CV33" i="32"/>
  <c r="CW33" i="32"/>
  <c r="CX33" i="32"/>
  <c r="CY33" i="32"/>
  <c r="CZ33" i="32"/>
  <c r="DA33" i="32"/>
  <c r="DB33" i="32"/>
  <c r="DC33" i="32"/>
  <c r="DD33" i="32"/>
  <c r="DE33" i="32"/>
  <c r="DF33" i="32"/>
  <c r="DG33" i="32"/>
  <c r="DH33" i="32"/>
  <c r="DI33" i="32"/>
  <c r="DJ33" i="32"/>
  <c r="DK33" i="32"/>
  <c r="DL33" i="32"/>
  <c r="DM33" i="32"/>
  <c r="DN33" i="32"/>
  <c r="DO33" i="32"/>
  <c r="DP33" i="32"/>
  <c r="DQ33" i="32"/>
  <c r="DR33" i="32"/>
  <c r="DS33" i="32"/>
  <c r="DT33" i="32"/>
  <c r="DU33" i="32"/>
  <c r="DV33" i="32"/>
  <c r="DW33" i="32"/>
  <c r="DX33" i="32"/>
  <c r="DY33" i="32"/>
  <c r="DZ33" i="32"/>
  <c r="EA33" i="32"/>
  <c r="BN50" i="32"/>
  <c r="BM34" i="32"/>
  <c r="BM42" i="32"/>
  <c r="BM50" i="32"/>
  <c r="BM66" i="32"/>
  <c r="BM74" i="32"/>
  <c r="BM82" i="32"/>
  <c r="BM98" i="32"/>
  <c r="BM106" i="32"/>
  <c r="BL40" i="32"/>
  <c r="BL56" i="32"/>
  <c r="BL64" i="32"/>
  <c r="BL72" i="32"/>
  <c r="BL88" i="32"/>
  <c r="BL96" i="32"/>
  <c r="BL104" i="32"/>
  <c r="BK43" i="32"/>
  <c r="BK51" i="32"/>
  <c r="BK59" i="32"/>
  <c r="BK75" i="32"/>
  <c r="BK83" i="32"/>
  <c r="BK91" i="32"/>
  <c r="BK107" i="32"/>
  <c r="BJ38" i="32"/>
  <c r="BJ46" i="32"/>
  <c r="BJ62" i="32"/>
  <c r="BJ70" i="32"/>
  <c r="BJ78" i="32"/>
  <c r="BJ94" i="32"/>
  <c r="BJ102" i="32"/>
  <c r="BI34" i="32"/>
  <c r="BI50" i="32"/>
  <c r="BI58" i="32"/>
  <c r="BI66" i="32"/>
  <c r="BI82" i="32"/>
  <c r="BI90" i="32"/>
  <c r="BI98" i="32"/>
  <c r="BH40" i="32"/>
  <c r="BH48" i="32"/>
  <c r="BH56" i="32"/>
  <c r="BH72" i="32"/>
  <c r="BH80" i="32"/>
  <c r="BH88" i="32"/>
  <c r="BH104" i="32"/>
  <c r="BG35" i="32"/>
  <c r="BG43" i="32"/>
  <c r="BG59" i="32"/>
  <c r="BG67" i="32"/>
  <c r="BG75" i="32"/>
  <c r="BG91" i="32"/>
  <c r="BG99" i="32"/>
  <c r="BG107" i="32"/>
  <c r="BF46" i="32"/>
  <c r="BF54" i="32"/>
  <c r="BF62" i="32"/>
  <c r="BF78" i="32"/>
  <c r="BF86" i="32"/>
  <c r="BF94" i="32"/>
  <c r="BE34" i="32"/>
  <c r="BE42" i="32"/>
  <c r="BE50" i="32"/>
  <c r="BE66" i="32"/>
  <c r="BE74" i="32"/>
  <c r="BE82" i="32"/>
  <c r="BE98" i="32"/>
  <c r="BE106" i="32"/>
  <c r="BD40" i="32"/>
  <c r="BD56" i="32"/>
  <c r="BD64" i="32"/>
  <c r="BD72" i="32"/>
  <c r="BD88" i="32"/>
  <c r="BD96" i="32"/>
  <c r="BD104" i="32"/>
  <c r="BC43" i="32"/>
  <c r="BC51" i="32"/>
  <c r="BC59" i="32"/>
  <c r="BC75" i="32"/>
  <c r="BC83" i="32"/>
  <c r="BC91" i="32"/>
  <c r="BC107" i="32"/>
  <c r="BB38" i="32"/>
  <c r="BB46" i="32"/>
  <c r="BB62" i="32"/>
  <c r="BB70" i="32"/>
  <c r="BB78" i="32"/>
  <c r="BB94" i="32"/>
  <c r="BB102" i="32"/>
  <c r="BA34" i="32"/>
  <c r="BA42" i="32"/>
  <c r="BA49" i="32"/>
  <c r="BA50" i="32"/>
  <c r="BA58" i="32"/>
  <c r="BA65" i="32"/>
  <c r="BA66" i="32"/>
  <c r="BA74" i="32"/>
  <c r="BA81" i="32"/>
  <c r="BA82" i="32"/>
  <c r="BA90" i="32"/>
  <c r="BA97" i="32"/>
  <c r="BA98" i="32"/>
  <c r="BA106" i="32"/>
  <c r="AZ37" i="32"/>
  <c r="AZ40" i="32"/>
  <c r="AZ48" i="32"/>
  <c r="AZ53" i="32"/>
  <c r="AZ56" i="32"/>
  <c r="AZ64" i="32"/>
  <c r="AZ69" i="32"/>
  <c r="AZ72" i="32"/>
  <c r="AZ80" i="32"/>
  <c r="AZ85" i="32"/>
  <c r="AZ88" i="32"/>
  <c r="AZ96" i="32"/>
  <c r="AZ101" i="32"/>
  <c r="AZ104" i="32"/>
  <c r="AY35" i="32"/>
  <c r="AY40" i="32"/>
  <c r="AY43" i="32"/>
  <c r="AY51" i="32"/>
  <c r="AY56" i="32"/>
  <c r="AY59" i="32"/>
  <c r="AY64" i="32"/>
  <c r="AY67" i="32"/>
  <c r="AY71" i="32"/>
  <c r="AY75" i="32"/>
  <c r="AY79" i="32"/>
  <c r="AY80" i="32"/>
  <c r="AY87" i="32"/>
  <c r="AY88" i="32"/>
  <c r="AY91" i="32"/>
  <c r="AY96" i="32"/>
  <c r="AY99" i="32"/>
  <c r="AY103" i="32"/>
  <c r="AY107" i="32"/>
  <c r="AX34" i="32"/>
  <c r="AX35" i="32"/>
  <c r="AX42" i="32"/>
  <c r="AX43" i="32"/>
  <c r="AX46" i="32"/>
  <c r="AX51" i="32"/>
  <c r="AX54" i="32"/>
  <c r="AX58" i="32"/>
  <c r="AX62" i="32"/>
  <c r="AX66" i="32"/>
  <c r="AX67" i="32"/>
  <c r="AX74" i="32"/>
  <c r="AX75" i="32"/>
  <c r="AX78" i="32"/>
  <c r="AX83" i="32"/>
  <c r="AX86" i="32"/>
  <c r="AX90" i="32"/>
  <c r="AX94" i="32"/>
  <c r="AX98" i="32"/>
  <c r="AX99" i="32"/>
  <c r="AX106" i="32"/>
  <c r="AX107" i="32"/>
  <c r="AW34" i="32"/>
  <c r="AW41" i="32"/>
  <c r="AW42" i="32"/>
  <c r="AW46" i="32"/>
  <c r="AW50" i="32"/>
  <c r="AW54" i="32"/>
  <c r="AW57" i="32"/>
  <c r="AW58" i="32"/>
  <c r="AW62" i="32"/>
  <c r="AW65" i="32"/>
  <c r="AW66" i="32"/>
  <c r="AW70" i="32"/>
  <c r="AW73" i="32"/>
  <c r="AW74" i="32"/>
  <c r="AW78" i="32"/>
  <c r="AW81" i="32"/>
  <c r="AW82" i="32"/>
  <c r="AW86" i="32"/>
  <c r="AW89" i="32"/>
  <c r="AW90" i="32"/>
  <c r="AW94" i="32"/>
  <c r="AW97" i="32"/>
  <c r="AW98" i="32"/>
  <c r="AW102" i="32"/>
  <c r="AW105" i="32"/>
  <c r="AW106" i="32"/>
  <c r="AV36" i="32"/>
  <c r="AV37" i="32"/>
  <c r="AV40" i="32"/>
  <c r="AV44" i="32"/>
  <c r="AV45" i="32"/>
  <c r="AV48" i="32"/>
  <c r="AV52" i="32"/>
  <c r="AV53" i="32"/>
  <c r="AV56" i="32"/>
  <c r="AV60" i="32"/>
  <c r="AV61" i="32"/>
  <c r="AV64" i="32"/>
  <c r="AV68" i="32"/>
  <c r="AV69" i="32"/>
  <c r="AV72" i="32"/>
  <c r="AV76" i="32"/>
  <c r="AV77" i="32"/>
  <c r="AV80" i="32"/>
  <c r="AV84" i="32"/>
  <c r="AV85" i="32"/>
  <c r="AV88" i="32"/>
  <c r="AV92" i="32"/>
  <c r="AV93" i="32"/>
  <c r="AV96" i="32"/>
  <c r="AV100" i="32"/>
  <c r="AV101" i="32"/>
  <c r="AV104" i="32"/>
  <c r="AV108" i="32"/>
  <c r="AV109" i="32"/>
  <c r="AU35" i="32"/>
  <c r="AU39" i="32"/>
  <c r="AU40" i="32"/>
  <c r="AU43" i="32"/>
  <c r="AU47" i="32"/>
  <c r="AU48" i="32"/>
  <c r="AU51" i="32"/>
  <c r="AU55" i="32"/>
  <c r="AU56" i="32"/>
  <c r="AU59" i="32"/>
  <c r="AU63" i="32"/>
  <c r="AU64" i="32"/>
  <c r="AU67" i="32"/>
  <c r="AU71" i="32"/>
  <c r="AU72" i="32"/>
  <c r="AU75" i="32"/>
  <c r="AU79" i="32"/>
  <c r="AU80" i="32"/>
  <c r="AU83" i="32"/>
  <c r="AU87" i="32"/>
  <c r="AU88" i="32"/>
  <c r="AU91" i="32"/>
  <c r="AU95" i="32"/>
  <c r="AU96" i="32"/>
  <c r="AU99" i="32"/>
  <c r="AU103" i="32"/>
  <c r="AU104" i="32"/>
  <c r="AU107" i="32"/>
  <c r="AT34" i="32"/>
  <c r="AT35" i="32"/>
  <c r="AT38" i="32"/>
  <c r="AT42" i="32"/>
  <c r="AT43" i="32"/>
  <c r="AT46" i="32"/>
  <c r="AT50" i="32"/>
  <c r="AT51" i="32"/>
  <c r="AT54" i="32"/>
  <c r="AT58" i="32"/>
  <c r="AT59" i="32"/>
  <c r="AT62" i="32"/>
  <c r="AT66" i="32"/>
  <c r="AT67" i="32"/>
  <c r="AT70" i="32"/>
  <c r="AT74" i="32"/>
  <c r="AT75" i="32"/>
  <c r="AT78" i="32"/>
  <c r="AT82" i="32"/>
  <c r="AT83" i="32"/>
  <c r="AT86" i="32"/>
  <c r="AT90" i="32"/>
  <c r="AT91" i="32"/>
  <c r="AT94" i="32"/>
  <c r="AT98" i="32"/>
  <c r="AT99" i="32"/>
  <c r="AT102" i="32"/>
  <c r="AT106" i="32"/>
  <c r="AT107" i="32"/>
  <c r="AS34" i="32"/>
  <c r="AS38" i="32"/>
  <c r="AS41" i="32"/>
  <c r="AS42" i="32"/>
  <c r="AS46" i="32"/>
  <c r="AS49" i="32"/>
  <c r="AS50" i="32"/>
  <c r="AS54" i="32"/>
  <c r="AS57" i="32"/>
  <c r="AS58" i="32"/>
  <c r="AS62" i="32"/>
  <c r="AS65" i="32"/>
  <c r="AS66" i="32"/>
  <c r="AS70" i="32"/>
  <c r="AS73" i="32"/>
  <c r="AS74" i="32"/>
  <c r="AS77" i="32"/>
  <c r="AS78" i="32"/>
  <c r="AS81" i="32"/>
  <c r="AS82" i="32"/>
  <c r="AS85" i="32"/>
  <c r="AS86" i="32"/>
  <c r="AS89" i="32"/>
  <c r="AS90" i="32"/>
  <c r="AS93" i="32"/>
  <c r="AS94" i="32"/>
  <c r="AS97" i="32"/>
  <c r="AS98" i="32"/>
  <c r="AS101" i="32"/>
  <c r="AS102" i="32"/>
  <c r="AS105" i="32"/>
  <c r="AS106" i="32"/>
  <c r="AS109" i="32"/>
  <c r="AR36" i="32"/>
  <c r="AR37" i="32"/>
  <c r="AR40" i="32"/>
  <c r="AR41" i="32"/>
  <c r="AR44" i="32"/>
  <c r="AR45" i="32"/>
  <c r="AR48" i="32"/>
  <c r="AR49" i="32"/>
  <c r="AR52" i="32"/>
  <c r="AR53" i="32"/>
  <c r="AR56" i="32"/>
  <c r="AR57" i="32"/>
  <c r="AR60" i="32"/>
  <c r="AR61" i="32"/>
  <c r="AR64" i="32"/>
  <c r="AR65" i="32"/>
  <c r="AR68" i="32"/>
  <c r="AR69" i="32"/>
  <c r="AR72" i="32"/>
  <c r="AR73" i="32"/>
  <c r="AR76" i="32"/>
  <c r="AR77" i="32"/>
  <c r="AR80" i="32"/>
  <c r="AR81" i="32"/>
  <c r="AR84" i="32"/>
  <c r="AR85" i="32"/>
  <c r="AR88" i="32"/>
  <c r="AR89" i="32"/>
  <c r="AR92" i="32"/>
  <c r="AR93" i="32"/>
  <c r="AR96" i="32"/>
  <c r="AR97" i="32"/>
  <c r="AR100" i="32"/>
  <c r="AR101" i="32"/>
  <c r="AR104" i="32"/>
  <c r="AR105" i="32"/>
  <c r="AR108" i="32"/>
  <c r="AR109" i="32"/>
  <c r="AQ35" i="32"/>
  <c r="AQ36" i="32"/>
  <c r="AQ39" i="32"/>
  <c r="AQ40" i="32"/>
  <c r="AQ43" i="32"/>
  <c r="AQ44" i="32"/>
  <c r="AQ47" i="32"/>
  <c r="AQ48" i="32"/>
  <c r="AQ51" i="32"/>
  <c r="AQ52" i="32"/>
  <c r="AQ55" i="32"/>
  <c r="AQ56" i="32"/>
  <c r="AQ59" i="32"/>
  <c r="AQ60" i="32"/>
  <c r="AQ63" i="32"/>
  <c r="AQ64" i="32"/>
  <c r="AQ67" i="32"/>
  <c r="AQ68" i="32"/>
  <c r="AQ71" i="32"/>
  <c r="AQ72" i="32"/>
  <c r="AQ75" i="32"/>
  <c r="AQ76" i="32"/>
  <c r="AQ79" i="32"/>
  <c r="AQ80" i="32"/>
  <c r="AQ83" i="32"/>
  <c r="AQ84" i="32"/>
  <c r="AQ87" i="32"/>
  <c r="AQ88" i="32"/>
  <c r="AQ91" i="32"/>
  <c r="AQ92" i="32"/>
  <c r="AQ95" i="32"/>
  <c r="AQ96" i="32"/>
  <c r="AQ99" i="32"/>
  <c r="AQ100" i="32"/>
  <c r="AQ103" i="32"/>
  <c r="AQ104" i="32"/>
  <c r="AQ107" i="32"/>
  <c r="AQ108" i="32"/>
  <c r="AP34" i="32"/>
  <c r="AP35" i="32"/>
  <c r="AP38" i="32"/>
  <c r="AP39" i="32"/>
  <c r="AP42" i="32"/>
  <c r="AP43" i="32"/>
  <c r="AP46" i="32"/>
  <c r="AP47" i="32"/>
  <c r="AP50" i="32"/>
  <c r="AP51" i="32"/>
  <c r="AP54" i="32"/>
  <c r="AP55" i="32"/>
  <c r="AP58" i="32"/>
  <c r="AP59" i="32"/>
  <c r="AP62" i="32"/>
  <c r="AP63" i="32"/>
  <c r="AP66" i="32"/>
  <c r="AP67" i="32"/>
  <c r="AP70" i="32"/>
  <c r="AP71" i="32"/>
  <c r="AP74" i="32"/>
  <c r="AP75" i="32"/>
  <c r="AP78" i="32"/>
  <c r="AP79" i="32"/>
  <c r="AP82" i="32"/>
  <c r="AP83" i="32"/>
  <c r="AP86" i="32"/>
  <c r="AP87" i="32"/>
  <c r="AP90" i="32"/>
  <c r="AP91" i="32"/>
  <c r="AP94" i="32"/>
  <c r="AP95" i="32"/>
  <c r="AP98" i="32"/>
  <c r="AP99" i="32"/>
  <c r="AP102" i="32"/>
  <c r="AP103" i="32"/>
  <c r="AP106" i="32"/>
  <c r="AP107" i="32"/>
  <c r="AO34" i="32"/>
  <c r="AO37" i="32"/>
  <c r="AO38" i="32"/>
  <c r="AO41" i="32"/>
  <c r="AO42" i="32"/>
  <c r="AO45" i="32"/>
  <c r="AO46" i="32"/>
  <c r="AO49" i="32"/>
  <c r="AO50" i="32"/>
  <c r="AO53" i="32"/>
  <c r="AO54" i="32"/>
  <c r="AO57" i="32"/>
  <c r="AO58" i="32"/>
  <c r="AO61" i="32"/>
  <c r="AO62" i="32"/>
  <c r="AO65" i="32"/>
  <c r="AO66" i="32"/>
  <c r="AO69" i="32"/>
  <c r="AO70" i="32"/>
  <c r="AO73" i="32"/>
  <c r="AO74" i="32"/>
  <c r="AO77" i="32"/>
  <c r="AO78" i="32"/>
  <c r="AO81" i="32"/>
  <c r="AO82" i="32"/>
  <c r="AO85" i="32"/>
  <c r="AO86" i="32"/>
  <c r="AO89" i="32"/>
  <c r="AO90" i="32"/>
  <c r="AO93" i="32"/>
  <c r="AO94" i="32"/>
  <c r="AO97" i="32"/>
  <c r="AO98" i="32"/>
  <c r="AO101" i="32"/>
  <c r="AO102" i="32"/>
  <c r="AO105" i="32"/>
  <c r="AO106" i="32"/>
  <c r="AO109" i="32"/>
  <c r="AN36" i="32"/>
  <c r="AN37" i="32"/>
  <c r="AN40" i="32"/>
  <c r="AN41" i="32"/>
  <c r="AN44" i="32"/>
  <c r="AN45" i="32"/>
  <c r="AN48" i="32"/>
  <c r="AN49" i="32"/>
  <c r="AN52" i="32"/>
  <c r="AN53" i="32"/>
  <c r="AN56" i="32"/>
  <c r="AN57" i="32"/>
  <c r="AN60" i="32"/>
  <c r="AN61" i="32"/>
  <c r="AN64" i="32"/>
  <c r="AN65" i="32"/>
  <c r="AN68" i="32"/>
  <c r="AN69" i="32"/>
  <c r="AN72" i="32"/>
  <c r="AN73" i="32"/>
  <c r="AN76" i="32"/>
  <c r="AN77" i="32"/>
  <c r="AN80" i="32"/>
  <c r="AN81" i="32"/>
  <c r="AN84" i="32"/>
  <c r="AN85" i="32"/>
  <c r="AN88" i="32"/>
  <c r="AN89" i="32"/>
  <c r="AN92" i="32"/>
  <c r="AN93" i="32"/>
  <c r="AN96" i="32"/>
  <c r="AN97" i="32"/>
  <c r="AN100" i="32"/>
  <c r="AN101" i="32"/>
  <c r="AN104" i="32"/>
  <c r="AN105" i="32"/>
  <c r="AN108" i="32"/>
  <c r="AN109" i="32"/>
  <c r="AM35" i="32"/>
  <c r="AM36" i="32"/>
  <c r="AM39" i="32"/>
  <c r="AM40" i="32"/>
  <c r="AM43" i="32"/>
  <c r="AM44" i="32"/>
  <c r="AM47" i="32"/>
  <c r="AM48" i="32"/>
  <c r="AM51" i="32"/>
  <c r="AM52" i="32"/>
  <c r="AM55" i="32"/>
  <c r="AM56" i="32"/>
  <c r="AM59" i="32"/>
  <c r="AM60" i="32"/>
  <c r="AM63" i="32"/>
  <c r="AM64" i="32"/>
  <c r="AM67" i="32"/>
  <c r="AM68" i="32"/>
  <c r="AM71" i="32"/>
  <c r="AM72" i="32"/>
  <c r="AM75" i="32"/>
  <c r="AM76" i="32"/>
  <c r="AM79" i="32"/>
  <c r="AM80" i="32"/>
  <c r="AM83" i="32"/>
  <c r="AM84" i="32"/>
  <c r="AM87" i="32"/>
  <c r="AM88" i="32"/>
  <c r="AM91" i="32"/>
  <c r="AM92" i="32"/>
  <c r="AM95" i="32"/>
  <c r="AM96" i="32"/>
  <c r="AM99" i="32"/>
  <c r="AM100" i="32"/>
  <c r="AM103" i="32"/>
  <c r="AM104" i="32"/>
  <c r="AM107" i="32"/>
  <c r="AM108" i="32"/>
  <c r="O11" i="32"/>
  <c r="AK11" i="32"/>
  <c r="O12" i="32"/>
  <c r="O13" i="32"/>
  <c r="O14" i="32"/>
  <c r="O15" i="32"/>
  <c r="Q11" i="32"/>
  <c r="R11" i="32"/>
  <c r="R92" i="32"/>
  <c r="S11" i="32"/>
  <c r="T11" i="32"/>
  <c r="U11" i="32"/>
  <c r="V11" i="32"/>
  <c r="W11" i="32"/>
  <c r="X11" i="32"/>
  <c r="Y11" i="32"/>
  <c r="Z11" i="32"/>
  <c r="AA11" i="32"/>
  <c r="AB11" i="32"/>
  <c r="AC11" i="32"/>
  <c r="AC35" i="32" s="1"/>
  <c r="AD11" i="32"/>
  <c r="AE11" i="32"/>
  <c r="AF11" i="32"/>
  <c r="AG11" i="32"/>
  <c r="AH11" i="32"/>
  <c r="AH92" i="32" s="1"/>
  <c r="AI11" i="32"/>
  <c r="AJ11" i="32"/>
  <c r="Q12" i="32"/>
  <c r="R12" i="32"/>
  <c r="S12" i="32"/>
  <c r="T12" i="32"/>
  <c r="U12" i="32"/>
  <c r="V12" i="32"/>
  <c r="W12" i="32"/>
  <c r="X12" i="32"/>
  <c r="Y12" i="32"/>
  <c r="Z12" i="32"/>
  <c r="AA12" i="32"/>
  <c r="AB12" i="32"/>
  <c r="AC12" i="32"/>
  <c r="AD12" i="32"/>
  <c r="AE12" i="32"/>
  <c r="AF12" i="32"/>
  <c r="AG12" i="32"/>
  <c r="AH12" i="32"/>
  <c r="AI12" i="32"/>
  <c r="AJ12" i="32"/>
  <c r="AK12" i="32"/>
  <c r="Q13" i="32"/>
  <c r="R13" i="32"/>
  <c r="S13" i="32"/>
  <c r="T13" i="32"/>
  <c r="U13" i="32"/>
  <c r="V13" i="32"/>
  <c r="W13" i="32"/>
  <c r="X13" i="32"/>
  <c r="Y13" i="32"/>
  <c r="Z13" i="32"/>
  <c r="AA13" i="32"/>
  <c r="AB13" i="32"/>
  <c r="AC13" i="32"/>
  <c r="AD13" i="32"/>
  <c r="AE13" i="32"/>
  <c r="AF13" i="32"/>
  <c r="AG13" i="32"/>
  <c r="AH13" i="32"/>
  <c r="AI13" i="32"/>
  <c r="AJ13" i="32"/>
  <c r="AK13" i="32"/>
  <c r="Q14" i="32"/>
  <c r="R14" i="32"/>
  <c r="S14" i="32"/>
  <c r="T14" i="32"/>
  <c r="U14" i="32"/>
  <c r="V14" i="32"/>
  <c r="W14" i="32"/>
  <c r="X14" i="32"/>
  <c r="Y14" i="32"/>
  <c r="Z14" i="32"/>
  <c r="AA14" i="32"/>
  <c r="AB14" i="32"/>
  <c r="AC14" i="32"/>
  <c r="AD14" i="32"/>
  <c r="AE14" i="32"/>
  <c r="AF14" i="32"/>
  <c r="AG14" i="32"/>
  <c r="AG86" i="32" s="1"/>
  <c r="AH14" i="32"/>
  <c r="AI14" i="32"/>
  <c r="AJ14" i="32"/>
  <c r="AK14" i="32"/>
  <c r="Q15" i="32"/>
  <c r="R15" i="32"/>
  <c r="S15" i="32"/>
  <c r="T15" i="32"/>
  <c r="U15" i="32"/>
  <c r="V15" i="32"/>
  <c r="W15" i="32"/>
  <c r="X15" i="32"/>
  <c r="Y15" i="32"/>
  <c r="Z15" i="32"/>
  <c r="AA15" i="32"/>
  <c r="AB15" i="32"/>
  <c r="AC15" i="32"/>
  <c r="AD15" i="32"/>
  <c r="AE15" i="32"/>
  <c r="AF15" i="32"/>
  <c r="AG15" i="32"/>
  <c r="AH15" i="32"/>
  <c r="AI15" i="32"/>
  <c r="AJ15" i="32"/>
  <c r="AK15" i="32"/>
  <c r="O16" i="32"/>
  <c r="Q16" i="32"/>
  <c r="R16" i="32"/>
  <c r="R99" i="32" s="1"/>
  <c r="S16" i="32"/>
  <c r="T16" i="32"/>
  <c r="U16" i="32"/>
  <c r="V16" i="32"/>
  <c r="W16" i="32"/>
  <c r="X16" i="32"/>
  <c r="Y16" i="32"/>
  <c r="Z16" i="32"/>
  <c r="Z59" i="32" s="1"/>
  <c r="AA16" i="32"/>
  <c r="AB16" i="32"/>
  <c r="AC16" i="32"/>
  <c r="AD16" i="32"/>
  <c r="AE16" i="32"/>
  <c r="AF16" i="32"/>
  <c r="AG16" i="32"/>
  <c r="AH16" i="32"/>
  <c r="AI16" i="32"/>
  <c r="AJ16" i="32"/>
  <c r="AK16" i="32"/>
  <c r="AK51" i="32"/>
  <c r="AJ34" i="32"/>
  <c r="AI65" i="32"/>
  <c r="AH35" i="32"/>
  <c r="AH99" i="32"/>
  <c r="AF50" i="32"/>
  <c r="AE37" i="32"/>
  <c r="AE92" i="32"/>
  <c r="AD72" i="32"/>
  <c r="AC43" i="32"/>
  <c r="AC107" i="32"/>
  <c r="AB37" i="32"/>
  <c r="AB61" i="32"/>
  <c r="AB93" i="32"/>
  <c r="AA37" i="32"/>
  <c r="AA89" i="32"/>
  <c r="Y46" i="32"/>
  <c r="X34" i="32"/>
  <c r="X74" i="32"/>
  <c r="W37" i="32"/>
  <c r="W45" i="32"/>
  <c r="W92" i="32"/>
  <c r="W93" i="32"/>
  <c r="V80" i="32"/>
  <c r="U34" i="32"/>
  <c r="U35" i="32"/>
  <c r="U51" i="32"/>
  <c r="T34" i="32"/>
  <c r="T85" i="32"/>
  <c r="S37" i="32"/>
  <c r="S65" i="32"/>
  <c r="S92" i="32"/>
  <c r="R35" i="32"/>
  <c r="Q86" i="32"/>
  <c r="O24" i="31"/>
  <c r="CH10" i="31"/>
  <c r="EI24" i="31"/>
  <c r="O17" i="31"/>
  <c r="Q17" i="31"/>
  <c r="R17" i="31"/>
  <c r="S17" i="31"/>
  <c r="T17" i="31"/>
  <c r="U17" i="31"/>
  <c r="V17" i="31"/>
  <c r="W17" i="31"/>
  <c r="X17" i="31"/>
  <c r="Y17" i="31"/>
  <c r="Z17" i="31"/>
  <c r="AA17" i="31"/>
  <c r="AB17" i="31"/>
  <c r="AC17" i="31"/>
  <c r="AD17" i="31"/>
  <c r="AE17" i="31"/>
  <c r="AF17" i="31"/>
  <c r="AG17" i="31"/>
  <c r="AH17" i="31"/>
  <c r="AI17" i="31"/>
  <c r="AJ17" i="31"/>
  <c r="AK17" i="31"/>
  <c r="AL17" i="31"/>
  <c r="AM17" i="31"/>
  <c r="AM37" i="31" s="1"/>
  <c r="AN17" i="31"/>
  <c r="AO17" i="31"/>
  <c r="AP17" i="31"/>
  <c r="AQ17" i="31"/>
  <c r="AS17" i="31"/>
  <c r="AT17" i="31"/>
  <c r="AU17" i="31"/>
  <c r="AV17" i="31"/>
  <c r="AW17" i="31"/>
  <c r="AX17" i="31"/>
  <c r="AY17" i="31"/>
  <c r="AZ17" i="31"/>
  <c r="BA17" i="31"/>
  <c r="BB17" i="31"/>
  <c r="BC17" i="31"/>
  <c r="BD17" i="31"/>
  <c r="BE17" i="31"/>
  <c r="BF17" i="31"/>
  <c r="BG17" i="31"/>
  <c r="BH17" i="31"/>
  <c r="BI17" i="31"/>
  <c r="BJ17" i="31"/>
  <c r="BK17" i="31"/>
  <c r="BL17" i="31"/>
  <c r="BM17" i="31"/>
  <c r="BN17" i="31"/>
  <c r="BO17" i="31"/>
  <c r="BP17" i="31"/>
  <c r="BQ17" i="31"/>
  <c r="BR17" i="31"/>
  <c r="BS17" i="31"/>
  <c r="BT17" i="31"/>
  <c r="BU17" i="31"/>
  <c r="BV17" i="31"/>
  <c r="BW17" i="31"/>
  <c r="BX17" i="31"/>
  <c r="BY17" i="31"/>
  <c r="BZ17" i="31"/>
  <c r="CA17" i="31"/>
  <c r="CB17" i="31"/>
  <c r="CC17" i="31"/>
  <c r="CD17" i="31"/>
  <c r="CE17" i="31"/>
  <c r="CF17" i="31"/>
  <c r="CF34" i="31" s="1"/>
  <c r="CG17" i="31"/>
  <c r="CH17" i="31"/>
  <c r="CI17" i="31"/>
  <c r="CJ17" i="31"/>
  <c r="CK17" i="31"/>
  <c r="CL17" i="31"/>
  <c r="CM17" i="31"/>
  <c r="CN17" i="31"/>
  <c r="CO17" i="31"/>
  <c r="CP17" i="31"/>
  <c r="CQ17" i="31"/>
  <c r="CR17" i="31"/>
  <c r="CS17" i="31"/>
  <c r="CT17" i="31"/>
  <c r="CU17" i="31"/>
  <c r="CV17" i="31"/>
  <c r="CW17" i="31"/>
  <c r="CX17" i="31"/>
  <c r="CY17" i="31"/>
  <c r="CZ17" i="31"/>
  <c r="DA17" i="31"/>
  <c r="DB17" i="31"/>
  <c r="DC17" i="31"/>
  <c r="DD17" i="31"/>
  <c r="DE17" i="31"/>
  <c r="DF17" i="31"/>
  <c r="DG17" i="31"/>
  <c r="DH17" i="31"/>
  <c r="DI17" i="31"/>
  <c r="DJ17" i="31"/>
  <c r="DK17" i="31"/>
  <c r="DL17" i="31"/>
  <c r="DM17" i="31"/>
  <c r="DN17" i="31"/>
  <c r="DO17" i="31"/>
  <c r="DP17" i="31"/>
  <c r="DQ17" i="31"/>
  <c r="DR17" i="31"/>
  <c r="DS17" i="31"/>
  <c r="DT17" i="31"/>
  <c r="DU17" i="31"/>
  <c r="DV17" i="31"/>
  <c r="DW17" i="31"/>
  <c r="DX17" i="31"/>
  <c r="DY17" i="31"/>
  <c r="DZ17" i="31"/>
  <c r="EA17" i="31"/>
  <c r="EB17" i="31"/>
  <c r="EC17" i="31"/>
  <c r="ED17" i="31"/>
  <c r="EE17" i="31"/>
  <c r="EF17" i="31"/>
  <c r="EG17" i="31"/>
  <c r="EH17" i="31"/>
  <c r="EI17" i="31"/>
  <c r="O18" i="31"/>
  <c r="Q18" i="31"/>
  <c r="R18" i="31"/>
  <c r="S18" i="31"/>
  <c r="T18" i="31"/>
  <c r="U18" i="31"/>
  <c r="V18" i="31"/>
  <c r="W18" i="31"/>
  <c r="X18" i="31"/>
  <c r="Y18" i="31"/>
  <c r="Z18" i="31"/>
  <c r="AA18" i="31"/>
  <c r="AB18" i="31"/>
  <c r="AC18" i="31"/>
  <c r="AD18" i="31"/>
  <c r="AE18" i="31"/>
  <c r="AF18" i="31"/>
  <c r="AG18" i="31"/>
  <c r="AH18" i="31"/>
  <c r="AI18" i="31"/>
  <c r="AJ18" i="31"/>
  <c r="AK18" i="31"/>
  <c r="AL18" i="31"/>
  <c r="AM18" i="31"/>
  <c r="AN18" i="31"/>
  <c r="AO18" i="31"/>
  <c r="AP18" i="31"/>
  <c r="AQ18" i="31"/>
  <c r="AS18" i="31"/>
  <c r="AT18" i="31"/>
  <c r="AU18" i="31"/>
  <c r="AV18" i="31"/>
  <c r="AW18" i="31"/>
  <c r="AX18" i="31"/>
  <c r="AY18" i="31"/>
  <c r="AZ18" i="31"/>
  <c r="BA18" i="31"/>
  <c r="BB18" i="31"/>
  <c r="BC18" i="31"/>
  <c r="BD18" i="31"/>
  <c r="BE18" i="31"/>
  <c r="BF18" i="31"/>
  <c r="BG18" i="31"/>
  <c r="BH18" i="31"/>
  <c r="BI18" i="31"/>
  <c r="BJ18" i="31"/>
  <c r="BK18" i="31"/>
  <c r="BL18" i="31"/>
  <c r="BM18" i="31"/>
  <c r="BN18" i="31"/>
  <c r="BO18" i="31"/>
  <c r="BP18" i="31"/>
  <c r="BQ18" i="31"/>
  <c r="BR18" i="31"/>
  <c r="BS18" i="31"/>
  <c r="BT18" i="31"/>
  <c r="BU18" i="31"/>
  <c r="BV18" i="31"/>
  <c r="BW18" i="31"/>
  <c r="BX18" i="31"/>
  <c r="BY18" i="31"/>
  <c r="BZ18" i="31"/>
  <c r="CA18" i="31"/>
  <c r="CB18" i="31"/>
  <c r="CB42" i="31"/>
  <c r="CC18" i="31"/>
  <c r="CD18" i="31"/>
  <c r="CE18" i="31"/>
  <c r="CF18" i="31"/>
  <c r="CG18" i="31"/>
  <c r="CH18" i="31"/>
  <c r="CI18" i="31"/>
  <c r="CJ18" i="31"/>
  <c r="CK18" i="31"/>
  <c r="CL18" i="31"/>
  <c r="CM18" i="31"/>
  <c r="CN18" i="31"/>
  <c r="CO18" i="31"/>
  <c r="CP18" i="31"/>
  <c r="CQ18" i="31"/>
  <c r="CR18" i="31"/>
  <c r="CS18" i="31"/>
  <c r="CT18" i="31"/>
  <c r="CU18" i="31"/>
  <c r="CV18" i="31"/>
  <c r="CW18" i="31"/>
  <c r="CX18" i="31"/>
  <c r="CY18" i="31"/>
  <c r="CZ18" i="31"/>
  <c r="DA18" i="31"/>
  <c r="DB18" i="31"/>
  <c r="DC18" i="31"/>
  <c r="DD18" i="31"/>
  <c r="DE18" i="31"/>
  <c r="DF18" i="31"/>
  <c r="DG18" i="31"/>
  <c r="DH18" i="31"/>
  <c r="DI18" i="31"/>
  <c r="DJ18" i="31"/>
  <c r="DK18" i="31"/>
  <c r="DL18" i="31"/>
  <c r="DM18" i="31"/>
  <c r="DN18" i="31"/>
  <c r="DO18" i="31"/>
  <c r="DP18" i="31"/>
  <c r="DQ18" i="31"/>
  <c r="DR18" i="31"/>
  <c r="DS18" i="31"/>
  <c r="DT18" i="31"/>
  <c r="DU18" i="31"/>
  <c r="DV18" i="31"/>
  <c r="DW18" i="31"/>
  <c r="DX18" i="31"/>
  <c r="DY18" i="31"/>
  <c r="DZ18" i="31"/>
  <c r="EA18" i="31"/>
  <c r="EB18" i="31"/>
  <c r="EC18" i="31"/>
  <c r="ED18" i="31"/>
  <c r="EE18" i="31"/>
  <c r="EF18" i="31"/>
  <c r="EG18" i="31"/>
  <c r="EH18" i="31"/>
  <c r="EI18" i="31"/>
  <c r="O19" i="31"/>
  <c r="Q19" i="31"/>
  <c r="R19" i="31"/>
  <c r="S19" i="31"/>
  <c r="T19" i="31"/>
  <c r="U19" i="31"/>
  <c r="V19" i="31"/>
  <c r="W19" i="31"/>
  <c r="X19" i="31"/>
  <c r="Y19" i="31"/>
  <c r="Z19" i="31"/>
  <c r="AA19" i="31"/>
  <c r="AB19" i="31"/>
  <c r="AC19" i="31"/>
  <c r="AD19" i="31"/>
  <c r="AE19" i="31"/>
  <c r="AF19" i="31"/>
  <c r="AG19" i="31"/>
  <c r="AH19" i="31"/>
  <c r="AI19" i="31"/>
  <c r="AJ19" i="31"/>
  <c r="AK19" i="31"/>
  <c r="AL19" i="31"/>
  <c r="AM19" i="31"/>
  <c r="AN19" i="31"/>
  <c r="AO19" i="31"/>
  <c r="AP19" i="31"/>
  <c r="AQ19" i="31"/>
  <c r="AS19" i="31"/>
  <c r="AT19" i="31"/>
  <c r="AU19" i="31"/>
  <c r="AV19" i="31"/>
  <c r="AW19" i="31"/>
  <c r="AX19" i="31"/>
  <c r="AY19" i="31"/>
  <c r="AZ19" i="31"/>
  <c r="BA19" i="31"/>
  <c r="BB19" i="31"/>
  <c r="BC19" i="31"/>
  <c r="BD19" i="31"/>
  <c r="BE19" i="31"/>
  <c r="BF19" i="31"/>
  <c r="BG19" i="31"/>
  <c r="BH19" i="31"/>
  <c r="BI19" i="31"/>
  <c r="BJ19" i="31"/>
  <c r="BK19" i="31"/>
  <c r="BL19" i="31"/>
  <c r="BM19" i="31"/>
  <c r="BN19" i="31"/>
  <c r="BO19" i="31"/>
  <c r="BP19" i="31"/>
  <c r="BQ19" i="31"/>
  <c r="BR19" i="31"/>
  <c r="BS19" i="31"/>
  <c r="BT19" i="31"/>
  <c r="BU19" i="31"/>
  <c r="BV19" i="31"/>
  <c r="BW19" i="31"/>
  <c r="BX19" i="31"/>
  <c r="BY19" i="31"/>
  <c r="BZ19" i="31"/>
  <c r="CA19" i="31"/>
  <c r="CB19" i="31"/>
  <c r="CC19" i="31"/>
  <c r="CD19" i="31"/>
  <c r="CE19" i="31"/>
  <c r="CF19" i="31"/>
  <c r="CG19" i="31"/>
  <c r="CH19" i="31"/>
  <c r="CI19" i="31"/>
  <c r="CJ19" i="31"/>
  <c r="CK19" i="31"/>
  <c r="CL19" i="31"/>
  <c r="CM19" i="31"/>
  <c r="CN19" i="31"/>
  <c r="CO19" i="31"/>
  <c r="CP19" i="31"/>
  <c r="CQ19" i="31"/>
  <c r="CR19" i="31"/>
  <c r="CS19" i="31"/>
  <c r="CT19" i="31"/>
  <c r="CU19" i="31"/>
  <c r="CV19" i="31"/>
  <c r="CW19" i="31"/>
  <c r="CX19" i="31"/>
  <c r="CY19" i="31"/>
  <c r="CZ19" i="31"/>
  <c r="DA19" i="31"/>
  <c r="DB19" i="31"/>
  <c r="DC19" i="31"/>
  <c r="DD19" i="31"/>
  <c r="DE19" i="31"/>
  <c r="DF19" i="31"/>
  <c r="DG19" i="31"/>
  <c r="DH19" i="31"/>
  <c r="DI19" i="31"/>
  <c r="DJ19" i="31"/>
  <c r="DK19" i="31"/>
  <c r="DL19" i="31"/>
  <c r="DM19" i="31"/>
  <c r="DN19" i="31"/>
  <c r="DO19" i="31"/>
  <c r="DP19" i="31"/>
  <c r="DQ19" i="31"/>
  <c r="DR19" i="31"/>
  <c r="DS19" i="31"/>
  <c r="DT19" i="31"/>
  <c r="DU19" i="31"/>
  <c r="DV19" i="31"/>
  <c r="DW19" i="31"/>
  <c r="DX19" i="31"/>
  <c r="DY19" i="31"/>
  <c r="DZ19" i="31"/>
  <c r="EA19" i="31"/>
  <c r="EB19" i="31"/>
  <c r="EC19" i="31"/>
  <c r="ED19" i="31"/>
  <c r="EE19" i="31"/>
  <c r="EF19" i="31"/>
  <c r="EG19" i="31"/>
  <c r="EH19" i="31"/>
  <c r="EI19" i="31"/>
  <c r="O20" i="31"/>
  <c r="Q20" i="31"/>
  <c r="R20" i="31"/>
  <c r="S20" i="31"/>
  <c r="T20" i="31"/>
  <c r="U20" i="31"/>
  <c r="V20" i="31"/>
  <c r="W20" i="31"/>
  <c r="X20" i="31"/>
  <c r="Y20" i="31"/>
  <c r="Z20" i="31"/>
  <c r="AA20" i="31"/>
  <c r="AB20" i="31"/>
  <c r="AC20" i="31"/>
  <c r="AD20" i="31"/>
  <c r="AE20" i="31"/>
  <c r="AF20" i="31"/>
  <c r="AG20" i="31"/>
  <c r="AH20" i="31"/>
  <c r="AI20" i="31"/>
  <c r="AJ20" i="31"/>
  <c r="AK20" i="31"/>
  <c r="AL20" i="31"/>
  <c r="AM20" i="31"/>
  <c r="AN20" i="31"/>
  <c r="AO20" i="31"/>
  <c r="AP20" i="31"/>
  <c r="AQ20" i="31"/>
  <c r="AS20" i="31"/>
  <c r="AT20" i="31"/>
  <c r="AU20" i="31"/>
  <c r="AV20" i="31"/>
  <c r="AW20" i="31"/>
  <c r="AX20" i="31"/>
  <c r="AY20" i="31"/>
  <c r="AZ20" i="31"/>
  <c r="BA20" i="31"/>
  <c r="BB20" i="31"/>
  <c r="BC20" i="31"/>
  <c r="BD20" i="31"/>
  <c r="BE20" i="31"/>
  <c r="BF20" i="31"/>
  <c r="BG20" i="31"/>
  <c r="BH20" i="31"/>
  <c r="BI20" i="31"/>
  <c r="BJ20" i="31"/>
  <c r="BK20" i="31"/>
  <c r="BL20" i="31"/>
  <c r="BM20" i="31"/>
  <c r="BN20" i="31"/>
  <c r="BO20" i="31"/>
  <c r="BP20" i="31"/>
  <c r="BQ20" i="31"/>
  <c r="BR20" i="31"/>
  <c r="BS20" i="31"/>
  <c r="BT20" i="31"/>
  <c r="BU20" i="31"/>
  <c r="BV20" i="31"/>
  <c r="BW20" i="31"/>
  <c r="BX20" i="31"/>
  <c r="BY20" i="31"/>
  <c r="BZ20" i="31"/>
  <c r="CA20" i="31"/>
  <c r="CB20" i="31"/>
  <c r="CC20" i="31"/>
  <c r="CD20" i="31"/>
  <c r="CE20" i="31"/>
  <c r="CF20" i="31"/>
  <c r="CG20" i="31"/>
  <c r="CH20" i="31"/>
  <c r="CI20" i="31"/>
  <c r="CJ20" i="31"/>
  <c r="CK20" i="31"/>
  <c r="CL20" i="31"/>
  <c r="CM20" i="31"/>
  <c r="CN20" i="31"/>
  <c r="CO20" i="31"/>
  <c r="CP20" i="31"/>
  <c r="CQ20" i="31"/>
  <c r="CR20" i="31"/>
  <c r="CS20" i="31"/>
  <c r="CT20" i="31"/>
  <c r="CU20" i="31"/>
  <c r="CV20" i="31"/>
  <c r="CW20" i="31"/>
  <c r="CX20" i="31"/>
  <c r="CY20" i="31"/>
  <c r="CZ20" i="31"/>
  <c r="DA20" i="31"/>
  <c r="DB20" i="31"/>
  <c r="DC20" i="31"/>
  <c r="DD20" i="31"/>
  <c r="DE20" i="31"/>
  <c r="DF20" i="31"/>
  <c r="DG20" i="31"/>
  <c r="DH20" i="31"/>
  <c r="DI20" i="31"/>
  <c r="DJ20" i="31"/>
  <c r="DK20" i="31"/>
  <c r="DL20" i="31"/>
  <c r="DM20" i="31"/>
  <c r="DN20" i="31"/>
  <c r="DO20" i="31"/>
  <c r="DP20" i="31"/>
  <c r="DQ20" i="31"/>
  <c r="DR20" i="31"/>
  <c r="DS20" i="31"/>
  <c r="DT20" i="31"/>
  <c r="DU20" i="31"/>
  <c r="DV20" i="31"/>
  <c r="DW20" i="31"/>
  <c r="DX20" i="31"/>
  <c r="DY20" i="31"/>
  <c r="DZ20" i="31"/>
  <c r="EA20" i="31"/>
  <c r="EB20" i="31"/>
  <c r="EC20" i="31"/>
  <c r="ED20" i="31"/>
  <c r="EE20" i="31"/>
  <c r="EF20" i="31"/>
  <c r="EG20" i="31"/>
  <c r="EH20" i="31"/>
  <c r="EI20" i="31"/>
  <c r="O21" i="31"/>
  <c r="Q21" i="31"/>
  <c r="R21" i="31"/>
  <c r="S21" i="31"/>
  <c r="T21" i="31"/>
  <c r="U21" i="31"/>
  <c r="V21" i="31"/>
  <c r="W21" i="31"/>
  <c r="X21" i="31"/>
  <c r="Y21" i="31"/>
  <c r="Z21" i="31"/>
  <c r="AA21" i="31"/>
  <c r="AB21" i="31"/>
  <c r="AC21" i="31"/>
  <c r="AD21" i="31"/>
  <c r="AE21" i="31"/>
  <c r="AF21" i="31"/>
  <c r="AG21" i="31"/>
  <c r="AH21" i="31"/>
  <c r="AI21" i="31"/>
  <c r="AJ21" i="31"/>
  <c r="AK21" i="31"/>
  <c r="AL21" i="31"/>
  <c r="AM21" i="31"/>
  <c r="AN21" i="31"/>
  <c r="AO21" i="31"/>
  <c r="AP21" i="31"/>
  <c r="AQ21" i="31"/>
  <c r="AS21" i="31"/>
  <c r="AT21" i="31"/>
  <c r="AU21" i="31"/>
  <c r="AV21" i="31"/>
  <c r="AW21" i="31"/>
  <c r="AX21" i="31"/>
  <c r="AY21" i="31"/>
  <c r="AZ21" i="31"/>
  <c r="BA21" i="31"/>
  <c r="BB21" i="31"/>
  <c r="BC21" i="31"/>
  <c r="BD21" i="31"/>
  <c r="BE21" i="31"/>
  <c r="BF21" i="31"/>
  <c r="BG21" i="31"/>
  <c r="BH21" i="31"/>
  <c r="BI21" i="31"/>
  <c r="BJ21" i="31"/>
  <c r="BK21" i="31"/>
  <c r="BL21" i="31"/>
  <c r="BM21" i="31"/>
  <c r="BN21" i="31"/>
  <c r="BO21" i="31"/>
  <c r="BP21" i="31"/>
  <c r="BQ21" i="31"/>
  <c r="BR21" i="31"/>
  <c r="BS21" i="31"/>
  <c r="BT21" i="31"/>
  <c r="BU21" i="31"/>
  <c r="BV21" i="31"/>
  <c r="BW21" i="31"/>
  <c r="BX21" i="31"/>
  <c r="BY21" i="31"/>
  <c r="BZ21" i="31"/>
  <c r="CA21" i="31"/>
  <c r="CB21" i="31"/>
  <c r="CC21" i="31"/>
  <c r="CD21" i="31"/>
  <c r="CE21" i="31"/>
  <c r="CF21" i="31"/>
  <c r="CG21" i="31"/>
  <c r="CH21" i="31"/>
  <c r="CI21" i="31"/>
  <c r="CJ21" i="31"/>
  <c r="CK21" i="31"/>
  <c r="CL21" i="31"/>
  <c r="CM21" i="31"/>
  <c r="CN21" i="31"/>
  <c r="CO21" i="31"/>
  <c r="CP21" i="31"/>
  <c r="CQ21" i="31"/>
  <c r="CR21" i="31"/>
  <c r="CS21" i="31"/>
  <c r="CT21" i="31"/>
  <c r="CU21" i="31"/>
  <c r="CV21" i="31"/>
  <c r="CW21" i="31"/>
  <c r="CX21" i="31"/>
  <c r="CY21" i="31"/>
  <c r="CZ21" i="31"/>
  <c r="DA21" i="31"/>
  <c r="DB21" i="31"/>
  <c r="DC21" i="31"/>
  <c r="DD21" i="31"/>
  <c r="DE21" i="31"/>
  <c r="DF21" i="31"/>
  <c r="DG21" i="31"/>
  <c r="DH21" i="31"/>
  <c r="DI21" i="31"/>
  <c r="DJ21" i="31"/>
  <c r="DK21" i="31"/>
  <c r="DL21" i="31"/>
  <c r="DM21" i="31"/>
  <c r="DN21" i="31"/>
  <c r="DO21" i="31"/>
  <c r="DP21" i="31"/>
  <c r="DQ21" i="31"/>
  <c r="DR21" i="31"/>
  <c r="DS21" i="31"/>
  <c r="DT21" i="31"/>
  <c r="DU21" i="31"/>
  <c r="DV21" i="31"/>
  <c r="DW21" i="31"/>
  <c r="DX21" i="31"/>
  <c r="DY21" i="31"/>
  <c r="DZ21" i="31"/>
  <c r="EA21" i="31"/>
  <c r="EB21" i="31"/>
  <c r="EC21" i="31"/>
  <c r="ED21" i="31"/>
  <c r="EE21" i="31"/>
  <c r="EF21" i="31"/>
  <c r="EG21" i="31"/>
  <c r="EH21" i="31"/>
  <c r="EI21" i="31"/>
  <c r="O22" i="31"/>
  <c r="Q22" i="31"/>
  <c r="R22" i="31"/>
  <c r="S22" i="31"/>
  <c r="T22" i="31"/>
  <c r="U22" i="31"/>
  <c r="V22" i="31"/>
  <c r="W22" i="31"/>
  <c r="X22" i="31"/>
  <c r="Y22" i="31"/>
  <c r="Z22" i="31"/>
  <c r="AA22" i="31"/>
  <c r="AB22" i="31"/>
  <c r="AC22" i="31"/>
  <c r="AD22" i="31"/>
  <c r="AE22" i="31"/>
  <c r="AF22" i="31"/>
  <c r="AG22" i="31"/>
  <c r="AH22" i="31"/>
  <c r="AI22" i="31"/>
  <c r="AJ22" i="31"/>
  <c r="AK22" i="31"/>
  <c r="AL22" i="31"/>
  <c r="AM22" i="31"/>
  <c r="AN22" i="31"/>
  <c r="AO22" i="31"/>
  <c r="AP22" i="31"/>
  <c r="AQ22" i="31"/>
  <c r="AS22" i="31"/>
  <c r="AT22" i="31"/>
  <c r="AU22" i="31"/>
  <c r="AV22" i="31"/>
  <c r="AW22" i="31"/>
  <c r="AX22" i="31"/>
  <c r="AY22" i="31"/>
  <c r="AZ22" i="31"/>
  <c r="BA22" i="31"/>
  <c r="BB22" i="31"/>
  <c r="BC22" i="31"/>
  <c r="BD22" i="31"/>
  <c r="BE22" i="31"/>
  <c r="BF22" i="31"/>
  <c r="BG22" i="31"/>
  <c r="BH22" i="31"/>
  <c r="BI22" i="31"/>
  <c r="BJ22" i="31"/>
  <c r="BK22" i="31"/>
  <c r="BL22" i="31"/>
  <c r="BM22" i="31"/>
  <c r="BN22" i="31"/>
  <c r="BO22" i="31"/>
  <c r="BP22" i="31"/>
  <c r="BQ22" i="31"/>
  <c r="BR22" i="31"/>
  <c r="BS22" i="31"/>
  <c r="BT22" i="31"/>
  <c r="BU22" i="31"/>
  <c r="BV22" i="31"/>
  <c r="BW22" i="31"/>
  <c r="BX22" i="31"/>
  <c r="BY22" i="31"/>
  <c r="BZ22" i="31"/>
  <c r="CA22" i="31"/>
  <c r="CB22" i="31"/>
  <c r="CC22" i="31"/>
  <c r="CD22" i="31"/>
  <c r="CE22" i="31"/>
  <c r="CF22" i="31"/>
  <c r="CG22" i="31"/>
  <c r="CH22" i="31"/>
  <c r="CI22" i="31"/>
  <c r="CJ22" i="31"/>
  <c r="CK22" i="31"/>
  <c r="CL22" i="31"/>
  <c r="CM22" i="31"/>
  <c r="CN22" i="31"/>
  <c r="CO22" i="31"/>
  <c r="CP22" i="31"/>
  <c r="CQ22" i="31"/>
  <c r="CR22" i="31"/>
  <c r="CS22" i="31"/>
  <c r="CT22" i="31"/>
  <c r="CU22" i="31"/>
  <c r="CV22" i="31"/>
  <c r="CW22" i="31"/>
  <c r="CX22" i="31"/>
  <c r="CY22" i="31"/>
  <c r="CZ22" i="31"/>
  <c r="DA22" i="31"/>
  <c r="DB22" i="31"/>
  <c r="DC22" i="31"/>
  <c r="DD22" i="31"/>
  <c r="DE22" i="31"/>
  <c r="DF22" i="31"/>
  <c r="DG22" i="31"/>
  <c r="DH22" i="31"/>
  <c r="DI22" i="31"/>
  <c r="DJ22" i="31"/>
  <c r="DK22" i="31"/>
  <c r="DL22" i="31"/>
  <c r="DM22" i="31"/>
  <c r="DN22" i="31"/>
  <c r="DO22" i="31"/>
  <c r="DP22" i="31"/>
  <c r="DQ22" i="31"/>
  <c r="DR22" i="31"/>
  <c r="DS22" i="31"/>
  <c r="DT22" i="31"/>
  <c r="DU22" i="31"/>
  <c r="DV22" i="31"/>
  <c r="DW22" i="31"/>
  <c r="DX22" i="31"/>
  <c r="DY22" i="31"/>
  <c r="DZ22" i="31"/>
  <c r="EA22" i="31"/>
  <c r="EB22" i="31"/>
  <c r="EC22" i="31"/>
  <c r="ED22" i="31"/>
  <c r="EE22" i="31"/>
  <c r="EF22" i="31"/>
  <c r="EG22" i="31"/>
  <c r="EH22" i="31"/>
  <c r="EI22" i="31"/>
  <c r="O23" i="31"/>
  <c r="Q23" i="31"/>
  <c r="R23" i="31"/>
  <c r="S23" i="31"/>
  <c r="T23" i="31"/>
  <c r="U23" i="31"/>
  <c r="V23" i="31"/>
  <c r="W23" i="31"/>
  <c r="X23" i="31"/>
  <c r="Y23" i="31"/>
  <c r="Y56" i="31" s="1"/>
  <c r="Z23" i="31"/>
  <c r="AA23" i="31"/>
  <c r="AB23" i="31"/>
  <c r="AC23" i="31"/>
  <c r="AD23" i="31"/>
  <c r="AE23" i="31"/>
  <c r="AF23" i="31"/>
  <c r="AG23" i="31"/>
  <c r="AH23" i="31"/>
  <c r="AI23" i="31"/>
  <c r="AJ23" i="31"/>
  <c r="AK23" i="31"/>
  <c r="AL23" i="31"/>
  <c r="AM23" i="31"/>
  <c r="AN23" i="31"/>
  <c r="AO23" i="31"/>
  <c r="AP23" i="31"/>
  <c r="AQ23" i="31"/>
  <c r="AS23" i="31"/>
  <c r="AT23" i="31"/>
  <c r="AU23" i="31"/>
  <c r="AV23" i="31"/>
  <c r="AW23" i="31"/>
  <c r="AX23" i="31"/>
  <c r="AY23" i="31"/>
  <c r="AZ23" i="31"/>
  <c r="BA23" i="31"/>
  <c r="BB23" i="31"/>
  <c r="BB71" i="31" s="1"/>
  <c r="BC23" i="31"/>
  <c r="BD23" i="31"/>
  <c r="BE23" i="31"/>
  <c r="BF23" i="31"/>
  <c r="BG23" i="31"/>
  <c r="BH23" i="31"/>
  <c r="BI23" i="31"/>
  <c r="BJ23" i="31"/>
  <c r="BK23" i="31"/>
  <c r="BL23" i="31"/>
  <c r="BM23" i="31"/>
  <c r="BN23" i="31"/>
  <c r="BO23" i="31"/>
  <c r="BP23" i="31"/>
  <c r="BQ23" i="31"/>
  <c r="BR23" i="31"/>
  <c r="BR44" i="31" s="1"/>
  <c r="BS23" i="31"/>
  <c r="BT23" i="31"/>
  <c r="BU23" i="31"/>
  <c r="BV23" i="31"/>
  <c r="BW23" i="31"/>
  <c r="BX23" i="31"/>
  <c r="BY23" i="31"/>
  <c r="BZ23" i="31"/>
  <c r="CA23" i="31"/>
  <c r="CB23" i="31"/>
  <c r="CC23" i="31"/>
  <c r="CD23" i="31"/>
  <c r="CD75" i="31" s="1"/>
  <c r="CE23" i="31"/>
  <c r="CF23" i="31"/>
  <c r="CG23" i="31"/>
  <c r="CH23" i="31"/>
  <c r="CI23" i="31"/>
  <c r="CJ23" i="31"/>
  <c r="CK23" i="31"/>
  <c r="CL23" i="31"/>
  <c r="CM23" i="31"/>
  <c r="CN23" i="31"/>
  <c r="CO23" i="31"/>
  <c r="CP23" i="31"/>
  <c r="CQ23" i="31"/>
  <c r="CR23" i="31"/>
  <c r="CS23" i="31"/>
  <c r="CT23" i="31"/>
  <c r="CU23" i="31"/>
  <c r="CV23" i="31"/>
  <c r="CW23" i="31"/>
  <c r="CX23" i="31"/>
  <c r="CY23" i="31"/>
  <c r="CZ23" i="31"/>
  <c r="DA23" i="31"/>
  <c r="DB23" i="31"/>
  <c r="DC23" i="31"/>
  <c r="DD23" i="31"/>
  <c r="DE23" i="31"/>
  <c r="DF23" i="31"/>
  <c r="DG23" i="31"/>
  <c r="DH23" i="31"/>
  <c r="DI23" i="31"/>
  <c r="DJ23" i="31"/>
  <c r="DK23" i="31"/>
  <c r="DL23" i="31"/>
  <c r="DM23" i="31"/>
  <c r="DN23" i="31"/>
  <c r="DO23" i="31"/>
  <c r="DP23" i="31"/>
  <c r="DQ23" i="31"/>
  <c r="DR23" i="31"/>
  <c r="DS23" i="31"/>
  <c r="DT23" i="31"/>
  <c r="DU23" i="31"/>
  <c r="DV23" i="31"/>
  <c r="DW23" i="31"/>
  <c r="DX23" i="31"/>
  <c r="DY23" i="31"/>
  <c r="DZ23" i="31"/>
  <c r="EA23" i="31"/>
  <c r="EB23" i="31"/>
  <c r="EC23" i="31"/>
  <c r="ED23" i="31"/>
  <c r="EE23" i="31"/>
  <c r="EF23" i="31"/>
  <c r="EG23" i="31"/>
  <c r="EH23" i="31"/>
  <c r="EI23" i="31"/>
  <c r="O25" i="31"/>
  <c r="O26" i="31"/>
  <c r="O27" i="31"/>
  <c r="O28" i="31"/>
  <c r="AS24" i="31"/>
  <c r="AS37" i="31" s="1"/>
  <c r="AT24" i="31"/>
  <c r="AU24" i="31"/>
  <c r="AV24" i="31"/>
  <c r="AW24" i="31"/>
  <c r="AW37" i="31"/>
  <c r="AX24" i="31"/>
  <c r="AY24" i="31"/>
  <c r="AZ24" i="31"/>
  <c r="BA24" i="31"/>
  <c r="BB24" i="31"/>
  <c r="BB37" i="31" s="1"/>
  <c r="BC24" i="31"/>
  <c r="BC38" i="31" s="1"/>
  <c r="BD24" i="31"/>
  <c r="BD37" i="31" s="1"/>
  <c r="BE24" i="31"/>
  <c r="BE37" i="31"/>
  <c r="BF24" i="31"/>
  <c r="BF34" i="31" s="1"/>
  <c r="BG24" i="31"/>
  <c r="BG34" i="31" s="1"/>
  <c r="BH24" i="31"/>
  <c r="BI24" i="31"/>
  <c r="BI34" i="31" s="1"/>
  <c r="BJ24" i="31"/>
  <c r="BJ37" i="31" s="1"/>
  <c r="BK24" i="31"/>
  <c r="BL24" i="31"/>
  <c r="BM24" i="31"/>
  <c r="BM37" i="31"/>
  <c r="BN24" i="31"/>
  <c r="BO24" i="31"/>
  <c r="BP24" i="31"/>
  <c r="BQ24" i="31"/>
  <c r="BQ38" i="31" s="1"/>
  <c r="BR24" i="31"/>
  <c r="BS24" i="31"/>
  <c r="BT24" i="31"/>
  <c r="BU24" i="31"/>
  <c r="BU37" i="31"/>
  <c r="BV24" i="31"/>
  <c r="BW24" i="31"/>
  <c r="BW37" i="31" s="1"/>
  <c r="BX24" i="31"/>
  <c r="BY24" i="31"/>
  <c r="BY37" i="31" s="1"/>
  <c r="BZ24" i="31"/>
  <c r="CA24" i="31"/>
  <c r="CB24" i="31"/>
  <c r="CC24" i="31"/>
  <c r="CC37" i="31"/>
  <c r="CD24" i="31"/>
  <c r="CE24" i="31"/>
  <c r="CF24" i="31"/>
  <c r="CG24" i="31"/>
  <c r="CG38" i="31" s="1"/>
  <c r="CH24" i="31"/>
  <c r="CI24" i="31"/>
  <c r="CJ24" i="31"/>
  <c r="CK24" i="31"/>
  <c r="CL24" i="31"/>
  <c r="CM24" i="31"/>
  <c r="CN24" i="31"/>
  <c r="CO24" i="31"/>
  <c r="CP24" i="31"/>
  <c r="CQ24" i="31"/>
  <c r="CR24" i="31"/>
  <c r="CS24" i="31"/>
  <c r="CT24" i="31"/>
  <c r="CU24" i="31"/>
  <c r="CV24" i="31"/>
  <c r="CW24" i="31"/>
  <c r="CX24" i="31"/>
  <c r="CY24" i="31"/>
  <c r="CZ24" i="31"/>
  <c r="DA24" i="31"/>
  <c r="DB24" i="31"/>
  <c r="DC24" i="31"/>
  <c r="DD24" i="31"/>
  <c r="DE24" i="31"/>
  <c r="DF24" i="31"/>
  <c r="DG24" i="31"/>
  <c r="DH24" i="31"/>
  <c r="DI24" i="31"/>
  <c r="DJ24" i="31"/>
  <c r="DK24" i="31"/>
  <c r="DL24" i="31"/>
  <c r="DM24" i="31"/>
  <c r="DN24" i="31"/>
  <c r="DO24" i="31"/>
  <c r="DP24" i="31"/>
  <c r="DQ24" i="31"/>
  <c r="DR24" i="31"/>
  <c r="DS24" i="31"/>
  <c r="DT24" i="31"/>
  <c r="DU24" i="31"/>
  <c r="DV24" i="31"/>
  <c r="DW24" i="31"/>
  <c r="DX24" i="31"/>
  <c r="DY24" i="31"/>
  <c r="DZ24" i="31"/>
  <c r="EA24" i="31"/>
  <c r="EB24" i="31"/>
  <c r="EC24" i="31"/>
  <c r="ED24" i="31"/>
  <c r="EE24" i="31"/>
  <c r="EF24" i="31"/>
  <c r="EG24" i="31"/>
  <c r="EH24" i="31"/>
  <c r="AS25" i="31"/>
  <c r="AT25" i="31"/>
  <c r="AU25" i="31"/>
  <c r="AV25" i="31"/>
  <c r="AW25" i="31"/>
  <c r="AX25" i="31"/>
  <c r="AX84" i="31" s="1"/>
  <c r="AY25" i="31"/>
  <c r="AZ25" i="31"/>
  <c r="BA25" i="31"/>
  <c r="BB25" i="31"/>
  <c r="BC25" i="31"/>
  <c r="BD25" i="31"/>
  <c r="BE25" i="31"/>
  <c r="BF25" i="31"/>
  <c r="BG25" i="31"/>
  <c r="BH25" i="31"/>
  <c r="BI25" i="31"/>
  <c r="BJ25" i="31"/>
  <c r="BK25" i="31"/>
  <c r="BL25" i="31"/>
  <c r="BM25" i="31"/>
  <c r="BN25" i="31"/>
  <c r="BO25" i="31"/>
  <c r="BP25" i="31"/>
  <c r="BQ25" i="31"/>
  <c r="BR25" i="31"/>
  <c r="BS25" i="31"/>
  <c r="BT25" i="31"/>
  <c r="BU25" i="31"/>
  <c r="BV25" i="31"/>
  <c r="BW25" i="31"/>
  <c r="BX25" i="31"/>
  <c r="BY25" i="31"/>
  <c r="BZ25" i="31"/>
  <c r="CA25" i="31"/>
  <c r="CB25" i="31"/>
  <c r="CC25" i="31"/>
  <c r="CD25" i="31"/>
  <c r="CE25" i="31"/>
  <c r="CF25" i="31"/>
  <c r="CG25" i="31"/>
  <c r="CH25" i="31"/>
  <c r="CI25" i="31"/>
  <c r="CJ25" i="31"/>
  <c r="CK25" i="31"/>
  <c r="CL25" i="31"/>
  <c r="CM25" i="31"/>
  <c r="CN25" i="31"/>
  <c r="CO25" i="31"/>
  <c r="CP25" i="31"/>
  <c r="CQ25" i="31"/>
  <c r="CR25" i="31"/>
  <c r="CS25" i="31"/>
  <c r="CT25" i="31"/>
  <c r="CU25" i="31"/>
  <c r="CV25" i="31"/>
  <c r="CW25" i="31"/>
  <c r="CX25" i="31"/>
  <c r="CY25" i="31"/>
  <c r="CZ25" i="31"/>
  <c r="DA25" i="31"/>
  <c r="DB25" i="31"/>
  <c r="DC25" i="31"/>
  <c r="DD25" i="31"/>
  <c r="DE25" i="31"/>
  <c r="DF25" i="31"/>
  <c r="DG25" i="31"/>
  <c r="DH25" i="31"/>
  <c r="DI25" i="31"/>
  <c r="DJ25" i="31"/>
  <c r="DK25" i="31"/>
  <c r="DL25" i="31"/>
  <c r="DM25" i="31"/>
  <c r="DN25" i="31"/>
  <c r="DO25" i="31"/>
  <c r="DP25" i="31"/>
  <c r="DQ25" i="31"/>
  <c r="DR25" i="31"/>
  <c r="DS25" i="31"/>
  <c r="DT25" i="31"/>
  <c r="DU25" i="31"/>
  <c r="DV25" i="31"/>
  <c r="DW25" i="31"/>
  <c r="DX25" i="31"/>
  <c r="DY25" i="31"/>
  <c r="DZ25" i="31"/>
  <c r="EA25" i="31"/>
  <c r="EB25" i="31"/>
  <c r="EC25" i="31"/>
  <c r="ED25" i="31"/>
  <c r="EE25" i="31"/>
  <c r="EF25" i="31"/>
  <c r="EG25" i="31"/>
  <c r="EH25" i="31"/>
  <c r="EI25" i="31"/>
  <c r="AS26" i="31"/>
  <c r="AT26" i="31"/>
  <c r="AU26" i="31"/>
  <c r="AV26" i="31"/>
  <c r="AW26" i="31"/>
  <c r="AX26" i="31"/>
  <c r="AY26" i="31"/>
  <c r="AZ26" i="31"/>
  <c r="BA26" i="31"/>
  <c r="BB26" i="31"/>
  <c r="BC26" i="31"/>
  <c r="BD26" i="31"/>
  <c r="BE26" i="31"/>
  <c r="BF26" i="31"/>
  <c r="BG26" i="31"/>
  <c r="BG41" i="31" s="1"/>
  <c r="BH26" i="31"/>
  <c r="BI26" i="31"/>
  <c r="BJ26" i="31"/>
  <c r="BK26" i="31"/>
  <c r="BK44" i="31" s="1"/>
  <c r="BL26" i="31"/>
  <c r="BM26" i="31"/>
  <c r="BN26" i="31"/>
  <c r="BO26" i="31"/>
  <c r="BP26" i="31"/>
  <c r="BQ26" i="31"/>
  <c r="BR26" i="31"/>
  <c r="BS26" i="31"/>
  <c r="BT26" i="31"/>
  <c r="BU26" i="31"/>
  <c r="BV26" i="31"/>
  <c r="BW26" i="31"/>
  <c r="BX26" i="31"/>
  <c r="BY26" i="31"/>
  <c r="BZ26" i="31"/>
  <c r="CA26" i="31"/>
  <c r="CB26" i="31"/>
  <c r="CC26" i="31"/>
  <c r="CD26" i="31"/>
  <c r="CE26" i="31"/>
  <c r="CF26" i="31"/>
  <c r="CG26" i="31"/>
  <c r="CH26" i="31"/>
  <c r="CI26" i="31"/>
  <c r="CJ26" i="31"/>
  <c r="CK26" i="31"/>
  <c r="CL26" i="31"/>
  <c r="CM26" i="31"/>
  <c r="CN26" i="31"/>
  <c r="CO26" i="31"/>
  <c r="CP26" i="31"/>
  <c r="CQ26" i="31"/>
  <c r="CR26" i="31"/>
  <c r="CS26" i="31"/>
  <c r="CT26" i="31"/>
  <c r="CU26" i="31"/>
  <c r="CV26" i="31"/>
  <c r="CW26" i="31"/>
  <c r="CX26" i="31"/>
  <c r="CY26" i="31"/>
  <c r="CZ26" i="31"/>
  <c r="DA26" i="31"/>
  <c r="DB26" i="31"/>
  <c r="DC26" i="31"/>
  <c r="DD26" i="31"/>
  <c r="DE26" i="31"/>
  <c r="DF26" i="31"/>
  <c r="DG26" i="31"/>
  <c r="DH26" i="31"/>
  <c r="DI26" i="31"/>
  <c r="DJ26" i="31"/>
  <c r="DK26" i="31"/>
  <c r="DL26" i="31"/>
  <c r="DM26" i="31"/>
  <c r="DN26" i="31"/>
  <c r="DO26" i="31"/>
  <c r="DP26" i="31"/>
  <c r="DQ26" i="31"/>
  <c r="DR26" i="31"/>
  <c r="DS26" i="31"/>
  <c r="DT26" i="31"/>
  <c r="DU26" i="31"/>
  <c r="DV26" i="31"/>
  <c r="DW26" i="31"/>
  <c r="DX26" i="31"/>
  <c r="DY26" i="31"/>
  <c r="DZ26" i="31"/>
  <c r="EA26" i="31"/>
  <c r="EB26" i="31"/>
  <c r="EC26" i="31"/>
  <c r="ED26" i="31"/>
  <c r="EE26" i="31"/>
  <c r="EF26" i="31"/>
  <c r="EG26" i="31"/>
  <c r="EH26" i="31"/>
  <c r="EI26" i="31"/>
  <c r="AS27" i="31"/>
  <c r="AT27" i="31"/>
  <c r="AU27" i="31"/>
  <c r="AV27" i="31"/>
  <c r="AW27" i="31"/>
  <c r="AX27" i="31"/>
  <c r="AY27" i="31"/>
  <c r="AZ27" i="31"/>
  <c r="BA27" i="31"/>
  <c r="BB27" i="31"/>
  <c r="BC27" i="31"/>
  <c r="BD27" i="31"/>
  <c r="BE27" i="31"/>
  <c r="BF27" i="31"/>
  <c r="BG27" i="31"/>
  <c r="BH27" i="31"/>
  <c r="BI27" i="31"/>
  <c r="BJ27" i="31"/>
  <c r="BK27" i="31"/>
  <c r="BL27" i="31"/>
  <c r="BM27" i="31"/>
  <c r="BN27" i="31"/>
  <c r="BO27" i="31"/>
  <c r="BP27" i="31"/>
  <c r="BQ27" i="31"/>
  <c r="BR27" i="31"/>
  <c r="BS27" i="31"/>
  <c r="BT27" i="31"/>
  <c r="BU27" i="31"/>
  <c r="BV27" i="31"/>
  <c r="BW27" i="31"/>
  <c r="BX27" i="31"/>
  <c r="BY27" i="31"/>
  <c r="BZ27" i="31"/>
  <c r="CA27" i="31"/>
  <c r="CB27" i="31"/>
  <c r="CC27" i="31"/>
  <c r="CD27" i="31"/>
  <c r="CE27" i="31"/>
  <c r="CF27" i="31"/>
  <c r="CG27" i="31"/>
  <c r="CH27" i="31"/>
  <c r="CI27" i="31"/>
  <c r="CJ27" i="31"/>
  <c r="CK27" i="31"/>
  <c r="CL27" i="31"/>
  <c r="CM27" i="31"/>
  <c r="CN27" i="31"/>
  <c r="CO27" i="31"/>
  <c r="CP27" i="31"/>
  <c r="CQ27" i="31"/>
  <c r="CR27" i="31"/>
  <c r="CS27" i="31"/>
  <c r="CT27" i="31"/>
  <c r="CU27" i="31"/>
  <c r="CV27" i="31"/>
  <c r="CW27" i="31"/>
  <c r="CX27" i="31"/>
  <c r="CY27" i="31"/>
  <c r="CZ27" i="31"/>
  <c r="DA27" i="31"/>
  <c r="DB27" i="31"/>
  <c r="DC27" i="31"/>
  <c r="DD27" i="31"/>
  <c r="DE27" i="31"/>
  <c r="DF27" i="31"/>
  <c r="DG27" i="31"/>
  <c r="DH27" i="31"/>
  <c r="DI27" i="31"/>
  <c r="DJ27" i="31"/>
  <c r="DK27" i="31"/>
  <c r="DL27" i="31"/>
  <c r="DM27" i="31"/>
  <c r="DN27" i="31"/>
  <c r="DO27" i="31"/>
  <c r="DP27" i="31"/>
  <c r="DQ27" i="31"/>
  <c r="DR27" i="31"/>
  <c r="DS27" i="31"/>
  <c r="DT27" i="31"/>
  <c r="DU27" i="31"/>
  <c r="DV27" i="31"/>
  <c r="DW27" i="31"/>
  <c r="DX27" i="31"/>
  <c r="DY27" i="31"/>
  <c r="DZ27" i="31"/>
  <c r="EA27" i="31"/>
  <c r="EB27" i="31"/>
  <c r="EC27" i="31"/>
  <c r="ED27" i="31"/>
  <c r="EE27" i="31"/>
  <c r="EF27" i="31"/>
  <c r="EG27" i="31"/>
  <c r="EH27" i="31"/>
  <c r="EI27" i="31"/>
  <c r="AS28" i="31"/>
  <c r="AT28" i="31"/>
  <c r="AU28" i="31"/>
  <c r="AV28" i="31"/>
  <c r="AW28" i="31"/>
  <c r="AX28" i="31"/>
  <c r="AY28" i="31"/>
  <c r="AZ28" i="31"/>
  <c r="BA28" i="31"/>
  <c r="BB28" i="31"/>
  <c r="BC28" i="31"/>
  <c r="BD28" i="31"/>
  <c r="BE28" i="31"/>
  <c r="BF28" i="31"/>
  <c r="BG28" i="31"/>
  <c r="BH28" i="31"/>
  <c r="BI28" i="31"/>
  <c r="BJ28" i="31"/>
  <c r="BK28" i="31"/>
  <c r="BL28" i="31"/>
  <c r="BM28" i="31"/>
  <c r="BN28" i="31"/>
  <c r="BO28" i="31"/>
  <c r="BP28" i="31"/>
  <c r="BQ28" i="31"/>
  <c r="BR28" i="31"/>
  <c r="BS28" i="31"/>
  <c r="BT28" i="31"/>
  <c r="BU28" i="31"/>
  <c r="BV28" i="31"/>
  <c r="BW28" i="31"/>
  <c r="BX28" i="31"/>
  <c r="BY28" i="31"/>
  <c r="BZ28" i="31"/>
  <c r="CA28" i="31"/>
  <c r="CB28" i="31"/>
  <c r="CC28" i="31"/>
  <c r="CD28" i="31"/>
  <c r="CE28" i="31"/>
  <c r="CF28" i="31"/>
  <c r="CG28" i="31"/>
  <c r="CH28" i="31"/>
  <c r="CI28" i="31"/>
  <c r="CJ28" i="31"/>
  <c r="CK28" i="31"/>
  <c r="CL28" i="31"/>
  <c r="CM28" i="31"/>
  <c r="CN28" i="31"/>
  <c r="CO28" i="31"/>
  <c r="CP28" i="31"/>
  <c r="CQ28" i="31"/>
  <c r="CR28" i="31"/>
  <c r="CS28" i="31"/>
  <c r="CT28" i="31"/>
  <c r="CU28" i="31"/>
  <c r="CV28" i="31"/>
  <c r="CW28" i="31"/>
  <c r="CX28" i="31"/>
  <c r="CY28" i="31"/>
  <c r="CZ28" i="31"/>
  <c r="DA28" i="31"/>
  <c r="DB28" i="31"/>
  <c r="DC28" i="31"/>
  <c r="DD28" i="31"/>
  <c r="DE28" i="31"/>
  <c r="DF28" i="31"/>
  <c r="DG28" i="31"/>
  <c r="DH28" i="31"/>
  <c r="DI28" i="31"/>
  <c r="DJ28" i="31"/>
  <c r="DK28" i="31"/>
  <c r="DL28" i="31"/>
  <c r="DM28" i="31"/>
  <c r="DN28" i="31"/>
  <c r="DO28" i="31"/>
  <c r="DP28" i="31"/>
  <c r="DQ28" i="31"/>
  <c r="DR28" i="31"/>
  <c r="DS28" i="31"/>
  <c r="DT28" i="31"/>
  <c r="DU28" i="31"/>
  <c r="DV28" i="31"/>
  <c r="DW28" i="31"/>
  <c r="DX28" i="31"/>
  <c r="DY28" i="31"/>
  <c r="DZ28" i="31"/>
  <c r="EA28" i="31"/>
  <c r="EB28" i="31"/>
  <c r="EC28" i="31"/>
  <c r="ED28" i="31"/>
  <c r="EE28" i="31"/>
  <c r="EF28" i="31"/>
  <c r="EG28" i="31"/>
  <c r="EH28" i="31"/>
  <c r="EI28" i="31"/>
  <c r="O29" i="31"/>
  <c r="AS29" i="31"/>
  <c r="AT29" i="31"/>
  <c r="AU29" i="31"/>
  <c r="AV29" i="31"/>
  <c r="AW29" i="31"/>
  <c r="AX29" i="31"/>
  <c r="AY29" i="31"/>
  <c r="AZ29" i="31"/>
  <c r="BA29" i="31"/>
  <c r="BB29" i="31"/>
  <c r="BC29" i="31"/>
  <c r="BD29" i="31"/>
  <c r="BE29" i="31"/>
  <c r="BF29" i="31"/>
  <c r="BG29" i="31"/>
  <c r="BH29" i="31"/>
  <c r="BI29" i="31"/>
  <c r="BJ29" i="31"/>
  <c r="BK29" i="31"/>
  <c r="BL29" i="31"/>
  <c r="BM29" i="31"/>
  <c r="BN29" i="31"/>
  <c r="BO29" i="31"/>
  <c r="BP29" i="31"/>
  <c r="BQ29" i="31"/>
  <c r="BR29" i="31"/>
  <c r="BS29" i="31"/>
  <c r="BT29" i="31"/>
  <c r="BU29" i="31"/>
  <c r="BV29" i="31"/>
  <c r="BW29" i="31"/>
  <c r="BX29" i="31"/>
  <c r="BY29" i="31"/>
  <c r="BZ29" i="31"/>
  <c r="CA29" i="31"/>
  <c r="CB29" i="31"/>
  <c r="CC29" i="31"/>
  <c r="CD29" i="31"/>
  <c r="CE29" i="31"/>
  <c r="CF29" i="31"/>
  <c r="CG29" i="31"/>
  <c r="CH29" i="31"/>
  <c r="CI29" i="31"/>
  <c r="CJ29" i="31"/>
  <c r="CK29" i="31"/>
  <c r="CL29" i="31"/>
  <c r="CM29" i="31"/>
  <c r="CN29" i="31"/>
  <c r="CO29" i="31"/>
  <c r="CP29" i="31"/>
  <c r="CQ29" i="31"/>
  <c r="CR29" i="31"/>
  <c r="CS29" i="31"/>
  <c r="CT29" i="31"/>
  <c r="CU29" i="31"/>
  <c r="CV29" i="31"/>
  <c r="CW29" i="31"/>
  <c r="CX29" i="31"/>
  <c r="CY29" i="31"/>
  <c r="CZ29" i="31"/>
  <c r="DA29" i="31"/>
  <c r="DB29" i="31"/>
  <c r="DC29" i="31"/>
  <c r="DD29" i="31"/>
  <c r="DE29" i="31"/>
  <c r="DF29" i="31"/>
  <c r="DG29" i="31"/>
  <c r="DH29" i="31"/>
  <c r="DI29" i="31"/>
  <c r="DJ29" i="31"/>
  <c r="DK29" i="31"/>
  <c r="DL29" i="31"/>
  <c r="DM29" i="31"/>
  <c r="DN29" i="31"/>
  <c r="DO29" i="31"/>
  <c r="DP29" i="31"/>
  <c r="DQ29" i="31"/>
  <c r="DR29" i="31"/>
  <c r="DS29" i="31"/>
  <c r="DT29" i="31"/>
  <c r="DU29" i="31"/>
  <c r="DV29" i="31"/>
  <c r="DW29" i="31"/>
  <c r="DX29" i="31"/>
  <c r="DY29" i="31"/>
  <c r="DZ29" i="31"/>
  <c r="EA29" i="31"/>
  <c r="EB29" i="31"/>
  <c r="EC29" i="31"/>
  <c r="ED29" i="31"/>
  <c r="EE29" i="31"/>
  <c r="EF29" i="31"/>
  <c r="EG29" i="31"/>
  <c r="EH29" i="31"/>
  <c r="EI29" i="31"/>
  <c r="O30" i="31"/>
  <c r="AS30" i="31"/>
  <c r="AT30" i="31"/>
  <c r="AU30" i="31"/>
  <c r="AV30" i="31"/>
  <c r="AW30" i="31"/>
  <c r="AX30" i="31"/>
  <c r="AY30" i="31"/>
  <c r="AZ30" i="31"/>
  <c r="BA30" i="31"/>
  <c r="BB30" i="31"/>
  <c r="BC30" i="31"/>
  <c r="BD30" i="31"/>
  <c r="BE30" i="31"/>
  <c r="BF30" i="31"/>
  <c r="BG30" i="31"/>
  <c r="BH30" i="31"/>
  <c r="BI30" i="31"/>
  <c r="BJ30" i="31"/>
  <c r="BK30" i="31"/>
  <c r="BL30" i="31"/>
  <c r="BM30" i="31"/>
  <c r="BN30" i="31"/>
  <c r="BO30" i="31"/>
  <c r="BP30" i="31"/>
  <c r="BQ30" i="31"/>
  <c r="BR30" i="31"/>
  <c r="BS30" i="31"/>
  <c r="BT30" i="31"/>
  <c r="BU30" i="31"/>
  <c r="BV30" i="31"/>
  <c r="BW30" i="31"/>
  <c r="BX30" i="31"/>
  <c r="BY30" i="31"/>
  <c r="BZ30" i="31"/>
  <c r="CA30" i="31"/>
  <c r="CB30" i="31"/>
  <c r="CC30" i="31"/>
  <c r="CD30" i="31"/>
  <c r="CE30" i="31"/>
  <c r="CF30" i="31"/>
  <c r="CG30" i="31"/>
  <c r="CH30" i="31"/>
  <c r="CI30" i="31"/>
  <c r="CJ30" i="31"/>
  <c r="CK30" i="31"/>
  <c r="CL30" i="31"/>
  <c r="CM30" i="31"/>
  <c r="CN30" i="31"/>
  <c r="CO30" i="31"/>
  <c r="CP30" i="31"/>
  <c r="CQ30" i="31"/>
  <c r="CR30" i="31"/>
  <c r="CS30" i="31"/>
  <c r="CT30" i="31"/>
  <c r="CU30" i="31"/>
  <c r="CV30" i="31"/>
  <c r="CW30" i="31"/>
  <c r="CX30" i="31"/>
  <c r="CY30" i="31"/>
  <c r="CZ30" i="31"/>
  <c r="DA30" i="31"/>
  <c r="DB30" i="31"/>
  <c r="DC30" i="31"/>
  <c r="DD30" i="31"/>
  <c r="DE30" i="31"/>
  <c r="DF30" i="31"/>
  <c r="DG30" i="31"/>
  <c r="DH30" i="31"/>
  <c r="DI30" i="31"/>
  <c r="DJ30" i="31"/>
  <c r="DK30" i="31"/>
  <c r="DL30" i="31"/>
  <c r="DM30" i="31"/>
  <c r="DN30" i="31"/>
  <c r="DO30" i="31"/>
  <c r="DP30" i="31"/>
  <c r="DQ30" i="31"/>
  <c r="DR30" i="31"/>
  <c r="DS30" i="31"/>
  <c r="DT30" i="31"/>
  <c r="DU30" i="31"/>
  <c r="DV30" i="31"/>
  <c r="DW30" i="31"/>
  <c r="DX30" i="31"/>
  <c r="DY30" i="31"/>
  <c r="DZ30" i="31"/>
  <c r="EA30" i="31"/>
  <c r="EB30" i="31"/>
  <c r="EC30" i="31"/>
  <c r="ED30" i="31"/>
  <c r="EE30" i="31"/>
  <c r="EF30" i="31"/>
  <c r="EG30" i="31"/>
  <c r="EH30" i="31"/>
  <c r="EI30" i="31"/>
  <c r="O31" i="31"/>
  <c r="AS31" i="31"/>
  <c r="AT31" i="31"/>
  <c r="AU31" i="31"/>
  <c r="AV31" i="31"/>
  <c r="AW31" i="31"/>
  <c r="AX31" i="31"/>
  <c r="AY31" i="31"/>
  <c r="AZ31" i="31"/>
  <c r="BA31" i="31"/>
  <c r="BB31" i="31"/>
  <c r="BC31" i="31"/>
  <c r="BD31" i="31"/>
  <c r="BE31" i="31"/>
  <c r="BF31" i="31"/>
  <c r="BG31" i="31"/>
  <c r="BH31" i="31"/>
  <c r="BI31" i="31"/>
  <c r="BJ31" i="31"/>
  <c r="BK31" i="31"/>
  <c r="BL31" i="31"/>
  <c r="BM31" i="31"/>
  <c r="BN31" i="31"/>
  <c r="BO31" i="31"/>
  <c r="BP31" i="31"/>
  <c r="BQ31" i="31"/>
  <c r="BR31" i="31"/>
  <c r="BS31" i="31"/>
  <c r="BT31" i="31"/>
  <c r="BU31" i="31"/>
  <c r="BV31" i="31"/>
  <c r="BW31" i="31"/>
  <c r="BX31" i="31"/>
  <c r="BY31" i="31"/>
  <c r="BZ31" i="31"/>
  <c r="CA31" i="31"/>
  <c r="CB31" i="31"/>
  <c r="CC31" i="31"/>
  <c r="CD31" i="31"/>
  <c r="CE31" i="31"/>
  <c r="CF31" i="31"/>
  <c r="CG31" i="31"/>
  <c r="CH31" i="31"/>
  <c r="CI31" i="31"/>
  <c r="CJ31" i="31"/>
  <c r="CK31" i="31"/>
  <c r="CL31" i="31"/>
  <c r="CM31" i="31"/>
  <c r="CN31" i="31"/>
  <c r="CO31" i="31"/>
  <c r="CP31" i="31"/>
  <c r="CQ31" i="31"/>
  <c r="CR31" i="31"/>
  <c r="CS31" i="31"/>
  <c r="CT31" i="31"/>
  <c r="CU31" i="31"/>
  <c r="CV31" i="31"/>
  <c r="CW31" i="31"/>
  <c r="CX31" i="31"/>
  <c r="CY31" i="31"/>
  <c r="CZ31" i="31"/>
  <c r="DA31" i="31"/>
  <c r="DB31" i="31"/>
  <c r="DC31" i="31"/>
  <c r="DD31" i="31"/>
  <c r="DE31" i="31"/>
  <c r="DF31" i="31"/>
  <c r="DG31" i="31"/>
  <c r="DH31" i="31"/>
  <c r="DI31" i="31"/>
  <c r="DJ31" i="31"/>
  <c r="DK31" i="31"/>
  <c r="DL31" i="31"/>
  <c r="DM31" i="31"/>
  <c r="DN31" i="31"/>
  <c r="DO31" i="31"/>
  <c r="DP31" i="31"/>
  <c r="DQ31" i="31"/>
  <c r="DR31" i="31"/>
  <c r="DS31" i="31"/>
  <c r="DT31" i="31"/>
  <c r="DU31" i="31"/>
  <c r="DV31" i="31"/>
  <c r="DW31" i="31"/>
  <c r="DX31" i="31"/>
  <c r="DY31" i="31"/>
  <c r="DZ31" i="31"/>
  <c r="EA31" i="31"/>
  <c r="EB31" i="31"/>
  <c r="EC31" i="31"/>
  <c r="ED31" i="31"/>
  <c r="EE31" i="31"/>
  <c r="EF31" i="31"/>
  <c r="EG31" i="31"/>
  <c r="EH31" i="31"/>
  <c r="EI31" i="31"/>
  <c r="O32" i="31"/>
  <c r="AS32" i="31"/>
  <c r="AT32" i="31"/>
  <c r="AU32" i="31"/>
  <c r="AV32" i="31"/>
  <c r="AW32" i="31"/>
  <c r="AX32" i="31"/>
  <c r="AY32" i="31"/>
  <c r="AZ32" i="31"/>
  <c r="BA32" i="31"/>
  <c r="BB32" i="31"/>
  <c r="BC32" i="31"/>
  <c r="BD32" i="31"/>
  <c r="BE32" i="31"/>
  <c r="BF32" i="31"/>
  <c r="BG32" i="31"/>
  <c r="BH32" i="31"/>
  <c r="BI32" i="31"/>
  <c r="BJ32" i="31"/>
  <c r="BK32" i="31"/>
  <c r="BL32" i="31"/>
  <c r="BM32" i="31"/>
  <c r="BN32" i="31"/>
  <c r="BO32" i="31"/>
  <c r="BP32" i="31"/>
  <c r="BQ32" i="31"/>
  <c r="BR32" i="31"/>
  <c r="BS32" i="31"/>
  <c r="BT32" i="31"/>
  <c r="BU32" i="31"/>
  <c r="BV32" i="31"/>
  <c r="BW32" i="31"/>
  <c r="BX32" i="31"/>
  <c r="BY32" i="31"/>
  <c r="BZ32" i="31"/>
  <c r="CA32" i="31"/>
  <c r="CB32" i="31"/>
  <c r="CC32" i="31"/>
  <c r="CD32" i="31"/>
  <c r="CE32" i="31"/>
  <c r="CF32" i="31"/>
  <c r="CG32" i="31"/>
  <c r="CH32" i="31"/>
  <c r="CI32" i="31"/>
  <c r="CJ32" i="31"/>
  <c r="CK32" i="31"/>
  <c r="CL32" i="31"/>
  <c r="CM32" i="31"/>
  <c r="CN32" i="31"/>
  <c r="CO32" i="31"/>
  <c r="CP32" i="31"/>
  <c r="CQ32" i="31"/>
  <c r="CR32" i="31"/>
  <c r="CS32" i="31"/>
  <c r="CT32" i="31"/>
  <c r="CU32" i="31"/>
  <c r="CV32" i="31"/>
  <c r="CW32" i="31"/>
  <c r="CX32" i="31"/>
  <c r="CY32" i="31"/>
  <c r="CZ32" i="31"/>
  <c r="DA32" i="31"/>
  <c r="DB32" i="31"/>
  <c r="DC32" i="31"/>
  <c r="DD32" i="31"/>
  <c r="DE32" i="31"/>
  <c r="DF32" i="31"/>
  <c r="DG32" i="31"/>
  <c r="DH32" i="31"/>
  <c r="DI32" i="31"/>
  <c r="DJ32" i="31"/>
  <c r="DK32" i="31"/>
  <c r="DL32" i="31"/>
  <c r="DM32" i="31"/>
  <c r="DN32" i="31"/>
  <c r="DO32" i="31"/>
  <c r="DP32" i="31"/>
  <c r="DQ32" i="31"/>
  <c r="DR32" i="31"/>
  <c r="DS32" i="31"/>
  <c r="DT32" i="31"/>
  <c r="DU32" i="31"/>
  <c r="DV32" i="31"/>
  <c r="DW32" i="31"/>
  <c r="DX32" i="31"/>
  <c r="DY32" i="31"/>
  <c r="DZ32" i="31"/>
  <c r="EA32" i="31"/>
  <c r="EB32" i="31"/>
  <c r="EC32" i="31"/>
  <c r="ED32" i="31"/>
  <c r="EE32" i="31"/>
  <c r="EF32" i="31"/>
  <c r="EG32" i="31"/>
  <c r="EH32" i="31"/>
  <c r="EI32" i="31"/>
  <c r="O33" i="31"/>
  <c r="AS33" i="31"/>
  <c r="AT33" i="31"/>
  <c r="AU33" i="31"/>
  <c r="AV33" i="31"/>
  <c r="AW33" i="31"/>
  <c r="AX33" i="31"/>
  <c r="AY33" i="31"/>
  <c r="AZ33" i="31"/>
  <c r="BA33" i="31"/>
  <c r="BB33" i="31"/>
  <c r="BC33" i="31"/>
  <c r="BD33" i="31"/>
  <c r="BE33" i="31"/>
  <c r="BF33" i="31"/>
  <c r="BG33" i="31"/>
  <c r="BH33" i="31"/>
  <c r="BI33" i="31"/>
  <c r="BJ33" i="31"/>
  <c r="BK33" i="31"/>
  <c r="BL33" i="31"/>
  <c r="BM33" i="31"/>
  <c r="BN33" i="31"/>
  <c r="BO33" i="31"/>
  <c r="BP33" i="31"/>
  <c r="BQ33" i="31"/>
  <c r="BR33" i="31"/>
  <c r="BS33" i="31"/>
  <c r="BT33" i="31"/>
  <c r="BU33" i="31"/>
  <c r="BV33" i="31"/>
  <c r="BW33" i="31"/>
  <c r="BX33" i="31"/>
  <c r="BY33" i="31"/>
  <c r="BZ33" i="31"/>
  <c r="CA33" i="31"/>
  <c r="CB33" i="31"/>
  <c r="CC33" i="31"/>
  <c r="CD33" i="31"/>
  <c r="CE33" i="31"/>
  <c r="CF33" i="31"/>
  <c r="CG33" i="31"/>
  <c r="CH33" i="31"/>
  <c r="CI33" i="31"/>
  <c r="CJ33" i="31"/>
  <c r="CK33" i="31"/>
  <c r="CL33" i="31"/>
  <c r="CM33" i="31"/>
  <c r="CN33" i="31"/>
  <c r="CO33" i="31"/>
  <c r="CP33" i="31"/>
  <c r="CQ33" i="31"/>
  <c r="CR33" i="31"/>
  <c r="CS33" i="31"/>
  <c r="CT33" i="31"/>
  <c r="CU33" i="31"/>
  <c r="CV33" i="31"/>
  <c r="CW33" i="31"/>
  <c r="CX33" i="31"/>
  <c r="CY33" i="31"/>
  <c r="CZ33" i="31"/>
  <c r="DA33" i="31"/>
  <c r="DB33" i="31"/>
  <c r="DC33" i="31"/>
  <c r="DD33" i="31"/>
  <c r="DE33" i="31"/>
  <c r="DF33" i="31"/>
  <c r="DG33" i="31"/>
  <c r="DH33" i="31"/>
  <c r="DI33" i="31"/>
  <c r="DJ33" i="31"/>
  <c r="DK33" i="31"/>
  <c r="DL33" i="31"/>
  <c r="DM33" i="31"/>
  <c r="DN33" i="31"/>
  <c r="DO33" i="31"/>
  <c r="DP33" i="31"/>
  <c r="DQ33" i="31"/>
  <c r="DR33" i="31"/>
  <c r="DS33" i="31"/>
  <c r="DT33" i="31"/>
  <c r="DU33" i="31"/>
  <c r="DV33" i="31"/>
  <c r="DW33" i="31"/>
  <c r="DX33" i="31"/>
  <c r="DY33" i="31"/>
  <c r="DZ33" i="31"/>
  <c r="EA33" i="31"/>
  <c r="EB33" i="31"/>
  <c r="EC33" i="31"/>
  <c r="ED33" i="31"/>
  <c r="EE33" i="31"/>
  <c r="EF33" i="31"/>
  <c r="EG33" i="31"/>
  <c r="EH33" i="31"/>
  <c r="EI33" i="31"/>
  <c r="CH40" i="31"/>
  <c r="CH43" i="31"/>
  <c r="CH44" i="31"/>
  <c r="CH68" i="31"/>
  <c r="CH84" i="31"/>
  <c r="CG39" i="31"/>
  <c r="CG43" i="31"/>
  <c r="CG55" i="31"/>
  <c r="CG70" i="31"/>
  <c r="CG71" i="31"/>
  <c r="CG75" i="31"/>
  <c r="CG78" i="31"/>
  <c r="CG79" i="31"/>
  <c r="CG83" i="31"/>
  <c r="CF37" i="31"/>
  <c r="CF78" i="31"/>
  <c r="CE81" i="31"/>
  <c r="CD34" i="31"/>
  <c r="CD37" i="31"/>
  <c r="CD38" i="31"/>
  <c r="CC34" i="31"/>
  <c r="CC38" i="31"/>
  <c r="CA64" i="31"/>
  <c r="BZ34" i="31"/>
  <c r="BY34" i="31"/>
  <c r="BY83" i="31"/>
  <c r="BY94" i="31"/>
  <c r="BX81" i="31"/>
  <c r="BW69" i="31"/>
  <c r="BW77" i="31"/>
  <c r="BV37" i="31"/>
  <c r="BV83" i="31"/>
  <c r="BU34" i="31"/>
  <c r="BU38" i="31"/>
  <c r="BU70" i="31"/>
  <c r="BU94" i="31"/>
  <c r="BT82" i="31"/>
  <c r="BS37" i="31"/>
  <c r="BS40" i="31"/>
  <c r="BS64" i="31"/>
  <c r="BR34" i="31"/>
  <c r="BR37" i="31"/>
  <c r="BR38" i="31"/>
  <c r="BR68" i="31"/>
  <c r="BQ55" i="31"/>
  <c r="BP77" i="31"/>
  <c r="BP85" i="31"/>
  <c r="BP109" i="31"/>
  <c r="BO37" i="31"/>
  <c r="BN34" i="31"/>
  <c r="BN37" i="31"/>
  <c r="BN38" i="31"/>
  <c r="BN39" i="31"/>
  <c r="BN43" i="31"/>
  <c r="BN44" i="31"/>
  <c r="BN71" i="31"/>
  <c r="BN79" i="31"/>
  <c r="BN95" i="31"/>
  <c r="BM34" i="31"/>
  <c r="BM38" i="31"/>
  <c r="BM42" i="31"/>
  <c r="BM74" i="31"/>
  <c r="BM82" i="31"/>
  <c r="BL34" i="31"/>
  <c r="BL37" i="31"/>
  <c r="BL38" i="31"/>
  <c r="BL42" i="31"/>
  <c r="BL69" i="31"/>
  <c r="BL70" i="31"/>
  <c r="BL74" i="31"/>
  <c r="BL77" i="31"/>
  <c r="BL78" i="31"/>
  <c r="BL82" i="31"/>
  <c r="BL85" i="31"/>
  <c r="BK34" i="31"/>
  <c r="BK37" i="31"/>
  <c r="BK38" i="31"/>
  <c r="BK40" i="31"/>
  <c r="BK69" i="31"/>
  <c r="BK77" i="31"/>
  <c r="BK80" i="31"/>
  <c r="BK84" i="31"/>
  <c r="BK85" i="31"/>
  <c r="BJ34" i="31"/>
  <c r="BJ38" i="31"/>
  <c r="BJ84" i="31"/>
  <c r="BI38" i="31"/>
  <c r="BI39" i="31"/>
  <c r="BI43" i="31"/>
  <c r="BI70" i="31"/>
  <c r="BI71" i="31"/>
  <c r="BI75" i="31"/>
  <c r="BI78" i="31"/>
  <c r="BI79" i="31"/>
  <c r="BI83" i="31"/>
  <c r="BH34" i="31"/>
  <c r="BH37" i="31"/>
  <c r="BH38" i="31"/>
  <c r="BH41" i="31"/>
  <c r="BH42" i="31"/>
  <c r="BH69" i="31"/>
  <c r="BH73" i="31"/>
  <c r="BH74" i="31"/>
  <c r="BH77" i="31"/>
  <c r="BH81" i="31"/>
  <c r="BH82" i="31"/>
  <c r="BH85" i="31"/>
  <c r="BG37" i="31"/>
  <c r="BG38" i="31"/>
  <c r="BG44" i="31"/>
  <c r="BG69" i="31"/>
  <c r="BG73" i="31"/>
  <c r="BG77" i="31"/>
  <c r="BG81" i="31"/>
  <c r="BG84" i="31"/>
  <c r="BG85" i="31"/>
  <c r="BF37" i="31"/>
  <c r="BF39" i="31"/>
  <c r="BF40" i="31"/>
  <c r="BF43" i="31"/>
  <c r="BF64" i="31"/>
  <c r="BF71" i="31"/>
  <c r="BF75" i="31"/>
  <c r="BF79" i="31"/>
  <c r="BF80" i="31"/>
  <c r="BF83" i="31"/>
  <c r="BE34" i="31"/>
  <c r="BE38" i="31"/>
  <c r="BE42" i="31"/>
  <c r="BE43" i="31"/>
  <c r="BE70" i="31"/>
  <c r="BE74" i="31"/>
  <c r="BE75" i="31"/>
  <c r="BE78" i="31"/>
  <c r="BE82" i="31"/>
  <c r="BE83" i="31"/>
  <c r="BD34" i="31"/>
  <c r="BD38" i="31"/>
  <c r="BD41" i="31"/>
  <c r="BD42" i="31"/>
  <c r="BD70" i="31"/>
  <c r="BD73" i="31"/>
  <c r="BD74" i="31"/>
  <c r="BD78" i="31"/>
  <c r="BD81" i="31"/>
  <c r="BD82" i="31"/>
  <c r="BC34" i="31"/>
  <c r="BC37" i="31"/>
  <c r="BC40" i="31"/>
  <c r="BC41" i="31"/>
  <c r="BC44" i="31"/>
  <c r="BC49" i="31"/>
  <c r="BC72" i="31"/>
  <c r="BC73" i="31"/>
  <c r="BC80" i="31"/>
  <c r="BC81" i="31"/>
  <c r="BC84" i="31"/>
  <c r="BB34" i="31"/>
  <c r="BB38" i="31"/>
  <c r="BB39" i="31"/>
  <c r="BB80" i="31"/>
  <c r="BB103" i="31"/>
  <c r="BA39" i="31"/>
  <c r="BA79" i="31"/>
  <c r="BA82" i="31"/>
  <c r="AZ34" i="31"/>
  <c r="AZ37" i="31"/>
  <c r="AZ38" i="31"/>
  <c r="AZ41" i="31"/>
  <c r="AZ42" i="31"/>
  <c r="AZ62" i="31"/>
  <c r="AZ69" i="31"/>
  <c r="AZ70" i="31"/>
  <c r="AZ73" i="31"/>
  <c r="AZ74" i="31"/>
  <c r="AZ77" i="31"/>
  <c r="AZ78" i="31"/>
  <c r="AZ81" i="31"/>
  <c r="AZ82" i="31"/>
  <c r="AZ85" i="31"/>
  <c r="AY37" i="31"/>
  <c r="AY60" i="31"/>
  <c r="AY69" i="31"/>
  <c r="AY77" i="31"/>
  <c r="AY81" i="31"/>
  <c r="AY101" i="31"/>
  <c r="AX34" i="31"/>
  <c r="AX37" i="31"/>
  <c r="AX38" i="31"/>
  <c r="AX39" i="31"/>
  <c r="AX40" i="31"/>
  <c r="AX43" i="31"/>
  <c r="AX44" i="31"/>
  <c r="AX64" i="31"/>
  <c r="AX71" i="31"/>
  <c r="AX75" i="31"/>
  <c r="AX79" i="31"/>
  <c r="AX80" i="31"/>
  <c r="AX83" i="31"/>
  <c r="AW34" i="31"/>
  <c r="AW38" i="31"/>
  <c r="AW39" i="31"/>
  <c r="AW42" i="31"/>
  <c r="AW43" i="31"/>
  <c r="AW59" i="31"/>
  <c r="AW70" i="31"/>
  <c r="AW71" i="31"/>
  <c r="AW74" i="31"/>
  <c r="AW75" i="31"/>
  <c r="AW78" i="31"/>
  <c r="AW79" i="31"/>
  <c r="AW82" i="31"/>
  <c r="AW83" i="31"/>
  <c r="AW98" i="31"/>
  <c r="AV34" i="31"/>
  <c r="AV37" i="31"/>
  <c r="AV38" i="31"/>
  <c r="AV41" i="31"/>
  <c r="AV42" i="31"/>
  <c r="AV49" i="31"/>
  <c r="AV58" i="31"/>
  <c r="AV69" i="31"/>
  <c r="AV70" i="31"/>
  <c r="AV73" i="31"/>
  <c r="AV74" i="31"/>
  <c r="AV77" i="31"/>
  <c r="AV78" i="31"/>
  <c r="AV81" i="31"/>
  <c r="AV82" i="31"/>
  <c r="AV85" i="31"/>
  <c r="AV105" i="31"/>
  <c r="AU37" i="31"/>
  <c r="AU40" i="31"/>
  <c r="AU44" i="31"/>
  <c r="AU53" i="31"/>
  <c r="AU64" i="31"/>
  <c r="AU76" i="31"/>
  <c r="AU84" i="31"/>
  <c r="AU85" i="31"/>
  <c r="AU96" i="31"/>
  <c r="AU108" i="31"/>
  <c r="AT37" i="31"/>
  <c r="AT39" i="31"/>
  <c r="AT40" i="31"/>
  <c r="AT43" i="31"/>
  <c r="AT44" i="31"/>
  <c r="AT52" i="31"/>
  <c r="AT64" i="31"/>
  <c r="AT75" i="31"/>
  <c r="AT80" i="31"/>
  <c r="AT83" i="31"/>
  <c r="AT84" i="31"/>
  <c r="AT92" i="31"/>
  <c r="AS34" i="31"/>
  <c r="AS38" i="31"/>
  <c r="AS39" i="31"/>
  <c r="AS42" i="31"/>
  <c r="AS43" i="31"/>
  <c r="AS46" i="31"/>
  <c r="AS55" i="31"/>
  <c r="AS70" i="31"/>
  <c r="AS71" i="31"/>
  <c r="AS74" i="31"/>
  <c r="AS75" i="31"/>
  <c r="AS78" i="31"/>
  <c r="AS79" i="31"/>
  <c r="AS82" i="31"/>
  <c r="AS83" i="31"/>
  <c r="AS94" i="31"/>
  <c r="AS103" i="31"/>
  <c r="O11" i="31"/>
  <c r="AQ11" i="31"/>
  <c r="O12" i="31"/>
  <c r="O13" i="31"/>
  <c r="O14" i="31"/>
  <c r="O15" i="31"/>
  <c r="Q11" i="31"/>
  <c r="R11" i="31"/>
  <c r="S11" i="31"/>
  <c r="T11" i="31"/>
  <c r="U11" i="31"/>
  <c r="V11" i="31"/>
  <c r="W11" i="31"/>
  <c r="X11" i="31"/>
  <c r="Y11" i="31"/>
  <c r="Z11" i="31"/>
  <c r="AA11" i="31"/>
  <c r="AB11" i="31"/>
  <c r="AC11" i="31"/>
  <c r="AD11" i="31"/>
  <c r="AE11" i="31"/>
  <c r="AF11" i="31"/>
  <c r="AG11" i="31"/>
  <c r="AH11" i="31"/>
  <c r="AI11" i="31"/>
  <c r="AJ11" i="31"/>
  <c r="AK11" i="31"/>
  <c r="AL11" i="31"/>
  <c r="AM11" i="31"/>
  <c r="AN11" i="31"/>
  <c r="AO11" i="31"/>
  <c r="AP11" i="31"/>
  <c r="Q12" i="31"/>
  <c r="R12" i="31"/>
  <c r="S12" i="31"/>
  <c r="T12" i="31"/>
  <c r="U12" i="31"/>
  <c r="V12" i="31"/>
  <c r="W12" i="31"/>
  <c r="X12" i="31"/>
  <c r="Y12" i="31"/>
  <c r="Z12" i="31"/>
  <c r="AA12" i="31"/>
  <c r="AB12" i="31"/>
  <c r="AC12" i="31"/>
  <c r="AD12" i="31"/>
  <c r="AE12" i="31"/>
  <c r="AF12" i="31"/>
  <c r="AG12" i="31"/>
  <c r="AH12" i="31"/>
  <c r="AI12" i="31"/>
  <c r="AJ12" i="31"/>
  <c r="AK12" i="31"/>
  <c r="AL12" i="31"/>
  <c r="AM12" i="31"/>
  <c r="AN12" i="31"/>
  <c r="AO12" i="31"/>
  <c r="AP12" i="31"/>
  <c r="AQ12" i="31"/>
  <c r="Q13" i="31"/>
  <c r="R13" i="31"/>
  <c r="S13" i="31"/>
  <c r="S93" i="31" s="1"/>
  <c r="T13" i="31"/>
  <c r="U13" i="31"/>
  <c r="V13" i="31"/>
  <c r="W13" i="31"/>
  <c r="X13" i="31"/>
  <c r="Y13" i="31"/>
  <c r="Z13" i="31"/>
  <c r="AA13" i="31"/>
  <c r="AB13" i="31"/>
  <c r="AC13" i="31"/>
  <c r="AD13" i="31"/>
  <c r="AE13" i="31"/>
  <c r="AF13" i="31"/>
  <c r="AG13" i="31"/>
  <c r="AH13" i="31"/>
  <c r="AI13" i="31"/>
  <c r="AJ13" i="31"/>
  <c r="AK13" i="31"/>
  <c r="AL13" i="31"/>
  <c r="AM13" i="31"/>
  <c r="AM90" i="31" s="1"/>
  <c r="AN13" i="31"/>
  <c r="AO13" i="31"/>
  <c r="AP13" i="31"/>
  <c r="AQ13" i="31"/>
  <c r="Q14" i="31"/>
  <c r="R14" i="31"/>
  <c r="S14" i="31"/>
  <c r="T14" i="31"/>
  <c r="U14" i="31"/>
  <c r="V14" i="31"/>
  <c r="W14" i="31"/>
  <c r="X14" i="31"/>
  <c r="X87" i="31" s="1"/>
  <c r="Y14" i="31"/>
  <c r="Z14" i="31"/>
  <c r="AA14" i="31"/>
  <c r="AB14" i="31"/>
  <c r="AB54" i="31" s="1"/>
  <c r="AC14" i="31"/>
  <c r="AD14" i="31"/>
  <c r="AE14" i="31"/>
  <c r="AF14" i="31"/>
  <c r="AF106" i="31" s="1"/>
  <c r="AG14" i="31"/>
  <c r="AH14" i="31"/>
  <c r="AI14" i="31"/>
  <c r="AJ14" i="31"/>
  <c r="AK14" i="31"/>
  <c r="AL14" i="31"/>
  <c r="AM14" i="31"/>
  <c r="AN14" i="31"/>
  <c r="AO14" i="31"/>
  <c r="AP14" i="31"/>
  <c r="AQ14" i="31"/>
  <c r="Q15" i="31"/>
  <c r="R15" i="31"/>
  <c r="S15" i="31"/>
  <c r="T15" i="31"/>
  <c r="U15" i="31"/>
  <c r="V15" i="31"/>
  <c r="W15" i="31"/>
  <c r="X15" i="31"/>
  <c r="Y15" i="31"/>
  <c r="Z15" i="31"/>
  <c r="AA15" i="31"/>
  <c r="AB15" i="31"/>
  <c r="AC15" i="31"/>
  <c r="AD15" i="31"/>
  <c r="AE15" i="31"/>
  <c r="AF15" i="31"/>
  <c r="AG15" i="31"/>
  <c r="AH15" i="31"/>
  <c r="AI15" i="31"/>
  <c r="AJ15" i="31"/>
  <c r="AK15" i="31"/>
  <c r="AL15" i="31"/>
  <c r="AM15" i="31"/>
  <c r="AN15" i="31"/>
  <c r="AO15" i="31"/>
  <c r="AP15" i="31"/>
  <c r="AQ15" i="31"/>
  <c r="O16" i="31"/>
  <c r="Q16" i="31"/>
  <c r="R16" i="31"/>
  <c r="S16" i="31"/>
  <c r="T16" i="31"/>
  <c r="U16" i="31"/>
  <c r="V16" i="31"/>
  <c r="W16" i="31"/>
  <c r="X16" i="31"/>
  <c r="Y16" i="31"/>
  <c r="Z16" i="31"/>
  <c r="AA16" i="31"/>
  <c r="AB16" i="31"/>
  <c r="AC16" i="31"/>
  <c r="AD16" i="31"/>
  <c r="AE16" i="31"/>
  <c r="AF16" i="31"/>
  <c r="AG16" i="31"/>
  <c r="AH16" i="31"/>
  <c r="AI16" i="31"/>
  <c r="AJ16" i="31"/>
  <c r="AK16" i="31"/>
  <c r="AL16" i="31"/>
  <c r="AM16" i="31"/>
  <c r="AN16" i="31"/>
  <c r="AO16" i="31"/>
  <c r="AP16" i="31"/>
  <c r="AQ16" i="31"/>
  <c r="AQ78" i="31"/>
  <c r="AP65" i="31"/>
  <c r="AO40" i="31"/>
  <c r="AO72" i="31"/>
  <c r="AO84" i="31"/>
  <c r="AN71" i="31"/>
  <c r="AM46" i="31"/>
  <c r="AM101" i="31"/>
  <c r="AL56" i="31"/>
  <c r="AL77" i="31"/>
  <c r="AL109" i="31"/>
  <c r="AK84" i="31"/>
  <c r="AJ71" i="31"/>
  <c r="AI49" i="31"/>
  <c r="AI81" i="31"/>
  <c r="AI90" i="31"/>
  <c r="AI102" i="31"/>
  <c r="AH68" i="31"/>
  <c r="AH89" i="31"/>
  <c r="AG55" i="31"/>
  <c r="AG108" i="31"/>
  <c r="AF83" i="31"/>
  <c r="AE70" i="31"/>
  <c r="AE82" i="31"/>
  <c r="AD37" i="31"/>
  <c r="AD48" i="31"/>
  <c r="AD57" i="31"/>
  <c r="AD101" i="31"/>
  <c r="AC44" i="31"/>
  <c r="AC88" i="31"/>
  <c r="AC99" i="31"/>
  <c r="AB75" i="31"/>
  <c r="AA41" i="31"/>
  <c r="AA62" i="31"/>
  <c r="Z37" i="31"/>
  <c r="Z81" i="31"/>
  <c r="Z92" i="31"/>
  <c r="Y79" i="31"/>
  <c r="X55" i="31"/>
  <c r="X107" i="31"/>
  <c r="W81" i="31"/>
  <c r="V44" i="31"/>
  <c r="V68" i="31"/>
  <c r="V76" i="31"/>
  <c r="V84" i="31"/>
  <c r="U39" i="31"/>
  <c r="U55" i="31"/>
  <c r="U71" i="31"/>
  <c r="U87" i="31"/>
  <c r="U95" i="31"/>
  <c r="T58" i="31"/>
  <c r="T90" i="31"/>
  <c r="T106" i="31"/>
  <c r="S61" i="31"/>
  <c r="S69" i="31"/>
  <c r="S101" i="31"/>
  <c r="S109" i="31"/>
  <c r="R56" i="31"/>
  <c r="R64" i="31"/>
  <c r="R80" i="31"/>
  <c r="R96" i="31"/>
  <c r="Q35" i="31"/>
  <c r="Q43" i="31"/>
  <c r="Q67" i="31"/>
  <c r="Q75" i="31"/>
  <c r="Q83" i="31"/>
  <c r="O24" i="30"/>
  <c r="CC10" i="30"/>
  <c r="CD10" i="30"/>
  <c r="CE10" i="30"/>
  <c r="ED24" i="30"/>
  <c r="O17" i="30"/>
  <c r="Q17" i="30"/>
  <c r="R17" i="30"/>
  <c r="S17" i="30"/>
  <c r="T17" i="30"/>
  <c r="U17" i="30"/>
  <c r="V17" i="30"/>
  <c r="W17" i="30"/>
  <c r="X17" i="30"/>
  <c r="Y17" i="30"/>
  <c r="Z17" i="30"/>
  <c r="AA17" i="30"/>
  <c r="AB17" i="30"/>
  <c r="AC17" i="30"/>
  <c r="AD17" i="30"/>
  <c r="AE17" i="30"/>
  <c r="AF17" i="30"/>
  <c r="AG17" i="30"/>
  <c r="AH17" i="30"/>
  <c r="AI17" i="30"/>
  <c r="AJ17" i="30"/>
  <c r="AK17" i="30"/>
  <c r="AM17" i="30"/>
  <c r="AN17" i="30"/>
  <c r="AO17" i="30"/>
  <c r="AP17" i="30"/>
  <c r="AQ17" i="30"/>
  <c r="AR17" i="30"/>
  <c r="AS17" i="30"/>
  <c r="AT17" i="30"/>
  <c r="AU17" i="30"/>
  <c r="AV17" i="30"/>
  <c r="AW17" i="30"/>
  <c r="AX17" i="30"/>
  <c r="AY17" i="30"/>
  <c r="AZ17" i="30"/>
  <c r="BA17" i="30"/>
  <c r="BB17" i="30"/>
  <c r="BC17" i="30"/>
  <c r="BD17" i="30"/>
  <c r="BE17" i="30"/>
  <c r="BF17" i="30"/>
  <c r="BG17" i="30"/>
  <c r="BH17" i="30"/>
  <c r="BI17" i="30"/>
  <c r="BJ17" i="30"/>
  <c r="BK17" i="30"/>
  <c r="BL17" i="30"/>
  <c r="BM17" i="30"/>
  <c r="BN17" i="30"/>
  <c r="BO17" i="30"/>
  <c r="BP17" i="30"/>
  <c r="BQ17" i="30"/>
  <c r="BR17" i="30"/>
  <c r="BS17" i="30"/>
  <c r="BT17" i="30"/>
  <c r="BU17" i="30"/>
  <c r="BV17" i="30"/>
  <c r="BW17" i="30"/>
  <c r="BX17" i="30"/>
  <c r="BY17" i="30"/>
  <c r="BZ17" i="30"/>
  <c r="CA17" i="30"/>
  <c r="CB17" i="30"/>
  <c r="CC17" i="30"/>
  <c r="CD17" i="30"/>
  <c r="CE17" i="30"/>
  <c r="CF17" i="30"/>
  <c r="CG17" i="30"/>
  <c r="CH17" i="30"/>
  <c r="CI17" i="30"/>
  <c r="CJ17" i="30"/>
  <c r="CK17" i="30"/>
  <c r="CL17" i="30"/>
  <c r="CM17" i="30"/>
  <c r="CN17" i="30"/>
  <c r="CO17" i="30"/>
  <c r="CP17" i="30"/>
  <c r="CQ17" i="30"/>
  <c r="CR17" i="30"/>
  <c r="CS17" i="30"/>
  <c r="CT17" i="30"/>
  <c r="CU17" i="30"/>
  <c r="CV17" i="30"/>
  <c r="CW17" i="30"/>
  <c r="CX17" i="30"/>
  <c r="CY17" i="30"/>
  <c r="CZ17" i="30"/>
  <c r="DA17" i="30"/>
  <c r="DB17" i="30"/>
  <c r="DC17" i="30"/>
  <c r="DD17" i="30"/>
  <c r="DE17" i="30"/>
  <c r="DF17" i="30"/>
  <c r="DG17" i="30"/>
  <c r="DH17" i="30"/>
  <c r="DI17" i="30"/>
  <c r="DJ17" i="30"/>
  <c r="DK17" i="30"/>
  <c r="DL17" i="30"/>
  <c r="DM17" i="30"/>
  <c r="DN17" i="30"/>
  <c r="DO17" i="30"/>
  <c r="DP17" i="30"/>
  <c r="DQ17" i="30"/>
  <c r="DR17" i="30"/>
  <c r="DS17" i="30"/>
  <c r="DT17" i="30"/>
  <c r="DU17" i="30"/>
  <c r="DV17" i="30"/>
  <c r="DW17" i="30"/>
  <c r="DX17" i="30"/>
  <c r="DY17" i="30"/>
  <c r="DZ17" i="30"/>
  <c r="EA17" i="30"/>
  <c r="EB17" i="30"/>
  <c r="EC17" i="30"/>
  <c r="ED17" i="30"/>
  <c r="O18" i="30"/>
  <c r="Q18" i="30"/>
  <c r="R18" i="30"/>
  <c r="S18" i="30"/>
  <c r="T18" i="30"/>
  <c r="U18" i="30"/>
  <c r="V18" i="30"/>
  <c r="W18" i="30"/>
  <c r="X18" i="30"/>
  <c r="Y18" i="30"/>
  <c r="Z18" i="30"/>
  <c r="AA18" i="30"/>
  <c r="AB18" i="30"/>
  <c r="AC18" i="30"/>
  <c r="AD18" i="30"/>
  <c r="AE18" i="30"/>
  <c r="AF18" i="30"/>
  <c r="AG18" i="30"/>
  <c r="AH18" i="30"/>
  <c r="AI18" i="30"/>
  <c r="AJ18" i="30"/>
  <c r="AK18" i="30"/>
  <c r="AM18" i="30"/>
  <c r="AN18" i="30"/>
  <c r="AO18" i="30"/>
  <c r="AP18" i="30"/>
  <c r="AQ18" i="30"/>
  <c r="AR18" i="30"/>
  <c r="AS18" i="30"/>
  <c r="AT18" i="30"/>
  <c r="AU18" i="30"/>
  <c r="AV18" i="30"/>
  <c r="AW18" i="30"/>
  <c r="AX18" i="30"/>
  <c r="AY18" i="30"/>
  <c r="AZ18" i="30"/>
  <c r="BA18" i="30"/>
  <c r="BB18" i="30"/>
  <c r="BC18" i="30"/>
  <c r="BD18" i="30"/>
  <c r="BE18" i="30"/>
  <c r="BF18" i="30"/>
  <c r="BG18" i="30"/>
  <c r="BH18" i="30"/>
  <c r="BI18" i="30"/>
  <c r="BJ18" i="30"/>
  <c r="BK18" i="30"/>
  <c r="BL18" i="30"/>
  <c r="BM18" i="30"/>
  <c r="BN18" i="30"/>
  <c r="BO18" i="30"/>
  <c r="BP18" i="30"/>
  <c r="BQ18" i="30"/>
  <c r="BR18" i="30"/>
  <c r="BS18" i="30"/>
  <c r="BT18" i="30"/>
  <c r="BU18" i="30"/>
  <c r="BV18" i="30"/>
  <c r="BW18" i="30"/>
  <c r="BX18" i="30"/>
  <c r="BY18" i="30"/>
  <c r="BZ18" i="30"/>
  <c r="CA18" i="30"/>
  <c r="CB18" i="30"/>
  <c r="CC18" i="30"/>
  <c r="CD18" i="30"/>
  <c r="CE18" i="30"/>
  <c r="CF18" i="30"/>
  <c r="CG18" i="30"/>
  <c r="CH18" i="30"/>
  <c r="CI18" i="30"/>
  <c r="CJ18" i="30"/>
  <c r="CK18" i="30"/>
  <c r="CL18" i="30"/>
  <c r="CM18" i="30"/>
  <c r="CN18" i="30"/>
  <c r="CO18" i="30"/>
  <c r="CP18" i="30"/>
  <c r="CQ18" i="30"/>
  <c r="CR18" i="30"/>
  <c r="CS18" i="30"/>
  <c r="CT18" i="30"/>
  <c r="CU18" i="30"/>
  <c r="CV18" i="30"/>
  <c r="CW18" i="30"/>
  <c r="CX18" i="30"/>
  <c r="CY18" i="30"/>
  <c r="CZ18" i="30"/>
  <c r="DA18" i="30"/>
  <c r="DB18" i="30"/>
  <c r="DC18" i="30"/>
  <c r="DD18" i="30"/>
  <c r="DE18" i="30"/>
  <c r="DF18" i="30"/>
  <c r="DG18" i="30"/>
  <c r="DH18" i="30"/>
  <c r="DI18" i="30"/>
  <c r="DJ18" i="30"/>
  <c r="DK18" i="30"/>
  <c r="DL18" i="30"/>
  <c r="DM18" i="30"/>
  <c r="DN18" i="30"/>
  <c r="DO18" i="30"/>
  <c r="DP18" i="30"/>
  <c r="DQ18" i="30"/>
  <c r="DR18" i="30"/>
  <c r="DS18" i="30"/>
  <c r="DT18" i="30"/>
  <c r="DU18" i="30"/>
  <c r="DV18" i="30"/>
  <c r="DW18" i="30"/>
  <c r="DX18" i="30"/>
  <c r="DY18" i="30"/>
  <c r="DZ18" i="30"/>
  <c r="EA18" i="30"/>
  <c r="EB18" i="30"/>
  <c r="EC18" i="30"/>
  <c r="ED18" i="30"/>
  <c r="O19" i="30"/>
  <c r="Q19" i="30"/>
  <c r="R19" i="30"/>
  <c r="S19" i="30"/>
  <c r="T19" i="30"/>
  <c r="U19" i="30"/>
  <c r="V19" i="30"/>
  <c r="W19" i="30"/>
  <c r="X19" i="30"/>
  <c r="Y19" i="30"/>
  <c r="Z19" i="30"/>
  <c r="AA19" i="30"/>
  <c r="AB19" i="30"/>
  <c r="AC19" i="30"/>
  <c r="AD19" i="30"/>
  <c r="AE19" i="30"/>
  <c r="AF19" i="30"/>
  <c r="AG19" i="30"/>
  <c r="AH19" i="30"/>
  <c r="AI19" i="30"/>
  <c r="AJ19" i="30"/>
  <c r="AK19" i="30"/>
  <c r="AM19" i="30"/>
  <c r="AN19" i="30"/>
  <c r="AO19" i="30"/>
  <c r="AP19" i="30"/>
  <c r="AQ19" i="30"/>
  <c r="AR19" i="30"/>
  <c r="AS19" i="30"/>
  <c r="AT19" i="30"/>
  <c r="AU19" i="30"/>
  <c r="AV19" i="30"/>
  <c r="AW19" i="30"/>
  <c r="AX19" i="30"/>
  <c r="AY19" i="30"/>
  <c r="AZ19" i="30"/>
  <c r="BA19" i="30"/>
  <c r="BB19" i="30"/>
  <c r="BC19" i="30"/>
  <c r="BD19" i="30"/>
  <c r="BE19" i="30"/>
  <c r="BF19" i="30"/>
  <c r="BG19" i="30"/>
  <c r="BH19" i="30"/>
  <c r="BI19" i="30"/>
  <c r="BJ19" i="30"/>
  <c r="BK19" i="30"/>
  <c r="BL19" i="30"/>
  <c r="BM19" i="30"/>
  <c r="BN19" i="30"/>
  <c r="BO19" i="30"/>
  <c r="BP19" i="30"/>
  <c r="BQ19" i="30"/>
  <c r="BR19" i="30"/>
  <c r="BS19" i="30"/>
  <c r="BT19" i="30"/>
  <c r="BU19" i="30"/>
  <c r="BV19" i="30"/>
  <c r="BW19" i="30"/>
  <c r="BX19" i="30"/>
  <c r="BY19" i="30"/>
  <c r="BZ19" i="30"/>
  <c r="CA19" i="30"/>
  <c r="CB19" i="30"/>
  <c r="CC19" i="30"/>
  <c r="CD19" i="30"/>
  <c r="CE19" i="30"/>
  <c r="CF19" i="30"/>
  <c r="CG19" i="30"/>
  <c r="CH19" i="30"/>
  <c r="CI19" i="30"/>
  <c r="CJ19" i="30"/>
  <c r="CK19" i="30"/>
  <c r="CL19" i="30"/>
  <c r="CM19" i="30"/>
  <c r="CN19" i="30"/>
  <c r="CO19" i="30"/>
  <c r="CP19" i="30"/>
  <c r="CQ19" i="30"/>
  <c r="CR19" i="30"/>
  <c r="CS19" i="30"/>
  <c r="CT19" i="30"/>
  <c r="CU19" i="30"/>
  <c r="CV19" i="30"/>
  <c r="CW19" i="30"/>
  <c r="CX19" i="30"/>
  <c r="CY19" i="30"/>
  <c r="CZ19" i="30"/>
  <c r="DA19" i="30"/>
  <c r="DB19" i="30"/>
  <c r="DC19" i="30"/>
  <c r="DD19" i="30"/>
  <c r="DE19" i="30"/>
  <c r="DF19" i="30"/>
  <c r="DG19" i="30"/>
  <c r="DH19" i="30"/>
  <c r="DI19" i="30"/>
  <c r="DJ19" i="30"/>
  <c r="DK19" i="30"/>
  <c r="DL19" i="30"/>
  <c r="DM19" i="30"/>
  <c r="DN19" i="30"/>
  <c r="DO19" i="30"/>
  <c r="DP19" i="30"/>
  <c r="DQ19" i="30"/>
  <c r="DR19" i="30"/>
  <c r="DS19" i="30"/>
  <c r="DT19" i="30"/>
  <c r="DU19" i="30"/>
  <c r="DV19" i="30"/>
  <c r="DW19" i="30"/>
  <c r="DX19" i="30"/>
  <c r="DY19" i="30"/>
  <c r="DZ19" i="30"/>
  <c r="EA19" i="30"/>
  <c r="EB19" i="30"/>
  <c r="EC19" i="30"/>
  <c r="ED19" i="30"/>
  <c r="O20" i="30"/>
  <c r="Q20" i="30"/>
  <c r="R20" i="30"/>
  <c r="S20" i="30"/>
  <c r="T20" i="30"/>
  <c r="U20" i="30"/>
  <c r="V20" i="30"/>
  <c r="W20" i="30"/>
  <c r="X20" i="30"/>
  <c r="Y20" i="30"/>
  <c r="Z20" i="30"/>
  <c r="AA20" i="30"/>
  <c r="AB20" i="30"/>
  <c r="AC20" i="30"/>
  <c r="AD20" i="30"/>
  <c r="AE20" i="30"/>
  <c r="AF20" i="30"/>
  <c r="AG20" i="30"/>
  <c r="AH20" i="30"/>
  <c r="AI20" i="30"/>
  <c r="AJ20" i="30"/>
  <c r="AK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O21" i="30"/>
  <c r="Q21" i="30"/>
  <c r="R21" i="30"/>
  <c r="S21" i="30"/>
  <c r="T21" i="30"/>
  <c r="U21" i="30"/>
  <c r="V21" i="30"/>
  <c r="W21" i="30"/>
  <c r="X21" i="30"/>
  <c r="Y21" i="30"/>
  <c r="Z21" i="30"/>
  <c r="AA21" i="30"/>
  <c r="AB21" i="30"/>
  <c r="AC21" i="30"/>
  <c r="AD21" i="30"/>
  <c r="AE21" i="30"/>
  <c r="AF21" i="30"/>
  <c r="AG21" i="30"/>
  <c r="AH21" i="30"/>
  <c r="AI21" i="30"/>
  <c r="AJ21" i="30"/>
  <c r="AK21" i="30"/>
  <c r="AM21" i="30"/>
  <c r="AN21" i="30"/>
  <c r="AO21" i="30"/>
  <c r="AP21" i="30"/>
  <c r="AQ21" i="30"/>
  <c r="AR21" i="30"/>
  <c r="AS21" i="30"/>
  <c r="AT21" i="30"/>
  <c r="AU21" i="30"/>
  <c r="AV21" i="30"/>
  <c r="AW21" i="30"/>
  <c r="AX21" i="30"/>
  <c r="AY21" i="30"/>
  <c r="AZ21" i="30"/>
  <c r="BA21" i="30"/>
  <c r="BB21" i="30"/>
  <c r="BC21" i="30"/>
  <c r="BD21" i="30"/>
  <c r="BE21" i="30"/>
  <c r="BF21" i="30"/>
  <c r="BG21" i="30"/>
  <c r="BH21" i="30"/>
  <c r="BI21" i="30"/>
  <c r="BJ21" i="30"/>
  <c r="BK21" i="30"/>
  <c r="BL21" i="30"/>
  <c r="BM21" i="30"/>
  <c r="BN21" i="30"/>
  <c r="BO21" i="30"/>
  <c r="BP21" i="30"/>
  <c r="BQ21" i="30"/>
  <c r="BR21" i="30"/>
  <c r="BS21" i="30"/>
  <c r="BT21" i="30"/>
  <c r="BU21" i="30"/>
  <c r="BV21" i="30"/>
  <c r="BW21" i="30"/>
  <c r="BX21" i="30"/>
  <c r="BY21" i="30"/>
  <c r="BZ21" i="30"/>
  <c r="CA21" i="30"/>
  <c r="CB21" i="30"/>
  <c r="CC21" i="30"/>
  <c r="CD21" i="30"/>
  <c r="CE21" i="30"/>
  <c r="CF21" i="30"/>
  <c r="CG21" i="30"/>
  <c r="CH21" i="30"/>
  <c r="CI21" i="30"/>
  <c r="CJ21" i="30"/>
  <c r="CK21" i="30"/>
  <c r="CL21" i="30"/>
  <c r="CM21" i="30"/>
  <c r="CN21" i="30"/>
  <c r="CO21" i="30"/>
  <c r="CP21" i="30"/>
  <c r="CQ21" i="30"/>
  <c r="CR21" i="30"/>
  <c r="CS21" i="30"/>
  <c r="CT21" i="30"/>
  <c r="CU21" i="30"/>
  <c r="CV21" i="30"/>
  <c r="CW21" i="30"/>
  <c r="CX21" i="30"/>
  <c r="CY21" i="30"/>
  <c r="CZ21" i="30"/>
  <c r="DA21" i="30"/>
  <c r="DB21" i="30"/>
  <c r="DC21" i="30"/>
  <c r="DD21" i="30"/>
  <c r="DE21" i="30"/>
  <c r="DF21" i="30"/>
  <c r="DG21" i="30"/>
  <c r="DH21" i="30"/>
  <c r="DI21" i="30"/>
  <c r="DJ21" i="30"/>
  <c r="DK21" i="30"/>
  <c r="DL21" i="30"/>
  <c r="DM21" i="30"/>
  <c r="DN21" i="30"/>
  <c r="DO21" i="30"/>
  <c r="DP21" i="30"/>
  <c r="DQ21" i="30"/>
  <c r="DR21" i="30"/>
  <c r="DS21" i="30"/>
  <c r="DT21" i="30"/>
  <c r="DU21" i="30"/>
  <c r="DV21" i="30"/>
  <c r="DW21" i="30"/>
  <c r="DX21" i="30"/>
  <c r="DY21" i="30"/>
  <c r="DZ21" i="30"/>
  <c r="EA21" i="30"/>
  <c r="EB21" i="30"/>
  <c r="EC21" i="30"/>
  <c r="ED21" i="30"/>
  <c r="O22" i="30"/>
  <c r="Q22" i="30"/>
  <c r="R22" i="30"/>
  <c r="S22" i="30"/>
  <c r="T22" i="30"/>
  <c r="U22" i="30"/>
  <c r="V22" i="30"/>
  <c r="W22" i="30"/>
  <c r="X22" i="30"/>
  <c r="Y22" i="30"/>
  <c r="Z22" i="30"/>
  <c r="AA22" i="30"/>
  <c r="AB22" i="30"/>
  <c r="AC22" i="30"/>
  <c r="AD22" i="30"/>
  <c r="AE22" i="30"/>
  <c r="AF22" i="30"/>
  <c r="AG22" i="30"/>
  <c r="AH22" i="30"/>
  <c r="AI22" i="30"/>
  <c r="AJ22" i="30"/>
  <c r="AK22" i="30"/>
  <c r="AM22" i="30"/>
  <c r="AN22" i="30"/>
  <c r="AO22" i="30"/>
  <c r="AP22" i="30"/>
  <c r="AQ22" i="30"/>
  <c r="AR22" i="30"/>
  <c r="AS22" i="30"/>
  <c r="AT22" i="30"/>
  <c r="AU22" i="30"/>
  <c r="AV22" i="30"/>
  <c r="AW22" i="30"/>
  <c r="AX22" i="30"/>
  <c r="AY22" i="30"/>
  <c r="AZ22" i="30"/>
  <c r="BA22" i="30"/>
  <c r="BB22" i="30"/>
  <c r="BC22" i="30"/>
  <c r="BD22" i="30"/>
  <c r="BE22" i="30"/>
  <c r="BF22" i="30"/>
  <c r="BG22" i="30"/>
  <c r="BH22" i="30"/>
  <c r="BI22" i="30"/>
  <c r="BJ22" i="30"/>
  <c r="BK22" i="30"/>
  <c r="BL22" i="30"/>
  <c r="BM22" i="30"/>
  <c r="BN22" i="30"/>
  <c r="BO22" i="30"/>
  <c r="BP22" i="30"/>
  <c r="BQ22" i="30"/>
  <c r="BR22" i="30"/>
  <c r="BS22" i="30"/>
  <c r="BT22" i="30"/>
  <c r="BU22" i="30"/>
  <c r="BV22" i="30"/>
  <c r="BW22" i="30"/>
  <c r="BX22" i="30"/>
  <c r="BY22" i="30"/>
  <c r="BZ22" i="30"/>
  <c r="CA22" i="30"/>
  <c r="CB22" i="30"/>
  <c r="CC22" i="30"/>
  <c r="CD22" i="30"/>
  <c r="CE22" i="30"/>
  <c r="CF22" i="30"/>
  <c r="CG22" i="30"/>
  <c r="CH22" i="30"/>
  <c r="CI22" i="30"/>
  <c r="CJ22" i="30"/>
  <c r="CK22" i="30"/>
  <c r="CL22" i="30"/>
  <c r="CM22" i="30"/>
  <c r="CN22" i="30"/>
  <c r="CO22" i="30"/>
  <c r="CP22" i="30"/>
  <c r="CQ22" i="30"/>
  <c r="CR22" i="30"/>
  <c r="CS22" i="30"/>
  <c r="CT22" i="30"/>
  <c r="CU22" i="30"/>
  <c r="CV22" i="30"/>
  <c r="CW22" i="30"/>
  <c r="CX22" i="30"/>
  <c r="CY22" i="30"/>
  <c r="CZ22" i="30"/>
  <c r="DA22" i="30"/>
  <c r="DB22" i="30"/>
  <c r="DC22" i="30"/>
  <c r="DD22" i="30"/>
  <c r="DE22" i="30"/>
  <c r="DF22" i="30"/>
  <c r="DG22" i="30"/>
  <c r="DH22" i="30"/>
  <c r="DI22" i="30"/>
  <c r="DJ22" i="30"/>
  <c r="DK22" i="30"/>
  <c r="DL22" i="30"/>
  <c r="DM22" i="30"/>
  <c r="DN22" i="30"/>
  <c r="DO22" i="30"/>
  <c r="DP22" i="30"/>
  <c r="DQ22" i="30"/>
  <c r="DR22" i="30"/>
  <c r="DS22" i="30"/>
  <c r="DT22" i="30"/>
  <c r="DU22" i="30"/>
  <c r="DV22" i="30"/>
  <c r="DW22" i="30"/>
  <c r="DX22" i="30"/>
  <c r="DY22" i="30"/>
  <c r="DZ22" i="30"/>
  <c r="EA22" i="30"/>
  <c r="EB22" i="30"/>
  <c r="EC22" i="30"/>
  <c r="ED22" i="30"/>
  <c r="O23" i="30"/>
  <c r="Q23" i="30"/>
  <c r="R23" i="30"/>
  <c r="S23" i="30"/>
  <c r="T23" i="30"/>
  <c r="U23" i="30"/>
  <c r="V23" i="30"/>
  <c r="W23" i="30"/>
  <c r="X23" i="30"/>
  <c r="Y23" i="30"/>
  <c r="Z23" i="30"/>
  <c r="AA23" i="30"/>
  <c r="AB23" i="30"/>
  <c r="AC23" i="30"/>
  <c r="AD23" i="30"/>
  <c r="AE23" i="30"/>
  <c r="AF23" i="30"/>
  <c r="AG23" i="30"/>
  <c r="AH23" i="30"/>
  <c r="AI23" i="30"/>
  <c r="AJ23" i="30"/>
  <c r="AK23" i="30"/>
  <c r="AM23" i="30"/>
  <c r="AN23" i="30"/>
  <c r="AO23" i="30"/>
  <c r="AP23" i="30"/>
  <c r="AQ23" i="30"/>
  <c r="AR23" i="30"/>
  <c r="AS23" i="30"/>
  <c r="AT23" i="30"/>
  <c r="AU23" i="30"/>
  <c r="AV23" i="30"/>
  <c r="AW23" i="30"/>
  <c r="AX23" i="30"/>
  <c r="AY23" i="30"/>
  <c r="AZ23" i="30"/>
  <c r="BA23" i="30"/>
  <c r="BB23" i="30"/>
  <c r="BC23" i="30"/>
  <c r="BD23" i="30"/>
  <c r="BE23" i="30"/>
  <c r="BF23" i="30"/>
  <c r="BG23" i="30"/>
  <c r="BH23" i="30"/>
  <c r="BI23" i="30"/>
  <c r="BJ23" i="30"/>
  <c r="BK23" i="30"/>
  <c r="BL23" i="30"/>
  <c r="BM23" i="30"/>
  <c r="BN23" i="30"/>
  <c r="BO23" i="30"/>
  <c r="BP23" i="30"/>
  <c r="BQ23" i="30"/>
  <c r="BR23" i="30"/>
  <c r="BS23" i="30"/>
  <c r="BT23" i="30"/>
  <c r="BU23" i="30"/>
  <c r="BV23" i="30"/>
  <c r="BW23" i="30"/>
  <c r="BX23" i="30"/>
  <c r="BY23" i="30"/>
  <c r="BZ23" i="30"/>
  <c r="CA23" i="30"/>
  <c r="CB23" i="30"/>
  <c r="CC23" i="30"/>
  <c r="CD23" i="30"/>
  <c r="CE23" i="30"/>
  <c r="CF23" i="30"/>
  <c r="CG23" i="30"/>
  <c r="CH23" i="30"/>
  <c r="CI23" i="30"/>
  <c r="CJ23" i="30"/>
  <c r="CK23" i="30"/>
  <c r="CL23" i="30"/>
  <c r="CM23" i="30"/>
  <c r="CN23" i="30"/>
  <c r="CO23" i="30"/>
  <c r="CP23" i="30"/>
  <c r="CQ23" i="30"/>
  <c r="CR23" i="30"/>
  <c r="CS23" i="30"/>
  <c r="CT23" i="30"/>
  <c r="CU23" i="30"/>
  <c r="CV23" i="30"/>
  <c r="CW23" i="30"/>
  <c r="CX23" i="30"/>
  <c r="CY23" i="30"/>
  <c r="CZ23" i="30"/>
  <c r="DA23" i="30"/>
  <c r="DB23" i="30"/>
  <c r="DC23" i="30"/>
  <c r="DD23" i="30"/>
  <c r="DE23" i="30"/>
  <c r="DF23" i="30"/>
  <c r="DG23" i="30"/>
  <c r="DH23" i="30"/>
  <c r="DI23" i="30"/>
  <c r="DJ23" i="30"/>
  <c r="DK23" i="30"/>
  <c r="DL23" i="30"/>
  <c r="DM23" i="30"/>
  <c r="DN23" i="30"/>
  <c r="DO23" i="30"/>
  <c r="DP23" i="30"/>
  <c r="DQ23" i="30"/>
  <c r="DR23" i="30"/>
  <c r="DS23" i="30"/>
  <c r="DT23" i="30"/>
  <c r="DU23" i="30"/>
  <c r="DV23" i="30"/>
  <c r="DW23" i="30"/>
  <c r="DX23" i="30"/>
  <c r="DY23" i="30"/>
  <c r="DZ23" i="30"/>
  <c r="EA23" i="30"/>
  <c r="EB23" i="30"/>
  <c r="EC23" i="30"/>
  <c r="ED23" i="30"/>
  <c r="O25" i="30"/>
  <c r="O26" i="30"/>
  <c r="CB52" i="30" s="1"/>
  <c r="O27" i="30"/>
  <c r="O28" i="30"/>
  <c r="AM24" i="30"/>
  <c r="AN24" i="30"/>
  <c r="AO24" i="30"/>
  <c r="AP24" i="30"/>
  <c r="AQ24" i="30"/>
  <c r="AR24" i="30"/>
  <c r="AS24" i="30"/>
  <c r="AT24" i="30"/>
  <c r="AU24" i="30"/>
  <c r="AV24" i="30"/>
  <c r="AW24" i="30"/>
  <c r="AX24" i="30"/>
  <c r="AY24" i="30"/>
  <c r="AZ24" i="30"/>
  <c r="BA24" i="30"/>
  <c r="BB24" i="30"/>
  <c r="BC24" i="30"/>
  <c r="BD24" i="30"/>
  <c r="BE24" i="30"/>
  <c r="BF24" i="30"/>
  <c r="BG24" i="30"/>
  <c r="BH24" i="30"/>
  <c r="BI24" i="30"/>
  <c r="BJ24" i="30"/>
  <c r="BK24" i="30"/>
  <c r="BL24" i="30"/>
  <c r="BM24" i="30"/>
  <c r="BN24" i="30"/>
  <c r="BO24" i="30"/>
  <c r="BP24" i="30"/>
  <c r="BQ24" i="30"/>
  <c r="BR24" i="30"/>
  <c r="BS24" i="30"/>
  <c r="BT24" i="30"/>
  <c r="BU24" i="30"/>
  <c r="BV24" i="30"/>
  <c r="BW24" i="30"/>
  <c r="BX24" i="30"/>
  <c r="BY24" i="30"/>
  <c r="BZ24" i="30"/>
  <c r="CA24" i="30"/>
  <c r="CB24" i="30"/>
  <c r="CC24" i="30"/>
  <c r="CD24" i="30"/>
  <c r="CE24" i="30"/>
  <c r="CF24" i="30"/>
  <c r="CG24" i="30"/>
  <c r="CH24" i="30"/>
  <c r="CI24" i="30"/>
  <c r="CJ24" i="30"/>
  <c r="CK24" i="30"/>
  <c r="CL24" i="30"/>
  <c r="CM24" i="30"/>
  <c r="CN24" i="30"/>
  <c r="CO24" i="30"/>
  <c r="CP24" i="30"/>
  <c r="CQ24" i="30"/>
  <c r="CR24" i="30"/>
  <c r="CS24" i="30"/>
  <c r="CT24" i="30"/>
  <c r="CU24" i="30"/>
  <c r="CV24" i="30"/>
  <c r="CW24" i="30"/>
  <c r="CX24" i="30"/>
  <c r="CY24" i="30"/>
  <c r="CZ24" i="30"/>
  <c r="DA24" i="30"/>
  <c r="DB24" i="30"/>
  <c r="DC24" i="30"/>
  <c r="DD24" i="30"/>
  <c r="DE24" i="30"/>
  <c r="DF24" i="30"/>
  <c r="DG24" i="30"/>
  <c r="DH24" i="30"/>
  <c r="DI24" i="30"/>
  <c r="DJ24" i="30"/>
  <c r="DK24" i="30"/>
  <c r="DL24" i="30"/>
  <c r="DM24" i="30"/>
  <c r="DN24" i="30"/>
  <c r="DO24" i="30"/>
  <c r="DP24" i="30"/>
  <c r="DQ24" i="30"/>
  <c r="DR24" i="30"/>
  <c r="DS24" i="30"/>
  <c r="DT24" i="30"/>
  <c r="DU24" i="30"/>
  <c r="DV24" i="30"/>
  <c r="DW24" i="30"/>
  <c r="DX24" i="30"/>
  <c r="DY24" i="30"/>
  <c r="DZ24" i="30"/>
  <c r="EA24" i="30"/>
  <c r="EB24" i="30"/>
  <c r="EC24" i="30"/>
  <c r="AM25" i="30"/>
  <c r="AN25" i="30"/>
  <c r="AO25" i="30"/>
  <c r="AP25" i="30"/>
  <c r="AQ25" i="30"/>
  <c r="AR25" i="30"/>
  <c r="AS25" i="30"/>
  <c r="AT25" i="30"/>
  <c r="AU25" i="30"/>
  <c r="AV25" i="30"/>
  <c r="AW25" i="30"/>
  <c r="AX25" i="30"/>
  <c r="AY25" i="30"/>
  <c r="AZ25" i="30"/>
  <c r="BA25" i="30"/>
  <c r="BB25" i="30"/>
  <c r="BC25" i="30"/>
  <c r="BD25" i="30"/>
  <c r="BE25" i="30"/>
  <c r="BF25" i="30"/>
  <c r="BG25" i="30"/>
  <c r="BH25" i="30"/>
  <c r="BI25" i="30"/>
  <c r="BJ25" i="30"/>
  <c r="BK25" i="30"/>
  <c r="BL25" i="30"/>
  <c r="BM25" i="30"/>
  <c r="BN25" i="30"/>
  <c r="BO25" i="30"/>
  <c r="BP25" i="30"/>
  <c r="BQ25" i="30"/>
  <c r="BR25" i="30"/>
  <c r="BS25" i="30"/>
  <c r="BT25" i="30"/>
  <c r="BU25" i="30"/>
  <c r="BU69" i="30" s="1"/>
  <c r="BV25" i="30"/>
  <c r="BW25" i="30"/>
  <c r="BX25" i="30"/>
  <c r="BY25" i="30"/>
  <c r="BY79" i="30" s="1"/>
  <c r="BZ25" i="30"/>
  <c r="CA25" i="30"/>
  <c r="CB25" i="30"/>
  <c r="CC25" i="30"/>
  <c r="CD25" i="30"/>
  <c r="CE25" i="30"/>
  <c r="CF25" i="30"/>
  <c r="CG25" i="30"/>
  <c r="CH25" i="30"/>
  <c r="CI25" i="30"/>
  <c r="CJ25" i="30"/>
  <c r="CK25" i="30"/>
  <c r="CL25" i="30"/>
  <c r="CM25" i="30"/>
  <c r="CN25" i="30"/>
  <c r="CO25" i="30"/>
  <c r="CP25" i="30"/>
  <c r="CQ25" i="30"/>
  <c r="CR25" i="30"/>
  <c r="CS25" i="30"/>
  <c r="CT25" i="30"/>
  <c r="CU25" i="30"/>
  <c r="CV25" i="30"/>
  <c r="CW25" i="30"/>
  <c r="CX25" i="30"/>
  <c r="CY25" i="30"/>
  <c r="CZ25" i="30"/>
  <c r="DA25" i="30"/>
  <c r="DB25" i="30"/>
  <c r="DC25" i="30"/>
  <c r="DD25" i="30"/>
  <c r="DE25" i="30"/>
  <c r="DF25" i="30"/>
  <c r="DG25" i="30"/>
  <c r="DH25" i="30"/>
  <c r="DI25" i="30"/>
  <c r="DJ25" i="30"/>
  <c r="DK25" i="30"/>
  <c r="DL25" i="30"/>
  <c r="DM25" i="30"/>
  <c r="DN25" i="30"/>
  <c r="DO25" i="30"/>
  <c r="DP25" i="30"/>
  <c r="DQ25" i="30"/>
  <c r="DR25" i="30"/>
  <c r="DS25" i="30"/>
  <c r="DT25" i="30"/>
  <c r="DU25" i="30"/>
  <c r="DV25" i="30"/>
  <c r="DW25" i="30"/>
  <c r="DX25" i="30"/>
  <c r="DY25" i="30"/>
  <c r="DZ25" i="30"/>
  <c r="EA25" i="30"/>
  <c r="EB25" i="30"/>
  <c r="EC25" i="30"/>
  <c r="ED25" i="30"/>
  <c r="AM26" i="30"/>
  <c r="AN26" i="30"/>
  <c r="AO26" i="30"/>
  <c r="AP26" i="30"/>
  <c r="AQ26" i="30"/>
  <c r="AR26" i="30"/>
  <c r="AS26" i="30"/>
  <c r="AT26" i="30"/>
  <c r="AU26" i="30"/>
  <c r="AV26" i="30"/>
  <c r="AW26" i="30"/>
  <c r="AX26" i="30"/>
  <c r="AY26" i="30"/>
  <c r="AZ26" i="30"/>
  <c r="BA26" i="30"/>
  <c r="BB26" i="30"/>
  <c r="BC26" i="30"/>
  <c r="BD26" i="30"/>
  <c r="BE26" i="30"/>
  <c r="BF26" i="30"/>
  <c r="BG26" i="30"/>
  <c r="BH26" i="30"/>
  <c r="BI26" i="30"/>
  <c r="BJ26" i="30"/>
  <c r="BK26" i="30"/>
  <c r="BL26" i="30"/>
  <c r="BM26" i="30"/>
  <c r="BN26" i="30"/>
  <c r="BO26" i="30"/>
  <c r="BP26" i="30"/>
  <c r="BQ26" i="30"/>
  <c r="BR26" i="30"/>
  <c r="BS26" i="30"/>
  <c r="BT26" i="30"/>
  <c r="BU26" i="30"/>
  <c r="BV26" i="30"/>
  <c r="BW26" i="30"/>
  <c r="BX26" i="30"/>
  <c r="BY26" i="30"/>
  <c r="BZ26" i="30"/>
  <c r="CA26" i="30"/>
  <c r="CB26" i="30"/>
  <c r="CC26" i="30"/>
  <c r="CD26" i="30"/>
  <c r="CE26" i="30"/>
  <c r="CF26" i="30"/>
  <c r="CG26" i="30"/>
  <c r="CH26" i="30"/>
  <c r="CI26" i="30"/>
  <c r="CJ26" i="30"/>
  <c r="CK26" i="30"/>
  <c r="CL26" i="30"/>
  <c r="CM26" i="30"/>
  <c r="CN26" i="30"/>
  <c r="CO26" i="30"/>
  <c r="CP26" i="30"/>
  <c r="CQ26" i="30"/>
  <c r="CR26" i="30"/>
  <c r="CS26" i="30"/>
  <c r="CT26" i="30"/>
  <c r="CU26" i="30"/>
  <c r="CV26" i="30"/>
  <c r="CW26" i="30"/>
  <c r="CX26" i="30"/>
  <c r="CY26" i="30"/>
  <c r="CZ26" i="30"/>
  <c r="DA26" i="30"/>
  <c r="DB26" i="30"/>
  <c r="DC26" i="30"/>
  <c r="DD26" i="30"/>
  <c r="DE26" i="30"/>
  <c r="DF26" i="30"/>
  <c r="DG26" i="30"/>
  <c r="DH26" i="30"/>
  <c r="DI26" i="30"/>
  <c r="DJ26" i="30"/>
  <c r="DK26" i="30"/>
  <c r="DL26" i="30"/>
  <c r="DM26" i="30"/>
  <c r="DN26" i="30"/>
  <c r="DO26" i="30"/>
  <c r="DP26" i="30"/>
  <c r="DQ26" i="30"/>
  <c r="DR26" i="30"/>
  <c r="DS26" i="30"/>
  <c r="DT26" i="30"/>
  <c r="DU26" i="30"/>
  <c r="DV26" i="30"/>
  <c r="DW26" i="30"/>
  <c r="DX26" i="30"/>
  <c r="DY26" i="30"/>
  <c r="DZ26" i="30"/>
  <c r="EA26" i="30"/>
  <c r="EB26" i="30"/>
  <c r="EC26" i="30"/>
  <c r="ED26" i="30"/>
  <c r="AM27" i="30"/>
  <c r="AN27" i="30"/>
  <c r="AO27" i="30"/>
  <c r="AP27" i="30"/>
  <c r="AQ27" i="30"/>
  <c r="AR27" i="30"/>
  <c r="AS27" i="30"/>
  <c r="AT27" i="30"/>
  <c r="AU27" i="30"/>
  <c r="AV27" i="30"/>
  <c r="AW27" i="30"/>
  <c r="AX27" i="30"/>
  <c r="AY27" i="30"/>
  <c r="AZ27" i="30"/>
  <c r="BA27" i="30"/>
  <c r="BB27" i="30"/>
  <c r="BC27" i="30"/>
  <c r="BD27" i="30"/>
  <c r="BE27" i="30"/>
  <c r="BF27" i="30"/>
  <c r="BG27" i="30"/>
  <c r="BH27" i="30"/>
  <c r="BI27" i="30"/>
  <c r="BJ27" i="30"/>
  <c r="BK27" i="30"/>
  <c r="BL27" i="30"/>
  <c r="BM27" i="30"/>
  <c r="BN27" i="30"/>
  <c r="BO27" i="30"/>
  <c r="BP27" i="30"/>
  <c r="BQ27" i="30"/>
  <c r="BR27" i="30"/>
  <c r="BS27" i="30"/>
  <c r="BT27" i="30"/>
  <c r="BU27" i="30"/>
  <c r="BV27" i="30"/>
  <c r="BW27" i="30"/>
  <c r="BX27" i="30"/>
  <c r="BY27" i="30"/>
  <c r="BZ27" i="30"/>
  <c r="CA27" i="30"/>
  <c r="CB27" i="30"/>
  <c r="CC27" i="30"/>
  <c r="CD27" i="30"/>
  <c r="CE27" i="30"/>
  <c r="CF27" i="30"/>
  <c r="CG27" i="30"/>
  <c r="CH27" i="30"/>
  <c r="CI27" i="30"/>
  <c r="CJ27" i="30"/>
  <c r="CK27" i="30"/>
  <c r="CL27" i="30"/>
  <c r="CM27" i="30"/>
  <c r="CN27" i="30"/>
  <c r="CO27" i="30"/>
  <c r="CP27" i="30"/>
  <c r="CQ27" i="30"/>
  <c r="CR27" i="30"/>
  <c r="CS27" i="30"/>
  <c r="CT27" i="30"/>
  <c r="CU27" i="30"/>
  <c r="CV27" i="30"/>
  <c r="CW27" i="30"/>
  <c r="CX27" i="30"/>
  <c r="CY27" i="30"/>
  <c r="CZ27" i="30"/>
  <c r="DA27" i="30"/>
  <c r="DB27" i="30"/>
  <c r="DC27" i="30"/>
  <c r="DD27" i="30"/>
  <c r="DE27" i="30"/>
  <c r="DF27" i="30"/>
  <c r="DG27" i="30"/>
  <c r="DH27" i="30"/>
  <c r="DI27" i="30"/>
  <c r="DJ27" i="30"/>
  <c r="DK27" i="30"/>
  <c r="DL27" i="30"/>
  <c r="DM27" i="30"/>
  <c r="DN27" i="30"/>
  <c r="DO27" i="30"/>
  <c r="DP27" i="30"/>
  <c r="DQ27" i="30"/>
  <c r="DR27" i="30"/>
  <c r="DS27" i="30"/>
  <c r="DT27" i="30"/>
  <c r="DU27" i="30"/>
  <c r="DV27" i="30"/>
  <c r="DW27" i="30"/>
  <c r="DX27" i="30"/>
  <c r="DY27" i="30"/>
  <c r="DZ27" i="30"/>
  <c r="EA27" i="30"/>
  <c r="EB27" i="30"/>
  <c r="EC27" i="30"/>
  <c r="ED27" i="30"/>
  <c r="AM28" i="30"/>
  <c r="AN28" i="30"/>
  <c r="AO28" i="30"/>
  <c r="AP28" i="30"/>
  <c r="AQ28" i="30"/>
  <c r="AR28" i="30"/>
  <c r="AS28" i="30"/>
  <c r="AT28" i="30"/>
  <c r="AU28" i="30"/>
  <c r="AV28" i="30"/>
  <c r="AW28" i="30"/>
  <c r="AX28" i="30"/>
  <c r="AY28" i="30"/>
  <c r="AZ28" i="30"/>
  <c r="BA28" i="30"/>
  <c r="BB28" i="30"/>
  <c r="BC28" i="30"/>
  <c r="BD28" i="30"/>
  <c r="BE28" i="30"/>
  <c r="BF28" i="30"/>
  <c r="BG28" i="30"/>
  <c r="BH28" i="30"/>
  <c r="BI28" i="30"/>
  <c r="BJ28" i="30"/>
  <c r="BK28" i="30"/>
  <c r="BL28" i="30"/>
  <c r="BM28" i="30"/>
  <c r="BN28" i="30"/>
  <c r="BO28" i="30"/>
  <c r="BP28" i="30"/>
  <c r="BQ28" i="30"/>
  <c r="BR28" i="30"/>
  <c r="BS28" i="30"/>
  <c r="BT28" i="30"/>
  <c r="BU28" i="30"/>
  <c r="BV28" i="30"/>
  <c r="BW28" i="30"/>
  <c r="BX28" i="30"/>
  <c r="BY28" i="30"/>
  <c r="BZ28" i="30"/>
  <c r="CA28" i="30"/>
  <c r="CB28" i="30"/>
  <c r="CC28" i="30"/>
  <c r="CD28" i="30"/>
  <c r="CE28" i="30"/>
  <c r="CF28" i="30"/>
  <c r="CG28" i="30"/>
  <c r="CH28" i="30"/>
  <c r="CI28" i="30"/>
  <c r="CJ28" i="30"/>
  <c r="CK28" i="30"/>
  <c r="CL28" i="30"/>
  <c r="CM28" i="30"/>
  <c r="CN28" i="30"/>
  <c r="CO28" i="30"/>
  <c r="CP28" i="30"/>
  <c r="CQ28" i="30"/>
  <c r="CR28" i="30"/>
  <c r="CS28" i="30"/>
  <c r="CT28" i="30"/>
  <c r="CU28" i="30"/>
  <c r="CV28" i="30"/>
  <c r="CW28" i="30"/>
  <c r="CX28" i="30"/>
  <c r="CY28" i="30"/>
  <c r="CZ28" i="30"/>
  <c r="DA28" i="30"/>
  <c r="DB28" i="30"/>
  <c r="DC28" i="30"/>
  <c r="DD28" i="30"/>
  <c r="DE28" i="30"/>
  <c r="DF28" i="30"/>
  <c r="DG28" i="30"/>
  <c r="DH28" i="30"/>
  <c r="DI28" i="30"/>
  <c r="DJ28" i="30"/>
  <c r="DK28" i="30"/>
  <c r="DL28" i="30"/>
  <c r="DM28" i="30"/>
  <c r="DN28" i="30"/>
  <c r="DO28" i="30"/>
  <c r="DP28" i="30"/>
  <c r="DQ28" i="30"/>
  <c r="DR28" i="30"/>
  <c r="DS28" i="30"/>
  <c r="DT28" i="30"/>
  <c r="DU28" i="30"/>
  <c r="DV28" i="30"/>
  <c r="DW28" i="30"/>
  <c r="DX28" i="30"/>
  <c r="DY28" i="30"/>
  <c r="DZ28" i="30"/>
  <c r="EA28" i="30"/>
  <c r="EB28" i="30"/>
  <c r="EC28" i="30"/>
  <c r="ED28" i="30"/>
  <c r="O29" i="30"/>
  <c r="AM29" i="30"/>
  <c r="AN29" i="30"/>
  <c r="AO29" i="30"/>
  <c r="AP29" i="30"/>
  <c r="AQ29" i="30"/>
  <c r="AR29" i="30"/>
  <c r="AS29" i="30"/>
  <c r="AT29" i="30"/>
  <c r="AU29" i="30"/>
  <c r="AV29" i="30"/>
  <c r="AW29" i="30"/>
  <c r="AX29" i="30"/>
  <c r="AY29" i="30"/>
  <c r="AZ29" i="30"/>
  <c r="BA29" i="30"/>
  <c r="BB29" i="30"/>
  <c r="BC29" i="30"/>
  <c r="BD29" i="30"/>
  <c r="BE29" i="30"/>
  <c r="BF29" i="30"/>
  <c r="BG29" i="30"/>
  <c r="BH29" i="30"/>
  <c r="BI29" i="30"/>
  <c r="BJ29" i="30"/>
  <c r="BK29" i="30"/>
  <c r="BL29" i="30"/>
  <c r="BM29" i="30"/>
  <c r="BN29" i="30"/>
  <c r="BO29" i="30"/>
  <c r="BP29" i="30"/>
  <c r="BQ29" i="30"/>
  <c r="BR29" i="30"/>
  <c r="BS29" i="30"/>
  <c r="BT29" i="30"/>
  <c r="BT88" i="30" s="1"/>
  <c r="BU29" i="30"/>
  <c r="BV29" i="30"/>
  <c r="BW29" i="30"/>
  <c r="BX29" i="30"/>
  <c r="BY29" i="30"/>
  <c r="BZ29" i="30"/>
  <c r="CA29" i="30"/>
  <c r="CB29" i="30"/>
  <c r="CC29" i="30"/>
  <c r="CD29" i="30"/>
  <c r="CE29" i="30"/>
  <c r="CF29" i="30"/>
  <c r="CG29" i="30"/>
  <c r="CH29" i="30"/>
  <c r="CI29" i="30"/>
  <c r="CJ29" i="30"/>
  <c r="CK29" i="30"/>
  <c r="CL29" i="30"/>
  <c r="CM29" i="30"/>
  <c r="CN29" i="30"/>
  <c r="CO29" i="30"/>
  <c r="CP29" i="30"/>
  <c r="CQ29" i="30"/>
  <c r="CR29" i="30"/>
  <c r="CS29" i="30"/>
  <c r="CT29" i="30"/>
  <c r="CU29" i="30"/>
  <c r="CV29" i="30"/>
  <c r="CW29" i="30"/>
  <c r="CX29" i="30"/>
  <c r="CY29" i="30"/>
  <c r="CZ29" i="30"/>
  <c r="DA29" i="30"/>
  <c r="DB29" i="30"/>
  <c r="DC29" i="30"/>
  <c r="DD29" i="30"/>
  <c r="DE29" i="30"/>
  <c r="DF29" i="30"/>
  <c r="DG29" i="30"/>
  <c r="DH29" i="30"/>
  <c r="DI29" i="30"/>
  <c r="DJ29" i="30"/>
  <c r="DK29" i="30"/>
  <c r="DL29" i="30"/>
  <c r="DM29" i="30"/>
  <c r="DN29" i="30"/>
  <c r="DO29" i="30"/>
  <c r="DP29" i="30"/>
  <c r="DQ29" i="30"/>
  <c r="DR29" i="30"/>
  <c r="DS29" i="30"/>
  <c r="DT29" i="30"/>
  <c r="DU29" i="30"/>
  <c r="DV29" i="30"/>
  <c r="DW29" i="30"/>
  <c r="DX29" i="30"/>
  <c r="DY29" i="30"/>
  <c r="DZ29" i="30"/>
  <c r="EA29" i="30"/>
  <c r="EB29" i="30"/>
  <c r="EC29" i="30"/>
  <c r="ED29" i="30"/>
  <c r="O30" i="30"/>
  <c r="AM30" i="30"/>
  <c r="AN30" i="30"/>
  <c r="AO30" i="30"/>
  <c r="AP30" i="30"/>
  <c r="AQ30" i="30"/>
  <c r="AR30" i="30"/>
  <c r="AS30" i="30"/>
  <c r="AT30" i="30"/>
  <c r="AU30" i="30"/>
  <c r="AV30" i="30"/>
  <c r="AW30" i="30"/>
  <c r="AX30" i="30"/>
  <c r="AY30" i="30"/>
  <c r="AZ30" i="30"/>
  <c r="BA30" i="30"/>
  <c r="BB30" i="30"/>
  <c r="BC30" i="30"/>
  <c r="BD30" i="30"/>
  <c r="BE30" i="30"/>
  <c r="BF30" i="30"/>
  <c r="BG30" i="30"/>
  <c r="BH30" i="30"/>
  <c r="BI30" i="30"/>
  <c r="BJ30" i="30"/>
  <c r="BK30" i="30"/>
  <c r="BL30" i="30"/>
  <c r="BM30" i="30"/>
  <c r="BN30" i="30"/>
  <c r="BO30" i="30"/>
  <c r="BP30" i="30"/>
  <c r="BQ30" i="30"/>
  <c r="BR30" i="30"/>
  <c r="BS30" i="30"/>
  <c r="BS35" i="30" s="1"/>
  <c r="BT30" i="30"/>
  <c r="BU30" i="30"/>
  <c r="BV30" i="30"/>
  <c r="BW30" i="30"/>
  <c r="BX30" i="30"/>
  <c r="BY30" i="30"/>
  <c r="BZ30" i="30"/>
  <c r="CA30" i="30"/>
  <c r="CB30" i="30"/>
  <c r="CC30" i="30"/>
  <c r="CD30" i="30"/>
  <c r="CE30" i="30"/>
  <c r="CF30" i="30"/>
  <c r="CG30" i="30"/>
  <c r="CH30" i="30"/>
  <c r="CI30" i="30"/>
  <c r="CJ30" i="30"/>
  <c r="CK30" i="30"/>
  <c r="CL30" i="30"/>
  <c r="CM30" i="30"/>
  <c r="CN30" i="30"/>
  <c r="CO30" i="30"/>
  <c r="CP30" i="30"/>
  <c r="CQ30" i="30"/>
  <c r="CR30" i="30"/>
  <c r="CS30" i="30"/>
  <c r="CT30" i="30"/>
  <c r="CU30" i="30"/>
  <c r="CV30" i="30"/>
  <c r="CW30" i="30"/>
  <c r="CX30" i="30"/>
  <c r="CY30" i="30"/>
  <c r="CZ30" i="30"/>
  <c r="DA30" i="30"/>
  <c r="DB30" i="30"/>
  <c r="DC30" i="30"/>
  <c r="DD30" i="30"/>
  <c r="DE30" i="30"/>
  <c r="DF30" i="30"/>
  <c r="DG30" i="30"/>
  <c r="DH30" i="30"/>
  <c r="DI30" i="30"/>
  <c r="DJ30" i="30"/>
  <c r="DK30" i="30"/>
  <c r="DL30" i="30"/>
  <c r="DM30" i="30"/>
  <c r="DN30" i="30"/>
  <c r="DO30" i="30"/>
  <c r="DP30" i="30"/>
  <c r="DQ30" i="30"/>
  <c r="DR30" i="30"/>
  <c r="DS30" i="30"/>
  <c r="DT30" i="30"/>
  <c r="DU30" i="30"/>
  <c r="DV30" i="30"/>
  <c r="DW30" i="30"/>
  <c r="DX30" i="30"/>
  <c r="DY30" i="30"/>
  <c r="DZ30" i="30"/>
  <c r="EA30" i="30"/>
  <c r="EB30" i="30"/>
  <c r="EC30" i="30"/>
  <c r="ED30" i="30"/>
  <c r="O31" i="30"/>
  <c r="BT100" i="30" s="1"/>
  <c r="AM31" i="30"/>
  <c r="AN31" i="30"/>
  <c r="AO31" i="30"/>
  <c r="AP31" i="30"/>
  <c r="AQ31" i="30"/>
  <c r="AR31" i="30"/>
  <c r="AS31" i="30"/>
  <c r="AT31" i="30"/>
  <c r="AU31" i="30"/>
  <c r="AV31" i="30"/>
  <c r="AW31" i="30"/>
  <c r="AX31" i="30"/>
  <c r="AY31" i="30"/>
  <c r="AZ31" i="30"/>
  <c r="BA31" i="30"/>
  <c r="BB31" i="30"/>
  <c r="BC31" i="30"/>
  <c r="BD31" i="30"/>
  <c r="BE31" i="30"/>
  <c r="BF31" i="30"/>
  <c r="BG31" i="30"/>
  <c r="BH31" i="30"/>
  <c r="BI31" i="30"/>
  <c r="BJ31" i="30"/>
  <c r="BK31" i="30"/>
  <c r="BL31" i="30"/>
  <c r="BM31" i="30"/>
  <c r="BN31" i="30"/>
  <c r="BO31" i="30"/>
  <c r="BP31" i="30"/>
  <c r="BQ31" i="30"/>
  <c r="BR31" i="30"/>
  <c r="BS31" i="30"/>
  <c r="BT31" i="30"/>
  <c r="BU31" i="30"/>
  <c r="BV31" i="30"/>
  <c r="BW31" i="30"/>
  <c r="BX31" i="30"/>
  <c r="BY31" i="30"/>
  <c r="BZ31" i="30"/>
  <c r="CA31" i="30"/>
  <c r="CB31" i="30"/>
  <c r="CC31" i="30"/>
  <c r="CD31" i="30"/>
  <c r="CE31" i="30"/>
  <c r="CF31" i="30"/>
  <c r="CG31" i="30"/>
  <c r="CH31" i="30"/>
  <c r="CI31" i="30"/>
  <c r="CJ31" i="30"/>
  <c r="CK31" i="30"/>
  <c r="CL31" i="30"/>
  <c r="CM31" i="30"/>
  <c r="CN31" i="30"/>
  <c r="CO31" i="30"/>
  <c r="CP31" i="30"/>
  <c r="CQ31" i="30"/>
  <c r="CR31" i="30"/>
  <c r="CS31" i="30"/>
  <c r="CT31" i="30"/>
  <c r="CU31" i="30"/>
  <c r="CV31" i="30"/>
  <c r="CW31" i="30"/>
  <c r="CX31" i="30"/>
  <c r="CY31" i="30"/>
  <c r="CZ31" i="30"/>
  <c r="DA31" i="30"/>
  <c r="DB31" i="30"/>
  <c r="DC31" i="30"/>
  <c r="DD31" i="30"/>
  <c r="DE31" i="30"/>
  <c r="DF31" i="30"/>
  <c r="DG31" i="30"/>
  <c r="DH31" i="30"/>
  <c r="DI31" i="30"/>
  <c r="DJ31" i="30"/>
  <c r="DK31" i="30"/>
  <c r="DL31" i="30"/>
  <c r="DM31" i="30"/>
  <c r="DN31" i="30"/>
  <c r="DO31" i="30"/>
  <c r="DP31" i="30"/>
  <c r="DQ31" i="30"/>
  <c r="DR31" i="30"/>
  <c r="DS31" i="30"/>
  <c r="DT31" i="30"/>
  <c r="DU31" i="30"/>
  <c r="DV31" i="30"/>
  <c r="DW31" i="30"/>
  <c r="DX31" i="30"/>
  <c r="DY31" i="30"/>
  <c r="DZ31" i="30"/>
  <c r="EA31" i="30"/>
  <c r="EB31" i="30"/>
  <c r="EC31" i="30"/>
  <c r="ED31" i="30"/>
  <c r="O32" i="30"/>
  <c r="AM32" i="30"/>
  <c r="AN32" i="30"/>
  <c r="AO32" i="30"/>
  <c r="AP32" i="30"/>
  <c r="AQ32" i="30"/>
  <c r="AR32" i="30"/>
  <c r="AS32" i="30"/>
  <c r="AT32" i="30"/>
  <c r="AU32" i="30"/>
  <c r="AV32" i="30"/>
  <c r="AW32" i="30"/>
  <c r="AX32" i="30"/>
  <c r="AY32" i="30"/>
  <c r="AZ32" i="30"/>
  <c r="BA32" i="30"/>
  <c r="BB32" i="30"/>
  <c r="BC32" i="30"/>
  <c r="BD32" i="30"/>
  <c r="BE32" i="30"/>
  <c r="BF32" i="30"/>
  <c r="BG32" i="30"/>
  <c r="BH32" i="30"/>
  <c r="BI32" i="30"/>
  <c r="BJ32" i="30"/>
  <c r="BK32" i="30"/>
  <c r="BL32" i="30"/>
  <c r="BM32" i="30"/>
  <c r="BN32" i="30"/>
  <c r="BO32" i="30"/>
  <c r="BP32" i="30"/>
  <c r="BQ32" i="30"/>
  <c r="BR32" i="30"/>
  <c r="BS32" i="30"/>
  <c r="BT32" i="30"/>
  <c r="BU32" i="30"/>
  <c r="BV32" i="30"/>
  <c r="BW32" i="30"/>
  <c r="BX32" i="30"/>
  <c r="BY32" i="30"/>
  <c r="BZ32" i="30"/>
  <c r="CA32" i="30"/>
  <c r="CB32" i="30"/>
  <c r="CC32" i="30"/>
  <c r="CD32" i="30"/>
  <c r="CE32" i="30"/>
  <c r="CF32" i="30"/>
  <c r="CG32" i="30"/>
  <c r="CH32" i="30"/>
  <c r="CI32" i="30"/>
  <c r="CJ32" i="30"/>
  <c r="CK32" i="30"/>
  <c r="CL32" i="30"/>
  <c r="CM32" i="30"/>
  <c r="CN32" i="30"/>
  <c r="CO32" i="30"/>
  <c r="CP32" i="30"/>
  <c r="CQ32" i="30"/>
  <c r="CR32" i="30"/>
  <c r="CS32" i="30"/>
  <c r="CT32" i="30"/>
  <c r="CU32" i="30"/>
  <c r="CV32" i="30"/>
  <c r="CW32" i="30"/>
  <c r="CX32" i="30"/>
  <c r="CY32" i="30"/>
  <c r="CZ32" i="30"/>
  <c r="DA32" i="30"/>
  <c r="DB32" i="30"/>
  <c r="DC32" i="30"/>
  <c r="DD32" i="30"/>
  <c r="DE32" i="30"/>
  <c r="DF32" i="30"/>
  <c r="DG32" i="30"/>
  <c r="DH32" i="30"/>
  <c r="DI32" i="30"/>
  <c r="DJ32" i="30"/>
  <c r="DK32" i="30"/>
  <c r="DL32" i="30"/>
  <c r="DM32" i="30"/>
  <c r="DN32" i="30"/>
  <c r="DO32" i="30"/>
  <c r="DP32" i="30"/>
  <c r="DQ32" i="30"/>
  <c r="DR32" i="30"/>
  <c r="DS32" i="30"/>
  <c r="DT32" i="30"/>
  <c r="DU32" i="30"/>
  <c r="DV32" i="30"/>
  <c r="DW32" i="30"/>
  <c r="DX32" i="30"/>
  <c r="DY32" i="30"/>
  <c r="DZ32" i="30"/>
  <c r="EA32" i="30"/>
  <c r="EB32" i="30"/>
  <c r="EC32" i="30"/>
  <c r="ED32" i="30"/>
  <c r="O33" i="30"/>
  <c r="AM33" i="30"/>
  <c r="AN33" i="30"/>
  <c r="AO33" i="30"/>
  <c r="AP33" i="30"/>
  <c r="AQ33" i="30"/>
  <c r="AR33" i="30"/>
  <c r="AS33" i="30"/>
  <c r="AT33" i="30"/>
  <c r="AU33" i="30"/>
  <c r="AV33" i="30"/>
  <c r="AW33" i="30"/>
  <c r="AX33" i="30"/>
  <c r="AY33" i="30"/>
  <c r="AZ33" i="30"/>
  <c r="BA33" i="30"/>
  <c r="BB33" i="30"/>
  <c r="BC33" i="30"/>
  <c r="BD33" i="30"/>
  <c r="BE33" i="30"/>
  <c r="BF33" i="30"/>
  <c r="BG33" i="30"/>
  <c r="BH33" i="30"/>
  <c r="BI33" i="30"/>
  <c r="BJ33" i="30"/>
  <c r="BK33" i="30"/>
  <c r="BL33" i="30"/>
  <c r="BM33" i="30"/>
  <c r="BN33" i="30"/>
  <c r="BO33" i="30"/>
  <c r="BP33" i="30"/>
  <c r="BQ33" i="30"/>
  <c r="BR33" i="30"/>
  <c r="BS33" i="30"/>
  <c r="BT33" i="30"/>
  <c r="BU33" i="30"/>
  <c r="BV33" i="30"/>
  <c r="BW33" i="30"/>
  <c r="BX33" i="30"/>
  <c r="BY33" i="30"/>
  <c r="BZ33" i="30"/>
  <c r="CA33" i="30"/>
  <c r="CB33" i="30"/>
  <c r="CC33" i="30"/>
  <c r="CD33" i="30"/>
  <c r="CE33" i="30"/>
  <c r="CF33" i="30"/>
  <c r="CG33" i="30"/>
  <c r="CH33" i="30"/>
  <c r="CI33" i="30"/>
  <c r="CJ33" i="30"/>
  <c r="CK33" i="30"/>
  <c r="CL33" i="30"/>
  <c r="CM33" i="30"/>
  <c r="CN33" i="30"/>
  <c r="CO33" i="30"/>
  <c r="CP33" i="30"/>
  <c r="CQ33" i="30"/>
  <c r="CR33" i="30"/>
  <c r="CS33" i="30"/>
  <c r="CT33" i="30"/>
  <c r="CU33" i="30"/>
  <c r="CV33" i="30"/>
  <c r="CW33" i="30"/>
  <c r="CX33" i="30"/>
  <c r="CY33" i="30"/>
  <c r="CZ33" i="30"/>
  <c r="DA33" i="30"/>
  <c r="DB33" i="30"/>
  <c r="DC33" i="30"/>
  <c r="DD33" i="30"/>
  <c r="DE33" i="30"/>
  <c r="DF33" i="30"/>
  <c r="DG33" i="30"/>
  <c r="DH33" i="30"/>
  <c r="DI33" i="30"/>
  <c r="DJ33" i="30"/>
  <c r="DK33" i="30"/>
  <c r="DL33" i="30"/>
  <c r="DM33" i="30"/>
  <c r="DN33" i="30"/>
  <c r="DO33" i="30"/>
  <c r="DP33" i="30"/>
  <c r="DQ33" i="30"/>
  <c r="DR33" i="30"/>
  <c r="DS33" i="30"/>
  <c r="DT33" i="30"/>
  <c r="DU33" i="30"/>
  <c r="DV33" i="30"/>
  <c r="DW33" i="30"/>
  <c r="DX33" i="30"/>
  <c r="DY33" i="30"/>
  <c r="DZ33" i="30"/>
  <c r="EA33" i="30"/>
  <c r="EB33" i="30"/>
  <c r="EC33" i="30"/>
  <c r="ED33" i="30"/>
  <c r="CE66" i="30"/>
  <c r="CD36" i="30"/>
  <c r="CD56" i="30"/>
  <c r="CD77" i="30"/>
  <c r="CD100" i="30"/>
  <c r="CC37" i="30"/>
  <c r="CC48" i="30"/>
  <c r="CC59" i="30"/>
  <c r="CC69" i="30"/>
  <c r="CC75" i="30"/>
  <c r="CC80" i="30"/>
  <c r="CC91" i="30"/>
  <c r="CC101" i="30"/>
  <c r="CB36" i="30"/>
  <c r="CB41" i="30"/>
  <c r="CB47" i="30"/>
  <c r="CB57" i="30"/>
  <c r="CB68" i="30"/>
  <c r="CB73" i="30"/>
  <c r="CB79" i="30"/>
  <c r="CB84" i="30"/>
  <c r="CB89" i="30"/>
  <c r="CB100" i="30"/>
  <c r="CA35" i="30"/>
  <c r="CA45" i="30"/>
  <c r="CA56" i="30"/>
  <c r="CA67" i="30"/>
  <c r="CA77" i="30"/>
  <c r="CA83" i="30"/>
  <c r="CA88" i="30"/>
  <c r="CA99" i="30"/>
  <c r="CA109" i="30"/>
  <c r="BZ38" i="30"/>
  <c r="BZ43" i="30"/>
  <c r="BZ54" i="30"/>
  <c r="BZ64" i="30"/>
  <c r="BZ70" i="30"/>
  <c r="BZ75" i="30"/>
  <c r="BZ80" i="30"/>
  <c r="BZ86" i="30"/>
  <c r="BZ96" i="30"/>
  <c r="BZ102" i="30"/>
  <c r="BZ107" i="30"/>
  <c r="BY42" i="30"/>
  <c r="BY47" i="30"/>
  <c r="BY52" i="30"/>
  <c r="BY63" i="30"/>
  <c r="BY68" i="30"/>
  <c r="BY74" i="30"/>
  <c r="BY84" i="30"/>
  <c r="BY90" i="30"/>
  <c r="BY95" i="30"/>
  <c r="BY106" i="30"/>
  <c r="BX35" i="30"/>
  <c r="BX40" i="30"/>
  <c r="BX51" i="30"/>
  <c r="BX56" i="30"/>
  <c r="BX62" i="30"/>
  <c r="BX72" i="30"/>
  <c r="BX78" i="30"/>
  <c r="BX83" i="30"/>
  <c r="BX94" i="30"/>
  <c r="BX99" i="30"/>
  <c r="BX104" i="30"/>
  <c r="BW42" i="30"/>
  <c r="BW48" i="30"/>
  <c r="BW58" i="30"/>
  <c r="BW64" i="30"/>
  <c r="BW69" i="30"/>
  <c r="BW74" i="30"/>
  <c r="BW80" i="30"/>
  <c r="BW85" i="30"/>
  <c r="BW90" i="30"/>
  <c r="BW101" i="30"/>
  <c r="BW106" i="30"/>
  <c r="BV36" i="30"/>
  <c r="BV46" i="30"/>
  <c r="BV52" i="30"/>
  <c r="BV57" i="30"/>
  <c r="BV68" i="30"/>
  <c r="BV73" i="30"/>
  <c r="BV77" i="30"/>
  <c r="BV81" i="30"/>
  <c r="BV85" i="30"/>
  <c r="BV89" i="30"/>
  <c r="BV93" i="30"/>
  <c r="BV101" i="30"/>
  <c r="BV105" i="30"/>
  <c r="BV109" i="30"/>
  <c r="BU37" i="30"/>
  <c r="BU41" i="30"/>
  <c r="BU45" i="30"/>
  <c r="BU49" i="30"/>
  <c r="BU57" i="30"/>
  <c r="BU61" i="30"/>
  <c r="BU65" i="30"/>
  <c r="BU73" i="30"/>
  <c r="BU77" i="30"/>
  <c r="BU81" i="30"/>
  <c r="BU89" i="30"/>
  <c r="BU93" i="30"/>
  <c r="BU97" i="30"/>
  <c r="BU105" i="30"/>
  <c r="BU109" i="30"/>
  <c r="BT36" i="30"/>
  <c r="BT44" i="30"/>
  <c r="BT48" i="30"/>
  <c r="BT52" i="30"/>
  <c r="BT60" i="30"/>
  <c r="BT64" i="30"/>
  <c r="BT68" i="30"/>
  <c r="BT76" i="30"/>
  <c r="BT80" i="30"/>
  <c r="BT84" i="30"/>
  <c r="BT92" i="30"/>
  <c r="BT95" i="30"/>
  <c r="BT98" i="30"/>
  <c r="BT103" i="30"/>
  <c r="BT106" i="30"/>
  <c r="BT108" i="30"/>
  <c r="BS38" i="30"/>
  <c r="BS40" i="30"/>
  <c r="BS43" i="30"/>
  <c r="BS48" i="30"/>
  <c r="BS51" i="30"/>
  <c r="BS54" i="30"/>
  <c r="BS59" i="30"/>
  <c r="BS62" i="30"/>
  <c r="BS64" i="30"/>
  <c r="BS70" i="30"/>
  <c r="BS72" i="30"/>
  <c r="BS75" i="30"/>
  <c r="BS78" i="30"/>
  <c r="BS80" i="30"/>
  <c r="BS83" i="30"/>
  <c r="BS86" i="30"/>
  <c r="BS88" i="30"/>
  <c r="BS91" i="30"/>
  <c r="BS94" i="30"/>
  <c r="BS96" i="30"/>
  <c r="BS102" i="30"/>
  <c r="BS104" i="30"/>
  <c r="BS107" i="30"/>
  <c r="BR35" i="30"/>
  <c r="BR38" i="30"/>
  <c r="BR41" i="30"/>
  <c r="BR43" i="30"/>
  <c r="BR46" i="30"/>
  <c r="BR49" i="30"/>
  <c r="BR51" i="30"/>
  <c r="BR57" i="30"/>
  <c r="BR59" i="30"/>
  <c r="BR62" i="30"/>
  <c r="BR67" i="30"/>
  <c r="BR70" i="30"/>
  <c r="BR73" i="30"/>
  <c r="BR75" i="30"/>
  <c r="BR78" i="30"/>
  <c r="BR81" i="30"/>
  <c r="BR83" i="30"/>
  <c r="BR86" i="30"/>
  <c r="BR89" i="30"/>
  <c r="BR91" i="30"/>
  <c r="BR94" i="30"/>
  <c r="BR97" i="30"/>
  <c r="BR99" i="30"/>
  <c r="BR102" i="30"/>
  <c r="BR105" i="30"/>
  <c r="BR107" i="30"/>
  <c r="BQ34" i="30"/>
  <c r="BQ37" i="30"/>
  <c r="BQ39" i="30"/>
  <c r="BQ42" i="30"/>
  <c r="BQ45" i="30"/>
  <c r="BQ47" i="30"/>
  <c r="BQ50" i="30"/>
  <c r="BQ53" i="30"/>
  <c r="BQ55" i="30"/>
  <c r="BQ58" i="30"/>
  <c r="BQ61" i="30"/>
  <c r="BQ63" i="30"/>
  <c r="BQ66" i="30"/>
  <c r="BQ69" i="30"/>
  <c r="BQ71" i="30"/>
  <c r="BQ74" i="30"/>
  <c r="BQ77" i="30"/>
  <c r="BQ79" i="30"/>
  <c r="BQ82" i="30"/>
  <c r="BQ85" i="30"/>
  <c r="BQ87" i="30"/>
  <c r="BQ90" i="30"/>
  <c r="BQ93" i="30"/>
  <c r="BQ95" i="30"/>
  <c r="BQ98" i="30"/>
  <c r="BQ101" i="30"/>
  <c r="BQ103" i="30"/>
  <c r="BQ106" i="30"/>
  <c r="BQ109" i="30"/>
  <c r="BP35" i="30"/>
  <c r="BP38" i="30"/>
  <c r="BP41" i="30"/>
  <c r="BP43" i="30"/>
  <c r="BP46" i="30"/>
  <c r="BP49" i="30"/>
  <c r="BP51" i="30"/>
  <c r="BP54" i="30"/>
  <c r="BP57" i="30"/>
  <c r="BP59" i="30"/>
  <c r="BP62" i="30"/>
  <c r="BP65" i="30"/>
  <c r="BP67" i="30"/>
  <c r="BP70" i="30"/>
  <c r="BP73" i="30"/>
  <c r="BP75" i="30"/>
  <c r="BP78" i="30"/>
  <c r="BP81" i="30"/>
  <c r="BP83" i="30"/>
  <c r="BP86" i="30"/>
  <c r="BP89" i="30"/>
  <c r="BP91" i="30"/>
  <c r="BP94" i="30"/>
  <c r="BP97" i="30"/>
  <c r="BP99" i="30"/>
  <c r="BP102" i="30"/>
  <c r="BP105" i="30"/>
  <c r="BP107" i="30"/>
  <c r="BO36" i="30"/>
  <c r="BO40" i="30"/>
  <c r="BO43" i="30"/>
  <c r="BO45" i="30"/>
  <c r="BO48" i="30"/>
  <c r="BO51" i="30"/>
  <c r="BO53" i="30"/>
  <c r="BO56" i="30"/>
  <c r="BO59" i="30"/>
  <c r="BO61" i="30"/>
  <c r="BO64" i="30"/>
  <c r="BO67" i="30"/>
  <c r="BO69" i="30"/>
  <c r="BO72" i="30"/>
  <c r="BO75" i="30"/>
  <c r="BO77" i="30"/>
  <c r="BO80" i="30"/>
  <c r="BO83" i="30"/>
  <c r="BO85" i="30"/>
  <c r="BO88" i="30"/>
  <c r="BO91" i="30"/>
  <c r="BO93" i="30"/>
  <c r="BO96" i="30"/>
  <c r="BO99" i="30"/>
  <c r="BO101" i="30"/>
  <c r="BO104" i="30"/>
  <c r="BO107" i="30"/>
  <c r="BO109" i="30"/>
  <c r="BN36" i="30"/>
  <c r="BN39" i="30"/>
  <c r="BN41" i="30"/>
  <c r="BN44" i="30"/>
  <c r="BN47" i="30"/>
  <c r="BN49" i="30"/>
  <c r="BN52" i="30"/>
  <c r="BN55" i="30"/>
  <c r="BN57" i="30"/>
  <c r="BN60" i="30"/>
  <c r="BN63" i="30"/>
  <c r="BN65" i="30"/>
  <c r="BN68" i="30"/>
  <c r="BN71" i="30"/>
  <c r="BN73" i="30"/>
  <c r="BN76" i="30"/>
  <c r="BN79" i="30"/>
  <c r="BN81" i="30"/>
  <c r="BN84" i="30"/>
  <c r="BN87" i="30"/>
  <c r="BN89" i="30"/>
  <c r="BN92" i="30"/>
  <c r="BN95" i="30"/>
  <c r="BN97" i="30"/>
  <c r="BN100" i="30"/>
  <c r="BN103" i="30"/>
  <c r="BN105" i="30"/>
  <c r="BN108" i="30"/>
  <c r="BM35" i="30"/>
  <c r="BM37" i="30"/>
  <c r="BM40" i="30"/>
  <c r="BM43" i="30"/>
  <c r="BM45" i="30"/>
  <c r="BM48" i="30"/>
  <c r="BM51" i="30"/>
  <c r="BM53" i="30"/>
  <c r="BM56" i="30"/>
  <c r="BM59" i="30"/>
  <c r="BM61" i="30"/>
  <c r="BM64" i="30"/>
  <c r="BM67" i="30"/>
  <c r="BM69" i="30"/>
  <c r="BM72" i="30"/>
  <c r="BM75" i="30"/>
  <c r="BM77" i="30"/>
  <c r="BM80" i="30"/>
  <c r="BM83" i="30"/>
  <c r="BM85" i="30"/>
  <c r="BM88" i="30"/>
  <c r="BM91" i="30"/>
  <c r="BM93" i="30"/>
  <c r="BM96" i="30"/>
  <c r="BM99" i="30"/>
  <c r="BM101" i="30"/>
  <c r="BM104" i="30"/>
  <c r="BM107" i="30"/>
  <c r="BM109" i="30"/>
  <c r="BL38" i="30"/>
  <c r="BL40" i="30"/>
  <c r="BL43" i="30"/>
  <c r="BL46" i="30"/>
  <c r="BL48" i="30"/>
  <c r="BL51" i="30"/>
  <c r="BL54" i="30"/>
  <c r="BL56" i="30"/>
  <c r="BL59" i="30"/>
  <c r="BL62" i="30"/>
  <c r="BL64" i="30"/>
  <c r="BL67" i="30"/>
  <c r="BL70" i="30"/>
  <c r="BL72" i="30"/>
  <c r="BL75" i="30"/>
  <c r="BL78" i="30"/>
  <c r="BL80" i="30"/>
  <c r="BL83" i="30"/>
  <c r="BL86" i="30"/>
  <c r="BL88" i="30"/>
  <c r="BL91" i="30"/>
  <c r="BL94" i="30"/>
  <c r="BL96" i="30"/>
  <c r="BL99" i="30"/>
  <c r="BL102" i="30"/>
  <c r="BL104" i="30"/>
  <c r="BL107" i="30"/>
  <c r="BK34" i="30"/>
  <c r="BK38" i="30"/>
  <c r="BK41" i="30"/>
  <c r="BK43" i="30"/>
  <c r="BK46" i="30"/>
  <c r="BK49" i="30"/>
  <c r="BK51" i="30"/>
  <c r="BK54" i="30"/>
  <c r="BK57" i="30"/>
  <c r="BK59" i="30"/>
  <c r="BK62" i="30"/>
  <c r="BK65" i="30"/>
  <c r="BK67" i="30"/>
  <c r="BK70" i="30"/>
  <c r="BK73" i="30"/>
  <c r="BK75" i="30"/>
  <c r="BK78" i="30"/>
  <c r="BK81" i="30"/>
  <c r="BK83" i="30"/>
  <c r="BK86" i="30"/>
  <c r="BK89" i="30"/>
  <c r="BK91" i="30"/>
  <c r="BK94" i="30"/>
  <c r="BK97" i="30"/>
  <c r="BK99" i="30"/>
  <c r="BK102" i="30"/>
  <c r="BK105" i="30"/>
  <c r="BK107" i="30"/>
  <c r="BJ34" i="30"/>
  <c r="BJ36" i="30"/>
  <c r="BJ38" i="30"/>
  <c r="BJ41" i="30"/>
  <c r="BJ43" i="30"/>
  <c r="BJ45" i="30"/>
  <c r="BJ48" i="30"/>
  <c r="BJ51" i="30"/>
  <c r="BJ53" i="30"/>
  <c r="BJ56" i="30"/>
  <c r="BJ59" i="30"/>
  <c r="BJ61" i="30"/>
  <c r="BJ64" i="30"/>
  <c r="BJ67" i="30"/>
  <c r="BJ69" i="30"/>
  <c r="BJ72" i="30"/>
  <c r="BJ75" i="30"/>
  <c r="BJ77" i="30"/>
  <c r="BJ80" i="30"/>
  <c r="BJ83" i="30"/>
  <c r="BJ85" i="30"/>
  <c r="BJ88" i="30"/>
  <c r="BJ91" i="30"/>
  <c r="BJ93" i="30"/>
  <c r="BJ96" i="30"/>
  <c r="BJ99" i="30"/>
  <c r="BJ101" i="30"/>
  <c r="BJ104" i="30"/>
  <c r="BJ107" i="30"/>
  <c r="BJ109" i="30"/>
  <c r="BI35" i="30"/>
  <c r="BI37" i="30"/>
  <c r="BI38" i="30"/>
  <c r="BI41" i="30"/>
  <c r="BI44" i="30"/>
  <c r="BI46" i="30"/>
  <c r="BI49" i="30"/>
  <c r="BI52" i="30"/>
  <c r="BI54" i="30"/>
  <c r="BI57" i="30"/>
  <c r="BI60" i="30"/>
  <c r="BI62" i="30"/>
  <c r="BI65" i="30"/>
  <c r="BI68" i="30"/>
  <c r="BI70" i="30"/>
  <c r="BI73" i="30"/>
  <c r="BI76" i="30"/>
  <c r="BI78" i="30"/>
  <c r="BI81" i="30"/>
  <c r="BI84" i="30"/>
  <c r="BI86" i="30"/>
  <c r="BI89" i="30"/>
  <c r="BI92" i="30"/>
  <c r="BI94" i="30"/>
  <c r="BI97" i="30"/>
  <c r="BI100" i="30"/>
  <c r="BI102" i="30"/>
  <c r="BI105" i="30"/>
  <c r="BI108" i="30"/>
  <c r="BH37" i="30"/>
  <c r="BH39" i="30"/>
  <c r="BH42" i="30"/>
  <c r="BH45" i="30"/>
  <c r="BH47" i="30"/>
  <c r="BH50" i="30"/>
  <c r="BH53" i="30"/>
  <c r="BH55" i="30"/>
  <c r="BH58" i="30"/>
  <c r="BH61" i="30"/>
  <c r="BH63" i="30"/>
  <c r="BH66" i="30"/>
  <c r="BH69" i="30"/>
  <c r="BH71" i="30"/>
  <c r="BH74" i="30"/>
  <c r="BH77" i="30"/>
  <c r="BH79" i="30"/>
  <c r="BH82" i="30"/>
  <c r="BH85" i="30"/>
  <c r="BH87" i="30"/>
  <c r="BH90" i="30"/>
  <c r="BH93" i="30"/>
  <c r="BH95" i="30"/>
  <c r="BH98" i="30"/>
  <c r="BH101" i="30"/>
  <c r="BH103" i="30"/>
  <c r="BH106" i="30"/>
  <c r="BH109" i="30"/>
  <c r="BG35" i="30"/>
  <c r="BG37" i="30"/>
  <c r="BG40" i="30"/>
  <c r="BG42" i="30"/>
  <c r="BG45" i="30"/>
  <c r="BG48" i="30"/>
  <c r="BG50" i="30"/>
  <c r="BG53" i="30"/>
  <c r="BG56" i="30"/>
  <c r="BG58" i="30"/>
  <c r="BG61" i="30"/>
  <c r="BG64" i="30"/>
  <c r="BG66" i="30"/>
  <c r="BG69" i="30"/>
  <c r="BG72" i="30"/>
  <c r="BG74" i="30"/>
  <c r="BG77" i="30"/>
  <c r="BG80" i="30"/>
  <c r="BG82" i="30"/>
  <c r="BG85" i="30"/>
  <c r="BG86" i="30"/>
  <c r="BG88" i="30"/>
  <c r="BG90" i="30"/>
  <c r="BG92" i="30"/>
  <c r="BG93" i="30"/>
  <c r="BG96" i="30"/>
  <c r="BG97" i="30"/>
  <c r="BG98" i="30"/>
  <c r="BG101" i="30"/>
  <c r="BG102" i="30"/>
  <c r="BG104" i="30"/>
  <c r="BG106" i="30"/>
  <c r="BG108" i="30"/>
  <c r="BG109" i="30"/>
  <c r="BF35" i="30"/>
  <c r="BF36" i="30"/>
  <c r="BF37" i="30"/>
  <c r="BF40" i="30"/>
  <c r="BF41" i="30"/>
  <c r="BF43" i="30"/>
  <c r="BF45" i="30"/>
  <c r="BF47" i="30"/>
  <c r="BF48" i="30"/>
  <c r="BF51" i="30"/>
  <c r="BF52" i="30"/>
  <c r="BF53" i="30"/>
  <c r="BF56" i="30"/>
  <c r="BF57" i="30"/>
  <c r="BF59" i="30"/>
  <c r="BF61" i="30"/>
  <c r="BF63" i="30"/>
  <c r="BF64" i="30"/>
  <c r="BF67" i="30"/>
  <c r="BF68" i="30"/>
  <c r="BF69" i="30"/>
  <c r="BF72" i="30"/>
  <c r="BF73" i="30"/>
  <c r="BF75" i="30"/>
  <c r="BF77" i="30"/>
  <c r="BF79" i="30"/>
  <c r="BF80" i="30"/>
  <c r="BF83" i="30"/>
  <c r="BF84" i="30"/>
  <c r="BF85" i="30"/>
  <c r="BF88" i="30"/>
  <c r="BF89" i="30"/>
  <c r="BF91" i="30"/>
  <c r="BF93" i="30"/>
  <c r="BF95" i="30"/>
  <c r="BF96" i="30"/>
  <c r="BF99" i="30"/>
  <c r="BF100" i="30"/>
  <c r="BF101" i="30"/>
  <c r="BF104" i="30"/>
  <c r="BF105" i="30"/>
  <c r="BF107" i="30"/>
  <c r="BF109" i="30"/>
  <c r="BE34" i="30"/>
  <c r="BE35" i="30"/>
  <c r="BE37" i="30"/>
  <c r="BE38" i="30"/>
  <c r="BE41" i="30"/>
  <c r="BE42" i="30"/>
  <c r="BE44" i="30"/>
  <c r="BE46" i="30"/>
  <c r="BE48" i="30"/>
  <c r="BE49" i="30"/>
  <c r="BE52" i="30"/>
  <c r="BE53" i="30"/>
  <c r="BE54" i="30"/>
  <c r="BE57" i="30"/>
  <c r="BE58" i="30"/>
  <c r="BE60" i="30"/>
  <c r="BE62" i="30"/>
  <c r="BE64" i="30"/>
  <c r="BE65" i="30"/>
  <c r="BE68" i="30"/>
  <c r="BE69" i="30"/>
  <c r="BE70" i="30"/>
  <c r="BE73" i="30"/>
  <c r="BE74" i="30"/>
  <c r="BE75" i="30"/>
  <c r="BE77" i="30"/>
  <c r="BE78" i="30"/>
  <c r="BE79" i="30"/>
  <c r="BE81" i="30"/>
  <c r="BE82" i="30"/>
  <c r="BE83" i="30"/>
  <c r="BE85" i="30"/>
  <c r="BE86" i="30"/>
  <c r="BE87" i="30"/>
  <c r="BE89" i="30"/>
  <c r="BE90" i="30"/>
  <c r="BE91" i="30"/>
  <c r="BE93" i="30"/>
  <c r="BE94" i="30"/>
  <c r="BE95" i="30"/>
  <c r="BE97" i="30"/>
  <c r="BE98" i="30"/>
  <c r="BE99" i="30"/>
  <c r="BE101" i="30"/>
  <c r="BE102" i="30"/>
  <c r="BE103" i="30"/>
  <c r="BE105" i="30"/>
  <c r="BE106" i="30"/>
  <c r="BE107" i="30"/>
  <c r="BE109" i="30"/>
  <c r="BD34" i="30"/>
  <c r="BD35" i="30"/>
  <c r="BD36" i="30"/>
  <c r="BD37" i="30"/>
  <c r="BD39" i="30"/>
  <c r="BD40" i="30"/>
  <c r="BD41" i="30"/>
  <c r="BD43" i="30"/>
  <c r="BD44" i="30"/>
  <c r="BD45" i="30"/>
  <c r="BD47" i="30"/>
  <c r="BD48" i="30"/>
  <c r="BD49" i="30"/>
  <c r="BD51" i="30"/>
  <c r="BD52" i="30"/>
  <c r="BD53" i="30"/>
  <c r="BD55" i="30"/>
  <c r="BD56" i="30"/>
  <c r="BD57" i="30"/>
  <c r="BD59" i="30"/>
  <c r="BD60" i="30"/>
  <c r="BD61" i="30"/>
  <c r="BD63" i="30"/>
  <c r="BD64" i="30"/>
  <c r="BD65" i="30"/>
  <c r="BD67" i="30"/>
  <c r="BD68" i="30"/>
  <c r="BD69" i="30"/>
  <c r="BD71" i="30"/>
  <c r="BD72" i="30"/>
  <c r="BD73" i="30"/>
  <c r="BD75" i="30"/>
  <c r="BD76" i="30"/>
  <c r="BD77" i="30"/>
  <c r="BD79" i="30"/>
  <c r="BD80" i="30"/>
  <c r="BD81" i="30"/>
  <c r="BD83" i="30"/>
  <c r="BD84" i="30"/>
  <c r="BD85" i="30"/>
  <c r="BD87" i="30"/>
  <c r="BD88" i="30"/>
  <c r="BD89" i="30"/>
  <c r="BD91" i="30"/>
  <c r="BD92" i="30"/>
  <c r="BD93" i="30"/>
  <c r="BD95" i="30"/>
  <c r="BD96" i="30"/>
  <c r="BD97" i="30"/>
  <c r="BD99" i="30"/>
  <c r="BD100" i="30"/>
  <c r="BD101" i="30"/>
  <c r="BD103" i="30"/>
  <c r="BD104" i="30"/>
  <c r="BD105" i="30"/>
  <c r="BD107" i="30"/>
  <c r="BD108" i="30"/>
  <c r="BD109" i="30"/>
  <c r="BC35" i="30"/>
  <c r="BC36" i="30"/>
  <c r="BC38" i="30"/>
  <c r="BC39" i="30"/>
  <c r="BC40" i="30"/>
  <c r="BC42" i="30"/>
  <c r="BC43" i="30"/>
  <c r="BC44" i="30"/>
  <c r="BC46" i="30"/>
  <c r="BC47" i="30"/>
  <c r="BC48" i="30"/>
  <c r="BC50" i="30"/>
  <c r="BC51" i="30"/>
  <c r="BC52" i="30"/>
  <c r="BC54" i="30"/>
  <c r="BC55" i="30"/>
  <c r="BC56" i="30"/>
  <c r="BC58" i="30"/>
  <c r="BC59" i="30"/>
  <c r="BC60" i="30"/>
  <c r="BC62" i="30"/>
  <c r="BC63" i="30"/>
  <c r="BC64" i="30"/>
  <c r="BC66" i="30"/>
  <c r="BC67" i="30"/>
  <c r="BC68" i="30"/>
  <c r="BC70" i="30"/>
  <c r="BC71" i="30"/>
  <c r="BC72" i="30"/>
  <c r="BC74" i="30"/>
  <c r="BC75" i="30"/>
  <c r="BC76" i="30"/>
  <c r="BC78" i="30"/>
  <c r="BC79" i="30"/>
  <c r="BC80" i="30"/>
  <c r="BC82" i="30"/>
  <c r="BC83" i="30"/>
  <c r="BC84" i="30"/>
  <c r="BC86" i="30"/>
  <c r="BC87" i="30"/>
  <c r="BC88" i="30"/>
  <c r="BC90" i="30"/>
  <c r="BC91" i="30"/>
  <c r="BC92" i="30"/>
  <c r="BC94" i="30"/>
  <c r="BC95" i="30"/>
  <c r="BC96" i="30"/>
  <c r="BC98" i="30"/>
  <c r="BC99" i="30"/>
  <c r="BC100" i="30"/>
  <c r="BC102" i="30"/>
  <c r="BC103" i="30"/>
  <c r="BC104" i="30"/>
  <c r="BC106" i="30"/>
  <c r="BC107" i="30"/>
  <c r="BC108" i="30"/>
  <c r="BB34" i="30"/>
  <c r="BB35" i="30"/>
  <c r="BB37" i="30"/>
  <c r="BB38" i="30"/>
  <c r="BB39" i="30"/>
  <c r="BB41" i="30"/>
  <c r="BB42" i="30"/>
  <c r="BB43" i="30"/>
  <c r="BB45" i="30"/>
  <c r="BB46" i="30"/>
  <c r="BB47" i="30"/>
  <c r="BB49" i="30"/>
  <c r="BB50" i="30"/>
  <c r="BB51" i="30"/>
  <c r="BB53" i="30"/>
  <c r="BB54" i="30"/>
  <c r="BB55" i="30"/>
  <c r="BB57" i="30"/>
  <c r="BB58" i="30"/>
  <c r="BB59" i="30"/>
  <c r="BB61" i="30"/>
  <c r="BB62" i="30"/>
  <c r="BB63" i="30"/>
  <c r="BB65" i="30"/>
  <c r="BB66" i="30"/>
  <c r="BB67" i="30"/>
  <c r="BB69" i="30"/>
  <c r="BB70" i="30"/>
  <c r="BB71" i="30"/>
  <c r="BB73" i="30"/>
  <c r="BB74" i="30"/>
  <c r="BB75" i="30"/>
  <c r="BB77" i="30"/>
  <c r="BB78" i="30"/>
  <c r="BB79" i="30"/>
  <c r="BB81" i="30"/>
  <c r="BB82" i="30"/>
  <c r="BB83" i="30"/>
  <c r="BB85" i="30"/>
  <c r="BB86" i="30"/>
  <c r="BB87" i="30"/>
  <c r="BB89" i="30"/>
  <c r="BB90" i="30"/>
  <c r="BB91" i="30"/>
  <c r="BB93" i="30"/>
  <c r="BB94" i="30"/>
  <c r="BB95" i="30"/>
  <c r="BB97" i="30"/>
  <c r="BB98" i="30"/>
  <c r="BB99" i="30"/>
  <c r="BB101" i="30"/>
  <c r="BB102" i="30"/>
  <c r="BB103" i="30"/>
  <c r="BB105" i="30"/>
  <c r="BB106" i="30"/>
  <c r="BB107" i="30"/>
  <c r="BB109" i="30"/>
  <c r="BA34" i="30"/>
  <c r="BA36" i="30"/>
  <c r="BA37" i="30"/>
  <c r="BA38" i="30"/>
  <c r="BA39" i="30"/>
  <c r="BA40" i="30"/>
  <c r="BA42" i="30"/>
  <c r="BA43" i="30"/>
  <c r="BA44" i="30"/>
  <c r="BA46" i="30"/>
  <c r="BA47" i="30"/>
  <c r="BA48" i="30"/>
  <c r="BA50" i="30"/>
  <c r="BA51" i="30"/>
  <c r="BA52" i="30"/>
  <c r="BA54" i="30"/>
  <c r="BA55" i="30"/>
  <c r="BA56" i="30"/>
  <c r="BA58" i="30"/>
  <c r="BA59" i="30"/>
  <c r="BA60" i="30"/>
  <c r="BA62" i="30"/>
  <c r="BA63" i="30"/>
  <c r="BA64" i="30"/>
  <c r="BA66" i="30"/>
  <c r="BA67" i="30"/>
  <c r="BA68" i="30"/>
  <c r="BA70" i="30"/>
  <c r="BA71" i="30"/>
  <c r="BA72" i="30"/>
  <c r="BA74" i="30"/>
  <c r="BA75" i="30"/>
  <c r="BA76" i="30"/>
  <c r="BA78" i="30"/>
  <c r="BA79" i="30"/>
  <c r="BA80" i="30"/>
  <c r="BA82" i="30"/>
  <c r="BA83" i="30"/>
  <c r="BA84" i="30"/>
  <c r="BA86" i="30"/>
  <c r="BA87" i="30"/>
  <c r="BA88" i="30"/>
  <c r="BA90" i="30"/>
  <c r="BA91" i="30"/>
  <c r="BA92" i="30"/>
  <c r="BA94" i="30"/>
  <c r="BA95" i="30"/>
  <c r="BA96" i="30"/>
  <c r="BA98" i="30"/>
  <c r="BA99" i="30"/>
  <c r="BA100" i="30"/>
  <c r="BA102" i="30"/>
  <c r="BA103" i="30"/>
  <c r="BA104" i="30"/>
  <c r="BA106" i="30"/>
  <c r="BA107" i="30"/>
  <c r="BA108" i="30"/>
  <c r="AZ34" i="30"/>
  <c r="AZ35" i="30"/>
  <c r="AZ37" i="30"/>
  <c r="AZ38" i="30"/>
  <c r="AZ40" i="30"/>
  <c r="AZ41" i="30"/>
  <c r="AZ42" i="30"/>
  <c r="AZ44" i="30"/>
  <c r="AZ45" i="30"/>
  <c r="AZ46" i="30"/>
  <c r="AZ48" i="30"/>
  <c r="AZ49" i="30"/>
  <c r="AZ50" i="30"/>
  <c r="AZ52" i="30"/>
  <c r="AZ53" i="30"/>
  <c r="AZ54" i="30"/>
  <c r="AZ56" i="30"/>
  <c r="AZ57" i="30"/>
  <c r="AZ58" i="30"/>
  <c r="AZ60" i="30"/>
  <c r="AZ61" i="30"/>
  <c r="AZ62" i="30"/>
  <c r="AZ64" i="30"/>
  <c r="AZ65" i="30"/>
  <c r="AZ66" i="30"/>
  <c r="AZ68" i="30"/>
  <c r="AZ69" i="30"/>
  <c r="AZ70" i="30"/>
  <c r="AZ72" i="30"/>
  <c r="AZ73" i="30"/>
  <c r="AZ74" i="30"/>
  <c r="AZ76" i="30"/>
  <c r="AZ77" i="30"/>
  <c r="AZ78" i="30"/>
  <c r="AZ80" i="30"/>
  <c r="AZ81" i="30"/>
  <c r="AZ82" i="30"/>
  <c r="AZ84" i="30"/>
  <c r="AZ85" i="30"/>
  <c r="AZ86" i="30"/>
  <c r="AZ88" i="30"/>
  <c r="AZ89" i="30"/>
  <c r="AZ90" i="30"/>
  <c r="AZ92" i="30"/>
  <c r="AZ93" i="30"/>
  <c r="AZ94" i="30"/>
  <c r="AZ96" i="30"/>
  <c r="AZ97" i="30"/>
  <c r="AZ98" i="30"/>
  <c r="AZ100" i="30"/>
  <c r="AZ101" i="30"/>
  <c r="AZ102" i="30"/>
  <c r="AZ104" i="30"/>
  <c r="AZ105" i="30"/>
  <c r="AZ106" i="30"/>
  <c r="AZ108" i="30"/>
  <c r="AZ109" i="30"/>
  <c r="AY34" i="30"/>
  <c r="AY36" i="30"/>
  <c r="AY37" i="30"/>
  <c r="AY39" i="30"/>
  <c r="AY40" i="30"/>
  <c r="AY41" i="30"/>
  <c r="AY43" i="30"/>
  <c r="AY44" i="30"/>
  <c r="AY45" i="30"/>
  <c r="AY47" i="30"/>
  <c r="AY48" i="30"/>
  <c r="AY49" i="30"/>
  <c r="AY51" i="30"/>
  <c r="AY52" i="30"/>
  <c r="AY53" i="30"/>
  <c r="AY55" i="30"/>
  <c r="AY56" i="30"/>
  <c r="AY57" i="30"/>
  <c r="AY59" i="30"/>
  <c r="AY60" i="30"/>
  <c r="AY61" i="30"/>
  <c r="AY63" i="30"/>
  <c r="AY64" i="30"/>
  <c r="AY65" i="30"/>
  <c r="AY67" i="30"/>
  <c r="AY68" i="30"/>
  <c r="AY69" i="30"/>
  <c r="AY71" i="30"/>
  <c r="AY72" i="30"/>
  <c r="AY73" i="30"/>
  <c r="AY75" i="30"/>
  <c r="AY76" i="30"/>
  <c r="AY77" i="30"/>
  <c r="AY79" i="30"/>
  <c r="AY80" i="30"/>
  <c r="AY81" i="30"/>
  <c r="AY83" i="30"/>
  <c r="AY84" i="30"/>
  <c r="AY85" i="30"/>
  <c r="AY87" i="30"/>
  <c r="AY88" i="30"/>
  <c r="AY89" i="30"/>
  <c r="AY91" i="30"/>
  <c r="AY92" i="30"/>
  <c r="AY93" i="30"/>
  <c r="AY95" i="30"/>
  <c r="AY96" i="30"/>
  <c r="AY97" i="30"/>
  <c r="AY99" i="30"/>
  <c r="AY100" i="30"/>
  <c r="AY101" i="30"/>
  <c r="AY103" i="30"/>
  <c r="AY104" i="30"/>
  <c r="AY105" i="30"/>
  <c r="AY107" i="30"/>
  <c r="AY108" i="30"/>
  <c r="AY109" i="30"/>
  <c r="AX35" i="30"/>
  <c r="AX36" i="30"/>
  <c r="AX38" i="30"/>
  <c r="AX39" i="30"/>
  <c r="AX40" i="30"/>
  <c r="AX42" i="30"/>
  <c r="AX43" i="30"/>
  <c r="AX44" i="30"/>
  <c r="AX46" i="30"/>
  <c r="AX47" i="30"/>
  <c r="AX48" i="30"/>
  <c r="AX50" i="30"/>
  <c r="AX51" i="30"/>
  <c r="AX52" i="30"/>
  <c r="AX54" i="30"/>
  <c r="AX55" i="30"/>
  <c r="AX56" i="30"/>
  <c r="AX58" i="30"/>
  <c r="AX59" i="30"/>
  <c r="AX60" i="30"/>
  <c r="AX62" i="30"/>
  <c r="AX63" i="30"/>
  <c r="AX64" i="30"/>
  <c r="AX66" i="30"/>
  <c r="AX67" i="30"/>
  <c r="AX68" i="30"/>
  <c r="AX70" i="30"/>
  <c r="AX71" i="30"/>
  <c r="AX72" i="30"/>
  <c r="AX74" i="30"/>
  <c r="AX75" i="30"/>
  <c r="AX76" i="30"/>
  <c r="AX78" i="30"/>
  <c r="AX79" i="30"/>
  <c r="AX80" i="30"/>
  <c r="AX82" i="30"/>
  <c r="AX83" i="30"/>
  <c r="AX84" i="30"/>
  <c r="AX86" i="30"/>
  <c r="AX87" i="30"/>
  <c r="AX88" i="30"/>
  <c r="AX90" i="30"/>
  <c r="AX91" i="30"/>
  <c r="AX92" i="30"/>
  <c r="AX94" i="30"/>
  <c r="AX95" i="30"/>
  <c r="AX96" i="30"/>
  <c r="AX98" i="30"/>
  <c r="AX99" i="30"/>
  <c r="AX100" i="30"/>
  <c r="AX102" i="30"/>
  <c r="AX103" i="30"/>
  <c r="AX104" i="30"/>
  <c r="AX106" i="30"/>
  <c r="AX107" i="30"/>
  <c r="AX108" i="30"/>
  <c r="AW34" i="30"/>
  <c r="AW35" i="30"/>
  <c r="AW37" i="30"/>
  <c r="AW39" i="30"/>
  <c r="AW40" i="30"/>
  <c r="AW41" i="30"/>
  <c r="AW43" i="30"/>
  <c r="AW44" i="30"/>
  <c r="AW45" i="30"/>
  <c r="AW47" i="30"/>
  <c r="AW48" i="30"/>
  <c r="AW49" i="30"/>
  <c r="AW51" i="30"/>
  <c r="AW52" i="30"/>
  <c r="AW53" i="30"/>
  <c r="AW55" i="30"/>
  <c r="AW56" i="30"/>
  <c r="AW57" i="30"/>
  <c r="AW59" i="30"/>
  <c r="AW60" i="30"/>
  <c r="AW61" i="30"/>
  <c r="AW63" i="30"/>
  <c r="AW64" i="30"/>
  <c r="AW65" i="30"/>
  <c r="AW67" i="30"/>
  <c r="AW68" i="30"/>
  <c r="AW69" i="30"/>
  <c r="AW71" i="30"/>
  <c r="AW72" i="30"/>
  <c r="AW73" i="30"/>
  <c r="AW75" i="30"/>
  <c r="AW76" i="30"/>
  <c r="AW77" i="30"/>
  <c r="AW79" i="30"/>
  <c r="AW80" i="30"/>
  <c r="AW81" i="30"/>
  <c r="AW83" i="30"/>
  <c r="AW84" i="30"/>
  <c r="AW85" i="30"/>
  <c r="AW87" i="30"/>
  <c r="AW88" i="30"/>
  <c r="AW89" i="30"/>
  <c r="AW91" i="30"/>
  <c r="AW92" i="30"/>
  <c r="AW93" i="30"/>
  <c r="AW95" i="30"/>
  <c r="AW96" i="30"/>
  <c r="AW97" i="30"/>
  <c r="AW99" i="30"/>
  <c r="AW100" i="30"/>
  <c r="AW101" i="30"/>
  <c r="AW103" i="30"/>
  <c r="AW104" i="30"/>
  <c r="AW105" i="30"/>
  <c r="AW107" i="30"/>
  <c r="AW108" i="30"/>
  <c r="AW109" i="30"/>
  <c r="AV35" i="30"/>
  <c r="AV36" i="30"/>
  <c r="AV37" i="30"/>
  <c r="AV38" i="30"/>
  <c r="AV39" i="30"/>
  <c r="AV41" i="30"/>
  <c r="AV42" i="30"/>
  <c r="AV43" i="30"/>
  <c r="AV45" i="30"/>
  <c r="AV46" i="30"/>
  <c r="AV47" i="30"/>
  <c r="AV49" i="30"/>
  <c r="AV50" i="30"/>
  <c r="AV51" i="30"/>
  <c r="AV53" i="30"/>
  <c r="AV54" i="30"/>
  <c r="AV55" i="30"/>
  <c r="AV57" i="30"/>
  <c r="AV58" i="30"/>
  <c r="AV59" i="30"/>
  <c r="AV61" i="30"/>
  <c r="AV62" i="30"/>
  <c r="AV63" i="30"/>
  <c r="AV65" i="30"/>
  <c r="AV66" i="30"/>
  <c r="AV67" i="30"/>
  <c r="AV69" i="30"/>
  <c r="AV70" i="30"/>
  <c r="AV71" i="30"/>
  <c r="AV73" i="30"/>
  <c r="AV74" i="30"/>
  <c r="AV75" i="30"/>
  <c r="AV77" i="30"/>
  <c r="AV78" i="30"/>
  <c r="AV79" i="30"/>
  <c r="AV81" i="30"/>
  <c r="AV82" i="30"/>
  <c r="AV83" i="30"/>
  <c r="AV85" i="30"/>
  <c r="AV86" i="30"/>
  <c r="AV87" i="30"/>
  <c r="AV89" i="30"/>
  <c r="AV90" i="30"/>
  <c r="AV91" i="30"/>
  <c r="AV93" i="30"/>
  <c r="AV94" i="30"/>
  <c r="AV95" i="30"/>
  <c r="AV97" i="30"/>
  <c r="AV98" i="30"/>
  <c r="AV99" i="30"/>
  <c r="AV101" i="30"/>
  <c r="AV102" i="30"/>
  <c r="AV103" i="30"/>
  <c r="AV105" i="30"/>
  <c r="AV106" i="30"/>
  <c r="AV107" i="30"/>
  <c r="AV109" i="30"/>
  <c r="AU34" i="30"/>
  <c r="AU35" i="30"/>
  <c r="AU36" i="30"/>
  <c r="AU37" i="30"/>
  <c r="AU38" i="30"/>
  <c r="AU40" i="30"/>
  <c r="AU41" i="30"/>
  <c r="AU42" i="30"/>
  <c r="AU44" i="30"/>
  <c r="AU45" i="30"/>
  <c r="AU46" i="30"/>
  <c r="AU48" i="30"/>
  <c r="AU49" i="30"/>
  <c r="AU50" i="30"/>
  <c r="AU52" i="30"/>
  <c r="AU53" i="30"/>
  <c r="AU54" i="30"/>
  <c r="AU56" i="30"/>
  <c r="AU57" i="30"/>
  <c r="AU58" i="30"/>
  <c r="AU60" i="30"/>
  <c r="AU61" i="30"/>
  <c r="AU62" i="30"/>
  <c r="AU64" i="30"/>
  <c r="AU65" i="30"/>
  <c r="AU66" i="30"/>
  <c r="AU68" i="30"/>
  <c r="AU69" i="30"/>
  <c r="AU70" i="30"/>
  <c r="AU72" i="30"/>
  <c r="AU73" i="30"/>
  <c r="AU74" i="30"/>
  <c r="AU76" i="30"/>
  <c r="AU77" i="30"/>
  <c r="AU78" i="30"/>
  <c r="AU80" i="30"/>
  <c r="AU81" i="30"/>
  <c r="AU82" i="30"/>
  <c r="AU84" i="30"/>
  <c r="AU85" i="30"/>
  <c r="AU86" i="30"/>
  <c r="AU88" i="30"/>
  <c r="AU89" i="30"/>
  <c r="AU90" i="30"/>
  <c r="AU92" i="30"/>
  <c r="AU93" i="30"/>
  <c r="AU94" i="30"/>
  <c r="AU96" i="30"/>
  <c r="AU97" i="30"/>
  <c r="AU98" i="30"/>
  <c r="AU100" i="30"/>
  <c r="AU101" i="30"/>
  <c r="AU102" i="30"/>
  <c r="AU104" i="30"/>
  <c r="AU105" i="30"/>
  <c r="AU106" i="30"/>
  <c r="AU108" i="30"/>
  <c r="AU109" i="30"/>
  <c r="AT34" i="30"/>
  <c r="AT35" i="30"/>
  <c r="AT36" i="30"/>
  <c r="AT37" i="30"/>
  <c r="AT39" i="30"/>
  <c r="AT40" i="30"/>
  <c r="AT41" i="30"/>
  <c r="AT43" i="30"/>
  <c r="AT44" i="30"/>
  <c r="AT45" i="30"/>
  <c r="AT47" i="30"/>
  <c r="AT48" i="30"/>
  <c r="AT49" i="30"/>
  <c r="AT51" i="30"/>
  <c r="AT52" i="30"/>
  <c r="AT53" i="30"/>
  <c r="AT55" i="30"/>
  <c r="AT56" i="30"/>
  <c r="AT57" i="30"/>
  <c r="AT59" i="30"/>
  <c r="AT60" i="30"/>
  <c r="AT61" i="30"/>
  <c r="AT63" i="30"/>
  <c r="AT64" i="30"/>
  <c r="AT65" i="30"/>
  <c r="AT67" i="30"/>
  <c r="AT68" i="30"/>
  <c r="AT69" i="30"/>
  <c r="AT71" i="30"/>
  <c r="AT72" i="30"/>
  <c r="AT73" i="30"/>
  <c r="AT75" i="30"/>
  <c r="AT76" i="30"/>
  <c r="AT77" i="30"/>
  <c r="AT79" i="30"/>
  <c r="AT80" i="30"/>
  <c r="AT81" i="30"/>
  <c r="AT83" i="30"/>
  <c r="AT84" i="30"/>
  <c r="AT85" i="30"/>
  <c r="AT87" i="30"/>
  <c r="AT88" i="30"/>
  <c r="AT89" i="30"/>
  <c r="AT91" i="30"/>
  <c r="AT92" i="30"/>
  <c r="AT93" i="30"/>
  <c r="AT95" i="30"/>
  <c r="AT96" i="30"/>
  <c r="AT97" i="30"/>
  <c r="AT99" i="30"/>
  <c r="AT100" i="30"/>
  <c r="AT101" i="30"/>
  <c r="AT103" i="30"/>
  <c r="AT104" i="30"/>
  <c r="AT105" i="30"/>
  <c r="AT107" i="30"/>
  <c r="AT108" i="30"/>
  <c r="AT109" i="30"/>
  <c r="AS34" i="30"/>
  <c r="AS35" i="30"/>
  <c r="AS36" i="30"/>
  <c r="AS37" i="30"/>
  <c r="AS38" i="30"/>
  <c r="AS40" i="30"/>
  <c r="AS41" i="30"/>
  <c r="AS42" i="30"/>
  <c r="AS44" i="30"/>
  <c r="AS45" i="30"/>
  <c r="AS46" i="30"/>
  <c r="AS48" i="30"/>
  <c r="AS49" i="30"/>
  <c r="AS50" i="30"/>
  <c r="AS52" i="30"/>
  <c r="AS53" i="30"/>
  <c r="AS54" i="30"/>
  <c r="AS56" i="30"/>
  <c r="AS57" i="30"/>
  <c r="AS58" i="30"/>
  <c r="AS60" i="30"/>
  <c r="AS61" i="30"/>
  <c r="AS62" i="30"/>
  <c r="AS64" i="30"/>
  <c r="AS65" i="30"/>
  <c r="AS66" i="30"/>
  <c r="AS68" i="30"/>
  <c r="AS69" i="30"/>
  <c r="AS70" i="30"/>
  <c r="AS72" i="30"/>
  <c r="AS73" i="30"/>
  <c r="AS74" i="30"/>
  <c r="AS76" i="30"/>
  <c r="AS77" i="30"/>
  <c r="AS78" i="30"/>
  <c r="AS80" i="30"/>
  <c r="AS81" i="30"/>
  <c r="AS82" i="30"/>
  <c r="AS84" i="30"/>
  <c r="AS85" i="30"/>
  <c r="AS86" i="30"/>
  <c r="AS88" i="30"/>
  <c r="AS89" i="30"/>
  <c r="AS90" i="30"/>
  <c r="AS92" i="30"/>
  <c r="AS93" i="30"/>
  <c r="AS94" i="30"/>
  <c r="AS96" i="30"/>
  <c r="AS97" i="30"/>
  <c r="AS98" i="30"/>
  <c r="AS100" i="30"/>
  <c r="AS101" i="30"/>
  <c r="AS102" i="30"/>
  <c r="AS104" i="30"/>
  <c r="AS105" i="30"/>
  <c r="AS106" i="30"/>
  <c r="AS108" i="30"/>
  <c r="AS109" i="30"/>
  <c r="AR34" i="30"/>
  <c r="AR36" i="30"/>
  <c r="AR38" i="30"/>
  <c r="AR39" i="30"/>
  <c r="AR40" i="30"/>
  <c r="AR42" i="30"/>
  <c r="AR43" i="30"/>
  <c r="AR44" i="30"/>
  <c r="AR46" i="30"/>
  <c r="AR47" i="30"/>
  <c r="AR48" i="30"/>
  <c r="AR50" i="30"/>
  <c r="AR51" i="30"/>
  <c r="AR52" i="30"/>
  <c r="AR54" i="30"/>
  <c r="AR55" i="30"/>
  <c r="AR56" i="30"/>
  <c r="AR58" i="30"/>
  <c r="AR59" i="30"/>
  <c r="AR60" i="30"/>
  <c r="AR62" i="30"/>
  <c r="AR63" i="30"/>
  <c r="AR64" i="30"/>
  <c r="AR66" i="30"/>
  <c r="AR67" i="30"/>
  <c r="AR68" i="30"/>
  <c r="AR70" i="30"/>
  <c r="AR71" i="30"/>
  <c r="AR72" i="30"/>
  <c r="AR74" i="30"/>
  <c r="AR75" i="30"/>
  <c r="AR76" i="30"/>
  <c r="AR78" i="30"/>
  <c r="AR79" i="30"/>
  <c r="AR80" i="30"/>
  <c r="AR82" i="30"/>
  <c r="AR83" i="30"/>
  <c r="AR84" i="30"/>
  <c r="AR86" i="30"/>
  <c r="AR87" i="30"/>
  <c r="AR88" i="30"/>
  <c r="AR90" i="30"/>
  <c r="AR91" i="30"/>
  <c r="AR92" i="30"/>
  <c r="AR94" i="30"/>
  <c r="AR95" i="30"/>
  <c r="AR96" i="30"/>
  <c r="AR98" i="30"/>
  <c r="AR99" i="30"/>
  <c r="AR100" i="30"/>
  <c r="AR102" i="30"/>
  <c r="AR103" i="30"/>
  <c r="AR104" i="30"/>
  <c r="AR106" i="30"/>
  <c r="AR107" i="30"/>
  <c r="AR108" i="30"/>
  <c r="AQ34" i="30"/>
  <c r="AQ35" i="30"/>
  <c r="AQ37" i="30"/>
  <c r="AQ38" i="30"/>
  <c r="AQ39" i="30"/>
  <c r="AQ41" i="30"/>
  <c r="AQ42" i="30"/>
  <c r="AQ43" i="30"/>
  <c r="AQ45" i="30"/>
  <c r="AQ46" i="30"/>
  <c r="AQ47" i="30"/>
  <c r="AQ49" i="30"/>
  <c r="AQ50" i="30"/>
  <c r="AQ51" i="30"/>
  <c r="AQ53" i="30"/>
  <c r="AQ54" i="30"/>
  <c r="AQ55" i="30"/>
  <c r="AQ57" i="30"/>
  <c r="AQ58" i="30"/>
  <c r="AQ59" i="30"/>
  <c r="AQ61" i="30"/>
  <c r="AQ62" i="30"/>
  <c r="AQ63" i="30"/>
  <c r="AQ65" i="30"/>
  <c r="AQ66" i="30"/>
  <c r="AQ67" i="30"/>
  <c r="AQ69" i="30"/>
  <c r="AQ70" i="30"/>
  <c r="AQ71" i="30"/>
  <c r="AQ73" i="30"/>
  <c r="AQ74" i="30"/>
  <c r="AQ75" i="30"/>
  <c r="AQ77" i="30"/>
  <c r="AQ78" i="30"/>
  <c r="AQ79" i="30"/>
  <c r="AQ81" i="30"/>
  <c r="AQ82" i="30"/>
  <c r="AQ83" i="30"/>
  <c r="AQ85" i="30"/>
  <c r="AQ86" i="30"/>
  <c r="AQ87" i="30"/>
  <c r="AQ89" i="30"/>
  <c r="AQ90" i="30"/>
  <c r="AQ91" i="30"/>
  <c r="AQ93" i="30"/>
  <c r="AQ94" i="30"/>
  <c r="AQ95" i="30"/>
  <c r="AQ97" i="30"/>
  <c r="AQ98" i="30"/>
  <c r="AQ99" i="30"/>
  <c r="AQ101" i="30"/>
  <c r="AQ102" i="30"/>
  <c r="AQ103" i="30"/>
  <c r="AQ105" i="30"/>
  <c r="AQ106" i="30"/>
  <c r="AQ107" i="30"/>
  <c r="AQ109" i="30"/>
  <c r="AP34" i="30"/>
  <c r="AP36" i="30"/>
  <c r="AP37" i="30"/>
  <c r="AP38" i="30"/>
  <c r="AP40" i="30"/>
  <c r="AP41" i="30"/>
  <c r="AP42" i="30"/>
  <c r="AP44" i="30"/>
  <c r="AP45" i="30"/>
  <c r="AP46" i="30"/>
  <c r="AP48" i="30"/>
  <c r="AP49" i="30"/>
  <c r="AP50" i="30"/>
  <c r="AP52" i="30"/>
  <c r="AP53" i="30"/>
  <c r="AP54" i="30"/>
  <c r="AP56" i="30"/>
  <c r="AP57" i="30"/>
  <c r="AP58" i="30"/>
  <c r="AP60" i="30"/>
  <c r="AP61" i="30"/>
  <c r="AP62" i="30"/>
  <c r="AP64" i="30"/>
  <c r="AP65" i="30"/>
  <c r="AP66" i="30"/>
  <c r="AP68" i="30"/>
  <c r="AP69" i="30"/>
  <c r="AP70" i="30"/>
  <c r="AP72" i="30"/>
  <c r="AP73" i="30"/>
  <c r="AP74" i="30"/>
  <c r="AP76" i="30"/>
  <c r="AP77" i="30"/>
  <c r="AP78" i="30"/>
  <c r="AP80" i="30"/>
  <c r="AP81" i="30"/>
  <c r="AP82" i="30"/>
  <c r="AP84" i="30"/>
  <c r="AP85" i="30"/>
  <c r="AP86" i="30"/>
  <c r="AP88" i="30"/>
  <c r="AP89" i="30"/>
  <c r="AP90" i="30"/>
  <c r="AP92" i="30"/>
  <c r="AP93" i="30"/>
  <c r="AP94" i="30"/>
  <c r="AP96" i="30"/>
  <c r="AP97" i="30"/>
  <c r="AP98" i="30"/>
  <c r="AP100" i="30"/>
  <c r="AP101" i="30"/>
  <c r="AP102" i="30"/>
  <c r="AP104" i="30"/>
  <c r="AP105" i="30"/>
  <c r="AP106" i="30"/>
  <c r="AP108" i="30"/>
  <c r="AP109" i="30"/>
  <c r="AO35" i="30"/>
  <c r="AO36" i="30"/>
  <c r="AO38" i="30"/>
  <c r="AO39" i="30"/>
  <c r="AO41" i="30"/>
  <c r="AO42" i="30"/>
  <c r="AO43" i="30"/>
  <c r="AO45" i="30"/>
  <c r="AO46" i="30"/>
  <c r="AO47" i="30"/>
  <c r="AO49" i="30"/>
  <c r="AO50" i="30"/>
  <c r="AO51" i="30"/>
  <c r="AO53" i="30"/>
  <c r="AO54" i="30"/>
  <c r="AO55" i="30"/>
  <c r="AO57" i="30"/>
  <c r="AO58" i="30"/>
  <c r="AO59" i="30"/>
  <c r="AO61" i="30"/>
  <c r="AO62" i="30"/>
  <c r="AO63" i="30"/>
  <c r="AO65" i="30"/>
  <c r="AO66" i="30"/>
  <c r="AO67" i="30"/>
  <c r="AO69" i="30"/>
  <c r="AO70" i="30"/>
  <c r="AO71" i="30"/>
  <c r="AO73" i="30"/>
  <c r="AO74" i="30"/>
  <c r="AO75" i="30"/>
  <c r="AO77" i="30"/>
  <c r="AO78" i="30"/>
  <c r="AO79" i="30"/>
  <c r="AO81" i="30"/>
  <c r="AO82" i="30"/>
  <c r="AO83" i="30"/>
  <c r="AO85" i="30"/>
  <c r="AO86" i="30"/>
  <c r="AO87" i="30"/>
  <c r="AO89" i="30"/>
  <c r="AO90" i="30"/>
  <c r="AO91" i="30"/>
  <c r="AO93" i="30"/>
  <c r="AO94" i="30"/>
  <c r="AO95" i="30"/>
  <c r="AO97" i="30"/>
  <c r="AO98" i="30"/>
  <c r="AO99" i="30"/>
  <c r="AO101" i="30"/>
  <c r="AO102" i="30"/>
  <c r="AO103" i="30"/>
  <c r="AO105" i="30"/>
  <c r="AO106" i="30"/>
  <c r="AO107" i="30"/>
  <c r="AO109" i="30"/>
  <c r="AN34" i="30"/>
  <c r="AN35" i="30"/>
  <c r="AN36" i="30"/>
  <c r="AN37" i="30"/>
  <c r="AN39" i="30"/>
  <c r="AN40" i="30"/>
  <c r="AN41" i="30"/>
  <c r="AN43" i="30"/>
  <c r="AN44" i="30"/>
  <c r="AN45" i="30"/>
  <c r="AN47" i="30"/>
  <c r="AN48" i="30"/>
  <c r="AN49" i="30"/>
  <c r="AN51" i="30"/>
  <c r="AN52" i="30"/>
  <c r="AN53" i="30"/>
  <c r="AN55" i="30"/>
  <c r="AN56" i="30"/>
  <c r="AN57" i="30"/>
  <c r="AN59" i="30"/>
  <c r="AN60" i="30"/>
  <c r="AN61" i="30"/>
  <c r="AN63" i="30"/>
  <c r="AN64" i="30"/>
  <c r="AN65" i="30"/>
  <c r="AN67" i="30"/>
  <c r="AN68" i="30"/>
  <c r="AN69" i="30"/>
  <c r="AN71" i="30"/>
  <c r="AN72" i="30"/>
  <c r="AN73" i="30"/>
  <c r="AN75" i="30"/>
  <c r="AN76" i="30"/>
  <c r="AN77" i="30"/>
  <c r="AN79" i="30"/>
  <c r="AN80" i="30"/>
  <c r="AN81" i="30"/>
  <c r="AN83" i="30"/>
  <c r="AN84" i="30"/>
  <c r="AN85" i="30"/>
  <c r="AN87" i="30"/>
  <c r="AN88" i="30"/>
  <c r="AN89" i="30"/>
  <c r="AN91" i="30"/>
  <c r="AN92" i="30"/>
  <c r="AN93" i="30"/>
  <c r="AN95" i="30"/>
  <c r="AN96" i="30"/>
  <c r="AN97" i="30"/>
  <c r="AN99" i="30"/>
  <c r="AN100" i="30"/>
  <c r="AN101" i="30"/>
  <c r="AN103" i="30"/>
  <c r="AN104" i="30"/>
  <c r="AN105" i="30"/>
  <c r="AN107" i="30"/>
  <c r="AN108" i="30"/>
  <c r="AN109" i="30"/>
  <c r="AM35" i="30"/>
  <c r="AM36" i="30"/>
  <c r="AM38" i="30"/>
  <c r="AM39" i="30"/>
  <c r="AM40" i="30"/>
  <c r="AM42" i="30"/>
  <c r="AM43" i="30"/>
  <c r="AM44" i="30"/>
  <c r="AM46" i="30"/>
  <c r="AM47" i="30"/>
  <c r="AM48" i="30"/>
  <c r="AM50" i="30"/>
  <c r="AM51" i="30"/>
  <c r="AM52" i="30"/>
  <c r="AM54" i="30"/>
  <c r="AM55" i="30"/>
  <c r="AM56" i="30"/>
  <c r="AM58" i="30"/>
  <c r="AM59" i="30"/>
  <c r="AM60" i="30"/>
  <c r="AM62" i="30"/>
  <c r="AM63" i="30"/>
  <c r="AM64" i="30"/>
  <c r="AM66" i="30"/>
  <c r="AM67" i="30"/>
  <c r="AM68" i="30"/>
  <c r="AM70" i="30"/>
  <c r="AM71" i="30"/>
  <c r="AM72" i="30"/>
  <c r="AM74" i="30"/>
  <c r="AM75" i="30"/>
  <c r="AM76" i="30"/>
  <c r="AM78" i="30"/>
  <c r="AM79" i="30"/>
  <c r="AM80" i="30"/>
  <c r="AM82" i="30"/>
  <c r="AM83" i="30"/>
  <c r="AM84" i="30"/>
  <c r="AM86" i="30"/>
  <c r="AM87" i="30"/>
  <c r="AM88" i="30"/>
  <c r="AM90" i="30"/>
  <c r="AM91" i="30"/>
  <c r="AM92" i="30"/>
  <c r="AM94" i="30"/>
  <c r="AM95" i="30"/>
  <c r="AM96" i="30"/>
  <c r="AM98" i="30"/>
  <c r="AM99" i="30"/>
  <c r="AM100" i="30"/>
  <c r="AM102" i="30"/>
  <c r="AM103" i="30"/>
  <c r="AM104" i="30"/>
  <c r="AM106" i="30"/>
  <c r="AM107" i="30"/>
  <c r="AM108" i="30"/>
  <c r="O11" i="30"/>
  <c r="AK11" i="30"/>
  <c r="O12" i="30"/>
  <c r="O13" i="30"/>
  <c r="O14" i="30"/>
  <c r="AK54" i="30" s="1"/>
  <c r="O15" i="30"/>
  <c r="AK38" i="30" s="1"/>
  <c r="Q11" i="30"/>
  <c r="R11" i="30"/>
  <c r="S11" i="30"/>
  <c r="T11" i="30"/>
  <c r="T37" i="30" s="1"/>
  <c r="U11" i="30"/>
  <c r="V11" i="30"/>
  <c r="W11" i="30"/>
  <c r="X11" i="30"/>
  <c r="X37" i="30" s="1"/>
  <c r="Y11" i="30"/>
  <c r="Z11" i="30"/>
  <c r="AA11" i="30"/>
  <c r="AB11" i="30"/>
  <c r="AC11" i="30"/>
  <c r="AD11" i="30"/>
  <c r="AE11" i="30"/>
  <c r="AE92" i="30" s="1"/>
  <c r="AF11" i="30"/>
  <c r="AG11" i="30"/>
  <c r="AH11" i="30"/>
  <c r="AI11" i="30"/>
  <c r="AJ11" i="30"/>
  <c r="Q12" i="30"/>
  <c r="R12" i="30"/>
  <c r="S12" i="30"/>
  <c r="T12" i="30"/>
  <c r="U12" i="30"/>
  <c r="V12" i="30"/>
  <c r="W12" i="30"/>
  <c r="X12" i="30"/>
  <c r="Y12" i="30"/>
  <c r="Z12" i="30"/>
  <c r="AA12" i="30"/>
  <c r="AB12" i="30"/>
  <c r="AC12" i="30"/>
  <c r="AD12" i="30"/>
  <c r="AE12" i="30"/>
  <c r="AF12" i="30"/>
  <c r="AG12" i="30"/>
  <c r="AH12" i="30"/>
  <c r="AI12" i="30"/>
  <c r="AJ12" i="30"/>
  <c r="AK12" i="30"/>
  <c r="Q13" i="30"/>
  <c r="R13" i="30"/>
  <c r="S13" i="30"/>
  <c r="S88" i="30" s="1"/>
  <c r="T13" i="30"/>
  <c r="U13" i="30"/>
  <c r="V13" i="30"/>
  <c r="W13" i="30"/>
  <c r="W88" i="30" s="1"/>
  <c r="X13" i="30"/>
  <c r="Y13" i="30"/>
  <c r="Z13" i="30"/>
  <c r="AA13" i="30"/>
  <c r="AB13" i="30"/>
  <c r="AC13" i="30"/>
  <c r="AD13" i="30"/>
  <c r="AE13" i="30"/>
  <c r="AF13" i="30"/>
  <c r="AG13" i="30"/>
  <c r="AH13" i="30"/>
  <c r="AI13" i="30"/>
  <c r="AJ13" i="30"/>
  <c r="AK13" i="30"/>
  <c r="Q14" i="30"/>
  <c r="R14" i="30"/>
  <c r="R79" i="30" s="1"/>
  <c r="S14" i="30"/>
  <c r="T14" i="30"/>
  <c r="U14" i="30"/>
  <c r="V14" i="30"/>
  <c r="V79" i="30" s="1"/>
  <c r="W14" i="30"/>
  <c r="X14" i="30"/>
  <c r="Y14" i="30"/>
  <c r="Z14" i="30"/>
  <c r="Z79" i="30" s="1"/>
  <c r="AA14" i="30"/>
  <c r="AB14" i="30"/>
  <c r="AC14" i="30"/>
  <c r="AD14" i="30"/>
  <c r="AD39" i="30" s="1"/>
  <c r="AE14" i="30"/>
  <c r="AF14" i="30"/>
  <c r="AG14" i="30"/>
  <c r="AH14" i="30"/>
  <c r="AH67" i="30" s="1"/>
  <c r="AI14" i="30"/>
  <c r="AJ14" i="30"/>
  <c r="AK14" i="30"/>
  <c r="Q15" i="30"/>
  <c r="R15" i="30"/>
  <c r="S15" i="30"/>
  <c r="T15" i="30"/>
  <c r="U15" i="30"/>
  <c r="V15" i="30"/>
  <c r="W15" i="30"/>
  <c r="X15" i="30"/>
  <c r="Y15" i="30"/>
  <c r="Z15" i="30"/>
  <c r="AA15" i="30"/>
  <c r="AB15" i="30"/>
  <c r="AC15" i="30"/>
  <c r="AD15" i="30"/>
  <c r="AE15" i="30"/>
  <c r="AF15" i="30"/>
  <c r="AG15" i="30"/>
  <c r="AH15" i="30"/>
  <c r="AI15" i="30"/>
  <c r="AJ15" i="30"/>
  <c r="AK15" i="30"/>
  <c r="O16" i="30"/>
  <c r="Q16" i="30"/>
  <c r="R16" i="30"/>
  <c r="S16" i="30"/>
  <c r="T16" i="30"/>
  <c r="U16" i="30"/>
  <c r="V16" i="30"/>
  <c r="W16" i="30"/>
  <c r="X16" i="30"/>
  <c r="Y16" i="30"/>
  <c r="Z16" i="30"/>
  <c r="AA16" i="30"/>
  <c r="AB16" i="30"/>
  <c r="AC16" i="30"/>
  <c r="AD16" i="30"/>
  <c r="AE16" i="30"/>
  <c r="AF16" i="30"/>
  <c r="AG16" i="30"/>
  <c r="AH16" i="30"/>
  <c r="AI16" i="30"/>
  <c r="AJ16" i="30"/>
  <c r="AK16" i="30"/>
  <c r="AK42" i="30"/>
  <c r="AK50" i="30"/>
  <c r="AK66" i="30"/>
  <c r="AK70" i="30"/>
  <c r="AK82" i="30"/>
  <c r="AK86" i="30"/>
  <c r="AK90" i="30"/>
  <c r="AK102" i="30"/>
  <c r="AK106" i="30"/>
  <c r="AJ41" i="30"/>
  <c r="AJ49" i="30"/>
  <c r="AJ57" i="30"/>
  <c r="AJ61" i="30"/>
  <c r="AJ77" i="30"/>
  <c r="AJ81" i="30"/>
  <c r="AJ89" i="30"/>
  <c r="AJ93" i="30"/>
  <c r="AJ97" i="30"/>
  <c r="AJ105" i="30"/>
  <c r="AI44" i="30"/>
  <c r="AI48" i="30"/>
  <c r="AI60" i="30"/>
  <c r="AI64" i="30"/>
  <c r="AI68" i="30"/>
  <c r="AI80" i="30"/>
  <c r="AI84" i="30"/>
  <c r="AI92" i="30"/>
  <c r="AI100" i="30"/>
  <c r="AI108" i="30"/>
  <c r="AH35" i="30"/>
  <c r="AH51" i="30"/>
  <c r="AH55" i="30"/>
  <c r="AH71" i="30"/>
  <c r="AH79" i="30"/>
  <c r="AH95" i="30"/>
  <c r="AH99" i="30"/>
  <c r="AG34" i="30"/>
  <c r="AG38" i="30"/>
  <c r="AG42" i="30"/>
  <c r="AG54" i="30"/>
  <c r="AG58" i="30"/>
  <c r="AG66" i="30"/>
  <c r="AG82" i="30"/>
  <c r="AG86" i="30"/>
  <c r="AG90" i="30"/>
  <c r="AG102" i="30"/>
  <c r="AG106" i="30"/>
  <c r="AF49" i="30"/>
  <c r="AF57" i="30"/>
  <c r="AF73" i="30"/>
  <c r="AF77" i="30"/>
  <c r="AF89" i="30"/>
  <c r="AF93" i="30"/>
  <c r="AF97" i="30"/>
  <c r="AE36" i="30"/>
  <c r="AE44" i="30"/>
  <c r="AE60" i="30"/>
  <c r="AE64" i="30"/>
  <c r="AE80" i="30"/>
  <c r="AE84" i="30"/>
  <c r="AE96" i="30"/>
  <c r="AE100" i="30"/>
  <c r="AE108" i="30"/>
  <c r="AD35" i="30"/>
  <c r="AD47" i="30"/>
  <c r="AD51" i="30"/>
  <c r="AD67" i="30"/>
  <c r="AD71" i="30"/>
  <c r="AD87" i="30"/>
  <c r="AD95" i="30"/>
  <c r="AC34" i="30"/>
  <c r="AC38" i="30"/>
  <c r="AC50" i="30"/>
  <c r="AC54" i="30"/>
  <c r="AC58" i="30"/>
  <c r="AC70" i="30"/>
  <c r="AC74" i="30"/>
  <c r="AC82" i="30"/>
  <c r="AC90" i="30"/>
  <c r="AC98" i="30"/>
  <c r="AC102" i="30"/>
  <c r="AB41" i="30"/>
  <c r="AB45" i="30"/>
  <c r="AB49" i="30"/>
  <c r="AB61" i="30"/>
  <c r="AB65" i="30"/>
  <c r="AB73" i="30"/>
  <c r="AB81" i="30"/>
  <c r="AB89" i="30"/>
  <c r="AB93" i="30"/>
  <c r="AB109" i="30"/>
  <c r="AA36" i="30"/>
  <c r="AA48" i="30"/>
  <c r="AA52" i="30"/>
  <c r="AA60" i="30"/>
  <c r="AA68" i="30"/>
  <c r="AA76" i="30"/>
  <c r="AA80" i="30"/>
  <c r="AA92" i="30"/>
  <c r="AA96" i="30"/>
  <c r="AA100" i="30"/>
  <c r="Z35" i="30"/>
  <c r="Z39" i="30"/>
  <c r="Z51" i="30"/>
  <c r="Z55" i="30"/>
  <c r="Z67" i="30"/>
  <c r="Z71" i="30"/>
  <c r="Z83" i="30"/>
  <c r="Z87" i="30"/>
  <c r="Z99" i="30"/>
  <c r="Z103" i="30"/>
  <c r="Y34" i="30"/>
  <c r="Y38" i="30"/>
  <c r="Y42" i="30"/>
  <c r="Y50" i="30"/>
  <c r="Y54" i="30"/>
  <c r="Y58" i="30"/>
  <c r="Y66" i="30"/>
  <c r="Y70" i="30"/>
  <c r="Y74" i="30"/>
  <c r="Y82" i="30"/>
  <c r="Y86" i="30"/>
  <c r="Y90" i="30"/>
  <c r="Y102" i="30"/>
  <c r="Y106" i="30"/>
  <c r="X41" i="30"/>
  <c r="X45" i="30"/>
  <c r="X49" i="30"/>
  <c r="X61" i="30"/>
  <c r="X65" i="30"/>
  <c r="X77" i="30"/>
  <c r="X81" i="30"/>
  <c r="X89" i="30"/>
  <c r="X93" i="30"/>
  <c r="X97" i="30"/>
  <c r="X109" i="30"/>
  <c r="W36" i="30"/>
  <c r="W48" i="30"/>
  <c r="W52" i="30"/>
  <c r="W60" i="30"/>
  <c r="W64" i="30"/>
  <c r="W68" i="30"/>
  <c r="W80" i="30"/>
  <c r="W84" i="30"/>
  <c r="W92" i="30"/>
  <c r="W96" i="30"/>
  <c r="W100" i="30"/>
  <c r="V35" i="30"/>
  <c r="V39" i="30"/>
  <c r="V51" i="30"/>
  <c r="V55" i="30"/>
  <c r="V67" i="30"/>
  <c r="V71" i="30"/>
  <c r="V83" i="30"/>
  <c r="V87" i="30"/>
  <c r="V99" i="30"/>
  <c r="V103" i="30"/>
  <c r="U34" i="30"/>
  <c r="U38" i="30"/>
  <c r="U42" i="30"/>
  <c r="U50" i="30"/>
  <c r="U54" i="30"/>
  <c r="U58" i="30"/>
  <c r="U66" i="30"/>
  <c r="U70" i="30"/>
  <c r="U74" i="30"/>
  <c r="U82" i="30"/>
  <c r="U86" i="30"/>
  <c r="U90" i="30"/>
  <c r="U102" i="30"/>
  <c r="U106" i="30"/>
  <c r="T41" i="30"/>
  <c r="T45" i="30"/>
  <c r="T49" i="30"/>
  <c r="T61" i="30"/>
  <c r="T65" i="30"/>
  <c r="T77" i="30"/>
  <c r="T81" i="30"/>
  <c r="T89" i="30"/>
  <c r="T93" i="30"/>
  <c r="T97" i="30"/>
  <c r="T109" i="30"/>
  <c r="S36" i="30"/>
  <c r="S48" i="30"/>
  <c r="S52" i="30"/>
  <c r="S60" i="30"/>
  <c r="S64" i="30"/>
  <c r="S68" i="30"/>
  <c r="S80" i="30"/>
  <c r="S84" i="30"/>
  <c r="S92" i="30"/>
  <c r="S96" i="30"/>
  <c r="S100" i="30"/>
  <c r="R35" i="30"/>
  <c r="R39" i="30"/>
  <c r="R51" i="30"/>
  <c r="R55" i="30"/>
  <c r="R67" i="30"/>
  <c r="R71" i="30"/>
  <c r="R83" i="30"/>
  <c r="R87" i="30"/>
  <c r="R99" i="30"/>
  <c r="R103" i="30"/>
  <c r="Q34" i="30"/>
  <c r="Q38" i="30"/>
  <c r="Q42" i="30"/>
  <c r="Q50" i="30"/>
  <c r="Q54" i="30"/>
  <c r="Q58" i="30"/>
  <c r="Q66" i="30"/>
  <c r="Q70" i="30"/>
  <c r="Q74" i="30"/>
  <c r="Q82" i="30"/>
  <c r="Q86" i="30"/>
  <c r="Q90" i="30"/>
  <c r="Q102" i="30"/>
  <c r="Q106" i="30"/>
  <c r="O24" i="29"/>
  <c r="EE10" i="29"/>
  <c r="EF10" i="29"/>
  <c r="EF34" i="29" s="1"/>
  <c r="EG10" i="29"/>
  <c r="GF24" i="29"/>
  <c r="O17" i="29"/>
  <c r="EB38" i="29" s="1"/>
  <c r="Q17" i="29"/>
  <c r="R17" i="29"/>
  <c r="S17" i="29"/>
  <c r="T17" i="29"/>
  <c r="U17" i="29"/>
  <c r="V17" i="29"/>
  <c r="W17" i="29"/>
  <c r="X17" i="29"/>
  <c r="Y17" i="29"/>
  <c r="Z17" i="29"/>
  <c r="AA17" i="29"/>
  <c r="AB17" i="29"/>
  <c r="AC17" i="29"/>
  <c r="AD17" i="29"/>
  <c r="AE17" i="29"/>
  <c r="AF17" i="29"/>
  <c r="AG17" i="29"/>
  <c r="AH17" i="29"/>
  <c r="AI17" i="29"/>
  <c r="AJ17" i="29"/>
  <c r="AK17" i="29"/>
  <c r="AL17" i="29"/>
  <c r="AM17" i="29"/>
  <c r="AN17" i="29"/>
  <c r="AO17" i="29"/>
  <c r="AP17" i="29"/>
  <c r="AQ17" i="29"/>
  <c r="AR17" i="29"/>
  <c r="AS17" i="29"/>
  <c r="AT17" i="29"/>
  <c r="AU17" i="29"/>
  <c r="AV17" i="29"/>
  <c r="AW17" i="29"/>
  <c r="AX17" i="29"/>
  <c r="AY17" i="29"/>
  <c r="AZ17" i="29"/>
  <c r="BA17" i="29"/>
  <c r="BB17" i="29"/>
  <c r="BC17" i="29"/>
  <c r="BD17" i="29"/>
  <c r="BE17" i="29"/>
  <c r="BF17" i="29"/>
  <c r="BG17" i="29"/>
  <c r="BI17" i="29"/>
  <c r="BJ17" i="29"/>
  <c r="BK17" i="29"/>
  <c r="BL17" i="29"/>
  <c r="BM17" i="29"/>
  <c r="BN17" i="29"/>
  <c r="BO17" i="29"/>
  <c r="BP17" i="29"/>
  <c r="BQ17" i="29"/>
  <c r="BR17" i="29"/>
  <c r="BS17" i="29"/>
  <c r="BT17" i="29"/>
  <c r="BU17" i="29"/>
  <c r="BV17" i="29"/>
  <c r="BW17" i="29"/>
  <c r="BX17" i="29"/>
  <c r="BY17" i="29"/>
  <c r="BZ17" i="29"/>
  <c r="CA17" i="29"/>
  <c r="CB17" i="29"/>
  <c r="CC17" i="29"/>
  <c r="CD17" i="29"/>
  <c r="CE17" i="29"/>
  <c r="CF17" i="29"/>
  <c r="CG17" i="29"/>
  <c r="CH17" i="29"/>
  <c r="CI17" i="29"/>
  <c r="CJ17" i="29"/>
  <c r="CK17" i="29"/>
  <c r="CL17" i="29"/>
  <c r="CM17" i="29"/>
  <c r="CN17" i="29"/>
  <c r="CO17" i="29"/>
  <c r="CP17" i="29"/>
  <c r="CQ17" i="29"/>
  <c r="CR17" i="29"/>
  <c r="CS17" i="29"/>
  <c r="CT17" i="29"/>
  <c r="CU17" i="29"/>
  <c r="CV17" i="29"/>
  <c r="CW17" i="29"/>
  <c r="CX17" i="29"/>
  <c r="CY17" i="29"/>
  <c r="CZ17" i="29"/>
  <c r="DA17" i="29"/>
  <c r="DB17" i="29"/>
  <c r="DC17" i="29"/>
  <c r="DD17" i="29"/>
  <c r="DE17" i="29"/>
  <c r="DF17" i="29"/>
  <c r="DG17" i="29"/>
  <c r="DH17" i="29"/>
  <c r="DI17" i="29"/>
  <c r="DJ17" i="29"/>
  <c r="DK17" i="29"/>
  <c r="DL17" i="29"/>
  <c r="DM17" i="29"/>
  <c r="DN17" i="29"/>
  <c r="DO17" i="29"/>
  <c r="DP17" i="29"/>
  <c r="DQ17" i="29"/>
  <c r="DR17" i="29"/>
  <c r="DS17" i="29"/>
  <c r="DT17" i="29"/>
  <c r="DU17" i="29"/>
  <c r="DV17" i="29"/>
  <c r="DW17" i="29"/>
  <c r="DX17" i="29"/>
  <c r="DY17" i="29"/>
  <c r="DZ17" i="29"/>
  <c r="EA17" i="29"/>
  <c r="EB17" i="29"/>
  <c r="EC17" i="29"/>
  <c r="ED17" i="29"/>
  <c r="EE17" i="29"/>
  <c r="EF17" i="29"/>
  <c r="EG17" i="29"/>
  <c r="EH17" i="29"/>
  <c r="EI17" i="29"/>
  <c r="EJ17" i="29"/>
  <c r="EK17" i="29"/>
  <c r="EL17" i="29"/>
  <c r="EM17" i="29"/>
  <c r="EN17" i="29"/>
  <c r="EO17" i="29"/>
  <c r="EP17" i="29"/>
  <c r="EQ17" i="29"/>
  <c r="ER17" i="29"/>
  <c r="ES17" i="29"/>
  <c r="ET17" i="29"/>
  <c r="EU17" i="29"/>
  <c r="EV17" i="29"/>
  <c r="EW17" i="29"/>
  <c r="EX17" i="29"/>
  <c r="EY17" i="29"/>
  <c r="EZ17" i="29"/>
  <c r="FA17" i="29"/>
  <c r="FB17" i="29"/>
  <c r="FC17" i="29"/>
  <c r="FD17" i="29"/>
  <c r="FE17" i="29"/>
  <c r="FF17" i="29"/>
  <c r="FG17" i="29"/>
  <c r="FH17" i="29"/>
  <c r="FI17" i="29"/>
  <c r="FJ17" i="29"/>
  <c r="FK17" i="29"/>
  <c r="FL17" i="29"/>
  <c r="FM17" i="29"/>
  <c r="FN17" i="29"/>
  <c r="FO17" i="29"/>
  <c r="FP17" i="29"/>
  <c r="FQ17" i="29"/>
  <c r="FR17" i="29"/>
  <c r="FS17" i="29"/>
  <c r="FT17" i="29"/>
  <c r="FU17" i="29"/>
  <c r="FV17" i="29"/>
  <c r="FW17" i="29"/>
  <c r="FX17" i="29"/>
  <c r="FY17" i="29"/>
  <c r="FZ17" i="29"/>
  <c r="GA17" i="29"/>
  <c r="GB17" i="29"/>
  <c r="GC17" i="29"/>
  <c r="GD17" i="29"/>
  <c r="GE17" i="29"/>
  <c r="GF17" i="29"/>
  <c r="O18" i="29"/>
  <c r="Q18" i="29"/>
  <c r="R18" i="29"/>
  <c r="S18" i="29"/>
  <c r="T18" i="29"/>
  <c r="U18" i="29"/>
  <c r="V18" i="29"/>
  <c r="W18" i="29"/>
  <c r="X18" i="29"/>
  <c r="Y18" i="29"/>
  <c r="Z18" i="29"/>
  <c r="AA18" i="29"/>
  <c r="AB18" i="29"/>
  <c r="AC18" i="29"/>
  <c r="AD18" i="29"/>
  <c r="AE18" i="29"/>
  <c r="AF18" i="29"/>
  <c r="AG18" i="29"/>
  <c r="AH18" i="29"/>
  <c r="AI18" i="29"/>
  <c r="AJ18" i="29"/>
  <c r="AK18" i="29"/>
  <c r="AL18" i="29"/>
  <c r="AM18" i="29"/>
  <c r="AN18" i="29"/>
  <c r="AO18" i="29"/>
  <c r="AP18" i="29"/>
  <c r="AQ18" i="29"/>
  <c r="AR18" i="29"/>
  <c r="AS18" i="29"/>
  <c r="AT18" i="29"/>
  <c r="AU18" i="29"/>
  <c r="AV18" i="29"/>
  <c r="AW18" i="29"/>
  <c r="AX18" i="29"/>
  <c r="AY18" i="29"/>
  <c r="AZ18" i="29"/>
  <c r="BA18" i="29"/>
  <c r="BB18" i="29"/>
  <c r="BC18" i="29"/>
  <c r="BD18" i="29"/>
  <c r="BE18" i="29"/>
  <c r="BF18" i="29"/>
  <c r="BG18" i="29"/>
  <c r="BI18" i="29"/>
  <c r="BJ18" i="29"/>
  <c r="BK18" i="29"/>
  <c r="BL18" i="29"/>
  <c r="BM18" i="29"/>
  <c r="BN18" i="29"/>
  <c r="BO18" i="29"/>
  <c r="BP18" i="29"/>
  <c r="BQ18" i="29"/>
  <c r="BR18" i="29"/>
  <c r="BS18" i="29"/>
  <c r="BT18" i="29"/>
  <c r="BU18" i="29"/>
  <c r="BV18" i="29"/>
  <c r="BW18" i="29"/>
  <c r="BX18" i="29"/>
  <c r="BY18" i="29"/>
  <c r="BZ18" i="29"/>
  <c r="CA18" i="29"/>
  <c r="CB18" i="29"/>
  <c r="CC18" i="29"/>
  <c r="CD18" i="29"/>
  <c r="CE18" i="29"/>
  <c r="CF18" i="29"/>
  <c r="CG18" i="29"/>
  <c r="CH18" i="29"/>
  <c r="CI18" i="29"/>
  <c r="CJ18" i="29"/>
  <c r="CK18" i="29"/>
  <c r="CL18" i="29"/>
  <c r="CM18" i="29"/>
  <c r="CN18" i="29"/>
  <c r="CO18" i="29"/>
  <c r="CP18" i="29"/>
  <c r="CQ18" i="29"/>
  <c r="CR18" i="29"/>
  <c r="CS18" i="29"/>
  <c r="CT18" i="29"/>
  <c r="CU18" i="29"/>
  <c r="CV18" i="29"/>
  <c r="CW18" i="29"/>
  <c r="CX18" i="29"/>
  <c r="CY18" i="29"/>
  <c r="CZ18" i="29"/>
  <c r="DA18" i="29"/>
  <c r="DB18" i="29"/>
  <c r="DC18" i="29"/>
  <c r="DD18" i="29"/>
  <c r="DE18" i="29"/>
  <c r="DF18" i="29"/>
  <c r="DG18" i="29"/>
  <c r="DH18" i="29"/>
  <c r="DI18" i="29"/>
  <c r="DJ18" i="29"/>
  <c r="DK18" i="29"/>
  <c r="DL18" i="29"/>
  <c r="DM18" i="29"/>
  <c r="DN18" i="29"/>
  <c r="DO18" i="29"/>
  <c r="DP18" i="29"/>
  <c r="DQ18" i="29"/>
  <c r="DR18" i="29"/>
  <c r="DS18" i="29"/>
  <c r="DT18" i="29"/>
  <c r="DU18" i="29"/>
  <c r="DV18" i="29"/>
  <c r="DW18" i="29"/>
  <c r="DX18" i="29"/>
  <c r="DY18" i="29"/>
  <c r="DZ18" i="29"/>
  <c r="EA18" i="29"/>
  <c r="EB18" i="29"/>
  <c r="EC18" i="29"/>
  <c r="ED18" i="29"/>
  <c r="EE18" i="29"/>
  <c r="EF18" i="29"/>
  <c r="EG18" i="29"/>
  <c r="EH18" i="29"/>
  <c r="EI18" i="29"/>
  <c r="EJ18" i="29"/>
  <c r="EK18" i="29"/>
  <c r="EL18" i="29"/>
  <c r="EM18" i="29"/>
  <c r="EN18" i="29"/>
  <c r="EO18" i="29"/>
  <c r="EP18" i="29"/>
  <c r="EQ18" i="29"/>
  <c r="ER18" i="29"/>
  <c r="ES18" i="29"/>
  <c r="ET18" i="29"/>
  <c r="EU18" i="29"/>
  <c r="EV18" i="29"/>
  <c r="EW18" i="29"/>
  <c r="EX18" i="29"/>
  <c r="EY18" i="29"/>
  <c r="EZ18" i="29"/>
  <c r="FA18" i="29"/>
  <c r="FB18" i="29"/>
  <c r="FC18" i="29"/>
  <c r="FD18" i="29"/>
  <c r="FE18" i="29"/>
  <c r="FF18" i="29"/>
  <c r="FG18" i="29"/>
  <c r="FH18" i="29"/>
  <c r="FI18" i="29"/>
  <c r="FJ18" i="29"/>
  <c r="FK18" i="29"/>
  <c r="FL18" i="29"/>
  <c r="FM18" i="29"/>
  <c r="FN18" i="29"/>
  <c r="FO18" i="29"/>
  <c r="FP18" i="29"/>
  <c r="FQ18" i="29"/>
  <c r="FR18" i="29"/>
  <c r="FS18" i="29"/>
  <c r="FT18" i="29"/>
  <c r="FU18" i="29"/>
  <c r="FV18" i="29"/>
  <c r="FW18" i="29"/>
  <c r="FX18" i="29"/>
  <c r="FY18" i="29"/>
  <c r="FZ18" i="29"/>
  <c r="GA18" i="29"/>
  <c r="GB18" i="29"/>
  <c r="GC18" i="29"/>
  <c r="GD18" i="29"/>
  <c r="GE18" i="29"/>
  <c r="GF18" i="29"/>
  <c r="O19" i="29"/>
  <c r="Q19" i="29"/>
  <c r="R19" i="29"/>
  <c r="S19" i="29"/>
  <c r="T19" i="29"/>
  <c r="U19" i="29"/>
  <c r="V19" i="29"/>
  <c r="W19" i="29"/>
  <c r="X19" i="29"/>
  <c r="Y19" i="29"/>
  <c r="Z19" i="29"/>
  <c r="AA19" i="29"/>
  <c r="AB19" i="29"/>
  <c r="AC19" i="29"/>
  <c r="AD19" i="29"/>
  <c r="AE19" i="29"/>
  <c r="AF19" i="29"/>
  <c r="AG19" i="29"/>
  <c r="AH19" i="29"/>
  <c r="AI19" i="29"/>
  <c r="AJ19" i="29"/>
  <c r="AK19" i="29"/>
  <c r="AL19" i="29"/>
  <c r="AM19" i="29"/>
  <c r="AN19" i="29"/>
  <c r="AO19" i="29"/>
  <c r="AP19" i="29"/>
  <c r="AQ19" i="29"/>
  <c r="AR19" i="29"/>
  <c r="AS19" i="29"/>
  <c r="AT19" i="29"/>
  <c r="AU19" i="29"/>
  <c r="AV19" i="29"/>
  <c r="AW19" i="29"/>
  <c r="AX19" i="29"/>
  <c r="AY19" i="29"/>
  <c r="AZ19" i="29"/>
  <c r="BA19" i="29"/>
  <c r="BB19" i="29"/>
  <c r="BC19" i="29"/>
  <c r="BD19" i="29"/>
  <c r="BE19" i="29"/>
  <c r="BF19" i="29"/>
  <c r="BG19" i="29"/>
  <c r="BI19" i="29"/>
  <c r="BJ19" i="29"/>
  <c r="BK19" i="29"/>
  <c r="BL19" i="29"/>
  <c r="BM19" i="29"/>
  <c r="BN19" i="29"/>
  <c r="BO19" i="29"/>
  <c r="BP19" i="29"/>
  <c r="BQ19" i="29"/>
  <c r="BR19" i="29"/>
  <c r="BR84" i="29" s="1"/>
  <c r="BS19" i="29"/>
  <c r="BT19" i="29"/>
  <c r="BU19" i="29"/>
  <c r="BV19" i="29"/>
  <c r="BW19" i="29"/>
  <c r="BX19" i="29"/>
  <c r="BY19" i="29"/>
  <c r="BZ19" i="29"/>
  <c r="CA19" i="29"/>
  <c r="CB19" i="29"/>
  <c r="CC19" i="29"/>
  <c r="CD19" i="29"/>
  <c r="CE19" i="29"/>
  <c r="CF19" i="29"/>
  <c r="CG19" i="29"/>
  <c r="CH19" i="29"/>
  <c r="CI19" i="29"/>
  <c r="CJ19" i="29"/>
  <c r="CK19" i="29"/>
  <c r="CL19" i="29"/>
  <c r="CM19" i="29"/>
  <c r="CN19" i="29"/>
  <c r="CO19" i="29"/>
  <c r="CP19" i="29"/>
  <c r="CQ19" i="29"/>
  <c r="CR19" i="29"/>
  <c r="CS19" i="29"/>
  <c r="CT19" i="29"/>
  <c r="CU19" i="29"/>
  <c r="CV19" i="29"/>
  <c r="CW19" i="29"/>
  <c r="CX19" i="29"/>
  <c r="CY19" i="29"/>
  <c r="CZ19" i="29"/>
  <c r="DA19" i="29"/>
  <c r="DB19" i="29"/>
  <c r="DC19" i="29"/>
  <c r="DD19" i="29"/>
  <c r="DE19" i="29"/>
  <c r="DF19" i="29"/>
  <c r="DG19" i="29"/>
  <c r="DH19" i="29"/>
  <c r="DI19" i="29"/>
  <c r="DJ19" i="29"/>
  <c r="DK19" i="29"/>
  <c r="DL19" i="29"/>
  <c r="DM19" i="29"/>
  <c r="DN19" i="29"/>
  <c r="DO19" i="29"/>
  <c r="DP19" i="29"/>
  <c r="DQ19" i="29"/>
  <c r="DR19" i="29"/>
  <c r="DS19" i="29"/>
  <c r="DT19" i="29"/>
  <c r="DU19" i="29"/>
  <c r="DV19" i="29"/>
  <c r="DW19" i="29"/>
  <c r="DX19" i="29"/>
  <c r="DY19" i="29"/>
  <c r="DZ19" i="29"/>
  <c r="EA19" i="29"/>
  <c r="EB19" i="29"/>
  <c r="EC19" i="29"/>
  <c r="ED19" i="29"/>
  <c r="EE19" i="29"/>
  <c r="EF19" i="29"/>
  <c r="EG19" i="29"/>
  <c r="EH19" i="29"/>
  <c r="EI19" i="29"/>
  <c r="EJ19" i="29"/>
  <c r="EK19" i="29"/>
  <c r="EL19" i="29"/>
  <c r="EM19" i="29"/>
  <c r="EN19" i="29"/>
  <c r="EO19" i="29"/>
  <c r="EP19" i="29"/>
  <c r="EQ19" i="29"/>
  <c r="ER19" i="29"/>
  <c r="ES19" i="29"/>
  <c r="ET19" i="29"/>
  <c r="EU19" i="29"/>
  <c r="EV19" i="29"/>
  <c r="EW19" i="29"/>
  <c r="EX19" i="29"/>
  <c r="EY19" i="29"/>
  <c r="EZ19" i="29"/>
  <c r="FA19" i="29"/>
  <c r="FB19" i="29"/>
  <c r="FC19" i="29"/>
  <c r="FD19" i="29"/>
  <c r="FE19" i="29"/>
  <c r="FF19" i="29"/>
  <c r="FG19" i="29"/>
  <c r="FH19" i="29"/>
  <c r="FI19" i="29"/>
  <c r="FJ19" i="29"/>
  <c r="FK19" i="29"/>
  <c r="FL19" i="29"/>
  <c r="FM19" i="29"/>
  <c r="FN19" i="29"/>
  <c r="FO19" i="29"/>
  <c r="FP19" i="29"/>
  <c r="FQ19" i="29"/>
  <c r="FR19" i="29"/>
  <c r="FS19" i="29"/>
  <c r="FT19" i="29"/>
  <c r="FU19" i="29"/>
  <c r="FV19" i="29"/>
  <c r="FW19" i="29"/>
  <c r="FX19" i="29"/>
  <c r="FY19" i="29"/>
  <c r="FZ19" i="29"/>
  <c r="GA19" i="29"/>
  <c r="GB19" i="29"/>
  <c r="GC19" i="29"/>
  <c r="GD19" i="29"/>
  <c r="GE19" i="29"/>
  <c r="GF19" i="29"/>
  <c r="O20" i="29"/>
  <c r="Q20" i="29"/>
  <c r="R20" i="29"/>
  <c r="S20" i="29"/>
  <c r="T20" i="29"/>
  <c r="U20" i="29"/>
  <c r="V20" i="29"/>
  <c r="W20" i="29"/>
  <c r="X20" i="29"/>
  <c r="Y20" i="29"/>
  <c r="Z20" i="29"/>
  <c r="AA20" i="29"/>
  <c r="AB20" i="29"/>
  <c r="AC20" i="29"/>
  <c r="AD20" i="29"/>
  <c r="AE20" i="29"/>
  <c r="AF20" i="29"/>
  <c r="AG20" i="29"/>
  <c r="AH20" i="29"/>
  <c r="AI20" i="29"/>
  <c r="AJ20" i="29"/>
  <c r="AK20" i="29"/>
  <c r="AL20" i="29"/>
  <c r="AM20" i="29"/>
  <c r="AN20" i="29"/>
  <c r="AO20" i="29"/>
  <c r="AP20" i="29"/>
  <c r="AQ20" i="29"/>
  <c r="AR20" i="29"/>
  <c r="AS20" i="29"/>
  <c r="AT20" i="29"/>
  <c r="AU20" i="29"/>
  <c r="AV20" i="29"/>
  <c r="AW20" i="29"/>
  <c r="AX20" i="29"/>
  <c r="AY20" i="29"/>
  <c r="AZ20" i="29"/>
  <c r="BA20" i="29"/>
  <c r="BB20" i="29"/>
  <c r="BC20" i="29"/>
  <c r="BD20" i="29"/>
  <c r="BE20" i="29"/>
  <c r="BF20" i="29"/>
  <c r="BG20" i="29"/>
  <c r="BI20" i="29"/>
  <c r="BJ20" i="29"/>
  <c r="BK20" i="29"/>
  <c r="BL20" i="29"/>
  <c r="BM20" i="29"/>
  <c r="BN20" i="29"/>
  <c r="BO20" i="29"/>
  <c r="BP20" i="29"/>
  <c r="BQ20" i="29"/>
  <c r="BR20" i="29"/>
  <c r="BS20" i="29"/>
  <c r="BT20" i="29"/>
  <c r="BU20" i="29"/>
  <c r="BV20" i="29"/>
  <c r="BW20" i="29"/>
  <c r="BX20" i="29"/>
  <c r="BY20" i="29"/>
  <c r="BZ20" i="29"/>
  <c r="CA20" i="29"/>
  <c r="CB20" i="29"/>
  <c r="CC20" i="29"/>
  <c r="CD20" i="29"/>
  <c r="CE20" i="29"/>
  <c r="CF20" i="29"/>
  <c r="CG20" i="29"/>
  <c r="CH20" i="29"/>
  <c r="CI20" i="29"/>
  <c r="CJ20" i="29"/>
  <c r="CK20" i="29"/>
  <c r="CL20" i="29"/>
  <c r="CM20" i="29"/>
  <c r="CN20" i="29"/>
  <c r="CO20" i="29"/>
  <c r="CP20" i="29"/>
  <c r="CQ20" i="29"/>
  <c r="CR20" i="29"/>
  <c r="CS20" i="29"/>
  <c r="CT20" i="29"/>
  <c r="CU20" i="29"/>
  <c r="CV20" i="29"/>
  <c r="CW20" i="29"/>
  <c r="CX20" i="29"/>
  <c r="CY20" i="29"/>
  <c r="CZ20" i="29"/>
  <c r="DA20" i="29"/>
  <c r="DB20" i="29"/>
  <c r="DC20" i="29"/>
  <c r="DD20" i="29"/>
  <c r="DE20" i="29"/>
  <c r="DF20" i="29"/>
  <c r="DG20" i="29"/>
  <c r="DH20" i="29"/>
  <c r="DI20" i="29"/>
  <c r="DJ20" i="29"/>
  <c r="DK20" i="29"/>
  <c r="DL20" i="29"/>
  <c r="DM20" i="29"/>
  <c r="DN20" i="29"/>
  <c r="DO20" i="29"/>
  <c r="DP20" i="29"/>
  <c r="DQ20" i="29"/>
  <c r="DR20" i="29"/>
  <c r="DS20" i="29"/>
  <c r="DT20" i="29"/>
  <c r="DU20" i="29"/>
  <c r="DV20" i="29"/>
  <c r="DW20" i="29"/>
  <c r="DX20" i="29"/>
  <c r="DY20" i="29"/>
  <c r="DZ20" i="29"/>
  <c r="EA20" i="29"/>
  <c r="EB20" i="29"/>
  <c r="EC20" i="29"/>
  <c r="ED20" i="29"/>
  <c r="EE20" i="29"/>
  <c r="EF20" i="29"/>
  <c r="EG20" i="29"/>
  <c r="EH20" i="29"/>
  <c r="EI20" i="29"/>
  <c r="EJ20" i="29"/>
  <c r="EK20" i="29"/>
  <c r="EL20" i="29"/>
  <c r="EM20" i="29"/>
  <c r="EN20" i="29"/>
  <c r="EO20" i="29"/>
  <c r="EP20" i="29"/>
  <c r="EQ20" i="29"/>
  <c r="ER20" i="29"/>
  <c r="ES20" i="29"/>
  <c r="ET20" i="29"/>
  <c r="EU20" i="29"/>
  <c r="EV20" i="29"/>
  <c r="EW20" i="29"/>
  <c r="EX20" i="29"/>
  <c r="EY20" i="29"/>
  <c r="EZ20" i="29"/>
  <c r="FA20" i="29"/>
  <c r="FB20" i="29"/>
  <c r="FC20" i="29"/>
  <c r="FD20" i="29"/>
  <c r="FE20" i="29"/>
  <c r="FF20" i="29"/>
  <c r="FG20" i="29"/>
  <c r="FH20" i="29"/>
  <c r="FI20" i="29"/>
  <c r="FJ20" i="29"/>
  <c r="FK20" i="29"/>
  <c r="FL20" i="29"/>
  <c r="FM20" i="29"/>
  <c r="FN20" i="29"/>
  <c r="FO20" i="29"/>
  <c r="FP20" i="29"/>
  <c r="FQ20" i="29"/>
  <c r="FR20" i="29"/>
  <c r="FS20" i="29"/>
  <c r="FT20" i="29"/>
  <c r="FU20" i="29"/>
  <c r="FV20" i="29"/>
  <c r="FW20" i="29"/>
  <c r="FX20" i="29"/>
  <c r="FY20" i="29"/>
  <c r="FZ20" i="29"/>
  <c r="GA20" i="29"/>
  <c r="GB20" i="29"/>
  <c r="GC20" i="29"/>
  <c r="GD20" i="29"/>
  <c r="GE20" i="29"/>
  <c r="GF20" i="29"/>
  <c r="O21" i="29"/>
  <c r="Q21" i="29"/>
  <c r="R21" i="29"/>
  <c r="S21" i="29"/>
  <c r="T21" i="29"/>
  <c r="U21" i="29"/>
  <c r="V21" i="29"/>
  <c r="W21" i="29"/>
  <c r="X21" i="29"/>
  <c r="Y21" i="29"/>
  <c r="Z21" i="29"/>
  <c r="AA21" i="29"/>
  <c r="AB21" i="29"/>
  <c r="AC21" i="29"/>
  <c r="AD21" i="29"/>
  <c r="AE21" i="29"/>
  <c r="AF21" i="29"/>
  <c r="AG21" i="29"/>
  <c r="AH21" i="29"/>
  <c r="AI21" i="29"/>
  <c r="AJ21" i="29"/>
  <c r="AK21" i="29"/>
  <c r="AL21" i="29"/>
  <c r="AM21" i="29"/>
  <c r="AN21" i="29"/>
  <c r="AO21" i="29"/>
  <c r="AP21" i="29"/>
  <c r="AQ21" i="29"/>
  <c r="AR21" i="29"/>
  <c r="AS21" i="29"/>
  <c r="AT21" i="29"/>
  <c r="AU21" i="29"/>
  <c r="AV21" i="29"/>
  <c r="AW21" i="29"/>
  <c r="AX21" i="29"/>
  <c r="AY21" i="29"/>
  <c r="AZ21" i="29"/>
  <c r="BA21" i="29"/>
  <c r="BB21" i="29"/>
  <c r="BC21" i="29"/>
  <c r="BD21" i="29"/>
  <c r="BE21" i="29"/>
  <c r="BF21" i="29"/>
  <c r="BG21" i="29"/>
  <c r="BI21" i="29"/>
  <c r="BJ21" i="29"/>
  <c r="BK21" i="29"/>
  <c r="BL21" i="29"/>
  <c r="BM21" i="29"/>
  <c r="BN21" i="29"/>
  <c r="BO21" i="29"/>
  <c r="BP21" i="29"/>
  <c r="BQ21" i="29"/>
  <c r="BR21" i="29"/>
  <c r="BS21" i="29"/>
  <c r="BT21" i="29"/>
  <c r="BU21" i="29"/>
  <c r="BV21" i="29"/>
  <c r="BW21" i="29"/>
  <c r="BX21" i="29"/>
  <c r="BY21" i="29"/>
  <c r="BZ21" i="29"/>
  <c r="CA21" i="29"/>
  <c r="CB21" i="29"/>
  <c r="CC21" i="29"/>
  <c r="CD21" i="29"/>
  <c r="CE21" i="29"/>
  <c r="CF21" i="29"/>
  <c r="CG21" i="29"/>
  <c r="CH21" i="29"/>
  <c r="CI21" i="29"/>
  <c r="CJ21" i="29"/>
  <c r="CK21" i="29"/>
  <c r="CL21" i="29"/>
  <c r="CM21" i="29"/>
  <c r="CN21" i="29"/>
  <c r="CO21" i="29"/>
  <c r="CP21" i="29"/>
  <c r="CQ21" i="29"/>
  <c r="CR21" i="29"/>
  <c r="CS21" i="29"/>
  <c r="CT21" i="29"/>
  <c r="CU21" i="29"/>
  <c r="CV21" i="29"/>
  <c r="CW21" i="29"/>
  <c r="CX21" i="29"/>
  <c r="CY21" i="29"/>
  <c r="CZ21" i="29"/>
  <c r="DA21" i="29"/>
  <c r="DB21" i="29"/>
  <c r="DC21" i="29"/>
  <c r="DD21" i="29"/>
  <c r="DE21" i="29"/>
  <c r="DF21" i="29"/>
  <c r="DG21" i="29"/>
  <c r="DH21" i="29"/>
  <c r="DI21" i="29"/>
  <c r="DJ21" i="29"/>
  <c r="DK21" i="29"/>
  <c r="DL21" i="29"/>
  <c r="DM21" i="29"/>
  <c r="DN21" i="29"/>
  <c r="DO21" i="29"/>
  <c r="DP21" i="29"/>
  <c r="DQ21" i="29"/>
  <c r="DR21" i="29"/>
  <c r="DS21" i="29"/>
  <c r="DT21" i="29"/>
  <c r="DU21" i="29"/>
  <c r="DV21" i="29"/>
  <c r="DW21" i="29"/>
  <c r="DX21" i="29"/>
  <c r="DY21" i="29"/>
  <c r="DZ21" i="29"/>
  <c r="EA21" i="29"/>
  <c r="EB21" i="29"/>
  <c r="EC21" i="29"/>
  <c r="ED21" i="29"/>
  <c r="EE21" i="29"/>
  <c r="EF21" i="29"/>
  <c r="EG21" i="29"/>
  <c r="EH21" i="29"/>
  <c r="EI21" i="29"/>
  <c r="EJ21" i="29"/>
  <c r="EK21" i="29"/>
  <c r="EL21" i="29"/>
  <c r="EM21" i="29"/>
  <c r="EN21" i="29"/>
  <c r="EO21" i="29"/>
  <c r="EP21" i="29"/>
  <c r="EQ21" i="29"/>
  <c r="ER21" i="29"/>
  <c r="ES21" i="29"/>
  <c r="ET21" i="29"/>
  <c r="EU21" i="29"/>
  <c r="EV21" i="29"/>
  <c r="EW21" i="29"/>
  <c r="EX21" i="29"/>
  <c r="EY21" i="29"/>
  <c r="EZ21" i="29"/>
  <c r="FA21" i="29"/>
  <c r="FB21" i="29"/>
  <c r="FC21" i="29"/>
  <c r="FD21" i="29"/>
  <c r="FE21" i="29"/>
  <c r="FF21" i="29"/>
  <c r="FG21" i="29"/>
  <c r="FH21" i="29"/>
  <c r="FI21" i="29"/>
  <c r="FJ21" i="29"/>
  <c r="FK21" i="29"/>
  <c r="FL21" i="29"/>
  <c r="FM21" i="29"/>
  <c r="FN21" i="29"/>
  <c r="FO21" i="29"/>
  <c r="FP21" i="29"/>
  <c r="FQ21" i="29"/>
  <c r="FR21" i="29"/>
  <c r="FS21" i="29"/>
  <c r="FT21" i="29"/>
  <c r="FU21" i="29"/>
  <c r="FV21" i="29"/>
  <c r="FW21" i="29"/>
  <c r="FX21" i="29"/>
  <c r="FY21" i="29"/>
  <c r="FZ21" i="29"/>
  <c r="GA21" i="29"/>
  <c r="GB21" i="29"/>
  <c r="GC21" i="29"/>
  <c r="GD21" i="29"/>
  <c r="GE21" i="29"/>
  <c r="GF21" i="29"/>
  <c r="O22" i="29"/>
  <c r="Q22" i="29"/>
  <c r="R22" i="29"/>
  <c r="S22" i="29"/>
  <c r="T22" i="29"/>
  <c r="U22" i="29"/>
  <c r="V22" i="29"/>
  <c r="W22" i="29"/>
  <c r="X22" i="29"/>
  <c r="Y22" i="29"/>
  <c r="Z22" i="29"/>
  <c r="AA22" i="29"/>
  <c r="AB22" i="29"/>
  <c r="AC22" i="29"/>
  <c r="AD22" i="29"/>
  <c r="AE22" i="29"/>
  <c r="AF22" i="29"/>
  <c r="AG22" i="29"/>
  <c r="AH22" i="29"/>
  <c r="AI22" i="29"/>
  <c r="AJ22" i="29"/>
  <c r="AK22" i="29"/>
  <c r="AL22" i="29"/>
  <c r="AM22" i="29"/>
  <c r="AN22" i="29"/>
  <c r="AO22" i="29"/>
  <c r="AP22" i="29"/>
  <c r="AQ22" i="29"/>
  <c r="AR22" i="29"/>
  <c r="AS22" i="29"/>
  <c r="AT22" i="29"/>
  <c r="AU22" i="29"/>
  <c r="AV22" i="29"/>
  <c r="AW22" i="29"/>
  <c r="AX22" i="29"/>
  <c r="AY22" i="29"/>
  <c r="AZ22" i="29"/>
  <c r="BA22" i="29"/>
  <c r="BB22" i="29"/>
  <c r="BC22" i="29"/>
  <c r="BD22" i="29"/>
  <c r="BE22" i="29"/>
  <c r="BF22" i="29"/>
  <c r="BG22" i="29"/>
  <c r="BI22" i="29"/>
  <c r="BJ22" i="29"/>
  <c r="BK22" i="29"/>
  <c r="BL22" i="29"/>
  <c r="BM22" i="29"/>
  <c r="BN22" i="29"/>
  <c r="BO22" i="29"/>
  <c r="BP22" i="29"/>
  <c r="BQ22" i="29"/>
  <c r="BR22" i="29"/>
  <c r="BS22" i="29"/>
  <c r="BT22" i="29"/>
  <c r="BU22" i="29"/>
  <c r="BV22" i="29"/>
  <c r="BW22" i="29"/>
  <c r="BX22" i="29"/>
  <c r="BY22" i="29"/>
  <c r="BZ22" i="29"/>
  <c r="CA22" i="29"/>
  <c r="CB22" i="29"/>
  <c r="CC22" i="29"/>
  <c r="CD22" i="29"/>
  <c r="CE22" i="29"/>
  <c r="CF22" i="29"/>
  <c r="CG22" i="29"/>
  <c r="CH22" i="29"/>
  <c r="CI22" i="29"/>
  <c r="CJ22" i="29"/>
  <c r="CK22" i="29"/>
  <c r="CL22" i="29"/>
  <c r="CM22" i="29"/>
  <c r="CN22" i="29"/>
  <c r="CO22" i="29"/>
  <c r="CP22" i="29"/>
  <c r="CQ22" i="29"/>
  <c r="CR22" i="29"/>
  <c r="CS22" i="29"/>
  <c r="CT22" i="29"/>
  <c r="CU22" i="29"/>
  <c r="CV22" i="29"/>
  <c r="CW22" i="29"/>
  <c r="CX22" i="29"/>
  <c r="CY22" i="29"/>
  <c r="CZ22" i="29"/>
  <c r="DA22" i="29"/>
  <c r="DB22" i="29"/>
  <c r="DC22" i="29"/>
  <c r="DD22" i="29"/>
  <c r="DE22" i="29"/>
  <c r="DF22" i="29"/>
  <c r="DG22" i="29"/>
  <c r="DH22" i="29"/>
  <c r="DI22" i="29"/>
  <c r="DJ22" i="29"/>
  <c r="DK22" i="29"/>
  <c r="DL22" i="29"/>
  <c r="DM22" i="29"/>
  <c r="DN22" i="29"/>
  <c r="DO22" i="29"/>
  <c r="DP22" i="29"/>
  <c r="DQ22" i="29"/>
  <c r="DR22" i="29"/>
  <c r="DS22" i="29"/>
  <c r="DT22" i="29"/>
  <c r="DU22" i="29"/>
  <c r="DV22" i="29"/>
  <c r="DW22" i="29"/>
  <c r="DX22" i="29"/>
  <c r="DY22" i="29"/>
  <c r="DZ22" i="29"/>
  <c r="EA22" i="29"/>
  <c r="EB22" i="29"/>
  <c r="EC22" i="29"/>
  <c r="ED22" i="29"/>
  <c r="EE22" i="29"/>
  <c r="EF22" i="29"/>
  <c r="EG22" i="29"/>
  <c r="EH22" i="29"/>
  <c r="EI22" i="29"/>
  <c r="EJ22" i="29"/>
  <c r="EK22" i="29"/>
  <c r="EL22" i="29"/>
  <c r="EM22" i="29"/>
  <c r="EN22" i="29"/>
  <c r="EO22" i="29"/>
  <c r="EP22" i="29"/>
  <c r="EQ22" i="29"/>
  <c r="ER22" i="29"/>
  <c r="ES22" i="29"/>
  <c r="ET22" i="29"/>
  <c r="EU22" i="29"/>
  <c r="EV22" i="29"/>
  <c r="EW22" i="29"/>
  <c r="EX22" i="29"/>
  <c r="EY22" i="29"/>
  <c r="EZ22" i="29"/>
  <c r="FA22" i="29"/>
  <c r="FB22" i="29"/>
  <c r="FC22" i="29"/>
  <c r="FD22" i="29"/>
  <c r="FE22" i="29"/>
  <c r="FF22" i="29"/>
  <c r="FG22" i="29"/>
  <c r="FH22" i="29"/>
  <c r="FI22" i="29"/>
  <c r="FJ22" i="29"/>
  <c r="FK22" i="29"/>
  <c r="FL22" i="29"/>
  <c r="FM22" i="29"/>
  <c r="FN22" i="29"/>
  <c r="FO22" i="29"/>
  <c r="FP22" i="29"/>
  <c r="FQ22" i="29"/>
  <c r="FR22" i="29"/>
  <c r="FS22" i="29"/>
  <c r="FT22" i="29"/>
  <c r="FU22" i="29"/>
  <c r="FV22" i="29"/>
  <c r="FW22" i="29"/>
  <c r="FX22" i="29"/>
  <c r="FY22" i="29"/>
  <c r="FZ22" i="29"/>
  <c r="GA22" i="29"/>
  <c r="GB22" i="29"/>
  <c r="GC22" i="29"/>
  <c r="GD22" i="29"/>
  <c r="GE22" i="29"/>
  <c r="GF22" i="29"/>
  <c r="O23" i="29"/>
  <c r="Q23" i="29"/>
  <c r="R23" i="29"/>
  <c r="S23" i="29"/>
  <c r="T23" i="29"/>
  <c r="U23" i="29"/>
  <c r="V23" i="29"/>
  <c r="W23" i="29"/>
  <c r="X23" i="29"/>
  <c r="Y23" i="29"/>
  <c r="Z23" i="29"/>
  <c r="AA23" i="29"/>
  <c r="AB23" i="29"/>
  <c r="AC23" i="29"/>
  <c r="AD23" i="29"/>
  <c r="AE23" i="29"/>
  <c r="AF23" i="29"/>
  <c r="AG23" i="29"/>
  <c r="AH23" i="29"/>
  <c r="AI23" i="29"/>
  <c r="AJ23" i="29"/>
  <c r="AK23" i="29"/>
  <c r="AL23" i="29"/>
  <c r="AM23" i="29"/>
  <c r="AN23" i="29"/>
  <c r="AO23" i="29"/>
  <c r="AP23" i="29"/>
  <c r="AQ23" i="29"/>
  <c r="AR23" i="29"/>
  <c r="AS23" i="29"/>
  <c r="AT23" i="29"/>
  <c r="AU23" i="29"/>
  <c r="AV23" i="29"/>
  <c r="AW23" i="29"/>
  <c r="AX23" i="29"/>
  <c r="AY23" i="29"/>
  <c r="AZ23" i="29"/>
  <c r="BA23" i="29"/>
  <c r="BB23" i="29"/>
  <c r="BC23" i="29"/>
  <c r="BD23" i="29"/>
  <c r="BE23" i="29"/>
  <c r="BF23" i="29"/>
  <c r="BG23" i="29"/>
  <c r="BI23" i="29"/>
  <c r="BJ23" i="29"/>
  <c r="BK23" i="29"/>
  <c r="BL23" i="29"/>
  <c r="BM23" i="29"/>
  <c r="BN23" i="29"/>
  <c r="BO23" i="29"/>
  <c r="BP23" i="29"/>
  <c r="BQ23" i="29"/>
  <c r="BR23" i="29"/>
  <c r="BS23" i="29"/>
  <c r="BT23" i="29"/>
  <c r="BU23" i="29"/>
  <c r="BV23" i="29"/>
  <c r="BW23" i="29"/>
  <c r="BX23" i="29"/>
  <c r="BY23" i="29"/>
  <c r="BZ23" i="29"/>
  <c r="CA23" i="29"/>
  <c r="CB23" i="29"/>
  <c r="CC23" i="29"/>
  <c r="CD23" i="29"/>
  <c r="CE23" i="29"/>
  <c r="CF23" i="29"/>
  <c r="CG23" i="29"/>
  <c r="CH23" i="29"/>
  <c r="CI23" i="29"/>
  <c r="CJ23" i="29"/>
  <c r="CK23" i="29"/>
  <c r="CL23" i="29"/>
  <c r="CM23" i="29"/>
  <c r="CN23" i="29"/>
  <c r="CO23" i="29"/>
  <c r="CP23" i="29"/>
  <c r="CQ23" i="29"/>
  <c r="CR23" i="29"/>
  <c r="CS23" i="29"/>
  <c r="CT23" i="29"/>
  <c r="CU23" i="29"/>
  <c r="CV23" i="29"/>
  <c r="CW23" i="29"/>
  <c r="CX23" i="29"/>
  <c r="CY23" i="29"/>
  <c r="CZ23" i="29"/>
  <c r="DA23" i="29"/>
  <c r="DB23" i="29"/>
  <c r="DC23" i="29"/>
  <c r="DD23" i="29"/>
  <c r="DE23" i="29"/>
  <c r="DF23" i="29"/>
  <c r="DG23" i="29"/>
  <c r="DH23" i="29"/>
  <c r="DI23" i="29"/>
  <c r="DJ23" i="29"/>
  <c r="DK23" i="29"/>
  <c r="DL23" i="29"/>
  <c r="DM23" i="29"/>
  <c r="DN23" i="29"/>
  <c r="DO23" i="29"/>
  <c r="DP23" i="29"/>
  <c r="DQ23" i="29"/>
  <c r="DR23" i="29"/>
  <c r="DS23" i="29"/>
  <c r="DT23" i="29"/>
  <c r="DU23" i="29"/>
  <c r="DV23" i="29"/>
  <c r="DW23" i="29"/>
  <c r="DX23" i="29"/>
  <c r="DY23" i="29"/>
  <c r="DZ23" i="29"/>
  <c r="EA23" i="29"/>
  <c r="EB23" i="29"/>
  <c r="EC23" i="29"/>
  <c r="ED23" i="29"/>
  <c r="EE23" i="29"/>
  <c r="EF23" i="29"/>
  <c r="EG23" i="29"/>
  <c r="EH23" i="29"/>
  <c r="EI23" i="29"/>
  <c r="EJ23" i="29"/>
  <c r="EK23" i="29"/>
  <c r="EL23" i="29"/>
  <c r="EM23" i="29"/>
  <c r="EN23" i="29"/>
  <c r="EO23" i="29"/>
  <c r="EP23" i="29"/>
  <c r="EQ23" i="29"/>
  <c r="ER23" i="29"/>
  <c r="ES23" i="29"/>
  <c r="ET23" i="29"/>
  <c r="EU23" i="29"/>
  <c r="EV23" i="29"/>
  <c r="EW23" i="29"/>
  <c r="EX23" i="29"/>
  <c r="EY23" i="29"/>
  <c r="EZ23" i="29"/>
  <c r="FA23" i="29"/>
  <c r="FB23" i="29"/>
  <c r="FC23" i="29"/>
  <c r="FD23" i="29"/>
  <c r="FE23" i="29"/>
  <c r="FF23" i="29"/>
  <c r="FG23" i="29"/>
  <c r="FH23" i="29"/>
  <c r="FI23" i="29"/>
  <c r="FJ23" i="29"/>
  <c r="FK23" i="29"/>
  <c r="FL23" i="29"/>
  <c r="FM23" i="29"/>
  <c r="FN23" i="29"/>
  <c r="FO23" i="29"/>
  <c r="FP23" i="29"/>
  <c r="FQ23" i="29"/>
  <c r="FR23" i="29"/>
  <c r="FS23" i="29"/>
  <c r="FT23" i="29"/>
  <c r="FU23" i="29"/>
  <c r="FV23" i="29"/>
  <c r="FW23" i="29"/>
  <c r="FX23" i="29"/>
  <c r="FY23" i="29"/>
  <c r="FZ23" i="29"/>
  <c r="GA23" i="29"/>
  <c r="GB23" i="29"/>
  <c r="GC23" i="29"/>
  <c r="GD23" i="29"/>
  <c r="GE23" i="29"/>
  <c r="GF23" i="29"/>
  <c r="O25" i="29"/>
  <c r="O26" i="29"/>
  <c r="O27" i="29"/>
  <c r="O28" i="29"/>
  <c r="BI24" i="29"/>
  <c r="BJ24" i="29"/>
  <c r="BK24" i="29"/>
  <c r="BL24" i="29"/>
  <c r="BL34" i="29" s="1"/>
  <c r="BM24" i="29"/>
  <c r="BN24" i="29"/>
  <c r="BO24" i="29"/>
  <c r="BP24" i="29"/>
  <c r="BP34" i="29" s="1"/>
  <c r="BQ24" i="29"/>
  <c r="BR24" i="29"/>
  <c r="BS24" i="29"/>
  <c r="BT24" i="29"/>
  <c r="BT34" i="29" s="1"/>
  <c r="BU24" i="29"/>
  <c r="BV24" i="29"/>
  <c r="BW24" i="29"/>
  <c r="BX24" i="29"/>
  <c r="BX34" i="29" s="1"/>
  <c r="BY24" i="29"/>
  <c r="BZ24" i="29"/>
  <c r="CA24" i="29"/>
  <c r="CB24" i="29"/>
  <c r="CB34" i="29" s="1"/>
  <c r="CC24" i="29"/>
  <c r="CD24" i="29"/>
  <c r="CE24" i="29"/>
  <c r="CF24" i="29"/>
  <c r="CF34" i="29" s="1"/>
  <c r="CG24" i="29"/>
  <c r="CH24" i="29"/>
  <c r="CI24" i="29"/>
  <c r="CJ24" i="29"/>
  <c r="CJ34" i="29" s="1"/>
  <c r="CK24" i="29"/>
  <c r="CL24" i="29"/>
  <c r="CM24" i="29"/>
  <c r="CN24" i="29"/>
  <c r="CN34" i="29" s="1"/>
  <c r="CO24" i="29"/>
  <c r="CP24" i="29"/>
  <c r="CQ24" i="29"/>
  <c r="CR24" i="29"/>
  <c r="CR34" i="29" s="1"/>
  <c r="CS24" i="29"/>
  <c r="CT24" i="29"/>
  <c r="CU24" i="29"/>
  <c r="CV24" i="29"/>
  <c r="CV34" i="29" s="1"/>
  <c r="CW24" i="29"/>
  <c r="CX24" i="29"/>
  <c r="CY24" i="29"/>
  <c r="CZ24" i="29"/>
  <c r="CZ34" i="29" s="1"/>
  <c r="DA24" i="29"/>
  <c r="DB24" i="29"/>
  <c r="DC24" i="29"/>
  <c r="DD24" i="29"/>
  <c r="DD34" i="29" s="1"/>
  <c r="DE24" i="29"/>
  <c r="DF24" i="29"/>
  <c r="DG24" i="29"/>
  <c r="DH24" i="29"/>
  <c r="DH34" i="29" s="1"/>
  <c r="DI24" i="29"/>
  <c r="DJ24" i="29"/>
  <c r="DK24" i="29"/>
  <c r="DL24" i="29"/>
  <c r="DL34" i="29" s="1"/>
  <c r="DM24" i="29"/>
  <c r="DN24" i="29"/>
  <c r="DO24" i="29"/>
  <c r="DP24" i="29"/>
  <c r="DP34" i="29" s="1"/>
  <c r="DQ24" i="29"/>
  <c r="DR24" i="29"/>
  <c r="DS24" i="29"/>
  <c r="DT24" i="29"/>
  <c r="DT34" i="29" s="1"/>
  <c r="DU24" i="29"/>
  <c r="DV24" i="29"/>
  <c r="DW24" i="29"/>
  <c r="DX24" i="29"/>
  <c r="DX34" i="29" s="1"/>
  <c r="DY24" i="29"/>
  <c r="DZ24" i="29"/>
  <c r="EA24" i="29"/>
  <c r="EB24" i="29"/>
  <c r="EB34" i="29" s="1"/>
  <c r="EC24" i="29"/>
  <c r="ED24" i="29"/>
  <c r="EE24" i="29"/>
  <c r="EF24" i="29"/>
  <c r="EG24" i="29"/>
  <c r="EH24" i="29"/>
  <c r="EI24" i="29"/>
  <c r="EJ24" i="29"/>
  <c r="EK24" i="29"/>
  <c r="EL24" i="29"/>
  <c r="EM24" i="29"/>
  <c r="EN24" i="29"/>
  <c r="EO24" i="29"/>
  <c r="EP24" i="29"/>
  <c r="EQ24" i="29"/>
  <c r="ER24" i="29"/>
  <c r="ES24" i="29"/>
  <c r="ET24" i="29"/>
  <c r="EU24" i="29"/>
  <c r="EV24" i="29"/>
  <c r="EW24" i="29"/>
  <c r="EX24" i="29"/>
  <c r="EY24" i="29"/>
  <c r="EZ24" i="29"/>
  <c r="FA24" i="29"/>
  <c r="FB24" i="29"/>
  <c r="FC24" i="29"/>
  <c r="FD24" i="29"/>
  <c r="FE24" i="29"/>
  <c r="FF24" i="29"/>
  <c r="FG24" i="29"/>
  <c r="FH24" i="29"/>
  <c r="FI24" i="29"/>
  <c r="FJ24" i="29"/>
  <c r="FK24" i="29"/>
  <c r="FL24" i="29"/>
  <c r="FM24" i="29"/>
  <c r="FN24" i="29"/>
  <c r="FO24" i="29"/>
  <c r="FP24" i="29"/>
  <c r="FQ24" i="29"/>
  <c r="FR24" i="29"/>
  <c r="FS24" i="29"/>
  <c r="FT24" i="29"/>
  <c r="FU24" i="29"/>
  <c r="FV24" i="29"/>
  <c r="FW24" i="29"/>
  <c r="FX24" i="29"/>
  <c r="FY24" i="29"/>
  <c r="FZ24" i="29"/>
  <c r="GA24" i="29"/>
  <c r="GB24" i="29"/>
  <c r="GC24" i="29"/>
  <c r="GD24" i="29"/>
  <c r="GE24" i="29"/>
  <c r="BI25" i="29"/>
  <c r="BJ25" i="29"/>
  <c r="BK25" i="29"/>
  <c r="BK81" i="29" s="1"/>
  <c r="BL25" i="29"/>
  <c r="BM25" i="29"/>
  <c r="BN25" i="29"/>
  <c r="BO25" i="29"/>
  <c r="BO69" i="29" s="1"/>
  <c r="BP25" i="29"/>
  <c r="BQ25" i="29"/>
  <c r="BR25" i="29"/>
  <c r="BS25" i="29"/>
  <c r="BT25" i="29"/>
  <c r="BU25" i="29"/>
  <c r="BV25" i="29"/>
  <c r="BW25" i="29"/>
  <c r="BW85" i="29" s="1"/>
  <c r="BX25" i="29"/>
  <c r="BY25" i="29"/>
  <c r="BZ25" i="29"/>
  <c r="CA25" i="29"/>
  <c r="CA81" i="29" s="1"/>
  <c r="CB25" i="29"/>
  <c r="CC25" i="29"/>
  <c r="CD25" i="29"/>
  <c r="CE25" i="29"/>
  <c r="CE69" i="29" s="1"/>
  <c r="CF25" i="29"/>
  <c r="CG25" i="29"/>
  <c r="CH25" i="29"/>
  <c r="CI25" i="29"/>
  <c r="CI85" i="29" s="1"/>
  <c r="CJ25" i="29"/>
  <c r="CK25" i="29"/>
  <c r="CL25" i="29"/>
  <c r="CM25" i="29"/>
  <c r="CM69" i="29" s="1"/>
  <c r="CN25" i="29"/>
  <c r="CO25" i="29"/>
  <c r="CP25" i="29"/>
  <c r="CQ25" i="29"/>
  <c r="CQ85" i="29" s="1"/>
  <c r="CR25" i="29"/>
  <c r="CS25" i="29"/>
  <c r="CT25" i="29"/>
  <c r="CU25" i="29"/>
  <c r="CU69" i="29" s="1"/>
  <c r="CV25" i="29"/>
  <c r="CW25" i="29"/>
  <c r="CX25" i="29"/>
  <c r="CY25" i="29"/>
  <c r="CY85" i="29" s="1"/>
  <c r="CZ25" i="29"/>
  <c r="DA25" i="29"/>
  <c r="DB25" i="29"/>
  <c r="DC25" i="29"/>
  <c r="DC69" i="29" s="1"/>
  <c r="DD25" i="29"/>
  <c r="DE25" i="29"/>
  <c r="DF25" i="29"/>
  <c r="DG25" i="29"/>
  <c r="DG85" i="29" s="1"/>
  <c r="DH25" i="29"/>
  <c r="DI25" i="29"/>
  <c r="DJ25" i="29"/>
  <c r="DK25" i="29"/>
  <c r="DK69" i="29" s="1"/>
  <c r="DL25" i="29"/>
  <c r="DM25" i="29"/>
  <c r="DN25" i="29"/>
  <c r="DO25" i="29"/>
  <c r="DO85" i="29" s="1"/>
  <c r="DP25" i="29"/>
  <c r="DQ25" i="29"/>
  <c r="DR25" i="29"/>
  <c r="DS25" i="29"/>
  <c r="DS69" i="29" s="1"/>
  <c r="DT25" i="29"/>
  <c r="DU25" i="29"/>
  <c r="DV25" i="29"/>
  <c r="DW25" i="29"/>
  <c r="DW85" i="29" s="1"/>
  <c r="DX25" i="29"/>
  <c r="DY25" i="29"/>
  <c r="DZ25" i="29"/>
  <c r="EA25" i="29"/>
  <c r="EA69" i="29" s="1"/>
  <c r="EB25" i="29"/>
  <c r="EC25" i="29"/>
  <c r="ED25" i="29"/>
  <c r="EE25" i="29"/>
  <c r="EE81" i="29" s="1"/>
  <c r="EF25" i="29"/>
  <c r="EG25" i="29"/>
  <c r="EH25" i="29"/>
  <c r="EI25" i="29"/>
  <c r="EJ25" i="29"/>
  <c r="EK25" i="29"/>
  <c r="EL25" i="29"/>
  <c r="EM25" i="29"/>
  <c r="EN25" i="29"/>
  <c r="EO25" i="29"/>
  <c r="EP25" i="29"/>
  <c r="EQ25" i="29"/>
  <c r="ER25" i="29"/>
  <c r="ES25" i="29"/>
  <c r="ET25" i="29"/>
  <c r="EU25" i="29"/>
  <c r="EV25" i="29"/>
  <c r="EW25" i="29"/>
  <c r="EX25" i="29"/>
  <c r="EY25" i="29"/>
  <c r="EZ25" i="29"/>
  <c r="FA25" i="29"/>
  <c r="FB25" i="29"/>
  <c r="FC25" i="29"/>
  <c r="FD25" i="29"/>
  <c r="FE25" i="29"/>
  <c r="FF25" i="29"/>
  <c r="FG25" i="29"/>
  <c r="FH25" i="29"/>
  <c r="FI25" i="29"/>
  <c r="FJ25" i="29"/>
  <c r="FK25" i="29"/>
  <c r="FL25" i="29"/>
  <c r="FM25" i="29"/>
  <c r="FN25" i="29"/>
  <c r="FO25" i="29"/>
  <c r="FP25" i="29"/>
  <c r="FQ25" i="29"/>
  <c r="FR25" i="29"/>
  <c r="FS25" i="29"/>
  <c r="FT25" i="29"/>
  <c r="FU25" i="29"/>
  <c r="FV25" i="29"/>
  <c r="FW25" i="29"/>
  <c r="FX25" i="29"/>
  <c r="FY25" i="29"/>
  <c r="FZ25" i="29"/>
  <c r="GA25" i="29"/>
  <c r="GB25" i="29"/>
  <c r="GC25" i="29"/>
  <c r="GD25" i="29"/>
  <c r="GE25" i="29"/>
  <c r="GF25" i="29"/>
  <c r="BI26" i="29"/>
  <c r="BJ26" i="29"/>
  <c r="BK26" i="29"/>
  <c r="BL26" i="29"/>
  <c r="BM26" i="29"/>
  <c r="BN26" i="29"/>
  <c r="BO26" i="29"/>
  <c r="BP26" i="29"/>
  <c r="BQ26" i="29"/>
  <c r="BR26" i="29"/>
  <c r="BS26" i="29"/>
  <c r="BT26" i="29"/>
  <c r="BU26" i="29"/>
  <c r="BV26" i="29"/>
  <c r="BW26" i="29"/>
  <c r="BX26" i="29"/>
  <c r="BY26" i="29"/>
  <c r="BZ26" i="29"/>
  <c r="CA26" i="29"/>
  <c r="CB26" i="29"/>
  <c r="CC26" i="29"/>
  <c r="CD26" i="29"/>
  <c r="CE26" i="29"/>
  <c r="CF26" i="29"/>
  <c r="CG26" i="29"/>
  <c r="CH26" i="29"/>
  <c r="CI26" i="29"/>
  <c r="CJ26" i="29"/>
  <c r="CK26" i="29"/>
  <c r="CL26" i="29"/>
  <c r="CM26" i="29"/>
  <c r="CN26" i="29"/>
  <c r="CO26" i="29"/>
  <c r="CP26" i="29"/>
  <c r="CQ26" i="29"/>
  <c r="CR26" i="29"/>
  <c r="CS26" i="29"/>
  <c r="CT26" i="29"/>
  <c r="CU26" i="29"/>
  <c r="CV26" i="29"/>
  <c r="CW26" i="29"/>
  <c r="CX26" i="29"/>
  <c r="CY26" i="29"/>
  <c r="CZ26" i="29"/>
  <c r="DA26" i="29"/>
  <c r="DB26" i="29"/>
  <c r="DC26" i="29"/>
  <c r="DD26" i="29"/>
  <c r="DE26" i="29"/>
  <c r="DF26" i="29"/>
  <c r="DG26" i="29"/>
  <c r="DH26" i="29"/>
  <c r="DI26" i="29"/>
  <c r="DJ26" i="29"/>
  <c r="DK26" i="29"/>
  <c r="DL26" i="29"/>
  <c r="DM26" i="29"/>
  <c r="DN26" i="29"/>
  <c r="DO26" i="29"/>
  <c r="DP26" i="29"/>
  <c r="DQ26" i="29"/>
  <c r="DR26" i="29"/>
  <c r="DS26" i="29"/>
  <c r="DT26" i="29"/>
  <c r="DU26" i="29"/>
  <c r="DV26" i="29"/>
  <c r="DW26" i="29"/>
  <c r="DX26" i="29"/>
  <c r="DY26" i="29"/>
  <c r="DZ26" i="29"/>
  <c r="EA26" i="29"/>
  <c r="EB26" i="29"/>
  <c r="EC26" i="29"/>
  <c r="ED26" i="29"/>
  <c r="EE26" i="29"/>
  <c r="EF26" i="29"/>
  <c r="EG26" i="29"/>
  <c r="EH26" i="29"/>
  <c r="EI26" i="29"/>
  <c r="EJ26" i="29"/>
  <c r="EK26" i="29"/>
  <c r="EL26" i="29"/>
  <c r="EM26" i="29"/>
  <c r="EN26" i="29"/>
  <c r="EO26" i="29"/>
  <c r="EP26" i="29"/>
  <c r="EQ26" i="29"/>
  <c r="ER26" i="29"/>
  <c r="ES26" i="29"/>
  <c r="ET26" i="29"/>
  <c r="EU26" i="29"/>
  <c r="EV26" i="29"/>
  <c r="EW26" i="29"/>
  <c r="EX26" i="29"/>
  <c r="EY26" i="29"/>
  <c r="EZ26" i="29"/>
  <c r="FA26" i="29"/>
  <c r="FB26" i="29"/>
  <c r="FC26" i="29"/>
  <c r="FD26" i="29"/>
  <c r="FE26" i="29"/>
  <c r="FF26" i="29"/>
  <c r="FG26" i="29"/>
  <c r="FH26" i="29"/>
  <c r="FI26" i="29"/>
  <c r="FJ26" i="29"/>
  <c r="FK26" i="29"/>
  <c r="FL26" i="29"/>
  <c r="FM26" i="29"/>
  <c r="FN26" i="29"/>
  <c r="FO26" i="29"/>
  <c r="FP26" i="29"/>
  <c r="FQ26" i="29"/>
  <c r="FR26" i="29"/>
  <c r="FS26" i="29"/>
  <c r="FT26" i="29"/>
  <c r="FU26" i="29"/>
  <c r="FV26" i="29"/>
  <c r="FW26" i="29"/>
  <c r="FX26" i="29"/>
  <c r="FY26" i="29"/>
  <c r="FZ26" i="29"/>
  <c r="GA26" i="29"/>
  <c r="GB26" i="29"/>
  <c r="GC26" i="29"/>
  <c r="GD26" i="29"/>
  <c r="GE26" i="29"/>
  <c r="GF26" i="29"/>
  <c r="BI27" i="29"/>
  <c r="BJ27" i="29"/>
  <c r="BK27" i="29"/>
  <c r="BL27" i="29"/>
  <c r="BM27" i="29"/>
  <c r="BN27" i="29"/>
  <c r="BO27" i="29"/>
  <c r="BP27" i="29"/>
  <c r="BQ27" i="29"/>
  <c r="BR27" i="29"/>
  <c r="BS27" i="29"/>
  <c r="BT27" i="29"/>
  <c r="BU27" i="29"/>
  <c r="BV27" i="29"/>
  <c r="BW27" i="29"/>
  <c r="BX27" i="29"/>
  <c r="BY27" i="29"/>
  <c r="BZ27" i="29"/>
  <c r="CA27" i="29"/>
  <c r="CB27" i="29"/>
  <c r="CC27" i="29"/>
  <c r="CD27" i="29"/>
  <c r="CE27" i="29"/>
  <c r="CF27" i="29"/>
  <c r="CG27" i="29"/>
  <c r="CH27" i="29"/>
  <c r="CI27" i="29"/>
  <c r="CJ27" i="29"/>
  <c r="CK27" i="29"/>
  <c r="CL27" i="29"/>
  <c r="CM27" i="29"/>
  <c r="CN27" i="29"/>
  <c r="CO27" i="29"/>
  <c r="CP27" i="29"/>
  <c r="CQ27" i="29"/>
  <c r="CR27" i="29"/>
  <c r="CS27" i="29"/>
  <c r="CT27" i="29"/>
  <c r="CU27" i="29"/>
  <c r="CV27" i="29"/>
  <c r="CW27" i="29"/>
  <c r="CX27" i="29"/>
  <c r="CY27" i="29"/>
  <c r="CZ27" i="29"/>
  <c r="DA27" i="29"/>
  <c r="DB27" i="29"/>
  <c r="DC27" i="29"/>
  <c r="DD27" i="29"/>
  <c r="DE27" i="29"/>
  <c r="DF27" i="29"/>
  <c r="DG27" i="29"/>
  <c r="DH27" i="29"/>
  <c r="DI27" i="29"/>
  <c r="DJ27" i="29"/>
  <c r="DK27" i="29"/>
  <c r="DL27" i="29"/>
  <c r="DM27" i="29"/>
  <c r="DN27" i="29"/>
  <c r="DO27" i="29"/>
  <c r="DP27" i="29"/>
  <c r="DQ27" i="29"/>
  <c r="DR27" i="29"/>
  <c r="DS27" i="29"/>
  <c r="DT27" i="29"/>
  <c r="DU27" i="29"/>
  <c r="DV27" i="29"/>
  <c r="DW27" i="29"/>
  <c r="DX27" i="29"/>
  <c r="DY27" i="29"/>
  <c r="DZ27" i="29"/>
  <c r="EA27" i="29"/>
  <c r="EB27" i="29"/>
  <c r="EC27" i="29"/>
  <c r="ED27" i="29"/>
  <c r="EE27" i="29"/>
  <c r="EF27" i="29"/>
  <c r="EG27" i="29"/>
  <c r="EH27" i="29"/>
  <c r="EI27" i="29"/>
  <c r="EJ27" i="29"/>
  <c r="EK27" i="29"/>
  <c r="EL27" i="29"/>
  <c r="EM27" i="29"/>
  <c r="EN27" i="29"/>
  <c r="EO27" i="29"/>
  <c r="EP27" i="29"/>
  <c r="EQ27" i="29"/>
  <c r="ER27" i="29"/>
  <c r="ES27" i="29"/>
  <c r="ET27" i="29"/>
  <c r="EU27" i="29"/>
  <c r="EV27" i="29"/>
  <c r="EW27" i="29"/>
  <c r="EX27" i="29"/>
  <c r="EY27" i="29"/>
  <c r="EZ27" i="29"/>
  <c r="FA27" i="29"/>
  <c r="FB27" i="29"/>
  <c r="FC27" i="29"/>
  <c r="FD27" i="29"/>
  <c r="FE27" i="29"/>
  <c r="FF27" i="29"/>
  <c r="FG27" i="29"/>
  <c r="FH27" i="29"/>
  <c r="FI27" i="29"/>
  <c r="FJ27" i="29"/>
  <c r="FK27" i="29"/>
  <c r="FL27" i="29"/>
  <c r="FM27" i="29"/>
  <c r="FN27" i="29"/>
  <c r="FO27" i="29"/>
  <c r="FP27" i="29"/>
  <c r="FQ27" i="29"/>
  <c r="FR27" i="29"/>
  <c r="FS27" i="29"/>
  <c r="FT27" i="29"/>
  <c r="FU27" i="29"/>
  <c r="FV27" i="29"/>
  <c r="FW27" i="29"/>
  <c r="FX27" i="29"/>
  <c r="FY27" i="29"/>
  <c r="FZ27" i="29"/>
  <c r="GA27" i="29"/>
  <c r="GB27" i="29"/>
  <c r="GC27" i="29"/>
  <c r="GD27" i="29"/>
  <c r="GE27" i="29"/>
  <c r="GF27" i="29"/>
  <c r="BI28" i="29"/>
  <c r="BJ28" i="29"/>
  <c r="BK28" i="29"/>
  <c r="BL28" i="29"/>
  <c r="BM28" i="29"/>
  <c r="BN28" i="29"/>
  <c r="BO28" i="29"/>
  <c r="BP28" i="29"/>
  <c r="BQ28" i="29"/>
  <c r="BR28" i="29"/>
  <c r="BS28" i="29"/>
  <c r="BT28" i="29"/>
  <c r="BU28" i="29"/>
  <c r="BV28" i="29"/>
  <c r="BW28" i="29"/>
  <c r="BX28" i="29"/>
  <c r="BY28" i="29"/>
  <c r="BZ28" i="29"/>
  <c r="CA28" i="29"/>
  <c r="CB28" i="29"/>
  <c r="CC28" i="29"/>
  <c r="CD28" i="29"/>
  <c r="CE28" i="29"/>
  <c r="CF28" i="29"/>
  <c r="CG28" i="29"/>
  <c r="CH28" i="29"/>
  <c r="CI28" i="29"/>
  <c r="CJ28" i="29"/>
  <c r="CK28" i="29"/>
  <c r="CL28" i="29"/>
  <c r="CM28" i="29"/>
  <c r="CN28" i="29"/>
  <c r="CO28" i="29"/>
  <c r="CP28" i="29"/>
  <c r="CQ28" i="29"/>
  <c r="CR28" i="29"/>
  <c r="CS28" i="29"/>
  <c r="CT28" i="29"/>
  <c r="CU28" i="29"/>
  <c r="CV28" i="29"/>
  <c r="CW28" i="29"/>
  <c r="CX28" i="29"/>
  <c r="CY28" i="29"/>
  <c r="CZ28" i="29"/>
  <c r="DA28" i="29"/>
  <c r="DB28" i="29"/>
  <c r="DC28" i="29"/>
  <c r="DD28" i="29"/>
  <c r="DE28" i="29"/>
  <c r="DF28" i="29"/>
  <c r="DG28" i="29"/>
  <c r="DH28" i="29"/>
  <c r="DI28" i="29"/>
  <c r="DJ28" i="29"/>
  <c r="DK28" i="29"/>
  <c r="DL28" i="29"/>
  <c r="DM28" i="29"/>
  <c r="DN28" i="29"/>
  <c r="DO28" i="29"/>
  <c r="DP28" i="29"/>
  <c r="DQ28" i="29"/>
  <c r="DR28" i="29"/>
  <c r="DS28" i="29"/>
  <c r="DT28" i="29"/>
  <c r="DU28" i="29"/>
  <c r="DV28" i="29"/>
  <c r="DW28" i="29"/>
  <c r="DX28" i="29"/>
  <c r="DY28" i="29"/>
  <c r="DZ28" i="29"/>
  <c r="EA28" i="29"/>
  <c r="EB28" i="29"/>
  <c r="EC28" i="29"/>
  <c r="ED28" i="29"/>
  <c r="EE28" i="29"/>
  <c r="EF28" i="29"/>
  <c r="EG28" i="29"/>
  <c r="EH28" i="29"/>
  <c r="EI28" i="29"/>
  <c r="EJ28" i="29"/>
  <c r="EK28" i="29"/>
  <c r="EL28" i="29"/>
  <c r="EM28" i="29"/>
  <c r="EN28" i="29"/>
  <c r="EO28" i="29"/>
  <c r="EP28" i="29"/>
  <c r="EQ28" i="29"/>
  <c r="ER28" i="29"/>
  <c r="ES28" i="29"/>
  <c r="ET28" i="29"/>
  <c r="EU28" i="29"/>
  <c r="EV28" i="29"/>
  <c r="EW28" i="29"/>
  <c r="EX28" i="29"/>
  <c r="EY28" i="29"/>
  <c r="EZ28" i="29"/>
  <c r="FA28" i="29"/>
  <c r="FB28" i="29"/>
  <c r="FC28" i="29"/>
  <c r="FD28" i="29"/>
  <c r="FE28" i="29"/>
  <c r="FF28" i="29"/>
  <c r="FG28" i="29"/>
  <c r="FH28" i="29"/>
  <c r="FI28" i="29"/>
  <c r="FJ28" i="29"/>
  <c r="FK28" i="29"/>
  <c r="FL28" i="29"/>
  <c r="FM28" i="29"/>
  <c r="FN28" i="29"/>
  <c r="FO28" i="29"/>
  <c r="FP28" i="29"/>
  <c r="FQ28" i="29"/>
  <c r="FR28" i="29"/>
  <c r="FS28" i="29"/>
  <c r="FT28" i="29"/>
  <c r="FU28" i="29"/>
  <c r="FV28" i="29"/>
  <c r="FW28" i="29"/>
  <c r="FX28" i="29"/>
  <c r="FY28" i="29"/>
  <c r="FZ28" i="29"/>
  <c r="GA28" i="29"/>
  <c r="GB28" i="29"/>
  <c r="GC28" i="29"/>
  <c r="GD28" i="29"/>
  <c r="GE28" i="29"/>
  <c r="GF28" i="29"/>
  <c r="O29" i="29"/>
  <c r="BI29" i="29"/>
  <c r="BJ29" i="29"/>
  <c r="BK29" i="29"/>
  <c r="BL29" i="29"/>
  <c r="BM29" i="29"/>
  <c r="BN29" i="29"/>
  <c r="BO29" i="29"/>
  <c r="BP29" i="29"/>
  <c r="BQ29" i="29"/>
  <c r="BR29" i="29"/>
  <c r="BS29" i="29"/>
  <c r="BT29" i="29"/>
  <c r="BU29" i="29"/>
  <c r="BV29" i="29"/>
  <c r="BW29" i="29"/>
  <c r="BX29" i="29"/>
  <c r="BY29" i="29"/>
  <c r="BZ29" i="29"/>
  <c r="CA29" i="29"/>
  <c r="CB29" i="29"/>
  <c r="CC29" i="29"/>
  <c r="CD29" i="29"/>
  <c r="CE29" i="29"/>
  <c r="CF29" i="29"/>
  <c r="CG29" i="29"/>
  <c r="CH29" i="29"/>
  <c r="CI29" i="29"/>
  <c r="CJ29" i="29"/>
  <c r="CK29" i="29"/>
  <c r="CL29" i="29"/>
  <c r="CM29" i="29"/>
  <c r="CN29" i="29"/>
  <c r="CO29" i="29"/>
  <c r="CP29" i="29"/>
  <c r="CQ29" i="29"/>
  <c r="CR29" i="29"/>
  <c r="CS29" i="29"/>
  <c r="CT29" i="29"/>
  <c r="CU29" i="29"/>
  <c r="CV29" i="29"/>
  <c r="CW29" i="29"/>
  <c r="CX29" i="29"/>
  <c r="CY29" i="29"/>
  <c r="CZ29" i="29"/>
  <c r="DA29" i="29"/>
  <c r="DB29" i="29"/>
  <c r="DC29" i="29"/>
  <c r="DD29" i="29"/>
  <c r="DE29" i="29"/>
  <c r="DF29" i="29"/>
  <c r="DG29" i="29"/>
  <c r="DH29" i="29"/>
  <c r="DI29" i="29"/>
  <c r="DJ29" i="29"/>
  <c r="DK29" i="29"/>
  <c r="DL29" i="29"/>
  <c r="DM29" i="29"/>
  <c r="DN29" i="29"/>
  <c r="DN88" i="29" s="1"/>
  <c r="DO29" i="29"/>
  <c r="DP29" i="29"/>
  <c r="DQ29" i="29"/>
  <c r="DR29" i="29"/>
  <c r="DS29" i="29"/>
  <c r="DT29" i="29"/>
  <c r="DU29" i="29"/>
  <c r="DV29" i="29"/>
  <c r="DW29" i="29"/>
  <c r="DX29" i="29"/>
  <c r="DY29" i="29"/>
  <c r="DZ29" i="29"/>
  <c r="EA29" i="29"/>
  <c r="EB29" i="29"/>
  <c r="EC29" i="29"/>
  <c r="ED29" i="29"/>
  <c r="EE29" i="29"/>
  <c r="EF29" i="29"/>
  <c r="EG29" i="29"/>
  <c r="EH29" i="29"/>
  <c r="EI29" i="29"/>
  <c r="EJ29" i="29"/>
  <c r="EK29" i="29"/>
  <c r="EL29" i="29"/>
  <c r="EM29" i="29"/>
  <c r="EN29" i="29"/>
  <c r="EO29" i="29"/>
  <c r="EP29" i="29"/>
  <c r="EQ29" i="29"/>
  <c r="ER29" i="29"/>
  <c r="ES29" i="29"/>
  <c r="ET29" i="29"/>
  <c r="EU29" i="29"/>
  <c r="EV29" i="29"/>
  <c r="EW29" i="29"/>
  <c r="EX29" i="29"/>
  <c r="EY29" i="29"/>
  <c r="EZ29" i="29"/>
  <c r="FA29" i="29"/>
  <c r="FB29" i="29"/>
  <c r="FC29" i="29"/>
  <c r="FD29" i="29"/>
  <c r="FE29" i="29"/>
  <c r="FF29" i="29"/>
  <c r="FG29" i="29"/>
  <c r="FH29" i="29"/>
  <c r="FI29" i="29"/>
  <c r="FJ29" i="29"/>
  <c r="FK29" i="29"/>
  <c r="FL29" i="29"/>
  <c r="FM29" i="29"/>
  <c r="FN29" i="29"/>
  <c r="FO29" i="29"/>
  <c r="FP29" i="29"/>
  <c r="FQ29" i="29"/>
  <c r="FR29" i="29"/>
  <c r="FS29" i="29"/>
  <c r="FT29" i="29"/>
  <c r="FU29" i="29"/>
  <c r="FV29" i="29"/>
  <c r="FW29" i="29"/>
  <c r="FX29" i="29"/>
  <c r="FY29" i="29"/>
  <c r="FZ29" i="29"/>
  <c r="GA29" i="29"/>
  <c r="GB29" i="29"/>
  <c r="GC29" i="29"/>
  <c r="GD29" i="29"/>
  <c r="GE29" i="29"/>
  <c r="GF29" i="29"/>
  <c r="O30" i="29"/>
  <c r="BI30" i="29"/>
  <c r="BJ30" i="29"/>
  <c r="BK30" i="29"/>
  <c r="BL30" i="29"/>
  <c r="BM30" i="29"/>
  <c r="BN30" i="29"/>
  <c r="BO30" i="29"/>
  <c r="BP30" i="29"/>
  <c r="BQ30" i="29"/>
  <c r="BR30" i="29"/>
  <c r="BS30" i="29"/>
  <c r="BT30" i="29"/>
  <c r="BU30" i="29"/>
  <c r="BV30" i="29"/>
  <c r="BW30" i="29"/>
  <c r="BX30" i="29"/>
  <c r="BY30" i="29"/>
  <c r="BZ30" i="29"/>
  <c r="CA30" i="29"/>
  <c r="CB30" i="29"/>
  <c r="CC30" i="29"/>
  <c r="CD30" i="29"/>
  <c r="CE30" i="29"/>
  <c r="CF30" i="29"/>
  <c r="CG30" i="29"/>
  <c r="CH30" i="29"/>
  <c r="CI30" i="29"/>
  <c r="CJ30" i="29"/>
  <c r="CK30" i="29"/>
  <c r="CL30" i="29"/>
  <c r="CM30" i="29"/>
  <c r="CN30" i="29"/>
  <c r="CO30" i="29"/>
  <c r="CP30" i="29"/>
  <c r="CQ30" i="29"/>
  <c r="CR30" i="29"/>
  <c r="CS30" i="29"/>
  <c r="CT30" i="29"/>
  <c r="CU30" i="29"/>
  <c r="CV30" i="29"/>
  <c r="CW30" i="29"/>
  <c r="CX30" i="29"/>
  <c r="CY30" i="29"/>
  <c r="CZ30" i="29"/>
  <c r="DA30" i="29"/>
  <c r="DB30" i="29"/>
  <c r="DC30" i="29"/>
  <c r="DD30" i="29"/>
  <c r="DE30" i="29"/>
  <c r="DF30" i="29"/>
  <c r="DG30" i="29"/>
  <c r="DH30" i="29"/>
  <c r="DI30" i="29"/>
  <c r="DJ30" i="29"/>
  <c r="DK30" i="29"/>
  <c r="DL30" i="29"/>
  <c r="DM30" i="29"/>
  <c r="DN30" i="29"/>
  <c r="DO30" i="29"/>
  <c r="DP30" i="29"/>
  <c r="DQ30" i="29"/>
  <c r="DR30" i="29"/>
  <c r="DS30" i="29"/>
  <c r="DT30" i="29"/>
  <c r="DU30" i="29"/>
  <c r="DV30" i="29"/>
  <c r="DW30" i="29"/>
  <c r="DX30" i="29"/>
  <c r="DY30" i="29"/>
  <c r="DZ30" i="29"/>
  <c r="EA30" i="29"/>
  <c r="EB30" i="29"/>
  <c r="EC30" i="29"/>
  <c r="ED30" i="29"/>
  <c r="EE30" i="29"/>
  <c r="EF30" i="29"/>
  <c r="EG30" i="29"/>
  <c r="EH30" i="29"/>
  <c r="EI30" i="29"/>
  <c r="EJ30" i="29"/>
  <c r="EK30" i="29"/>
  <c r="EL30" i="29"/>
  <c r="EM30" i="29"/>
  <c r="EN30" i="29"/>
  <c r="EO30" i="29"/>
  <c r="EP30" i="29"/>
  <c r="EQ30" i="29"/>
  <c r="ER30" i="29"/>
  <c r="ES30" i="29"/>
  <c r="ET30" i="29"/>
  <c r="EU30" i="29"/>
  <c r="EV30" i="29"/>
  <c r="EW30" i="29"/>
  <c r="EX30" i="29"/>
  <c r="EY30" i="29"/>
  <c r="EZ30" i="29"/>
  <c r="FA30" i="29"/>
  <c r="FB30" i="29"/>
  <c r="FC30" i="29"/>
  <c r="FD30" i="29"/>
  <c r="FE30" i="29"/>
  <c r="FF30" i="29"/>
  <c r="FG30" i="29"/>
  <c r="FH30" i="29"/>
  <c r="FI30" i="29"/>
  <c r="FJ30" i="29"/>
  <c r="FK30" i="29"/>
  <c r="FL30" i="29"/>
  <c r="FM30" i="29"/>
  <c r="FN30" i="29"/>
  <c r="FO30" i="29"/>
  <c r="FP30" i="29"/>
  <c r="FQ30" i="29"/>
  <c r="FR30" i="29"/>
  <c r="FS30" i="29"/>
  <c r="FT30" i="29"/>
  <c r="FU30" i="29"/>
  <c r="FV30" i="29"/>
  <c r="FW30" i="29"/>
  <c r="FX30" i="29"/>
  <c r="FY30" i="29"/>
  <c r="FZ30" i="29"/>
  <c r="GA30" i="29"/>
  <c r="GB30" i="29"/>
  <c r="GC30" i="29"/>
  <c r="GD30" i="29"/>
  <c r="GE30" i="29"/>
  <c r="GF30" i="29"/>
  <c r="O31" i="29"/>
  <c r="BI31" i="29"/>
  <c r="BJ31" i="29"/>
  <c r="BK31" i="29"/>
  <c r="BL31" i="29"/>
  <c r="BM31" i="29"/>
  <c r="BN31" i="29"/>
  <c r="BO31" i="29"/>
  <c r="BP31" i="29"/>
  <c r="BQ31" i="29"/>
  <c r="BR31" i="29"/>
  <c r="BS31" i="29"/>
  <c r="BT31" i="29"/>
  <c r="BU31" i="29"/>
  <c r="BV31" i="29"/>
  <c r="BW31" i="29"/>
  <c r="BX31" i="29"/>
  <c r="BY31" i="29"/>
  <c r="BZ31" i="29"/>
  <c r="CA31" i="29"/>
  <c r="CB31" i="29"/>
  <c r="CC31" i="29"/>
  <c r="CD31" i="29"/>
  <c r="CE31" i="29"/>
  <c r="CF31" i="29"/>
  <c r="CG31" i="29"/>
  <c r="CH31" i="29"/>
  <c r="CI31" i="29"/>
  <c r="CJ31" i="29"/>
  <c r="CK31" i="29"/>
  <c r="CL31" i="29"/>
  <c r="CM31" i="29"/>
  <c r="CN31" i="29"/>
  <c r="CO31" i="29"/>
  <c r="CP31" i="29"/>
  <c r="CQ31" i="29"/>
  <c r="CR31" i="29"/>
  <c r="CS31" i="29"/>
  <c r="CT31" i="29"/>
  <c r="CU31" i="29"/>
  <c r="CV31" i="29"/>
  <c r="CW31" i="29"/>
  <c r="CX31" i="29"/>
  <c r="CY31" i="29"/>
  <c r="CZ31" i="29"/>
  <c r="DA31" i="29"/>
  <c r="DB31" i="29"/>
  <c r="DC31" i="29"/>
  <c r="DD31" i="29"/>
  <c r="DE31" i="29"/>
  <c r="DF31" i="29"/>
  <c r="DG31" i="29"/>
  <c r="DH31" i="29"/>
  <c r="DI31" i="29"/>
  <c r="DJ31" i="29"/>
  <c r="DK31" i="29"/>
  <c r="DL31" i="29"/>
  <c r="DM31" i="29"/>
  <c r="DN31" i="29"/>
  <c r="DO31" i="29"/>
  <c r="DP31" i="29"/>
  <c r="DQ31" i="29"/>
  <c r="DR31" i="29"/>
  <c r="DS31" i="29"/>
  <c r="DT31" i="29"/>
  <c r="DU31" i="29"/>
  <c r="DV31" i="29"/>
  <c r="DW31" i="29"/>
  <c r="DX31" i="29"/>
  <c r="DY31" i="29"/>
  <c r="DZ31" i="29"/>
  <c r="EA31" i="29"/>
  <c r="EB31" i="29"/>
  <c r="EC31" i="29"/>
  <c r="ED31" i="29"/>
  <c r="EE31" i="29"/>
  <c r="EF31" i="29"/>
  <c r="EG31" i="29"/>
  <c r="EH31" i="29"/>
  <c r="EI31" i="29"/>
  <c r="EJ31" i="29"/>
  <c r="EK31" i="29"/>
  <c r="EL31" i="29"/>
  <c r="EM31" i="29"/>
  <c r="EN31" i="29"/>
  <c r="EO31" i="29"/>
  <c r="EP31" i="29"/>
  <c r="EQ31" i="29"/>
  <c r="ER31" i="29"/>
  <c r="ES31" i="29"/>
  <c r="ET31" i="29"/>
  <c r="EU31" i="29"/>
  <c r="EV31" i="29"/>
  <c r="EW31" i="29"/>
  <c r="EX31" i="29"/>
  <c r="EY31" i="29"/>
  <c r="EZ31" i="29"/>
  <c r="FA31" i="29"/>
  <c r="FB31" i="29"/>
  <c r="FC31" i="29"/>
  <c r="FD31" i="29"/>
  <c r="FE31" i="29"/>
  <c r="FF31" i="29"/>
  <c r="FG31" i="29"/>
  <c r="FH31" i="29"/>
  <c r="FI31" i="29"/>
  <c r="FJ31" i="29"/>
  <c r="FK31" i="29"/>
  <c r="FL31" i="29"/>
  <c r="FM31" i="29"/>
  <c r="FN31" i="29"/>
  <c r="FO31" i="29"/>
  <c r="FP31" i="29"/>
  <c r="FQ31" i="29"/>
  <c r="FR31" i="29"/>
  <c r="FS31" i="29"/>
  <c r="FT31" i="29"/>
  <c r="FU31" i="29"/>
  <c r="FV31" i="29"/>
  <c r="FW31" i="29"/>
  <c r="FX31" i="29"/>
  <c r="FY31" i="29"/>
  <c r="FZ31" i="29"/>
  <c r="GA31" i="29"/>
  <c r="GB31" i="29"/>
  <c r="GC31" i="29"/>
  <c r="GD31" i="29"/>
  <c r="GE31" i="29"/>
  <c r="GF31" i="29"/>
  <c r="O32" i="29"/>
  <c r="BI32" i="29"/>
  <c r="BJ32" i="29"/>
  <c r="BK32" i="29"/>
  <c r="BL32" i="29"/>
  <c r="BM32" i="29"/>
  <c r="BN32" i="29"/>
  <c r="BO32" i="29"/>
  <c r="BP32" i="29"/>
  <c r="BQ32" i="29"/>
  <c r="BR32" i="29"/>
  <c r="BS32" i="29"/>
  <c r="BT32" i="29"/>
  <c r="BU32" i="29"/>
  <c r="BV32" i="29"/>
  <c r="BW32" i="29"/>
  <c r="BX32" i="29"/>
  <c r="BY32" i="29"/>
  <c r="BZ32" i="29"/>
  <c r="CA32" i="29"/>
  <c r="CB32" i="29"/>
  <c r="CC32" i="29"/>
  <c r="CD32" i="29"/>
  <c r="CE32" i="29"/>
  <c r="CF32" i="29"/>
  <c r="CG32" i="29"/>
  <c r="CH32" i="29"/>
  <c r="CI32" i="29"/>
  <c r="CJ32" i="29"/>
  <c r="CK32" i="29"/>
  <c r="CL32" i="29"/>
  <c r="CM32" i="29"/>
  <c r="CN32" i="29"/>
  <c r="CO32" i="29"/>
  <c r="CP32" i="29"/>
  <c r="CQ32" i="29"/>
  <c r="CR32" i="29"/>
  <c r="CS32" i="29"/>
  <c r="CT32" i="29"/>
  <c r="CU32" i="29"/>
  <c r="CV32" i="29"/>
  <c r="CW32" i="29"/>
  <c r="CX32" i="29"/>
  <c r="CY32" i="29"/>
  <c r="CZ32" i="29"/>
  <c r="DA32" i="29"/>
  <c r="DB32" i="29"/>
  <c r="DC32" i="29"/>
  <c r="DD32" i="29"/>
  <c r="DE32" i="29"/>
  <c r="DF32" i="29"/>
  <c r="DG32" i="29"/>
  <c r="DH32" i="29"/>
  <c r="DI32" i="29"/>
  <c r="DJ32" i="29"/>
  <c r="DK32" i="29"/>
  <c r="DL32" i="29"/>
  <c r="DM32" i="29"/>
  <c r="DN32" i="29"/>
  <c r="DO32" i="29"/>
  <c r="DP32" i="29"/>
  <c r="DQ32" i="29"/>
  <c r="DR32" i="29"/>
  <c r="DS32" i="29"/>
  <c r="DT32" i="29"/>
  <c r="DU32" i="29"/>
  <c r="DV32" i="29"/>
  <c r="DW32" i="29"/>
  <c r="DX32" i="29"/>
  <c r="DY32" i="29"/>
  <c r="DZ32" i="29"/>
  <c r="EA32" i="29"/>
  <c r="EB32" i="29"/>
  <c r="EC32" i="29"/>
  <c r="ED32" i="29"/>
  <c r="EE32" i="29"/>
  <c r="EF32" i="29"/>
  <c r="EG32" i="29"/>
  <c r="EH32" i="29"/>
  <c r="EI32" i="29"/>
  <c r="EJ32" i="29"/>
  <c r="EK32" i="29"/>
  <c r="EL32" i="29"/>
  <c r="EM32" i="29"/>
  <c r="EN32" i="29"/>
  <c r="EO32" i="29"/>
  <c r="EP32" i="29"/>
  <c r="EQ32" i="29"/>
  <c r="ER32" i="29"/>
  <c r="ES32" i="29"/>
  <c r="ET32" i="29"/>
  <c r="EU32" i="29"/>
  <c r="EV32" i="29"/>
  <c r="EW32" i="29"/>
  <c r="EX32" i="29"/>
  <c r="EY32" i="29"/>
  <c r="EZ32" i="29"/>
  <c r="FA32" i="29"/>
  <c r="FB32" i="29"/>
  <c r="FC32" i="29"/>
  <c r="FD32" i="29"/>
  <c r="FE32" i="29"/>
  <c r="FF32" i="29"/>
  <c r="FG32" i="29"/>
  <c r="FH32" i="29"/>
  <c r="FI32" i="29"/>
  <c r="FJ32" i="29"/>
  <c r="FK32" i="29"/>
  <c r="FL32" i="29"/>
  <c r="FM32" i="29"/>
  <c r="FN32" i="29"/>
  <c r="FO32" i="29"/>
  <c r="FP32" i="29"/>
  <c r="FQ32" i="29"/>
  <c r="FR32" i="29"/>
  <c r="FS32" i="29"/>
  <c r="FT32" i="29"/>
  <c r="FU32" i="29"/>
  <c r="FV32" i="29"/>
  <c r="FW32" i="29"/>
  <c r="FX32" i="29"/>
  <c r="FY32" i="29"/>
  <c r="FZ32" i="29"/>
  <c r="GA32" i="29"/>
  <c r="GB32" i="29"/>
  <c r="GC32" i="29"/>
  <c r="GD32" i="29"/>
  <c r="GE32" i="29"/>
  <c r="GF32" i="29"/>
  <c r="O33" i="29"/>
  <c r="BI33" i="29"/>
  <c r="BJ33" i="29"/>
  <c r="BK33" i="29"/>
  <c r="BL33" i="29"/>
  <c r="BM33" i="29"/>
  <c r="BN33" i="29"/>
  <c r="BO33" i="29"/>
  <c r="BP33" i="29"/>
  <c r="BQ33" i="29"/>
  <c r="BR33" i="29"/>
  <c r="BS33" i="29"/>
  <c r="BT33" i="29"/>
  <c r="BU33" i="29"/>
  <c r="BV33" i="29"/>
  <c r="BW33" i="29"/>
  <c r="BX33" i="29"/>
  <c r="BY33" i="29"/>
  <c r="BZ33" i="29"/>
  <c r="CA33" i="29"/>
  <c r="CB33" i="29"/>
  <c r="CC33" i="29"/>
  <c r="CD33" i="29"/>
  <c r="CE33" i="29"/>
  <c r="CF33" i="29"/>
  <c r="CG33" i="29"/>
  <c r="CH33" i="29"/>
  <c r="CI33" i="29"/>
  <c r="CJ33" i="29"/>
  <c r="CK33" i="29"/>
  <c r="CL33" i="29"/>
  <c r="CM33" i="29"/>
  <c r="CN33" i="29"/>
  <c r="CO33" i="29"/>
  <c r="CP33" i="29"/>
  <c r="CQ33" i="29"/>
  <c r="CR33" i="29"/>
  <c r="CS33" i="29"/>
  <c r="CT33" i="29"/>
  <c r="CU33" i="29"/>
  <c r="CV33" i="29"/>
  <c r="CW33" i="29"/>
  <c r="CX33" i="29"/>
  <c r="CY33" i="29"/>
  <c r="CZ33" i="29"/>
  <c r="DA33" i="29"/>
  <c r="DB33" i="29"/>
  <c r="DC33" i="29"/>
  <c r="DD33" i="29"/>
  <c r="DE33" i="29"/>
  <c r="DF33" i="29"/>
  <c r="DG33" i="29"/>
  <c r="DH33" i="29"/>
  <c r="DI33" i="29"/>
  <c r="DJ33" i="29"/>
  <c r="DK33" i="29"/>
  <c r="DL33" i="29"/>
  <c r="DM33" i="29"/>
  <c r="DN33" i="29"/>
  <c r="DO33" i="29"/>
  <c r="DP33" i="29"/>
  <c r="DQ33" i="29"/>
  <c r="DR33" i="29"/>
  <c r="DS33" i="29"/>
  <c r="DT33" i="29"/>
  <c r="DU33" i="29"/>
  <c r="DV33" i="29"/>
  <c r="DW33" i="29"/>
  <c r="DX33" i="29"/>
  <c r="DY33" i="29"/>
  <c r="DZ33" i="29"/>
  <c r="EA33" i="29"/>
  <c r="EB33" i="29"/>
  <c r="EC33" i="29"/>
  <c r="ED33" i="29"/>
  <c r="EE33" i="29"/>
  <c r="EF33" i="29"/>
  <c r="EG33" i="29"/>
  <c r="EH33" i="29"/>
  <c r="EI33" i="29"/>
  <c r="EJ33" i="29"/>
  <c r="EK33" i="29"/>
  <c r="EL33" i="29"/>
  <c r="EM33" i="29"/>
  <c r="EN33" i="29"/>
  <c r="EO33" i="29"/>
  <c r="EP33" i="29"/>
  <c r="EQ33" i="29"/>
  <c r="ER33" i="29"/>
  <c r="ES33" i="29"/>
  <c r="ET33" i="29"/>
  <c r="EU33" i="29"/>
  <c r="EV33" i="29"/>
  <c r="EW33" i="29"/>
  <c r="EX33" i="29"/>
  <c r="EY33" i="29"/>
  <c r="EZ33" i="29"/>
  <c r="FA33" i="29"/>
  <c r="FB33" i="29"/>
  <c r="FC33" i="29"/>
  <c r="FD33" i="29"/>
  <c r="FE33" i="29"/>
  <c r="FF33" i="29"/>
  <c r="FG33" i="29"/>
  <c r="FH33" i="29"/>
  <c r="FI33" i="29"/>
  <c r="FJ33" i="29"/>
  <c r="FK33" i="29"/>
  <c r="FL33" i="29"/>
  <c r="FM33" i="29"/>
  <c r="FN33" i="29"/>
  <c r="FO33" i="29"/>
  <c r="FP33" i="29"/>
  <c r="FQ33" i="29"/>
  <c r="FR33" i="29"/>
  <c r="FS33" i="29"/>
  <c r="FT33" i="29"/>
  <c r="FU33" i="29"/>
  <c r="FV33" i="29"/>
  <c r="FW33" i="29"/>
  <c r="FX33" i="29"/>
  <c r="FY33" i="29"/>
  <c r="FZ33" i="29"/>
  <c r="GA33" i="29"/>
  <c r="GB33" i="29"/>
  <c r="GC33" i="29"/>
  <c r="GD33" i="29"/>
  <c r="GE33" i="29"/>
  <c r="GF33" i="29"/>
  <c r="EG59" i="29"/>
  <c r="EG91" i="29"/>
  <c r="EF46" i="29"/>
  <c r="EF74" i="29"/>
  <c r="EF78" i="29"/>
  <c r="EF94" i="29"/>
  <c r="EE37" i="29"/>
  <c r="EE85" i="29"/>
  <c r="ED40" i="29"/>
  <c r="ED72" i="29"/>
  <c r="ED84" i="29"/>
  <c r="ED88" i="29"/>
  <c r="EC43" i="29"/>
  <c r="EC71" i="29"/>
  <c r="EC75" i="29"/>
  <c r="EC87" i="29"/>
  <c r="EB42" i="29"/>
  <c r="EB74" i="29"/>
  <c r="EB78" i="29"/>
  <c r="EB90" i="29"/>
  <c r="EB106" i="29"/>
  <c r="EA37" i="29"/>
  <c r="EA49" i="29"/>
  <c r="EA65" i="29"/>
  <c r="EA81" i="29"/>
  <c r="EA97" i="29"/>
  <c r="DZ36" i="29"/>
  <c r="DZ52" i="29"/>
  <c r="DZ68" i="29"/>
  <c r="DZ84" i="29"/>
  <c r="DZ100" i="29"/>
  <c r="DY39" i="29"/>
  <c r="DY55" i="29"/>
  <c r="DY71" i="29"/>
  <c r="DY75" i="29"/>
  <c r="DY87" i="29"/>
  <c r="DY103" i="29"/>
  <c r="DX42" i="29"/>
  <c r="DX58" i="29"/>
  <c r="DX74" i="29"/>
  <c r="DX78" i="29"/>
  <c r="DX90" i="29"/>
  <c r="DX106" i="29"/>
  <c r="DW37" i="29"/>
  <c r="DW49" i="29"/>
  <c r="DW65" i="29"/>
  <c r="DW81" i="29"/>
  <c r="DW97" i="29"/>
  <c r="DV36" i="29"/>
  <c r="DV52" i="29"/>
  <c r="DV68" i="29"/>
  <c r="DV84" i="29"/>
  <c r="DV100" i="29"/>
  <c r="DU39" i="29"/>
  <c r="DU55" i="29"/>
  <c r="DU71" i="29"/>
  <c r="DU75" i="29"/>
  <c r="DU87" i="29"/>
  <c r="DU103" i="29"/>
  <c r="DT42" i="29"/>
  <c r="DT58" i="29"/>
  <c r="DT74" i="29"/>
  <c r="DT78" i="29"/>
  <c r="DT90" i="29"/>
  <c r="DT106" i="29"/>
  <c r="DS37" i="29"/>
  <c r="DS49" i="29"/>
  <c r="DS65" i="29"/>
  <c r="DS81" i="29"/>
  <c r="DS97" i="29"/>
  <c r="DR36" i="29"/>
  <c r="DR52" i="29"/>
  <c r="DR68" i="29"/>
  <c r="DR84" i="29"/>
  <c r="DR100" i="29"/>
  <c r="DQ39" i="29"/>
  <c r="DQ55" i="29"/>
  <c r="DQ71" i="29"/>
  <c r="DQ75" i="29"/>
  <c r="DQ87" i="29"/>
  <c r="DQ103" i="29"/>
  <c r="DP42" i="29"/>
  <c r="DP58" i="29"/>
  <c r="DP74" i="29"/>
  <c r="DP78" i="29"/>
  <c r="DP90" i="29"/>
  <c r="DP106" i="29"/>
  <c r="DO37" i="29"/>
  <c r="DO49" i="29"/>
  <c r="DO65" i="29"/>
  <c r="DO81" i="29"/>
  <c r="DO97" i="29"/>
  <c r="DN36" i="29"/>
  <c r="DN52" i="29"/>
  <c r="DN68" i="29"/>
  <c r="DN84" i="29"/>
  <c r="DN100" i="29"/>
  <c r="DM39" i="29"/>
  <c r="DM43" i="29"/>
  <c r="DM55" i="29"/>
  <c r="DM71" i="29"/>
  <c r="DM75" i="29"/>
  <c r="DM87" i="29"/>
  <c r="DM103" i="29"/>
  <c r="DL42" i="29"/>
  <c r="DL58" i="29"/>
  <c r="DL74" i="29"/>
  <c r="DL78" i="29"/>
  <c r="DL90" i="29"/>
  <c r="DL106" i="29"/>
  <c r="DK37" i="29"/>
  <c r="DK49" i="29"/>
  <c r="DK65" i="29"/>
  <c r="DK81" i="29"/>
  <c r="DK85" i="29"/>
  <c r="DK97" i="29"/>
  <c r="DJ36" i="29"/>
  <c r="DJ40" i="29"/>
  <c r="DJ52" i="29"/>
  <c r="DJ68" i="29"/>
  <c r="DJ84" i="29"/>
  <c r="DJ100" i="29"/>
  <c r="DI39" i="29"/>
  <c r="DI55" i="29"/>
  <c r="DI71" i="29"/>
  <c r="DI75" i="29"/>
  <c r="DI87" i="29"/>
  <c r="DI91" i="29"/>
  <c r="DI103" i="29"/>
  <c r="DH42" i="29"/>
  <c r="DH46" i="29"/>
  <c r="DH58" i="29"/>
  <c r="DH74" i="29"/>
  <c r="DH78" i="29"/>
  <c r="DH90" i="29"/>
  <c r="DH106" i="29"/>
  <c r="DG37" i="29"/>
  <c r="DG49" i="29"/>
  <c r="DG65" i="29"/>
  <c r="DG69" i="29"/>
  <c r="DG81" i="29"/>
  <c r="DG97" i="29"/>
  <c r="DG101" i="29"/>
  <c r="DF36" i="29"/>
  <c r="DF52" i="29"/>
  <c r="DF56" i="29"/>
  <c r="DF68" i="29"/>
  <c r="DF84" i="29"/>
  <c r="DF88" i="29"/>
  <c r="DF100" i="29"/>
  <c r="DE39" i="29"/>
  <c r="DE43" i="29"/>
  <c r="DE55" i="29"/>
  <c r="DE71" i="29"/>
  <c r="DE75" i="29"/>
  <c r="DE87" i="29"/>
  <c r="DE103" i="29"/>
  <c r="DE107" i="29"/>
  <c r="DD42" i="29"/>
  <c r="DD58" i="29"/>
  <c r="DD62" i="29"/>
  <c r="DD74" i="29"/>
  <c r="DD78" i="29"/>
  <c r="DD90" i="29"/>
  <c r="DD94" i="29"/>
  <c r="DD106" i="29"/>
  <c r="DC37" i="29"/>
  <c r="DC49" i="29"/>
  <c r="DC53" i="29"/>
  <c r="DC65" i="29"/>
  <c r="DC81" i="29"/>
  <c r="DC85" i="29"/>
  <c r="DC97" i="29"/>
  <c r="DB36" i="29"/>
  <c r="DB40" i="29"/>
  <c r="DB52" i="29"/>
  <c r="DB68" i="29"/>
  <c r="DB72" i="29"/>
  <c r="DB84" i="29"/>
  <c r="DB100" i="29"/>
  <c r="DB104" i="29"/>
  <c r="DA39" i="29"/>
  <c r="DA55" i="29"/>
  <c r="DA59" i="29"/>
  <c r="DA71" i="29"/>
  <c r="DA75" i="29"/>
  <c r="DA87" i="29"/>
  <c r="DA91" i="29"/>
  <c r="DA103" i="29"/>
  <c r="CZ42" i="29"/>
  <c r="CZ46" i="29"/>
  <c r="CZ58" i="29"/>
  <c r="CZ74" i="29"/>
  <c r="CZ78" i="29"/>
  <c r="CZ90" i="29"/>
  <c r="CZ106" i="29"/>
  <c r="CY37" i="29"/>
  <c r="CY49" i="29"/>
  <c r="CY65" i="29"/>
  <c r="CY69" i="29"/>
  <c r="CY81" i="29"/>
  <c r="CY97" i="29"/>
  <c r="CY101" i="29"/>
  <c r="CX36" i="29"/>
  <c r="CX52" i="29"/>
  <c r="CX56" i="29"/>
  <c r="CX68" i="29"/>
  <c r="CX84" i="29"/>
  <c r="CX88" i="29"/>
  <c r="CX100" i="29"/>
  <c r="CW39" i="29"/>
  <c r="CW43" i="29"/>
  <c r="CW55" i="29"/>
  <c r="CW71" i="29"/>
  <c r="CW75" i="29"/>
  <c r="CW87" i="29"/>
  <c r="CW103" i="29"/>
  <c r="CW107" i="29"/>
  <c r="CV42" i="29"/>
  <c r="CV58" i="29"/>
  <c r="CV62" i="29"/>
  <c r="CV74" i="29"/>
  <c r="CV78" i="29"/>
  <c r="CV90" i="29"/>
  <c r="CV94" i="29"/>
  <c r="CV106" i="29"/>
  <c r="CU37" i="29"/>
  <c r="CU49" i="29"/>
  <c r="CU53" i="29"/>
  <c r="CU65" i="29"/>
  <c r="CU81" i="29"/>
  <c r="CU85" i="29"/>
  <c r="CU97" i="29"/>
  <c r="CT36" i="29"/>
  <c r="CT40" i="29"/>
  <c r="CT52" i="29"/>
  <c r="CT68" i="29"/>
  <c r="CT72" i="29"/>
  <c r="CT84" i="29"/>
  <c r="CT100" i="29"/>
  <c r="CT104" i="29"/>
  <c r="CS39" i="29"/>
  <c r="CS55" i="29"/>
  <c r="CS59" i="29"/>
  <c r="CS71" i="29"/>
  <c r="CS75" i="29"/>
  <c r="CS87" i="29"/>
  <c r="CS91" i="29"/>
  <c r="CS103" i="29"/>
  <c r="CR42" i="29"/>
  <c r="CR46" i="29"/>
  <c r="CR58" i="29"/>
  <c r="CR74" i="29"/>
  <c r="CR78" i="29"/>
  <c r="CR90" i="29"/>
  <c r="CR106" i="29"/>
  <c r="CQ37" i="29"/>
  <c r="CQ49" i="29"/>
  <c r="CQ65" i="29"/>
  <c r="CQ69" i="29"/>
  <c r="CQ81" i="29"/>
  <c r="CQ97" i="29"/>
  <c r="CQ101" i="29"/>
  <c r="CP36" i="29"/>
  <c r="CP52" i="29"/>
  <c r="CP56" i="29"/>
  <c r="CP68" i="29"/>
  <c r="CP84" i="29"/>
  <c r="CP88" i="29"/>
  <c r="CP100" i="29"/>
  <c r="CO39" i="29"/>
  <c r="CO43" i="29"/>
  <c r="CO55" i="29"/>
  <c r="CO71" i="29"/>
  <c r="CO75" i="29"/>
  <c r="CO87" i="29"/>
  <c r="CO103" i="29"/>
  <c r="CO107" i="29"/>
  <c r="CN42" i="29"/>
  <c r="CN58" i="29"/>
  <c r="CN62" i="29"/>
  <c r="CN74" i="29"/>
  <c r="CN78" i="29"/>
  <c r="CN90" i="29"/>
  <c r="CN94" i="29"/>
  <c r="CN106" i="29"/>
  <c r="CM37" i="29"/>
  <c r="CM49" i="29"/>
  <c r="CM53" i="29"/>
  <c r="CM65" i="29"/>
  <c r="CM81" i="29"/>
  <c r="CM85" i="29"/>
  <c r="CM97" i="29"/>
  <c r="CL36" i="29"/>
  <c r="CL40" i="29"/>
  <c r="CL52" i="29"/>
  <c r="CL68" i="29"/>
  <c r="CL72" i="29"/>
  <c r="CL84" i="29"/>
  <c r="CL100" i="29"/>
  <c r="CL104" i="29"/>
  <c r="CK39" i="29"/>
  <c r="CK55" i="29"/>
  <c r="CK59" i="29"/>
  <c r="CK71" i="29"/>
  <c r="CK75" i="29"/>
  <c r="CK87" i="29"/>
  <c r="CK91" i="29"/>
  <c r="CK103" i="29"/>
  <c r="CJ42" i="29"/>
  <c r="CJ46" i="29"/>
  <c r="CJ58" i="29"/>
  <c r="CJ74" i="29"/>
  <c r="CJ78" i="29"/>
  <c r="CJ90" i="29"/>
  <c r="CJ106" i="29"/>
  <c r="CI37" i="29"/>
  <c r="CI49" i="29"/>
  <c r="CI65" i="29"/>
  <c r="CI69" i="29"/>
  <c r="CI81" i="29"/>
  <c r="CI97" i="29"/>
  <c r="CI101" i="29"/>
  <c r="CH36" i="29"/>
  <c r="CH52" i="29"/>
  <c r="CH56" i="29"/>
  <c r="CH68" i="29"/>
  <c r="CH84" i="29"/>
  <c r="CH88" i="29"/>
  <c r="CH100" i="29"/>
  <c r="CG39" i="29"/>
  <c r="CG43" i="29"/>
  <c r="CG55" i="29"/>
  <c r="CG71" i="29"/>
  <c r="CG75" i="29"/>
  <c r="CG87" i="29"/>
  <c r="CG103" i="29"/>
  <c r="CG107" i="29"/>
  <c r="CF42" i="29"/>
  <c r="CF58" i="29"/>
  <c r="CF62" i="29"/>
  <c r="CF74" i="29"/>
  <c r="CF78" i="29"/>
  <c r="CF90" i="29"/>
  <c r="CF94" i="29"/>
  <c r="CF106" i="29"/>
  <c r="CE37" i="29"/>
  <c r="CE49" i="29"/>
  <c r="CE53" i="29"/>
  <c r="CE65" i="29"/>
  <c r="CE81" i="29"/>
  <c r="CE85" i="29"/>
  <c r="CE97" i="29"/>
  <c r="CD36" i="29"/>
  <c r="CD40" i="29"/>
  <c r="CD52" i="29"/>
  <c r="CD68" i="29"/>
  <c r="CD72" i="29"/>
  <c r="CD84" i="29"/>
  <c r="CD100" i="29"/>
  <c r="CD104" i="29"/>
  <c r="CC39" i="29"/>
  <c r="CC55" i="29"/>
  <c r="CC59" i="29"/>
  <c r="CC71" i="29"/>
  <c r="CC75" i="29"/>
  <c r="CC87" i="29"/>
  <c r="CC91" i="29"/>
  <c r="CC103" i="29"/>
  <c r="CB38" i="29"/>
  <c r="CB42" i="29"/>
  <c r="CB46" i="29"/>
  <c r="CB62" i="29"/>
  <c r="CB74" i="29"/>
  <c r="CB78" i="29"/>
  <c r="CB94" i="29"/>
  <c r="CB106" i="29"/>
  <c r="CA37" i="29"/>
  <c r="CA53" i="29"/>
  <c r="CA65" i="29"/>
  <c r="CA69" i="29"/>
  <c r="CA85" i="29"/>
  <c r="CA97" i="29"/>
  <c r="CA101" i="29"/>
  <c r="BZ40" i="29"/>
  <c r="BZ52" i="29"/>
  <c r="BZ56" i="29"/>
  <c r="BZ72" i="29"/>
  <c r="BZ84" i="29"/>
  <c r="BZ88" i="29"/>
  <c r="BZ104" i="29"/>
  <c r="BY39" i="29"/>
  <c r="BY43" i="29"/>
  <c r="BY59" i="29"/>
  <c r="BY71" i="29"/>
  <c r="BY75" i="29"/>
  <c r="BY91" i="29"/>
  <c r="BY103" i="29"/>
  <c r="BY107" i="29"/>
  <c r="BX38" i="29"/>
  <c r="BX42" i="29"/>
  <c r="BX46" i="29"/>
  <c r="BX58" i="29"/>
  <c r="BX74" i="29"/>
  <c r="BX78" i="29"/>
  <c r="BX90" i="29"/>
  <c r="BX106" i="29"/>
  <c r="BW37" i="29"/>
  <c r="BW49" i="29"/>
  <c r="BW65" i="29"/>
  <c r="BW69" i="29"/>
  <c r="BW81" i="29"/>
  <c r="BW97" i="29"/>
  <c r="BW101" i="29"/>
  <c r="BV36" i="29"/>
  <c r="BV52" i="29"/>
  <c r="BV56" i="29"/>
  <c r="BV68" i="29"/>
  <c r="BV84" i="29"/>
  <c r="BV88" i="29"/>
  <c r="BV100" i="29"/>
  <c r="BU39" i="29"/>
  <c r="BU43" i="29"/>
  <c r="BU55" i="29"/>
  <c r="BU71" i="29"/>
  <c r="BU75" i="29"/>
  <c r="BU87" i="29"/>
  <c r="BU103" i="29"/>
  <c r="BU107" i="29"/>
  <c r="BT38" i="29"/>
  <c r="BT46" i="29"/>
  <c r="BT58" i="29"/>
  <c r="BT62" i="29"/>
  <c r="BT74" i="29"/>
  <c r="BT78" i="29"/>
  <c r="BT90" i="29"/>
  <c r="BT94" i="29"/>
  <c r="BS37" i="29"/>
  <c r="BS49" i="29"/>
  <c r="BS53" i="29"/>
  <c r="BS69" i="29"/>
  <c r="BS81" i="29"/>
  <c r="BS85" i="29"/>
  <c r="BS101" i="29"/>
  <c r="BR36" i="29"/>
  <c r="BR40" i="29"/>
  <c r="BR56" i="29"/>
  <c r="BR68" i="29"/>
  <c r="BR72" i="29"/>
  <c r="BR88" i="29"/>
  <c r="BR100" i="29"/>
  <c r="BR104" i="29"/>
  <c r="BQ43" i="29"/>
  <c r="BQ55" i="29"/>
  <c r="BQ59" i="29"/>
  <c r="BQ71" i="29"/>
  <c r="BQ75" i="29"/>
  <c r="BQ87" i="29"/>
  <c r="BQ91" i="29"/>
  <c r="BQ107" i="29"/>
  <c r="BP38" i="29"/>
  <c r="BP42" i="29"/>
  <c r="BP58" i="29"/>
  <c r="BP62" i="29"/>
  <c r="BP74" i="29"/>
  <c r="BP78" i="29"/>
  <c r="BP90" i="29"/>
  <c r="BP94" i="29"/>
  <c r="BP106" i="29"/>
  <c r="BO37" i="29"/>
  <c r="BO49" i="29"/>
  <c r="BO53" i="29"/>
  <c r="BO65" i="29"/>
  <c r="BO81" i="29"/>
  <c r="BO85" i="29"/>
  <c r="BO97" i="29"/>
  <c r="BN36" i="29"/>
  <c r="BN40" i="29"/>
  <c r="BN52" i="29"/>
  <c r="BN68" i="29"/>
  <c r="BN72" i="29"/>
  <c r="BN84" i="29"/>
  <c r="BN100" i="29"/>
  <c r="BN104" i="29"/>
  <c r="BM39" i="29"/>
  <c r="BM55" i="29"/>
  <c r="BM59" i="29"/>
  <c r="BM71" i="29"/>
  <c r="BM75" i="29"/>
  <c r="BM87" i="29"/>
  <c r="BM91" i="29"/>
  <c r="BM103" i="29"/>
  <c r="BL38" i="29"/>
  <c r="BL42" i="29"/>
  <c r="BL46" i="29"/>
  <c r="BL62" i="29"/>
  <c r="BL74" i="29"/>
  <c r="BL78" i="29"/>
  <c r="BL94" i="29"/>
  <c r="BL106" i="29"/>
  <c r="BK37" i="29"/>
  <c r="BK53" i="29"/>
  <c r="BK65" i="29"/>
  <c r="BK69" i="29"/>
  <c r="BK85" i="29"/>
  <c r="BK97" i="29"/>
  <c r="BK101" i="29"/>
  <c r="BJ40" i="29"/>
  <c r="BJ52" i="29"/>
  <c r="BJ56" i="29"/>
  <c r="BJ72" i="29"/>
  <c r="BJ84" i="29"/>
  <c r="BJ88" i="29"/>
  <c r="BJ104" i="29"/>
  <c r="BI39" i="29"/>
  <c r="BI43" i="29"/>
  <c r="BI59" i="29"/>
  <c r="BI71" i="29"/>
  <c r="BI75" i="29"/>
  <c r="BI91" i="29"/>
  <c r="BI103" i="29"/>
  <c r="BI107" i="29"/>
  <c r="O11" i="29"/>
  <c r="BG11" i="29"/>
  <c r="O12" i="29"/>
  <c r="O13" i="29"/>
  <c r="BG43" i="29" s="1"/>
  <c r="O14" i="29"/>
  <c r="O15" i="29"/>
  <c r="Q11" i="29"/>
  <c r="R11" i="29"/>
  <c r="S11" i="29"/>
  <c r="T11" i="29"/>
  <c r="U11" i="29"/>
  <c r="V11" i="29"/>
  <c r="W11" i="29"/>
  <c r="X11" i="29"/>
  <c r="Y11" i="29"/>
  <c r="Y92" i="29" s="1"/>
  <c r="Z11" i="29"/>
  <c r="Z37" i="29" s="1"/>
  <c r="AA11" i="29"/>
  <c r="AB11" i="29"/>
  <c r="AC11" i="29"/>
  <c r="AD11" i="29"/>
  <c r="AE11" i="29"/>
  <c r="AF11" i="29"/>
  <c r="AG11" i="29"/>
  <c r="AH11" i="29"/>
  <c r="AI11" i="29"/>
  <c r="AJ11" i="29"/>
  <c r="AK11" i="29"/>
  <c r="AL11" i="29"/>
  <c r="AL37" i="29" s="1"/>
  <c r="AM11" i="29"/>
  <c r="AN11" i="29"/>
  <c r="AO11" i="29"/>
  <c r="AO92" i="29" s="1"/>
  <c r="AP11" i="29"/>
  <c r="AQ11" i="29"/>
  <c r="AR11" i="29"/>
  <c r="AS11" i="29"/>
  <c r="AT11" i="29"/>
  <c r="AU11" i="29"/>
  <c r="AV11" i="29"/>
  <c r="AW11" i="29"/>
  <c r="AX11" i="29"/>
  <c r="AY11" i="29"/>
  <c r="AZ11" i="29"/>
  <c r="BA11" i="29"/>
  <c r="BB11" i="29"/>
  <c r="BB37" i="29" s="1"/>
  <c r="BC11" i="29"/>
  <c r="BD11" i="29"/>
  <c r="BE11" i="29"/>
  <c r="BE92" i="29" s="1"/>
  <c r="BF11" i="29"/>
  <c r="Q12" i="29"/>
  <c r="R12" i="29"/>
  <c r="S12" i="29"/>
  <c r="T12" i="29"/>
  <c r="U12" i="29"/>
  <c r="V12" i="29"/>
  <c r="W12" i="29"/>
  <c r="X12" i="29"/>
  <c r="Y12" i="29"/>
  <c r="Z12" i="29"/>
  <c r="AA12" i="29"/>
  <c r="AB12" i="29"/>
  <c r="AC12" i="29"/>
  <c r="AD12" i="29"/>
  <c r="AE12" i="29"/>
  <c r="AF12" i="29"/>
  <c r="AG12" i="29"/>
  <c r="AH12" i="29"/>
  <c r="AI12" i="29"/>
  <c r="AJ12" i="29"/>
  <c r="AK12" i="29"/>
  <c r="AL12" i="29"/>
  <c r="AM12" i="29"/>
  <c r="AN12" i="29"/>
  <c r="AO12" i="29"/>
  <c r="AP12" i="29"/>
  <c r="AQ12" i="29"/>
  <c r="AR12" i="29"/>
  <c r="AS12" i="29"/>
  <c r="AT12" i="29"/>
  <c r="AU12" i="29"/>
  <c r="AV12" i="29"/>
  <c r="AW12" i="29"/>
  <c r="AX12" i="29"/>
  <c r="AY12" i="29"/>
  <c r="AZ12" i="29"/>
  <c r="BA12" i="29"/>
  <c r="BB12" i="29"/>
  <c r="BC12" i="29"/>
  <c r="BD12" i="29"/>
  <c r="BE12" i="29"/>
  <c r="BF12" i="29"/>
  <c r="BG12" i="29"/>
  <c r="Q13" i="29"/>
  <c r="R13" i="29"/>
  <c r="S13" i="29"/>
  <c r="T13" i="29"/>
  <c r="U13" i="29"/>
  <c r="V13" i="29"/>
  <c r="W13" i="29"/>
  <c r="X13" i="29"/>
  <c r="Y13" i="29"/>
  <c r="Z13" i="29"/>
  <c r="AA13" i="29"/>
  <c r="AB13" i="29"/>
  <c r="AC13" i="29"/>
  <c r="AD13" i="29"/>
  <c r="AE13" i="29"/>
  <c r="AF13" i="29"/>
  <c r="AG13" i="29"/>
  <c r="AH13" i="29"/>
  <c r="AI13" i="29"/>
  <c r="AJ13" i="29"/>
  <c r="AK13" i="29"/>
  <c r="AL13" i="29"/>
  <c r="AM13" i="29"/>
  <c r="AN13" i="29"/>
  <c r="AO13" i="29"/>
  <c r="AP13" i="29"/>
  <c r="AQ13" i="29"/>
  <c r="AR13" i="29"/>
  <c r="AS13" i="29"/>
  <c r="AT13" i="29"/>
  <c r="AU13" i="29"/>
  <c r="AV13" i="29"/>
  <c r="AW13" i="29"/>
  <c r="AX13" i="29"/>
  <c r="AY13" i="29"/>
  <c r="AZ13" i="29"/>
  <c r="BA13" i="29"/>
  <c r="BB13" i="29"/>
  <c r="BC13" i="29"/>
  <c r="BD13" i="29"/>
  <c r="BE13" i="29"/>
  <c r="BF13" i="29"/>
  <c r="BG13" i="29"/>
  <c r="Q14" i="29"/>
  <c r="R14" i="29"/>
  <c r="S14" i="29"/>
  <c r="T14" i="29"/>
  <c r="U14" i="29"/>
  <c r="V14" i="29"/>
  <c r="W14" i="29"/>
  <c r="X14" i="29"/>
  <c r="Y14" i="29"/>
  <c r="Z14" i="29"/>
  <c r="AA14" i="29"/>
  <c r="AB14" i="29"/>
  <c r="AC14" i="29"/>
  <c r="AD14" i="29"/>
  <c r="AD61" i="29" s="1"/>
  <c r="AE14" i="29"/>
  <c r="AF14" i="29"/>
  <c r="AG14" i="29"/>
  <c r="AH14" i="29"/>
  <c r="AH62" i="29" s="1"/>
  <c r="AI14" i="29"/>
  <c r="AJ14" i="29"/>
  <c r="AK14" i="29"/>
  <c r="AL14" i="29"/>
  <c r="AM14" i="29"/>
  <c r="AN14" i="29"/>
  <c r="AO14" i="29"/>
  <c r="AP14" i="29"/>
  <c r="AQ14" i="29"/>
  <c r="AR14" i="29"/>
  <c r="AS14" i="29"/>
  <c r="AT14" i="29"/>
  <c r="AU14" i="29"/>
  <c r="AV14" i="29"/>
  <c r="AW14" i="29"/>
  <c r="AX14" i="29"/>
  <c r="AY14" i="29"/>
  <c r="AZ14" i="29"/>
  <c r="BA14" i="29"/>
  <c r="BB14" i="29"/>
  <c r="BC14" i="29"/>
  <c r="BD14" i="29"/>
  <c r="BE14" i="29"/>
  <c r="BF14" i="29"/>
  <c r="BG14" i="29"/>
  <c r="Q15" i="29"/>
  <c r="R15" i="29"/>
  <c r="S15" i="29"/>
  <c r="T15" i="29"/>
  <c r="U15" i="29"/>
  <c r="V15" i="29"/>
  <c r="W15" i="29"/>
  <c r="X15" i="29"/>
  <c r="Y15" i="29"/>
  <c r="Z15" i="29"/>
  <c r="AA15" i="29"/>
  <c r="AB15" i="29"/>
  <c r="AC15" i="29"/>
  <c r="AD15" i="29"/>
  <c r="AE15" i="29"/>
  <c r="AF15" i="29"/>
  <c r="AG15" i="29"/>
  <c r="AH15" i="29"/>
  <c r="AI15" i="29"/>
  <c r="AJ15" i="29"/>
  <c r="AK15" i="29"/>
  <c r="AL15" i="29"/>
  <c r="AM15" i="29"/>
  <c r="AN15" i="29"/>
  <c r="AO15" i="29"/>
  <c r="AP15" i="29"/>
  <c r="AQ15" i="29"/>
  <c r="AR15" i="29"/>
  <c r="AS15" i="29"/>
  <c r="AT15" i="29"/>
  <c r="AU15" i="29"/>
  <c r="AV15" i="29"/>
  <c r="AW15" i="29"/>
  <c r="AX15" i="29"/>
  <c r="AY15" i="29"/>
  <c r="AZ15" i="29"/>
  <c r="BA15" i="29"/>
  <c r="BB15" i="29"/>
  <c r="BC15" i="29"/>
  <c r="BD15" i="29"/>
  <c r="BE15" i="29"/>
  <c r="BF15" i="29"/>
  <c r="BG15" i="29"/>
  <c r="O16" i="29"/>
  <c r="Q16" i="29"/>
  <c r="R16" i="29"/>
  <c r="S16" i="29"/>
  <c r="T16" i="29"/>
  <c r="U16" i="29"/>
  <c r="V16" i="29"/>
  <c r="W16" i="29"/>
  <c r="X16" i="29"/>
  <c r="Y16" i="29"/>
  <c r="Z16" i="29"/>
  <c r="AA16" i="29"/>
  <c r="AB16" i="29"/>
  <c r="AC16" i="29"/>
  <c r="AD16" i="29"/>
  <c r="AE16" i="29"/>
  <c r="AF16" i="29"/>
  <c r="AG16" i="29"/>
  <c r="AH16" i="29"/>
  <c r="AI16" i="29"/>
  <c r="AI59" i="29" s="1"/>
  <c r="AJ16" i="29"/>
  <c r="AK16" i="29"/>
  <c r="AL16" i="29"/>
  <c r="AM16" i="29"/>
  <c r="AN16" i="29"/>
  <c r="AO16" i="29"/>
  <c r="AP16" i="29"/>
  <c r="AQ16" i="29"/>
  <c r="AR16" i="29"/>
  <c r="AS16" i="29"/>
  <c r="AT16" i="29"/>
  <c r="AU16" i="29"/>
  <c r="AV16" i="29"/>
  <c r="AW16" i="29"/>
  <c r="AX16" i="29"/>
  <c r="AY16" i="29"/>
  <c r="AZ16" i="29"/>
  <c r="BA16" i="29"/>
  <c r="BB16" i="29"/>
  <c r="BC16" i="29"/>
  <c r="BD16" i="29"/>
  <c r="BE16" i="29"/>
  <c r="BF16" i="29"/>
  <c r="BG16" i="29"/>
  <c r="BF73" i="29"/>
  <c r="BD47" i="29"/>
  <c r="BC34" i="29"/>
  <c r="BC98" i="29"/>
  <c r="BA72" i="29"/>
  <c r="AY46" i="29"/>
  <c r="AW36" i="29"/>
  <c r="AV87" i="29"/>
  <c r="AT61" i="29"/>
  <c r="AR35" i="29"/>
  <c r="AQ86" i="29"/>
  <c r="AO60" i="29"/>
  <c r="AM34" i="29"/>
  <c r="AL85" i="29"/>
  <c r="AJ59" i="29"/>
  <c r="AH49" i="29"/>
  <c r="AG100" i="29"/>
  <c r="AE74" i="29"/>
  <c r="AC48" i="29"/>
  <c r="AB35" i="29"/>
  <c r="AB99" i="29"/>
  <c r="AA66" i="29"/>
  <c r="AA98" i="29"/>
  <c r="Z53" i="29"/>
  <c r="Z85" i="29"/>
  <c r="Y40" i="29"/>
  <c r="Y72" i="29"/>
  <c r="Y104" i="29"/>
  <c r="X59" i="29"/>
  <c r="X91" i="29"/>
  <c r="W34" i="29"/>
  <c r="W46" i="29"/>
  <c r="W78" i="29"/>
  <c r="V37" i="29"/>
  <c r="V69" i="29"/>
  <c r="V101" i="29"/>
  <c r="U56" i="29"/>
  <c r="U88" i="29"/>
  <c r="T43" i="29"/>
  <c r="T75" i="29"/>
  <c r="T107" i="29"/>
  <c r="S62" i="29"/>
  <c r="S94" i="29"/>
  <c r="R61" i="29"/>
  <c r="R93" i="29"/>
  <c r="Q48" i="29"/>
  <c r="Q80" i="29"/>
  <c r="AQ3" i="3"/>
  <c r="AQ4" i="3"/>
  <c r="AQ5" i="3"/>
  <c r="AQ6" i="3"/>
  <c r="AQ7" i="3"/>
  <c r="AQ2" i="3"/>
  <c r="AP3" i="3"/>
  <c r="AP4" i="3"/>
  <c r="AP5" i="3"/>
  <c r="AP6" i="3"/>
  <c r="AP7" i="3"/>
  <c r="AP2" i="3"/>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9" i="1"/>
  <c r="D10" i="1"/>
  <c r="D7" i="1"/>
  <c r="D8" i="1"/>
  <c r="D3" i="1"/>
  <c r="D4" i="1"/>
  <c r="D5" i="1"/>
  <c r="D6" i="1"/>
  <c r="D2" i="1"/>
  <c r="D62" i="15"/>
  <c r="D61" i="15"/>
  <c r="D60" i="15"/>
  <c r="D59" i="15"/>
  <c r="D58" i="15"/>
  <c r="D57" i="15"/>
  <c r="D56" i="15"/>
  <c r="D55" i="15"/>
  <c r="D54" i="15"/>
  <c r="D53" i="15"/>
  <c r="D10" i="15"/>
  <c r="D9" i="15"/>
  <c r="D8" i="15"/>
  <c r="D7" i="15"/>
  <c r="D5" i="15"/>
  <c r="D6" i="15"/>
  <c r="A2" i="14"/>
  <c r="B2" i="14" s="1"/>
  <c r="E5" i="14"/>
  <c r="A94" i="14"/>
  <c r="B5" i="14"/>
  <c r="A99" i="3"/>
  <c r="A98" i="3"/>
  <c r="A96" i="3"/>
  <c r="A97" i="3"/>
  <c r="A95" i="3"/>
  <c r="A92" i="3"/>
  <c r="A91" i="3"/>
  <c r="A89" i="3"/>
  <c r="A90" i="3"/>
  <c r="A88" i="3"/>
  <c r="A80" i="3"/>
  <c r="A81" i="3"/>
  <c r="A82" i="3"/>
  <c r="A83" i="3"/>
  <c r="A84" i="3"/>
  <c r="A79" i="3"/>
  <c r="A85" i="3"/>
  <c r="K41" i="15" s="1"/>
  <c r="A86" i="3"/>
  <c r="K42" i="15" s="1"/>
  <c r="A87" i="3"/>
  <c r="K43" i="15"/>
  <c r="A94" i="3"/>
  <c r="K44" i="15"/>
  <c r="A78" i="3"/>
  <c r="A73" i="3"/>
  <c r="A74" i="3"/>
  <c r="O43" i="15"/>
  <c r="A75" i="3"/>
  <c r="O44" i="15" s="1"/>
  <c r="A76" i="3"/>
  <c r="O45" i="15" s="1"/>
  <c r="A72" i="3"/>
  <c r="O41" i="15"/>
  <c r="O42" i="15"/>
  <c r="A233" i="1"/>
  <c r="A234" i="1"/>
  <c r="A232" i="1"/>
  <c r="A231" i="1"/>
  <c r="A235" i="1"/>
  <c r="A230" i="1"/>
  <c r="A227" i="1"/>
  <c r="A226" i="1"/>
  <c r="A223" i="1"/>
  <c r="A224" i="1"/>
  <c r="A225" i="1"/>
  <c r="A228" i="1"/>
  <c r="A222" i="1"/>
  <c r="A220" i="1"/>
  <c r="A221" i="1"/>
  <c r="O22" i="15" s="1"/>
  <c r="A229" i="1"/>
  <c r="O23" i="15" s="1"/>
  <c r="A219" i="1"/>
  <c r="O21" i="15" s="1"/>
  <c r="A214" i="1"/>
  <c r="A215" i="1"/>
  <c r="A213" i="1"/>
  <c r="A212" i="1"/>
  <c r="A216" i="1"/>
  <c r="A211" i="1"/>
  <c r="A208" i="1"/>
  <c r="A207" i="1"/>
  <c r="A203" i="1"/>
  <c r="A204" i="1"/>
  <c r="A205" i="1"/>
  <c r="A206" i="1"/>
  <c r="A209" i="1"/>
  <c r="A202" i="1"/>
  <c r="A200" i="1"/>
  <c r="A201" i="1"/>
  <c r="O16" i="15"/>
  <c r="A210" i="1"/>
  <c r="O17" i="15"/>
  <c r="A199" i="1"/>
  <c r="O15" i="15"/>
  <c r="A243" i="1"/>
  <c r="A242" i="1"/>
  <c r="A240" i="1"/>
  <c r="A241" i="1"/>
  <c r="A244" i="1"/>
  <c r="A239" i="1"/>
  <c r="A238" i="1"/>
  <c r="O27" i="15"/>
  <c r="A250" i="1"/>
  <c r="A251" i="1"/>
  <c r="A249" i="1"/>
  <c r="A247" i="1"/>
  <c r="A248" i="1"/>
  <c r="A252" i="1"/>
  <c r="A246" i="1"/>
  <c r="A245" i="1"/>
  <c r="O28" i="15" s="1"/>
  <c r="A237" i="1"/>
  <c r="A190" i="1"/>
  <c r="A191" i="1"/>
  <c r="A189" i="1"/>
  <c r="A164" i="1"/>
  <c r="A165" i="1"/>
  <c r="A163" i="1"/>
  <c r="A157" i="1"/>
  <c r="A156" i="1"/>
  <c r="A188" i="1"/>
  <c r="A192" i="1"/>
  <c r="A187" i="1"/>
  <c r="A185" i="1"/>
  <c r="A184" i="1"/>
  <c r="A181" i="1"/>
  <c r="A182" i="1"/>
  <c r="A180" i="1"/>
  <c r="A170" i="1"/>
  <c r="A171" i="1"/>
  <c r="A172" i="1"/>
  <c r="A173" i="1"/>
  <c r="A174" i="1"/>
  <c r="A175" i="1"/>
  <c r="A176" i="1"/>
  <c r="A177" i="1"/>
  <c r="A178" i="1"/>
  <c r="A169" i="1"/>
  <c r="A161" i="1"/>
  <c r="A162" i="1"/>
  <c r="A166" i="1"/>
  <c r="A160" i="1"/>
  <c r="A151" i="1"/>
  <c r="A152" i="1"/>
  <c r="A153" i="1"/>
  <c r="A154" i="1"/>
  <c r="A155" i="1"/>
  <c r="A158" i="1"/>
  <c r="A150" i="1"/>
  <c r="A148" i="1"/>
  <c r="K16" i="15" s="1"/>
  <c r="A149" i="1"/>
  <c r="K17" i="15" s="1"/>
  <c r="A159" i="1"/>
  <c r="K18" i="15" s="1"/>
  <c r="A167" i="1"/>
  <c r="K19" i="15" s="1"/>
  <c r="A168" i="1"/>
  <c r="K20" i="15" s="1"/>
  <c r="A179" i="1"/>
  <c r="K21" i="15" s="1"/>
  <c r="A183" i="1"/>
  <c r="K22" i="15" s="1"/>
  <c r="A186" i="1"/>
  <c r="K23" i="15" s="1"/>
  <c r="A193" i="1"/>
  <c r="K24" i="15" s="1"/>
  <c r="A194" i="1"/>
  <c r="K25" i="15" s="1"/>
  <c r="A195" i="1"/>
  <c r="K26" i="15" s="1"/>
  <c r="A196" i="1"/>
  <c r="K27" i="15" s="1"/>
  <c r="A147" i="1"/>
  <c r="K15" i="15" s="1"/>
  <c r="E76" i="14"/>
  <c r="B76" i="14"/>
  <c r="D76" i="14" s="1"/>
  <c r="E74" i="14"/>
  <c r="B74" i="14"/>
  <c r="D74" i="14" s="1"/>
  <c r="E73" i="14"/>
  <c r="B73" i="14"/>
  <c r="D73" i="14" s="1"/>
  <c r="E72" i="14"/>
  <c r="B72" i="14"/>
  <c r="D72" i="14" s="1"/>
  <c r="E68" i="14"/>
  <c r="B68" i="14"/>
  <c r="D68" i="14" s="1"/>
  <c r="E67" i="14"/>
  <c r="B67" i="14"/>
  <c r="D67" i="14" s="1"/>
  <c r="E66" i="14"/>
  <c r="B66" i="14"/>
  <c r="D66" i="14" s="1"/>
  <c r="B60" i="14"/>
  <c r="D11" i="15"/>
  <c r="E60" i="14"/>
  <c r="E4" i="14"/>
  <c r="E6" i="14"/>
  <c r="E7" i="14"/>
  <c r="E8" i="14"/>
  <c r="E9" i="14"/>
  <c r="E10" i="14"/>
  <c r="E11" i="14"/>
  <c r="E12" i="14"/>
  <c r="E13" i="14"/>
  <c r="E14" i="14"/>
  <c r="E15" i="14"/>
  <c r="E16" i="14"/>
  <c r="E17" i="14"/>
  <c r="E2"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1" i="14"/>
  <c r="E62" i="14"/>
  <c r="E63" i="14"/>
  <c r="E64" i="14"/>
  <c r="E65" i="14"/>
  <c r="E69" i="14"/>
  <c r="E70" i="14"/>
  <c r="E71" i="14"/>
  <c r="E75" i="14"/>
  <c r="E77" i="14"/>
  <c r="E78" i="14"/>
  <c r="E3" i="14"/>
  <c r="B41" i="14"/>
  <c r="D41" i="14" s="1"/>
  <c r="B40" i="14"/>
  <c r="D40" i="14" s="1"/>
  <c r="B39" i="14"/>
  <c r="D39" i="14" s="1"/>
  <c r="B38" i="14"/>
  <c r="D38" i="14" s="1"/>
  <c r="B37" i="14"/>
  <c r="D37" i="14" s="1"/>
  <c r="B36" i="14"/>
  <c r="D36" i="14" s="1"/>
  <c r="B35" i="14"/>
  <c r="D35" i="14" s="1"/>
  <c r="B31" i="14"/>
  <c r="D31" i="14" s="1"/>
  <c r="B30" i="14"/>
  <c r="D30" i="14" s="1"/>
  <c r="B29" i="14"/>
  <c r="D29" i="14" s="1"/>
  <c r="B25" i="14"/>
  <c r="D25" i="14" s="1"/>
  <c r="B24" i="14"/>
  <c r="D24" i="14" s="1"/>
  <c r="B23" i="14"/>
  <c r="D23" i="14" s="1"/>
  <c r="B19" i="14"/>
  <c r="D19" i="14" s="1"/>
  <c r="B18" i="14"/>
  <c r="D18" i="14" s="1"/>
  <c r="B17" i="14"/>
  <c r="D17" i="14" s="1"/>
  <c r="A65" i="3"/>
  <c r="A93" i="14"/>
  <c r="B4" i="14"/>
  <c r="D4" i="14" s="1"/>
  <c r="S4" i="19"/>
  <c r="S4" i="18"/>
  <c r="C62" i="15"/>
  <c r="C61" i="15"/>
  <c r="C60" i="15"/>
  <c r="C59" i="15"/>
  <c r="C58" i="15"/>
  <c r="C57" i="15"/>
  <c r="C56" i="15"/>
  <c r="C55" i="15"/>
  <c r="C54" i="15"/>
  <c r="C53" i="15"/>
  <c r="C14" i="15"/>
  <c r="G14" i="15" s="1"/>
  <c r="K14" i="15" s="1"/>
  <c r="O14" i="15" s="1"/>
  <c r="O20" i="15" s="1"/>
  <c r="O26" i="15" s="1"/>
  <c r="G15" i="15"/>
  <c r="G16" i="15"/>
  <c r="G17" i="15"/>
  <c r="G18" i="15"/>
  <c r="G19" i="15"/>
  <c r="G20" i="15"/>
  <c r="G21" i="15"/>
  <c r="G22" i="15"/>
  <c r="G23" i="15"/>
  <c r="G24" i="15"/>
  <c r="G25" i="15"/>
  <c r="G26" i="15"/>
  <c r="G27" i="15"/>
  <c r="G28" i="15"/>
  <c r="G29" i="15"/>
  <c r="G30" i="15"/>
  <c r="G31" i="15"/>
  <c r="G32" i="15"/>
  <c r="G33" i="15"/>
  <c r="G41" i="15"/>
  <c r="G42" i="15"/>
  <c r="C41" i="15"/>
  <c r="G43" i="15"/>
  <c r="G44" i="15"/>
  <c r="C42" i="15"/>
  <c r="C43" i="15"/>
  <c r="G45" i="15"/>
  <c r="C44" i="15"/>
  <c r="G46" i="15"/>
  <c r="C45" i="15"/>
  <c r="G47" i="15"/>
  <c r="G48" i="15"/>
  <c r="C32" i="15"/>
  <c r="C33" i="15"/>
  <c r="C34" i="15"/>
  <c r="C35" i="15"/>
  <c r="C36" i="15"/>
  <c r="C25" i="15"/>
  <c r="C26" i="15"/>
  <c r="C27" i="15"/>
  <c r="C28" i="15"/>
  <c r="C29" i="15"/>
  <c r="C30" i="15"/>
  <c r="C31" i="15"/>
  <c r="C16" i="15"/>
  <c r="C17" i="15"/>
  <c r="C18" i="15"/>
  <c r="C19" i="15"/>
  <c r="C20" i="15"/>
  <c r="C21" i="15"/>
  <c r="C22" i="15"/>
  <c r="C23" i="15"/>
  <c r="C24" i="15"/>
  <c r="C15" i="15"/>
  <c r="B70" i="14"/>
  <c r="D70" i="14" s="1"/>
  <c r="B71" i="14"/>
  <c r="D71" i="14" s="1"/>
  <c r="B64" i="14"/>
  <c r="D64" i="14" s="1"/>
  <c r="B65" i="14"/>
  <c r="D65" i="14" s="1"/>
  <c r="B56" i="14"/>
  <c r="B53" i="14"/>
  <c r="D53" i="14" s="1"/>
  <c r="B54" i="14"/>
  <c r="D54" i="14" s="1"/>
  <c r="B50" i="14"/>
  <c r="D50" i="14" s="1"/>
  <c r="B51" i="14"/>
  <c r="D51" i="14" s="1"/>
  <c r="B47" i="14"/>
  <c r="D47" i="14" s="1"/>
  <c r="B48" i="14"/>
  <c r="D48" i="14" s="1"/>
  <c r="B43" i="14"/>
  <c r="D43" i="14" s="1"/>
  <c r="B44" i="14"/>
  <c r="B33" i="14"/>
  <c r="D33" i="14" s="1"/>
  <c r="B34" i="14"/>
  <c r="D34" i="14" s="1"/>
  <c r="B27" i="14"/>
  <c r="D27" i="14" s="1"/>
  <c r="B28" i="14"/>
  <c r="D28" i="14" s="1"/>
  <c r="B21" i="14"/>
  <c r="D21" i="14" s="1"/>
  <c r="B22" i="14"/>
  <c r="D22" i="14" s="1"/>
  <c r="B15" i="14"/>
  <c r="D15" i="14" s="1"/>
  <c r="B16" i="14"/>
  <c r="D16" i="14" s="1"/>
  <c r="B12" i="14"/>
  <c r="B13" i="14"/>
  <c r="D13" i="14" s="1"/>
  <c r="B10" i="14"/>
  <c r="D10" i="14" s="1"/>
  <c r="B9" i="14"/>
  <c r="D9" i="14" s="1"/>
  <c r="B78" i="14"/>
  <c r="D78" i="14" s="1"/>
  <c r="B61" i="14"/>
  <c r="D61" i="14" s="1"/>
  <c r="B62" i="14"/>
  <c r="D62" i="14" s="1"/>
  <c r="B63" i="14"/>
  <c r="D63" i="14" s="1"/>
  <c r="B69" i="14"/>
  <c r="D69" i="14" s="1"/>
  <c r="B75" i="14"/>
  <c r="D75" i="14" s="1"/>
  <c r="B77" i="14"/>
  <c r="D77" i="14" s="1"/>
  <c r="B6" i="14"/>
  <c r="B7" i="14"/>
  <c r="D7" i="14" s="1"/>
  <c r="B8" i="14"/>
  <c r="D8" i="14" s="1"/>
  <c r="B11" i="14"/>
  <c r="B14" i="14"/>
  <c r="D14" i="14" s="1"/>
  <c r="B20" i="14"/>
  <c r="D20" i="14" s="1"/>
  <c r="B26" i="14"/>
  <c r="D26" i="14" s="1"/>
  <c r="B32" i="14"/>
  <c r="D32" i="14" s="1"/>
  <c r="B42" i="14"/>
  <c r="D42" i="14" s="1"/>
  <c r="B45" i="14"/>
  <c r="B46" i="14"/>
  <c r="D46" i="14" s="1"/>
  <c r="B49" i="14"/>
  <c r="D49" i="14" s="1"/>
  <c r="B52" i="14"/>
  <c r="D52" i="14" s="1"/>
  <c r="B55" i="14"/>
  <c r="D55" i="14" s="1"/>
  <c r="B57" i="14"/>
  <c r="D57" i="14" s="1"/>
  <c r="B58" i="14"/>
  <c r="B59" i="14"/>
  <c r="D59" i="14" s="1"/>
  <c r="B3" i="14"/>
  <c r="A42" i="3"/>
  <c r="A20" i="8"/>
  <c r="A15" i="8"/>
  <c r="A16" i="8"/>
  <c r="A17" i="8"/>
  <c r="A18" i="8"/>
  <c r="A19" i="8"/>
  <c r="A21" i="8"/>
  <c r="A22" i="8"/>
  <c r="A23" i="8"/>
  <c r="A14" i="8"/>
  <c r="A13" i="8"/>
  <c r="A12" i="8"/>
  <c r="A11" i="8"/>
  <c r="A10" i="8"/>
  <c r="A9" i="8"/>
  <c r="A8" i="8"/>
  <c r="A7" i="8"/>
  <c r="A6" i="8"/>
  <c r="A5" i="8"/>
  <c r="A4" i="8"/>
  <c r="A3" i="8"/>
  <c r="A2" i="8"/>
  <c r="A6" i="7"/>
  <c r="A7" i="7"/>
  <c r="A8" i="7"/>
  <c r="A9" i="7"/>
  <c r="A10" i="7"/>
  <c r="A11" i="7"/>
  <c r="A5" i="7"/>
  <c r="A3" i="7"/>
  <c r="A4" i="7"/>
  <c r="A12" i="7"/>
  <c r="A2" i="7"/>
  <c r="A1" i="7"/>
  <c r="A21" i="5"/>
  <c r="A20" i="5"/>
  <c r="A19" i="5"/>
  <c r="A18" i="5"/>
  <c r="A17" i="5"/>
  <c r="A16" i="5"/>
  <c r="A15" i="5"/>
  <c r="A14" i="5"/>
  <c r="A13" i="5"/>
  <c r="A12" i="5"/>
  <c r="A11" i="5"/>
  <c r="A10" i="5"/>
  <c r="A9" i="5"/>
  <c r="A8" i="5"/>
  <c r="A7" i="5"/>
  <c r="A6" i="5"/>
  <c r="A5" i="5"/>
  <c r="A4" i="5"/>
  <c r="A3" i="5"/>
  <c r="A2" i="5"/>
  <c r="A1" i="5"/>
  <c r="A18" i="4"/>
  <c r="A19" i="4"/>
  <c r="A20" i="4"/>
  <c r="A21" i="4"/>
  <c r="A22" i="4"/>
  <c r="A23" i="4"/>
  <c r="A17" i="4"/>
  <c r="A15" i="4"/>
  <c r="A14" i="4"/>
  <c r="A6" i="4"/>
  <c r="A7" i="4"/>
  <c r="A8" i="4"/>
  <c r="A9" i="4"/>
  <c r="A10" i="4"/>
  <c r="A11" i="4"/>
  <c r="A5" i="4"/>
  <c r="A3" i="4"/>
  <c r="A4" i="4"/>
  <c r="A12" i="4"/>
  <c r="A13" i="4"/>
  <c r="A16" i="4"/>
  <c r="A2" i="4"/>
  <c r="A112" i="3"/>
  <c r="A111" i="3"/>
  <c r="A110" i="3"/>
  <c r="A109" i="3"/>
  <c r="A107" i="3"/>
  <c r="A108" i="3"/>
  <c r="A106" i="3"/>
  <c r="A105" i="3"/>
  <c r="A104" i="3"/>
  <c r="A103" i="3"/>
  <c r="A77" i="3"/>
  <c r="A71" i="3"/>
  <c r="A66" i="3"/>
  <c r="A67" i="3"/>
  <c r="A68" i="3"/>
  <c r="A69" i="3"/>
  <c r="A70" i="3"/>
  <c r="A63" i="3"/>
  <c r="A62" i="3"/>
  <c r="A60" i="3"/>
  <c r="A61" i="3"/>
  <c r="A59" i="3"/>
  <c r="A58" i="3"/>
  <c r="A56" i="3"/>
  <c r="A55" i="3"/>
  <c r="A53" i="3"/>
  <c r="A54" i="3"/>
  <c r="A52" i="3"/>
  <c r="A50" i="3"/>
  <c r="A51" i="3"/>
  <c r="A49" i="3"/>
  <c r="A44" i="3"/>
  <c r="A45" i="3"/>
  <c r="A46" i="3"/>
  <c r="A47" i="3"/>
  <c r="A48" i="3"/>
  <c r="A43" i="3"/>
  <c r="A41" i="3"/>
  <c r="A40" i="3"/>
  <c r="A39" i="3"/>
  <c r="A38" i="3"/>
  <c r="A36" i="3"/>
  <c r="A35" i="3"/>
  <c r="A33" i="3"/>
  <c r="A34" i="3"/>
  <c r="A32" i="3"/>
  <c r="A31" i="3"/>
  <c r="A29" i="3"/>
  <c r="A28" i="3"/>
  <c r="A26" i="3"/>
  <c r="A27" i="3"/>
  <c r="A25" i="3"/>
  <c r="A23" i="3"/>
  <c r="A24" i="3"/>
  <c r="A22" i="3"/>
  <c r="A17" i="3"/>
  <c r="A18" i="3"/>
  <c r="A19" i="3"/>
  <c r="A20" i="3"/>
  <c r="A21" i="3"/>
  <c r="A16" i="3"/>
  <c r="A15" i="3"/>
  <c r="A14" i="3"/>
  <c r="A13" i="3"/>
  <c r="A12" i="3"/>
  <c r="A6" i="3"/>
  <c r="A7" i="3"/>
  <c r="A8" i="3"/>
  <c r="A9" i="3"/>
  <c r="A10" i="3"/>
  <c r="A11" i="3"/>
  <c r="A5" i="3"/>
  <c r="A3" i="3"/>
  <c r="A4" i="3"/>
  <c r="A2" i="3"/>
  <c r="A1" i="3"/>
  <c r="A313" i="1"/>
  <c r="A307" i="1"/>
  <c r="A308" i="1"/>
  <c r="A309" i="1"/>
  <c r="A310" i="1"/>
  <c r="A311" i="1"/>
  <c r="A306" i="1"/>
  <c r="A305" i="1"/>
  <c r="A304" i="1"/>
  <c r="A303" i="1"/>
  <c r="A302" i="1"/>
  <c r="A301" i="1"/>
  <c r="A300" i="1"/>
  <c r="A299" i="1"/>
  <c r="A298" i="1"/>
  <c r="A297" i="1"/>
  <c r="A290" i="1"/>
  <c r="A291" i="1"/>
  <c r="A292" i="1"/>
  <c r="A293" i="1"/>
  <c r="A294" i="1"/>
  <c r="A295" i="1"/>
  <c r="A296" i="1"/>
  <c r="A289" i="1"/>
  <c r="A288" i="1"/>
  <c r="A286" i="1"/>
  <c r="A285" i="1"/>
  <c r="A284" i="1"/>
  <c r="A283" i="1"/>
  <c r="A281" i="1"/>
  <c r="A280" i="1"/>
  <c r="A279" i="1"/>
  <c r="A277" i="1"/>
  <c r="A278" i="1"/>
  <c r="A276" i="1"/>
  <c r="A275" i="1"/>
  <c r="A272" i="1"/>
  <c r="A273" i="1"/>
  <c r="A274" i="1"/>
  <c r="A271" i="1"/>
  <c r="A270" i="1"/>
  <c r="A268" i="1"/>
  <c r="A267" i="1"/>
  <c r="A266" i="1"/>
  <c r="A265" i="1"/>
  <c r="A264" i="1"/>
  <c r="A263" i="1"/>
  <c r="A262" i="1"/>
  <c r="A261" i="1"/>
  <c r="A260" i="1"/>
  <c r="A259" i="1"/>
  <c r="A258" i="1"/>
  <c r="A257" i="1"/>
  <c r="A256" i="1"/>
  <c r="A255" i="1"/>
  <c r="A198" i="1"/>
  <c r="A218" i="1"/>
  <c r="A146" i="1"/>
  <c r="A144" i="1"/>
  <c r="A143" i="1"/>
  <c r="A142" i="1"/>
  <c r="A141" i="1"/>
  <c r="A140" i="1"/>
  <c r="A138" i="1"/>
  <c r="A139" i="1"/>
  <c r="A137" i="1"/>
  <c r="A136" i="1"/>
  <c r="A135" i="1"/>
  <c r="A134" i="1"/>
  <c r="A133" i="1"/>
  <c r="A132" i="1"/>
  <c r="A131" i="1"/>
  <c r="A130" i="1"/>
  <c r="A129" i="1"/>
  <c r="A127" i="1"/>
  <c r="A128" i="1"/>
  <c r="A126" i="1"/>
  <c r="A121" i="1"/>
  <c r="A122" i="1"/>
  <c r="A123" i="1"/>
  <c r="A124" i="1"/>
  <c r="A125" i="1"/>
  <c r="A120" i="1"/>
  <c r="A119" i="1"/>
  <c r="A118" i="1"/>
  <c r="A117" i="1"/>
  <c r="A116" i="1"/>
  <c r="A115" i="1"/>
  <c r="A114" i="1"/>
  <c r="A113" i="1"/>
  <c r="A112" i="1"/>
  <c r="A111" i="1"/>
  <c r="A110" i="1"/>
  <c r="A109" i="1"/>
  <c r="A108" i="1"/>
  <c r="A107" i="1"/>
  <c r="A106" i="1"/>
  <c r="A100" i="1"/>
  <c r="A101" i="1"/>
  <c r="A102" i="1"/>
  <c r="A103" i="1"/>
  <c r="A104" i="1"/>
  <c r="A105" i="1"/>
  <c r="A97" i="1"/>
  <c r="A98" i="1"/>
  <c r="A99" i="1"/>
  <c r="A96" i="1"/>
  <c r="A95" i="1"/>
  <c r="A90" i="1"/>
  <c r="A91" i="1"/>
  <c r="A92" i="1"/>
  <c r="A93" i="1"/>
  <c r="A94" i="1"/>
  <c r="A89" i="1"/>
  <c r="A88" i="1"/>
  <c r="A86" i="1"/>
  <c r="A87" i="1"/>
  <c r="A85" i="1"/>
  <c r="A84" i="1"/>
  <c r="A83" i="1"/>
  <c r="A81" i="1"/>
  <c r="A82" i="1"/>
  <c r="A80" i="1"/>
  <c r="A78" i="1"/>
  <c r="A79" i="1"/>
  <c r="A77" i="1"/>
  <c r="A75" i="1"/>
  <c r="A76" i="1"/>
  <c r="A74" i="1"/>
  <c r="A73" i="1"/>
  <c r="A72" i="1"/>
  <c r="A71" i="1"/>
  <c r="A70" i="1"/>
  <c r="A69" i="1"/>
  <c r="A68" i="1"/>
  <c r="A67" i="1"/>
  <c r="A66" i="1"/>
  <c r="A65" i="1"/>
  <c r="A63" i="1"/>
  <c r="A64" i="1"/>
  <c r="A62" i="1"/>
  <c r="A61" i="1"/>
  <c r="A60" i="1"/>
  <c r="A59" i="1"/>
  <c r="A58" i="1"/>
  <c r="A57" i="1"/>
  <c r="A56" i="1"/>
  <c r="A55" i="1"/>
  <c r="A54" i="1"/>
  <c r="A53" i="1"/>
  <c r="A52" i="1"/>
  <c r="A50" i="1"/>
  <c r="A47" i="1"/>
  <c r="A48" i="1"/>
  <c r="A49" i="1"/>
  <c r="A51" i="1"/>
  <c r="A46" i="1"/>
  <c r="A44" i="1"/>
  <c r="A43" i="1"/>
  <c r="A42" i="1"/>
  <c r="A26" i="1"/>
  <c r="A27" i="1"/>
  <c r="A28" i="1"/>
  <c r="A29" i="1"/>
  <c r="A30" i="1"/>
  <c r="A31" i="1"/>
  <c r="A32" i="1"/>
  <c r="A33" i="1"/>
  <c r="A34" i="1"/>
  <c r="A35" i="1"/>
  <c r="A36" i="1"/>
  <c r="A37" i="1"/>
  <c r="A38" i="1"/>
  <c r="A39" i="1"/>
  <c r="A40" i="1"/>
  <c r="A41" i="1"/>
  <c r="A45" i="1"/>
  <c r="A25" i="1"/>
  <c r="A24" i="1"/>
  <c r="A23" i="1"/>
  <c r="A22" i="1"/>
  <c r="A21" i="1"/>
  <c r="A20" i="1"/>
  <c r="A14" i="1"/>
  <c r="A15" i="1"/>
  <c r="A16" i="1"/>
  <c r="A17" i="1"/>
  <c r="A18" i="1"/>
  <c r="A19" i="1"/>
  <c r="A13" i="1"/>
  <c r="A12" i="1"/>
  <c r="A6" i="1"/>
  <c r="A7" i="1"/>
  <c r="A8" i="1"/>
  <c r="A9" i="1"/>
  <c r="A10" i="1"/>
  <c r="A11" i="1"/>
  <c r="A5" i="1"/>
  <c r="A3" i="1"/>
  <c r="A4" i="1"/>
  <c r="A2" i="1"/>
  <c r="A1" i="1"/>
  <c r="D56" i="14"/>
  <c r="BG39" i="29"/>
  <c r="BG47" i="29"/>
  <c r="BG51" i="29"/>
  <c r="BG55" i="29"/>
  <c r="BG63" i="29"/>
  <c r="BG67" i="29"/>
  <c r="BG71" i="29"/>
  <c r="BG79" i="29"/>
  <c r="BG83" i="29"/>
  <c r="BG87" i="29"/>
  <c r="BG95" i="29"/>
  <c r="BG99" i="29"/>
  <c r="BG103" i="29"/>
  <c r="BF34" i="29"/>
  <c r="BF38" i="29"/>
  <c r="BF42" i="29"/>
  <c r="BF50" i="29"/>
  <c r="BF54" i="29"/>
  <c r="BF58" i="29"/>
  <c r="BF66" i="29"/>
  <c r="BF70" i="29"/>
  <c r="BF74" i="29"/>
  <c r="BF82" i="29"/>
  <c r="BF86" i="29"/>
  <c r="BF90" i="29"/>
  <c r="BF98" i="29"/>
  <c r="BF102" i="29"/>
  <c r="BF106" i="29"/>
  <c r="BE37" i="29"/>
  <c r="BE41" i="29"/>
  <c r="BE45" i="29"/>
  <c r="BE49" i="29"/>
  <c r="BE57" i="29"/>
  <c r="BE61" i="29"/>
  <c r="BE65" i="29"/>
  <c r="BE73" i="29"/>
  <c r="BE77" i="29"/>
  <c r="BE81" i="29"/>
  <c r="BE89" i="29"/>
  <c r="BE93" i="29"/>
  <c r="BE97" i="29"/>
  <c r="BE105" i="29"/>
  <c r="BE109" i="29"/>
  <c r="BD36" i="29"/>
  <c r="BD44" i="29"/>
  <c r="BD48" i="29"/>
  <c r="BD52" i="29"/>
  <c r="BD60" i="29"/>
  <c r="BD64" i="29"/>
  <c r="BD68" i="29"/>
  <c r="BD76" i="29"/>
  <c r="BD80" i="29"/>
  <c r="BD84" i="29"/>
  <c r="BD92" i="29"/>
  <c r="BD96" i="29"/>
  <c r="BD100" i="29"/>
  <c r="BD108" i="29"/>
  <c r="BC35" i="29"/>
  <c r="BC39" i="29"/>
  <c r="BC47" i="29"/>
  <c r="BC51" i="29"/>
  <c r="BC55" i="29"/>
  <c r="BC63" i="29"/>
  <c r="BC67" i="29"/>
  <c r="BC71" i="29"/>
  <c r="BC79" i="29"/>
  <c r="BC83" i="29"/>
  <c r="BC87" i="29"/>
  <c r="BC95" i="29"/>
  <c r="BC99" i="29"/>
  <c r="BC103" i="29"/>
  <c r="BB34" i="29"/>
  <c r="BB38" i="29"/>
  <c r="BB42" i="29"/>
  <c r="BB50" i="29"/>
  <c r="BB54" i="29"/>
  <c r="BB58" i="29"/>
  <c r="BB66" i="29"/>
  <c r="BB70" i="29"/>
  <c r="BB74" i="29"/>
  <c r="BB82" i="29"/>
  <c r="BB86" i="29"/>
  <c r="BB90" i="29"/>
  <c r="BB98" i="29"/>
  <c r="BB102" i="29"/>
  <c r="BB106" i="29"/>
  <c r="BA37" i="29"/>
  <c r="BA41" i="29"/>
  <c r="BA45" i="29"/>
  <c r="BA49" i="29"/>
  <c r="BA57" i="29"/>
  <c r="BA61" i="29"/>
  <c r="BA65" i="29"/>
  <c r="BA73" i="29"/>
  <c r="BA77" i="29"/>
  <c r="BA81" i="29"/>
  <c r="BA89" i="29"/>
  <c r="BA93" i="29"/>
  <c r="BA97" i="29"/>
  <c r="BA105" i="29"/>
  <c r="BA109" i="29"/>
  <c r="AZ36" i="29"/>
  <c r="AZ44" i="29"/>
  <c r="AZ48" i="29"/>
  <c r="AZ52" i="29"/>
  <c r="AZ60" i="29"/>
  <c r="AZ64" i="29"/>
  <c r="AZ68" i="29"/>
  <c r="AZ76" i="29"/>
  <c r="AZ80" i="29"/>
  <c r="AZ84" i="29"/>
  <c r="AZ92" i="29"/>
  <c r="AZ96" i="29"/>
  <c r="AZ100" i="29"/>
  <c r="AZ108" i="29"/>
  <c r="AY35" i="29"/>
  <c r="AY39" i="29"/>
  <c r="AY47" i="29"/>
  <c r="AY51" i="29"/>
  <c r="AY55" i="29"/>
  <c r="AY63" i="29"/>
  <c r="AY67" i="29"/>
  <c r="AY71" i="29"/>
  <c r="AY79" i="29"/>
  <c r="AY83" i="29"/>
  <c r="AY87" i="29"/>
  <c r="AY95" i="29"/>
  <c r="AY99" i="29"/>
  <c r="AY103" i="29"/>
  <c r="AX34" i="29"/>
  <c r="AX38" i="29"/>
  <c r="AX42" i="29"/>
  <c r="AX50" i="29"/>
  <c r="AX54" i="29"/>
  <c r="AX58" i="29"/>
  <c r="AX66" i="29"/>
  <c r="AX70" i="29"/>
  <c r="AX74" i="29"/>
  <c r="AX82" i="29"/>
  <c r="AX86" i="29"/>
  <c r="AX90" i="29"/>
  <c r="AX98" i="29"/>
  <c r="AX102" i="29"/>
  <c r="AX106" i="29"/>
  <c r="AW37" i="29"/>
  <c r="AW41" i="29"/>
  <c r="AW45" i="29"/>
  <c r="AW49" i="29"/>
  <c r="AW57" i="29"/>
  <c r="AW61" i="29"/>
  <c r="AW65" i="29"/>
  <c r="AW73" i="29"/>
  <c r="AW77" i="29"/>
  <c r="AW81" i="29"/>
  <c r="AW89" i="29"/>
  <c r="AW93" i="29"/>
  <c r="AW97" i="29"/>
  <c r="AW105" i="29"/>
  <c r="AW109" i="29"/>
  <c r="AV36" i="29"/>
  <c r="AV44" i="29"/>
  <c r="AV48" i="29"/>
  <c r="AV52" i="29"/>
  <c r="AV60" i="29"/>
  <c r="AV64" i="29"/>
  <c r="AV68" i="29"/>
  <c r="AV76" i="29"/>
  <c r="AV80" i="29"/>
  <c r="AV84" i="29"/>
  <c r="AV92" i="29"/>
  <c r="AV96" i="29"/>
  <c r="AV100" i="29"/>
  <c r="AV108" i="29"/>
  <c r="AU35" i="29"/>
  <c r="AU39" i="29"/>
  <c r="AU47" i="29"/>
  <c r="AU51" i="29"/>
  <c r="AU55" i="29"/>
  <c r="AU63" i="29"/>
  <c r="AU67" i="29"/>
  <c r="AU71" i="29"/>
  <c r="AU79" i="29"/>
  <c r="AU83" i="29"/>
  <c r="AU87" i="29"/>
  <c r="AU95" i="29"/>
  <c r="AU99" i="29"/>
  <c r="AU103" i="29"/>
  <c r="AT34" i="29"/>
  <c r="AT38" i="29"/>
  <c r="AT42" i="29"/>
  <c r="AT50" i="29"/>
  <c r="AT54" i="29"/>
  <c r="AT58" i="29"/>
  <c r="AT66" i="29"/>
  <c r="AT70" i="29"/>
  <c r="AT74" i="29"/>
  <c r="AT82" i="29"/>
  <c r="AT86" i="29"/>
  <c r="AT90" i="29"/>
  <c r="AT98" i="29"/>
  <c r="AT102" i="29"/>
  <c r="AT106" i="29"/>
  <c r="AS37" i="29"/>
  <c r="AS41" i="29"/>
  <c r="AS45" i="29"/>
  <c r="AS49" i="29"/>
  <c r="AS57" i="29"/>
  <c r="AS61" i="29"/>
  <c r="AS65" i="29"/>
  <c r="AS73" i="29"/>
  <c r="AS77" i="29"/>
  <c r="AS81" i="29"/>
  <c r="AS89" i="29"/>
  <c r="AS93" i="29"/>
  <c r="AS97" i="29"/>
  <c r="AS105" i="29"/>
  <c r="AS109" i="29"/>
  <c r="AR36" i="29"/>
  <c r="AR44" i="29"/>
  <c r="AR48" i="29"/>
  <c r="AR52" i="29"/>
  <c r="AR60" i="29"/>
  <c r="AR64" i="29"/>
  <c r="AR68" i="29"/>
  <c r="AR76" i="29"/>
  <c r="AR80" i="29"/>
  <c r="AR84" i="29"/>
  <c r="AR92" i="29"/>
  <c r="AR96" i="29"/>
  <c r="AR100" i="29"/>
  <c r="AR108" i="29"/>
  <c r="AQ35" i="29"/>
  <c r="AQ39" i="29"/>
  <c r="AQ47" i="29"/>
  <c r="AQ51" i="29"/>
  <c r="AQ55" i="29"/>
  <c r="AQ63" i="29"/>
  <c r="AQ67" i="29"/>
  <c r="AQ71" i="29"/>
  <c r="AQ79" i="29"/>
  <c r="AQ83" i="29"/>
  <c r="AQ87" i="29"/>
  <c r="AQ95" i="29"/>
  <c r="AQ99" i="29"/>
  <c r="AQ103" i="29"/>
  <c r="AP34" i="29"/>
  <c r="AP38" i="29"/>
  <c r="AP42" i="29"/>
  <c r="AP50" i="29"/>
  <c r="AP54" i="29"/>
  <c r="AP58" i="29"/>
  <c r="AP66" i="29"/>
  <c r="AP70" i="29"/>
  <c r="AP74" i="29"/>
  <c r="AP82" i="29"/>
  <c r="AP86" i="29"/>
  <c r="AP90" i="29"/>
  <c r="AP98" i="29"/>
  <c r="AP102" i="29"/>
  <c r="AP106" i="29"/>
  <c r="AO37" i="29"/>
  <c r="AO41" i="29"/>
  <c r="AO45" i="29"/>
  <c r="AO49" i="29"/>
  <c r="AO57" i="29"/>
  <c r="AO61" i="29"/>
  <c r="AO65" i="29"/>
  <c r="AO73" i="29"/>
  <c r="AO77" i="29"/>
  <c r="AO81" i="29"/>
  <c r="AO89" i="29"/>
  <c r="AO93" i="29"/>
  <c r="AO97" i="29"/>
  <c r="AO105" i="29"/>
  <c r="AO109" i="29"/>
  <c r="AN36" i="29"/>
  <c r="AN44" i="29"/>
  <c r="AN48" i="29"/>
  <c r="AN52" i="29"/>
  <c r="AN60" i="29"/>
  <c r="AN64" i="29"/>
  <c r="AN68" i="29"/>
  <c r="AN76" i="29"/>
  <c r="AN80" i="29"/>
  <c r="AN84" i="29"/>
  <c r="AN92" i="29"/>
  <c r="AN96" i="29"/>
  <c r="AN100" i="29"/>
  <c r="AN108" i="29"/>
  <c r="AM35" i="29"/>
  <c r="AM39" i="29"/>
  <c r="AM47" i="29"/>
  <c r="AM51" i="29"/>
  <c r="AM55" i="29"/>
  <c r="AM63" i="29"/>
  <c r="AM67" i="29"/>
  <c r="AM71" i="29"/>
  <c r="AM79" i="29"/>
  <c r="AM83" i="29"/>
  <c r="AM87" i="29"/>
  <c r="AM95" i="29"/>
  <c r="AM99" i="29"/>
  <c r="AM103" i="29"/>
  <c r="AL34" i="29"/>
  <c r="AL38" i="29"/>
  <c r="AL42" i="29"/>
  <c r="AL50" i="29"/>
  <c r="AL54" i="29"/>
  <c r="AL58" i="29"/>
  <c r="AL66" i="29"/>
  <c r="AL70" i="29"/>
  <c r="AL74" i="29"/>
  <c r="AL82" i="29"/>
  <c r="AL86" i="29"/>
  <c r="AL90" i="29"/>
  <c r="AL98" i="29"/>
  <c r="AL102" i="29"/>
  <c r="AL106" i="29"/>
  <c r="AK37" i="29"/>
  <c r="AK41" i="29"/>
  <c r="AK45" i="29"/>
  <c r="AK49" i="29"/>
  <c r="AK57" i="29"/>
  <c r="AK61" i="29"/>
  <c r="AK65" i="29"/>
  <c r="AK73" i="29"/>
  <c r="AK77" i="29"/>
  <c r="AK81" i="29"/>
  <c r="AK89" i="29"/>
  <c r="AK93" i="29"/>
  <c r="AK97" i="29"/>
  <c r="AK105" i="29"/>
  <c r="AK109" i="29"/>
  <c r="AJ36" i="29"/>
  <c r="AJ44" i="29"/>
  <c r="AJ48" i="29"/>
  <c r="AJ52" i="29"/>
  <c r="AJ60" i="29"/>
  <c r="AJ64" i="29"/>
  <c r="AJ68" i="29"/>
  <c r="AJ76" i="29"/>
  <c r="AJ80" i="29"/>
  <c r="AJ84" i="29"/>
  <c r="AJ92" i="29"/>
  <c r="AJ96" i="29"/>
  <c r="AJ100" i="29"/>
  <c r="AJ108" i="29"/>
  <c r="AI35" i="29"/>
  <c r="AI39" i="29"/>
  <c r="AI47" i="29"/>
  <c r="AI51" i="29"/>
  <c r="AI55" i="29"/>
  <c r="AI63" i="29"/>
  <c r="AI67" i="29"/>
  <c r="AI71" i="29"/>
  <c r="AI79" i="29"/>
  <c r="AI83" i="29"/>
  <c r="AI87" i="29"/>
  <c r="AI95" i="29"/>
  <c r="AI99" i="29"/>
  <c r="AI103" i="29"/>
  <c r="AH34" i="29"/>
  <c r="AH38" i="29"/>
  <c r="AH42" i="29"/>
  <c r="AH46" i="29"/>
  <c r="AH50" i="29"/>
  <c r="AH54" i="29"/>
  <c r="AH58" i="29"/>
  <c r="AH66" i="29"/>
  <c r="AH70" i="29"/>
  <c r="AH74" i="29"/>
  <c r="AH82" i="29"/>
  <c r="AH86" i="29"/>
  <c r="AH90" i="29"/>
  <c r="AH98" i="29"/>
  <c r="AH102" i="29"/>
  <c r="AH106" i="29"/>
  <c r="AG37" i="29"/>
  <c r="AG41" i="29"/>
  <c r="AG45" i="29"/>
  <c r="AG49" i="29"/>
  <c r="AG53" i="29"/>
  <c r="AG57" i="29"/>
  <c r="AG61" i="29"/>
  <c r="AG65" i="29"/>
  <c r="AG69" i="29"/>
  <c r="AG73" i="29"/>
  <c r="AG77" i="29"/>
  <c r="AG81" i="29"/>
  <c r="AG85" i="29"/>
  <c r="AG89" i="29"/>
  <c r="AG93" i="29"/>
  <c r="AG97" i="29"/>
  <c r="AG101" i="29"/>
  <c r="AG105" i="29"/>
  <c r="AG109" i="29"/>
  <c r="AF36" i="29"/>
  <c r="AF40" i="29"/>
  <c r="AF44" i="29"/>
  <c r="AF48" i="29"/>
  <c r="AF52" i="29"/>
  <c r="AF56" i="29"/>
  <c r="AF60" i="29"/>
  <c r="AF64" i="29"/>
  <c r="AF68" i="29"/>
  <c r="AF72" i="29"/>
  <c r="AF76" i="29"/>
  <c r="AF80" i="29"/>
  <c r="AF84" i="29"/>
  <c r="AF88" i="29"/>
  <c r="AF92" i="29"/>
  <c r="AF96" i="29"/>
  <c r="AF100" i="29"/>
  <c r="AF104" i="29"/>
  <c r="AF108" i="29"/>
  <c r="AE35" i="29"/>
  <c r="AE39" i="29"/>
  <c r="AE43" i="29"/>
  <c r="AE47" i="29"/>
  <c r="AE51" i="29"/>
  <c r="AE55" i="29"/>
  <c r="AE59" i="29"/>
  <c r="AE63" i="29"/>
  <c r="AE67" i="29"/>
  <c r="AE71" i="29"/>
  <c r="AE75" i="29"/>
  <c r="AE79" i="29"/>
  <c r="AE83" i="29"/>
  <c r="AE87" i="29"/>
  <c r="AE91" i="29"/>
  <c r="AE95" i="29"/>
  <c r="AE99" i="29"/>
  <c r="AE103" i="29"/>
  <c r="AE107" i="29"/>
  <c r="AD34" i="29"/>
  <c r="AD38" i="29"/>
  <c r="AD42" i="29"/>
  <c r="AD46" i="29"/>
  <c r="AD50" i="29"/>
  <c r="AD54" i="29"/>
  <c r="AD58" i="29"/>
  <c r="AD62" i="29"/>
  <c r="AD66" i="29"/>
  <c r="AD70" i="29"/>
  <c r="AD74" i="29"/>
  <c r="AD78" i="29"/>
  <c r="AD82" i="29"/>
  <c r="AD86" i="29"/>
  <c r="AD90" i="29"/>
  <c r="AD94" i="29"/>
  <c r="AD98" i="29"/>
  <c r="AD102" i="29"/>
  <c r="AD106" i="29"/>
  <c r="AC37" i="29"/>
  <c r="AC41" i="29"/>
  <c r="AC45" i="29"/>
  <c r="AC49" i="29"/>
  <c r="AC53" i="29"/>
  <c r="AC57" i="29"/>
  <c r="AC61" i="29"/>
  <c r="AC65" i="29"/>
  <c r="AC69" i="29"/>
  <c r="AC73" i="29"/>
  <c r="AC77" i="29"/>
  <c r="AC81" i="29"/>
  <c r="AC85" i="29"/>
  <c r="AC89" i="29"/>
  <c r="AC93" i="29"/>
  <c r="AC97" i="29"/>
  <c r="AC101" i="29"/>
  <c r="AC105" i="29"/>
  <c r="AC109" i="29"/>
  <c r="AB36" i="29"/>
  <c r="AB40" i="29"/>
  <c r="AB44" i="29"/>
  <c r="AB48" i="29"/>
  <c r="AB52" i="29"/>
  <c r="AB56" i="29"/>
  <c r="AB60" i="29"/>
  <c r="AB64" i="29"/>
  <c r="AB68" i="29"/>
  <c r="AB72" i="29"/>
  <c r="AB76" i="29"/>
  <c r="AB80" i="29"/>
  <c r="AB84" i="29"/>
  <c r="AB88" i="29"/>
  <c r="AB92" i="29"/>
  <c r="AB96" i="29"/>
  <c r="AB100" i="29"/>
  <c r="AB104" i="29"/>
  <c r="AB108" i="29"/>
  <c r="AA35" i="29"/>
  <c r="AA39" i="29"/>
  <c r="AA43" i="29"/>
  <c r="AA47" i="29"/>
  <c r="AA51" i="29"/>
  <c r="AA55" i="29"/>
  <c r="AA59" i="29"/>
  <c r="AA63" i="29"/>
  <c r="AA67" i="29"/>
  <c r="AA71" i="29"/>
  <c r="AA75" i="29"/>
  <c r="AA79" i="29"/>
  <c r="AA83" i="29"/>
  <c r="AA87" i="29"/>
  <c r="AA91" i="29"/>
  <c r="AA95" i="29"/>
  <c r="AA99" i="29"/>
  <c r="AA103" i="29"/>
  <c r="AA107" i="29"/>
  <c r="Z34" i="29"/>
  <c r="Z38" i="29"/>
  <c r="Z42" i="29"/>
  <c r="Z46" i="29"/>
  <c r="Z50" i="29"/>
  <c r="Z54" i="29"/>
  <c r="Z58" i="29"/>
  <c r="Z62" i="29"/>
  <c r="Z66" i="29"/>
  <c r="Z70" i="29"/>
  <c r="Z74" i="29"/>
  <c r="Z78" i="29"/>
  <c r="Z82" i="29"/>
  <c r="Z86" i="29"/>
  <c r="Z90" i="29"/>
  <c r="Z94" i="29"/>
  <c r="Z98" i="29"/>
  <c r="Z102" i="29"/>
  <c r="Z106" i="29"/>
  <c r="Y37" i="29"/>
  <c r="Y41" i="29"/>
  <c r="Y45" i="29"/>
  <c r="Y49" i="29"/>
  <c r="Y53" i="29"/>
  <c r="Y57" i="29"/>
  <c r="Y61" i="29"/>
  <c r="Y65" i="29"/>
  <c r="Y69" i="29"/>
  <c r="Y73" i="29"/>
  <c r="Y77" i="29"/>
  <c r="Y81" i="29"/>
  <c r="Y85" i="29"/>
  <c r="Y89" i="29"/>
  <c r="Y93" i="29"/>
  <c r="Y97" i="29"/>
  <c r="Y101" i="29"/>
  <c r="Y105" i="29"/>
  <c r="Y109" i="29"/>
  <c r="X36" i="29"/>
  <c r="X40" i="29"/>
  <c r="X44" i="29"/>
  <c r="X48" i="29"/>
  <c r="X52" i="29"/>
  <c r="X56" i="29"/>
  <c r="X60" i="29"/>
  <c r="X64" i="29"/>
  <c r="X68" i="29"/>
  <c r="X72" i="29"/>
  <c r="X76" i="29"/>
  <c r="X80" i="29"/>
  <c r="X84" i="29"/>
  <c r="X88" i="29"/>
  <c r="X92" i="29"/>
  <c r="X96" i="29"/>
  <c r="X100" i="29"/>
  <c r="X104" i="29"/>
  <c r="X108" i="29"/>
  <c r="W35" i="29"/>
  <c r="W39" i="29"/>
  <c r="W43" i="29"/>
  <c r="W47" i="29"/>
  <c r="W51" i="29"/>
  <c r="W55" i="29"/>
  <c r="W59" i="29"/>
  <c r="W63" i="29"/>
  <c r="W67" i="29"/>
  <c r="W71" i="29"/>
  <c r="W75" i="29"/>
  <c r="W79" i="29"/>
  <c r="W83" i="29"/>
  <c r="W87" i="29"/>
  <c r="W91" i="29"/>
  <c r="W95" i="29"/>
  <c r="W99" i="29"/>
  <c r="W103" i="29"/>
  <c r="W107" i="29"/>
  <c r="V34" i="29"/>
  <c r="V38" i="29"/>
  <c r="V42" i="29"/>
  <c r="V46" i="29"/>
  <c r="V50" i="29"/>
  <c r="V54" i="29"/>
  <c r="V58" i="29"/>
  <c r="V62" i="29"/>
  <c r="V66" i="29"/>
  <c r="V70" i="29"/>
  <c r="V74" i="29"/>
  <c r="V78" i="29"/>
  <c r="V82" i="29"/>
  <c r="V86" i="29"/>
  <c r="V90" i="29"/>
  <c r="V94" i="29"/>
  <c r="V98" i="29"/>
  <c r="V102" i="29"/>
  <c r="V106" i="29"/>
  <c r="U37" i="29"/>
  <c r="U41" i="29"/>
  <c r="U45" i="29"/>
  <c r="U49" i="29"/>
  <c r="U53" i="29"/>
  <c r="U57" i="29"/>
  <c r="U61" i="29"/>
  <c r="U65" i="29"/>
  <c r="U69" i="29"/>
  <c r="U73" i="29"/>
  <c r="U77" i="29"/>
  <c r="U81" i="29"/>
  <c r="U85" i="29"/>
  <c r="U89" i="29"/>
  <c r="U93" i="29"/>
  <c r="U97" i="29"/>
  <c r="U101" i="29"/>
  <c r="U105" i="29"/>
  <c r="U109" i="29"/>
  <c r="T36" i="29"/>
  <c r="T40" i="29"/>
  <c r="T44" i="29"/>
  <c r="T48" i="29"/>
  <c r="T52" i="29"/>
  <c r="T56" i="29"/>
  <c r="T60" i="29"/>
  <c r="T64" i="29"/>
  <c r="T68" i="29"/>
  <c r="T72" i="29"/>
  <c r="T76" i="29"/>
  <c r="T80" i="29"/>
  <c r="T84" i="29"/>
  <c r="T88" i="29"/>
  <c r="T92" i="29"/>
  <c r="T96" i="29"/>
  <c r="T100" i="29"/>
  <c r="T104" i="29"/>
  <c r="T108" i="29"/>
  <c r="S35" i="29"/>
  <c r="S39" i="29"/>
  <c r="S43" i="29"/>
  <c r="S47" i="29"/>
  <c r="S51" i="29"/>
  <c r="S55" i="29"/>
  <c r="S59" i="29"/>
  <c r="S63" i="29"/>
  <c r="S67" i="29"/>
  <c r="S71" i="29"/>
  <c r="S75" i="29"/>
  <c r="S79" i="29"/>
  <c r="S83" i="29"/>
  <c r="S87" i="29"/>
  <c r="S91" i="29"/>
  <c r="S95" i="29"/>
  <c r="S99" i="29"/>
  <c r="S103" i="29"/>
  <c r="S107" i="29"/>
  <c r="R34" i="29"/>
  <c r="R38" i="29"/>
  <c r="R42" i="29"/>
  <c r="R46" i="29"/>
  <c r="R50" i="29"/>
  <c r="R54" i="29"/>
  <c r="R58" i="29"/>
  <c r="R62" i="29"/>
  <c r="R66" i="29"/>
  <c r="R70" i="29"/>
  <c r="R74" i="29"/>
  <c r="R78" i="29"/>
  <c r="R82" i="29"/>
  <c r="R86" i="29"/>
  <c r="R90" i="29"/>
  <c r="R94" i="29"/>
  <c r="R98" i="29"/>
  <c r="R102" i="29"/>
  <c r="R106" i="29"/>
  <c r="Q37" i="29"/>
  <c r="Q41" i="29"/>
  <c r="Q45" i="29"/>
  <c r="Q49" i="29"/>
  <c r="Q53" i="29"/>
  <c r="Q57" i="29"/>
  <c r="Q61" i="29"/>
  <c r="Q65" i="29"/>
  <c r="Q69" i="29"/>
  <c r="Q73" i="29"/>
  <c r="Q77" i="29"/>
  <c r="Q81" i="29"/>
  <c r="Q85" i="29"/>
  <c r="Q89" i="29"/>
  <c r="Q93" i="29"/>
  <c r="Q97" i="29"/>
  <c r="Q101" i="29"/>
  <c r="Q105" i="29"/>
  <c r="Q109" i="29"/>
  <c r="BG34" i="29"/>
  <c r="BG36" i="29"/>
  <c r="BG40" i="29"/>
  <c r="BG44" i="29"/>
  <c r="BG48" i="29"/>
  <c r="BG52" i="29"/>
  <c r="BG56" i="29"/>
  <c r="BG60" i="29"/>
  <c r="BG64" i="29"/>
  <c r="BG68" i="29"/>
  <c r="BG72" i="29"/>
  <c r="BG76" i="29"/>
  <c r="BG80" i="29"/>
  <c r="BG84" i="29"/>
  <c r="BG88" i="29"/>
  <c r="BG92" i="29"/>
  <c r="BG96" i="29"/>
  <c r="BG100" i="29"/>
  <c r="BG104" i="29"/>
  <c r="BG108" i="29"/>
  <c r="BF35" i="29"/>
  <c r="BF39" i="29"/>
  <c r="BF43" i="29"/>
  <c r="BF47" i="29"/>
  <c r="BF51" i="29"/>
  <c r="BF55" i="29"/>
  <c r="BF59" i="29"/>
  <c r="BF63" i="29"/>
  <c r="BF67" i="29"/>
  <c r="BF71" i="29"/>
  <c r="BF75" i="29"/>
  <c r="BF79" i="29"/>
  <c r="BF83" i="29"/>
  <c r="BF87" i="29"/>
  <c r="BF91" i="29"/>
  <c r="BF95" i="29"/>
  <c r="BF99" i="29"/>
  <c r="BF103" i="29"/>
  <c r="BF107" i="29"/>
  <c r="BE34" i="29"/>
  <c r="BE38" i="29"/>
  <c r="BE42" i="29"/>
  <c r="BE46" i="29"/>
  <c r="BE50" i="29"/>
  <c r="BE54" i="29"/>
  <c r="BE58" i="29"/>
  <c r="BE62" i="29"/>
  <c r="BE66" i="29"/>
  <c r="BE70" i="29"/>
  <c r="BE74" i="29"/>
  <c r="BE78" i="29"/>
  <c r="BE82" i="29"/>
  <c r="BE86" i="29"/>
  <c r="BE90" i="29"/>
  <c r="BE94" i="29"/>
  <c r="BE98" i="29"/>
  <c r="BE102" i="29"/>
  <c r="BE106" i="29"/>
  <c r="BD37" i="29"/>
  <c r="BD41" i="29"/>
  <c r="BD45" i="29"/>
  <c r="BD49" i="29"/>
  <c r="BD53" i="29"/>
  <c r="BD57" i="29"/>
  <c r="BD61" i="29"/>
  <c r="BD65" i="29"/>
  <c r="BD69" i="29"/>
  <c r="BD73" i="29"/>
  <c r="BD77" i="29"/>
  <c r="BD81" i="29"/>
  <c r="BD85" i="29"/>
  <c r="BD89" i="29"/>
  <c r="BD93" i="29"/>
  <c r="BD97" i="29"/>
  <c r="BD101" i="29"/>
  <c r="BD105" i="29"/>
  <c r="BD109" i="29"/>
  <c r="BC36" i="29"/>
  <c r="BC40" i="29"/>
  <c r="BC44" i="29"/>
  <c r="BC48" i="29"/>
  <c r="BC52" i="29"/>
  <c r="BC56" i="29"/>
  <c r="BC60" i="29"/>
  <c r="BC64" i="29"/>
  <c r="BC68" i="29"/>
  <c r="BC72" i="29"/>
  <c r="BC76" i="29"/>
  <c r="BC80" i="29"/>
  <c r="BC84" i="29"/>
  <c r="BC88" i="29"/>
  <c r="BC92" i="29"/>
  <c r="BC96" i="29"/>
  <c r="BC100" i="29"/>
  <c r="BC104" i="29"/>
  <c r="BC108" i="29"/>
  <c r="BB35" i="29"/>
  <c r="BB39" i="29"/>
  <c r="BB43" i="29"/>
  <c r="BB47" i="29"/>
  <c r="BB51" i="29"/>
  <c r="BB55" i="29"/>
  <c r="BB59" i="29"/>
  <c r="BB63" i="29"/>
  <c r="BB67" i="29"/>
  <c r="BB71" i="29"/>
  <c r="BB75" i="29"/>
  <c r="BB79" i="29"/>
  <c r="BB83" i="29"/>
  <c r="BB87" i="29"/>
  <c r="BB91" i="29"/>
  <c r="BB95" i="29"/>
  <c r="BB99" i="29"/>
  <c r="BB103" i="29"/>
  <c r="BB107" i="29"/>
  <c r="BA34" i="29"/>
  <c r="BA38" i="29"/>
  <c r="BA42" i="29"/>
  <c r="BA46" i="29"/>
  <c r="BA50" i="29"/>
  <c r="BA54" i="29"/>
  <c r="BA58" i="29"/>
  <c r="BA62" i="29"/>
  <c r="BA66" i="29"/>
  <c r="BA70" i="29"/>
  <c r="BA74" i="29"/>
  <c r="BA78" i="29"/>
  <c r="BA82" i="29"/>
  <c r="BA86" i="29"/>
  <c r="BA90" i="29"/>
  <c r="BA94" i="29"/>
  <c r="BA98" i="29"/>
  <c r="BA102" i="29"/>
  <c r="BA106" i="29"/>
  <c r="AZ37" i="29"/>
  <c r="AZ41" i="29"/>
  <c r="AZ45" i="29"/>
  <c r="AZ49" i="29"/>
  <c r="AZ53" i="29"/>
  <c r="AZ57" i="29"/>
  <c r="AZ61" i="29"/>
  <c r="AZ65" i="29"/>
  <c r="AZ69" i="29"/>
  <c r="AZ73" i="29"/>
  <c r="AZ77" i="29"/>
  <c r="AZ81" i="29"/>
  <c r="AZ85" i="29"/>
  <c r="AZ89" i="29"/>
  <c r="AZ93" i="29"/>
  <c r="AZ97" i="29"/>
  <c r="AZ101" i="29"/>
  <c r="AZ105" i="29"/>
  <c r="AZ109" i="29"/>
  <c r="AY36" i="29"/>
  <c r="AY40" i="29"/>
  <c r="AY44" i="29"/>
  <c r="AY48" i="29"/>
  <c r="AY52" i="29"/>
  <c r="AY56" i="29"/>
  <c r="AY60" i="29"/>
  <c r="AY64" i="29"/>
  <c r="AY68" i="29"/>
  <c r="AY72" i="29"/>
  <c r="AY76" i="29"/>
  <c r="AY80" i="29"/>
  <c r="AY84" i="29"/>
  <c r="AY88" i="29"/>
  <c r="AY92" i="29"/>
  <c r="AY96" i="29"/>
  <c r="AY100" i="29"/>
  <c r="AY104" i="29"/>
  <c r="AY108" i="29"/>
  <c r="AX35" i="29"/>
  <c r="AX39" i="29"/>
  <c r="AX43" i="29"/>
  <c r="AX47" i="29"/>
  <c r="AX51" i="29"/>
  <c r="AX55" i="29"/>
  <c r="AX59" i="29"/>
  <c r="AX63" i="29"/>
  <c r="AX67" i="29"/>
  <c r="AX71" i="29"/>
  <c r="AX75" i="29"/>
  <c r="AX79" i="29"/>
  <c r="AX83" i="29"/>
  <c r="AX87" i="29"/>
  <c r="AX91" i="29"/>
  <c r="AX95" i="29"/>
  <c r="AX99" i="29"/>
  <c r="AX103" i="29"/>
  <c r="AX107" i="29"/>
  <c r="AW34" i="29"/>
  <c r="AW38" i="29"/>
  <c r="AW42" i="29"/>
  <c r="AW46" i="29"/>
  <c r="AW50" i="29"/>
  <c r="AW54" i="29"/>
  <c r="AW58" i="29"/>
  <c r="AW62" i="29"/>
  <c r="AW66" i="29"/>
  <c r="AW70" i="29"/>
  <c r="AW74" i="29"/>
  <c r="AW78" i="29"/>
  <c r="AW82" i="29"/>
  <c r="AW86" i="29"/>
  <c r="AW90" i="29"/>
  <c r="AW94" i="29"/>
  <c r="AW98" i="29"/>
  <c r="AW102" i="29"/>
  <c r="AW106" i="29"/>
  <c r="AV37" i="29"/>
  <c r="AV41" i="29"/>
  <c r="AV45" i="29"/>
  <c r="AV49" i="29"/>
  <c r="AV53" i="29"/>
  <c r="AV57" i="29"/>
  <c r="AV61" i="29"/>
  <c r="AV65" i="29"/>
  <c r="AV69" i="29"/>
  <c r="AV73" i="29"/>
  <c r="AV77" i="29"/>
  <c r="AV81" i="29"/>
  <c r="AV85" i="29"/>
  <c r="AV89" i="29"/>
  <c r="AV93" i="29"/>
  <c r="AV97" i="29"/>
  <c r="AV101" i="29"/>
  <c r="AV105" i="29"/>
  <c r="AV109" i="29"/>
  <c r="AU36" i="29"/>
  <c r="AU40" i="29"/>
  <c r="AU44" i="29"/>
  <c r="AU48" i="29"/>
  <c r="AU52" i="29"/>
  <c r="AU56" i="29"/>
  <c r="AU60" i="29"/>
  <c r="AU64" i="29"/>
  <c r="AU68" i="29"/>
  <c r="AU72" i="29"/>
  <c r="AU76" i="29"/>
  <c r="AU80" i="29"/>
  <c r="AU84" i="29"/>
  <c r="AU88" i="29"/>
  <c r="AU92" i="29"/>
  <c r="AU96" i="29"/>
  <c r="AU100" i="29"/>
  <c r="AU104" i="29"/>
  <c r="AU108" i="29"/>
  <c r="AT35" i="29"/>
  <c r="AT39" i="29"/>
  <c r="AT43" i="29"/>
  <c r="AT47" i="29"/>
  <c r="AT51" i="29"/>
  <c r="AT55" i="29"/>
  <c r="AT59" i="29"/>
  <c r="AT63" i="29"/>
  <c r="AT67" i="29"/>
  <c r="AT71" i="29"/>
  <c r="AT75" i="29"/>
  <c r="AT79" i="29"/>
  <c r="AT83" i="29"/>
  <c r="AT87" i="29"/>
  <c r="AT91" i="29"/>
  <c r="AT95" i="29"/>
  <c r="AT99" i="29"/>
  <c r="AT103" i="29"/>
  <c r="AT107" i="29"/>
  <c r="AS34" i="29"/>
  <c r="AS38" i="29"/>
  <c r="AS42" i="29"/>
  <c r="AS46" i="29"/>
  <c r="AS50" i="29"/>
  <c r="AS54" i="29"/>
  <c r="AS58" i="29"/>
  <c r="AS62" i="29"/>
  <c r="AS66" i="29"/>
  <c r="AS70" i="29"/>
  <c r="AS74" i="29"/>
  <c r="AS78" i="29"/>
  <c r="AS82" i="29"/>
  <c r="AS86" i="29"/>
  <c r="AS90" i="29"/>
  <c r="AS94" i="29"/>
  <c r="AS98" i="29"/>
  <c r="AS102" i="29"/>
  <c r="AS106" i="29"/>
  <c r="AR37" i="29"/>
  <c r="AR41" i="29"/>
  <c r="AR45" i="29"/>
  <c r="AR49" i="29"/>
  <c r="AR53" i="29"/>
  <c r="AR57" i="29"/>
  <c r="AR61" i="29"/>
  <c r="AR65" i="29"/>
  <c r="AR69" i="29"/>
  <c r="AR73" i="29"/>
  <c r="AR77" i="29"/>
  <c r="AR81" i="29"/>
  <c r="AR85" i="29"/>
  <c r="AR89" i="29"/>
  <c r="AR93" i="29"/>
  <c r="AR97" i="29"/>
  <c r="AR101" i="29"/>
  <c r="AR105" i="29"/>
  <c r="AR109" i="29"/>
  <c r="AQ36" i="29"/>
  <c r="AQ40" i="29"/>
  <c r="AQ44" i="29"/>
  <c r="AQ48" i="29"/>
  <c r="AQ52" i="29"/>
  <c r="AQ56" i="29"/>
  <c r="AQ60" i="29"/>
  <c r="AQ64" i="29"/>
  <c r="AQ68" i="29"/>
  <c r="AQ72" i="29"/>
  <c r="AQ76" i="29"/>
  <c r="AQ80" i="29"/>
  <c r="AQ84" i="29"/>
  <c r="AQ88" i="29"/>
  <c r="AQ92" i="29"/>
  <c r="AQ96" i="29"/>
  <c r="AQ100" i="29"/>
  <c r="AQ104" i="29"/>
  <c r="AQ108" i="29"/>
  <c r="AP35" i="29"/>
  <c r="AP39" i="29"/>
  <c r="AP43" i="29"/>
  <c r="AP47" i="29"/>
  <c r="AP51" i="29"/>
  <c r="AP55" i="29"/>
  <c r="AP59" i="29"/>
  <c r="AP63" i="29"/>
  <c r="AP67" i="29"/>
  <c r="AP71" i="29"/>
  <c r="AP75" i="29"/>
  <c r="AP79" i="29"/>
  <c r="AP83" i="29"/>
  <c r="AP87" i="29"/>
  <c r="AP91" i="29"/>
  <c r="AP95" i="29"/>
  <c r="AP99" i="29"/>
  <c r="AP103" i="29"/>
  <c r="AP107" i="29"/>
  <c r="AO34" i="29"/>
  <c r="AO38" i="29"/>
  <c r="AO42" i="29"/>
  <c r="AO46" i="29"/>
  <c r="AO50" i="29"/>
  <c r="AO54" i="29"/>
  <c r="AO58" i="29"/>
  <c r="AO62" i="29"/>
  <c r="AO66" i="29"/>
  <c r="AO70" i="29"/>
  <c r="AO74" i="29"/>
  <c r="AO78" i="29"/>
  <c r="AO82" i="29"/>
  <c r="AO86" i="29"/>
  <c r="AO90" i="29"/>
  <c r="AO94" i="29"/>
  <c r="AO98" i="29"/>
  <c r="AO102" i="29"/>
  <c r="AO106" i="29"/>
  <c r="AN37" i="29"/>
  <c r="AN41" i="29"/>
  <c r="AN45" i="29"/>
  <c r="AN49" i="29"/>
  <c r="AN53" i="29"/>
  <c r="AN57" i="29"/>
  <c r="AN61" i="29"/>
  <c r="AN65" i="29"/>
  <c r="AN69" i="29"/>
  <c r="AN73" i="29"/>
  <c r="AN77" i="29"/>
  <c r="AN81" i="29"/>
  <c r="AN85" i="29"/>
  <c r="AN89" i="29"/>
  <c r="AN93" i="29"/>
  <c r="AN97" i="29"/>
  <c r="AN101" i="29"/>
  <c r="AN105" i="29"/>
  <c r="AN109" i="29"/>
  <c r="AM36" i="29"/>
  <c r="AM40" i="29"/>
  <c r="AM44" i="29"/>
  <c r="AM48" i="29"/>
  <c r="AM52" i="29"/>
  <c r="AM56" i="29"/>
  <c r="AM60" i="29"/>
  <c r="AM64" i="29"/>
  <c r="AM68" i="29"/>
  <c r="AM72" i="29"/>
  <c r="AM76" i="29"/>
  <c r="AM80" i="29"/>
  <c r="AM84" i="29"/>
  <c r="AM88" i="29"/>
  <c r="AM92" i="29"/>
  <c r="AM96" i="29"/>
  <c r="AM100" i="29"/>
  <c r="AM104" i="29"/>
  <c r="AM108" i="29"/>
  <c r="AL35" i="29"/>
  <c r="AL39" i="29"/>
  <c r="AL43" i="29"/>
  <c r="AL47" i="29"/>
  <c r="AL51" i="29"/>
  <c r="AL55" i="29"/>
  <c r="AL59" i="29"/>
  <c r="AL63" i="29"/>
  <c r="AL67" i="29"/>
  <c r="AL71" i="29"/>
  <c r="AL75" i="29"/>
  <c r="AL79" i="29"/>
  <c r="AL83" i="29"/>
  <c r="AL87" i="29"/>
  <c r="AL91" i="29"/>
  <c r="AL95" i="29"/>
  <c r="AL99" i="29"/>
  <c r="AL103" i="29"/>
  <c r="AL107" i="29"/>
  <c r="AK34" i="29"/>
  <c r="AK38" i="29"/>
  <c r="AK42" i="29"/>
  <c r="AK46" i="29"/>
  <c r="AK50" i="29"/>
  <c r="AK54" i="29"/>
  <c r="AK58" i="29"/>
  <c r="AK62" i="29"/>
  <c r="AK66" i="29"/>
  <c r="AK70" i="29"/>
  <c r="AK74" i="29"/>
  <c r="AK78" i="29"/>
  <c r="AK82" i="29"/>
  <c r="AK86" i="29"/>
  <c r="AK90" i="29"/>
  <c r="AK94" i="29"/>
  <c r="AK98" i="29"/>
  <c r="AK102" i="29"/>
  <c r="AK106" i="29"/>
  <c r="AJ37" i="29"/>
  <c r="AJ41" i="29"/>
  <c r="AJ45" i="29"/>
  <c r="AJ49" i="29"/>
  <c r="AJ53" i="29"/>
  <c r="AJ57" i="29"/>
  <c r="AJ61" i="29"/>
  <c r="AJ65" i="29"/>
  <c r="AJ69" i="29"/>
  <c r="AJ73" i="29"/>
  <c r="AJ77" i="29"/>
  <c r="AJ81" i="29"/>
  <c r="AJ85" i="29"/>
  <c r="AJ89" i="29"/>
  <c r="AJ93" i="29"/>
  <c r="AJ97" i="29"/>
  <c r="AJ101" i="29"/>
  <c r="AJ105" i="29"/>
  <c r="AJ109" i="29"/>
  <c r="AI36" i="29"/>
  <c r="AI40" i="29"/>
  <c r="AI44" i="29"/>
  <c r="AI48" i="29"/>
  <c r="AI52" i="29"/>
  <c r="AI56" i="29"/>
  <c r="AI60" i="29"/>
  <c r="AI64" i="29"/>
  <c r="AI68" i="29"/>
  <c r="AI72" i="29"/>
  <c r="AI76" i="29"/>
  <c r="AI80" i="29"/>
  <c r="AI84" i="29"/>
  <c r="AI88" i="29"/>
  <c r="AI92" i="29"/>
  <c r="AI96" i="29"/>
  <c r="AI100" i="29"/>
  <c r="AI104" i="29"/>
  <c r="AI108" i="29"/>
  <c r="AH35" i="29"/>
  <c r="AH39" i="29"/>
  <c r="AH43" i="29"/>
  <c r="AH47" i="29"/>
  <c r="AH51" i="29"/>
  <c r="AH55" i="29"/>
  <c r="AH59" i="29"/>
  <c r="AH63" i="29"/>
  <c r="AH67" i="29"/>
  <c r="AH71" i="29"/>
  <c r="AH75" i="29"/>
  <c r="AH79" i="29"/>
  <c r="AH83" i="29"/>
  <c r="AH87" i="29"/>
  <c r="AH91" i="29"/>
  <c r="AH95" i="29"/>
  <c r="AH99" i="29"/>
  <c r="AH103" i="29"/>
  <c r="AH107" i="29"/>
  <c r="AG34" i="29"/>
  <c r="AG38" i="29"/>
  <c r="AG42" i="29"/>
  <c r="AG46" i="29"/>
  <c r="AG50" i="29"/>
  <c r="AG54" i="29"/>
  <c r="AG58" i="29"/>
  <c r="AG62" i="29"/>
  <c r="AG66" i="29"/>
  <c r="AG70" i="29"/>
  <c r="AG74" i="29"/>
  <c r="AG78" i="29"/>
  <c r="AG82" i="29"/>
  <c r="AG86" i="29"/>
  <c r="AG90" i="29"/>
  <c r="AG94" i="29"/>
  <c r="AG98" i="29"/>
  <c r="AG102" i="29"/>
  <c r="AG106" i="29"/>
  <c r="AF37" i="29"/>
  <c r="AF41" i="29"/>
  <c r="AF45" i="29"/>
  <c r="AF49" i="29"/>
  <c r="AF53" i="29"/>
  <c r="AF57" i="29"/>
  <c r="AF61" i="29"/>
  <c r="AF65" i="29"/>
  <c r="AF69" i="29"/>
  <c r="AF73" i="29"/>
  <c r="AF77" i="29"/>
  <c r="AF81" i="29"/>
  <c r="AF85" i="29"/>
  <c r="AF89" i="29"/>
  <c r="AF93" i="29"/>
  <c r="AF97" i="29"/>
  <c r="AF101" i="29"/>
  <c r="AF105" i="29"/>
  <c r="AF109" i="29"/>
  <c r="AE36" i="29"/>
  <c r="AE40" i="29"/>
  <c r="AE44" i="29"/>
  <c r="AE48" i="29"/>
  <c r="AE52" i="29"/>
  <c r="AE56" i="29"/>
  <c r="AE60" i="29"/>
  <c r="AE64" i="29"/>
  <c r="AE68" i="29"/>
  <c r="AE72" i="29"/>
  <c r="AE76" i="29"/>
  <c r="AE80" i="29"/>
  <c r="AE84" i="29"/>
  <c r="AE88" i="29"/>
  <c r="AE92" i="29"/>
  <c r="AE96" i="29"/>
  <c r="AE100" i="29"/>
  <c r="AE104" i="29"/>
  <c r="AE108" i="29"/>
  <c r="AD35" i="29"/>
  <c r="AD39" i="29"/>
  <c r="AD43" i="29"/>
  <c r="AD47" i="29"/>
  <c r="AD51" i="29"/>
  <c r="AD55" i="29"/>
  <c r="AD59" i="29"/>
  <c r="AD63" i="29"/>
  <c r="AD67" i="29"/>
  <c r="AD71" i="29"/>
  <c r="AD75" i="29"/>
  <c r="AD79" i="29"/>
  <c r="AD83" i="29"/>
  <c r="AD87" i="29"/>
  <c r="AD91" i="29"/>
  <c r="AD95" i="29"/>
  <c r="AD99" i="29"/>
  <c r="AD103" i="29"/>
  <c r="AD107" i="29"/>
  <c r="AC34" i="29"/>
  <c r="AC38" i="29"/>
  <c r="AC42" i="29"/>
  <c r="AC46" i="29"/>
  <c r="AC50" i="29"/>
  <c r="AC54" i="29"/>
  <c r="AC58" i="29"/>
  <c r="AC62" i="29"/>
  <c r="AC66" i="29"/>
  <c r="AC70" i="29"/>
  <c r="AC74" i="29"/>
  <c r="AC78" i="29"/>
  <c r="AC82" i="29"/>
  <c r="AC86" i="29"/>
  <c r="AC90" i="29"/>
  <c r="AC94" i="29"/>
  <c r="AC98" i="29"/>
  <c r="AC102" i="29"/>
  <c r="AC106" i="29"/>
  <c r="AB37" i="29"/>
  <c r="AB41" i="29"/>
  <c r="AB45" i="29"/>
  <c r="AB49" i="29"/>
  <c r="AB53" i="29"/>
  <c r="AB57" i="29"/>
  <c r="AB61" i="29"/>
  <c r="AB65" i="29"/>
  <c r="AB69" i="29"/>
  <c r="AB73" i="29"/>
  <c r="AB77" i="29"/>
  <c r="AB81" i="29"/>
  <c r="AB85" i="29"/>
  <c r="AB89" i="29"/>
  <c r="AB93" i="29"/>
  <c r="AB97" i="29"/>
  <c r="AB101" i="29"/>
  <c r="AB105" i="29"/>
  <c r="AB109" i="29"/>
  <c r="AA36" i="29"/>
  <c r="AA40" i="29"/>
  <c r="AA44" i="29"/>
  <c r="AA48" i="29"/>
  <c r="AA52" i="29"/>
  <c r="AA56" i="29"/>
  <c r="AA60" i="29"/>
  <c r="AA64" i="29"/>
  <c r="AA68" i="29"/>
  <c r="AA72" i="29"/>
  <c r="AA76" i="29"/>
  <c r="AA80" i="29"/>
  <c r="AA84" i="29"/>
  <c r="AA88" i="29"/>
  <c r="AA92" i="29"/>
  <c r="AA96" i="29"/>
  <c r="AA100" i="29"/>
  <c r="AA104" i="29"/>
  <c r="AA108" i="29"/>
  <c r="Z35" i="29"/>
  <c r="Z39" i="29"/>
  <c r="Z43" i="29"/>
  <c r="Z47" i="29"/>
  <c r="Z51" i="29"/>
  <c r="Z55" i="29"/>
  <c r="Z59" i="29"/>
  <c r="Z63" i="29"/>
  <c r="Z67" i="29"/>
  <c r="Z71" i="29"/>
  <c r="Z75" i="29"/>
  <c r="Z79" i="29"/>
  <c r="Z83" i="29"/>
  <c r="Z87" i="29"/>
  <c r="Z91" i="29"/>
  <c r="Z95" i="29"/>
  <c r="Z99" i="29"/>
  <c r="Z103" i="29"/>
  <c r="Z107" i="29"/>
  <c r="Y34" i="29"/>
  <c r="Y38" i="29"/>
  <c r="Y42" i="29"/>
  <c r="Y46" i="29"/>
  <c r="Y50" i="29"/>
  <c r="Y54" i="29"/>
  <c r="Y58" i="29"/>
  <c r="Y62" i="29"/>
  <c r="Y66" i="29"/>
  <c r="Y70" i="29"/>
  <c r="Y74" i="29"/>
  <c r="Y78" i="29"/>
  <c r="Y82" i="29"/>
  <c r="Y86" i="29"/>
  <c r="Y90" i="29"/>
  <c r="Y94" i="29"/>
  <c r="Y98" i="29"/>
  <c r="Y102" i="29"/>
  <c r="Y106" i="29"/>
  <c r="X37" i="29"/>
  <c r="X41" i="29"/>
  <c r="X45" i="29"/>
  <c r="X49" i="29"/>
  <c r="X53" i="29"/>
  <c r="X57" i="29"/>
  <c r="X61" i="29"/>
  <c r="X65" i="29"/>
  <c r="X69" i="29"/>
  <c r="X73" i="29"/>
  <c r="X77" i="29"/>
  <c r="X81" i="29"/>
  <c r="X85" i="29"/>
  <c r="X89" i="29"/>
  <c r="X93" i="29"/>
  <c r="X97" i="29"/>
  <c r="X101" i="29"/>
  <c r="X105" i="29"/>
  <c r="X109" i="29"/>
  <c r="W36" i="29"/>
  <c r="W40" i="29"/>
  <c r="W44" i="29"/>
  <c r="W48" i="29"/>
  <c r="W52" i="29"/>
  <c r="W56" i="29"/>
  <c r="W60" i="29"/>
  <c r="W64" i="29"/>
  <c r="W68" i="29"/>
  <c r="W72" i="29"/>
  <c r="W76" i="29"/>
  <c r="W80" i="29"/>
  <c r="W84" i="29"/>
  <c r="W88" i="29"/>
  <c r="W92" i="29"/>
  <c r="W96" i="29"/>
  <c r="W100" i="29"/>
  <c r="W104" i="29"/>
  <c r="W108" i="29"/>
  <c r="V35" i="29"/>
  <c r="V39" i="29"/>
  <c r="V43" i="29"/>
  <c r="V47" i="29"/>
  <c r="V51" i="29"/>
  <c r="V55" i="29"/>
  <c r="V59" i="29"/>
  <c r="V63" i="29"/>
  <c r="V67" i="29"/>
  <c r="V71" i="29"/>
  <c r="V75" i="29"/>
  <c r="V79" i="29"/>
  <c r="V83" i="29"/>
  <c r="V87" i="29"/>
  <c r="V91" i="29"/>
  <c r="V95" i="29"/>
  <c r="V99" i="29"/>
  <c r="V103" i="29"/>
  <c r="V107" i="29"/>
  <c r="U34" i="29"/>
  <c r="U38" i="29"/>
  <c r="U42" i="29"/>
  <c r="U46" i="29"/>
  <c r="U50" i="29"/>
  <c r="U54" i="29"/>
  <c r="U58" i="29"/>
  <c r="U62" i="29"/>
  <c r="U66" i="29"/>
  <c r="U70" i="29"/>
  <c r="U74" i="29"/>
  <c r="U78" i="29"/>
  <c r="U82" i="29"/>
  <c r="U86" i="29"/>
  <c r="U90" i="29"/>
  <c r="U94" i="29"/>
  <c r="U98" i="29"/>
  <c r="U102" i="29"/>
  <c r="U106" i="29"/>
  <c r="T37" i="29"/>
  <c r="T41" i="29"/>
  <c r="T45" i="29"/>
  <c r="T49" i="29"/>
  <c r="T53" i="29"/>
  <c r="T57" i="29"/>
  <c r="T61" i="29"/>
  <c r="T65" i="29"/>
  <c r="T69" i="29"/>
  <c r="T73" i="29"/>
  <c r="T77" i="29"/>
  <c r="T81" i="29"/>
  <c r="T85" i="29"/>
  <c r="T89" i="29"/>
  <c r="T93" i="29"/>
  <c r="T97" i="29"/>
  <c r="T101" i="29"/>
  <c r="T105" i="29"/>
  <c r="T109" i="29"/>
  <c r="S36" i="29"/>
  <c r="S40" i="29"/>
  <c r="S44" i="29"/>
  <c r="S48" i="29"/>
  <c r="S52" i="29"/>
  <c r="S56" i="29"/>
  <c r="S60" i="29"/>
  <c r="S64" i="29"/>
  <c r="S68" i="29"/>
  <c r="S72" i="29"/>
  <c r="S76" i="29"/>
  <c r="S80" i="29"/>
  <c r="S84" i="29"/>
  <c r="S88" i="29"/>
  <c r="S92" i="29"/>
  <c r="S96" i="29"/>
  <c r="S100" i="29"/>
  <c r="S104" i="29"/>
  <c r="S108" i="29"/>
  <c r="R35" i="29"/>
  <c r="R39" i="29"/>
  <c r="R43" i="29"/>
  <c r="R47" i="29"/>
  <c r="R51" i="29"/>
  <c r="R55" i="29"/>
  <c r="R59" i="29"/>
  <c r="R63" i="29"/>
  <c r="R67" i="29"/>
  <c r="R71" i="29"/>
  <c r="R75" i="29"/>
  <c r="R79" i="29"/>
  <c r="R83" i="29"/>
  <c r="R87" i="29"/>
  <c r="R91" i="29"/>
  <c r="R95" i="29"/>
  <c r="R99" i="29"/>
  <c r="R103" i="29"/>
  <c r="R107" i="29"/>
  <c r="Q34" i="29"/>
  <c r="Q38" i="29"/>
  <c r="Q42" i="29"/>
  <c r="Q46" i="29"/>
  <c r="Q50" i="29"/>
  <c r="Q54" i="29"/>
  <c r="Q58" i="29"/>
  <c r="Q62" i="29"/>
  <c r="Q66" i="29"/>
  <c r="Q70" i="29"/>
  <c r="Q74" i="29"/>
  <c r="Q78" i="29"/>
  <c r="Q82" i="29"/>
  <c r="Q86" i="29"/>
  <c r="Q90" i="29"/>
  <c r="Q94" i="29"/>
  <c r="Q98" i="29"/>
  <c r="Q102" i="29"/>
  <c r="Q106" i="29"/>
  <c r="BG35" i="29"/>
  <c r="BG37" i="29"/>
  <c r="BG41" i="29"/>
  <c r="BG45" i="29"/>
  <c r="BG49" i="29"/>
  <c r="BG53" i="29"/>
  <c r="BG57" i="29"/>
  <c r="BG61" i="29"/>
  <c r="BG65" i="29"/>
  <c r="BG69" i="29"/>
  <c r="BG73" i="29"/>
  <c r="BG77" i="29"/>
  <c r="BG81" i="29"/>
  <c r="BG85" i="29"/>
  <c r="BG89" i="29"/>
  <c r="BG93" i="29"/>
  <c r="BG97" i="29"/>
  <c r="BG101" i="29"/>
  <c r="BG105" i="29"/>
  <c r="BG109" i="29"/>
  <c r="BF36" i="29"/>
  <c r="BF40" i="29"/>
  <c r="BF44" i="29"/>
  <c r="BF48" i="29"/>
  <c r="BF52" i="29"/>
  <c r="BF56" i="29"/>
  <c r="BF60" i="29"/>
  <c r="BF64" i="29"/>
  <c r="BF68" i="29"/>
  <c r="BF72" i="29"/>
  <c r="BF76" i="29"/>
  <c r="BF80" i="29"/>
  <c r="BF84" i="29"/>
  <c r="BF88" i="29"/>
  <c r="BF92" i="29"/>
  <c r="BF96" i="29"/>
  <c r="BF100" i="29"/>
  <c r="BF104" i="29"/>
  <c r="BF108" i="29"/>
  <c r="BE35" i="29"/>
  <c r="BE39" i="29"/>
  <c r="BE43" i="29"/>
  <c r="BE47" i="29"/>
  <c r="BE51" i="29"/>
  <c r="BE55" i="29"/>
  <c r="BE59" i="29"/>
  <c r="BE63" i="29"/>
  <c r="BE67" i="29"/>
  <c r="BE71" i="29"/>
  <c r="BE75" i="29"/>
  <c r="BE79" i="29"/>
  <c r="BE83" i="29"/>
  <c r="BE87" i="29"/>
  <c r="BE91" i="29"/>
  <c r="BE95" i="29"/>
  <c r="BE99" i="29"/>
  <c r="BE103" i="29"/>
  <c r="BE107" i="29"/>
  <c r="BD34" i="29"/>
  <c r="BD38" i="29"/>
  <c r="BD42" i="29"/>
  <c r="BD46" i="29"/>
  <c r="BD50" i="29"/>
  <c r="BD54" i="29"/>
  <c r="BD58" i="29"/>
  <c r="BD62" i="29"/>
  <c r="BD66" i="29"/>
  <c r="BD70" i="29"/>
  <c r="BD74" i="29"/>
  <c r="BD78" i="29"/>
  <c r="BD82" i="29"/>
  <c r="BD86" i="29"/>
  <c r="BD90" i="29"/>
  <c r="BD94" i="29"/>
  <c r="BD98" i="29"/>
  <c r="BD102" i="29"/>
  <c r="BD106" i="29"/>
  <c r="BC37" i="29"/>
  <c r="BC41" i="29"/>
  <c r="BC45" i="29"/>
  <c r="BC49" i="29"/>
  <c r="BC53" i="29"/>
  <c r="BC57" i="29"/>
  <c r="BC61" i="29"/>
  <c r="BC65" i="29"/>
  <c r="BC69" i="29"/>
  <c r="BC73" i="29"/>
  <c r="BC77" i="29"/>
  <c r="BC81" i="29"/>
  <c r="BC85" i="29"/>
  <c r="BC89" i="29"/>
  <c r="BC93" i="29"/>
  <c r="BC97" i="29"/>
  <c r="BC101" i="29"/>
  <c r="BC105" i="29"/>
  <c r="BC109" i="29"/>
  <c r="BB36" i="29"/>
  <c r="BB40" i="29"/>
  <c r="BB44" i="29"/>
  <c r="BB48" i="29"/>
  <c r="BB52" i="29"/>
  <c r="BB56" i="29"/>
  <c r="BB60" i="29"/>
  <c r="BB64" i="29"/>
  <c r="BB68" i="29"/>
  <c r="BB72" i="29"/>
  <c r="BB76" i="29"/>
  <c r="BB80" i="29"/>
  <c r="BB84" i="29"/>
  <c r="BB88" i="29"/>
  <c r="BB92" i="29"/>
  <c r="BB96" i="29"/>
  <c r="BB100" i="29"/>
  <c r="BB104" i="29"/>
  <c r="BB108" i="29"/>
  <c r="BA35" i="29"/>
  <c r="BA39" i="29"/>
  <c r="BA43" i="29"/>
  <c r="BA47" i="29"/>
  <c r="BA51" i="29"/>
  <c r="BA55" i="29"/>
  <c r="BA59" i="29"/>
  <c r="BA63" i="29"/>
  <c r="BA67" i="29"/>
  <c r="BA71" i="29"/>
  <c r="BA75" i="29"/>
  <c r="BA79" i="29"/>
  <c r="BA83" i="29"/>
  <c r="BA87" i="29"/>
  <c r="BA91" i="29"/>
  <c r="BA95" i="29"/>
  <c r="BA99" i="29"/>
  <c r="BA103" i="29"/>
  <c r="BA107" i="29"/>
  <c r="AZ34" i="29"/>
  <c r="AZ38" i="29"/>
  <c r="AZ42" i="29"/>
  <c r="AZ46" i="29"/>
  <c r="AZ50" i="29"/>
  <c r="AZ54" i="29"/>
  <c r="AZ58" i="29"/>
  <c r="AZ62" i="29"/>
  <c r="AZ66" i="29"/>
  <c r="AZ70" i="29"/>
  <c r="AZ74" i="29"/>
  <c r="AZ78" i="29"/>
  <c r="AZ82" i="29"/>
  <c r="AZ86" i="29"/>
  <c r="AZ90" i="29"/>
  <c r="AZ94" i="29"/>
  <c r="AZ98" i="29"/>
  <c r="AZ102" i="29"/>
  <c r="AZ106" i="29"/>
  <c r="AY37" i="29"/>
  <c r="AY41" i="29"/>
  <c r="AY45" i="29"/>
  <c r="AY49" i="29"/>
  <c r="AY53" i="29"/>
  <c r="AY57" i="29"/>
  <c r="AY61" i="29"/>
  <c r="AY65" i="29"/>
  <c r="AY69" i="29"/>
  <c r="AY73" i="29"/>
  <c r="AY77" i="29"/>
  <c r="AY81" i="29"/>
  <c r="AY85" i="29"/>
  <c r="AY89" i="29"/>
  <c r="AY93" i="29"/>
  <c r="AY97" i="29"/>
  <c r="AY101" i="29"/>
  <c r="AY105" i="29"/>
  <c r="AY109" i="29"/>
  <c r="AX36" i="29"/>
  <c r="AX40" i="29"/>
  <c r="AX44" i="29"/>
  <c r="AX48" i="29"/>
  <c r="AX52" i="29"/>
  <c r="AX56" i="29"/>
  <c r="AX60" i="29"/>
  <c r="AX64" i="29"/>
  <c r="AX68" i="29"/>
  <c r="AX72" i="29"/>
  <c r="AX76" i="29"/>
  <c r="AX80" i="29"/>
  <c r="AX84" i="29"/>
  <c r="AX88" i="29"/>
  <c r="AX92" i="29"/>
  <c r="AX96" i="29"/>
  <c r="AX100" i="29"/>
  <c r="AX104" i="29"/>
  <c r="AX108" i="29"/>
  <c r="AW35" i="29"/>
  <c r="AW39" i="29"/>
  <c r="AW43" i="29"/>
  <c r="AW47" i="29"/>
  <c r="AW51" i="29"/>
  <c r="AW55" i="29"/>
  <c r="AW59" i="29"/>
  <c r="AW63" i="29"/>
  <c r="AW67" i="29"/>
  <c r="AW71" i="29"/>
  <c r="AW75" i="29"/>
  <c r="AW79" i="29"/>
  <c r="AW83" i="29"/>
  <c r="AW87" i="29"/>
  <c r="AW91" i="29"/>
  <c r="AW95" i="29"/>
  <c r="AW99" i="29"/>
  <c r="AW103" i="29"/>
  <c r="AW107" i="29"/>
  <c r="AV34" i="29"/>
  <c r="AV38" i="29"/>
  <c r="AV42" i="29"/>
  <c r="AV46" i="29"/>
  <c r="AV50" i="29"/>
  <c r="AV54" i="29"/>
  <c r="AV58" i="29"/>
  <c r="AV62" i="29"/>
  <c r="AV66" i="29"/>
  <c r="AV70" i="29"/>
  <c r="AV74" i="29"/>
  <c r="AV78" i="29"/>
  <c r="AV82" i="29"/>
  <c r="AV86" i="29"/>
  <c r="AV90" i="29"/>
  <c r="AV94" i="29"/>
  <c r="AV98" i="29"/>
  <c r="AV102" i="29"/>
  <c r="AV106" i="29"/>
  <c r="AU37" i="29"/>
  <c r="AU41" i="29"/>
  <c r="AU45" i="29"/>
  <c r="AU49" i="29"/>
  <c r="AU53" i="29"/>
  <c r="AU57" i="29"/>
  <c r="AU61" i="29"/>
  <c r="AU65" i="29"/>
  <c r="AU69" i="29"/>
  <c r="AU73" i="29"/>
  <c r="AU77" i="29"/>
  <c r="AU81" i="29"/>
  <c r="AU85" i="29"/>
  <c r="AU89" i="29"/>
  <c r="AU93" i="29"/>
  <c r="AU97" i="29"/>
  <c r="AU101" i="29"/>
  <c r="AU105" i="29"/>
  <c r="AU109" i="29"/>
  <c r="AT36" i="29"/>
  <c r="AT40" i="29"/>
  <c r="AT44" i="29"/>
  <c r="AT48" i="29"/>
  <c r="AT52" i="29"/>
  <c r="AT56" i="29"/>
  <c r="AT60" i="29"/>
  <c r="AT64" i="29"/>
  <c r="AT68" i="29"/>
  <c r="AT72" i="29"/>
  <c r="AT76" i="29"/>
  <c r="AT80" i="29"/>
  <c r="AT84" i="29"/>
  <c r="AT88" i="29"/>
  <c r="AT92" i="29"/>
  <c r="AT96" i="29"/>
  <c r="AT100" i="29"/>
  <c r="AT104" i="29"/>
  <c r="AT108" i="29"/>
  <c r="AS35" i="29"/>
  <c r="AS39" i="29"/>
  <c r="AS43" i="29"/>
  <c r="AS47" i="29"/>
  <c r="AS51" i="29"/>
  <c r="AS55" i="29"/>
  <c r="AS59" i="29"/>
  <c r="AS63" i="29"/>
  <c r="AS67" i="29"/>
  <c r="AS71" i="29"/>
  <c r="AS75" i="29"/>
  <c r="AS79" i="29"/>
  <c r="AS83" i="29"/>
  <c r="AS87" i="29"/>
  <c r="AS91" i="29"/>
  <c r="AS95" i="29"/>
  <c r="AS99" i="29"/>
  <c r="AS103" i="29"/>
  <c r="AS107" i="29"/>
  <c r="AR34" i="29"/>
  <c r="AR38" i="29"/>
  <c r="AR42" i="29"/>
  <c r="AR46" i="29"/>
  <c r="AR50" i="29"/>
  <c r="AR54" i="29"/>
  <c r="AR58" i="29"/>
  <c r="AR62" i="29"/>
  <c r="AR66" i="29"/>
  <c r="AR70" i="29"/>
  <c r="AR74" i="29"/>
  <c r="AR78" i="29"/>
  <c r="AR82" i="29"/>
  <c r="AR86" i="29"/>
  <c r="AR90" i="29"/>
  <c r="AR94" i="29"/>
  <c r="AR98" i="29"/>
  <c r="AR102" i="29"/>
  <c r="AR106" i="29"/>
  <c r="AQ37" i="29"/>
  <c r="AQ41" i="29"/>
  <c r="AQ45" i="29"/>
  <c r="AQ49" i="29"/>
  <c r="AQ53" i="29"/>
  <c r="AQ57" i="29"/>
  <c r="AQ61" i="29"/>
  <c r="AQ65" i="29"/>
  <c r="AQ69" i="29"/>
  <c r="AQ73" i="29"/>
  <c r="AQ77" i="29"/>
  <c r="AQ81" i="29"/>
  <c r="AQ85" i="29"/>
  <c r="AQ89" i="29"/>
  <c r="AQ93" i="29"/>
  <c r="AQ97" i="29"/>
  <c r="AQ101" i="29"/>
  <c r="AQ105" i="29"/>
  <c r="AQ109" i="29"/>
  <c r="AP36" i="29"/>
  <c r="AP40" i="29"/>
  <c r="AP44" i="29"/>
  <c r="AP48" i="29"/>
  <c r="AP52" i="29"/>
  <c r="AP56" i="29"/>
  <c r="AP60" i="29"/>
  <c r="AP64" i="29"/>
  <c r="AP68" i="29"/>
  <c r="AP72" i="29"/>
  <c r="AP76" i="29"/>
  <c r="AP80" i="29"/>
  <c r="AP84" i="29"/>
  <c r="AP88" i="29"/>
  <c r="AP92" i="29"/>
  <c r="AP96" i="29"/>
  <c r="AP100" i="29"/>
  <c r="AP104" i="29"/>
  <c r="AP108" i="29"/>
  <c r="AO35" i="29"/>
  <c r="AO39" i="29"/>
  <c r="AO43" i="29"/>
  <c r="AO47" i="29"/>
  <c r="AO51" i="29"/>
  <c r="AO55" i="29"/>
  <c r="AO59" i="29"/>
  <c r="AO63" i="29"/>
  <c r="AO67" i="29"/>
  <c r="AO71" i="29"/>
  <c r="AO75" i="29"/>
  <c r="AO79" i="29"/>
  <c r="AO83" i="29"/>
  <c r="AO87" i="29"/>
  <c r="AO91" i="29"/>
  <c r="AO95" i="29"/>
  <c r="AO99" i="29"/>
  <c r="AO103" i="29"/>
  <c r="AO107" i="29"/>
  <c r="AN34" i="29"/>
  <c r="AN38" i="29"/>
  <c r="AN42" i="29"/>
  <c r="AN46" i="29"/>
  <c r="AN50" i="29"/>
  <c r="AN54" i="29"/>
  <c r="AN58" i="29"/>
  <c r="AN62" i="29"/>
  <c r="AN66" i="29"/>
  <c r="AN70" i="29"/>
  <c r="AN74" i="29"/>
  <c r="AN78" i="29"/>
  <c r="AN82" i="29"/>
  <c r="AN86" i="29"/>
  <c r="AN90" i="29"/>
  <c r="AN94" i="29"/>
  <c r="AN98" i="29"/>
  <c r="AN102" i="29"/>
  <c r="AN106" i="29"/>
  <c r="AM37" i="29"/>
  <c r="AM41" i="29"/>
  <c r="AM45" i="29"/>
  <c r="AM49" i="29"/>
  <c r="AM53" i="29"/>
  <c r="AM57" i="29"/>
  <c r="AM61" i="29"/>
  <c r="AM65" i="29"/>
  <c r="AM69" i="29"/>
  <c r="AM73" i="29"/>
  <c r="AM77" i="29"/>
  <c r="AM81" i="29"/>
  <c r="AM85" i="29"/>
  <c r="AM89" i="29"/>
  <c r="AM93" i="29"/>
  <c r="AM97" i="29"/>
  <c r="AM101" i="29"/>
  <c r="AM105" i="29"/>
  <c r="AM109" i="29"/>
  <c r="AL36" i="29"/>
  <c r="AL40" i="29"/>
  <c r="AL44" i="29"/>
  <c r="AL48" i="29"/>
  <c r="AL52" i="29"/>
  <c r="AL56" i="29"/>
  <c r="AL60" i="29"/>
  <c r="AL64" i="29"/>
  <c r="AL68" i="29"/>
  <c r="AL72" i="29"/>
  <c r="AL76" i="29"/>
  <c r="AL80" i="29"/>
  <c r="AL84" i="29"/>
  <c r="AL88" i="29"/>
  <c r="AL92" i="29"/>
  <c r="AL96" i="29"/>
  <c r="AL100" i="29"/>
  <c r="AL104" i="29"/>
  <c r="AL108" i="29"/>
  <c r="AK35" i="29"/>
  <c r="AK39" i="29"/>
  <c r="AK43" i="29"/>
  <c r="AK47" i="29"/>
  <c r="AK51" i="29"/>
  <c r="AK55" i="29"/>
  <c r="AK59" i="29"/>
  <c r="AK63" i="29"/>
  <c r="AK67" i="29"/>
  <c r="AK71" i="29"/>
  <c r="AK75" i="29"/>
  <c r="AK79" i="29"/>
  <c r="AK83" i="29"/>
  <c r="AK87" i="29"/>
  <c r="AK91" i="29"/>
  <c r="AK95" i="29"/>
  <c r="AK99" i="29"/>
  <c r="AK103" i="29"/>
  <c r="AK107" i="29"/>
  <c r="AJ34" i="29"/>
  <c r="AJ38" i="29"/>
  <c r="AJ42" i="29"/>
  <c r="AJ46" i="29"/>
  <c r="AJ50" i="29"/>
  <c r="AJ54" i="29"/>
  <c r="AJ58" i="29"/>
  <c r="AJ62" i="29"/>
  <c r="AJ66" i="29"/>
  <c r="AJ70" i="29"/>
  <c r="AJ74" i="29"/>
  <c r="AJ78" i="29"/>
  <c r="AJ82" i="29"/>
  <c r="AJ86" i="29"/>
  <c r="AJ90" i="29"/>
  <c r="AJ94" i="29"/>
  <c r="AJ98" i="29"/>
  <c r="AJ102" i="29"/>
  <c r="AJ106" i="29"/>
  <c r="AI37" i="29"/>
  <c r="AI41" i="29"/>
  <c r="AI45" i="29"/>
  <c r="AI49" i="29"/>
  <c r="AI53" i="29"/>
  <c r="AI57" i="29"/>
  <c r="AI61" i="29"/>
  <c r="AI65" i="29"/>
  <c r="AI69" i="29"/>
  <c r="AI73" i="29"/>
  <c r="AI77" i="29"/>
  <c r="AI81" i="29"/>
  <c r="AI85" i="29"/>
  <c r="AI89" i="29"/>
  <c r="AI93" i="29"/>
  <c r="AI97" i="29"/>
  <c r="AI101" i="29"/>
  <c r="AI105" i="29"/>
  <c r="AI109" i="29"/>
  <c r="AH36" i="29"/>
  <c r="AH40" i="29"/>
  <c r="AH44" i="29"/>
  <c r="AH48" i="29"/>
  <c r="AH52" i="29"/>
  <c r="AH56" i="29"/>
  <c r="AH60" i="29"/>
  <c r="AH64" i="29"/>
  <c r="AH68" i="29"/>
  <c r="AH72" i="29"/>
  <c r="AH76" i="29"/>
  <c r="AH80" i="29"/>
  <c r="AH84" i="29"/>
  <c r="AH88" i="29"/>
  <c r="AH92" i="29"/>
  <c r="AH96" i="29"/>
  <c r="AH100" i="29"/>
  <c r="AH104" i="29"/>
  <c r="AH108" i="29"/>
  <c r="AG35" i="29"/>
  <c r="AG39" i="29"/>
  <c r="AG43" i="29"/>
  <c r="AG47" i="29"/>
  <c r="AG51" i="29"/>
  <c r="AG55" i="29"/>
  <c r="AG59" i="29"/>
  <c r="AG63" i="29"/>
  <c r="AG67" i="29"/>
  <c r="AG71" i="29"/>
  <c r="AG75" i="29"/>
  <c r="AG79" i="29"/>
  <c r="AG83" i="29"/>
  <c r="AG87" i="29"/>
  <c r="AG91" i="29"/>
  <c r="AG95" i="29"/>
  <c r="AG99" i="29"/>
  <c r="AG103" i="29"/>
  <c r="AG107" i="29"/>
  <c r="AF34" i="29"/>
  <c r="AF38" i="29"/>
  <c r="AF42" i="29"/>
  <c r="AF46" i="29"/>
  <c r="AF50" i="29"/>
  <c r="AF54" i="29"/>
  <c r="AF58" i="29"/>
  <c r="AF62" i="29"/>
  <c r="AF66" i="29"/>
  <c r="AF70" i="29"/>
  <c r="AF74" i="29"/>
  <c r="AF78" i="29"/>
  <c r="AF82" i="29"/>
  <c r="AF86" i="29"/>
  <c r="AF90" i="29"/>
  <c r="AF94" i="29"/>
  <c r="AF98" i="29"/>
  <c r="AF102" i="29"/>
  <c r="AF106" i="29"/>
  <c r="AE37" i="29"/>
  <c r="AE41" i="29"/>
  <c r="AE45" i="29"/>
  <c r="AE49" i="29"/>
  <c r="AE53" i="29"/>
  <c r="AE57" i="29"/>
  <c r="AE61" i="29"/>
  <c r="AE65" i="29"/>
  <c r="AE69" i="29"/>
  <c r="AE73" i="29"/>
  <c r="AE77" i="29"/>
  <c r="AE81" i="29"/>
  <c r="AE85" i="29"/>
  <c r="AE89" i="29"/>
  <c r="AE93" i="29"/>
  <c r="AE97" i="29"/>
  <c r="AE101" i="29"/>
  <c r="AE105" i="29"/>
  <c r="AE109" i="29"/>
  <c r="AD36" i="29"/>
  <c r="AD40" i="29"/>
  <c r="AD44" i="29"/>
  <c r="AD48" i="29"/>
  <c r="AD52" i="29"/>
  <c r="AD56" i="29"/>
  <c r="AD60" i="29"/>
  <c r="AD64" i="29"/>
  <c r="AD68" i="29"/>
  <c r="AD72" i="29"/>
  <c r="AD76" i="29"/>
  <c r="AD80" i="29"/>
  <c r="AD84" i="29"/>
  <c r="AD88" i="29"/>
  <c r="AD92" i="29"/>
  <c r="AD96" i="29"/>
  <c r="AD100" i="29"/>
  <c r="AD104" i="29"/>
  <c r="AD108" i="29"/>
  <c r="AC35" i="29"/>
  <c r="AC39" i="29"/>
  <c r="AC43" i="29"/>
  <c r="AC47" i="29"/>
  <c r="AC51" i="29"/>
  <c r="AC55" i="29"/>
  <c r="AC59" i="29"/>
  <c r="AC63" i="29"/>
  <c r="AC67" i="29"/>
  <c r="AC71" i="29"/>
  <c r="AC75" i="29"/>
  <c r="AC79" i="29"/>
  <c r="AC83" i="29"/>
  <c r="AC87" i="29"/>
  <c r="AC91" i="29"/>
  <c r="AC95" i="29"/>
  <c r="AC99" i="29"/>
  <c r="AC103" i="29"/>
  <c r="AC107" i="29"/>
  <c r="AB34" i="29"/>
  <c r="AB38" i="29"/>
  <c r="AB42" i="29"/>
  <c r="AB46" i="29"/>
  <c r="AB50" i="29"/>
  <c r="AB54" i="29"/>
  <c r="AB58" i="29"/>
  <c r="AB62" i="29"/>
  <c r="AB66" i="29"/>
  <c r="AB70" i="29"/>
  <c r="AB74" i="29"/>
  <c r="AB78" i="29"/>
  <c r="AB82" i="29"/>
  <c r="AB86" i="29"/>
  <c r="AB90" i="29"/>
  <c r="AB94" i="29"/>
  <c r="AB98" i="29"/>
  <c r="AB102" i="29"/>
  <c r="AB106" i="29"/>
  <c r="AA37" i="29"/>
  <c r="AA41" i="29"/>
  <c r="AA45" i="29"/>
  <c r="AA49" i="29"/>
  <c r="AA53" i="29"/>
  <c r="AA57" i="29"/>
  <c r="AA61" i="29"/>
  <c r="AA65" i="29"/>
  <c r="AA69" i="29"/>
  <c r="AA73" i="29"/>
  <c r="AA77" i="29"/>
  <c r="AA81" i="29"/>
  <c r="AA85" i="29"/>
  <c r="AA89" i="29"/>
  <c r="AA93" i="29"/>
  <c r="AA97" i="29"/>
  <c r="AA101" i="29"/>
  <c r="AA105" i="29"/>
  <c r="AA109" i="29"/>
  <c r="Z36" i="29"/>
  <c r="Z40" i="29"/>
  <c r="Z44" i="29"/>
  <c r="Z48" i="29"/>
  <c r="Z52" i="29"/>
  <c r="Z56" i="29"/>
  <c r="Z60" i="29"/>
  <c r="Z64" i="29"/>
  <c r="Z68" i="29"/>
  <c r="Z72" i="29"/>
  <c r="Z76" i="29"/>
  <c r="Z80" i="29"/>
  <c r="Z84" i="29"/>
  <c r="Z88" i="29"/>
  <c r="Z92" i="29"/>
  <c r="Z96" i="29"/>
  <c r="Z100" i="29"/>
  <c r="Z104" i="29"/>
  <c r="Z108" i="29"/>
  <c r="Y35" i="29"/>
  <c r="Y39" i="29"/>
  <c r="Y43" i="29"/>
  <c r="Y47" i="29"/>
  <c r="Y51" i="29"/>
  <c r="Y55" i="29"/>
  <c r="Y59" i="29"/>
  <c r="Y63" i="29"/>
  <c r="Y67" i="29"/>
  <c r="Y71" i="29"/>
  <c r="Y75" i="29"/>
  <c r="Y79" i="29"/>
  <c r="Y83" i="29"/>
  <c r="Y87" i="29"/>
  <c r="Y91" i="29"/>
  <c r="Y95" i="29"/>
  <c r="Y99" i="29"/>
  <c r="Y103" i="29"/>
  <c r="Y107" i="29"/>
  <c r="X34" i="29"/>
  <c r="X38" i="29"/>
  <c r="X42" i="29"/>
  <c r="X46" i="29"/>
  <c r="X50" i="29"/>
  <c r="X54" i="29"/>
  <c r="X58" i="29"/>
  <c r="X62" i="29"/>
  <c r="X66" i="29"/>
  <c r="X70" i="29"/>
  <c r="X74" i="29"/>
  <c r="X78" i="29"/>
  <c r="X82" i="29"/>
  <c r="X86" i="29"/>
  <c r="X90" i="29"/>
  <c r="X94" i="29"/>
  <c r="X98" i="29"/>
  <c r="X102" i="29"/>
  <c r="X106" i="29"/>
  <c r="W37" i="29"/>
  <c r="W41" i="29"/>
  <c r="W45" i="29"/>
  <c r="W49" i="29"/>
  <c r="W53" i="29"/>
  <c r="W57" i="29"/>
  <c r="W61" i="29"/>
  <c r="W65" i="29"/>
  <c r="W69" i="29"/>
  <c r="W73" i="29"/>
  <c r="W77" i="29"/>
  <c r="W81" i="29"/>
  <c r="W85" i="29"/>
  <c r="W89" i="29"/>
  <c r="W93" i="29"/>
  <c r="W97" i="29"/>
  <c r="W101" i="29"/>
  <c r="W105" i="29"/>
  <c r="W109" i="29"/>
  <c r="V36" i="29"/>
  <c r="V40" i="29"/>
  <c r="V44" i="29"/>
  <c r="V48" i="29"/>
  <c r="V52" i="29"/>
  <c r="V56" i="29"/>
  <c r="V60" i="29"/>
  <c r="V64" i="29"/>
  <c r="V68" i="29"/>
  <c r="V72" i="29"/>
  <c r="V76" i="29"/>
  <c r="V80" i="29"/>
  <c r="V84" i="29"/>
  <c r="V88" i="29"/>
  <c r="V92" i="29"/>
  <c r="V96" i="29"/>
  <c r="V100" i="29"/>
  <c r="V104" i="29"/>
  <c r="V108" i="29"/>
  <c r="U35" i="29"/>
  <c r="U39" i="29"/>
  <c r="U43" i="29"/>
  <c r="U47" i="29"/>
  <c r="U51" i="29"/>
  <c r="U55" i="29"/>
  <c r="U59" i="29"/>
  <c r="U63" i="29"/>
  <c r="U67" i="29"/>
  <c r="U71" i="29"/>
  <c r="U75" i="29"/>
  <c r="U79" i="29"/>
  <c r="U83" i="29"/>
  <c r="U87" i="29"/>
  <c r="U91" i="29"/>
  <c r="U95" i="29"/>
  <c r="U99" i="29"/>
  <c r="U103" i="29"/>
  <c r="U107" i="29"/>
  <c r="T34" i="29"/>
  <c r="T38" i="29"/>
  <c r="T42" i="29"/>
  <c r="T46" i="29"/>
  <c r="T50" i="29"/>
  <c r="T54" i="29"/>
  <c r="T58" i="29"/>
  <c r="T62" i="29"/>
  <c r="T66" i="29"/>
  <c r="T70" i="29"/>
  <c r="T74" i="29"/>
  <c r="T78" i="29"/>
  <c r="T82" i="29"/>
  <c r="T86" i="29"/>
  <c r="T90" i="29"/>
  <c r="T94" i="29"/>
  <c r="T98" i="29"/>
  <c r="T102" i="29"/>
  <c r="T106" i="29"/>
  <c r="S37" i="29"/>
  <c r="S41" i="29"/>
  <c r="S45" i="29"/>
  <c r="S49" i="29"/>
  <c r="S53" i="29"/>
  <c r="S57" i="29"/>
  <c r="S61" i="29"/>
  <c r="S65" i="29"/>
  <c r="S69" i="29"/>
  <c r="S73" i="29"/>
  <c r="S77" i="29"/>
  <c r="S81" i="29"/>
  <c r="S85" i="29"/>
  <c r="S89" i="29"/>
  <c r="S93" i="29"/>
  <c r="S97" i="29"/>
  <c r="S101" i="29"/>
  <c r="S105" i="29"/>
  <c r="S109" i="29"/>
  <c r="R36" i="29"/>
  <c r="R40" i="29"/>
  <c r="R44" i="29"/>
  <c r="R48" i="29"/>
  <c r="R52" i="29"/>
  <c r="R56" i="29"/>
  <c r="R60" i="29"/>
  <c r="R64" i="29"/>
  <c r="R68" i="29"/>
  <c r="R72" i="29"/>
  <c r="R76" i="29"/>
  <c r="R80" i="29"/>
  <c r="R84" i="29"/>
  <c r="R88" i="29"/>
  <c r="R92" i="29"/>
  <c r="R96" i="29"/>
  <c r="R100" i="29"/>
  <c r="R104" i="29"/>
  <c r="R108" i="29"/>
  <c r="Q35" i="29"/>
  <c r="Q39" i="29"/>
  <c r="Q43" i="29"/>
  <c r="Q47" i="29"/>
  <c r="Q51" i="29"/>
  <c r="Q55" i="29"/>
  <c r="Q59" i="29"/>
  <c r="Q63" i="29"/>
  <c r="Q67" i="29"/>
  <c r="Q71" i="29"/>
  <c r="Q75" i="29"/>
  <c r="Q79" i="29"/>
  <c r="Q83" i="29"/>
  <c r="Q87" i="29"/>
  <c r="Q91" i="29"/>
  <c r="Q95" i="29"/>
  <c r="Q99" i="29"/>
  <c r="Q103" i="29"/>
  <c r="Q107" i="29"/>
  <c r="AA34" i="29"/>
  <c r="AB95" i="29"/>
  <c r="AB79" i="29"/>
  <c r="AB63" i="29"/>
  <c r="AB47" i="29"/>
  <c r="AC108" i="29"/>
  <c r="AC92" i="29"/>
  <c r="AC76" i="29"/>
  <c r="AC60" i="29"/>
  <c r="AC44" i="29"/>
  <c r="AD105" i="29"/>
  <c r="AD89" i="29"/>
  <c r="AD73" i="29"/>
  <c r="AD57" i="29"/>
  <c r="AD41" i="29"/>
  <c r="AE102" i="29"/>
  <c r="AE86" i="29"/>
  <c r="AE70" i="29"/>
  <c r="AE54" i="29"/>
  <c r="AE38" i="29"/>
  <c r="AF99" i="29"/>
  <c r="AF83" i="29"/>
  <c r="AF67" i="29"/>
  <c r="AF51" i="29"/>
  <c r="AF35" i="29"/>
  <c r="AG96" i="29"/>
  <c r="AG80" i="29"/>
  <c r="AG64" i="29"/>
  <c r="AG48" i="29"/>
  <c r="AH109" i="29"/>
  <c r="AH93" i="29"/>
  <c r="AH77" i="29"/>
  <c r="AH61" i="29"/>
  <c r="AH45" i="29"/>
  <c r="AI106" i="29"/>
  <c r="AI90" i="29"/>
  <c r="AI74" i="29"/>
  <c r="AI58" i="29"/>
  <c r="AI42" i="29"/>
  <c r="AJ103" i="29"/>
  <c r="AJ87" i="29"/>
  <c r="AJ71" i="29"/>
  <c r="AJ55" i="29"/>
  <c r="AJ39" i="29"/>
  <c r="AK100" i="29"/>
  <c r="AK84" i="29"/>
  <c r="AK68" i="29"/>
  <c r="AK52" i="29"/>
  <c r="AK36" i="29"/>
  <c r="AL97" i="29"/>
  <c r="AL81" i="29"/>
  <c r="AL65" i="29"/>
  <c r="AL49" i="29"/>
  <c r="AM94" i="29"/>
  <c r="AM78" i="29"/>
  <c r="AM62" i="29"/>
  <c r="AM46" i="29"/>
  <c r="AN107" i="29"/>
  <c r="AN91" i="29"/>
  <c r="AN75" i="29"/>
  <c r="AN59" i="29"/>
  <c r="AN43" i="29"/>
  <c r="AO104" i="29"/>
  <c r="AO88" i="29"/>
  <c r="AO72" i="29"/>
  <c r="AO56" i="29"/>
  <c r="AO40" i="29"/>
  <c r="AP101" i="29"/>
  <c r="AP85" i="29"/>
  <c r="AP69" i="29"/>
  <c r="AP53" i="29"/>
  <c r="AP37" i="29"/>
  <c r="AQ98" i="29"/>
  <c r="AQ82" i="29"/>
  <c r="AQ66" i="29"/>
  <c r="AQ50" i="29"/>
  <c r="AQ34" i="29"/>
  <c r="AR95" i="29"/>
  <c r="AR79" i="29"/>
  <c r="AR63" i="29"/>
  <c r="AR47" i="29"/>
  <c r="AS108" i="29"/>
  <c r="AS92" i="29"/>
  <c r="AS76" i="29"/>
  <c r="AS60" i="29"/>
  <c r="AS44" i="29"/>
  <c r="AT105" i="29"/>
  <c r="AT89" i="29"/>
  <c r="AT73" i="29"/>
  <c r="AT57" i="29"/>
  <c r="AT41" i="29"/>
  <c r="AU102" i="29"/>
  <c r="AU86" i="29"/>
  <c r="AU70" i="29"/>
  <c r="AU54" i="29"/>
  <c r="AU38" i="29"/>
  <c r="AV99" i="29"/>
  <c r="AV83" i="29"/>
  <c r="AV67" i="29"/>
  <c r="AV51" i="29"/>
  <c r="AV35" i="29"/>
  <c r="AW96" i="29"/>
  <c r="AW80" i="29"/>
  <c r="AW64" i="29"/>
  <c r="AW48" i="29"/>
  <c r="AX109" i="29"/>
  <c r="AX93" i="29"/>
  <c r="AX77" i="29"/>
  <c r="AX61" i="29"/>
  <c r="AX45" i="29"/>
  <c r="AY106" i="29"/>
  <c r="AY90" i="29"/>
  <c r="AY74" i="29"/>
  <c r="AY58" i="29"/>
  <c r="AY42" i="29"/>
  <c r="AZ103" i="29"/>
  <c r="AZ87" i="29"/>
  <c r="AZ71" i="29"/>
  <c r="AZ55" i="29"/>
  <c r="AZ39" i="29"/>
  <c r="BA100" i="29"/>
  <c r="BA84" i="29"/>
  <c r="BA68" i="29"/>
  <c r="BA52" i="29"/>
  <c r="BA36" i="29"/>
  <c r="BB97" i="29"/>
  <c r="BB81" i="29"/>
  <c r="BB65" i="29"/>
  <c r="BB49" i="29"/>
  <c r="BC94" i="29"/>
  <c r="BC78" i="29"/>
  <c r="BC62" i="29"/>
  <c r="BC46" i="29"/>
  <c r="BD107" i="29"/>
  <c r="BD91" i="29"/>
  <c r="BD75" i="29"/>
  <c r="BD59" i="29"/>
  <c r="BD43" i="29"/>
  <c r="BE104" i="29"/>
  <c r="BE88" i="29"/>
  <c r="BE72" i="29"/>
  <c r="BE56" i="29"/>
  <c r="BE40" i="29"/>
  <c r="BF101" i="29"/>
  <c r="BF85" i="29"/>
  <c r="BF69" i="29"/>
  <c r="BF53" i="29"/>
  <c r="BF37" i="29"/>
  <c r="BG98" i="29"/>
  <c r="BG82" i="29"/>
  <c r="BG66" i="29"/>
  <c r="BG50" i="29"/>
  <c r="Q108" i="29"/>
  <c r="Q92" i="29"/>
  <c r="Q76" i="29"/>
  <c r="Q60" i="29"/>
  <c r="Q44" i="29"/>
  <c r="R105" i="29"/>
  <c r="R89" i="29"/>
  <c r="R73" i="29"/>
  <c r="R57" i="29"/>
  <c r="R41" i="29"/>
  <c r="S102" i="29"/>
  <c r="S86" i="29"/>
  <c r="S70" i="29"/>
  <c r="S54" i="29"/>
  <c r="S38" i="29"/>
  <c r="T99" i="29"/>
  <c r="T83" i="29"/>
  <c r="T67" i="29"/>
  <c r="T51" i="29"/>
  <c r="T35" i="29"/>
  <c r="U96" i="29"/>
  <c r="U80" i="29"/>
  <c r="U64" i="29"/>
  <c r="U48" i="29"/>
  <c r="V109" i="29"/>
  <c r="V93" i="29"/>
  <c r="V77" i="29"/>
  <c r="V61" i="29"/>
  <c r="V45" i="29"/>
  <c r="W106" i="29"/>
  <c r="W90" i="29"/>
  <c r="W74" i="29"/>
  <c r="W58" i="29"/>
  <c r="W42" i="29"/>
  <c r="X103" i="29"/>
  <c r="X87" i="29"/>
  <c r="X71" i="29"/>
  <c r="X55" i="29"/>
  <c r="X39" i="29"/>
  <c r="Y100" i="29"/>
  <c r="Y84" i="29"/>
  <c r="Y68" i="29"/>
  <c r="Y52" i="29"/>
  <c r="Y36" i="29"/>
  <c r="Z97" i="29"/>
  <c r="Z81" i="29"/>
  <c r="Z65" i="29"/>
  <c r="Z49" i="29"/>
  <c r="AA94" i="29"/>
  <c r="AA78" i="29"/>
  <c r="AA62" i="29"/>
  <c r="AA46" i="29"/>
  <c r="AB107" i="29"/>
  <c r="AB91" i="29"/>
  <c r="AB75" i="29"/>
  <c r="AB59" i="29"/>
  <c r="AB43" i="29"/>
  <c r="AC104" i="29"/>
  <c r="AC88" i="29"/>
  <c r="AC72" i="29"/>
  <c r="AC56" i="29"/>
  <c r="AC40" i="29"/>
  <c r="AD101" i="29"/>
  <c r="AD85" i="29"/>
  <c r="AD69" i="29"/>
  <c r="AD53" i="29"/>
  <c r="AD37" i="29"/>
  <c r="AE98" i="29"/>
  <c r="AE82" i="29"/>
  <c r="AE66" i="29"/>
  <c r="AE50" i="29"/>
  <c r="AE34" i="29"/>
  <c r="AF95" i="29"/>
  <c r="AF79" i="29"/>
  <c r="AF63" i="29"/>
  <c r="AF47" i="29"/>
  <c r="AG108" i="29"/>
  <c r="AG92" i="29"/>
  <c r="AG76" i="29"/>
  <c r="AG60" i="29"/>
  <c r="AG44" i="29"/>
  <c r="AH105" i="29"/>
  <c r="AH89" i="29"/>
  <c r="AH73" i="29"/>
  <c r="AH57" i="29"/>
  <c r="AH41" i="29"/>
  <c r="AI102" i="29"/>
  <c r="AI86" i="29"/>
  <c r="AI70" i="29"/>
  <c r="AI54" i="29"/>
  <c r="AI38" i="29"/>
  <c r="AJ99" i="29"/>
  <c r="AJ83" i="29"/>
  <c r="AJ67" i="29"/>
  <c r="AJ51" i="29"/>
  <c r="AJ35" i="29"/>
  <c r="AK96" i="29"/>
  <c r="AK80" i="29"/>
  <c r="AK64" i="29"/>
  <c r="AK48" i="29"/>
  <c r="AL109" i="29"/>
  <c r="AL93" i="29"/>
  <c r="AL77" i="29"/>
  <c r="AL61" i="29"/>
  <c r="AL45" i="29"/>
  <c r="AM106" i="29"/>
  <c r="AM90" i="29"/>
  <c r="AM74" i="29"/>
  <c r="AM58" i="29"/>
  <c r="AM42" i="29"/>
  <c r="AN103" i="29"/>
  <c r="AN87" i="29"/>
  <c r="AN71" i="29"/>
  <c r="AN55" i="29"/>
  <c r="AN39" i="29"/>
  <c r="AO100" i="29"/>
  <c r="AO84" i="29"/>
  <c r="AO68" i="29"/>
  <c r="AO52" i="29"/>
  <c r="AO36" i="29"/>
  <c r="AP97" i="29"/>
  <c r="AP81" i="29"/>
  <c r="AP65" i="29"/>
  <c r="AP49" i="29"/>
  <c r="AQ94" i="29"/>
  <c r="AQ78" i="29"/>
  <c r="AQ62" i="29"/>
  <c r="AQ46" i="29"/>
  <c r="AR107" i="29"/>
  <c r="AR91" i="29"/>
  <c r="AR75" i="29"/>
  <c r="AR59" i="29"/>
  <c r="AR43" i="29"/>
  <c r="AS104" i="29"/>
  <c r="AS88" i="29"/>
  <c r="AS72" i="29"/>
  <c r="AS56" i="29"/>
  <c r="AS40" i="29"/>
  <c r="AT101" i="29"/>
  <c r="AT85" i="29"/>
  <c r="AT69" i="29"/>
  <c r="AT53" i="29"/>
  <c r="AT37" i="29"/>
  <c r="AU98" i="29"/>
  <c r="AU82" i="29"/>
  <c r="AU66" i="29"/>
  <c r="AU50" i="29"/>
  <c r="AU34" i="29"/>
  <c r="AV95" i="29"/>
  <c r="AV79" i="29"/>
  <c r="AV63" i="29"/>
  <c r="AV47" i="29"/>
  <c r="AW108" i="29"/>
  <c r="AW92" i="29"/>
  <c r="AW76" i="29"/>
  <c r="AW60" i="29"/>
  <c r="AW44" i="29"/>
  <c r="AX105" i="29"/>
  <c r="AX89" i="29"/>
  <c r="AX73" i="29"/>
  <c r="AX57" i="29"/>
  <c r="AX41" i="29"/>
  <c r="AY102" i="29"/>
  <c r="AY86" i="29"/>
  <c r="AY70" i="29"/>
  <c r="AY54" i="29"/>
  <c r="AY38" i="29"/>
  <c r="AZ99" i="29"/>
  <c r="AZ83" i="29"/>
  <c r="AZ67" i="29"/>
  <c r="AZ51" i="29"/>
  <c r="AZ35" i="29"/>
  <c r="BA96" i="29"/>
  <c r="BA80" i="29"/>
  <c r="BA64" i="29"/>
  <c r="BA48" i="29"/>
  <c r="BB109" i="29"/>
  <c r="BB93" i="29"/>
  <c r="BB77" i="29"/>
  <c r="BB61" i="29"/>
  <c r="BB45" i="29"/>
  <c r="BC106" i="29"/>
  <c r="BC90" i="29"/>
  <c r="BC74" i="29"/>
  <c r="BC58" i="29"/>
  <c r="BC42" i="29"/>
  <c r="BD103" i="29"/>
  <c r="BD87" i="29"/>
  <c r="BD71" i="29"/>
  <c r="BD55" i="29"/>
  <c r="BD39" i="29"/>
  <c r="BE100" i="29"/>
  <c r="BE84" i="29"/>
  <c r="BE68" i="29"/>
  <c r="BE52" i="29"/>
  <c r="BE36" i="29"/>
  <c r="BF97" i="29"/>
  <c r="BF81" i="29"/>
  <c r="BF65" i="29"/>
  <c r="BF49" i="29"/>
  <c r="BG94" i="29"/>
  <c r="BG78" i="29"/>
  <c r="BG62" i="29"/>
  <c r="BG46" i="29"/>
  <c r="EG36" i="29"/>
  <c r="EG40" i="29"/>
  <c r="EG44" i="29"/>
  <c r="EG48" i="29"/>
  <c r="EG52" i="29"/>
  <c r="EG56" i="29"/>
  <c r="EG60" i="29"/>
  <c r="EG64" i="29"/>
  <c r="EG68" i="29"/>
  <c r="EG72" i="29"/>
  <c r="EG76" i="29"/>
  <c r="EG80" i="29"/>
  <c r="EG84" i="29"/>
  <c r="EG88" i="29"/>
  <c r="EG92" i="29"/>
  <c r="EG96" i="29"/>
  <c r="EG100" i="29"/>
  <c r="EG104" i="29"/>
  <c r="EG108" i="29"/>
  <c r="EF35" i="29"/>
  <c r="EF39" i="29"/>
  <c r="EF43" i="29"/>
  <c r="EF47" i="29"/>
  <c r="EF51" i="29"/>
  <c r="EF55" i="29"/>
  <c r="EF59" i="29"/>
  <c r="EF63" i="29"/>
  <c r="EF67" i="29"/>
  <c r="EF71" i="29"/>
  <c r="EF75" i="29"/>
  <c r="EF79" i="29"/>
  <c r="EF83" i="29"/>
  <c r="EF87" i="29"/>
  <c r="EF91" i="29"/>
  <c r="EF95" i="29"/>
  <c r="EF99" i="29"/>
  <c r="EF103" i="29"/>
  <c r="EF107" i="29"/>
  <c r="EE34" i="29"/>
  <c r="EE38" i="29"/>
  <c r="EE42" i="29"/>
  <c r="EE46" i="29"/>
  <c r="EE50" i="29"/>
  <c r="EE54" i="29"/>
  <c r="EE58" i="29"/>
  <c r="EE62" i="29"/>
  <c r="EE66" i="29"/>
  <c r="EE70" i="29"/>
  <c r="EE74" i="29"/>
  <c r="EE78" i="29"/>
  <c r="EE82" i="29"/>
  <c r="EE86" i="29"/>
  <c r="EE90" i="29"/>
  <c r="EE94" i="29"/>
  <c r="EE98" i="29"/>
  <c r="EE102" i="29"/>
  <c r="EE106" i="29"/>
  <c r="ED37" i="29"/>
  <c r="ED41" i="29"/>
  <c r="ED45" i="29"/>
  <c r="ED49" i="29"/>
  <c r="ED53" i="29"/>
  <c r="ED57" i="29"/>
  <c r="ED61" i="29"/>
  <c r="ED65" i="29"/>
  <c r="ED69" i="29"/>
  <c r="ED73" i="29"/>
  <c r="ED77" i="29"/>
  <c r="ED81" i="29"/>
  <c r="ED85" i="29"/>
  <c r="ED89" i="29"/>
  <c r="ED93" i="29"/>
  <c r="ED97" i="29"/>
  <c r="ED101" i="29"/>
  <c r="ED105" i="29"/>
  <c r="ED109" i="29"/>
  <c r="EC36" i="29"/>
  <c r="EC40" i="29"/>
  <c r="EC44" i="29"/>
  <c r="EC48" i="29"/>
  <c r="EC52" i="29"/>
  <c r="EC56" i="29"/>
  <c r="EC60" i="29"/>
  <c r="EC64" i="29"/>
  <c r="EC68" i="29"/>
  <c r="EC72" i="29"/>
  <c r="EC76" i="29"/>
  <c r="EC80" i="29"/>
  <c r="EC84" i="29"/>
  <c r="EC88" i="29"/>
  <c r="EC92" i="29"/>
  <c r="EC96" i="29"/>
  <c r="EC100" i="29"/>
  <c r="EC104" i="29"/>
  <c r="EC108" i="29"/>
  <c r="EB35" i="29"/>
  <c r="EB39" i="29"/>
  <c r="EB43" i="29"/>
  <c r="EB47" i="29"/>
  <c r="EB51" i="29"/>
  <c r="EB55" i="29"/>
  <c r="EB59" i="29"/>
  <c r="EB63" i="29"/>
  <c r="EB67" i="29"/>
  <c r="EB71" i="29"/>
  <c r="EB75" i="29"/>
  <c r="EB79" i="29"/>
  <c r="EB83" i="29"/>
  <c r="EB87" i="29"/>
  <c r="EB91" i="29"/>
  <c r="EB95" i="29"/>
  <c r="EB99" i="29"/>
  <c r="EB103" i="29"/>
  <c r="EB107" i="29"/>
  <c r="EA34" i="29"/>
  <c r="EA38" i="29"/>
  <c r="EA42" i="29"/>
  <c r="EA46" i="29"/>
  <c r="EA50" i="29"/>
  <c r="EA54" i="29"/>
  <c r="EA58" i="29"/>
  <c r="EA62" i="29"/>
  <c r="EA66" i="29"/>
  <c r="EA70" i="29"/>
  <c r="EA74" i="29"/>
  <c r="EA78" i="29"/>
  <c r="EA82" i="29"/>
  <c r="EA86" i="29"/>
  <c r="EA90" i="29"/>
  <c r="EA94" i="29"/>
  <c r="EA98" i="29"/>
  <c r="EA102" i="29"/>
  <c r="EA106" i="29"/>
  <c r="DZ37" i="29"/>
  <c r="DZ41" i="29"/>
  <c r="DZ45" i="29"/>
  <c r="DZ49" i="29"/>
  <c r="DZ53" i="29"/>
  <c r="DZ57" i="29"/>
  <c r="DZ61" i="29"/>
  <c r="DZ65" i="29"/>
  <c r="DZ69" i="29"/>
  <c r="DZ73" i="29"/>
  <c r="DZ77" i="29"/>
  <c r="DZ81" i="29"/>
  <c r="DZ85" i="29"/>
  <c r="DZ89" i="29"/>
  <c r="DZ93" i="29"/>
  <c r="DZ97" i="29"/>
  <c r="DZ101" i="29"/>
  <c r="DZ105" i="29"/>
  <c r="DZ109" i="29"/>
  <c r="DY36" i="29"/>
  <c r="DY40" i="29"/>
  <c r="DY44" i="29"/>
  <c r="DY48" i="29"/>
  <c r="DY52" i="29"/>
  <c r="DY56" i="29"/>
  <c r="DY60" i="29"/>
  <c r="DY64" i="29"/>
  <c r="DY68" i="29"/>
  <c r="DY72" i="29"/>
  <c r="DY76" i="29"/>
  <c r="DY80" i="29"/>
  <c r="DY84" i="29"/>
  <c r="DY88" i="29"/>
  <c r="DY92" i="29"/>
  <c r="DY96" i="29"/>
  <c r="DY100" i="29"/>
  <c r="DY104" i="29"/>
  <c r="DY108" i="29"/>
  <c r="DX35" i="29"/>
  <c r="DX39" i="29"/>
  <c r="DX43" i="29"/>
  <c r="DX47" i="29"/>
  <c r="DX51" i="29"/>
  <c r="DX55" i="29"/>
  <c r="DX59" i="29"/>
  <c r="DX63" i="29"/>
  <c r="DX67" i="29"/>
  <c r="DX71" i="29"/>
  <c r="DX75" i="29"/>
  <c r="DX79" i="29"/>
  <c r="DX83" i="29"/>
  <c r="DX87" i="29"/>
  <c r="DX91" i="29"/>
  <c r="DX95" i="29"/>
  <c r="DX99" i="29"/>
  <c r="DX103" i="29"/>
  <c r="DX107" i="29"/>
  <c r="DW34" i="29"/>
  <c r="DW38" i="29"/>
  <c r="DW42" i="29"/>
  <c r="DW46" i="29"/>
  <c r="DW50" i="29"/>
  <c r="DW54" i="29"/>
  <c r="DW58" i="29"/>
  <c r="DW62" i="29"/>
  <c r="DW66" i="29"/>
  <c r="DW70" i="29"/>
  <c r="DW74" i="29"/>
  <c r="DW78" i="29"/>
  <c r="DW82" i="29"/>
  <c r="DW86" i="29"/>
  <c r="DW90" i="29"/>
  <c r="DW94" i="29"/>
  <c r="DW98" i="29"/>
  <c r="DW102" i="29"/>
  <c r="DW106" i="29"/>
  <c r="DV37" i="29"/>
  <c r="DV41" i="29"/>
  <c r="DV45" i="29"/>
  <c r="DV49" i="29"/>
  <c r="DV53" i="29"/>
  <c r="DV57" i="29"/>
  <c r="DV61" i="29"/>
  <c r="DV65" i="29"/>
  <c r="DV69" i="29"/>
  <c r="DV73" i="29"/>
  <c r="DV77" i="29"/>
  <c r="DV81" i="29"/>
  <c r="DV85" i="29"/>
  <c r="DV89" i="29"/>
  <c r="DV93" i="29"/>
  <c r="DV97" i="29"/>
  <c r="DV101" i="29"/>
  <c r="DV105" i="29"/>
  <c r="DV109" i="29"/>
  <c r="DU36" i="29"/>
  <c r="DU40" i="29"/>
  <c r="DU44" i="29"/>
  <c r="DU48" i="29"/>
  <c r="DU52" i="29"/>
  <c r="DU56" i="29"/>
  <c r="DU60" i="29"/>
  <c r="DU64" i="29"/>
  <c r="DU68" i="29"/>
  <c r="DU72" i="29"/>
  <c r="DU76" i="29"/>
  <c r="DU80" i="29"/>
  <c r="DU84" i="29"/>
  <c r="DU88" i="29"/>
  <c r="DU92" i="29"/>
  <c r="DU96" i="29"/>
  <c r="DU100" i="29"/>
  <c r="DU104" i="29"/>
  <c r="DU108" i="29"/>
  <c r="DT35" i="29"/>
  <c r="DT39" i="29"/>
  <c r="DT43" i="29"/>
  <c r="DT47" i="29"/>
  <c r="DT51" i="29"/>
  <c r="DT55" i="29"/>
  <c r="DT59" i="29"/>
  <c r="DT63" i="29"/>
  <c r="DT67" i="29"/>
  <c r="DT71" i="29"/>
  <c r="DT75" i="29"/>
  <c r="DT79" i="29"/>
  <c r="DT83" i="29"/>
  <c r="DT87" i="29"/>
  <c r="DT91" i="29"/>
  <c r="DT95" i="29"/>
  <c r="DT99" i="29"/>
  <c r="DT103" i="29"/>
  <c r="DT107" i="29"/>
  <c r="DS34" i="29"/>
  <c r="DS38" i="29"/>
  <c r="DS42" i="29"/>
  <c r="DS46" i="29"/>
  <c r="DS50" i="29"/>
  <c r="DS54" i="29"/>
  <c r="DS58" i="29"/>
  <c r="DS62" i="29"/>
  <c r="DS66" i="29"/>
  <c r="DS70" i="29"/>
  <c r="DS74" i="29"/>
  <c r="DS78" i="29"/>
  <c r="DS82" i="29"/>
  <c r="DS86" i="29"/>
  <c r="DS90" i="29"/>
  <c r="DS94" i="29"/>
  <c r="DS98" i="29"/>
  <c r="DS102" i="29"/>
  <c r="DS106" i="29"/>
  <c r="DR37" i="29"/>
  <c r="DR41" i="29"/>
  <c r="DR45" i="29"/>
  <c r="DR49" i="29"/>
  <c r="DR53" i="29"/>
  <c r="DR57" i="29"/>
  <c r="DR61" i="29"/>
  <c r="DR65" i="29"/>
  <c r="DR69" i="29"/>
  <c r="DR73" i="29"/>
  <c r="DR77" i="29"/>
  <c r="DR81" i="29"/>
  <c r="DR85" i="29"/>
  <c r="DR89" i="29"/>
  <c r="DR93" i="29"/>
  <c r="DR97" i="29"/>
  <c r="DR101" i="29"/>
  <c r="DR105" i="29"/>
  <c r="DR109" i="29"/>
  <c r="DQ36" i="29"/>
  <c r="DQ40" i="29"/>
  <c r="DQ44" i="29"/>
  <c r="DQ48" i="29"/>
  <c r="DQ52" i="29"/>
  <c r="DQ56" i="29"/>
  <c r="DQ60" i="29"/>
  <c r="DQ64" i="29"/>
  <c r="DQ68" i="29"/>
  <c r="DQ72" i="29"/>
  <c r="DQ76" i="29"/>
  <c r="DQ80" i="29"/>
  <c r="DQ84" i="29"/>
  <c r="DQ88" i="29"/>
  <c r="DQ92" i="29"/>
  <c r="DQ96" i="29"/>
  <c r="DQ100" i="29"/>
  <c r="DQ104" i="29"/>
  <c r="DQ108" i="29"/>
  <c r="DP35" i="29"/>
  <c r="DP39" i="29"/>
  <c r="DP43" i="29"/>
  <c r="DP47" i="29"/>
  <c r="DP51" i="29"/>
  <c r="DP55" i="29"/>
  <c r="DP59" i="29"/>
  <c r="DP63" i="29"/>
  <c r="DP67" i="29"/>
  <c r="DP71" i="29"/>
  <c r="DP75" i="29"/>
  <c r="DP79" i="29"/>
  <c r="DP83" i="29"/>
  <c r="DP87" i="29"/>
  <c r="DP91" i="29"/>
  <c r="DP95" i="29"/>
  <c r="DP99" i="29"/>
  <c r="DP103" i="29"/>
  <c r="DP107" i="29"/>
  <c r="DO34" i="29"/>
  <c r="DO38" i="29"/>
  <c r="DO42" i="29"/>
  <c r="DO46" i="29"/>
  <c r="DO50" i="29"/>
  <c r="DO54" i="29"/>
  <c r="DO58" i="29"/>
  <c r="DO62" i="29"/>
  <c r="DO66" i="29"/>
  <c r="DO70" i="29"/>
  <c r="DO74" i="29"/>
  <c r="DO78" i="29"/>
  <c r="DO82" i="29"/>
  <c r="DO86" i="29"/>
  <c r="DO90" i="29"/>
  <c r="DO94" i="29"/>
  <c r="DO98" i="29"/>
  <c r="DO102" i="29"/>
  <c r="DO106" i="29"/>
  <c r="DN37" i="29"/>
  <c r="DN41" i="29"/>
  <c r="DN45" i="29"/>
  <c r="DN49" i="29"/>
  <c r="DN53" i="29"/>
  <c r="DN57" i="29"/>
  <c r="DN61" i="29"/>
  <c r="DN65" i="29"/>
  <c r="DN69" i="29"/>
  <c r="DN73" i="29"/>
  <c r="DN77" i="29"/>
  <c r="DN81" i="29"/>
  <c r="DN85" i="29"/>
  <c r="DN89" i="29"/>
  <c r="DN93" i="29"/>
  <c r="DN97" i="29"/>
  <c r="DN101" i="29"/>
  <c r="DN105" i="29"/>
  <c r="DN109" i="29"/>
  <c r="DM36" i="29"/>
  <c r="DM40" i="29"/>
  <c r="DM44" i="29"/>
  <c r="DM48" i="29"/>
  <c r="DM52" i="29"/>
  <c r="DM56" i="29"/>
  <c r="DM60" i="29"/>
  <c r="DM64" i="29"/>
  <c r="DM68" i="29"/>
  <c r="DM72" i="29"/>
  <c r="DM76" i="29"/>
  <c r="DM80" i="29"/>
  <c r="DM84" i="29"/>
  <c r="DM88" i="29"/>
  <c r="DM92" i="29"/>
  <c r="DM96" i="29"/>
  <c r="DM100" i="29"/>
  <c r="DM104" i="29"/>
  <c r="DM108" i="29"/>
  <c r="DL35" i="29"/>
  <c r="DL39" i="29"/>
  <c r="DL43" i="29"/>
  <c r="DL47" i="29"/>
  <c r="DL51" i="29"/>
  <c r="DL55" i="29"/>
  <c r="DL59" i="29"/>
  <c r="DL63" i="29"/>
  <c r="DL67" i="29"/>
  <c r="DL71" i="29"/>
  <c r="DL75" i="29"/>
  <c r="DL79" i="29"/>
  <c r="DL83" i="29"/>
  <c r="DL87" i="29"/>
  <c r="DL91" i="29"/>
  <c r="DL95" i="29"/>
  <c r="DL99" i="29"/>
  <c r="DL103" i="29"/>
  <c r="DL107" i="29"/>
  <c r="DK34" i="29"/>
  <c r="DK38" i="29"/>
  <c r="DK42" i="29"/>
  <c r="DK46" i="29"/>
  <c r="DK50" i="29"/>
  <c r="DK54" i="29"/>
  <c r="DK58" i="29"/>
  <c r="DK62" i="29"/>
  <c r="DK66" i="29"/>
  <c r="DK70" i="29"/>
  <c r="DK74" i="29"/>
  <c r="DK78" i="29"/>
  <c r="DK82" i="29"/>
  <c r="DK86" i="29"/>
  <c r="DK90" i="29"/>
  <c r="DK94" i="29"/>
  <c r="DK98" i="29"/>
  <c r="DK102" i="29"/>
  <c r="DK106" i="29"/>
  <c r="DJ37" i="29"/>
  <c r="DJ41" i="29"/>
  <c r="DJ45" i="29"/>
  <c r="DJ49" i="29"/>
  <c r="DJ53" i="29"/>
  <c r="DJ57" i="29"/>
  <c r="DJ61" i="29"/>
  <c r="DJ65" i="29"/>
  <c r="DJ69" i="29"/>
  <c r="DJ73" i="29"/>
  <c r="DJ77" i="29"/>
  <c r="DJ81" i="29"/>
  <c r="DJ85" i="29"/>
  <c r="DJ89" i="29"/>
  <c r="DJ93" i="29"/>
  <c r="DJ97" i="29"/>
  <c r="DJ101" i="29"/>
  <c r="DJ105" i="29"/>
  <c r="DJ109" i="29"/>
  <c r="DI36" i="29"/>
  <c r="DI40" i="29"/>
  <c r="DI44" i="29"/>
  <c r="DI48" i="29"/>
  <c r="DI52" i="29"/>
  <c r="DI56" i="29"/>
  <c r="DI60" i="29"/>
  <c r="DI64" i="29"/>
  <c r="DI68" i="29"/>
  <c r="DI72" i="29"/>
  <c r="DI76" i="29"/>
  <c r="DI80" i="29"/>
  <c r="DI84" i="29"/>
  <c r="DI88" i="29"/>
  <c r="DI92" i="29"/>
  <c r="DI96" i="29"/>
  <c r="DI100" i="29"/>
  <c r="DI104" i="29"/>
  <c r="DI108" i="29"/>
  <c r="DH35" i="29"/>
  <c r="DH39" i="29"/>
  <c r="DH43" i="29"/>
  <c r="DH47" i="29"/>
  <c r="DH51" i="29"/>
  <c r="DH55" i="29"/>
  <c r="DH59" i="29"/>
  <c r="DH63" i="29"/>
  <c r="DH67" i="29"/>
  <c r="DH71" i="29"/>
  <c r="DH75" i="29"/>
  <c r="DH79" i="29"/>
  <c r="DH83" i="29"/>
  <c r="DH87" i="29"/>
  <c r="DH91" i="29"/>
  <c r="DH95" i="29"/>
  <c r="DH99" i="29"/>
  <c r="DH103" i="29"/>
  <c r="DH107" i="29"/>
  <c r="DG34" i="29"/>
  <c r="DG38" i="29"/>
  <c r="DG42" i="29"/>
  <c r="DG46" i="29"/>
  <c r="DG50" i="29"/>
  <c r="DG54" i="29"/>
  <c r="DG58" i="29"/>
  <c r="DG62" i="29"/>
  <c r="DG66" i="29"/>
  <c r="DG70" i="29"/>
  <c r="DG74" i="29"/>
  <c r="DG78" i="29"/>
  <c r="DG82" i="29"/>
  <c r="DG86" i="29"/>
  <c r="DG90" i="29"/>
  <c r="DG94" i="29"/>
  <c r="DG98" i="29"/>
  <c r="DG102" i="29"/>
  <c r="DG106" i="29"/>
  <c r="DF37" i="29"/>
  <c r="DF41" i="29"/>
  <c r="DF45" i="29"/>
  <c r="DF49" i="29"/>
  <c r="DF53" i="29"/>
  <c r="DF57" i="29"/>
  <c r="DF61" i="29"/>
  <c r="DF65" i="29"/>
  <c r="DF69" i="29"/>
  <c r="DF73" i="29"/>
  <c r="DF77" i="29"/>
  <c r="DF81" i="29"/>
  <c r="DF85" i="29"/>
  <c r="DF89" i="29"/>
  <c r="DF93" i="29"/>
  <c r="DF97" i="29"/>
  <c r="DF101" i="29"/>
  <c r="DF105" i="29"/>
  <c r="DF109" i="29"/>
  <c r="DE36" i="29"/>
  <c r="DE40" i="29"/>
  <c r="DE44" i="29"/>
  <c r="DE48" i="29"/>
  <c r="DE52" i="29"/>
  <c r="DE56" i="29"/>
  <c r="DE60" i="29"/>
  <c r="DE64" i="29"/>
  <c r="DE68" i="29"/>
  <c r="DE72" i="29"/>
  <c r="DE76" i="29"/>
  <c r="DE80" i="29"/>
  <c r="DE84" i="29"/>
  <c r="DE88" i="29"/>
  <c r="DE92" i="29"/>
  <c r="DE96" i="29"/>
  <c r="DE100" i="29"/>
  <c r="DE104" i="29"/>
  <c r="DE108" i="29"/>
  <c r="DD35" i="29"/>
  <c r="DD39" i="29"/>
  <c r="DD43" i="29"/>
  <c r="DD47" i="29"/>
  <c r="DD51" i="29"/>
  <c r="DD55" i="29"/>
  <c r="DD59" i="29"/>
  <c r="DD63" i="29"/>
  <c r="DD67" i="29"/>
  <c r="DD71" i="29"/>
  <c r="DD75" i="29"/>
  <c r="DD79" i="29"/>
  <c r="DD83" i="29"/>
  <c r="DD87" i="29"/>
  <c r="DD91" i="29"/>
  <c r="DD95" i="29"/>
  <c r="DD99" i="29"/>
  <c r="DD103" i="29"/>
  <c r="DD107" i="29"/>
  <c r="DC34" i="29"/>
  <c r="DC38" i="29"/>
  <c r="DC42" i="29"/>
  <c r="DC46" i="29"/>
  <c r="DC50" i="29"/>
  <c r="DC54" i="29"/>
  <c r="DC58" i="29"/>
  <c r="DC62" i="29"/>
  <c r="DC66" i="29"/>
  <c r="DC70" i="29"/>
  <c r="DC74" i="29"/>
  <c r="DC78" i="29"/>
  <c r="DC82" i="29"/>
  <c r="DC86" i="29"/>
  <c r="DC90" i="29"/>
  <c r="DC94" i="29"/>
  <c r="DC98" i="29"/>
  <c r="DC102" i="29"/>
  <c r="DC106" i="29"/>
  <c r="DB37" i="29"/>
  <c r="DB41" i="29"/>
  <c r="DB45" i="29"/>
  <c r="DB49" i="29"/>
  <c r="DB53" i="29"/>
  <c r="DB57" i="29"/>
  <c r="DB61" i="29"/>
  <c r="DB65" i="29"/>
  <c r="DB69" i="29"/>
  <c r="DB73" i="29"/>
  <c r="DB77" i="29"/>
  <c r="DB81" i="29"/>
  <c r="DB85" i="29"/>
  <c r="DB89" i="29"/>
  <c r="DB93" i="29"/>
  <c r="DB97" i="29"/>
  <c r="DB101" i="29"/>
  <c r="DB105" i="29"/>
  <c r="DB109" i="29"/>
  <c r="DA36" i="29"/>
  <c r="DA40" i="29"/>
  <c r="DA44" i="29"/>
  <c r="DA48" i="29"/>
  <c r="DA52" i="29"/>
  <c r="DA56" i="29"/>
  <c r="DA60" i="29"/>
  <c r="DA64" i="29"/>
  <c r="DA68" i="29"/>
  <c r="DA72" i="29"/>
  <c r="DA76" i="29"/>
  <c r="DA80" i="29"/>
  <c r="DA84" i="29"/>
  <c r="DA88" i="29"/>
  <c r="DA92" i="29"/>
  <c r="DA96" i="29"/>
  <c r="DA100" i="29"/>
  <c r="DA104" i="29"/>
  <c r="DA108" i="29"/>
  <c r="CZ35" i="29"/>
  <c r="CZ39" i="29"/>
  <c r="CZ43" i="29"/>
  <c r="CZ47" i="29"/>
  <c r="CZ51" i="29"/>
  <c r="CZ55" i="29"/>
  <c r="CZ59" i="29"/>
  <c r="CZ63" i="29"/>
  <c r="CZ67" i="29"/>
  <c r="CZ71" i="29"/>
  <c r="CZ75" i="29"/>
  <c r="CZ79" i="29"/>
  <c r="CZ83" i="29"/>
  <c r="CZ87" i="29"/>
  <c r="CZ91" i="29"/>
  <c r="CZ95" i="29"/>
  <c r="CZ99" i="29"/>
  <c r="CZ103" i="29"/>
  <c r="CZ107" i="29"/>
  <c r="CY34" i="29"/>
  <c r="CY38" i="29"/>
  <c r="CY42" i="29"/>
  <c r="CY46" i="29"/>
  <c r="CY50" i="29"/>
  <c r="CY54" i="29"/>
  <c r="CY58" i="29"/>
  <c r="CY62" i="29"/>
  <c r="CY66" i="29"/>
  <c r="CY70" i="29"/>
  <c r="CY74" i="29"/>
  <c r="CY78" i="29"/>
  <c r="CY82" i="29"/>
  <c r="CY86" i="29"/>
  <c r="CY90" i="29"/>
  <c r="CY94" i="29"/>
  <c r="CY98" i="29"/>
  <c r="CY102" i="29"/>
  <c r="CY106" i="29"/>
  <c r="CX37" i="29"/>
  <c r="CX41" i="29"/>
  <c r="CX45" i="29"/>
  <c r="CX49" i="29"/>
  <c r="CX53" i="29"/>
  <c r="CX57" i="29"/>
  <c r="CX61" i="29"/>
  <c r="CX65" i="29"/>
  <c r="CX69" i="29"/>
  <c r="CX73" i="29"/>
  <c r="CX77" i="29"/>
  <c r="CX81" i="29"/>
  <c r="CX85" i="29"/>
  <c r="CX89" i="29"/>
  <c r="CX93" i="29"/>
  <c r="CX97" i="29"/>
  <c r="CX101" i="29"/>
  <c r="CX105" i="29"/>
  <c r="CX109" i="29"/>
  <c r="CW36" i="29"/>
  <c r="CW40" i="29"/>
  <c r="CW44" i="29"/>
  <c r="CW48" i="29"/>
  <c r="CW52" i="29"/>
  <c r="CW56" i="29"/>
  <c r="CW60" i="29"/>
  <c r="CW64" i="29"/>
  <c r="CW68" i="29"/>
  <c r="CW72" i="29"/>
  <c r="CW76" i="29"/>
  <c r="CW80" i="29"/>
  <c r="CW84" i="29"/>
  <c r="CW88" i="29"/>
  <c r="CW92" i="29"/>
  <c r="CW96" i="29"/>
  <c r="CW100" i="29"/>
  <c r="CW104" i="29"/>
  <c r="CW108" i="29"/>
  <c r="CV35" i="29"/>
  <c r="CV39" i="29"/>
  <c r="CV43" i="29"/>
  <c r="CV47" i="29"/>
  <c r="CV51" i="29"/>
  <c r="CV55" i="29"/>
  <c r="CV59" i="29"/>
  <c r="CV63" i="29"/>
  <c r="CV67" i="29"/>
  <c r="CV71" i="29"/>
  <c r="CV75" i="29"/>
  <c r="CV79" i="29"/>
  <c r="CV83" i="29"/>
  <c r="CV87" i="29"/>
  <c r="CV91" i="29"/>
  <c r="CV95" i="29"/>
  <c r="CV99" i="29"/>
  <c r="CV103" i="29"/>
  <c r="CV107" i="29"/>
  <c r="CU34" i="29"/>
  <c r="CU38" i="29"/>
  <c r="CU42" i="29"/>
  <c r="CU46" i="29"/>
  <c r="CU50" i="29"/>
  <c r="CU54" i="29"/>
  <c r="CU58" i="29"/>
  <c r="CU62" i="29"/>
  <c r="CU66" i="29"/>
  <c r="CU70" i="29"/>
  <c r="CU74" i="29"/>
  <c r="CU78" i="29"/>
  <c r="CU82" i="29"/>
  <c r="CU86" i="29"/>
  <c r="CU90" i="29"/>
  <c r="CU94" i="29"/>
  <c r="CU98" i="29"/>
  <c r="CU102" i="29"/>
  <c r="CU106" i="29"/>
  <c r="CT37" i="29"/>
  <c r="CT41" i="29"/>
  <c r="CT45" i="29"/>
  <c r="CT49" i="29"/>
  <c r="CT53" i="29"/>
  <c r="CT57" i="29"/>
  <c r="CT61" i="29"/>
  <c r="CT65" i="29"/>
  <c r="CT69" i="29"/>
  <c r="CT73" i="29"/>
  <c r="CT77" i="29"/>
  <c r="CT81" i="29"/>
  <c r="CT85" i="29"/>
  <c r="CT89" i="29"/>
  <c r="CT93" i="29"/>
  <c r="CT97" i="29"/>
  <c r="CT101" i="29"/>
  <c r="CT105" i="29"/>
  <c r="CT109" i="29"/>
  <c r="CS36" i="29"/>
  <c r="CS40" i="29"/>
  <c r="CS44" i="29"/>
  <c r="CS48" i="29"/>
  <c r="CS52" i="29"/>
  <c r="CS56" i="29"/>
  <c r="CS60" i="29"/>
  <c r="CS64" i="29"/>
  <c r="CS68" i="29"/>
  <c r="CS72" i="29"/>
  <c r="CS76" i="29"/>
  <c r="CS80" i="29"/>
  <c r="CS84" i="29"/>
  <c r="CS88" i="29"/>
  <c r="CS92" i="29"/>
  <c r="CS96" i="29"/>
  <c r="CS100" i="29"/>
  <c r="CS104" i="29"/>
  <c r="CS108" i="29"/>
  <c r="CR35" i="29"/>
  <c r="CR39" i="29"/>
  <c r="CR43" i="29"/>
  <c r="CR47" i="29"/>
  <c r="CR51" i="29"/>
  <c r="CR55" i="29"/>
  <c r="CR59" i="29"/>
  <c r="CR63" i="29"/>
  <c r="CR67" i="29"/>
  <c r="CR71" i="29"/>
  <c r="CR75" i="29"/>
  <c r="CR79" i="29"/>
  <c r="CR83" i="29"/>
  <c r="CR87" i="29"/>
  <c r="CR91" i="29"/>
  <c r="CR95" i="29"/>
  <c r="CR99" i="29"/>
  <c r="CR103" i="29"/>
  <c r="CR107" i="29"/>
  <c r="CQ34" i="29"/>
  <c r="CQ38" i="29"/>
  <c r="CQ42" i="29"/>
  <c r="CQ46" i="29"/>
  <c r="CQ50" i="29"/>
  <c r="CQ54" i="29"/>
  <c r="CQ58" i="29"/>
  <c r="CQ62" i="29"/>
  <c r="CQ66" i="29"/>
  <c r="CQ70" i="29"/>
  <c r="CQ74" i="29"/>
  <c r="CQ78" i="29"/>
  <c r="CQ82" i="29"/>
  <c r="CQ86" i="29"/>
  <c r="CQ90" i="29"/>
  <c r="CQ94" i="29"/>
  <c r="CQ98" i="29"/>
  <c r="CQ102" i="29"/>
  <c r="CQ106" i="29"/>
  <c r="CP37" i="29"/>
  <c r="CP41" i="29"/>
  <c r="CP45" i="29"/>
  <c r="CP49" i="29"/>
  <c r="CP53" i="29"/>
  <c r="CP57" i="29"/>
  <c r="CP61" i="29"/>
  <c r="CP65" i="29"/>
  <c r="CP69" i="29"/>
  <c r="CP73" i="29"/>
  <c r="CP77" i="29"/>
  <c r="CP81" i="29"/>
  <c r="CP85" i="29"/>
  <c r="CP89" i="29"/>
  <c r="CP93" i="29"/>
  <c r="CP97" i="29"/>
  <c r="CP101" i="29"/>
  <c r="CP105" i="29"/>
  <c r="CP109" i="29"/>
  <c r="CO36" i="29"/>
  <c r="CO40" i="29"/>
  <c r="CO44" i="29"/>
  <c r="CO48" i="29"/>
  <c r="CO52" i="29"/>
  <c r="CO56" i="29"/>
  <c r="CO60" i="29"/>
  <c r="CO64" i="29"/>
  <c r="CO68" i="29"/>
  <c r="CO72" i="29"/>
  <c r="CO76" i="29"/>
  <c r="CO80" i="29"/>
  <c r="CO84" i="29"/>
  <c r="CO88" i="29"/>
  <c r="CO92" i="29"/>
  <c r="CO96" i="29"/>
  <c r="CO100" i="29"/>
  <c r="CO104" i="29"/>
  <c r="CO108" i="29"/>
  <c r="CN35" i="29"/>
  <c r="CN39" i="29"/>
  <c r="CN43" i="29"/>
  <c r="CN47" i="29"/>
  <c r="CN51" i="29"/>
  <c r="CN55" i="29"/>
  <c r="CN59" i="29"/>
  <c r="CN63" i="29"/>
  <c r="CN67" i="29"/>
  <c r="CN71" i="29"/>
  <c r="CN75" i="29"/>
  <c r="CN79" i="29"/>
  <c r="CN83" i="29"/>
  <c r="CN87" i="29"/>
  <c r="CN91" i="29"/>
  <c r="CN95" i="29"/>
  <c r="CN99" i="29"/>
  <c r="CN103" i="29"/>
  <c r="CN107" i="29"/>
  <c r="CM34" i="29"/>
  <c r="CM38" i="29"/>
  <c r="CM42" i="29"/>
  <c r="CM46" i="29"/>
  <c r="CM50" i="29"/>
  <c r="CM54" i="29"/>
  <c r="CM58" i="29"/>
  <c r="CM62" i="29"/>
  <c r="CM66" i="29"/>
  <c r="CM70" i="29"/>
  <c r="CM74" i="29"/>
  <c r="CM78" i="29"/>
  <c r="CM82" i="29"/>
  <c r="CM86" i="29"/>
  <c r="CM90" i="29"/>
  <c r="CM94" i="29"/>
  <c r="CM98" i="29"/>
  <c r="CM102" i="29"/>
  <c r="CM106" i="29"/>
  <c r="CL37" i="29"/>
  <c r="CL41" i="29"/>
  <c r="CL45" i="29"/>
  <c r="CL49" i="29"/>
  <c r="CL53" i="29"/>
  <c r="CL57" i="29"/>
  <c r="CL61" i="29"/>
  <c r="CL65" i="29"/>
  <c r="CL69" i="29"/>
  <c r="CL73" i="29"/>
  <c r="CL77" i="29"/>
  <c r="CL81" i="29"/>
  <c r="CL85" i="29"/>
  <c r="CL89" i="29"/>
  <c r="CL93" i="29"/>
  <c r="CL97" i="29"/>
  <c r="CL101" i="29"/>
  <c r="CL105" i="29"/>
  <c r="CL109" i="29"/>
  <c r="CK36" i="29"/>
  <c r="CK40" i="29"/>
  <c r="CK44" i="29"/>
  <c r="CK48" i="29"/>
  <c r="CK52" i="29"/>
  <c r="CK56" i="29"/>
  <c r="CK60" i="29"/>
  <c r="CK64" i="29"/>
  <c r="CK68" i="29"/>
  <c r="CK72" i="29"/>
  <c r="CK76" i="29"/>
  <c r="CK80" i="29"/>
  <c r="CK84" i="29"/>
  <c r="CK88" i="29"/>
  <c r="CK92" i="29"/>
  <c r="CK96" i="29"/>
  <c r="CK100" i="29"/>
  <c r="CK104" i="29"/>
  <c r="CK108" i="29"/>
  <c r="CJ35" i="29"/>
  <c r="CJ39" i="29"/>
  <c r="CJ43" i="29"/>
  <c r="CJ47" i="29"/>
  <c r="CJ51" i="29"/>
  <c r="CJ55" i="29"/>
  <c r="CJ59" i="29"/>
  <c r="CJ63" i="29"/>
  <c r="CJ67" i="29"/>
  <c r="CJ71" i="29"/>
  <c r="CJ75" i="29"/>
  <c r="CJ79" i="29"/>
  <c r="CJ83" i="29"/>
  <c r="CJ87" i="29"/>
  <c r="CJ91" i="29"/>
  <c r="CJ95" i="29"/>
  <c r="CJ99" i="29"/>
  <c r="CJ103" i="29"/>
  <c r="CJ107" i="29"/>
  <c r="CI34" i="29"/>
  <c r="CI38" i="29"/>
  <c r="CI42" i="29"/>
  <c r="CI46" i="29"/>
  <c r="CI50" i="29"/>
  <c r="CI54" i="29"/>
  <c r="CI58" i="29"/>
  <c r="CI62" i="29"/>
  <c r="CI66" i="29"/>
  <c r="CI70" i="29"/>
  <c r="CI74" i="29"/>
  <c r="CI78" i="29"/>
  <c r="CI82" i="29"/>
  <c r="CI86" i="29"/>
  <c r="CI90" i="29"/>
  <c r="CI94" i="29"/>
  <c r="CI98" i="29"/>
  <c r="CI102" i="29"/>
  <c r="CI106" i="29"/>
  <c r="CH37" i="29"/>
  <c r="CH41" i="29"/>
  <c r="CH45" i="29"/>
  <c r="CH49" i="29"/>
  <c r="CH53" i="29"/>
  <c r="CH57" i="29"/>
  <c r="CH61" i="29"/>
  <c r="CH65" i="29"/>
  <c r="CH69" i="29"/>
  <c r="CH73" i="29"/>
  <c r="CH77" i="29"/>
  <c r="CH81" i="29"/>
  <c r="CH85" i="29"/>
  <c r="CH89" i="29"/>
  <c r="CH93" i="29"/>
  <c r="CH97" i="29"/>
  <c r="CH101" i="29"/>
  <c r="CH105" i="29"/>
  <c r="CH109" i="29"/>
  <c r="CG36" i="29"/>
  <c r="CG40" i="29"/>
  <c r="CG44" i="29"/>
  <c r="CG48" i="29"/>
  <c r="CG52" i="29"/>
  <c r="CG56" i="29"/>
  <c r="CG60" i="29"/>
  <c r="CG64" i="29"/>
  <c r="CG68" i="29"/>
  <c r="CG72" i="29"/>
  <c r="CG76" i="29"/>
  <c r="CG80" i="29"/>
  <c r="CG84" i="29"/>
  <c r="CG88" i="29"/>
  <c r="CG92" i="29"/>
  <c r="CG96" i="29"/>
  <c r="CG100" i="29"/>
  <c r="CG104" i="29"/>
  <c r="CG108" i="29"/>
  <c r="CF35" i="29"/>
  <c r="CF39" i="29"/>
  <c r="CF43" i="29"/>
  <c r="CF47" i="29"/>
  <c r="CF51" i="29"/>
  <c r="CF55" i="29"/>
  <c r="CF59" i="29"/>
  <c r="CF63" i="29"/>
  <c r="CF67" i="29"/>
  <c r="CF71" i="29"/>
  <c r="CF75" i="29"/>
  <c r="CF79" i="29"/>
  <c r="CF83" i="29"/>
  <c r="CF87" i="29"/>
  <c r="CF91" i="29"/>
  <c r="CF95" i="29"/>
  <c r="CF99" i="29"/>
  <c r="CF103" i="29"/>
  <c r="CF107" i="29"/>
  <c r="CE34" i="29"/>
  <c r="CE38" i="29"/>
  <c r="CE42" i="29"/>
  <c r="CE46" i="29"/>
  <c r="CE50" i="29"/>
  <c r="CE54" i="29"/>
  <c r="CE58" i="29"/>
  <c r="CE62" i="29"/>
  <c r="CE66" i="29"/>
  <c r="CE70" i="29"/>
  <c r="CE74" i="29"/>
  <c r="CE78" i="29"/>
  <c r="CE82" i="29"/>
  <c r="CE86" i="29"/>
  <c r="CE90" i="29"/>
  <c r="CE94" i="29"/>
  <c r="CE98" i="29"/>
  <c r="CE102" i="29"/>
  <c r="CE106" i="29"/>
  <c r="CD37" i="29"/>
  <c r="CD41" i="29"/>
  <c r="CD45" i="29"/>
  <c r="CD49" i="29"/>
  <c r="CD53" i="29"/>
  <c r="CD57" i="29"/>
  <c r="CD61" i="29"/>
  <c r="CD65" i="29"/>
  <c r="CD69" i="29"/>
  <c r="CD73" i="29"/>
  <c r="CD77" i="29"/>
  <c r="CD81" i="29"/>
  <c r="CD85" i="29"/>
  <c r="CD89" i="29"/>
  <c r="CD93" i="29"/>
  <c r="CD97" i="29"/>
  <c r="CD101" i="29"/>
  <c r="CD105" i="29"/>
  <c r="CD109" i="29"/>
  <c r="CC36" i="29"/>
  <c r="CC40" i="29"/>
  <c r="CC44" i="29"/>
  <c r="CC48" i="29"/>
  <c r="CC52" i="29"/>
  <c r="CC56" i="29"/>
  <c r="CC60" i="29"/>
  <c r="CC64" i="29"/>
  <c r="CC68" i="29"/>
  <c r="CC72" i="29"/>
  <c r="CC76" i="29"/>
  <c r="CC80" i="29"/>
  <c r="CC84" i="29"/>
  <c r="CC88" i="29"/>
  <c r="CC92" i="29"/>
  <c r="CC96" i="29"/>
  <c r="CC100" i="29"/>
  <c r="CC104" i="29"/>
  <c r="CC108" i="29"/>
  <c r="CB35" i="29"/>
  <c r="CB39" i="29"/>
  <c r="CB43" i="29"/>
  <c r="CB47" i="29"/>
  <c r="CB51" i="29"/>
  <c r="CB55" i="29"/>
  <c r="CB59" i="29"/>
  <c r="CB63" i="29"/>
  <c r="CB67" i="29"/>
  <c r="CB71" i="29"/>
  <c r="CB75" i="29"/>
  <c r="CB79" i="29"/>
  <c r="CB83" i="29"/>
  <c r="CB87" i="29"/>
  <c r="CB91" i="29"/>
  <c r="CB95" i="29"/>
  <c r="CB99" i="29"/>
  <c r="CB103" i="29"/>
  <c r="CB107" i="29"/>
  <c r="CA34" i="29"/>
  <c r="CA38" i="29"/>
  <c r="CA42" i="29"/>
  <c r="CA46" i="29"/>
  <c r="CA50" i="29"/>
  <c r="CA54" i="29"/>
  <c r="CA58" i="29"/>
  <c r="CA62" i="29"/>
  <c r="CA66" i="29"/>
  <c r="CA70" i="29"/>
  <c r="CA74" i="29"/>
  <c r="CA78" i="29"/>
  <c r="CA82" i="29"/>
  <c r="CA86" i="29"/>
  <c r="CA90" i="29"/>
  <c r="CA94" i="29"/>
  <c r="CA98" i="29"/>
  <c r="CA102" i="29"/>
  <c r="CA106" i="29"/>
  <c r="BZ37" i="29"/>
  <c r="BZ41" i="29"/>
  <c r="BZ45" i="29"/>
  <c r="BZ49" i="29"/>
  <c r="BZ53" i="29"/>
  <c r="BZ57" i="29"/>
  <c r="BZ61" i="29"/>
  <c r="BZ65" i="29"/>
  <c r="BZ69" i="29"/>
  <c r="BZ73" i="29"/>
  <c r="BZ77" i="29"/>
  <c r="BZ81" i="29"/>
  <c r="BZ85" i="29"/>
  <c r="BZ89" i="29"/>
  <c r="BZ93" i="29"/>
  <c r="BZ97" i="29"/>
  <c r="BZ101" i="29"/>
  <c r="BZ105" i="29"/>
  <c r="BZ109" i="29"/>
  <c r="BY36" i="29"/>
  <c r="BY40" i="29"/>
  <c r="BY44" i="29"/>
  <c r="BY48" i="29"/>
  <c r="BY52" i="29"/>
  <c r="BY56" i="29"/>
  <c r="BY60" i="29"/>
  <c r="BY64" i="29"/>
  <c r="BY68" i="29"/>
  <c r="BY72" i="29"/>
  <c r="BY76" i="29"/>
  <c r="BY80" i="29"/>
  <c r="BY84" i="29"/>
  <c r="BY88" i="29"/>
  <c r="BY92" i="29"/>
  <c r="BY96" i="29"/>
  <c r="BY100" i="29"/>
  <c r="BY104" i="29"/>
  <c r="BY108" i="29"/>
  <c r="BX35" i="29"/>
  <c r="BX39" i="29"/>
  <c r="BX43" i="29"/>
  <c r="BX47" i="29"/>
  <c r="BX51" i="29"/>
  <c r="BX55" i="29"/>
  <c r="BX59" i="29"/>
  <c r="BX63" i="29"/>
  <c r="BX67" i="29"/>
  <c r="BX71" i="29"/>
  <c r="BX75" i="29"/>
  <c r="BX79" i="29"/>
  <c r="BX83" i="29"/>
  <c r="BX87" i="29"/>
  <c r="BX91" i="29"/>
  <c r="BX95" i="29"/>
  <c r="BX99" i="29"/>
  <c r="BX103" i="29"/>
  <c r="BX107" i="29"/>
  <c r="BW34" i="29"/>
  <c r="BW38" i="29"/>
  <c r="BW42" i="29"/>
  <c r="BW46" i="29"/>
  <c r="BW50" i="29"/>
  <c r="BW54" i="29"/>
  <c r="BW58" i="29"/>
  <c r="BW62" i="29"/>
  <c r="BW66" i="29"/>
  <c r="BW70" i="29"/>
  <c r="BW74" i="29"/>
  <c r="BW78" i="29"/>
  <c r="BW82" i="29"/>
  <c r="BW86" i="29"/>
  <c r="BW90" i="29"/>
  <c r="BW94" i="29"/>
  <c r="BW98" i="29"/>
  <c r="BW102" i="29"/>
  <c r="BW106" i="29"/>
  <c r="BV37" i="29"/>
  <c r="BV41" i="29"/>
  <c r="BV45" i="29"/>
  <c r="BV49" i="29"/>
  <c r="BV53" i="29"/>
  <c r="BV57" i="29"/>
  <c r="BV61" i="29"/>
  <c r="BV65" i="29"/>
  <c r="BV69" i="29"/>
  <c r="BV73" i="29"/>
  <c r="BV77" i="29"/>
  <c r="BV81" i="29"/>
  <c r="BV85" i="29"/>
  <c r="BV89" i="29"/>
  <c r="BV93" i="29"/>
  <c r="BV97" i="29"/>
  <c r="BV101" i="29"/>
  <c r="BV105" i="29"/>
  <c r="BV109" i="29"/>
  <c r="BU36" i="29"/>
  <c r="BU40" i="29"/>
  <c r="BU44" i="29"/>
  <c r="BU48" i="29"/>
  <c r="BU52" i="29"/>
  <c r="BU56" i="29"/>
  <c r="BU60" i="29"/>
  <c r="BU64" i="29"/>
  <c r="BU68" i="29"/>
  <c r="BU72" i="29"/>
  <c r="BU76" i="29"/>
  <c r="BU80" i="29"/>
  <c r="BU84" i="29"/>
  <c r="BU88" i="29"/>
  <c r="BU92" i="29"/>
  <c r="BU96" i="29"/>
  <c r="BU100" i="29"/>
  <c r="BU104" i="29"/>
  <c r="BU108" i="29"/>
  <c r="BT35" i="29"/>
  <c r="BT39" i="29"/>
  <c r="BT43" i="29"/>
  <c r="BT47" i="29"/>
  <c r="BT51" i="29"/>
  <c r="BT55" i="29"/>
  <c r="BT59" i="29"/>
  <c r="BT63" i="29"/>
  <c r="BT67" i="29"/>
  <c r="BT71" i="29"/>
  <c r="BT75" i="29"/>
  <c r="BT79" i="29"/>
  <c r="BT83" i="29"/>
  <c r="BT87" i="29"/>
  <c r="BT91" i="29"/>
  <c r="BT95" i="29"/>
  <c r="BT99" i="29"/>
  <c r="BT103" i="29"/>
  <c r="BT107" i="29"/>
  <c r="BS34" i="29"/>
  <c r="BS38" i="29"/>
  <c r="BS42" i="29"/>
  <c r="BS46" i="29"/>
  <c r="BS50" i="29"/>
  <c r="BS54" i="29"/>
  <c r="BS58" i="29"/>
  <c r="BS62" i="29"/>
  <c r="BS66" i="29"/>
  <c r="BS70" i="29"/>
  <c r="BS74" i="29"/>
  <c r="BS78" i="29"/>
  <c r="BS82" i="29"/>
  <c r="BS86" i="29"/>
  <c r="BS90" i="29"/>
  <c r="BS94" i="29"/>
  <c r="BS98" i="29"/>
  <c r="BS102" i="29"/>
  <c r="BS106" i="29"/>
  <c r="BR37" i="29"/>
  <c r="BR41" i="29"/>
  <c r="BR45" i="29"/>
  <c r="BR49" i="29"/>
  <c r="BR53" i="29"/>
  <c r="BR57" i="29"/>
  <c r="BR61" i="29"/>
  <c r="BR65" i="29"/>
  <c r="BR69" i="29"/>
  <c r="BR73" i="29"/>
  <c r="BR77" i="29"/>
  <c r="BR81" i="29"/>
  <c r="BR85" i="29"/>
  <c r="BR89" i="29"/>
  <c r="BR93" i="29"/>
  <c r="BR97" i="29"/>
  <c r="BR101" i="29"/>
  <c r="BR105" i="29"/>
  <c r="BR109" i="29"/>
  <c r="BQ36" i="29"/>
  <c r="BQ40" i="29"/>
  <c r="BQ44" i="29"/>
  <c r="BQ48" i="29"/>
  <c r="BQ52" i="29"/>
  <c r="BQ56" i="29"/>
  <c r="BQ60" i="29"/>
  <c r="BQ64" i="29"/>
  <c r="BQ68" i="29"/>
  <c r="BQ72" i="29"/>
  <c r="BQ76" i="29"/>
  <c r="BQ80" i="29"/>
  <c r="BQ84" i="29"/>
  <c r="BQ88" i="29"/>
  <c r="BQ92" i="29"/>
  <c r="BQ96" i="29"/>
  <c r="BQ100" i="29"/>
  <c r="BQ104" i="29"/>
  <c r="BQ108" i="29"/>
  <c r="BP35" i="29"/>
  <c r="BP39" i="29"/>
  <c r="BP43" i="29"/>
  <c r="BP47" i="29"/>
  <c r="BP51" i="29"/>
  <c r="BP55" i="29"/>
  <c r="BP59" i="29"/>
  <c r="BP63" i="29"/>
  <c r="BP67" i="29"/>
  <c r="BP71" i="29"/>
  <c r="BP75" i="29"/>
  <c r="BP79" i="29"/>
  <c r="BP83" i="29"/>
  <c r="BP87" i="29"/>
  <c r="BP91" i="29"/>
  <c r="BP95" i="29"/>
  <c r="BP99" i="29"/>
  <c r="BP103" i="29"/>
  <c r="BP107" i="29"/>
  <c r="BO34" i="29"/>
  <c r="BO38" i="29"/>
  <c r="BO42" i="29"/>
  <c r="BO46" i="29"/>
  <c r="BO50" i="29"/>
  <c r="BO54" i="29"/>
  <c r="BO58" i="29"/>
  <c r="BO62" i="29"/>
  <c r="BO66" i="29"/>
  <c r="BO70" i="29"/>
  <c r="BO74" i="29"/>
  <c r="BO78" i="29"/>
  <c r="BO82" i="29"/>
  <c r="BO86" i="29"/>
  <c r="BO90" i="29"/>
  <c r="BO94" i="29"/>
  <c r="BO98" i="29"/>
  <c r="BO102" i="29"/>
  <c r="BO106" i="29"/>
  <c r="BN37" i="29"/>
  <c r="BN41" i="29"/>
  <c r="BN45" i="29"/>
  <c r="BN49" i="29"/>
  <c r="BN53" i="29"/>
  <c r="BN57" i="29"/>
  <c r="BN61" i="29"/>
  <c r="BN65" i="29"/>
  <c r="BN69" i="29"/>
  <c r="BN73" i="29"/>
  <c r="BN77" i="29"/>
  <c r="BN81" i="29"/>
  <c r="BN85" i="29"/>
  <c r="BN89" i="29"/>
  <c r="BN93" i="29"/>
  <c r="BN97" i="29"/>
  <c r="BN101" i="29"/>
  <c r="BN105" i="29"/>
  <c r="BN109" i="29"/>
  <c r="BM36" i="29"/>
  <c r="BM40" i="29"/>
  <c r="BM44" i="29"/>
  <c r="BM48" i="29"/>
  <c r="BM52" i="29"/>
  <c r="BM56" i="29"/>
  <c r="BM60" i="29"/>
  <c r="BM64" i="29"/>
  <c r="BM68" i="29"/>
  <c r="BM72" i="29"/>
  <c r="BM76" i="29"/>
  <c r="BM80" i="29"/>
  <c r="BM84" i="29"/>
  <c r="BM88" i="29"/>
  <c r="BM92" i="29"/>
  <c r="BM96" i="29"/>
  <c r="BM100" i="29"/>
  <c r="BM104" i="29"/>
  <c r="BM108" i="29"/>
  <c r="BL35" i="29"/>
  <c r="BL39" i="29"/>
  <c r="BL43" i="29"/>
  <c r="BL47" i="29"/>
  <c r="BL51" i="29"/>
  <c r="BL55" i="29"/>
  <c r="BL59" i="29"/>
  <c r="BL63" i="29"/>
  <c r="BL67" i="29"/>
  <c r="BL71" i="29"/>
  <c r="BL75" i="29"/>
  <c r="BL79" i="29"/>
  <c r="BL83" i="29"/>
  <c r="BL87" i="29"/>
  <c r="BL91" i="29"/>
  <c r="BL95" i="29"/>
  <c r="BL99" i="29"/>
  <c r="BL103" i="29"/>
  <c r="BL107" i="29"/>
  <c r="BK34" i="29"/>
  <c r="BK38" i="29"/>
  <c r="BK42" i="29"/>
  <c r="BK46" i="29"/>
  <c r="BK50" i="29"/>
  <c r="BK54" i="29"/>
  <c r="BK58" i="29"/>
  <c r="BK62" i="29"/>
  <c r="BK66" i="29"/>
  <c r="BK70" i="29"/>
  <c r="BK74" i="29"/>
  <c r="BK78" i="29"/>
  <c r="BK82" i="29"/>
  <c r="BK86" i="29"/>
  <c r="BK90" i="29"/>
  <c r="BK94" i="29"/>
  <c r="BK98" i="29"/>
  <c r="BK102" i="29"/>
  <c r="BK106" i="29"/>
  <c r="BJ37" i="29"/>
  <c r="BJ41" i="29"/>
  <c r="BJ45" i="29"/>
  <c r="BJ49" i="29"/>
  <c r="BJ53" i="29"/>
  <c r="BJ57" i="29"/>
  <c r="BJ61" i="29"/>
  <c r="BJ65" i="29"/>
  <c r="BJ69" i="29"/>
  <c r="BJ73" i="29"/>
  <c r="BJ77" i="29"/>
  <c r="BJ81" i="29"/>
  <c r="BJ85" i="29"/>
  <c r="BJ89" i="29"/>
  <c r="BJ93" i="29"/>
  <c r="BJ97" i="29"/>
  <c r="BJ101" i="29"/>
  <c r="BJ105" i="29"/>
  <c r="BJ109" i="29"/>
  <c r="BI36" i="29"/>
  <c r="BI40" i="29"/>
  <c r="BI44" i="29"/>
  <c r="BI48" i="29"/>
  <c r="BI52" i="29"/>
  <c r="BI56" i="29"/>
  <c r="BI60" i="29"/>
  <c r="BI64" i="29"/>
  <c r="BI68" i="29"/>
  <c r="BI72" i="29"/>
  <c r="BI76" i="29"/>
  <c r="BI80" i="29"/>
  <c r="BI84" i="29"/>
  <c r="BI88" i="29"/>
  <c r="BI92" i="29"/>
  <c r="BI96" i="29"/>
  <c r="BI100" i="29"/>
  <c r="BI104" i="29"/>
  <c r="BI108" i="29"/>
  <c r="EG37" i="29"/>
  <c r="EG41" i="29"/>
  <c r="EG45" i="29"/>
  <c r="EG49" i="29"/>
  <c r="EG53" i="29"/>
  <c r="EG57" i="29"/>
  <c r="EG61" i="29"/>
  <c r="EG65" i="29"/>
  <c r="EG69" i="29"/>
  <c r="EG73" i="29"/>
  <c r="EG77" i="29"/>
  <c r="EG81" i="29"/>
  <c r="EG85" i="29"/>
  <c r="EG89" i="29"/>
  <c r="EG93" i="29"/>
  <c r="EG97" i="29"/>
  <c r="EG101" i="29"/>
  <c r="EG105" i="29"/>
  <c r="EG109" i="29"/>
  <c r="EF36" i="29"/>
  <c r="EF40" i="29"/>
  <c r="EF44" i="29"/>
  <c r="EF48" i="29"/>
  <c r="EF52" i="29"/>
  <c r="EF56" i="29"/>
  <c r="EF60" i="29"/>
  <c r="EF64" i="29"/>
  <c r="EF68" i="29"/>
  <c r="EF72" i="29"/>
  <c r="EF76" i="29"/>
  <c r="EF80" i="29"/>
  <c r="EF84" i="29"/>
  <c r="EF88" i="29"/>
  <c r="EF92" i="29"/>
  <c r="EF96" i="29"/>
  <c r="EF100" i="29"/>
  <c r="EF104" i="29"/>
  <c r="EF108" i="29"/>
  <c r="EE35" i="29"/>
  <c r="EE39" i="29"/>
  <c r="EE43" i="29"/>
  <c r="EE47" i="29"/>
  <c r="EE51" i="29"/>
  <c r="EE55" i="29"/>
  <c r="EE59" i="29"/>
  <c r="EE63" i="29"/>
  <c r="EE67" i="29"/>
  <c r="EE71" i="29"/>
  <c r="EE75" i="29"/>
  <c r="EE79" i="29"/>
  <c r="EE83" i="29"/>
  <c r="EE87" i="29"/>
  <c r="EE91" i="29"/>
  <c r="EE95" i="29"/>
  <c r="EE99" i="29"/>
  <c r="EE103" i="29"/>
  <c r="EE107" i="29"/>
  <c r="ED34" i="29"/>
  <c r="ED38" i="29"/>
  <c r="ED42" i="29"/>
  <c r="ED46" i="29"/>
  <c r="ED50" i="29"/>
  <c r="ED54" i="29"/>
  <c r="ED58" i="29"/>
  <c r="ED62" i="29"/>
  <c r="ED66" i="29"/>
  <c r="ED70" i="29"/>
  <c r="ED74" i="29"/>
  <c r="ED78" i="29"/>
  <c r="ED82" i="29"/>
  <c r="ED86" i="29"/>
  <c r="ED90" i="29"/>
  <c r="ED94" i="29"/>
  <c r="ED98" i="29"/>
  <c r="ED102" i="29"/>
  <c r="ED106" i="29"/>
  <c r="EC37" i="29"/>
  <c r="EC41" i="29"/>
  <c r="EC45" i="29"/>
  <c r="EC49" i="29"/>
  <c r="EC53" i="29"/>
  <c r="EC57" i="29"/>
  <c r="EC61" i="29"/>
  <c r="EC65" i="29"/>
  <c r="EC69" i="29"/>
  <c r="EC73" i="29"/>
  <c r="EC77" i="29"/>
  <c r="EC81" i="29"/>
  <c r="EC85" i="29"/>
  <c r="EC89" i="29"/>
  <c r="EC93" i="29"/>
  <c r="EC97" i="29"/>
  <c r="EC101" i="29"/>
  <c r="EC105" i="29"/>
  <c r="EC109" i="29"/>
  <c r="EB36" i="29"/>
  <c r="EB40" i="29"/>
  <c r="EB44" i="29"/>
  <c r="EB48" i="29"/>
  <c r="EB52" i="29"/>
  <c r="EB56" i="29"/>
  <c r="EB60" i="29"/>
  <c r="EB64" i="29"/>
  <c r="EB68" i="29"/>
  <c r="EB72" i="29"/>
  <c r="EB76" i="29"/>
  <c r="EB80" i="29"/>
  <c r="EB84" i="29"/>
  <c r="EB88" i="29"/>
  <c r="EB92" i="29"/>
  <c r="EB96" i="29"/>
  <c r="EB100" i="29"/>
  <c r="EB104" i="29"/>
  <c r="EB108" i="29"/>
  <c r="EA35" i="29"/>
  <c r="EA39" i="29"/>
  <c r="EA43" i="29"/>
  <c r="EA47" i="29"/>
  <c r="EA51" i="29"/>
  <c r="EA55" i="29"/>
  <c r="EA59" i="29"/>
  <c r="EA63" i="29"/>
  <c r="EA67" i="29"/>
  <c r="EA71" i="29"/>
  <c r="EA75" i="29"/>
  <c r="EA79" i="29"/>
  <c r="EA83" i="29"/>
  <c r="EA87" i="29"/>
  <c r="EA91" i="29"/>
  <c r="EA95" i="29"/>
  <c r="EA99" i="29"/>
  <c r="EA103" i="29"/>
  <c r="EA107" i="29"/>
  <c r="DZ34" i="29"/>
  <c r="DZ38" i="29"/>
  <c r="DZ42" i="29"/>
  <c r="DZ46" i="29"/>
  <c r="DZ50" i="29"/>
  <c r="DZ54" i="29"/>
  <c r="DZ58" i="29"/>
  <c r="DZ62" i="29"/>
  <c r="DZ66" i="29"/>
  <c r="DZ70" i="29"/>
  <c r="DZ74" i="29"/>
  <c r="DZ78" i="29"/>
  <c r="DZ82" i="29"/>
  <c r="DZ86" i="29"/>
  <c r="DZ90" i="29"/>
  <c r="DZ94" i="29"/>
  <c r="DZ98" i="29"/>
  <c r="DZ102" i="29"/>
  <c r="DZ106" i="29"/>
  <c r="DY37" i="29"/>
  <c r="DY41" i="29"/>
  <c r="DY45" i="29"/>
  <c r="DY49" i="29"/>
  <c r="DY53" i="29"/>
  <c r="DY57" i="29"/>
  <c r="DY61" i="29"/>
  <c r="DY65" i="29"/>
  <c r="DY69" i="29"/>
  <c r="DY73" i="29"/>
  <c r="DY77" i="29"/>
  <c r="DY81" i="29"/>
  <c r="DY85" i="29"/>
  <c r="DY89" i="29"/>
  <c r="DY93" i="29"/>
  <c r="DY97" i="29"/>
  <c r="DY101" i="29"/>
  <c r="DY105" i="29"/>
  <c r="DY109" i="29"/>
  <c r="DX36" i="29"/>
  <c r="DX40" i="29"/>
  <c r="DX44" i="29"/>
  <c r="DX48" i="29"/>
  <c r="DX52" i="29"/>
  <c r="DX56" i="29"/>
  <c r="DX60" i="29"/>
  <c r="DX64" i="29"/>
  <c r="DX68" i="29"/>
  <c r="DX72" i="29"/>
  <c r="DX76" i="29"/>
  <c r="DX80" i="29"/>
  <c r="DX84" i="29"/>
  <c r="DX88" i="29"/>
  <c r="DX92" i="29"/>
  <c r="DX96" i="29"/>
  <c r="DX100" i="29"/>
  <c r="DX104" i="29"/>
  <c r="DX108" i="29"/>
  <c r="DW35" i="29"/>
  <c r="DW39" i="29"/>
  <c r="DW43" i="29"/>
  <c r="DW47" i="29"/>
  <c r="DW51" i="29"/>
  <c r="DW55" i="29"/>
  <c r="DW59" i="29"/>
  <c r="DW63" i="29"/>
  <c r="DW67" i="29"/>
  <c r="DW71" i="29"/>
  <c r="DW75" i="29"/>
  <c r="DW79" i="29"/>
  <c r="DW83" i="29"/>
  <c r="DW87" i="29"/>
  <c r="DW91" i="29"/>
  <c r="DW95" i="29"/>
  <c r="DW99" i="29"/>
  <c r="DW103" i="29"/>
  <c r="DW107" i="29"/>
  <c r="DV34" i="29"/>
  <c r="DV38" i="29"/>
  <c r="DV42" i="29"/>
  <c r="DV46" i="29"/>
  <c r="DV50" i="29"/>
  <c r="DV54" i="29"/>
  <c r="DV58" i="29"/>
  <c r="DV62" i="29"/>
  <c r="DV66" i="29"/>
  <c r="DV70" i="29"/>
  <c r="DV74" i="29"/>
  <c r="DV78" i="29"/>
  <c r="DV82" i="29"/>
  <c r="DV86" i="29"/>
  <c r="DV90" i="29"/>
  <c r="DV94" i="29"/>
  <c r="DV98" i="29"/>
  <c r="DV102" i="29"/>
  <c r="DV106" i="29"/>
  <c r="DU37" i="29"/>
  <c r="DU41" i="29"/>
  <c r="DU45" i="29"/>
  <c r="DU49" i="29"/>
  <c r="DU53" i="29"/>
  <c r="DU57" i="29"/>
  <c r="DU61" i="29"/>
  <c r="DU65" i="29"/>
  <c r="DU69" i="29"/>
  <c r="DU73" i="29"/>
  <c r="DU77" i="29"/>
  <c r="DU81" i="29"/>
  <c r="DU85" i="29"/>
  <c r="DU89" i="29"/>
  <c r="DU93" i="29"/>
  <c r="DU97" i="29"/>
  <c r="DU101" i="29"/>
  <c r="DU105" i="29"/>
  <c r="DU109" i="29"/>
  <c r="DT36" i="29"/>
  <c r="DT40" i="29"/>
  <c r="DT44" i="29"/>
  <c r="DT48" i="29"/>
  <c r="DT52" i="29"/>
  <c r="DT56" i="29"/>
  <c r="DT60" i="29"/>
  <c r="DT64" i="29"/>
  <c r="DT68" i="29"/>
  <c r="DT72" i="29"/>
  <c r="DT76" i="29"/>
  <c r="DT80" i="29"/>
  <c r="DT84" i="29"/>
  <c r="DT88" i="29"/>
  <c r="DT92" i="29"/>
  <c r="DT96" i="29"/>
  <c r="DT100" i="29"/>
  <c r="DT104" i="29"/>
  <c r="DT108" i="29"/>
  <c r="DS35" i="29"/>
  <c r="DS39" i="29"/>
  <c r="DS43" i="29"/>
  <c r="DS47" i="29"/>
  <c r="DS51" i="29"/>
  <c r="DS55" i="29"/>
  <c r="DS59" i="29"/>
  <c r="DS63" i="29"/>
  <c r="DS67" i="29"/>
  <c r="DS71" i="29"/>
  <c r="DS75" i="29"/>
  <c r="DS79" i="29"/>
  <c r="DS83" i="29"/>
  <c r="DS87" i="29"/>
  <c r="DS91" i="29"/>
  <c r="DS95" i="29"/>
  <c r="DS99" i="29"/>
  <c r="DS103" i="29"/>
  <c r="DS107" i="29"/>
  <c r="DR34" i="29"/>
  <c r="DR38" i="29"/>
  <c r="DR42" i="29"/>
  <c r="DR46" i="29"/>
  <c r="DR50" i="29"/>
  <c r="DR54" i="29"/>
  <c r="DR58" i="29"/>
  <c r="DR62" i="29"/>
  <c r="DR66" i="29"/>
  <c r="DR70" i="29"/>
  <c r="DR74" i="29"/>
  <c r="DR78" i="29"/>
  <c r="DR82" i="29"/>
  <c r="DR86" i="29"/>
  <c r="DR90" i="29"/>
  <c r="DR94" i="29"/>
  <c r="DR98" i="29"/>
  <c r="DR102" i="29"/>
  <c r="DR106" i="29"/>
  <c r="DQ37" i="29"/>
  <c r="DQ41" i="29"/>
  <c r="DQ45" i="29"/>
  <c r="DQ49" i="29"/>
  <c r="DQ53" i="29"/>
  <c r="DQ57" i="29"/>
  <c r="DQ61" i="29"/>
  <c r="DQ65" i="29"/>
  <c r="DQ69" i="29"/>
  <c r="DQ73" i="29"/>
  <c r="DQ77" i="29"/>
  <c r="DQ81" i="29"/>
  <c r="DQ85" i="29"/>
  <c r="DQ89" i="29"/>
  <c r="DQ93" i="29"/>
  <c r="DQ97" i="29"/>
  <c r="DQ101" i="29"/>
  <c r="DQ105" i="29"/>
  <c r="DQ109" i="29"/>
  <c r="DP36" i="29"/>
  <c r="DP40" i="29"/>
  <c r="DP44" i="29"/>
  <c r="DP48" i="29"/>
  <c r="DP52" i="29"/>
  <c r="DP56" i="29"/>
  <c r="DP60" i="29"/>
  <c r="DP64" i="29"/>
  <c r="DP68" i="29"/>
  <c r="DP72" i="29"/>
  <c r="DP76" i="29"/>
  <c r="DP80" i="29"/>
  <c r="DP84" i="29"/>
  <c r="DP88" i="29"/>
  <c r="DP92" i="29"/>
  <c r="DP96" i="29"/>
  <c r="DP100" i="29"/>
  <c r="DP104" i="29"/>
  <c r="DP108" i="29"/>
  <c r="DO35" i="29"/>
  <c r="DO39" i="29"/>
  <c r="DO43" i="29"/>
  <c r="DO47" i="29"/>
  <c r="DO51" i="29"/>
  <c r="DO55" i="29"/>
  <c r="DO59" i="29"/>
  <c r="DO63" i="29"/>
  <c r="DO67" i="29"/>
  <c r="DO71" i="29"/>
  <c r="DO75" i="29"/>
  <c r="DO79" i="29"/>
  <c r="DO83" i="29"/>
  <c r="DO87" i="29"/>
  <c r="DO91" i="29"/>
  <c r="DO95" i="29"/>
  <c r="DO99" i="29"/>
  <c r="DO103" i="29"/>
  <c r="DO107" i="29"/>
  <c r="DN34" i="29"/>
  <c r="DN38" i="29"/>
  <c r="DN42" i="29"/>
  <c r="DN46" i="29"/>
  <c r="DN50" i="29"/>
  <c r="DN54" i="29"/>
  <c r="DN58" i="29"/>
  <c r="DN62" i="29"/>
  <c r="DN66" i="29"/>
  <c r="DN70" i="29"/>
  <c r="DN74" i="29"/>
  <c r="DN78" i="29"/>
  <c r="DN82" i="29"/>
  <c r="DN86" i="29"/>
  <c r="DN90" i="29"/>
  <c r="DN94" i="29"/>
  <c r="DN98" i="29"/>
  <c r="DN102" i="29"/>
  <c r="DN106" i="29"/>
  <c r="DM37" i="29"/>
  <c r="DM41" i="29"/>
  <c r="DM45" i="29"/>
  <c r="DM49" i="29"/>
  <c r="DM53" i="29"/>
  <c r="DM57" i="29"/>
  <c r="DM61" i="29"/>
  <c r="DM65" i="29"/>
  <c r="DM69" i="29"/>
  <c r="DM73" i="29"/>
  <c r="DM77" i="29"/>
  <c r="DM81" i="29"/>
  <c r="DM85" i="29"/>
  <c r="DM89" i="29"/>
  <c r="DM93" i="29"/>
  <c r="DM97" i="29"/>
  <c r="DM101" i="29"/>
  <c r="DM105" i="29"/>
  <c r="DM109" i="29"/>
  <c r="DL36" i="29"/>
  <c r="DL40" i="29"/>
  <c r="DL44" i="29"/>
  <c r="DL48" i="29"/>
  <c r="DL52" i="29"/>
  <c r="DL56" i="29"/>
  <c r="DL60" i="29"/>
  <c r="DL64" i="29"/>
  <c r="DL68" i="29"/>
  <c r="DL72" i="29"/>
  <c r="DL76" i="29"/>
  <c r="DL80" i="29"/>
  <c r="DL84" i="29"/>
  <c r="DL88" i="29"/>
  <c r="DL92" i="29"/>
  <c r="DL96" i="29"/>
  <c r="DL100" i="29"/>
  <c r="DL104" i="29"/>
  <c r="DL108" i="29"/>
  <c r="DK35" i="29"/>
  <c r="DK39" i="29"/>
  <c r="DK43" i="29"/>
  <c r="DK47" i="29"/>
  <c r="DK51" i="29"/>
  <c r="DK55" i="29"/>
  <c r="DK59" i="29"/>
  <c r="DK63" i="29"/>
  <c r="DK67" i="29"/>
  <c r="DK71" i="29"/>
  <c r="DK75" i="29"/>
  <c r="DK79" i="29"/>
  <c r="DK83" i="29"/>
  <c r="DK87" i="29"/>
  <c r="DK91" i="29"/>
  <c r="DK95" i="29"/>
  <c r="DK99" i="29"/>
  <c r="DK103" i="29"/>
  <c r="DK107" i="29"/>
  <c r="DJ34" i="29"/>
  <c r="DJ38" i="29"/>
  <c r="DJ42" i="29"/>
  <c r="DJ46" i="29"/>
  <c r="DJ50" i="29"/>
  <c r="DJ54" i="29"/>
  <c r="DJ58" i="29"/>
  <c r="DJ62" i="29"/>
  <c r="DJ66" i="29"/>
  <c r="DJ70" i="29"/>
  <c r="DJ74" i="29"/>
  <c r="DJ78" i="29"/>
  <c r="DJ82" i="29"/>
  <c r="DJ86" i="29"/>
  <c r="DJ90" i="29"/>
  <c r="DJ94" i="29"/>
  <c r="DJ98" i="29"/>
  <c r="DJ102" i="29"/>
  <c r="DJ106" i="29"/>
  <c r="DI37" i="29"/>
  <c r="DI41" i="29"/>
  <c r="DI45" i="29"/>
  <c r="DI49" i="29"/>
  <c r="DI53" i="29"/>
  <c r="DI57" i="29"/>
  <c r="DI61" i="29"/>
  <c r="DI65" i="29"/>
  <c r="DI69" i="29"/>
  <c r="DI73" i="29"/>
  <c r="DI77" i="29"/>
  <c r="DI81" i="29"/>
  <c r="DI85" i="29"/>
  <c r="DI89" i="29"/>
  <c r="DI93" i="29"/>
  <c r="DI97" i="29"/>
  <c r="DI101" i="29"/>
  <c r="DI105" i="29"/>
  <c r="DI109" i="29"/>
  <c r="DH36" i="29"/>
  <c r="DH40" i="29"/>
  <c r="DH44" i="29"/>
  <c r="DH48" i="29"/>
  <c r="DH52" i="29"/>
  <c r="DH56" i="29"/>
  <c r="DH60" i="29"/>
  <c r="DH64" i="29"/>
  <c r="DH68" i="29"/>
  <c r="DH72" i="29"/>
  <c r="DH76" i="29"/>
  <c r="DH80" i="29"/>
  <c r="DH84" i="29"/>
  <c r="DH88" i="29"/>
  <c r="DH92" i="29"/>
  <c r="DH96" i="29"/>
  <c r="DH100" i="29"/>
  <c r="DH104" i="29"/>
  <c r="DH108" i="29"/>
  <c r="DG35" i="29"/>
  <c r="DG39" i="29"/>
  <c r="DG43" i="29"/>
  <c r="DG47" i="29"/>
  <c r="DG51" i="29"/>
  <c r="DG55" i="29"/>
  <c r="DG59" i="29"/>
  <c r="DG63" i="29"/>
  <c r="DG67" i="29"/>
  <c r="DG71" i="29"/>
  <c r="DG75" i="29"/>
  <c r="DG79" i="29"/>
  <c r="DG83" i="29"/>
  <c r="DG87" i="29"/>
  <c r="DG91" i="29"/>
  <c r="DG95" i="29"/>
  <c r="DG99" i="29"/>
  <c r="DG103" i="29"/>
  <c r="DG107" i="29"/>
  <c r="DF34" i="29"/>
  <c r="DF38" i="29"/>
  <c r="DF42" i="29"/>
  <c r="DF46" i="29"/>
  <c r="DF50" i="29"/>
  <c r="DF54" i="29"/>
  <c r="DF58" i="29"/>
  <c r="DF62" i="29"/>
  <c r="DF66" i="29"/>
  <c r="DF70" i="29"/>
  <c r="DF74" i="29"/>
  <c r="DF78" i="29"/>
  <c r="DF82" i="29"/>
  <c r="DF86" i="29"/>
  <c r="DF90" i="29"/>
  <c r="DF94" i="29"/>
  <c r="DF98" i="29"/>
  <c r="DF102" i="29"/>
  <c r="DF106" i="29"/>
  <c r="DE37" i="29"/>
  <c r="DE41" i="29"/>
  <c r="DE45" i="29"/>
  <c r="DE49" i="29"/>
  <c r="DE53" i="29"/>
  <c r="DE57" i="29"/>
  <c r="DE61" i="29"/>
  <c r="DE65" i="29"/>
  <c r="DE69" i="29"/>
  <c r="DE73" i="29"/>
  <c r="DE77" i="29"/>
  <c r="DE81" i="29"/>
  <c r="DE85" i="29"/>
  <c r="DE89" i="29"/>
  <c r="DE93" i="29"/>
  <c r="DE97" i="29"/>
  <c r="DE101" i="29"/>
  <c r="DE105" i="29"/>
  <c r="DE109" i="29"/>
  <c r="DD36" i="29"/>
  <c r="DD40" i="29"/>
  <c r="DD44" i="29"/>
  <c r="DD48" i="29"/>
  <c r="DD52" i="29"/>
  <c r="DD56" i="29"/>
  <c r="DD60" i="29"/>
  <c r="DD64" i="29"/>
  <c r="DD68" i="29"/>
  <c r="DD72" i="29"/>
  <c r="DD76" i="29"/>
  <c r="DD80" i="29"/>
  <c r="DD84" i="29"/>
  <c r="DD88" i="29"/>
  <c r="DD92" i="29"/>
  <c r="DD96" i="29"/>
  <c r="DD100" i="29"/>
  <c r="DD104" i="29"/>
  <c r="DD108" i="29"/>
  <c r="DC35" i="29"/>
  <c r="DC39" i="29"/>
  <c r="DC43" i="29"/>
  <c r="DC47" i="29"/>
  <c r="DC51" i="29"/>
  <c r="DC55" i="29"/>
  <c r="DC59" i="29"/>
  <c r="DC63" i="29"/>
  <c r="DC67" i="29"/>
  <c r="DC71" i="29"/>
  <c r="DC75" i="29"/>
  <c r="DC79" i="29"/>
  <c r="DC83" i="29"/>
  <c r="DC87" i="29"/>
  <c r="DC91" i="29"/>
  <c r="DC95" i="29"/>
  <c r="DC99" i="29"/>
  <c r="DC103" i="29"/>
  <c r="DC107" i="29"/>
  <c r="DB34" i="29"/>
  <c r="DB38" i="29"/>
  <c r="DB42" i="29"/>
  <c r="DB46" i="29"/>
  <c r="DB50" i="29"/>
  <c r="DB54" i="29"/>
  <c r="DB58" i="29"/>
  <c r="DB62" i="29"/>
  <c r="DB66" i="29"/>
  <c r="DB70" i="29"/>
  <c r="DB74" i="29"/>
  <c r="DB78" i="29"/>
  <c r="DB82" i="29"/>
  <c r="DB86" i="29"/>
  <c r="DB90" i="29"/>
  <c r="DB94" i="29"/>
  <c r="DB98" i="29"/>
  <c r="DB102" i="29"/>
  <c r="DB106" i="29"/>
  <c r="DA37" i="29"/>
  <c r="DA41" i="29"/>
  <c r="DA45" i="29"/>
  <c r="DA49" i="29"/>
  <c r="DA53" i="29"/>
  <c r="DA57" i="29"/>
  <c r="DA61" i="29"/>
  <c r="DA65" i="29"/>
  <c r="DA69" i="29"/>
  <c r="DA73" i="29"/>
  <c r="DA77" i="29"/>
  <c r="DA81" i="29"/>
  <c r="DA85" i="29"/>
  <c r="DA89" i="29"/>
  <c r="DA93" i="29"/>
  <c r="DA97" i="29"/>
  <c r="DA101" i="29"/>
  <c r="DA105" i="29"/>
  <c r="DA109" i="29"/>
  <c r="CZ36" i="29"/>
  <c r="CZ40" i="29"/>
  <c r="CZ44" i="29"/>
  <c r="CZ48" i="29"/>
  <c r="CZ52" i="29"/>
  <c r="CZ56" i="29"/>
  <c r="CZ60" i="29"/>
  <c r="CZ64" i="29"/>
  <c r="CZ68" i="29"/>
  <c r="CZ72" i="29"/>
  <c r="CZ76" i="29"/>
  <c r="CZ80" i="29"/>
  <c r="CZ84" i="29"/>
  <c r="CZ88" i="29"/>
  <c r="CZ92" i="29"/>
  <c r="CZ96" i="29"/>
  <c r="CZ100" i="29"/>
  <c r="CZ104" i="29"/>
  <c r="CZ108" i="29"/>
  <c r="CY35" i="29"/>
  <c r="CY39" i="29"/>
  <c r="CY43" i="29"/>
  <c r="CY47" i="29"/>
  <c r="CY51" i="29"/>
  <c r="CY55" i="29"/>
  <c r="CY59" i="29"/>
  <c r="CY63" i="29"/>
  <c r="CY67" i="29"/>
  <c r="CY71" i="29"/>
  <c r="CY75" i="29"/>
  <c r="CY79" i="29"/>
  <c r="CY83" i="29"/>
  <c r="CY87" i="29"/>
  <c r="CY91" i="29"/>
  <c r="CY95" i="29"/>
  <c r="CY99" i="29"/>
  <c r="CY103" i="29"/>
  <c r="CY107" i="29"/>
  <c r="CX34" i="29"/>
  <c r="CX38" i="29"/>
  <c r="CX42" i="29"/>
  <c r="CX46" i="29"/>
  <c r="CX50" i="29"/>
  <c r="CX54" i="29"/>
  <c r="CX58" i="29"/>
  <c r="CX62" i="29"/>
  <c r="CX66" i="29"/>
  <c r="CX70" i="29"/>
  <c r="CX74" i="29"/>
  <c r="CX78" i="29"/>
  <c r="CX82" i="29"/>
  <c r="CX86" i="29"/>
  <c r="CX90" i="29"/>
  <c r="CX94" i="29"/>
  <c r="CX98" i="29"/>
  <c r="CX102" i="29"/>
  <c r="CX106" i="29"/>
  <c r="CW37" i="29"/>
  <c r="CW41" i="29"/>
  <c r="CW45" i="29"/>
  <c r="CW49" i="29"/>
  <c r="CW53" i="29"/>
  <c r="CW57" i="29"/>
  <c r="CW61" i="29"/>
  <c r="CW65" i="29"/>
  <c r="CW69" i="29"/>
  <c r="CW73" i="29"/>
  <c r="CW77" i="29"/>
  <c r="CW81" i="29"/>
  <c r="CW85" i="29"/>
  <c r="CW89" i="29"/>
  <c r="CW93" i="29"/>
  <c r="CW97" i="29"/>
  <c r="CW101" i="29"/>
  <c r="CW105" i="29"/>
  <c r="CW109" i="29"/>
  <c r="CV36" i="29"/>
  <c r="CV40" i="29"/>
  <c r="CV44" i="29"/>
  <c r="CV48" i="29"/>
  <c r="CV52" i="29"/>
  <c r="CV56" i="29"/>
  <c r="CV60" i="29"/>
  <c r="CV64" i="29"/>
  <c r="CV68" i="29"/>
  <c r="CV72" i="29"/>
  <c r="CV76" i="29"/>
  <c r="CV80" i="29"/>
  <c r="CV84" i="29"/>
  <c r="CV88" i="29"/>
  <c r="CV92" i="29"/>
  <c r="CV96" i="29"/>
  <c r="CV100" i="29"/>
  <c r="CV104" i="29"/>
  <c r="CV108" i="29"/>
  <c r="CU35" i="29"/>
  <c r="CU39" i="29"/>
  <c r="CU43" i="29"/>
  <c r="CU47" i="29"/>
  <c r="CU51" i="29"/>
  <c r="CU55" i="29"/>
  <c r="CU59" i="29"/>
  <c r="CU63" i="29"/>
  <c r="CU67" i="29"/>
  <c r="CU71" i="29"/>
  <c r="CU75" i="29"/>
  <c r="CU79" i="29"/>
  <c r="CU83" i="29"/>
  <c r="CU87" i="29"/>
  <c r="CU91" i="29"/>
  <c r="CU95" i="29"/>
  <c r="CU99" i="29"/>
  <c r="CU103" i="29"/>
  <c r="CU107" i="29"/>
  <c r="CT34" i="29"/>
  <c r="CT38" i="29"/>
  <c r="CT42" i="29"/>
  <c r="CT46" i="29"/>
  <c r="CT50" i="29"/>
  <c r="CT54" i="29"/>
  <c r="CT58" i="29"/>
  <c r="CT62" i="29"/>
  <c r="CT66" i="29"/>
  <c r="CT70" i="29"/>
  <c r="CT74" i="29"/>
  <c r="CT78" i="29"/>
  <c r="CT82" i="29"/>
  <c r="CT86" i="29"/>
  <c r="CT90" i="29"/>
  <c r="CT94" i="29"/>
  <c r="CT98" i="29"/>
  <c r="CT102" i="29"/>
  <c r="CT106" i="29"/>
  <c r="CS37" i="29"/>
  <c r="CS41" i="29"/>
  <c r="CS45" i="29"/>
  <c r="CS49" i="29"/>
  <c r="CS53" i="29"/>
  <c r="CS57" i="29"/>
  <c r="CS61" i="29"/>
  <c r="CS65" i="29"/>
  <c r="CS69" i="29"/>
  <c r="CS73" i="29"/>
  <c r="CS77" i="29"/>
  <c r="CS81" i="29"/>
  <c r="CS85" i="29"/>
  <c r="CS89" i="29"/>
  <c r="CS93" i="29"/>
  <c r="CS97" i="29"/>
  <c r="CS101" i="29"/>
  <c r="CS105" i="29"/>
  <c r="CS109" i="29"/>
  <c r="CR36" i="29"/>
  <c r="CR40" i="29"/>
  <c r="CR44" i="29"/>
  <c r="CR48" i="29"/>
  <c r="CR52" i="29"/>
  <c r="CR56" i="29"/>
  <c r="CR60" i="29"/>
  <c r="CR64" i="29"/>
  <c r="CR68" i="29"/>
  <c r="CR72" i="29"/>
  <c r="CR76" i="29"/>
  <c r="CR80" i="29"/>
  <c r="CR84" i="29"/>
  <c r="CR88" i="29"/>
  <c r="CR92" i="29"/>
  <c r="CR96" i="29"/>
  <c r="CR100" i="29"/>
  <c r="CR104" i="29"/>
  <c r="CR108" i="29"/>
  <c r="CQ35" i="29"/>
  <c r="CQ39" i="29"/>
  <c r="CQ43" i="29"/>
  <c r="CQ47" i="29"/>
  <c r="CQ51" i="29"/>
  <c r="CQ55" i="29"/>
  <c r="CQ59" i="29"/>
  <c r="CQ63" i="29"/>
  <c r="CQ67" i="29"/>
  <c r="CQ71" i="29"/>
  <c r="CQ75" i="29"/>
  <c r="CQ79" i="29"/>
  <c r="CQ83" i="29"/>
  <c r="CQ87" i="29"/>
  <c r="CQ91" i="29"/>
  <c r="CQ95" i="29"/>
  <c r="CQ99" i="29"/>
  <c r="CQ103" i="29"/>
  <c r="CQ107" i="29"/>
  <c r="CP34" i="29"/>
  <c r="CP38" i="29"/>
  <c r="CP42" i="29"/>
  <c r="CP46" i="29"/>
  <c r="CP50" i="29"/>
  <c r="CP54" i="29"/>
  <c r="CP58" i="29"/>
  <c r="CP62" i="29"/>
  <c r="CP66" i="29"/>
  <c r="CP70" i="29"/>
  <c r="CP74" i="29"/>
  <c r="CP78" i="29"/>
  <c r="CP82" i="29"/>
  <c r="CP86" i="29"/>
  <c r="CP90" i="29"/>
  <c r="CP94" i="29"/>
  <c r="CP98" i="29"/>
  <c r="CP102" i="29"/>
  <c r="CP106" i="29"/>
  <c r="CO37" i="29"/>
  <c r="CO41" i="29"/>
  <c r="CO45" i="29"/>
  <c r="CO49" i="29"/>
  <c r="CO53" i="29"/>
  <c r="CO57" i="29"/>
  <c r="CO61" i="29"/>
  <c r="CO65" i="29"/>
  <c r="CO69" i="29"/>
  <c r="CO73" i="29"/>
  <c r="CO77" i="29"/>
  <c r="CO81" i="29"/>
  <c r="CO85" i="29"/>
  <c r="CO89" i="29"/>
  <c r="CO93" i="29"/>
  <c r="CO97" i="29"/>
  <c r="CO101" i="29"/>
  <c r="CO105" i="29"/>
  <c r="CO109" i="29"/>
  <c r="CN36" i="29"/>
  <c r="CN40" i="29"/>
  <c r="CN44" i="29"/>
  <c r="CN48" i="29"/>
  <c r="CN52" i="29"/>
  <c r="CN56" i="29"/>
  <c r="CN60" i="29"/>
  <c r="CN64" i="29"/>
  <c r="CN68" i="29"/>
  <c r="CN72" i="29"/>
  <c r="CN76" i="29"/>
  <c r="CN80" i="29"/>
  <c r="CN84" i="29"/>
  <c r="CN88" i="29"/>
  <c r="CN92" i="29"/>
  <c r="CN96" i="29"/>
  <c r="CN100" i="29"/>
  <c r="CN104" i="29"/>
  <c r="CN108" i="29"/>
  <c r="CM35" i="29"/>
  <c r="CM39" i="29"/>
  <c r="CM43" i="29"/>
  <c r="CM47" i="29"/>
  <c r="CM51" i="29"/>
  <c r="CM55" i="29"/>
  <c r="CM59" i="29"/>
  <c r="CM63" i="29"/>
  <c r="CM67" i="29"/>
  <c r="CM71" i="29"/>
  <c r="CM75" i="29"/>
  <c r="CM79" i="29"/>
  <c r="CM83" i="29"/>
  <c r="CM87" i="29"/>
  <c r="CM91" i="29"/>
  <c r="CM95" i="29"/>
  <c r="CM99" i="29"/>
  <c r="CM103" i="29"/>
  <c r="CM107" i="29"/>
  <c r="CL34" i="29"/>
  <c r="CL38" i="29"/>
  <c r="CL42" i="29"/>
  <c r="CL46" i="29"/>
  <c r="CL50" i="29"/>
  <c r="CL54" i="29"/>
  <c r="CL58" i="29"/>
  <c r="CL62" i="29"/>
  <c r="CL66" i="29"/>
  <c r="CL70" i="29"/>
  <c r="CL74" i="29"/>
  <c r="CL78" i="29"/>
  <c r="CL82" i="29"/>
  <c r="CL86" i="29"/>
  <c r="CL90" i="29"/>
  <c r="CL94" i="29"/>
  <c r="CL98" i="29"/>
  <c r="CL102" i="29"/>
  <c r="CL106" i="29"/>
  <c r="CK37" i="29"/>
  <c r="CK41" i="29"/>
  <c r="CK45" i="29"/>
  <c r="CK49" i="29"/>
  <c r="CK53" i="29"/>
  <c r="CK57" i="29"/>
  <c r="CK61" i="29"/>
  <c r="CK65" i="29"/>
  <c r="CK69" i="29"/>
  <c r="CK73" i="29"/>
  <c r="CK77" i="29"/>
  <c r="CK81" i="29"/>
  <c r="CK85" i="29"/>
  <c r="CK89" i="29"/>
  <c r="CK93" i="29"/>
  <c r="CK97" i="29"/>
  <c r="CK101" i="29"/>
  <c r="CK105" i="29"/>
  <c r="CK109" i="29"/>
  <c r="CJ36" i="29"/>
  <c r="CJ40" i="29"/>
  <c r="CJ44" i="29"/>
  <c r="CJ48" i="29"/>
  <c r="CJ52" i="29"/>
  <c r="CJ56" i="29"/>
  <c r="CJ60" i="29"/>
  <c r="CJ64" i="29"/>
  <c r="CJ68" i="29"/>
  <c r="CJ72" i="29"/>
  <c r="CJ76" i="29"/>
  <c r="CJ80" i="29"/>
  <c r="CJ84" i="29"/>
  <c r="CJ88" i="29"/>
  <c r="CJ92" i="29"/>
  <c r="CJ96" i="29"/>
  <c r="CJ100" i="29"/>
  <c r="CJ104" i="29"/>
  <c r="CJ108" i="29"/>
  <c r="CI35" i="29"/>
  <c r="CI39" i="29"/>
  <c r="CI43" i="29"/>
  <c r="CI47" i="29"/>
  <c r="CI51" i="29"/>
  <c r="CI55" i="29"/>
  <c r="CI59" i="29"/>
  <c r="CI63" i="29"/>
  <c r="CI67" i="29"/>
  <c r="CI71" i="29"/>
  <c r="CI75" i="29"/>
  <c r="CI79" i="29"/>
  <c r="CI83" i="29"/>
  <c r="CI87" i="29"/>
  <c r="CI91" i="29"/>
  <c r="CI95" i="29"/>
  <c r="CI99" i="29"/>
  <c r="CI103" i="29"/>
  <c r="CI107" i="29"/>
  <c r="CH34" i="29"/>
  <c r="CH38" i="29"/>
  <c r="CH42" i="29"/>
  <c r="CH46" i="29"/>
  <c r="CH50" i="29"/>
  <c r="CH54" i="29"/>
  <c r="CH58" i="29"/>
  <c r="CH62" i="29"/>
  <c r="CH66" i="29"/>
  <c r="CH70" i="29"/>
  <c r="CH74" i="29"/>
  <c r="CH78" i="29"/>
  <c r="CH82" i="29"/>
  <c r="CH86" i="29"/>
  <c r="CH90" i="29"/>
  <c r="CH94" i="29"/>
  <c r="CH98" i="29"/>
  <c r="CH102" i="29"/>
  <c r="CH106" i="29"/>
  <c r="CG37" i="29"/>
  <c r="CG41" i="29"/>
  <c r="CG45" i="29"/>
  <c r="CG49" i="29"/>
  <c r="CG53" i="29"/>
  <c r="CG57" i="29"/>
  <c r="CG61" i="29"/>
  <c r="CG65" i="29"/>
  <c r="CG69" i="29"/>
  <c r="CG73" i="29"/>
  <c r="CG77" i="29"/>
  <c r="CG81" i="29"/>
  <c r="CG85" i="29"/>
  <c r="CG89" i="29"/>
  <c r="CG93" i="29"/>
  <c r="CG97" i="29"/>
  <c r="CG101" i="29"/>
  <c r="CG105" i="29"/>
  <c r="CG109" i="29"/>
  <c r="CF36" i="29"/>
  <c r="CF40" i="29"/>
  <c r="CF44" i="29"/>
  <c r="CF48" i="29"/>
  <c r="CF52" i="29"/>
  <c r="CF56" i="29"/>
  <c r="CF60" i="29"/>
  <c r="CF64" i="29"/>
  <c r="CF68" i="29"/>
  <c r="CF72" i="29"/>
  <c r="CF76" i="29"/>
  <c r="CF80" i="29"/>
  <c r="CF84" i="29"/>
  <c r="CF88" i="29"/>
  <c r="CF92" i="29"/>
  <c r="CF96" i="29"/>
  <c r="CF100" i="29"/>
  <c r="CF104" i="29"/>
  <c r="CF108" i="29"/>
  <c r="CE35" i="29"/>
  <c r="CE39" i="29"/>
  <c r="CE43" i="29"/>
  <c r="CE47" i="29"/>
  <c r="CE51" i="29"/>
  <c r="CE55" i="29"/>
  <c r="CE59" i="29"/>
  <c r="CE63" i="29"/>
  <c r="CE67" i="29"/>
  <c r="CE71" i="29"/>
  <c r="CE75" i="29"/>
  <c r="CE79" i="29"/>
  <c r="CE83" i="29"/>
  <c r="CE87" i="29"/>
  <c r="CE91" i="29"/>
  <c r="CE95" i="29"/>
  <c r="CE99" i="29"/>
  <c r="CE103" i="29"/>
  <c r="CE107" i="29"/>
  <c r="CD34" i="29"/>
  <c r="CD38" i="29"/>
  <c r="CD42" i="29"/>
  <c r="CD46" i="29"/>
  <c r="CD50" i="29"/>
  <c r="CD54" i="29"/>
  <c r="CD58" i="29"/>
  <c r="CD62" i="29"/>
  <c r="CD66" i="29"/>
  <c r="CD70" i="29"/>
  <c r="CD74" i="29"/>
  <c r="CD78" i="29"/>
  <c r="CD82" i="29"/>
  <c r="CD86" i="29"/>
  <c r="CD90" i="29"/>
  <c r="CD94" i="29"/>
  <c r="CD98" i="29"/>
  <c r="CD102" i="29"/>
  <c r="CD106" i="29"/>
  <c r="CC37" i="29"/>
  <c r="CC41" i="29"/>
  <c r="CC45" i="29"/>
  <c r="CC49" i="29"/>
  <c r="CC53" i="29"/>
  <c r="CC57" i="29"/>
  <c r="CC61" i="29"/>
  <c r="CC65" i="29"/>
  <c r="CC69" i="29"/>
  <c r="CC73" i="29"/>
  <c r="CC77" i="29"/>
  <c r="CC81" i="29"/>
  <c r="CC85" i="29"/>
  <c r="CC89" i="29"/>
  <c r="CC93" i="29"/>
  <c r="CC97" i="29"/>
  <c r="CC101" i="29"/>
  <c r="CC105" i="29"/>
  <c r="CC109" i="29"/>
  <c r="CB36" i="29"/>
  <c r="CB40" i="29"/>
  <c r="CB44" i="29"/>
  <c r="CB48" i="29"/>
  <c r="CB52" i="29"/>
  <c r="CB56" i="29"/>
  <c r="CB60" i="29"/>
  <c r="CB64" i="29"/>
  <c r="CB68" i="29"/>
  <c r="CB72" i="29"/>
  <c r="CB76" i="29"/>
  <c r="CB80" i="29"/>
  <c r="CB84" i="29"/>
  <c r="CB88" i="29"/>
  <c r="CB92" i="29"/>
  <c r="CB96" i="29"/>
  <c r="CB100" i="29"/>
  <c r="CB104" i="29"/>
  <c r="CB108" i="29"/>
  <c r="CA35" i="29"/>
  <c r="CA39" i="29"/>
  <c r="CA43" i="29"/>
  <c r="CA47" i="29"/>
  <c r="CA51" i="29"/>
  <c r="CA55" i="29"/>
  <c r="CA59" i="29"/>
  <c r="CA63" i="29"/>
  <c r="CA67" i="29"/>
  <c r="CA71" i="29"/>
  <c r="CA75" i="29"/>
  <c r="CA79" i="29"/>
  <c r="CA83" i="29"/>
  <c r="CA87" i="29"/>
  <c r="CA91" i="29"/>
  <c r="CA95" i="29"/>
  <c r="CA99" i="29"/>
  <c r="CA103" i="29"/>
  <c r="CA107" i="29"/>
  <c r="BZ34" i="29"/>
  <c r="BZ38" i="29"/>
  <c r="BZ42" i="29"/>
  <c r="BZ46" i="29"/>
  <c r="BZ50" i="29"/>
  <c r="BZ54" i="29"/>
  <c r="BZ58" i="29"/>
  <c r="BZ62" i="29"/>
  <c r="BZ66" i="29"/>
  <c r="BZ70" i="29"/>
  <c r="BZ74" i="29"/>
  <c r="BZ78" i="29"/>
  <c r="BZ82" i="29"/>
  <c r="BZ86" i="29"/>
  <c r="BZ90" i="29"/>
  <c r="BZ94" i="29"/>
  <c r="BZ98" i="29"/>
  <c r="BZ102" i="29"/>
  <c r="BZ106" i="29"/>
  <c r="BY37" i="29"/>
  <c r="BY41" i="29"/>
  <c r="BY45" i="29"/>
  <c r="BY49" i="29"/>
  <c r="BY53" i="29"/>
  <c r="BY57" i="29"/>
  <c r="BY61" i="29"/>
  <c r="BY65" i="29"/>
  <c r="BY69" i="29"/>
  <c r="BY73" i="29"/>
  <c r="BY77" i="29"/>
  <c r="BY81" i="29"/>
  <c r="BY85" i="29"/>
  <c r="BY89" i="29"/>
  <c r="BY93" i="29"/>
  <c r="BY97" i="29"/>
  <c r="BY101" i="29"/>
  <c r="BY105" i="29"/>
  <c r="BY109" i="29"/>
  <c r="BX36" i="29"/>
  <c r="BX40" i="29"/>
  <c r="BX44" i="29"/>
  <c r="BX48" i="29"/>
  <c r="BX52" i="29"/>
  <c r="BX56" i="29"/>
  <c r="BX60" i="29"/>
  <c r="BX64" i="29"/>
  <c r="BX68" i="29"/>
  <c r="BX72" i="29"/>
  <c r="BX76" i="29"/>
  <c r="BX80" i="29"/>
  <c r="BX84" i="29"/>
  <c r="BX88" i="29"/>
  <c r="BX92" i="29"/>
  <c r="BX96" i="29"/>
  <c r="BX100" i="29"/>
  <c r="BX104" i="29"/>
  <c r="BX108" i="29"/>
  <c r="BW35" i="29"/>
  <c r="BW39" i="29"/>
  <c r="BW43" i="29"/>
  <c r="BW47" i="29"/>
  <c r="BW51" i="29"/>
  <c r="BW55" i="29"/>
  <c r="BW59" i="29"/>
  <c r="BW63" i="29"/>
  <c r="BW67" i="29"/>
  <c r="BW71" i="29"/>
  <c r="BW75" i="29"/>
  <c r="BW79" i="29"/>
  <c r="BW83" i="29"/>
  <c r="BW87" i="29"/>
  <c r="BW91" i="29"/>
  <c r="BW95" i="29"/>
  <c r="BW99" i="29"/>
  <c r="BW103" i="29"/>
  <c r="BW107" i="29"/>
  <c r="BV34" i="29"/>
  <c r="BV38" i="29"/>
  <c r="BV42" i="29"/>
  <c r="BV46" i="29"/>
  <c r="BV50" i="29"/>
  <c r="BV54" i="29"/>
  <c r="BV58" i="29"/>
  <c r="BV62" i="29"/>
  <c r="BV66" i="29"/>
  <c r="BV70" i="29"/>
  <c r="BV74" i="29"/>
  <c r="BV78" i="29"/>
  <c r="BV82" i="29"/>
  <c r="BV86" i="29"/>
  <c r="BV90" i="29"/>
  <c r="BV94" i="29"/>
  <c r="BV98" i="29"/>
  <c r="BV102" i="29"/>
  <c r="BV106" i="29"/>
  <c r="BU37" i="29"/>
  <c r="BU41" i="29"/>
  <c r="BU45" i="29"/>
  <c r="BU49" i="29"/>
  <c r="BU53" i="29"/>
  <c r="BU57" i="29"/>
  <c r="BU61" i="29"/>
  <c r="BU65" i="29"/>
  <c r="BU69" i="29"/>
  <c r="BU73" i="29"/>
  <c r="BU77" i="29"/>
  <c r="BU81" i="29"/>
  <c r="BU85" i="29"/>
  <c r="BU89" i="29"/>
  <c r="BU93" i="29"/>
  <c r="BU97" i="29"/>
  <c r="BU101" i="29"/>
  <c r="BU105" i="29"/>
  <c r="BU109" i="29"/>
  <c r="BT36" i="29"/>
  <c r="BT40" i="29"/>
  <c r="BT44" i="29"/>
  <c r="BT48" i="29"/>
  <c r="BT52" i="29"/>
  <c r="BT56" i="29"/>
  <c r="BT60" i="29"/>
  <c r="BT64" i="29"/>
  <c r="BT68" i="29"/>
  <c r="BT72" i="29"/>
  <c r="BT76" i="29"/>
  <c r="BT80" i="29"/>
  <c r="BT84" i="29"/>
  <c r="BT88" i="29"/>
  <c r="BT92" i="29"/>
  <c r="BT96" i="29"/>
  <c r="BT100" i="29"/>
  <c r="BT104" i="29"/>
  <c r="BT108" i="29"/>
  <c r="BS35" i="29"/>
  <c r="BS39" i="29"/>
  <c r="BS43" i="29"/>
  <c r="BS47" i="29"/>
  <c r="BS51" i="29"/>
  <c r="BS55" i="29"/>
  <c r="BS59" i="29"/>
  <c r="BS63" i="29"/>
  <c r="BS67" i="29"/>
  <c r="BS71" i="29"/>
  <c r="BS75" i="29"/>
  <c r="BS79" i="29"/>
  <c r="BS83" i="29"/>
  <c r="BS87" i="29"/>
  <c r="BS91" i="29"/>
  <c r="BS95" i="29"/>
  <c r="BS99" i="29"/>
  <c r="BS103" i="29"/>
  <c r="BS107" i="29"/>
  <c r="BR34" i="29"/>
  <c r="BR38" i="29"/>
  <c r="BR42" i="29"/>
  <c r="BR46" i="29"/>
  <c r="BR50" i="29"/>
  <c r="BR54" i="29"/>
  <c r="BR58" i="29"/>
  <c r="BR62" i="29"/>
  <c r="BR66" i="29"/>
  <c r="BR70" i="29"/>
  <c r="BR74" i="29"/>
  <c r="BR78" i="29"/>
  <c r="BR82" i="29"/>
  <c r="BR86" i="29"/>
  <c r="BR90" i="29"/>
  <c r="BR94" i="29"/>
  <c r="BR98" i="29"/>
  <c r="BR102" i="29"/>
  <c r="BR106" i="29"/>
  <c r="BQ37" i="29"/>
  <c r="BQ41" i="29"/>
  <c r="BQ45" i="29"/>
  <c r="BQ49" i="29"/>
  <c r="BQ53" i="29"/>
  <c r="BQ57" i="29"/>
  <c r="BQ61" i="29"/>
  <c r="BQ65" i="29"/>
  <c r="BQ69" i="29"/>
  <c r="BQ73" i="29"/>
  <c r="BQ77" i="29"/>
  <c r="BQ81" i="29"/>
  <c r="BQ85" i="29"/>
  <c r="BQ89" i="29"/>
  <c r="BQ93" i="29"/>
  <c r="BQ97" i="29"/>
  <c r="BQ101" i="29"/>
  <c r="BQ105" i="29"/>
  <c r="BQ109" i="29"/>
  <c r="BP36" i="29"/>
  <c r="BP40" i="29"/>
  <c r="BP44" i="29"/>
  <c r="BP48" i="29"/>
  <c r="BP52" i="29"/>
  <c r="BP56" i="29"/>
  <c r="BP60" i="29"/>
  <c r="BP64" i="29"/>
  <c r="BP68" i="29"/>
  <c r="BP72" i="29"/>
  <c r="BP76" i="29"/>
  <c r="BP80" i="29"/>
  <c r="BP84" i="29"/>
  <c r="BP88" i="29"/>
  <c r="BP92" i="29"/>
  <c r="BP96" i="29"/>
  <c r="BP100" i="29"/>
  <c r="BP104" i="29"/>
  <c r="BP108" i="29"/>
  <c r="BO35" i="29"/>
  <c r="BO39" i="29"/>
  <c r="BO43" i="29"/>
  <c r="BO47" i="29"/>
  <c r="BO51" i="29"/>
  <c r="BO55" i="29"/>
  <c r="BO59" i="29"/>
  <c r="BO63" i="29"/>
  <c r="BO67" i="29"/>
  <c r="BO71" i="29"/>
  <c r="BO75" i="29"/>
  <c r="BO79" i="29"/>
  <c r="BO83" i="29"/>
  <c r="BO87" i="29"/>
  <c r="BO91" i="29"/>
  <c r="BO95" i="29"/>
  <c r="BO99" i="29"/>
  <c r="BO103" i="29"/>
  <c r="BO107" i="29"/>
  <c r="BN34" i="29"/>
  <c r="BN38" i="29"/>
  <c r="BN42" i="29"/>
  <c r="BN46" i="29"/>
  <c r="BN50" i="29"/>
  <c r="BN54" i="29"/>
  <c r="BN58" i="29"/>
  <c r="BN62" i="29"/>
  <c r="BN66" i="29"/>
  <c r="BN70" i="29"/>
  <c r="BN74" i="29"/>
  <c r="BN78" i="29"/>
  <c r="BN82" i="29"/>
  <c r="BN86" i="29"/>
  <c r="BN90" i="29"/>
  <c r="BN94" i="29"/>
  <c r="BN98" i="29"/>
  <c r="BN102" i="29"/>
  <c r="BN106" i="29"/>
  <c r="BM37" i="29"/>
  <c r="BM41" i="29"/>
  <c r="BM45" i="29"/>
  <c r="BM49" i="29"/>
  <c r="BM53" i="29"/>
  <c r="BM57" i="29"/>
  <c r="BM61" i="29"/>
  <c r="BM65" i="29"/>
  <c r="BM69" i="29"/>
  <c r="BM73" i="29"/>
  <c r="BM77" i="29"/>
  <c r="BM81" i="29"/>
  <c r="BM85" i="29"/>
  <c r="BM89" i="29"/>
  <c r="BM93" i="29"/>
  <c r="BM97" i="29"/>
  <c r="BM101" i="29"/>
  <c r="BM105" i="29"/>
  <c r="BM109" i="29"/>
  <c r="BL36" i="29"/>
  <c r="BL40" i="29"/>
  <c r="BL44" i="29"/>
  <c r="BL48" i="29"/>
  <c r="BL52" i="29"/>
  <c r="BL56" i="29"/>
  <c r="BL60" i="29"/>
  <c r="BL64" i="29"/>
  <c r="BL68" i="29"/>
  <c r="BL72" i="29"/>
  <c r="BL76" i="29"/>
  <c r="BL80" i="29"/>
  <c r="BL84" i="29"/>
  <c r="BL88" i="29"/>
  <c r="BL92" i="29"/>
  <c r="BL96" i="29"/>
  <c r="BL100" i="29"/>
  <c r="BL104" i="29"/>
  <c r="BL108" i="29"/>
  <c r="BK35" i="29"/>
  <c r="BK39" i="29"/>
  <c r="BK43" i="29"/>
  <c r="BK47" i="29"/>
  <c r="BK51" i="29"/>
  <c r="BK55" i="29"/>
  <c r="BK59" i="29"/>
  <c r="BK63" i="29"/>
  <c r="BK67" i="29"/>
  <c r="BK71" i="29"/>
  <c r="BK75" i="29"/>
  <c r="BK79" i="29"/>
  <c r="BK83" i="29"/>
  <c r="BK87" i="29"/>
  <c r="BK91" i="29"/>
  <c r="BK95" i="29"/>
  <c r="BK99" i="29"/>
  <c r="BK103" i="29"/>
  <c r="BK107" i="29"/>
  <c r="BJ34" i="29"/>
  <c r="BJ38" i="29"/>
  <c r="BJ42" i="29"/>
  <c r="BJ46" i="29"/>
  <c r="BJ50" i="29"/>
  <c r="BJ54" i="29"/>
  <c r="BJ58" i="29"/>
  <c r="BJ62" i="29"/>
  <c r="BJ66" i="29"/>
  <c r="BJ70" i="29"/>
  <c r="BJ74" i="29"/>
  <c r="BJ78" i="29"/>
  <c r="BJ82" i="29"/>
  <c r="BJ86" i="29"/>
  <c r="BJ90" i="29"/>
  <c r="BJ94" i="29"/>
  <c r="BJ98" i="29"/>
  <c r="BJ102" i="29"/>
  <c r="BJ106" i="29"/>
  <c r="BI37" i="29"/>
  <c r="BI41" i="29"/>
  <c r="BI45" i="29"/>
  <c r="BI49" i="29"/>
  <c r="BI53" i="29"/>
  <c r="BI57" i="29"/>
  <c r="BI61" i="29"/>
  <c r="BI65" i="29"/>
  <c r="BI69" i="29"/>
  <c r="BI73" i="29"/>
  <c r="BI77" i="29"/>
  <c r="BI81" i="29"/>
  <c r="BI85" i="29"/>
  <c r="BI89" i="29"/>
  <c r="BI93" i="29"/>
  <c r="BI97" i="29"/>
  <c r="BI101" i="29"/>
  <c r="BI105" i="29"/>
  <c r="BI109" i="29"/>
  <c r="EG34" i="29"/>
  <c r="EG38" i="29"/>
  <c r="EG42" i="29"/>
  <c r="EG46" i="29"/>
  <c r="EG50" i="29"/>
  <c r="EG54" i="29"/>
  <c r="EG58" i="29"/>
  <c r="EG62" i="29"/>
  <c r="EG66" i="29"/>
  <c r="EG70" i="29"/>
  <c r="EG74" i="29"/>
  <c r="EG78" i="29"/>
  <c r="EG82" i="29"/>
  <c r="EG86" i="29"/>
  <c r="EG90" i="29"/>
  <c r="EG94" i="29"/>
  <c r="EG98" i="29"/>
  <c r="EG102" i="29"/>
  <c r="EG106" i="29"/>
  <c r="EF37" i="29"/>
  <c r="EF41" i="29"/>
  <c r="EF45" i="29"/>
  <c r="EF49" i="29"/>
  <c r="EF53" i="29"/>
  <c r="EF57" i="29"/>
  <c r="EF61" i="29"/>
  <c r="EF65" i="29"/>
  <c r="EF69" i="29"/>
  <c r="EF73" i="29"/>
  <c r="EF77" i="29"/>
  <c r="EF81" i="29"/>
  <c r="EF85" i="29"/>
  <c r="EF89" i="29"/>
  <c r="EF93" i="29"/>
  <c r="EF97" i="29"/>
  <c r="EF101" i="29"/>
  <c r="EF105" i="29"/>
  <c r="EF109" i="29"/>
  <c r="EE36" i="29"/>
  <c r="EE40" i="29"/>
  <c r="EE44" i="29"/>
  <c r="EE48" i="29"/>
  <c r="EE52" i="29"/>
  <c r="EE56" i="29"/>
  <c r="EE60" i="29"/>
  <c r="EE64" i="29"/>
  <c r="EE68" i="29"/>
  <c r="EE72" i="29"/>
  <c r="EE76" i="29"/>
  <c r="EE80" i="29"/>
  <c r="EE84" i="29"/>
  <c r="EE88" i="29"/>
  <c r="EE92" i="29"/>
  <c r="EE96" i="29"/>
  <c r="EE100" i="29"/>
  <c r="EE104" i="29"/>
  <c r="EE108" i="29"/>
  <c r="ED35" i="29"/>
  <c r="ED39" i="29"/>
  <c r="ED43" i="29"/>
  <c r="ED47" i="29"/>
  <c r="ED51" i="29"/>
  <c r="ED55" i="29"/>
  <c r="ED59" i="29"/>
  <c r="ED63" i="29"/>
  <c r="ED67" i="29"/>
  <c r="ED71" i="29"/>
  <c r="ED75" i="29"/>
  <c r="ED79" i="29"/>
  <c r="ED83" i="29"/>
  <c r="ED87" i="29"/>
  <c r="ED91" i="29"/>
  <c r="ED95" i="29"/>
  <c r="ED99" i="29"/>
  <c r="ED103" i="29"/>
  <c r="ED107" i="29"/>
  <c r="EC34" i="29"/>
  <c r="EC38" i="29"/>
  <c r="EC42" i="29"/>
  <c r="EC46" i="29"/>
  <c r="EC50" i="29"/>
  <c r="EC54" i="29"/>
  <c r="EC58" i="29"/>
  <c r="EC62" i="29"/>
  <c r="EC66" i="29"/>
  <c r="EC70" i="29"/>
  <c r="EC74" i="29"/>
  <c r="EC78" i="29"/>
  <c r="EC82" i="29"/>
  <c r="EC86" i="29"/>
  <c r="EC90" i="29"/>
  <c r="EC94" i="29"/>
  <c r="EC98" i="29"/>
  <c r="EC102" i="29"/>
  <c r="EC106" i="29"/>
  <c r="EB37" i="29"/>
  <c r="EB41" i="29"/>
  <c r="EB45" i="29"/>
  <c r="EB49" i="29"/>
  <c r="EB53" i="29"/>
  <c r="EB57" i="29"/>
  <c r="EB61" i="29"/>
  <c r="EB65" i="29"/>
  <c r="EB69" i="29"/>
  <c r="EB73" i="29"/>
  <c r="EB77" i="29"/>
  <c r="EB81" i="29"/>
  <c r="EB85" i="29"/>
  <c r="EB89" i="29"/>
  <c r="EB93" i="29"/>
  <c r="EB97" i="29"/>
  <c r="EB101" i="29"/>
  <c r="EB105" i="29"/>
  <c r="EB109" i="29"/>
  <c r="EA36" i="29"/>
  <c r="EA40" i="29"/>
  <c r="EA44" i="29"/>
  <c r="EA48" i="29"/>
  <c r="EA52" i="29"/>
  <c r="EA56" i="29"/>
  <c r="EA60" i="29"/>
  <c r="EA64" i="29"/>
  <c r="EA68" i="29"/>
  <c r="EA72" i="29"/>
  <c r="EA76" i="29"/>
  <c r="EA80" i="29"/>
  <c r="EA84" i="29"/>
  <c r="EA88" i="29"/>
  <c r="EA92" i="29"/>
  <c r="EA96" i="29"/>
  <c r="EA100" i="29"/>
  <c r="EA104" i="29"/>
  <c r="EA108" i="29"/>
  <c r="DZ35" i="29"/>
  <c r="DZ39" i="29"/>
  <c r="DZ43" i="29"/>
  <c r="DZ47" i="29"/>
  <c r="DZ51" i="29"/>
  <c r="DZ55" i="29"/>
  <c r="DZ59" i="29"/>
  <c r="DZ63" i="29"/>
  <c r="DZ67" i="29"/>
  <c r="DZ71" i="29"/>
  <c r="DZ75" i="29"/>
  <c r="DZ79" i="29"/>
  <c r="DZ83" i="29"/>
  <c r="DZ87" i="29"/>
  <c r="DZ91" i="29"/>
  <c r="DZ95" i="29"/>
  <c r="DZ99" i="29"/>
  <c r="DZ103" i="29"/>
  <c r="DZ107" i="29"/>
  <c r="DY34" i="29"/>
  <c r="DY38" i="29"/>
  <c r="DY42" i="29"/>
  <c r="DY46" i="29"/>
  <c r="DY50" i="29"/>
  <c r="DY54" i="29"/>
  <c r="DY58" i="29"/>
  <c r="DY62" i="29"/>
  <c r="DY66" i="29"/>
  <c r="DY70" i="29"/>
  <c r="DY74" i="29"/>
  <c r="DY78" i="29"/>
  <c r="DY82" i="29"/>
  <c r="DY86" i="29"/>
  <c r="DY90" i="29"/>
  <c r="DY94" i="29"/>
  <c r="DY98" i="29"/>
  <c r="DY102" i="29"/>
  <c r="DY106" i="29"/>
  <c r="DX37" i="29"/>
  <c r="DX41" i="29"/>
  <c r="DX45" i="29"/>
  <c r="DX49" i="29"/>
  <c r="DX53" i="29"/>
  <c r="DX57" i="29"/>
  <c r="DX61" i="29"/>
  <c r="DX65" i="29"/>
  <c r="DX69" i="29"/>
  <c r="DX73" i="29"/>
  <c r="DX77" i="29"/>
  <c r="DX81" i="29"/>
  <c r="DX85" i="29"/>
  <c r="DX89" i="29"/>
  <c r="DX93" i="29"/>
  <c r="DX97" i="29"/>
  <c r="DX101" i="29"/>
  <c r="DX105" i="29"/>
  <c r="DX109" i="29"/>
  <c r="DW36" i="29"/>
  <c r="DW40" i="29"/>
  <c r="DW44" i="29"/>
  <c r="DW48" i="29"/>
  <c r="DW52" i="29"/>
  <c r="DW56" i="29"/>
  <c r="DW60" i="29"/>
  <c r="DW64" i="29"/>
  <c r="DW68" i="29"/>
  <c r="DW72" i="29"/>
  <c r="DW76" i="29"/>
  <c r="DW80" i="29"/>
  <c r="DW84" i="29"/>
  <c r="DW88" i="29"/>
  <c r="DW92" i="29"/>
  <c r="DW96" i="29"/>
  <c r="DW100" i="29"/>
  <c r="DW104" i="29"/>
  <c r="DW108" i="29"/>
  <c r="DV35" i="29"/>
  <c r="DV39" i="29"/>
  <c r="DV43" i="29"/>
  <c r="DV47" i="29"/>
  <c r="DV51" i="29"/>
  <c r="DV55" i="29"/>
  <c r="DV59" i="29"/>
  <c r="DV63" i="29"/>
  <c r="DV67" i="29"/>
  <c r="DV71" i="29"/>
  <c r="DV75" i="29"/>
  <c r="DV79" i="29"/>
  <c r="DV83" i="29"/>
  <c r="DV87" i="29"/>
  <c r="DV91" i="29"/>
  <c r="DV95" i="29"/>
  <c r="DV99" i="29"/>
  <c r="DV103" i="29"/>
  <c r="DV107" i="29"/>
  <c r="DU34" i="29"/>
  <c r="DU38" i="29"/>
  <c r="DU42" i="29"/>
  <c r="DU46" i="29"/>
  <c r="DU50" i="29"/>
  <c r="DU54" i="29"/>
  <c r="DU58" i="29"/>
  <c r="DU62" i="29"/>
  <c r="DU66" i="29"/>
  <c r="DU70" i="29"/>
  <c r="DU74" i="29"/>
  <c r="DU78" i="29"/>
  <c r="DU82" i="29"/>
  <c r="DU86" i="29"/>
  <c r="DU90" i="29"/>
  <c r="DU94" i="29"/>
  <c r="DU98" i="29"/>
  <c r="DU102" i="29"/>
  <c r="DU106" i="29"/>
  <c r="DT37" i="29"/>
  <c r="DT41" i="29"/>
  <c r="DT45" i="29"/>
  <c r="DT49" i="29"/>
  <c r="DT53" i="29"/>
  <c r="DT57" i="29"/>
  <c r="DT61" i="29"/>
  <c r="DT65" i="29"/>
  <c r="DT69" i="29"/>
  <c r="DT73" i="29"/>
  <c r="DT77" i="29"/>
  <c r="DT81" i="29"/>
  <c r="DT85" i="29"/>
  <c r="DT89" i="29"/>
  <c r="DT93" i="29"/>
  <c r="DT97" i="29"/>
  <c r="DT101" i="29"/>
  <c r="DT105" i="29"/>
  <c r="DT109" i="29"/>
  <c r="DS36" i="29"/>
  <c r="DS40" i="29"/>
  <c r="DS44" i="29"/>
  <c r="DS48" i="29"/>
  <c r="DS52" i="29"/>
  <c r="DS56" i="29"/>
  <c r="DS60" i="29"/>
  <c r="DS64" i="29"/>
  <c r="DS68" i="29"/>
  <c r="DS72" i="29"/>
  <c r="DS76" i="29"/>
  <c r="DS80" i="29"/>
  <c r="DS84" i="29"/>
  <c r="DS88" i="29"/>
  <c r="DS92" i="29"/>
  <c r="DS96" i="29"/>
  <c r="DS100" i="29"/>
  <c r="DS104" i="29"/>
  <c r="DS108" i="29"/>
  <c r="DR35" i="29"/>
  <c r="DR39" i="29"/>
  <c r="DR43" i="29"/>
  <c r="DR47" i="29"/>
  <c r="DR51" i="29"/>
  <c r="DR55" i="29"/>
  <c r="DR59" i="29"/>
  <c r="DR63" i="29"/>
  <c r="DR67" i="29"/>
  <c r="DR71" i="29"/>
  <c r="DR75" i="29"/>
  <c r="DR79" i="29"/>
  <c r="DR83" i="29"/>
  <c r="DR87" i="29"/>
  <c r="DR91" i="29"/>
  <c r="DR95" i="29"/>
  <c r="DR99" i="29"/>
  <c r="DR103" i="29"/>
  <c r="DR107" i="29"/>
  <c r="DQ34" i="29"/>
  <c r="DQ38" i="29"/>
  <c r="DQ42" i="29"/>
  <c r="DQ46" i="29"/>
  <c r="DQ50" i="29"/>
  <c r="DQ54" i="29"/>
  <c r="DQ58" i="29"/>
  <c r="DQ62" i="29"/>
  <c r="DQ66" i="29"/>
  <c r="DQ70" i="29"/>
  <c r="DQ74" i="29"/>
  <c r="DQ78" i="29"/>
  <c r="DQ82" i="29"/>
  <c r="DQ86" i="29"/>
  <c r="DQ90" i="29"/>
  <c r="DQ94" i="29"/>
  <c r="DQ98" i="29"/>
  <c r="DQ102" i="29"/>
  <c r="DQ106" i="29"/>
  <c r="DP37" i="29"/>
  <c r="DP41" i="29"/>
  <c r="DP45" i="29"/>
  <c r="DP49" i="29"/>
  <c r="DP53" i="29"/>
  <c r="DP57" i="29"/>
  <c r="DP61" i="29"/>
  <c r="DP65" i="29"/>
  <c r="DP69" i="29"/>
  <c r="DP73" i="29"/>
  <c r="DP77" i="29"/>
  <c r="DP81" i="29"/>
  <c r="DP85" i="29"/>
  <c r="DP89" i="29"/>
  <c r="DP93" i="29"/>
  <c r="DP97" i="29"/>
  <c r="DP101" i="29"/>
  <c r="DP105" i="29"/>
  <c r="DP109" i="29"/>
  <c r="DO36" i="29"/>
  <c r="DO40" i="29"/>
  <c r="DO44" i="29"/>
  <c r="DO48" i="29"/>
  <c r="DO52" i="29"/>
  <c r="DO56" i="29"/>
  <c r="DO60" i="29"/>
  <c r="DO64" i="29"/>
  <c r="DO68" i="29"/>
  <c r="DO72" i="29"/>
  <c r="DO76" i="29"/>
  <c r="DO80" i="29"/>
  <c r="DO84" i="29"/>
  <c r="DO88" i="29"/>
  <c r="DO92" i="29"/>
  <c r="DO96" i="29"/>
  <c r="DO100" i="29"/>
  <c r="DO104" i="29"/>
  <c r="DO108" i="29"/>
  <c r="DN35" i="29"/>
  <c r="DN39" i="29"/>
  <c r="DN43" i="29"/>
  <c r="DN47" i="29"/>
  <c r="DN51" i="29"/>
  <c r="DN55" i="29"/>
  <c r="DN59" i="29"/>
  <c r="DN63" i="29"/>
  <c r="DN67" i="29"/>
  <c r="DN71" i="29"/>
  <c r="DN75" i="29"/>
  <c r="DN79" i="29"/>
  <c r="DN83" i="29"/>
  <c r="DN87" i="29"/>
  <c r="DN91" i="29"/>
  <c r="DN95" i="29"/>
  <c r="DN99" i="29"/>
  <c r="DN103" i="29"/>
  <c r="DN107" i="29"/>
  <c r="DM34" i="29"/>
  <c r="DM38" i="29"/>
  <c r="DM42" i="29"/>
  <c r="DM46" i="29"/>
  <c r="DM50" i="29"/>
  <c r="DM54" i="29"/>
  <c r="DM58" i="29"/>
  <c r="DM62" i="29"/>
  <c r="DM66" i="29"/>
  <c r="DM70" i="29"/>
  <c r="DM74" i="29"/>
  <c r="DM78" i="29"/>
  <c r="DM82" i="29"/>
  <c r="DM86" i="29"/>
  <c r="DM90" i="29"/>
  <c r="DM94" i="29"/>
  <c r="DM98" i="29"/>
  <c r="DM102" i="29"/>
  <c r="DM106" i="29"/>
  <c r="DL37" i="29"/>
  <c r="DL41" i="29"/>
  <c r="DL45" i="29"/>
  <c r="DL49" i="29"/>
  <c r="DL53" i="29"/>
  <c r="DL57" i="29"/>
  <c r="DL61" i="29"/>
  <c r="DL65" i="29"/>
  <c r="DL69" i="29"/>
  <c r="DL73" i="29"/>
  <c r="DL77" i="29"/>
  <c r="DL81" i="29"/>
  <c r="DL85" i="29"/>
  <c r="DL89" i="29"/>
  <c r="DL93" i="29"/>
  <c r="DL97" i="29"/>
  <c r="DL101" i="29"/>
  <c r="DL105" i="29"/>
  <c r="DL109" i="29"/>
  <c r="DK36" i="29"/>
  <c r="DK40" i="29"/>
  <c r="DK44" i="29"/>
  <c r="DK48" i="29"/>
  <c r="DK52" i="29"/>
  <c r="DK56" i="29"/>
  <c r="DK60" i="29"/>
  <c r="DK64" i="29"/>
  <c r="DK68" i="29"/>
  <c r="DK72" i="29"/>
  <c r="DK76" i="29"/>
  <c r="DK80" i="29"/>
  <c r="DK84" i="29"/>
  <c r="DK88" i="29"/>
  <c r="DK92" i="29"/>
  <c r="DK96" i="29"/>
  <c r="DK100" i="29"/>
  <c r="DK104" i="29"/>
  <c r="DK108" i="29"/>
  <c r="DJ35" i="29"/>
  <c r="DJ39" i="29"/>
  <c r="DJ43" i="29"/>
  <c r="DJ47" i="29"/>
  <c r="DJ51" i="29"/>
  <c r="DJ55" i="29"/>
  <c r="DJ59" i="29"/>
  <c r="DJ63" i="29"/>
  <c r="DJ67" i="29"/>
  <c r="DJ71" i="29"/>
  <c r="DJ75" i="29"/>
  <c r="DJ79" i="29"/>
  <c r="DJ83" i="29"/>
  <c r="DJ87" i="29"/>
  <c r="DJ91" i="29"/>
  <c r="DJ95" i="29"/>
  <c r="DJ99" i="29"/>
  <c r="DJ103" i="29"/>
  <c r="DJ107" i="29"/>
  <c r="DI34" i="29"/>
  <c r="DI38" i="29"/>
  <c r="DI42" i="29"/>
  <c r="DI46" i="29"/>
  <c r="DI50" i="29"/>
  <c r="DI54" i="29"/>
  <c r="DI58" i="29"/>
  <c r="DI62" i="29"/>
  <c r="DI66" i="29"/>
  <c r="DI70" i="29"/>
  <c r="DI74" i="29"/>
  <c r="DI78" i="29"/>
  <c r="DI82" i="29"/>
  <c r="DI86" i="29"/>
  <c r="DI90" i="29"/>
  <c r="DI94" i="29"/>
  <c r="DI98" i="29"/>
  <c r="DI102" i="29"/>
  <c r="DI106" i="29"/>
  <c r="DH37" i="29"/>
  <c r="DH41" i="29"/>
  <c r="DH45" i="29"/>
  <c r="DH49" i="29"/>
  <c r="DH53" i="29"/>
  <c r="DH57" i="29"/>
  <c r="DH61" i="29"/>
  <c r="DH65" i="29"/>
  <c r="DH69" i="29"/>
  <c r="DH73" i="29"/>
  <c r="DH77" i="29"/>
  <c r="DH81" i="29"/>
  <c r="DH85" i="29"/>
  <c r="DH89" i="29"/>
  <c r="DH93" i="29"/>
  <c r="DH97" i="29"/>
  <c r="DH101" i="29"/>
  <c r="DH105" i="29"/>
  <c r="DH109" i="29"/>
  <c r="DG36" i="29"/>
  <c r="DG40" i="29"/>
  <c r="DG44" i="29"/>
  <c r="DG48" i="29"/>
  <c r="DG52" i="29"/>
  <c r="DG56" i="29"/>
  <c r="DG60" i="29"/>
  <c r="DG64" i="29"/>
  <c r="DG68" i="29"/>
  <c r="DG72" i="29"/>
  <c r="DG76" i="29"/>
  <c r="DG80" i="29"/>
  <c r="DG84" i="29"/>
  <c r="DG88" i="29"/>
  <c r="DG92" i="29"/>
  <c r="DG96" i="29"/>
  <c r="DG100" i="29"/>
  <c r="DG104" i="29"/>
  <c r="DG108" i="29"/>
  <c r="DF35" i="29"/>
  <c r="DF39" i="29"/>
  <c r="DF43" i="29"/>
  <c r="DF47" i="29"/>
  <c r="DF51" i="29"/>
  <c r="DF55" i="29"/>
  <c r="DF59" i="29"/>
  <c r="DF63" i="29"/>
  <c r="DF67" i="29"/>
  <c r="DF71" i="29"/>
  <c r="DF75" i="29"/>
  <c r="DF79" i="29"/>
  <c r="DF83" i="29"/>
  <c r="DF87" i="29"/>
  <c r="DF91" i="29"/>
  <c r="DF95" i="29"/>
  <c r="DF99" i="29"/>
  <c r="DF103" i="29"/>
  <c r="DF107" i="29"/>
  <c r="DE34" i="29"/>
  <c r="DE38" i="29"/>
  <c r="DE42" i="29"/>
  <c r="DE46" i="29"/>
  <c r="DE50" i="29"/>
  <c r="DE54" i="29"/>
  <c r="DE58" i="29"/>
  <c r="DE62" i="29"/>
  <c r="DE66" i="29"/>
  <c r="DE70" i="29"/>
  <c r="DE74" i="29"/>
  <c r="DE78" i="29"/>
  <c r="DE82" i="29"/>
  <c r="DE86" i="29"/>
  <c r="DE90" i="29"/>
  <c r="DE94" i="29"/>
  <c r="DE98" i="29"/>
  <c r="DE102" i="29"/>
  <c r="DE106" i="29"/>
  <c r="DD37" i="29"/>
  <c r="DD41" i="29"/>
  <c r="DD45" i="29"/>
  <c r="DD49" i="29"/>
  <c r="DD53" i="29"/>
  <c r="DD57" i="29"/>
  <c r="DD61" i="29"/>
  <c r="DD65" i="29"/>
  <c r="DD69" i="29"/>
  <c r="DD73" i="29"/>
  <c r="DD77" i="29"/>
  <c r="DD81" i="29"/>
  <c r="DD85" i="29"/>
  <c r="DD89" i="29"/>
  <c r="DD93" i="29"/>
  <c r="DD97" i="29"/>
  <c r="DD101" i="29"/>
  <c r="DD105" i="29"/>
  <c r="DD109" i="29"/>
  <c r="DC36" i="29"/>
  <c r="DC40" i="29"/>
  <c r="DC44" i="29"/>
  <c r="DC48" i="29"/>
  <c r="DC52" i="29"/>
  <c r="DC56" i="29"/>
  <c r="DC60" i="29"/>
  <c r="DC64" i="29"/>
  <c r="DC68" i="29"/>
  <c r="DC72" i="29"/>
  <c r="DC76" i="29"/>
  <c r="DC80" i="29"/>
  <c r="DC84" i="29"/>
  <c r="DC88" i="29"/>
  <c r="DC92" i="29"/>
  <c r="DC96" i="29"/>
  <c r="DC100" i="29"/>
  <c r="DC104" i="29"/>
  <c r="DC108" i="29"/>
  <c r="DB35" i="29"/>
  <c r="DB39" i="29"/>
  <c r="DB43" i="29"/>
  <c r="DB47" i="29"/>
  <c r="DB51" i="29"/>
  <c r="DB55" i="29"/>
  <c r="DB59" i="29"/>
  <c r="DB63" i="29"/>
  <c r="DB67" i="29"/>
  <c r="DB71" i="29"/>
  <c r="DB75" i="29"/>
  <c r="DB79" i="29"/>
  <c r="DB83" i="29"/>
  <c r="DB87" i="29"/>
  <c r="DB91" i="29"/>
  <c r="DB95" i="29"/>
  <c r="DB99" i="29"/>
  <c r="DB103" i="29"/>
  <c r="DB107" i="29"/>
  <c r="DA34" i="29"/>
  <c r="DA38" i="29"/>
  <c r="DA42" i="29"/>
  <c r="DA46" i="29"/>
  <c r="DA50" i="29"/>
  <c r="DA54" i="29"/>
  <c r="DA58" i="29"/>
  <c r="DA62" i="29"/>
  <c r="DA66" i="29"/>
  <c r="DA70" i="29"/>
  <c r="DA74" i="29"/>
  <c r="DA78" i="29"/>
  <c r="DA82" i="29"/>
  <c r="DA86" i="29"/>
  <c r="DA90" i="29"/>
  <c r="DA94" i="29"/>
  <c r="DA98" i="29"/>
  <c r="DA102" i="29"/>
  <c r="DA106" i="29"/>
  <c r="CZ37" i="29"/>
  <c r="CZ41" i="29"/>
  <c r="CZ45" i="29"/>
  <c r="CZ49" i="29"/>
  <c r="CZ53" i="29"/>
  <c r="CZ57" i="29"/>
  <c r="CZ61" i="29"/>
  <c r="CZ65" i="29"/>
  <c r="CZ69" i="29"/>
  <c r="CZ73" i="29"/>
  <c r="CZ77" i="29"/>
  <c r="CZ81" i="29"/>
  <c r="CZ85" i="29"/>
  <c r="CZ89" i="29"/>
  <c r="CZ93" i="29"/>
  <c r="CZ97" i="29"/>
  <c r="CZ101" i="29"/>
  <c r="CZ105" i="29"/>
  <c r="CZ109" i="29"/>
  <c r="CY36" i="29"/>
  <c r="CY40" i="29"/>
  <c r="CY44" i="29"/>
  <c r="CY48" i="29"/>
  <c r="CY52" i="29"/>
  <c r="CY56" i="29"/>
  <c r="CY60" i="29"/>
  <c r="CY64" i="29"/>
  <c r="CY68" i="29"/>
  <c r="CY72" i="29"/>
  <c r="CY76" i="29"/>
  <c r="CY80" i="29"/>
  <c r="CY84" i="29"/>
  <c r="CY88" i="29"/>
  <c r="CY92" i="29"/>
  <c r="CY96" i="29"/>
  <c r="CY100" i="29"/>
  <c r="CY104" i="29"/>
  <c r="CY108" i="29"/>
  <c r="CX35" i="29"/>
  <c r="CX39" i="29"/>
  <c r="CX43" i="29"/>
  <c r="CX47" i="29"/>
  <c r="CX51" i="29"/>
  <c r="CX55" i="29"/>
  <c r="CX59" i="29"/>
  <c r="CX63" i="29"/>
  <c r="CX67" i="29"/>
  <c r="CX71" i="29"/>
  <c r="CX75" i="29"/>
  <c r="CX79" i="29"/>
  <c r="CX83" i="29"/>
  <c r="CX87" i="29"/>
  <c r="CX91" i="29"/>
  <c r="CX95" i="29"/>
  <c r="CX99" i="29"/>
  <c r="CX103" i="29"/>
  <c r="CX107" i="29"/>
  <c r="CW34" i="29"/>
  <c r="CW38" i="29"/>
  <c r="CW42" i="29"/>
  <c r="CW46" i="29"/>
  <c r="CW50" i="29"/>
  <c r="CW54" i="29"/>
  <c r="CW58" i="29"/>
  <c r="CW62" i="29"/>
  <c r="CW66" i="29"/>
  <c r="CW70" i="29"/>
  <c r="CW74" i="29"/>
  <c r="CW78" i="29"/>
  <c r="CW82" i="29"/>
  <c r="CW86" i="29"/>
  <c r="CW90" i="29"/>
  <c r="CW94" i="29"/>
  <c r="CW98" i="29"/>
  <c r="CW102" i="29"/>
  <c r="CW106" i="29"/>
  <c r="CV37" i="29"/>
  <c r="CV41" i="29"/>
  <c r="CV45" i="29"/>
  <c r="CV49" i="29"/>
  <c r="CV53" i="29"/>
  <c r="CV57" i="29"/>
  <c r="CV61" i="29"/>
  <c r="CV65" i="29"/>
  <c r="CV69" i="29"/>
  <c r="CV73" i="29"/>
  <c r="CV77" i="29"/>
  <c r="CV81" i="29"/>
  <c r="CV85" i="29"/>
  <c r="CV89" i="29"/>
  <c r="CV93" i="29"/>
  <c r="CV97" i="29"/>
  <c r="CV101" i="29"/>
  <c r="CV105" i="29"/>
  <c r="CV109" i="29"/>
  <c r="CU36" i="29"/>
  <c r="CU40" i="29"/>
  <c r="CU44" i="29"/>
  <c r="CU48" i="29"/>
  <c r="CU52" i="29"/>
  <c r="CU56" i="29"/>
  <c r="CU60" i="29"/>
  <c r="CU64" i="29"/>
  <c r="CU68" i="29"/>
  <c r="CU72" i="29"/>
  <c r="CU76" i="29"/>
  <c r="CU80" i="29"/>
  <c r="CU84" i="29"/>
  <c r="CU88" i="29"/>
  <c r="CU92" i="29"/>
  <c r="CU96" i="29"/>
  <c r="CU100" i="29"/>
  <c r="CU104" i="29"/>
  <c r="CU108" i="29"/>
  <c r="CT35" i="29"/>
  <c r="CT39" i="29"/>
  <c r="CT43" i="29"/>
  <c r="CT47" i="29"/>
  <c r="CT51" i="29"/>
  <c r="CT55" i="29"/>
  <c r="CT59" i="29"/>
  <c r="CT63" i="29"/>
  <c r="CT67" i="29"/>
  <c r="CT71" i="29"/>
  <c r="CT75" i="29"/>
  <c r="CT79" i="29"/>
  <c r="CT83" i="29"/>
  <c r="CT87" i="29"/>
  <c r="CT91" i="29"/>
  <c r="CT95" i="29"/>
  <c r="CT99" i="29"/>
  <c r="CT103" i="29"/>
  <c r="CT107" i="29"/>
  <c r="CS34" i="29"/>
  <c r="CS38" i="29"/>
  <c r="CS42" i="29"/>
  <c r="CS46" i="29"/>
  <c r="CS50" i="29"/>
  <c r="CS54" i="29"/>
  <c r="CS58" i="29"/>
  <c r="CS62" i="29"/>
  <c r="CS66" i="29"/>
  <c r="CS70" i="29"/>
  <c r="CS74" i="29"/>
  <c r="CS78" i="29"/>
  <c r="CS82" i="29"/>
  <c r="CS86" i="29"/>
  <c r="CS90" i="29"/>
  <c r="CS94" i="29"/>
  <c r="CS98" i="29"/>
  <c r="CS102" i="29"/>
  <c r="CS106" i="29"/>
  <c r="CR37" i="29"/>
  <c r="CR41" i="29"/>
  <c r="CR45" i="29"/>
  <c r="CR49" i="29"/>
  <c r="CR53" i="29"/>
  <c r="CR57" i="29"/>
  <c r="CR61" i="29"/>
  <c r="CR65" i="29"/>
  <c r="CR69" i="29"/>
  <c r="CR73" i="29"/>
  <c r="CR77" i="29"/>
  <c r="CR81" i="29"/>
  <c r="CR85" i="29"/>
  <c r="CR89" i="29"/>
  <c r="CR93" i="29"/>
  <c r="CR97" i="29"/>
  <c r="CR101" i="29"/>
  <c r="CR105" i="29"/>
  <c r="CR109" i="29"/>
  <c r="CQ36" i="29"/>
  <c r="CQ40" i="29"/>
  <c r="CQ44" i="29"/>
  <c r="CQ48" i="29"/>
  <c r="CQ52" i="29"/>
  <c r="CQ56" i="29"/>
  <c r="CQ60" i="29"/>
  <c r="CQ64" i="29"/>
  <c r="CQ68" i="29"/>
  <c r="CQ72" i="29"/>
  <c r="CQ76" i="29"/>
  <c r="CQ80" i="29"/>
  <c r="CQ84" i="29"/>
  <c r="CQ88" i="29"/>
  <c r="CQ92" i="29"/>
  <c r="CQ96" i="29"/>
  <c r="CQ100" i="29"/>
  <c r="CQ104" i="29"/>
  <c r="CQ108" i="29"/>
  <c r="CP35" i="29"/>
  <c r="CP39" i="29"/>
  <c r="CP43" i="29"/>
  <c r="CP47" i="29"/>
  <c r="CP51" i="29"/>
  <c r="CP55" i="29"/>
  <c r="CP59" i="29"/>
  <c r="CP63" i="29"/>
  <c r="CP67" i="29"/>
  <c r="CP71" i="29"/>
  <c r="CP75" i="29"/>
  <c r="CP79" i="29"/>
  <c r="CP83" i="29"/>
  <c r="CP87" i="29"/>
  <c r="CP91" i="29"/>
  <c r="CP95" i="29"/>
  <c r="CP99" i="29"/>
  <c r="CP103" i="29"/>
  <c r="CP107" i="29"/>
  <c r="CO34" i="29"/>
  <c r="CO38" i="29"/>
  <c r="CO42" i="29"/>
  <c r="CO46" i="29"/>
  <c r="CO50" i="29"/>
  <c r="CO54" i="29"/>
  <c r="CO58" i="29"/>
  <c r="CO62" i="29"/>
  <c r="CO66" i="29"/>
  <c r="CO70" i="29"/>
  <c r="CO74" i="29"/>
  <c r="CO78" i="29"/>
  <c r="CO82" i="29"/>
  <c r="CO86" i="29"/>
  <c r="CO90" i="29"/>
  <c r="CO94" i="29"/>
  <c r="CO98" i="29"/>
  <c r="CO102" i="29"/>
  <c r="CO106" i="29"/>
  <c r="CN37" i="29"/>
  <c r="CN41" i="29"/>
  <c r="CN45" i="29"/>
  <c r="CN49" i="29"/>
  <c r="CN53" i="29"/>
  <c r="CN57" i="29"/>
  <c r="CN61" i="29"/>
  <c r="CN65" i="29"/>
  <c r="CN69" i="29"/>
  <c r="CN73" i="29"/>
  <c r="CN77" i="29"/>
  <c r="CN81" i="29"/>
  <c r="CN85" i="29"/>
  <c r="CN89" i="29"/>
  <c r="CN93" i="29"/>
  <c r="CN97" i="29"/>
  <c r="CN101" i="29"/>
  <c r="CN105" i="29"/>
  <c r="CN109" i="29"/>
  <c r="CM36" i="29"/>
  <c r="CM40" i="29"/>
  <c r="CM44" i="29"/>
  <c r="CM48" i="29"/>
  <c r="CM52" i="29"/>
  <c r="CM56" i="29"/>
  <c r="CM60" i="29"/>
  <c r="CM64" i="29"/>
  <c r="CM68" i="29"/>
  <c r="CM72" i="29"/>
  <c r="CM76" i="29"/>
  <c r="CM80" i="29"/>
  <c r="CM84" i="29"/>
  <c r="CM88" i="29"/>
  <c r="CM92" i="29"/>
  <c r="CM96" i="29"/>
  <c r="CM100" i="29"/>
  <c r="CM104" i="29"/>
  <c r="CM108" i="29"/>
  <c r="CL35" i="29"/>
  <c r="CL39" i="29"/>
  <c r="CL43" i="29"/>
  <c r="CL47" i="29"/>
  <c r="CL51" i="29"/>
  <c r="CL55" i="29"/>
  <c r="CL59" i="29"/>
  <c r="CL63" i="29"/>
  <c r="CL67" i="29"/>
  <c r="CL71" i="29"/>
  <c r="CL75" i="29"/>
  <c r="CL79" i="29"/>
  <c r="CL83" i="29"/>
  <c r="CL87" i="29"/>
  <c r="CL91" i="29"/>
  <c r="CL95" i="29"/>
  <c r="CL99" i="29"/>
  <c r="CL103" i="29"/>
  <c r="CL107" i="29"/>
  <c r="CK34" i="29"/>
  <c r="CK38" i="29"/>
  <c r="CK42" i="29"/>
  <c r="CK46" i="29"/>
  <c r="CK50" i="29"/>
  <c r="CK54" i="29"/>
  <c r="CK58" i="29"/>
  <c r="CK62" i="29"/>
  <c r="CK66" i="29"/>
  <c r="CK70" i="29"/>
  <c r="CK74" i="29"/>
  <c r="CK78" i="29"/>
  <c r="CK82" i="29"/>
  <c r="CK86" i="29"/>
  <c r="CK90" i="29"/>
  <c r="CK94" i="29"/>
  <c r="CK98" i="29"/>
  <c r="CK102" i="29"/>
  <c r="CK106" i="29"/>
  <c r="CJ37" i="29"/>
  <c r="CJ41" i="29"/>
  <c r="CJ45" i="29"/>
  <c r="CJ49" i="29"/>
  <c r="CJ53" i="29"/>
  <c r="CJ57" i="29"/>
  <c r="CJ61" i="29"/>
  <c r="CJ65" i="29"/>
  <c r="CJ69" i="29"/>
  <c r="CJ73" i="29"/>
  <c r="CJ77" i="29"/>
  <c r="CJ81" i="29"/>
  <c r="CJ85" i="29"/>
  <c r="CJ89" i="29"/>
  <c r="CJ93" i="29"/>
  <c r="CJ97" i="29"/>
  <c r="CJ101" i="29"/>
  <c r="CJ105" i="29"/>
  <c r="CJ109" i="29"/>
  <c r="CI36" i="29"/>
  <c r="CI40" i="29"/>
  <c r="CI44" i="29"/>
  <c r="CI48" i="29"/>
  <c r="CI52" i="29"/>
  <c r="CI56" i="29"/>
  <c r="CI60" i="29"/>
  <c r="CI64" i="29"/>
  <c r="CI68" i="29"/>
  <c r="CI72" i="29"/>
  <c r="CI76" i="29"/>
  <c r="CI80" i="29"/>
  <c r="CI84" i="29"/>
  <c r="CI88" i="29"/>
  <c r="CI92" i="29"/>
  <c r="CI96" i="29"/>
  <c r="CI100" i="29"/>
  <c r="CI104" i="29"/>
  <c r="CI108" i="29"/>
  <c r="CH35" i="29"/>
  <c r="CH39" i="29"/>
  <c r="CH43" i="29"/>
  <c r="CH47" i="29"/>
  <c r="CH51" i="29"/>
  <c r="CH55" i="29"/>
  <c r="CH59" i="29"/>
  <c r="CH63" i="29"/>
  <c r="CH67" i="29"/>
  <c r="CH71" i="29"/>
  <c r="CH75" i="29"/>
  <c r="CH79" i="29"/>
  <c r="CH83" i="29"/>
  <c r="CH87" i="29"/>
  <c r="CH91" i="29"/>
  <c r="CH95" i="29"/>
  <c r="CH99" i="29"/>
  <c r="CH103" i="29"/>
  <c r="CH107" i="29"/>
  <c r="CG34" i="29"/>
  <c r="CG38" i="29"/>
  <c r="CG42" i="29"/>
  <c r="CG46" i="29"/>
  <c r="CG50" i="29"/>
  <c r="CG54" i="29"/>
  <c r="CG58" i="29"/>
  <c r="CG62" i="29"/>
  <c r="CG66" i="29"/>
  <c r="CG70" i="29"/>
  <c r="CG74" i="29"/>
  <c r="CG78" i="29"/>
  <c r="CG82" i="29"/>
  <c r="CG86" i="29"/>
  <c r="CG90" i="29"/>
  <c r="CG94" i="29"/>
  <c r="CG98" i="29"/>
  <c r="CG102" i="29"/>
  <c r="CG106" i="29"/>
  <c r="CF37" i="29"/>
  <c r="CF41" i="29"/>
  <c r="CF45" i="29"/>
  <c r="CF49" i="29"/>
  <c r="CF53" i="29"/>
  <c r="CF57" i="29"/>
  <c r="CF61" i="29"/>
  <c r="CF65" i="29"/>
  <c r="CF69" i="29"/>
  <c r="CF73" i="29"/>
  <c r="CF77" i="29"/>
  <c r="CF81" i="29"/>
  <c r="CF85" i="29"/>
  <c r="CF89" i="29"/>
  <c r="CF93" i="29"/>
  <c r="CF97" i="29"/>
  <c r="CF101" i="29"/>
  <c r="CF105" i="29"/>
  <c r="CF109" i="29"/>
  <c r="CE36" i="29"/>
  <c r="CE40" i="29"/>
  <c r="CE44" i="29"/>
  <c r="CE48" i="29"/>
  <c r="CE52" i="29"/>
  <c r="CE56" i="29"/>
  <c r="CE60" i="29"/>
  <c r="CE64" i="29"/>
  <c r="CE68" i="29"/>
  <c r="CE72" i="29"/>
  <c r="CE76" i="29"/>
  <c r="CE80" i="29"/>
  <c r="CE84" i="29"/>
  <c r="CE88" i="29"/>
  <c r="CE92" i="29"/>
  <c r="CE96" i="29"/>
  <c r="CE100" i="29"/>
  <c r="CE104" i="29"/>
  <c r="CE108" i="29"/>
  <c r="CD35" i="29"/>
  <c r="CD39" i="29"/>
  <c r="CD43" i="29"/>
  <c r="CD47" i="29"/>
  <c r="CD51" i="29"/>
  <c r="CD55" i="29"/>
  <c r="CD59" i="29"/>
  <c r="CD63" i="29"/>
  <c r="CD67" i="29"/>
  <c r="CD71" i="29"/>
  <c r="CD75" i="29"/>
  <c r="CD79" i="29"/>
  <c r="CD83" i="29"/>
  <c r="CD87" i="29"/>
  <c r="CD91" i="29"/>
  <c r="CD95" i="29"/>
  <c r="CD99" i="29"/>
  <c r="CD103" i="29"/>
  <c r="CD107" i="29"/>
  <c r="CC34" i="29"/>
  <c r="CC38" i="29"/>
  <c r="CC42" i="29"/>
  <c r="CC46" i="29"/>
  <c r="CC50" i="29"/>
  <c r="CC54" i="29"/>
  <c r="CC58" i="29"/>
  <c r="CC62" i="29"/>
  <c r="CC66" i="29"/>
  <c r="CC70" i="29"/>
  <c r="CC74" i="29"/>
  <c r="CC78" i="29"/>
  <c r="CC82" i="29"/>
  <c r="CC86" i="29"/>
  <c r="CC90" i="29"/>
  <c r="CC94" i="29"/>
  <c r="CC98" i="29"/>
  <c r="CC102" i="29"/>
  <c r="CC106" i="29"/>
  <c r="CB37" i="29"/>
  <c r="CB41" i="29"/>
  <c r="CB45" i="29"/>
  <c r="CB49" i="29"/>
  <c r="CB53" i="29"/>
  <c r="CB57" i="29"/>
  <c r="CB61" i="29"/>
  <c r="CB65" i="29"/>
  <c r="CB69" i="29"/>
  <c r="CB73" i="29"/>
  <c r="CB77" i="29"/>
  <c r="CB81" i="29"/>
  <c r="CB85" i="29"/>
  <c r="CB89" i="29"/>
  <c r="CB93" i="29"/>
  <c r="CB97" i="29"/>
  <c r="CB101" i="29"/>
  <c r="CB105" i="29"/>
  <c r="CB109" i="29"/>
  <c r="CA36" i="29"/>
  <c r="CA40" i="29"/>
  <c r="CA44" i="29"/>
  <c r="CA48" i="29"/>
  <c r="CA52" i="29"/>
  <c r="CA56" i="29"/>
  <c r="CA60" i="29"/>
  <c r="CA64" i="29"/>
  <c r="CA68" i="29"/>
  <c r="CA72" i="29"/>
  <c r="CA76" i="29"/>
  <c r="CA80" i="29"/>
  <c r="CA84" i="29"/>
  <c r="CA88" i="29"/>
  <c r="CA92" i="29"/>
  <c r="CA96" i="29"/>
  <c r="CA100" i="29"/>
  <c r="CA104" i="29"/>
  <c r="CA108" i="29"/>
  <c r="BZ35" i="29"/>
  <c r="BZ39" i="29"/>
  <c r="BZ43" i="29"/>
  <c r="BZ47" i="29"/>
  <c r="BZ51" i="29"/>
  <c r="BZ55" i="29"/>
  <c r="BZ59" i="29"/>
  <c r="BZ63" i="29"/>
  <c r="BZ67" i="29"/>
  <c r="BZ71" i="29"/>
  <c r="BZ75" i="29"/>
  <c r="BZ79" i="29"/>
  <c r="BZ83" i="29"/>
  <c r="BZ87" i="29"/>
  <c r="BZ91" i="29"/>
  <c r="BZ95" i="29"/>
  <c r="BZ99" i="29"/>
  <c r="BZ103" i="29"/>
  <c r="BZ107" i="29"/>
  <c r="BY34" i="29"/>
  <c r="BY38" i="29"/>
  <c r="BY42" i="29"/>
  <c r="BY46" i="29"/>
  <c r="BY50" i="29"/>
  <c r="BY54" i="29"/>
  <c r="BY58" i="29"/>
  <c r="BY62" i="29"/>
  <c r="BY66" i="29"/>
  <c r="BY70" i="29"/>
  <c r="BY74" i="29"/>
  <c r="BY78" i="29"/>
  <c r="BY82" i="29"/>
  <c r="BY86" i="29"/>
  <c r="BY90" i="29"/>
  <c r="BY94" i="29"/>
  <c r="BY98" i="29"/>
  <c r="BY102" i="29"/>
  <c r="BY106" i="29"/>
  <c r="BX37" i="29"/>
  <c r="BX41" i="29"/>
  <c r="BX45" i="29"/>
  <c r="BX49" i="29"/>
  <c r="BX53" i="29"/>
  <c r="BX57" i="29"/>
  <c r="BX61" i="29"/>
  <c r="BX65" i="29"/>
  <c r="BX69" i="29"/>
  <c r="BX73" i="29"/>
  <c r="BX77" i="29"/>
  <c r="BX81" i="29"/>
  <c r="BX85" i="29"/>
  <c r="BX89" i="29"/>
  <c r="BX93" i="29"/>
  <c r="BX97" i="29"/>
  <c r="BX101" i="29"/>
  <c r="BX105" i="29"/>
  <c r="BX109" i="29"/>
  <c r="BW36" i="29"/>
  <c r="BW40" i="29"/>
  <c r="BW44" i="29"/>
  <c r="BW48" i="29"/>
  <c r="BW52" i="29"/>
  <c r="BW56" i="29"/>
  <c r="BW60" i="29"/>
  <c r="BW64" i="29"/>
  <c r="BW68" i="29"/>
  <c r="BW72" i="29"/>
  <c r="BW76" i="29"/>
  <c r="BW80" i="29"/>
  <c r="BW84" i="29"/>
  <c r="BW88" i="29"/>
  <c r="BW92" i="29"/>
  <c r="BW96" i="29"/>
  <c r="BW100" i="29"/>
  <c r="BW104" i="29"/>
  <c r="BW108" i="29"/>
  <c r="BV35" i="29"/>
  <c r="BV39" i="29"/>
  <c r="BV43" i="29"/>
  <c r="BV47" i="29"/>
  <c r="BV51" i="29"/>
  <c r="BV55" i="29"/>
  <c r="BV59" i="29"/>
  <c r="BV63" i="29"/>
  <c r="BV67" i="29"/>
  <c r="BV71" i="29"/>
  <c r="BV75" i="29"/>
  <c r="BV79" i="29"/>
  <c r="BV83" i="29"/>
  <c r="BV87" i="29"/>
  <c r="BV91" i="29"/>
  <c r="BV95" i="29"/>
  <c r="BV99" i="29"/>
  <c r="BV103" i="29"/>
  <c r="BV107" i="29"/>
  <c r="BU34" i="29"/>
  <c r="BU38" i="29"/>
  <c r="BU42" i="29"/>
  <c r="BU46" i="29"/>
  <c r="BU50" i="29"/>
  <c r="BU54" i="29"/>
  <c r="BU58" i="29"/>
  <c r="BU62" i="29"/>
  <c r="BU66" i="29"/>
  <c r="BU70" i="29"/>
  <c r="BU74" i="29"/>
  <c r="BU78" i="29"/>
  <c r="BU82" i="29"/>
  <c r="BU86" i="29"/>
  <c r="BU90" i="29"/>
  <c r="BU94" i="29"/>
  <c r="BU98" i="29"/>
  <c r="BU102" i="29"/>
  <c r="BU106" i="29"/>
  <c r="BT37" i="29"/>
  <c r="BT41" i="29"/>
  <c r="BT45" i="29"/>
  <c r="BT49" i="29"/>
  <c r="BT53" i="29"/>
  <c r="BT57" i="29"/>
  <c r="BT61" i="29"/>
  <c r="BT65" i="29"/>
  <c r="BT69" i="29"/>
  <c r="BT73" i="29"/>
  <c r="BT77" i="29"/>
  <c r="BT81" i="29"/>
  <c r="BT85" i="29"/>
  <c r="BT89" i="29"/>
  <c r="BT93" i="29"/>
  <c r="BT97" i="29"/>
  <c r="BT101" i="29"/>
  <c r="BT105" i="29"/>
  <c r="BT109" i="29"/>
  <c r="BS36" i="29"/>
  <c r="BS40" i="29"/>
  <c r="BS44" i="29"/>
  <c r="BS48" i="29"/>
  <c r="BS52" i="29"/>
  <c r="BS56" i="29"/>
  <c r="BS60" i="29"/>
  <c r="BS64" i="29"/>
  <c r="BS68" i="29"/>
  <c r="BS72" i="29"/>
  <c r="BS76" i="29"/>
  <c r="BS80" i="29"/>
  <c r="BS84" i="29"/>
  <c r="BS88" i="29"/>
  <c r="BS92" i="29"/>
  <c r="BS96" i="29"/>
  <c r="BS100" i="29"/>
  <c r="BS104" i="29"/>
  <c r="BS108" i="29"/>
  <c r="BR35" i="29"/>
  <c r="BR39" i="29"/>
  <c r="BR43" i="29"/>
  <c r="BR47" i="29"/>
  <c r="BR51" i="29"/>
  <c r="BR55" i="29"/>
  <c r="BR59" i="29"/>
  <c r="BR63" i="29"/>
  <c r="BR67" i="29"/>
  <c r="BR71" i="29"/>
  <c r="BR75" i="29"/>
  <c r="BR79" i="29"/>
  <c r="BR83" i="29"/>
  <c r="BR87" i="29"/>
  <c r="BR91" i="29"/>
  <c r="BR95" i="29"/>
  <c r="BR99" i="29"/>
  <c r="BR103" i="29"/>
  <c r="BR107" i="29"/>
  <c r="BQ34" i="29"/>
  <c r="BQ38" i="29"/>
  <c r="BQ42" i="29"/>
  <c r="BQ46" i="29"/>
  <c r="BQ50" i="29"/>
  <c r="BQ54" i="29"/>
  <c r="BQ58" i="29"/>
  <c r="BQ62" i="29"/>
  <c r="BQ66" i="29"/>
  <c r="BQ70" i="29"/>
  <c r="BQ74" i="29"/>
  <c r="BQ78" i="29"/>
  <c r="BQ82" i="29"/>
  <c r="BQ86" i="29"/>
  <c r="BQ90" i="29"/>
  <c r="BQ94" i="29"/>
  <c r="BQ98" i="29"/>
  <c r="BQ102" i="29"/>
  <c r="BQ106" i="29"/>
  <c r="BP37" i="29"/>
  <c r="BP41" i="29"/>
  <c r="BP45" i="29"/>
  <c r="BP49" i="29"/>
  <c r="BP53" i="29"/>
  <c r="BP57" i="29"/>
  <c r="BP61" i="29"/>
  <c r="BP65" i="29"/>
  <c r="BP69" i="29"/>
  <c r="BP73" i="29"/>
  <c r="BP77" i="29"/>
  <c r="BP81" i="29"/>
  <c r="BP85" i="29"/>
  <c r="BP89" i="29"/>
  <c r="BP93" i="29"/>
  <c r="BP97" i="29"/>
  <c r="BP101" i="29"/>
  <c r="BP105" i="29"/>
  <c r="BP109" i="29"/>
  <c r="BO36" i="29"/>
  <c r="BO40" i="29"/>
  <c r="BO44" i="29"/>
  <c r="BO48" i="29"/>
  <c r="BO52" i="29"/>
  <c r="BO56" i="29"/>
  <c r="BO60" i="29"/>
  <c r="BO64" i="29"/>
  <c r="BO68" i="29"/>
  <c r="BO72" i="29"/>
  <c r="BO76" i="29"/>
  <c r="BO80" i="29"/>
  <c r="BO84" i="29"/>
  <c r="BO88" i="29"/>
  <c r="BO92" i="29"/>
  <c r="BO96" i="29"/>
  <c r="BO100" i="29"/>
  <c r="BO104" i="29"/>
  <c r="BO108" i="29"/>
  <c r="BN35" i="29"/>
  <c r="BN39" i="29"/>
  <c r="BN43" i="29"/>
  <c r="BN47" i="29"/>
  <c r="BN51" i="29"/>
  <c r="BN55" i="29"/>
  <c r="BN59" i="29"/>
  <c r="BN63" i="29"/>
  <c r="BN67" i="29"/>
  <c r="BN71" i="29"/>
  <c r="BN75" i="29"/>
  <c r="BN79" i="29"/>
  <c r="BN83" i="29"/>
  <c r="BN87" i="29"/>
  <c r="BN91" i="29"/>
  <c r="BN95" i="29"/>
  <c r="BN99" i="29"/>
  <c r="BN103" i="29"/>
  <c r="BN107" i="29"/>
  <c r="BM34" i="29"/>
  <c r="BM38" i="29"/>
  <c r="BM42" i="29"/>
  <c r="BM46" i="29"/>
  <c r="BM50" i="29"/>
  <c r="BM54" i="29"/>
  <c r="BM58" i="29"/>
  <c r="BM62" i="29"/>
  <c r="BM66" i="29"/>
  <c r="BM70" i="29"/>
  <c r="BM74" i="29"/>
  <c r="BM78" i="29"/>
  <c r="BM82" i="29"/>
  <c r="BM86" i="29"/>
  <c r="BM90" i="29"/>
  <c r="BM94" i="29"/>
  <c r="BM98" i="29"/>
  <c r="BM102" i="29"/>
  <c r="BM106" i="29"/>
  <c r="BL37" i="29"/>
  <c r="BL41" i="29"/>
  <c r="BL45" i="29"/>
  <c r="BL49" i="29"/>
  <c r="BL53" i="29"/>
  <c r="BL57" i="29"/>
  <c r="BL61" i="29"/>
  <c r="BL65" i="29"/>
  <c r="BL69" i="29"/>
  <c r="BL73" i="29"/>
  <c r="BL77" i="29"/>
  <c r="BL81" i="29"/>
  <c r="BL85" i="29"/>
  <c r="BL89" i="29"/>
  <c r="BL93" i="29"/>
  <c r="BL97" i="29"/>
  <c r="BL101" i="29"/>
  <c r="BL105" i="29"/>
  <c r="BL109" i="29"/>
  <c r="BK36" i="29"/>
  <c r="BK40" i="29"/>
  <c r="BK44" i="29"/>
  <c r="BK48" i="29"/>
  <c r="BK52" i="29"/>
  <c r="BK56" i="29"/>
  <c r="BK60" i="29"/>
  <c r="BK64" i="29"/>
  <c r="BK68" i="29"/>
  <c r="BK72" i="29"/>
  <c r="BK76" i="29"/>
  <c r="BK80" i="29"/>
  <c r="BK84" i="29"/>
  <c r="BK88" i="29"/>
  <c r="BK92" i="29"/>
  <c r="BK96" i="29"/>
  <c r="BK100" i="29"/>
  <c r="BK104" i="29"/>
  <c r="BK108" i="29"/>
  <c r="BJ35" i="29"/>
  <c r="BJ39" i="29"/>
  <c r="BJ43" i="29"/>
  <c r="BJ47" i="29"/>
  <c r="BJ51" i="29"/>
  <c r="BJ55" i="29"/>
  <c r="BJ59" i="29"/>
  <c r="BJ63" i="29"/>
  <c r="BJ67" i="29"/>
  <c r="BJ71" i="29"/>
  <c r="BJ75" i="29"/>
  <c r="BJ79" i="29"/>
  <c r="BJ83" i="29"/>
  <c r="BJ87" i="29"/>
  <c r="BJ91" i="29"/>
  <c r="BJ95" i="29"/>
  <c r="BJ99" i="29"/>
  <c r="BJ103" i="29"/>
  <c r="BJ107" i="29"/>
  <c r="BI34" i="29"/>
  <c r="BI38" i="29"/>
  <c r="BI42" i="29"/>
  <c r="BI46" i="29"/>
  <c r="BI50" i="29"/>
  <c r="BI54" i="29"/>
  <c r="BI58" i="29"/>
  <c r="BI62" i="29"/>
  <c r="BI66" i="29"/>
  <c r="BI70" i="29"/>
  <c r="BI74" i="29"/>
  <c r="BI78" i="29"/>
  <c r="BI82" i="29"/>
  <c r="BI86" i="29"/>
  <c r="BI90" i="29"/>
  <c r="BI94" i="29"/>
  <c r="BI98" i="29"/>
  <c r="BI102" i="29"/>
  <c r="BI106" i="29"/>
  <c r="Q104" i="29"/>
  <c r="Q88" i="29"/>
  <c r="Q72" i="29"/>
  <c r="Q56" i="29"/>
  <c r="Q40" i="29"/>
  <c r="R101" i="29"/>
  <c r="R85" i="29"/>
  <c r="R69" i="29"/>
  <c r="R53" i="29"/>
  <c r="R37" i="29"/>
  <c r="S98" i="29"/>
  <c r="S82" i="29"/>
  <c r="S66" i="29"/>
  <c r="S50" i="29"/>
  <c r="S34" i="29"/>
  <c r="T95" i="29"/>
  <c r="T79" i="29"/>
  <c r="T63" i="29"/>
  <c r="T47" i="29"/>
  <c r="U108" i="29"/>
  <c r="U92" i="29"/>
  <c r="U76" i="29"/>
  <c r="U60" i="29"/>
  <c r="U44" i="29"/>
  <c r="V105" i="29"/>
  <c r="V89" i="29"/>
  <c r="V73" i="29"/>
  <c r="V57" i="29"/>
  <c r="V41" i="29"/>
  <c r="W102" i="29"/>
  <c r="W86" i="29"/>
  <c r="W70" i="29"/>
  <c r="W54" i="29"/>
  <c r="W38" i="29"/>
  <c r="X99" i="29"/>
  <c r="X83" i="29"/>
  <c r="X67" i="29"/>
  <c r="X51" i="29"/>
  <c r="X35" i="29"/>
  <c r="Y96" i="29"/>
  <c r="Y80" i="29"/>
  <c r="Y64" i="29"/>
  <c r="Y48" i="29"/>
  <c r="Z109" i="29"/>
  <c r="Z93" i="29"/>
  <c r="Z77" i="29"/>
  <c r="Z61" i="29"/>
  <c r="Z45" i="29"/>
  <c r="AA106" i="29"/>
  <c r="AA90" i="29"/>
  <c r="AA74" i="29"/>
  <c r="AA58" i="29"/>
  <c r="AA42" i="29"/>
  <c r="AB103" i="29"/>
  <c r="AB87" i="29"/>
  <c r="AB71" i="29"/>
  <c r="AB55" i="29"/>
  <c r="AB39" i="29"/>
  <c r="AC100" i="29"/>
  <c r="AC84" i="29"/>
  <c r="AC68" i="29"/>
  <c r="AC52" i="29"/>
  <c r="AC36" i="29"/>
  <c r="AD97" i="29"/>
  <c r="AD81" i="29"/>
  <c r="AD65" i="29"/>
  <c r="AD49" i="29"/>
  <c r="AE94" i="29"/>
  <c r="AE78" i="29"/>
  <c r="AE62" i="29"/>
  <c r="AE46" i="29"/>
  <c r="AF107" i="29"/>
  <c r="AF91" i="29"/>
  <c r="AF75" i="29"/>
  <c r="AF59" i="29"/>
  <c r="AF43" i="29"/>
  <c r="AG104" i="29"/>
  <c r="AG88" i="29"/>
  <c r="AG72" i="29"/>
  <c r="AG56" i="29"/>
  <c r="AG40" i="29"/>
  <c r="AH101" i="29"/>
  <c r="AH85" i="29"/>
  <c r="AH69" i="29"/>
  <c r="AH53" i="29"/>
  <c r="AH37" i="29"/>
  <c r="AI98" i="29"/>
  <c r="AI82" i="29"/>
  <c r="AI66" i="29"/>
  <c r="AI50" i="29"/>
  <c r="AI34" i="29"/>
  <c r="AJ95" i="29"/>
  <c r="AJ79" i="29"/>
  <c r="AJ63" i="29"/>
  <c r="AJ47" i="29"/>
  <c r="AK108" i="29"/>
  <c r="AK92" i="29"/>
  <c r="AK76" i="29"/>
  <c r="AK60" i="29"/>
  <c r="AK44" i="29"/>
  <c r="AL105" i="29"/>
  <c r="AL89" i="29"/>
  <c r="AL73" i="29"/>
  <c r="AL57" i="29"/>
  <c r="AL41" i="29"/>
  <c r="AM102" i="29"/>
  <c r="AM86" i="29"/>
  <c r="AM70" i="29"/>
  <c r="AM54" i="29"/>
  <c r="AM38" i="29"/>
  <c r="AN99" i="29"/>
  <c r="AN83" i="29"/>
  <c r="AN67" i="29"/>
  <c r="AN51" i="29"/>
  <c r="AN35" i="29"/>
  <c r="AO96" i="29"/>
  <c r="AO80" i="29"/>
  <c r="AO64" i="29"/>
  <c r="AO48" i="29"/>
  <c r="AP109" i="29"/>
  <c r="AP93" i="29"/>
  <c r="AP77" i="29"/>
  <c r="AP61" i="29"/>
  <c r="AP45" i="29"/>
  <c r="AQ106" i="29"/>
  <c r="AQ90" i="29"/>
  <c r="AQ74" i="29"/>
  <c r="AQ58" i="29"/>
  <c r="AQ42" i="29"/>
  <c r="AR103" i="29"/>
  <c r="AR87" i="29"/>
  <c r="AR71" i="29"/>
  <c r="AR55" i="29"/>
  <c r="AR39" i="29"/>
  <c r="AS100" i="29"/>
  <c r="AS84" i="29"/>
  <c r="AS68" i="29"/>
  <c r="AS52" i="29"/>
  <c r="AS36" i="29"/>
  <c r="AT97" i="29"/>
  <c r="AT81" i="29"/>
  <c r="AT65" i="29"/>
  <c r="AT49" i="29"/>
  <c r="AU94" i="29"/>
  <c r="AU78" i="29"/>
  <c r="AU62" i="29"/>
  <c r="AU46" i="29"/>
  <c r="AV107" i="29"/>
  <c r="AV91" i="29"/>
  <c r="AV75" i="29"/>
  <c r="AV59" i="29"/>
  <c r="AV43" i="29"/>
  <c r="AW104" i="29"/>
  <c r="AW88" i="29"/>
  <c r="AW72" i="29"/>
  <c r="AW56" i="29"/>
  <c r="AW40" i="29"/>
  <c r="AX101" i="29"/>
  <c r="AX85" i="29"/>
  <c r="AX69" i="29"/>
  <c r="AX53" i="29"/>
  <c r="AX37" i="29"/>
  <c r="AY98" i="29"/>
  <c r="AY82" i="29"/>
  <c r="AY66" i="29"/>
  <c r="AY50" i="29"/>
  <c r="AY34" i="29"/>
  <c r="AZ95" i="29"/>
  <c r="AZ79" i="29"/>
  <c r="AZ63" i="29"/>
  <c r="AZ47" i="29"/>
  <c r="BA108" i="29"/>
  <c r="BA92" i="29"/>
  <c r="BA76" i="29"/>
  <c r="BA60" i="29"/>
  <c r="BA44" i="29"/>
  <c r="BB105" i="29"/>
  <c r="BB89" i="29"/>
  <c r="BB73" i="29"/>
  <c r="BB57" i="29"/>
  <c r="BB41" i="29"/>
  <c r="BC102" i="29"/>
  <c r="BC86" i="29"/>
  <c r="BC70" i="29"/>
  <c r="BC54" i="29"/>
  <c r="BC38" i="29"/>
  <c r="BD99" i="29"/>
  <c r="BD83" i="29"/>
  <c r="BD67" i="29"/>
  <c r="BD51" i="29"/>
  <c r="BD35" i="29"/>
  <c r="BE96" i="29"/>
  <c r="BE80" i="29"/>
  <c r="BE64" i="29"/>
  <c r="BE48" i="29"/>
  <c r="BF109" i="29"/>
  <c r="BF93" i="29"/>
  <c r="BF77" i="29"/>
  <c r="BF61" i="29"/>
  <c r="BF45" i="29"/>
  <c r="BG106" i="29"/>
  <c r="BG90" i="29"/>
  <c r="BG74" i="29"/>
  <c r="BG58" i="29"/>
  <c r="BG42" i="29"/>
  <c r="Q109" i="30"/>
  <c r="Q105" i="30"/>
  <c r="Q101" i="30"/>
  <c r="Q97" i="30"/>
  <c r="Q93" i="30"/>
  <c r="Q89" i="30"/>
  <c r="Q85" i="30"/>
  <c r="Q81" i="30"/>
  <c r="Q77" i="30"/>
  <c r="Q73" i="30"/>
  <c r="Q69" i="30"/>
  <c r="Q65" i="30"/>
  <c r="Q61" i="30"/>
  <c r="Q57" i="30"/>
  <c r="Q53" i="30"/>
  <c r="Q49" i="30"/>
  <c r="Q45" i="30"/>
  <c r="Q41" i="30"/>
  <c r="Q37" i="30"/>
  <c r="R106" i="30"/>
  <c r="R102" i="30"/>
  <c r="R98" i="30"/>
  <c r="R94" i="30"/>
  <c r="R90" i="30"/>
  <c r="R86" i="30"/>
  <c r="R82" i="30"/>
  <c r="R78" i="30"/>
  <c r="R74" i="30"/>
  <c r="R70" i="30"/>
  <c r="R66" i="30"/>
  <c r="R62" i="30"/>
  <c r="R58" i="30"/>
  <c r="R54" i="30"/>
  <c r="R50" i="30"/>
  <c r="R46" i="30"/>
  <c r="R42" i="30"/>
  <c r="R38" i="30"/>
  <c r="R34" i="30"/>
  <c r="S107" i="30"/>
  <c r="S103" i="30"/>
  <c r="S99" i="30"/>
  <c r="S95" i="30"/>
  <c r="S91" i="30"/>
  <c r="S87" i="30"/>
  <c r="S83" i="30"/>
  <c r="S79" i="30"/>
  <c r="S75" i="30"/>
  <c r="S71" i="30"/>
  <c r="S67" i="30"/>
  <c r="S63" i="30"/>
  <c r="S59" i="30"/>
  <c r="S55" i="30"/>
  <c r="S51" i="30"/>
  <c r="S47" i="30"/>
  <c r="S43" i="30"/>
  <c r="S39" i="30"/>
  <c r="S35" i="30"/>
  <c r="T108" i="30"/>
  <c r="T104" i="30"/>
  <c r="T100" i="30"/>
  <c r="T96" i="30"/>
  <c r="T92" i="30"/>
  <c r="T88" i="30"/>
  <c r="T84" i="30"/>
  <c r="T80" i="30"/>
  <c r="T76" i="30"/>
  <c r="T72" i="30"/>
  <c r="T68" i="30"/>
  <c r="T64" i="30"/>
  <c r="T60" i="30"/>
  <c r="T56" i="30"/>
  <c r="T52" i="30"/>
  <c r="T48" i="30"/>
  <c r="T44" i="30"/>
  <c r="T40" i="30"/>
  <c r="T36" i="30"/>
  <c r="U109" i="30"/>
  <c r="U105" i="30"/>
  <c r="U101" i="30"/>
  <c r="U97" i="30"/>
  <c r="U93" i="30"/>
  <c r="U89" i="30"/>
  <c r="U85" i="30"/>
  <c r="U81" i="30"/>
  <c r="U77" i="30"/>
  <c r="U73" i="30"/>
  <c r="U69" i="30"/>
  <c r="U65" i="30"/>
  <c r="U61" i="30"/>
  <c r="U57" i="30"/>
  <c r="U53" i="30"/>
  <c r="U49" i="30"/>
  <c r="U45" i="30"/>
  <c r="U41" i="30"/>
  <c r="U37" i="30"/>
  <c r="V106" i="30"/>
  <c r="V102" i="30"/>
  <c r="V98" i="30"/>
  <c r="V94" i="30"/>
  <c r="V90" i="30"/>
  <c r="V86" i="30"/>
  <c r="V82" i="30"/>
  <c r="V78" i="30"/>
  <c r="V74" i="30"/>
  <c r="V70" i="30"/>
  <c r="V66" i="30"/>
  <c r="V62" i="30"/>
  <c r="V58" i="30"/>
  <c r="V54" i="30"/>
  <c r="V50" i="30"/>
  <c r="V46" i="30"/>
  <c r="V42" i="30"/>
  <c r="V38" i="30"/>
  <c r="V34" i="30"/>
  <c r="W107" i="30"/>
  <c r="W103" i="30"/>
  <c r="W99" i="30"/>
  <c r="W95" i="30"/>
  <c r="W91" i="30"/>
  <c r="W87" i="30"/>
  <c r="W83" i="30"/>
  <c r="W79" i="30"/>
  <c r="W75" i="30"/>
  <c r="W71" i="30"/>
  <c r="W67" i="30"/>
  <c r="W63" i="30"/>
  <c r="W59" i="30"/>
  <c r="W55" i="30"/>
  <c r="W51" i="30"/>
  <c r="W47" i="30"/>
  <c r="W43" i="30"/>
  <c r="W39" i="30"/>
  <c r="W35" i="30"/>
  <c r="X108" i="30"/>
  <c r="X104" i="30"/>
  <c r="X100" i="30"/>
  <c r="X96" i="30"/>
  <c r="X92" i="30"/>
  <c r="X88" i="30"/>
  <c r="X84" i="30"/>
  <c r="X80" i="30"/>
  <c r="X76" i="30"/>
  <c r="X72" i="30"/>
  <c r="X68" i="30"/>
  <c r="X64" i="30"/>
  <c r="X60" i="30"/>
  <c r="X56" i="30"/>
  <c r="X52" i="30"/>
  <c r="X48" i="30"/>
  <c r="X44" i="30"/>
  <c r="X40" i="30"/>
  <c r="X36" i="30"/>
  <c r="Y109" i="30"/>
  <c r="Y105" i="30"/>
  <c r="Y101" i="30"/>
  <c r="Y97" i="30"/>
  <c r="Y93" i="30"/>
  <c r="Y89" i="30"/>
  <c r="Y85" i="30"/>
  <c r="Y81" i="30"/>
  <c r="Y77" i="30"/>
  <c r="Y73" i="30"/>
  <c r="Y69" i="30"/>
  <c r="Y65" i="30"/>
  <c r="Y61" i="30"/>
  <c r="Y57" i="30"/>
  <c r="Y53" i="30"/>
  <c r="Y49" i="30"/>
  <c r="Y45" i="30"/>
  <c r="Y41" i="30"/>
  <c r="Y37" i="30"/>
  <c r="Z106" i="30"/>
  <c r="Z102" i="30"/>
  <c r="Z98" i="30"/>
  <c r="Z94" i="30"/>
  <c r="Z90" i="30"/>
  <c r="Z86" i="30"/>
  <c r="Z82" i="30"/>
  <c r="Z78" i="30"/>
  <c r="Z74" i="30"/>
  <c r="Z70" i="30"/>
  <c r="Z66" i="30"/>
  <c r="Z62" i="30"/>
  <c r="Z58" i="30"/>
  <c r="Z54" i="30"/>
  <c r="Z50" i="30"/>
  <c r="Z46" i="30"/>
  <c r="Z42" i="30"/>
  <c r="Z38" i="30"/>
  <c r="Z34" i="30"/>
  <c r="AA107" i="30"/>
  <c r="AA103" i="30"/>
  <c r="AA99" i="30"/>
  <c r="AA95" i="30"/>
  <c r="AA91" i="30"/>
  <c r="AA87" i="30"/>
  <c r="AA83" i="30"/>
  <c r="AA79" i="30"/>
  <c r="AA75" i="30"/>
  <c r="AA71" i="30"/>
  <c r="AA67" i="30"/>
  <c r="AA63" i="30"/>
  <c r="AA59" i="30"/>
  <c r="AA55" i="30"/>
  <c r="AA51" i="30"/>
  <c r="AA47" i="30"/>
  <c r="AA43" i="30"/>
  <c r="AA39" i="30"/>
  <c r="AA35" i="30"/>
  <c r="AB108" i="30"/>
  <c r="AB104" i="30"/>
  <c r="AB100" i="30"/>
  <c r="AB96" i="30"/>
  <c r="AB92" i="30"/>
  <c r="AB88" i="30"/>
  <c r="AB84" i="30"/>
  <c r="AB80" i="30"/>
  <c r="AB76" i="30"/>
  <c r="AB72" i="30"/>
  <c r="AB68" i="30"/>
  <c r="AB64" i="30"/>
  <c r="AB60" i="30"/>
  <c r="AB56" i="30"/>
  <c r="AB52" i="30"/>
  <c r="AB48" i="30"/>
  <c r="AB44" i="30"/>
  <c r="AB40" i="30"/>
  <c r="AB36" i="30"/>
  <c r="AC109" i="30"/>
  <c r="AC105" i="30"/>
  <c r="AC101" i="30"/>
  <c r="AC97" i="30"/>
  <c r="AC93" i="30"/>
  <c r="AC89" i="30"/>
  <c r="AC85" i="30"/>
  <c r="AC81" i="30"/>
  <c r="AC77" i="30"/>
  <c r="AC73" i="30"/>
  <c r="AC69" i="30"/>
  <c r="AC65" i="30"/>
  <c r="AC61" i="30"/>
  <c r="AC57" i="30"/>
  <c r="AC53" i="30"/>
  <c r="AC49" i="30"/>
  <c r="AC45" i="30"/>
  <c r="AC41" i="30"/>
  <c r="AC37" i="30"/>
  <c r="AD106" i="30"/>
  <c r="AD102" i="30"/>
  <c r="AD98" i="30"/>
  <c r="AD94" i="30"/>
  <c r="AD90" i="30"/>
  <c r="AD86" i="30"/>
  <c r="AD82" i="30"/>
  <c r="AD78" i="30"/>
  <c r="AD74" i="30"/>
  <c r="AD70" i="30"/>
  <c r="AD66" i="30"/>
  <c r="AD62" i="30"/>
  <c r="AD58" i="30"/>
  <c r="AD54" i="30"/>
  <c r="AD50" i="30"/>
  <c r="AD46" i="30"/>
  <c r="AD42" i="30"/>
  <c r="AD38" i="30"/>
  <c r="AD34" i="30"/>
  <c r="AE107" i="30"/>
  <c r="AE103" i="30"/>
  <c r="AE99" i="30"/>
  <c r="AE95" i="30"/>
  <c r="AE91" i="30"/>
  <c r="AE87" i="30"/>
  <c r="AE83" i="30"/>
  <c r="AE79" i="30"/>
  <c r="AE75" i="30"/>
  <c r="AE71" i="30"/>
  <c r="AE67" i="30"/>
  <c r="AE63" i="30"/>
  <c r="AE59" i="30"/>
  <c r="AE55" i="30"/>
  <c r="AE51" i="30"/>
  <c r="AE47" i="30"/>
  <c r="AE43" i="30"/>
  <c r="AE39" i="30"/>
  <c r="AE35" i="30"/>
  <c r="AF108" i="30"/>
  <c r="AF104" i="30"/>
  <c r="AF100" i="30"/>
  <c r="AF96" i="30"/>
  <c r="AF92" i="30"/>
  <c r="AF88" i="30"/>
  <c r="AF84" i="30"/>
  <c r="AF80" i="30"/>
  <c r="AF76" i="30"/>
  <c r="AF72" i="30"/>
  <c r="AF68" i="30"/>
  <c r="AF64" i="30"/>
  <c r="AF60" i="30"/>
  <c r="AF56" i="30"/>
  <c r="AF52" i="30"/>
  <c r="AF48" i="30"/>
  <c r="AF44" i="30"/>
  <c r="AF40" i="30"/>
  <c r="AF36" i="30"/>
  <c r="AG109" i="30"/>
  <c r="AG105" i="30"/>
  <c r="AG101" i="30"/>
  <c r="AG97" i="30"/>
  <c r="AG93" i="30"/>
  <c r="AG89" i="30"/>
  <c r="AG85" i="30"/>
  <c r="AG81" i="30"/>
  <c r="AG77" i="30"/>
  <c r="AG73" i="30"/>
  <c r="AG69" i="30"/>
  <c r="AG65" i="30"/>
  <c r="AG61" i="30"/>
  <c r="AG57" i="30"/>
  <c r="AG53" i="30"/>
  <c r="AG49" i="30"/>
  <c r="AG45" i="30"/>
  <c r="AG41" i="30"/>
  <c r="AG37" i="30"/>
  <c r="AH106" i="30"/>
  <c r="AH102" i="30"/>
  <c r="AH98" i="30"/>
  <c r="AH94" i="30"/>
  <c r="AH90" i="30"/>
  <c r="AH86" i="30"/>
  <c r="AH82" i="30"/>
  <c r="AH78" i="30"/>
  <c r="AH74" i="30"/>
  <c r="AH70" i="30"/>
  <c r="AH66" i="30"/>
  <c r="AH62" i="30"/>
  <c r="AH58" i="30"/>
  <c r="AH54" i="30"/>
  <c r="AH50" i="30"/>
  <c r="AH46" i="30"/>
  <c r="AH42" i="30"/>
  <c r="AH38" i="30"/>
  <c r="AH34" i="30"/>
  <c r="AI107" i="30"/>
  <c r="AI103" i="30"/>
  <c r="AI99" i="30"/>
  <c r="AI95" i="30"/>
  <c r="AI91" i="30"/>
  <c r="AI87" i="30"/>
  <c r="AI83" i="30"/>
  <c r="AI79" i="30"/>
  <c r="AI75" i="30"/>
  <c r="AI71" i="30"/>
  <c r="AI67" i="30"/>
  <c r="AI63" i="30"/>
  <c r="AI59" i="30"/>
  <c r="AI55" i="30"/>
  <c r="AI51" i="30"/>
  <c r="AI47" i="30"/>
  <c r="AI43" i="30"/>
  <c r="AI39" i="30"/>
  <c r="AI35" i="30"/>
  <c r="AJ108" i="30"/>
  <c r="AJ104" i="30"/>
  <c r="AJ100" i="30"/>
  <c r="AJ96" i="30"/>
  <c r="AJ92" i="30"/>
  <c r="AJ88" i="30"/>
  <c r="AJ84" i="30"/>
  <c r="AJ80" i="30"/>
  <c r="AJ76" i="30"/>
  <c r="AJ72" i="30"/>
  <c r="AJ68" i="30"/>
  <c r="AJ64" i="30"/>
  <c r="AJ60" i="30"/>
  <c r="AJ56" i="30"/>
  <c r="AJ52" i="30"/>
  <c r="AJ48" i="30"/>
  <c r="AJ44" i="30"/>
  <c r="AJ40" i="30"/>
  <c r="AJ36" i="30"/>
  <c r="AK109" i="30"/>
  <c r="AK105" i="30"/>
  <c r="AK101" i="30"/>
  <c r="AK97" i="30"/>
  <c r="AK93" i="30"/>
  <c r="AK89" i="30"/>
  <c r="AK85" i="30"/>
  <c r="AK81" i="30"/>
  <c r="AK77" i="30"/>
  <c r="AK73" i="30"/>
  <c r="AK69" i="30"/>
  <c r="AK65" i="30"/>
  <c r="AK61" i="30"/>
  <c r="AK57" i="30"/>
  <c r="AK53" i="30"/>
  <c r="AK49" i="30"/>
  <c r="AK45" i="30"/>
  <c r="AK41" i="30"/>
  <c r="AK37" i="30"/>
  <c r="AK35" i="30"/>
  <c r="CF10" i="30"/>
  <c r="CE35" i="30"/>
  <c r="CE39" i="30"/>
  <c r="CE43" i="30"/>
  <c r="CE47" i="30"/>
  <c r="CE51" i="30"/>
  <c r="CE55" i="30"/>
  <c r="CE59" i="30"/>
  <c r="CE63" i="30"/>
  <c r="CE67" i="30"/>
  <c r="CE71" i="30"/>
  <c r="CE75" i="30"/>
  <c r="CE79" i="30"/>
  <c r="CE83" i="30"/>
  <c r="CE87" i="30"/>
  <c r="CE91" i="30"/>
  <c r="CE95" i="30"/>
  <c r="CE99" i="30"/>
  <c r="CE103" i="30"/>
  <c r="CE107" i="30"/>
  <c r="CE36" i="30"/>
  <c r="CE40" i="30"/>
  <c r="CE44" i="30"/>
  <c r="CE48" i="30"/>
  <c r="CE52" i="30"/>
  <c r="CE56" i="30"/>
  <c r="CE60" i="30"/>
  <c r="CE64" i="30"/>
  <c r="CE68" i="30"/>
  <c r="CE72" i="30"/>
  <c r="CE76" i="30"/>
  <c r="CE80" i="30"/>
  <c r="CE84" i="30"/>
  <c r="CE88" i="30"/>
  <c r="CE92" i="30"/>
  <c r="CE96" i="30"/>
  <c r="CE100" i="30"/>
  <c r="CE104" i="30"/>
  <c r="CE108" i="30"/>
  <c r="CE37" i="30"/>
  <c r="CE41" i="30"/>
  <c r="CE45" i="30"/>
  <c r="CE49" i="30"/>
  <c r="CE53" i="30"/>
  <c r="CE57" i="30"/>
  <c r="CE61" i="30"/>
  <c r="CE65" i="30"/>
  <c r="CE69" i="30"/>
  <c r="CE73" i="30"/>
  <c r="CE77" i="30"/>
  <c r="CE81" i="30"/>
  <c r="CE85" i="30"/>
  <c r="CE89" i="30"/>
  <c r="CE93" i="30"/>
  <c r="CE97" i="30"/>
  <c r="CE101" i="30"/>
  <c r="CE105" i="30"/>
  <c r="CE109" i="30"/>
  <c r="Q108" i="30"/>
  <c r="Q104" i="30"/>
  <c r="Q100" i="30"/>
  <c r="Q96" i="30"/>
  <c r="Q92" i="30"/>
  <c r="Q88" i="30"/>
  <c r="Q84" i="30"/>
  <c r="Q80" i="30"/>
  <c r="Q76" i="30"/>
  <c r="Q72" i="30"/>
  <c r="Q68" i="30"/>
  <c r="Q64" i="30"/>
  <c r="Q60" i="30"/>
  <c r="Q56" i="30"/>
  <c r="Q52" i="30"/>
  <c r="Q48" i="30"/>
  <c r="Q44" i="30"/>
  <c r="Q40" i="30"/>
  <c r="Q36" i="30"/>
  <c r="R109" i="30"/>
  <c r="R105" i="30"/>
  <c r="R101" i="30"/>
  <c r="R97" i="30"/>
  <c r="R93" i="30"/>
  <c r="R89" i="30"/>
  <c r="R85" i="30"/>
  <c r="R81" i="30"/>
  <c r="R77" i="30"/>
  <c r="R73" i="30"/>
  <c r="R69" i="30"/>
  <c r="R65" i="30"/>
  <c r="R61" i="30"/>
  <c r="R57" i="30"/>
  <c r="R53" i="30"/>
  <c r="R49" i="30"/>
  <c r="R45" i="30"/>
  <c r="R41" i="30"/>
  <c r="R37" i="30"/>
  <c r="S106" i="30"/>
  <c r="S102" i="30"/>
  <c r="S98" i="30"/>
  <c r="S94" i="30"/>
  <c r="S90" i="30"/>
  <c r="S86" i="30"/>
  <c r="S82" i="30"/>
  <c r="S78" i="30"/>
  <c r="S74" i="30"/>
  <c r="S70" i="30"/>
  <c r="S66" i="30"/>
  <c r="S62" i="30"/>
  <c r="S58" i="30"/>
  <c r="S54" i="30"/>
  <c r="S50" i="30"/>
  <c r="S46" i="30"/>
  <c r="S42" i="30"/>
  <c r="S38" i="30"/>
  <c r="S34" i="30"/>
  <c r="T107" i="30"/>
  <c r="T103" i="30"/>
  <c r="T99" i="30"/>
  <c r="T95" i="30"/>
  <c r="T91" i="30"/>
  <c r="T87" i="30"/>
  <c r="T83" i="30"/>
  <c r="T79" i="30"/>
  <c r="T75" i="30"/>
  <c r="T71" i="30"/>
  <c r="T67" i="30"/>
  <c r="T63" i="30"/>
  <c r="T59" i="30"/>
  <c r="T55" i="30"/>
  <c r="T51" i="30"/>
  <c r="T47" i="30"/>
  <c r="T43" i="30"/>
  <c r="T39" i="30"/>
  <c r="T35" i="30"/>
  <c r="U108" i="30"/>
  <c r="U104" i="30"/>
  <c r="U100" i="30"/>
  <c r="U96" i="30"/>
  <c r="U92" i="30"/>
  <c r="U88" i="30"/>
  <c r="U84" i="30"/>
  <c r="U80" i="30"/>
  <c r="U76" i="30"/>
  <c r="U72" i="30"/>
  <c r="U68" i="30"/>
  <c r="U64" i="30"/>
  <c r="U60" i="30"/>
  <c r="U56" i="30"/>
  <c r="U52" i="30"/>
  <c r="U48" i="30"/>
  <c r="U44" i="30"/>
  <c r="U40" i="30"/>
  <c r="U36" i="30"/>
  <c r="V109" i="30"/>
  <c r="V105" i="30"/>
  <c r="V101" i="30"/>
  <c r="V97" i="30"/>
  <c r="V93" i="30"/>
  <c r="V89" i="30"/>
  <c r="V85" i="30"/>
  <c r="V81" i="30"/>
  <c r="V77" i="30"/>
  <c r="V73" i="30"/>
  <c r="V69" i="30"/>
  <c r="V65" i="30"/>
  <c r="V61" i="30"/>
  <c r="V57" i="30"/>
  <c r="V53" i="30"/>
  <c r="V49" i="30"/>
  <c r="V45" i="30"/>
  <c r="V41" i="30"/>
  <c r="V37" i="30"/>
  <c r="W106" i="30"/>
  <c r="W102" i="30"/>
  <c r="W98" i="30"/>
  <c r="W94" i="30"/>
  <c r="W90" i="30"/>
  <c r="W86" i="30"/>
  <c r="W82" i="30"/>
  <c r="W78" i="30"/>
  <c r="W74" i="30"/>
  <c r="W70" i="30"/>
  <c r="W66" i="30"/>
  <c r="W62" i="30"/>
  <c r="W58" i="30"/>
  <c r="W54" i="30"/>
  <c r="W50" i="30"/>
  <c r="W46" i="30"/>
  <c r="W42" i="30"/>
  <c r="W38" i="30"/>
  <c r="W34" i="30"/>
  <c r="X107" i="30"/>
  <c r="X103" i="30"/>
  <c r="X99" i="30"/>
  <c r="X95" i="30"/>
  <c r="X91" i="30"/>
  <c r="X87" i="30"/>
  <c r="X83" i="30"/>
  <c r="X79" i="30"/>
  <c r="X75" i="30"/>
  <c r="X71" i="30"/>
  <c r="X67" i="30"/>
  <c r="X63" i="30"/>
  <c r="X59" i="30"/>
  <c r="X55" i="30"/>
  <c r="X51" i="30"/>
  <c r="X47" i="30"/>
  <c r="X43" i="30"/>
  <c r="X39" i="30"/>
  <c r="X35" i="30"/>
  <c r="Y108" i="30"/>
  <c r="Y104" i="30"/>
  <c r="Y100" i="30"/>
  <c r="Y96" i="30"/>
  <c r="Y92" i="30"/>
  <c r="Y88" i="30"/>
  <c r="Y84" i="30"/>
  <c r="Y80" i="30"/>
  <c r="Y76" i="30"/>
  <c r="Y72" i="30"/>
  <c r="Y68" i="30"/>
  <c r="Y64" i="30"/>
  <c r="Y60" i="30"/>
  <c r="Y56" i="30"/>
  <c r="Y52" i="30"/>
  <c r="Y48" i="30"/>
  <c r="Y44" i="30"/>
  <c r="Y40" i="30"/>
  <c r="Y36" i="30"/>
  <c r="Z109" i="30"/>
  <c r="Z105" i="30"/>
  <c r="Z101" i="30"/>
  <c r="Z97" i="30"/>
  <c r="Z93" i="30"/>
  <c r="Z89" i="30"/>
  <c r="Z85" i="30"/>
  <c r="Z81" i="30"/>
  <c r="Z77" i="30"/>
  <c r="Z73" i="30"/>
  <c r="Z69" i="30"/>
  <c r="Z65" i="30"/>
  <c r="Z61" i="30"/>
  <c r="Z57" i="30"/>
  <c r="Z53" i="30"/>
  <c r="Z49" i="30"/>
  <c r="Z45" i="30"/>
  <c r="Z41" i="30"/>
  <c r="Z37" i="30"/>
  <c r="AA106" i="30"/>
  <c r="AA102" i="30"/>
  <c r="AA98" i="30"/>
  <c r="AA94" i="30"/>
  <c r="AA90" i="30"/>
  <c r="AA86" i="30"/>
  <c r="AA82" i="30"/>
  <c r="AA78" i="30"/>
  <c r="AA74" i="30"/>
  <c r="AA70" i="30"/>
  <c r="AA66" i="30"/>
  <c r="AA62" i="30"/>
  <c r="AA58" i="30"/>
  <c r="AA54" i="30"/>
  <c r="AA50" i="30"/>
  <c r="AA46" i="30"/>
  <c r="AA42" i="30"/>
  <c r="AA38" i="30"/>
  <c r="AA34" i="30"/>
  <c r="AB107" i="30"/>
  <c r="AB103" i="30"/>
  <c r="AB99" i="30"/>
  <c r="AB95" i="30"/>
  <c r="AB91" i="30"/>
  <c r="AB87" i="30"/>
  <c r="AB83" i="30"/>
  <c r="AB79" i="30"/>
  <c r="AB75" i="30"/>
  <c r="AB71" i="30"/>
  <c r="AB67" i="30"/>
  <c r="AB63" i="30"/>
  <c r="AB59" i="30"/>
  <c r="AB55" i="30"/>
  <c r="AB51" i="30"/>
  <c r="AB47" i="30"/>
  <c r="AB43" i="30"/>
  <c r="AB39" i="30"/>
  <c r="AB35" i="30"/>
  <c r="AC108" i="30"/>
  <c r="AC104" i="30"/>
  <c r="AC100" i="30"/>
  <c r="AC96" i="30"/>
  <c r="AC92" i="30"/>
  <c r="AC88" i="30"/>
  <c r="AC84" i="30"/>
  <c r="AC80" i="30"/>
  <c r="AC76" i="30"/>
  <c r="AC72" i="30"/>
  <c r="AC68" i="30"/>
  <c r="AC64" i="30"/>
  <c r="AC60" i="30"/>
  <c r="AC56" i="30"/>
  <c r="AC52" i="30"/>
  <c r="AC48" i="30"/>
  <c r="AC44" i="30"/>
  <c r="AC40" i="30"/>
  <c r="AC36" i="30"/>
  <c r="AD109" i="30"/>
  <c r="AD105" i="30"/>
  <c r="AD101" i="30"/>
  <c r="AD97" i="30"/>
  <c r="AD93" i="30"/>
  <c r="AD89" i="30"/>
  <c r="AD85" i="30"/>
  <c r="AD81" i="30"/>
  <c r="AD77" i="30"/>
  <c r="AD73" i="30"/>
  <c r="AD69" i="30"/>
  <c r="AD65" i="30"/>
  <c r="AD61" i="30"/>
  <c r="AD57" i="30"/>
  <c r="AD53" i="30"/>
  <c r="AD49" i="30"/>
  <c r="AD45" i="30"/>
  <c r="AD41" i="30"/>
  <c r="AD37" i="30"/>
  <c r="AE106" i="30"/>
  <c r="AE102" i="30"/>
  <c r="AE98" i="30"/>
  <c r="AE94" i="30"/>
  <c r="AE90" i="30"/>
  <c r="AE86" i="30"/>
  <c r="AE82" i="30"/>
  <c r="AE78" i="30"/>
  <c r="AE74" i="30"/>
  <c r="AE70" i="30"/>
  <c r="AE66" i="30"/>
  <c r="AE62" i="30"/>
  <c r="AE58" i="30"/>
  <c r="AE54" i="30"/>
  <c r="AE50" i="30"/>
  <c r="AE46" i="30"/>
  <c r="AE42" i="30"/>
  <c r="AE38" i="30"/>
  <c r="AE34" i="30"/>
  <c r="AF107" i="30"/>
  <c r="AF103" i="30"/>
  <c r="AF99" i="30"/>
  <c r="AF95" i="30"/>
  <c r="AF91" i="30"/>
  <c r="AF87" i="30"/>
  <c r="AF83" i="30"/>
  <c r="AF79" i="30"/>
  <c r="AF75" i="30"/>
  <c r="AF71" i="30"/>
  <c r="AF67" i="30"/>
  <c r="AF63" i="30"/>
  <c r="AF59" i="30"/>
  <c r="AF55" i="30"/>
  <c r="AF51" i="30"/>
  <c r="AF47" i="30"/>
  <c r="AF43" i="30"/>
  <c r="AF39" i="30"/>
  <c r="AF35" i="30"/>
  <c r="AG108" i="30"/>
  <c r="AG104" i="30"/>
  <c r="AG100" i="30"/>
  <c r="AG96" i="30"/>
  <c r="AG92" i="30"/>
  <c r="AG88" i="30"/>
  <c r="AG84" i="30"/>
  <c r="AG80" i="30"/>
  <c r="AG76" i="30"/>
  <c r="AG72" i="30"/>
  <c r="AG68" i="30"/>
  <c r="AG64" i="30"/>
  <c r="AG60" i="30"/>
  <c r="AG56" i="30"/>
  <c r="AG52" i="30"/>
  <c r="AG48" i="30"/>
  <c r="AG44" i="30"/>
  <c r="AG40" i="30"/>
  <c r="AG36" i="30"/>
  <c r="AH109" i="30"/>
  <c r="AH105" i="30"/>
  <c r="AH101" i="30"/>
  <c r="AH97" i="30"/>
  <c r="AH93" i="30"/>
  <c r="AH89" i="30"/>
  <c r="AH85" i="30"/>
  <c r="AH81" i="30"/>
  <c r="AH77" i="30"/>
  <c r="AH73" i="30"/>
  <c r="AH69" i="30"/>
  <c r="AH65" i="30"/>
  <c r="AH61" i="30"/>
  <c r="AH57" i="30"/>
  <c r="AH53" i="30"/>
  <c r="AH49" i="30"/>
  <c r="AH45" i="30"/>
  <c r="AH41" i="30"/>
  <c r="AH37" i="30"/>
  <c r="AI106" i="30"/>
  <c r="AI102" i="30"/>
  <c r="AI98" i="30"/>
  <c r="AI94" i="30"/>
  <c r="AI90" i="30"/>
  <c r="AI86" i="30"/>
  <c r="AI82" i="30"/>
  <c r="AI78" i="30"/>
  <c r="AI74" i="30"/>
  <c r="AI70" i="30"/>
  <c r="AI66" i="30"/>
  <c r="AI62" i="30"/>
  <c r="AI58" i="30"/>
  <c r="AI54" i="30"/>
  <c r="AI50" i="30"/>
  <c r="AI46" i="30"/>
  <c r="AI42" i="30"/>
  <c r="AI38" i="30"/>
  <c r="AI34" i="30"/>
  <c r="AJ107" i="30"/>
  <c r="AJ103" i="30"/>
  <c r="AJ99" i="30"/>
  <c r="AJ95" i="30"/>
  <c r="AJ91" i="30"/>
  <c r="AJ87" i="30"/>
  <c r="AJ83" i="30"/>
  <c r="AJ79" i="30"/>
  <c r="AJ75" i="30"/>
  <c r="AJ71" i="30"/>
  <c r="AJ67" i="30"/>
  <c r="AJ63" i="30"/>
  <c r="AJ59" i="30"/>
  <c r="AJ55" i="30"/>
  <c r="AJ51" i="30"/>
  <c r="AJ47" i="30"/>
  <c r="AJ43" i="30"/>
  <c r="AJ39" i="30"/>
  <c r="AJ35" i="30"/>
  <c r="AK108" i="30"/>
  <c r="AK104" i="30"/>
  <c r="AK100" i="30"/>
  <c r="AK96" i="30"/>
  <c r="AK92" i="30"/>
  <c r="AK88" i="30"/>
  <c r="AK84" i="30"/>
  <c r="AK80" i="30"/>
  <c r="AK76" i="30"/>
  <c r="AK72" i="30"/>
  <c r="AK68" i="30"/>
  <c r="AK64" i="30"/>
  <c r="AK60" i="30"/>
  <c r="AK56" i="30"/>
  <c r="AK52" i="30"/>
  <c r="AK48" i="30"/>
  <c r="AK44" i="30"/>
  <c r="AK40" i="30"/>
  <c r="AK36" i="30"/>
  <c r="AK34" i="30"/>
  <c r="Q107" i="30"/>
  <c r="Q103" i="30"/>
  <c r="Q99" i="30"/>
  <c r="Q95" i="30"/>
  <c r="Q91" i="30"/>
  <c r="Q87" i="30"/>
  <c r="Q83" i="30"/>
  <c r="Q79" i="30"/>
  <c r="Q75" i="30"/>
  <c r="Q71" i="30"/>
  <c r="Q67" i="30"/>
  <c r="Q63" i="30"/>
  <c r="Q59" i="30"/>
  <c r="Q55" i="30"/>
  <c r="Q51" i="30"/>
  <c r="Q47" i="30"/>
  <c r="Q43" i="30"/>
  <c r="Q39" i="30"/>
  <c r="Q35" i="30"/>
  <c r="R108" i="30"/>
  <c r="R104" i="30"/>
  <c r="R100" i="30"/>
  <c r="R96" i="30"/>
  <c r="R92" i="30"/>
  <c r="R88" i="30"/>
  <c r="R84" i="30"/>
  <c r="R80" i="30"/>
  <c r="R76" i="30"/>
  <c r="R72" i="30"/>
  <c r="R68" i="30"/>
  <c r="R64" i="30"/>
  <c r="R60" i="30"/>
  <c r="R56" i="30"/>
  <c r="R52" i="30"/>
  <c r="R48" i="30"/>
  <c r="R44" i="30"/>
  <c r="R40" i="30"/>
  <c r="R36" i="30"/>
  <c r="S109" i="30"/>
  <c r="S105" i="30"/>
  <c r="S101" i="30"/>
  <c r="S97" i="30"/>
  <c r="S93" i="30"/>
  <c r="S89" i="30"/>
  <c r="S85" i="30"/>
  <c r="S81" i="30"/>
  <c r="S77" i="30"/>
  <c r="S73" i="30"/>
  <c r="S69" i="30"/>
  <c r="S65" i="30"/>
  <c r="S61" i="30"/>
  <c r="S57" i="30"/>
  <c r="S53" i="30"/>
  <c r="S49" i="30"/>
  <c r="S45" i="30"/>
  <c r="S41" i="30"/>
  <c r="S37" i="30"/>
  <c r="T106" i="30"/>
  <c r="T102" i="30"/>
  <c r="T98" i="30"/>
  <c r="T94" i="30"/>
  <c r="T90" i="30"/>
  <c r="T86" i="30"/>
  <c r="T82" i="30"/>
  <c r="T78" i="30"/>
  <c r="T74" i="30"/>
  <c r="T70" i="30"/>
  <c r="T66" i="30"/>
  <c r="T62" i="30"/>
  <c r="T58" i="30"/>
  <c r="T54" i="30"/>
  <c r="T50" i="30"/>
  <c r="T46" i="30"/>
  <c r="T42" i="30"/>
  <c r="T38" i="30"/>
  <c r="T34" i="30"/>
  <c r="U107" i="30"/>
  <c r="U103" i="30"/>
  <c r="U99" i="30"/>
  <c r="U95" i="30"/>
  <c r="U91" i="30"/>
  <c r="U87" i="30"/>
  <c r="U83" i="30"/>
  <c r="U79" i="30"/>
  <c r="U75" i="30"/>
  <c r="U71" i="30"/>
  <c r="U67" i="30"/>
  <c r="U63" i="30"/>
  <c r="U59" i="30"/>
  <c r="U55" i="30"/>
  <c r="U51" i="30"/>
  <c r="U47" i="30"/>
  <c r="U43" i="30"/>
  <c r="U39" i="30"/>
  <c r="U35" i="30"/>
  <c r="V108" i="30"/>
  <c r="V104" i="30"/>
  <c r="V100" i="30"/>
  <c r="V96" i="30"/>
  <c r="V92" i="30"/>
  <c r="V88" i="30"/>
  <c r="V84" i="30"/>
  <c r="V80" i="30"/>
  <c r="V76" i="30"/>
  <c r="V72" i="30"/>
  <c r="V68" i="30"/>
  <c r="V64" i="30"/>
  <c r="V60" i="30"/>
  <c r="V56" i="30"/>
  <c r="V52" i="30"/>
  <c r="V48" i="30"/>
  <c r="V44" i="30"/>
  <c r="V40" i="30"/>
  <c r="V36" i="30"/>
  <c r="W109" i="30"/>
  <c r="W105" i="30"/>
  <c r="W101" i="30"/>
  <c r="W97" i="30"/>
  <c r="W93" i="30"/>
  <c r="W89" i="30"/>
  <c r="W85" i="30"/>
  <c r="W81" i="30"/>
  <c r="W77" i="30"/>
  <c r="W73" i="30"/>
  <c r="W69" i="30"/>
  <c r="W65" i="30"/>
  <c r="W61" i="30"/>
  <c r="W57" i="30"/>
  <c r="W53" i="30"/>
  <c r="W49" i="30"/>
  <c r="W45" i="30"/>
  <c r="W41" i="30"/>
  <c r="W37" i="30"/>
  <c r="X106" i="30"/>
  <c r="X102" i="30"/>
  <c r="X98" i="30"/>
  <c r="X94" i="30"/>
  <c r="X90" i="30"/>
  <c r="X86" i="30"/>
  <c r="X82" i="30"/>
  <c r="X78" i="30"/>
  <c r="X74" i="30"/>
  <c r="X70" i="30"/>
  <c r="X66" i="30"/>
  <c r="X62" i="30"/>
  <c r="X58" i="30"/>
  <c r="X54" i="30"/>
  <c r="X50" i="30"/>
  <c r="X46" i="30"/>
  <c r="X42" i="30"/>
  <c r="X38" i="30"/>
  <c r="X34" i="30"/>
  <c r="Y107" i="30"/>
  <c r="Y103" i="30"/>
  <c r="Y99" i="30"/>
  <c r="Y95" i="30"/>
  <c r="Y91" i="30"/>
  <c r="Y87" i="30"/>
  <c r="Y83" i="30"/>
  <c r="Y79" i="30"/>
  <c r="Y75" i="30"/>
  <c r="Y71" i="30"/>
  <c r="Y67" i="30"/>
  <c r="Y63" i="30"/>
  <c r="Y59" i="30"/>
  <c r="Y55" i="30"/>
  <c r="Y51" i="30"/>
  <c r="Y47" i="30"/>
  <c r="Y43" i="30"/>
  <c r="Y39" i="30"/>
  <c r="Y35" i="30"/>
  <c r="Z108" i="30"/>
  <c r="Z104" i="30"/>
  <c r="Z100" i="30"/>
  <c r="Z96" i="30"/>
  <c r="Z92" i="30"/>
  <c r="Z88" i="30"/>
  <c r="Z84" i="30"/>
  <c r="Z80" i="30"/>
  <c r="Z76" i="30"/>
  <c r="Z72" i="30"/>
  <c r="Z68" i="30"/>
  <c r="Z64" i="30"/>
  <c r="Z60" i="30"/>
  <c r="Z56" i="30"/>
  <c r="Z52" i="30"/>
  <c r="Z48" i="30"/>
  <c r="Z44" i="30"/>
  <c r="Z40" i="30"/>
  <c r="Z36" i="30"/>
  <c r="AA109" i="30"/>
  <c r="AA105" i="30"/>
  <c r="AA101" i="30"/>
  <c r="AA97" i="30"/>
  <c r="AA93" i="30"/>
  <c r="AA89" i="30"/>
  <c r="AA85" i="30"/>
  <c r="AA81" i="30"/>
  <c r="AA77" i="30"/>
  <c r="AA73" i="30"/>
  <c r="AA69" i="30"/>
  <c r="AA65" i="30"/>
  <c r="AA61" i="30"/>
  <c r="AA57" i="30"/>
  <c r="AA53" i="30"/>
  <c r="AA49" i="30"/>
  <c r="AA45" i="30"/>
  <c r="AA41" i="30"/>
  <c r="AA37" i="30"/>
  <c r="AB106" i="30"/>
  <c r="AB102" i="30"/>
  <c r="AB98" i="30"/>
  <c r="AB94" i="30"/>
  <c r="AB90" i="30"/>
  <c r="AB86" i="30"/>
  <c r="AB82" i="30"/>
  <c r="AB78" i="30"/>
  <c r="AB74" i="30"/>
  <c r="AB70" i="30"/>
  <c r="AB66" i="30"/>
  <c r="AB62" i="30"/>
  <c r="AB58" i="30"/>
  <c r="AB54" i="30"/>
  <c r="AB50" i="30"/>
  <c r="AB46" i="30"/>
  <c r="AB42" i="30"/>
  <c r="AB38" i="30"/>
  <c r="AB34" i="30"/>
  <c r="AC107" i="30"/>
  <c r="AC103" i="30"/>
  <c r="AC99" i="30"/>
  <c r="AC95" i="30"/>
  <c r="AC91" i="30"/>
  <c r="AC87" i="30"/>
  <c r="AC83" i="30"/>
  <c r="AC79" i="30"/>
  <c r="AC75" i="30"/>
  <c r="AC71" i="30"/>
  <c r="AC67" i="30"/>
  <c r="AC63" i="30"/>
  <c r="AC59" i="30"/>
  <c r="AC55" i="30"/>
  <c r="AC51" i="30"/>
  <c r="AC47" i="30"/>
  <c r="AC43" i="30"/>
  <c r="AC39" i="30"/>
  <c r="AC35" i="30"/>
  <c r="AD108" i="30"/>
  <c r="AD104" i="30"/>
  <c r="AD100" i="30"/>
  <c r="AD96" i="30"/>
  <c r="AD92" i="30"/>
  <c r="AD88" i="30"/>
  <c r="AD84" i="30"/>
  <c r="AD80" i="30"/>
  <c r="AD76" i="30"/>
  <c r="AD72" i="30"/>
  <c r="AD68" i="30"/>
  <c r="AD64" i="30"/>
  <c r="AD60" i="30"/>
  <c r="AD56" i="30"/>
  <c r="AD52" i="30"/>
  <c r="AD48" i="30"/>
  <c r="AD44" i="30"/>
  <c r="AD40" i="30"/>
  <c r="AD36" i="30"/>
  <c r="AE109" i="30"/>
  <c r="AE105" i="30"/>
  <c r="AE101" i="30"/>
  <c r="AE97" i="30"/>
  <c r="AE93" i="30"/>
  <c r="AE89" i="30"/>
  <c r="AE85" i="30"/>
  <c r="AE81" i="30"/>
  <c r="AE77" i="30"/>
  <c r="AE73" i="30"/>
  <c r="AE69" i="30"/>
  <c r="AE65" i="30"/>
  <c r="AE61" i="30"/>
  <c r="AE57" i="30"/>
  <c r="AE53" i="30"/>
  <c r="AE49" i="30"/>
  <c r="AE45" i="30"/>
  <c r="AE41" i="30"/>
  <c r="AE37" i="30"/>
  <c r="AF106" i="30"/>
  <c r="AF102" i="30"/>
  <c r="AF98" i="30"/>
  <c r="AF94" i="30"/>
  <c r="AF90" i="30"/>
  <c r="AF86" i="30"/>
  <c r="AF82" i="30"/>
  <c r="AF78" i="30"/>
  <c r="AF74" i="30"/>
  <c r="AF70" i="30"/>
  <c r="AF66" i="30"/>
  <c r="AF62" i="30"/>
  <c r="AF58" i="30"/>
  <c r="AF54" i="30"/>
  <c r="AF50" i="30"/>
  <c r="AF46" i="30"/>
  <c r="AF42" i="30"/>
  <c r="AF38" i="30"/>
  <c r="AF34" i="30"/>
  <c r="AG107" i="30"/>
  <c r="AG103" i="30"/>
  <c r="AG99" i="30"/>
  <c r="AG95" i="30"/>
  <c r="AG91" i="30"/>
  <c r="AG87" i="30"/>
  <c r="AG83" i="30"/>
  <c r="AG79" i="30"/>
  <c r="AG75" i="30"/>
  <c r="AG71" i="30"/>
  <c r="AG67" i="30"/>
  <c r="AG63" i="30"/>
  <c r="AG59" i="30"/>
  <c r="AG55" i="30"/>
  <c r="AG51" i="30"/>
  <c r="AG47" i="30"/>
  <c r="AG43" i="30"/>
  <c r="AG39" i="30"/>
  <c r="AG35" i="30"/>
  <c r="AH108" i="30"/>
  <c r="AH104" i="30"/>
  <c r="AH100" i="30"/>
  <c r="AH96" i="30"/>
  <c r="AH92" i="30"/>
  <c r="AH88" i="30"/>
  <c r="AH84" i="30"/>
  <c r="AH80" i="30"/>
  <c r="AH76" i="30"/>
  <c r="AH72" i="30"/>
  <c r="AH68" i="30"/>
  <c r="AH64" i="30"/>
  <c r="AH60" i="30"/>
  <c r="AH56" i="30"/>
  <c r="AH52" i="30"/>
  <c r="AH48" i="30"/>
  <c r="AH44" i="30"/>
  <c r="AH40" i="30"/>
  <c r="AH36" i="30"/>
  <c r="AI109" i="30"/>
  <c r="AI105" i="30"/>
  <c r="AI101" i="30"/>
  <c r="AI97" i="30"/>
  <c r="AI93" i="30"/>
  <c r="AI89" i="30"/>
  <c r="AI85" i="30"/>
  <c r="AI81" i="30"/>
  <c r="AI77" i="30"/>
  <c r="AI73" i="30"/>
  <c r="AI69" i="30"/>
  <c r="AI65" i="30"/>
  <c r="AI61" i="30"/>
  <c r="AI57" i="30"/>
  <c r="AI53" i="30"/>
  <c r="AI49" i="30"/>
  <c r="AI45" i="30"/>
  <c r="AI41" i="30"/>
  <c r="AI37" i="30"/>
  <c r="AJ106" i="30"/>
  <c r="AJ102" i="30"/>
  <c r="AJ98" i="30"/>
  <c r="AJ94" i="30"/>
  <c r="AJ90" i="30"/>
  <c r="AJ86" i="30"/>
  <c r="AJ82" i="30"/>
  <c r="AJ78" i="30"/>
  <c r="AJ74" i="30"/>
  <c r="AJ70" i="30"/>
  <c r="AJ66" i="30"/>
  <c r="AJ62" i="30"/>
  <c r="AJ58" i="30"/>
  <c r="AJ54" i="30"/>
  <c r="AJ50" i="30"/>
  <c r="AJ46" i="30"/>
  <c r="AJ42" i="30"/>
  <c r="AJ38" i="30"/>
  <c r="AJ34" i="30"/>
  <c r="AK107" i="30"/>
  <c r="AK103" i="30"/>
  <c r="AK99" i="30"/>
  <c r="AK95" i="30"/>
  <c r="AK91" i="30"/>
  <c r="AK87" i="30"/>
  <c r="AK83" i="30"/>
  <c r="AK79" i="30"/>
  <c r="AK75" i="30"/>
  <c r="AK71" i="30"/>
  <c r="AK67" i="30"/>
  <c r="AK63" i="30"/>
  <c r="AK59" i="30"/>
  <c r="AK55" i="30"/>
  <c r="AK51" i="30"/>
  <c r="AK47" i="30"/>
  <c r="AK43" i="30"/>
  <c r="AQ39" i="31"/>
  <c r="AQ43" i="31"/>
  <c r="AQ47" i="31"/>
  <c r="AQ51" i="31"/>
  <c r="AQ55" i="31"/>
  <c r="AQ59" i="31"/>
  <c r="AQ63" i="31"/>
  <c r="AQ67" i="31"/>
  <c r="AQ71" i="31"/>
  <c r="AQ75" i="31"/>
  <c r="AQ79" i="31"/>
  <c r="AQ83" i="31"/>
  <c r="AQ87" i="31"/>
  <c r="AQ91" i="31"/>
  <c r="AQ95" i="31"/>
  <c r="AQ99" i="31"/>
  <c r="AQ103" i="31"/>
  <c r="AQ107" i="31"/>
  <c r="AP34" i="31"/>
  <c r="AP38" i="31"/>
  <c r="AP42" i="31"/>
  <c r="AP46" i="31"/>
  <c r="AP50" i="31"/>
  <c r="AP54" i="31"/>
  <c r="AP58" i="31"/>
  <c r="AP62" i="31"/>
  <c r="AP66" i="31"/>
  <c r="AP70" i="31"/>
  <c r="AP74" i="31"/>
  <c r="AP78" i="31"/>
  <c r="AP82" i="31"/>
  <c r="AP86" i="31"/>
  <c r="AP90" i="31"/>
  <c r="AP94" i="31"/>
  <c r="AP98" i="31"/>
  <c r="AP102" i="31"/>
  <c r="AP106" i="31"/>
  <c r="AO37" i="31"/>
  <c r="AO41" i="31"/>
  <c r="AO45" i="31"/>
  <c r="AO49" i="31"/>
  <c r="AO53" i="31"/>
  <c r="AO57" i="31"/>
  <c r="AO61" i="31"/>
  <c r="AO65" i="31"/>
  <c r="AO69" i="31"/>
  <c r="AO73" i="31"/>
  <c r="AO77" i="31"/>
  <c r="AO81" i="31"/>
  <c r="AO85" i="31"/>
  <c r="AO89" i="31"/>
  <c r="AO93" i="31"/>
  <c r="AO97" i="31"/>
  <c r="AO101" i="31"/>
  <c r="AO105" i="31"/>
  <c r="AO109" i="31"/>
  <c r="AN36" i="31"/>
  <c r="AN40" i="31"/>
  <c r="AN44" i="31"/>
  <c r="AN48" i="31"/>
  <c r="AN52" i="31"/>
  <c r="AN56" i="31"/>
  <c r="AN60" i="31"/>
  <c r="AN64" i="31"/>
  <c r="AN68" i="31"/>
  <c r="AN72" i="31"/>
  <c r="AN76" i="31"/>
  <c r="AN80" i="31"/>
  <c r="AN84" i="31"/>
  <c r="AN88" i="31"/>
  <c r="AN92" i="31"/>
  <c r="AN96" i="31"/>
  <c r="AN100" i="31"/>
  <c r="AN104" i="31"/>
  <c r="AN108" i="31"/>
  <c r="AM35" i="31"/>
  <c r="AM39" i="31"/>
  <c r="AM43" i="31"/>
  <c r="AM47" i="31"/>
  <c r="AM51" i="31"/>
  <c r="AM55" i="31"/>
  <c r="AM59" i="31"/>
  <c r="AM63" i="31"/>
  <c r="AM67" i="31"/>
  <c r="AM71" i="31"/>
  <c r="AM75" i="31"/>
  <c r="AM79" i="31"/>
  <c r="AM83" i="31"/>
  <c r="AM87" i="31"/>
  <c r="AM91" i="31"/>
  <c r="AM95" i="31"/>
  <c r="AM99" i="31"/>
  <c r="AM103" i="31"/>
  <c r="AM107" i="31"/>
  <c r="AL34" i="31"/>
  <c r="AL38" i="31"/>
  <c r="AL42" i="31"/>
  <c r="AL46" i="31"/>
  <c r="AL50" i="31"/>
  <c r="AL54" i="31"/>
  <c r="AL58" i="31"/>
  <c r="AL62" i="31"/>
  <c r="AL66" i="31"/>
  <c r="AL70" i="31"/>
  <c r="AL74" i="31"/>
  <c r="AL78" i="31"/>
  <c r="AL82" i="31"/>
  <c r="AL86" i="31"/>
  <c r="AL90" i="31"/>
  <c r="AL94" i="31"/>
  <c r="AL98" i="31"/>
  <c r="AL102" i="31"/>
  <c r="AL106" i="31"/>
  <c r="AK37" i="31"/>
  <c r="AK41" i="31"/>
  <c r="AK45" i="31"/>
  <c r="AK49" i="31"/>
  <c r="AK53" i="31"/>
  <c r="AK57" i="31"/>
  <c r="AK61" i="31"/>
  <c r="AK65" i="31"/>
  <c r="AK69" i="31"/>
  <c r="AK73" i="31"/>
  <c r="AK77" i="31"/>
  <c r="AK81" i="31"/>
  <c r="AK85" i="31"/>
  <c r="AK89" i="31"/>
  <c r="AK93" i="31"/>
  <c r="AK97" i="31"/>
  <c r="AK101" i="31"/>
  <c r="AK105" i="31"/>
  <c r="AK109" i="31"/>
  <c r="AJ36" i="31"/>
  <c r="AJ40" i="31"/>
  <c r="AJ44" i="31"/>
  <c r="AJ48" i="31"/>
  <c r="AJ52" i="31"/>
  <c r="AJ56" i="31"/>
  <c r="AJ60" i="31"/>
  <c r="AJ64" i="31"/>
  <c r="AJ68" i="31"/>
  <c r="AJ72" i="31"/>
  <c r="AJ76" i="31"/>
  <c r="AJ80" i="31"/>
  <c r="AJ84" i="31"/>
  <c r="AJ88" i="31"/>
  <c r="AJ92" i="31"/>
  <c r="AJ96" i="31"/>
  <c r="AJ100" i="31"/>
  <c r="AJ104" i="31"/>
  <c r="AJ108" i="31"/>
  <c r="AI35" i="31"/>
  <c r="AI39" i="31"/>
  <c r="AI43" i="31"/>
  <c r="AI47" i="31"/>
  <c r="AI51" i="31"/>
  <c r="AI55" i="31"/>
  <c r="AI59" i="31"/>
  <c r="AI63" i="31"/>
  <c r="AI67" i="31"/>
  <c r="AI71" i="31"/>
  <c r="AI75" i="31"/>
  <c r="AI79" i="31"/>
  <c r="AI83" i="31"/>
  <c r="AI87" i="31"/>
  <c r="AI91" i="31"/>
  <c r="AI95" i="31"/>
  <c r="AI99" i="31"/>
  <c r="AI103" i="31"/>
  <c r="AI107" i="31"/>
  <c r="AH34" i="31"/>
  <c r="AH38" i="31"/>
  <c r="AH42" i="31"/>
  <c r="AH46" i="31"/>
  <c r="AH50" i="31"/>
  <c r="AH54" i="31"/>
  <c r="AH58" i="31"/>
  <c r="AH62" i="31"/>
  <c r="AH66" i="31"/>
  <c r="AH70" i="31"/>
  <c r="AH74" i="31"/>
  <c r="AH78" i="31"/>
  <c r="AH82" i="31"/>
  <c r="AH86" i="31"/>
  <c r="AH90" i="31"/>
  <c r="AH94" i="31"/>
  <c r="AH98" i="31"/>
  <c r="AH102" i="31"/>
  <c r="AH106" i="31"/>
  <c r="AG37" i="31"/>
  <c r="AG41" i="31"/>
  <c r="AG45" i="31"/>
  <c r="AG49" i="31"/>
  <c r="AG53" i="31"/>
  <c r="AG57" i="31"/>
  <c r="AG61" i="31"/>
  <c r="AG65" i="31"/>
  <c r="AG69" i="31"/>
  <c r="AG73" i="31"/>
  <c r="AG77" i="31"/>
  <c r="AG81" i="31"/>
  <c r="AG85" i="31"/>
  <c r="AG89" i="31"/>
  <c r="AG93" i="31"/>
  <c r="AG97" i="31"/>
  <c r="AG101" i="31"/>
  <c r="AG105" i="31"/>
  <c r="AG109" i="31"/>
  <c r="AF36" i="31"/>
  <c r="AF40" i="31"/>
  <c r="AF44" i="31"/>
  <c r="AF48" i="31"/>
  <c r="AF52" i="31"/>
  <c r="AF56" i="31"/>
  <c r="AF60" i="31"/>
  <c r="AF64" i="31"/>
  <c r="AF68" i="31"/>
  <c r="AF72" i="31"/>
  <c r="AF76" i="31"/>
  <c r="AF80" i="31"/>
  <c r="AF84" i="31"/>
  <c r="AF88" i="31"/>
  <c r="AF92" i="31"/>
  <c r="AF96" i="31"/>
  <c r="AF100" i="31"/>
  <c r="AF104" i="31"/>
  <c r="AF108" i="31"/>
  <c r="AE35" i="31"/>
  <c r="AE39" i="31"/>
  <c r="AE43" i="31"/>
  <c r="AE47" i="31"/>
  <c r="AE51" i="31"/>
  <c r="AE55" i="31"/>
  <c r="AE59" i="31"/>
  <c r="AE63" i="31"/>
  <c r="AE67" i="31"/>
  <c r="AE71" i="31"/>
  <c r="AE75" i="31"/>
  <c r="AE79" i="31"/>
  <c r="AE83" i="31"/>
  <c r="AE87" i="31"/>
  <c r="AE91" i="31"/>
  <c r="AE95" i="31"/>
  <c r="AE99" i="31"/>
  <c r="AE103" i="31"/>
  <c r="AE107" i="31"/>
  <c r="AD34" i="31"/>
  <c r="AD38" i="31"/>
  <c r="AD42" i="31"/>
  <c r="AD46" i="31"/>
  <c r="AD50" i="31"/>
  <c r="AD54" i="31"/>
  <c r="AD58" i="31"/>
  <c r="AD62" i="31"/>
  <c r="AD66" i="31"/>
  <c r="AD70" i="31"/>
  <c r="AD74" i="31"/>
  <c r="AD78" i="31"/>
  <c r="AD82" i="31"/>
  <c r="AD86" i="31"/>
  <c r="AD90" i="31"/>
  <c r="AD94" i="31"/>
  <c r="AD98" i="31"/>
  <c r="AD102" i="31"/>
  <c r="AD106" i="31"/>
  <c r="AC37" i="31"/>
  <c r="AC41" i="31"/>
  <c r="AC45" i="31"/>
  <c r="AC49" i="31"/>
  <c r="AC53" i="31"/>
  <c r="AC57" i="31"/>
  <c r="AC61" i="31"/>
  <c r="AC65" i="31"/>
  <c r="AC69" i="31"/>
  <c r="AC73" i="31"/>
  <c r="AC77" i="31"/>
  <c r="AC81" i="31"/>
  <c r="AC85" i="31"/>
  <c r="AC89" i="31"/>
  <c r="AC93" i="31"/>
  <c r="AC97" i="31"/>
  <c r="AC101" i="31"/>
  <c r="AC105" i="31"/>
  <c r="AC109" i="31"/>
  <c r="AB36" i="31"/>
  <c r="AB40" i="31"/>
  <c r="AB44" i="31"/>
  <c r="AB48" i="31"/>
  <c r="AB52" i="31"/>
  <c r="AB56" i="31"/>
  <c r="AB60" i="31"/>
  <c r="AB64" i="31"/>
  <c r="AB68" i="31"/>
  <c r="AB72" i="31"/>
  <c r="AB76" i="31"/>
  <c r="AB80" i="31"/>
  <c r="AB84" i="31"/>
  <c r="AB88" i="31"/>
  <c r="AB92" i="31"/>
  <c r="AB96" i="31"/>
  <c r="AB100" i="31"/>
  <c r="AB104" i="31"/>
  <c r="AB108" i="31"/>
  <c r="AA35" i="31"/>
  <c r="AA39" i="31"/>
  <c r="AA43" i="31"/>
  <c r="AA47" i="31"/>
  <c r="AA51" i="31"/>
  <c r="AA55" i="31"/>
  <c r="AA59" i="31"/>
  <c r="AA63" i="31"/>
  <c r="AA67" i="31"/>
  <c r="AA71" i="31"/>
  <c r="AA75" i="31"/>
  <c r="AA79" i="31"/>
  <c r="AA83" i="31"/>
  <c r="AA87" i="31"/>
  <c r="AA91" i="31"/>
  <c r="AA95" i="31"/>
  <c r="AA99" i="31"/>
  <c r="AA103" i="31"/>
  <c r="AA107" i="31"/>
  <c r="Z34" i="31"/>
  <c r="Z38" i="31"/>
  <c r="Z42" i="31"/>
  <c r="Z46" i="31"/>
  <c r="Z50" i="31"/>
  <c r="Z54" i="31"/>
  <c r="Z58" i="31"/>
  <c r="Z62" i="31"/>
  <c r="Z66" i="31"/>
  <c r="Z70" i="31"/>
  <c r="Z74" i="31"/>
  <c r="Z78" i="31"/>
  <c r="Z82" i="31"/>
  <c r="Z86" i="31"/>
  <c r="Z90" i="31"/>
  <c r="Z94" i="31"/>
  <c r="Z98" i="31"/>
  <c r="Z102" i="31"/>
  <c r="Z106" i="31"/>
  <c r="Y37" i="31"/>
  <c r="Y41" i="31"/>
  <c r="Y45" i="31"/>
  <c r="Y49" i="31"/>
  <c r="Y53" i="31"/>
  <c r="Y57" i="31"/>
  <c r="Y61" i="31"/>
  <c r="Y65" i="31"/>
  <c r="Y69" i="31"/>
  <c r="Y73" i="31"/>
  <c r="Y77" i="31"/>
  <c r="Y81" i="31"/>
  <c r="Y85" i="31"/>
  <c r="Y89" i="31"/>
  <c r="Y93" i="31"/>
  <c r="Y97" i="31"/>
  <c r="Y101" i="31"/>
  <c r="Y105" i="31"/>
  <c r="Y109" i="31"/>
  <c r="X36" i="31"/>
  <c r="X40" i="31"/>
  <c r="X44" i="31"/>
  <c r="X48" i="31"/>
  <c r="X52" i="31"/>
  <c r="X56" i="31"/>
  <c r="X60" i="31"/>
  <c r="X64" i="31"/>
  <c r="X68" i="31"/>
  <c r="X72" i="31"/>
  <c r="X76" i="31"/>
  <c r="X80" i="31"/>
  <c r="X84" i="31"/>
  <c r="X88" i="31"/>
  <c r="X92" i="31"/>
  <c r="X96" i="31"/>
  <c r="X100" i="31"/>
  <c r="X104" i="31"/>
  <c r="X108" i="31"/>
  <c r="W35" i="31"/>
  <c r="W39" i="31"/>
  <c r="W43" i="31"/>
  <c r="W47" i="31"/>
  <c r="W51" i="31"/>
  <c r="W55" i="31"/>
  <c r="W59" i="31"/>
  <c r="W63" i="31"/>
  <c r="W67" i="31"/>
  <c r="W71" i="31"/>
  <c r="W75" i="31"/>
  <c r="W79" i="31"/>
  <c r="W83" i="31"/>
  <c r="W87" i="31"/>
  <c r="W91" i="31"/>
  <c r="W95" i="31"/>
  <c r="W99" i="31"/>
  <c r="W103" i="31"/>
  <c r="W107" i="31"/>
  <c r="V34" i="31"/>
  <c r="V38" i="31"/>
  <c r="V42" i="31"/>
  <c r="V46" i="31"/>
  <c r="V50" i="31"/>
  <c r="V54" i="31"/>
  <c r="V58" i="31"/>
  <c r="V62" i="31"/>
  <c r="V66" i="31"/>
  <c r="V70" i="31"/>
  <c r="V74" i="31"/>
  <c r="V78" i="31"/>
  <c r="V82" i="31"/>
  <c r="V86" i="31"/>
  <c r="V90" i="31"/>
  <c r="V94" i="31"/>
  <c r="V98" i="31"/>
  <c r="V102" i="31"/>
  <c r="V106" i="31"/>
  <c r="U37" i="31"/>
  <c r="U41" i="31"/>
  <c r="U45" i="31"/>
  <c r="U49" i="31"/>
  <c r="U53" i="31"/>
  <c r="U57" i="31"/>
  <c r="U61" i="31"/>
  <c r="U65" i="31"/>
  <c r="U69" i="31"/>
  <c r="U73" i="31"/>
  <c r="U77" i="31"/>
  <c r="U81" i="31"/>
  <c r="U85" i="31"/>
  <c r="U89" i="31"/>
  <c r="U93" i="31"/>
  <c r="U97" i="31"/>
  <c r="U101" i="31"/>
  <c r="U105" i="31"/>
  <c r="U109" i="31"/>
  <c r="T36" i="31"/>
  <c r="T40" i="31"/>
  <c r="T44" i="31"/>
  <c r="T48" i="31"/>
  <c r="T52" i="31"/>
  <c r="T56" i="31"/>
  <c r="T60" i="31"/>
  <c r="T64" i="31"/>
  <c r="T68" i="31"/>
  <c r="T72" i="31"/>
  <c r="T76" i="31"/>
  <c r="T80" i="31"/>
  <c r="T84" i="31"/>
  <c r="T88" i="31"/>
  <c r="T92" i="31"/>
  <c r="T96" i="31"/>
  <c r="T100" i="31"/>
  <c r="T104" i="31"/>
  <c r="T108" i="31"/>
  <c r="S35" i="31"/>
  <c r="S39" i="31"/>
  <c r="S43" i="31"/>
  <c r="S47" i="31"/>
  <c r="S51" i="31"/>
  <c r="S55" i="31"/>
  <c r="S59" i="31"/>
  <c r="S63" i="31"/>
  <c r="S67" i="31"/>
  <c r="S71" i="31"/>
  <c r="S75" i="31"/>
  <c r="S79" i="31"/>
  <c r="S83" i="31"/>
  <c r="S87" i="31"/>
  <c r="S91" i="31"/>
  <c r="S95" i="31"/>
  <c r="S99" i="31"/>
  <c r="S103" i="31"/>
  <c r="S107" i="31"/>
  <c r="R34" i="31"/>
  <c r="R38" i="31"/>
  <c r="R42" i="31"/>
  <c r="R46" i="31"/>
  <c r="R50" i="31"/>
  <c r="R54" i="31"/>
  <c r="R58" i="31"/>
  <c r="R62" i="31"/>
  <c r="R66" i="31"/>
  <c r="R70" i="31"/>
  <c r="R74" i="31"/>
  <c r="R78" i="31"/>
  <c r="R82" i="31"/>
  <c r="R86" i="31"/>
  <c r="R90" i="31"/>
  <c r="R94" i="31"/>
  <c r="R98" i="31"/>
  <c r="R102" i="31"/>
  <c r="R106" i="31"/>
  <c r="Q37" i="31"/>
  <c r="Q41" i="31"/>
  <c r="Q45" i="31"/>
  <c r="Q49" i="31"/>
  <c r="Q53" i="31"/>
  <c r="Q57" i="31"/>
  <c r="Q61" i="31"/>
  <c r="Q65" i="31"/>
  <c r="Q69" i="31"/>
  <c r="Q73" i="31"/>
  <c r="Q77" i="31"/>
  <c r="Q81" i="31"/>
  <c r="Q85" i="31"/>
  <c r="Q89" i="31"/>
  <c r="Q93" i="31"/>
  <c r="Q97" i="31"/>
  <c r="Q101" i="31"/>
  <c r="Q105" i="31"/>
  <c r="Q109" i="31"/>
  <c r="AQ34" i="31"/>
  <c r="AQ36" i="31"/>
  <c r="AQ40" i="31"/>
  <c r="AQ44" i="31"/>
  <c r="AQ48" i="31"/>
  <c r="AQ52" i="31"/>
  <c r="AQ56" i="31"/>
  <c r="AQ60" i="31"/>
  <c r="AQ64" i="31"/>
  <c r="AQ68" i="31"/>
  <c r="AQ72" i="31"/>
  <c r="AQ76" i="31"/>
  <c r="AQ80" i="31"/>
  <c r="AQ84" i="31"/>
  <c r="AQ88" i="31"/>
  <c r="AQ92" i="31"/>
  <c r="AQ96" i="31"/>
  <c r="AQ100" i="31"/>
  <c r="AQ104" i="31"/>
  <c r="AQ108" i="31"/>
  <c r="AP35" i="31"/>
  <c r="AP39" i="31"/>
  <c r="AP43" i="31"/>
  <c r="AP47" i="31"/>
  <c r="AP51" i="31"/>
  <c r="AP55" i="31"/>
  <c r="AP59" i="31"/>
  <c r="AP63" i="31"/>
  <c r="AP67" i="31"/>
  <c r="AP71" i="31"/>
  <c r="AP75" i="31"/>
  <c r="AP79" i="31"/>
  <c r="AP83" i="31"/>
  <c r="AP87" i="31"/>
  <c r="AP91" i="31"/>
  <c r="AP95" i="31"/>
  <c r="AP99" i="31"/>
  <c r="AP103" i="31"/>
  <c r="AP107" i="31"/>
  <c r="AO34" i="31"/>
  <c r="AO38" i="31"/>
  <c r="AO42" i="31"/>
  <c r="AO46" i="31"/>
  <c r="AO50" i="31"/>
  <c r="AO54" i="31"/>
  <c r="AO58" i="31"/>
  <c r="AO62" i="31"/>
  <c r="AO66" i="31"/>
  <c r="AO70" i="31"/>
  <c r="AO74" i="31"/>
  <c r="AO78" i="31"/>
  <c r="AO82" i="31"/>
  <c r="AO86" i="31"/>
  <c r="AO90" i="31"/>
  <c r="AO94" i="31"/>
  <c r="AO98" i="31"/>
  <c r="AO102" i="31"/>
  <c r="AO106" i="31"/>
  <c r="AN37" i="31"/>
  <c r="AN41" i="31"/>
  <c r="AN45" i="31"/>
  <c r="AN49" i="31"/>
  <c r="AN53" i="31"/>
  <c r="AN57" i="31"/>
  <c r="AN61" i="31"/>
  <c r="AN65" i="31"/>
  <c r="AN69" i="31"/>
  <c r="AN73" i="31"/>
  <c r="AN77" i="31"/>
  <c r="AN81" i="31"/>
  <c r="AN85" i="31"/>
  <c r="AN89" i="31"/>
  <c r="AN93" i="31"/>
  <c r="AN97" i="31"/>
  <c r="AN101" i="31"/>
  <c r="AN105" i="31"/>
  <c r="AN109" i="31"/>
  <c r="AM36" i="31"/>
  <c r="AM40" i="31"/>
  <c r="AM44" i="31"/>
  <c r="AM48" i="31"/>
  <c r="AM52" i="31"/>
  <c r="AM56" i="31"/>
  <c r="AM60" i="31"/>
  <c r="AM64" i="31"/>
  <c r="AM68" i="31"/>
  <c r="AM72" i="31"/>
  <c r="AM76" i="31"/>
  <c r="AM80" i="31"/>
  <c r="AM84" i="31"/>
  <c r="AM88" i="31"/>
  <c r="AM92" i="31"/>
  <c r="AM96" i="31"/>
  <c r="AM100" i="31"/>
  <c r="AM104" i="31"/>
  <c r="AM108" i="31"/>
  <c r="AL35" i="31"/>
  <c r="AL39" i="31"/>
  <c r="AL43" i="31"/>
  <c r="AL47" i="31"/>
  <c r="AL51" i="31"/>
  <c r="AL55" i="31"/>
  <c r="AL59" i="31"/>
  <c r="AL63" i="31"/>
  <c r="AL67" i="31"/>
  <c r="AL71" i="31"/>
  <c r="AL75" i="31"/>
  <c r="AL79" i="31"/>
  <c r="AL83" i="31"/>
  <c r="AL87" i="31"/>
  <c r="AL91" i="31"/>
  <c r="AL95" i="31"/>
  <c r="AL99" i="31"/>
  <c r="AL103" i="31"/>
  <c r="AL107" i="31"/>
  <c r="AK34" i="31"/>
  <c r="AK38" i="31"/>
  <c r="AK42" i="31"/>
  <c r="AK46" i="31"/>
  <c r="AK50" i="31"/>
  <c r="AK54" i="31"/>
  <c r="AK58" i="31"/>
  <c r="AK62" i="31"/>
  <c r="AK66" i="31"/>
  <c r="AK70" i="31"/>
  <c r="AK74" i="31"/>
  <c r="AK78" i="31"/>
  <c r="AK82" i="31"/>
  <c r="AK86" i="31"/>
  <c r="AK90" i="31"/>
  <c r="AK94" i="31"/>
  <c r="AK98" i="31"/>
  <c r="AK102" i="31"/>
  <c r="AK106" i="31"/>
  <c r="AJ37" i="31"/>
  <c r="AJ41" i="31"/>
  <c r="AJ45" i="31"/>
  <c r="AJ49" i="31"/>
  <c r="AJ53" i="31"/>
  <c r="AJ57" i="31"/>
  <c r="AJ61" i="31"/>
  <c r="AJ65" i="31"/>
  <c r="AJ69" i="31"/>
  <c r="AJ73" i="31"/>
  <c r="AJ77" i="31"/>
  <c r="AJ81" i="31"/>
  <c r="AJ85" i="31"/>
  <c r="AJ89" i="31"/>
  <c r="AJ93" i="31"/>
  <c r="AJ97" i="31"/>
  <c r="AJ101" i="31"/>
  <c r="AJ105" i="31"/>
  <c r="AJ109" i="31"/>
  <c r="AI36" i="31"/>
  <c r="AI40" i="31"/>
  <c r="AI44" i="31"/>
  <c r="AI48" i="31"/>
  <c r="AI52" i="31"/>
  <c r="AI56" i="31"/>
  <c r="AI60" i="31"/>
  <c r="AI64" i="31"/>
  <c r="AI68" i="31"/>
  <c r="AI72" i="31"/>
  <c r="AI76" i="31"/>
  <c r="AI80" i="31"/>
  <c r="AI84" i="31"/>
  <c r="AI88" i="31"/>
  <c r="AI92" i="31"/>
  <c r="AI96" i="31"/>
  <c r="AI100" i="31"/>
  <c r="AI104" i="31"/>
  <c r="AI108" i="31"/>
  <c r="AH35" i="31"/>
  <c r="AH39" i="31"/>
  <c r="AH43" i="31"/>
  <c r="AH47" i="31"/>
  <c r="AH51" i="31"/>
  <c r="AH55" i="31"/>
  <c r="AH59" i="31"/>
  <c r="AH63" i="31"/>
  <c r="AH67" i="31"/>
  <c r="AH71" i="31"/>
  <c r="AH75" i="31"/>
  <c r="AH79" i="31"/>
  <c r="AH83" i="31"/>
  <c r="AH87" i="31"/>
  <c r="AH91" i="31"/>
  <c r="AH95" i="31"/>
  <c r="AH99" i="31"/>
  <c r="AH103" i="31"/>
  <c r="AH107" i="31"/>
  <c r="AG34" i="31"/>
  <c r="AG38" i="31"/>
  <c r="AG42" i="31"/>
  <c r="AG46" i="31"/>
  <c r="AG50" i="31"/>
  <c r="AG54" i="31"/>
  <c r="AG58" i="31"/>
  <c r="AG62" i="31"/>
  <c r="AG66" i="31"/>
  <c r="AG70" i="31"/>
  <c r="AG74" i="31"/>
  <c r="AG78" i="31"/>
  <c r="AG82" i="31"/>
  <c r="AG86" i="31"/>
  <c r="AG90" i="31"/>
  <c r="AG94" i="31"/>
  <c r="AG98" i="31"/>
  <c r="AG102" i="31"/>
  <c r="AG106" i="31"/>
  <c r="AF37" i="31"/>
  <c r="AF41" i="31"/>
  <c r="AF45" i="31"/>
  <c r="AF49" i="31"/>
  <c r="AF53" i="31"/>
  <c r="AF57" i="31"/>
  <c r="AF61" i="31"/>
  <c r="AF65" i="31"/>
  <c r="AF69" i="31"/>
  <c r="AF73" i="31"/>
  <c r="AF77" i="31"/>
  <c r="AF81" i="31"/>
  <c r="AF85" i="31"/>
  <c r="AF89" i="31"/>
  <c r="AF93" i="31"/>
  <c r="AF97" i="31"/>
  <c r="AF101" i="31"/>
  <c r="AF105" i="31"/>
  <c r="AF109" i="31"/>
  <c r="AE36" i="31"/>
  <c r="AE40" i="31"/>
  <c r="AE44" i="31"/>
  <c r="AE48" i="31"/>
  <c r="AE52" i="31"/>
  <c r="AE56" i="31"/>
  <c r="AE60" i="31"/>
  <c r="AE64" i="31"/>
  <c r="AE68" i="31"/>
  <c r="AE72" i="31"/>
  <c r="AE76" i="31"/>
  <c r="AE80" i="31"/>
  <c r="AE84" i="31"/>
  <c r="AE88" i="31"/>
  <c r="AE92" i="31"/>
  <c r="AE96" i="31"/>
  <c r="AE100" i="31"/>
  <c r="AE104" i="31"/>
  <c r="AE108" i="31"/>
  <c r="AD35" i="31"/>
  <c r="AD39" i="31"/>
  <c r="AD43" i="31"/>
  <c r="AD47" i="31"/>
  <c r="AD51" i="31"/>
  <c r="AD55" i="31"/>
  <c r="AD59" i="31"/>
  <c r="AD63" i="31"/>
  <c r="AD67" i="31"/>
  <c r="AD71" i="31"/>
  <c r="AD75" i="31"/>
  <c r="AD79" i="31"/>
  <c r="AD83" i="31"/>
  <c r="AD87" i="31"/>
  <c r="AD91" i="31"/>
  <c r="AD95" i="31"/>
  <c r="AD99" i="31"/>
  <c r="AD103" i="31"/>
  <c r="AD107" i="31"/>
  <c r="AC34" i="31"/>
  <c r="AC38" i="31"/>
  <c r="AC42" i="31"/>
  <c r="AC46" i="31"/>
  <c r="AC50" i="31"/>
  <c r="AC54" i="31"/>
  <c r="AC58" i="31"/>
  <c r="AC62" i="31"/>
  <c r="AC66" i="31"/>
  <c r="AC70" i="31"/>
  <c r="AC74" i="31"/>
  <c r="AC78" i="31"/>
  <c r="AC82" i="31"/>
  <c r="AC86" i="31"/>
  <c r="AC90" i="31"/>
  <c r="AC94" i="31"/>
  <c r="AC98" i="31"/>
  <c r="AC102" i="31"/>
  <c r="AC106" i="31"/>
  <c r="AB37" i="31"/>
  <c r="AB41" i="31"/>
  <c r="AB45" i="31"/>
  <c r="AB49" i="31"/>
  <c r="AB53" i="31"/>
  <c r="AB57" i="31"/>
  <c r="AB61" i="31"/>
  <c r="AB65" i="31"/>
  <c r="AB69" i="31"/>
  <c r="AB73" i="31"/>
  <c r="AB77" i="31"/>
  <c r="AB81" i="31"/>
  <c r="AB85" i="31"/>
  <c r="AB89" i="31"/>
  <c r="AB93" i="31"/>
  <c r="AB97" i="31"/>
  <c r="AB101" i="31"/>
  <c r="AB105" i="31"/>
  <c r="AB109" i="31"/>
  <c r="AA36" i="31"/>
  <c r="AA40" i="31"/>
  <c r="AA44" i="31"/>
  <c r="AA48" i="31"/>
  <c r="AA52" i="31"/>
  <c r="AA56" i="31"/>
  <c r="AA60" i="31"/>
  <c r="AA64" i="31"/>
  <c r="AA68" i="31"/>
  <c r="AA72" i="31"/>
  <c r="AA76" i="31"/>
  <c r="AA80" i="31"/>
  <c r="AA84" i="31"/>
  <c r="AA88" i="31"/>
  <c r="AA92" i="31"/>
  <c r="AA96" i="31"/>
  <c r="AA100" i="31"/>
  <c r="AA104" i="31"/>
  <c r="AA108" i="31"/>
  <c r="Z35" i="31"/>
  <c r="Z39" i="31"/>
  <c r="Z43" i="31"/>
  <c r="Z47" i="31"/>
  <c r="Z51" i="31"/>
  <c r="Z55" i="31"/>
  <c r="Z59" i="31"/>
  <c r="Z63" i="31"/>
  <c r="Z67" i="31"/>
  <c r="Z71" i="31"/>
  <c r="Z75" i="31"/>
  <c r="Z79" i="31"/>
  <c r="Z83" i="31"/>
  <c r="Z87" i="31"/>
  <c r="Z91" i="31"/>
  <c r="Z95" i="31"/>
  <c r="Z99" i="31"/>
  <c r="Z103" i="31"/>
  <c r="Z107" i="31"/>
  <c r="Y34" i="31"/>
  <c r="Y38" i="31"/>
  <c r="Y42" i="31"/>
  <c r="Y46" i="31"/>
  <c r="Y50" i="31"/>
  <c r="Y54" i="31"/>
  <c r="Y58" i="31"/>
  <c r="Y62" i="31"/>
  <c r="Y66" i="31"/>
  <c r="Y70" i="31"/>
  <c r="Y74" i="31"/>
  <c r="Y78" i="31"/>
  <c r="Y82" i="31"/>
  <c r="Y86" i="31"/>
  <c r="Y90" i="31"/>
  <c r="Y94" i="31"/>
  <c r="Y98" i="31"/>
  <c r="Y102" i="31"/>
  <c r="Y106" i="31"/>
  <c r="X37" i="31"/>
  <c r="X41" i="31"/>
  <c r="X45" i="31"/>
  <c r="X49" i="31"/>
  <c r="X53" i="31"/>
  <c r="X57" i="31"/>
  <c r="X61" i="31"/>
  <c r="X65" i="31"/>
  <c r="X69" i="31"/>
  <c r="X73" i="31"/>
  <c r="X77" i="31"/>
  <c r="X81" i="31"/>
  <c r="X85" i="31"/>
  <c r="X89" i="31"/>
  <c r="X93" i="31"/>
  <c r="X97" i="31"/>
  <c r="X101" i="31"/>
  <c r="X105" i="31"/>
  <c r="X109" i="31"/>
  <c r="W36" i="31"/>
  <c r="W40" i="31"/>
  <c r="W44" i="31"/>
  <c r="W48" i="31"/>
  <c r="W52" i="31"/>
  <c r="W56" i="31"/>
  <c r="W60" i="31"/>
  <c r="W64" i="31"/>
  <c r="W68" i="31"/>
  <c r="W72" i="31"/>
  <c r="W76" i="31"/>
  <c r="W80" i="31"/>
  <c r="W84" i="31"/>
  <c r="W88" i="31"/>
  <c r="W92" i="31"/>
  <c r="W96" i="31"/>
  <c r="W100" i="31"/>
  <c r="W104" i="31"/>
  <c r="W108" i="31"/>
  <c r="V35" i="31"/>
  <c r="V39" i="31"/>
  <c r="V43" i="31"/>
  <c r="V47" i="31"/>
  <c r="V51" i="31"/>
  <c r="V55" i="31"/>
  <c r="V59" i="31"/>
  <c r="V63" i="31"/>
  <c r="V67" i="31"/>
  <c r="V71" i="31"/>
  <c r="V75" i="31"/>
  <c r="V79" i="31"/>
  <c r="V83" i="31"/>
  <c r="V87" i="31"/>
  <c r="V91" i="31"/>
  <c r="V95" i="31"/>
  <c r="V99" i="31"/>
  <c r="V103" i="31"/>
  <c r="V107" i="31"/>
  <c r="U34" i="31"/>
  <c r="U38" i="31"/>
  <c r="U42" i="31"/>
  <c r="U46" i="31"/>
  <c r="U50" i="31"/>
  <c r="U54" i="31"/>
  <c r="U58" i="31"/>
  <c r="U62" i="31"/>
  <c r="U66" i="31"/>
  <c r="U70" i="31"/>
  <c r="U74" i="31"/>
  <c r="U78" i="31"/>
  <c r="U82" i="31"/>
  <c r="U86" i="31"/>
  <c r="U90" i="31"/>
  <c r="U94" i="31"/>
  <c r="U98" i="31"/>
  <c r="U102" i="31"/>
  <c r="U106" i="31"/>
  <c r="T37" i="31"/>
  <c r="T41" i="31"/>
  <c r="T45" i="31"/>
  <c r="T49" i="31"/>
  <c r="T53" i="31"/>
  <c r="T57" i="31"/>
  <c r="T61" i="31"/>
  <c r="T65" i="31"/>
  <c r="T69" i="31"/>
  <c r="T73" i="31"/>
  <c r="T77" i="31"/>
  <c r="T81" i="31"/>
  <c r="T85" i="31"/>
  <c r="T89" i="31"/>
  <c r="T93" i="31"/>
  <c r="T97" i="31"/>
  <c r="T101" i="31"/>
  <c r="T105" i="31"/>
  <c r="T109" i="31"/>
  <c r="S36" i="31"/>
  <c r="S40" i="31"/>
  <c r="S44" i="31"/>
  <c r="S48" i="31"/>
  <c r="S52" i="31"/>
  <c r="S56" i="31"/>
  <c r="S60" i="31"/>
  <c r="S64" i="31"/>
  <c r="S68" i="31"/>
  <c r="S72" i="31"/>
  <c r="S76" i="31"/>
  <c r="S80" i="31"/>
  <c r="S84" i="31"/>
  <c r="S88" i="31"/>
  <c r="S92" i="31"/>
  <c r="S96" i="31"/>
  <c r="S100" i="31"/>
  <c r="S104" i="31"/>
  <c r="S108" i="31"/>
  <c r="R35" i="31"/>
  <c r="R39" i="31"/>
  <c r="R43" i="31"/>
  <c r="R47" i="31"/>
  <c r="R51" i="31"/>
  <c r="R55" i="31"/>
  <c r="R59" i="31"/>
  <c r="R63" i="31"/>
  <c r="R67" i="31"/>
  <c r="R71" i="31"/>
  <c r="R75" i="31"/>
  <c r="R79" i="31"/>
  <c r="R83" i="31"/>
  <c r="R87" i="31"/>
  <c r="R91" i="31"/>
  <c r="R95" i="31"/>
  <c r="R99" i="31"/>
  <c r="R103" i="31"/>
  <c r="R107" i="31"/>
  <c r="Q34" i="31"/>
  <c r="Q38" i="31"/>
  <c r="Q42" i="31"/>
  <c r="Q46" i="31"/>
  <c r="Q50" i="31"/>
  <c r="Q54" i="31"/>
  <c r="Q58" i="31"/>
  <c r="Q62" i="31"/>
  <c r="Q66" i="31"/>
  <c r="Q70" i="31"/>
  <c r="Q74" i="31"/>
  <c r="Q78" i="31"/>
  <c r="Q82" i="31"/>
  <c r="Q86" i="31"/>
  <c r="Q90" i="31"/>
  <c r="Q94" i="31"/>
  <c r="Q98" i="31"/>
  <c r="Q102" i="31"/>
  <c r="Q106" i="31"/>
  <c r="AQ37" i="31"/>
  <c r="AQ45" i="31"/>
  <c r="AQ53" i="31"/>
  <c r="AQ61" i="31"/>
  <c r="AQ69" i="31"/>
  <c r="AQ77" i="31"/>
  <c r="AQ85" i="31"/>
  <c r="AQ93" i="31"/>
  <c r="AQ101" i="31"/>
  <c r="AQ109" i="31"/>
  <c r="AP40" i="31"/>
  <c r="AP48" i="31"/>
  <c r="AP56" i="31"/>
  <c r="AP64" i="31"/>
  <c r="AP72" i="31"/>
  <c r="AP80" i="31"/>
  <c r="AP88" i="31"/>
  <c r="AP96" i="31"/>
  <c r="AP104" i="31"/>
  <c r="AO35" i="31"/>
  <c r="AO43" i="31"/>
  <c r="AO51" i="31"/>
  <c r="AO59" i="31"/>
  <c r="AO67" i="31"/>
  <c r="AO75" i="31"/>
  <c r="AO83" i="31"/>
  <c r="AO91" i="31"/>
  <c r="AO99" i="31"/>
  <c r="AO107" i="31"/>
  <c r="AN38" i="31"/>
  <c r="AN46" i="31"/>
  <c r="AN54" i="31"/>
  <c r="AN62" i="31"/>
  <c r="AN70" i="31"/>
  <c r="AN78" i="31"/>
  <c r="AN86" i="31"/>
  <c r="AN94" i="31"/>
  <c r="AN102" i="31"/>
  <c r="AM41" i="31"/>
  <c r="AM49" i="31"/>
  <c r="AM57" i="31"/>
  <c r="AM65" i="31"/>
  <c r="AM73" i="31"/>
  <c r="AM81" i="31"/>
  <c r="AM89" i="31"/>
  <c r="AM97" i="31"/>
  <c r="AM105" i="31"/>
  <c r="AL36" i="31"/>
  <c r="AL44" i="31"/>
  <c r="AL52" i="31"/>
  <c r="AL60" i="31"/>
  <c r="AL68" i="31"/>
  <c r="AL76" i="31"/>
  <c r="AL84" i="31"/>
  <c r="AL92" i="31"/>
  <c r="AL100" i="31"/>
  <c r="AL108" i="31"/>
  <c r="AK39" i="31"/>
  <c r="AK47" i="31"/>
  <c r="AK55" i="31"/>
  <c r="AK63" i="31"/>
  <c r="AK71" i="31"/>
  <c r="AK79" i="31"/>
  <c r="AK87" i="31"/>
  <c r="AK95" i="31"/>
  <c r="AK103" i="31"/>
  <c r="AJ34" i="31"/>
  <c r="AJ42" i="31"/>
  <c r="AJ50" i="31"/>
  <c r="AJ58" i="31"/>
  <c r="AJ66" i="31"/>
  <c r="AJ74" i="31"/>
  <c r="AJ82" i="31"/>
  <c r="AJ90" i="31"/>
  <c r="AJ98" i="31"/>
  <c r="AJ106" i="31"/>
  <c r="AI37" i="31"/>
  <c r="AI45" i="31"/>
  <c r="AI53" i="31"/>
  <c r="AI61" i="31"/>
  <c r="AI69" i="31"/>
  <c r="AI77" i="31"/>
  <c r="AI85" i="31"/>
  <c r="AI93" i="31"/>
  <c r="AI101" i="31"/>
  <c r="AI109" i="31"/>
  <c r="AH40" i="31"/>
  <c r="AH48" i="31"/>
  <c r="AH56" i="31"/>
  <c r="AH64" i="31"/>
  <c r="AH72" i="31"/>
  <c r="AH80" i="31"/>
  <c r="AH88" i="31"/>
  <c r="AH96" i="31"/>
  <c r="AH104" i="31"/>
  <c r="AG35" i="31"/>
  <c r="AG43" i="31"/>
  <c r="AG51" i="31"/>
  <c r="AG59" i="31"/>
  <c r="AG67" i="31"/>
  <c r="AG75" i="31"/>
  <c r="AG83" i="31"/>
  <c r="AG91" i="31"/>
  <c r="AG99" i="31"/>
  <c r="AG107" i="31"/>
  <c r="AF38" i="31"/>
  <c r="AF46" i="31"/>
  <c r="AF54" i="31"/>
  <c r="AF62" i="31"/>
  <c r="AF70" i="31"/>
  <c r="AF78" i="31"/>
  <c r="AF86" i="31"/>
  <c r="AF94" i="31"/>
  <c r="AF102" i="31"/>
  <c r="AE41" i="31"/>
  <c r="AE49" i="31"/>
  <c r="AE57" i="31"/>
  <c r="AE65" i="31"/>
  <c r="AE73" i="31"/>
  <c r="AE81" i="31"/>
  <c r="AE89" i="31"/>
  <c r="AE97" i="31"/>
  <c r="AE105" i="31"/>
  <c r="AD36" i="31"/>
  <c r="AD44" i="31"/>
  <c r="AD52" i="31"/>
  <c r="AD60" i="31"/>
  <c r="AD68" i="31"/>
  <c r="AD76" i="31"/>
  <c r="AD84" i="31"/>
  <c r="AD92" i="31"/>
  <c r="AD100" i="31"/>
  <c r="AD108" i="31"/>
  <c r="AC39" i="31"/>
  <c r="AC47" i="31"/>
  <c r="AC55" i="31"/>
  <c r="AC63" i="31"/>
  <c r="AC71" i="31"/>
  <c r="AC79" i="31"/>
  <c r="AC87" i="31"/>
  <c r="AC95" i="31"/>
  <c r="AC103" i="31"/>
  <c r="AB34" i="31"/>
  <c r="AB42" i="31"/>
  <c r="AB50" i="31"/>
  <c r="AB58" i="31"/>
  <c r="AB66" i="31"/>
  <c r="AB74" i="31"/>
  <c r="AB82" i="31"/>
  <c r="AB90" i="31"/>
  <c r="AB98" i="31"/>
  <c r="AB106" i="31"/>
  <c r="AA37" i="31"/>
  <c r="AA45" i="31"/>
  <c r="AA53" i="31"/>
  <c r="AA61" i="31"/>
  <c r="AA69" i="31"/>
  <c r="AA77" i="31"/>
  <c r="AA85" i="31"/>
  <c r="AA93" i="31"/>
  <c r="AA101" i="31"/>
  <c r="AA109" i="31"/>
  <c r="Z40" i="31"/>
  <c r="Z48" i="31"/>
  <c r="Z56" i="31"/>
  <c r="Z64" i="31"/>
  <c r="Z72" i="31"/>
  <c r="Z80" i="31"/>
  <c r="Z88" i="31"/>
  <c r="Z96" i="31"/>
  <c r="Z104" i="31"/>
  <c r="Y35" i="31"/>
  <c r="Y43" i="31"/>
  <c r="Y51" i="31"/>
  <c r="Y59" i="31"/>
  <c r="Y67" i="31"/>
  <c r="Y75" i="31"/>
  <c r="Y83" i="31"/>
  <c r="Y91" i="31"/>
  <c r="Y99" i="31"/>
  <c r="Y107" i="31"/>
  <c r="X38" i="31"/>
  <c r="X46" i="31"/>
  <c r="X54" i="31"/>
  <c r="X62" i="31"/>
  <c r="X70" i="31"/>
  <c r="X78" i="31"/>
  <c r="X86" i="31"/>
  <c r="X94" i="31"/>
  <c r="X102" i="31"/>
  <c r="Q104" i="31"/>
  <c r="Q96" i="31"/>
  <c r="Q88" i="31"/>
  <c r="Q80" i="31"/>
  <c r="Q72" i="31"/>
  <c r="Q64" i="31"/>
  <c r="Q56" i="31"/>
  <c r="Q48" i="31"/>
  <c r="Q40" i="31"/>
  <c r="R109" i="31"/>
  <c r="R101" i="31"/>
  <c r="R93" i="31"/>
  <c r="R85" i="31"/>
  <c r="R77" i="31"/>
  <c r="R69" i="31"/>
  <c r="R61" i="31"/>
  <c r="R53" i="31"/>
  <c r="R45" i="31"/>
  <c r="R37" i="31"/>
  <c r="S106" i="31"/>
  <c r="S98" i="31"/>
  <c r="S90" i="31"/>
  <c r="S82" i="31"/>
  <c r="S74" i="31"/>
  <c r="S66" i="31"/>
  <c r="S58" i="31"/>
  <c r="S50" i="31"/>
  <c r="S42" i="31"/>
  <c r="S34" i="31"/>
  <c r="T103" i="31"/>
  <c r="T95" i="31"/>
  <c r="T87" i="31"/>
  <c r="T79" i="31"/>
  <c r="T71" i="31"/>
  <c r="T63" i="31"/>
  <c r="T55" i="31"/>
  <c r="T47" i="31"/>
  <c r="T39" i="31"/>
  <c r="U108" i="31"/>
  <c r="U100" i="31"/>
  <c r="U92" i="31"/>
  <c r="U84" i="31"/>
  <c r="U76" i="31"/>
  <c r="U68" i="31"/>
  <c r="U60" i="31"/>
  <c r="U52" i="31"/>
  <c r="U44" i="31"/>
  <c r="U36" i="31"/>
  <c r="V105" i="31"/>
  <c r="V97" i="31"/>
  <c r="V89" i="31"/>
  <c r="V81" i="31"/>
  <c r="V73" i="31"/>
  <c r="V65" i="31"/>
  <c r="V57" i="31"/>
  <c r="V49" i="31"/>
  <c r="V41" i="31"/>
  <c r="W102" i="31"/>
  <c r="W94" i="31"/>
  <c r="W86" i="31"/>
  <c r="W78" i="31"/>
  <c r="W70" i="31"/>
  <c r="W62" i="31"/>
  <c r="W54" i="31"/>
  <c r="W46" i="31"/>
  <c r="W38" i="31"/>
  <c r="X106" i="31"/>
  <c r="X95" i="31"/>
  <c r="X83" i="31"/>
  <c r="X74" i="31"/>
  <c r="X63" i="31"/>
  <c r="X51" i="31"/>
  <c r="X42" i="31"/>
  <c r="Y108" i="31"/>
  <c r="Y96" i="31"/>
  <c r="Y87" i="31"/>
  <c r="Y76" i="31"/>
  <c r="Y64" i="31"/>
  <c r="Y55" i="31"/>
  <c r="Y44" i="31"/>
  <c r="Z109" i="31"/>
  <c r="Z100" i="31"/>
  <c r="Z89" i="31"/>
  <c r="Z77" i="31"/>
  <c r="Z68" i="31"/>
  <c r="Z57" i="31"/>
  <c r="Z45" i="31"/>
  <c r="Z36" i="31"/>
  <c r="AA102" i="31"/>
  <c r="AA90" i="31"/>
  <c r="AA81" i="31"/>
  <c r="AA70" i="31"/>
  <c r="AA58" i="31"/>
  <c r="AA49" i="31"/>
  <c r="AA38" i="31"/>
  <c r="AB103" i="31"/>
  <c r="AB94" i="31"/>
  <c r="AB83" i="31"/>
  <c r="AB71" i="31"/>
  <c r="AB62" i="31"/>
  <c r="AB51" i="31"/>
  <c r="AB39" i="31"/>
  <c r="AC107" i="31"/>
  <c r="AC96" i="31"/>
  <c r="AC84" i="31"/>
  <c r="AC75" i="31"/>
  <c r="AC64" i="31"/>
  <c r="AC52" i="31"/>
  <c r="AC43" i="31"/>
  <c r="AD109" i="31"/>
  <c r="AD97" i="31"/>
  <c r="AD88" i="31"/>
  <c r="AD77" i="31"/>
  <c r="AD65" i="31"/>
  <c r="AD56" i="31"/>
  <c r="AD45" i="31"/>
  <c r="AE101" i="31"/>
  <c r="AE90" i="31"/>
  <c r="AE78" i="31"/>
  <c r="AE69" i="31"/>
  <c r="AE58" i="31"/>
  <c r="AE46" i="31"/>
  <c r="AE37" i="31"/>
  <c r="AF103" i="31"/>
  <c r="AF91" i="31"/>
  <c r="AF82" i="31"/>
  <c r="AF71" i="31"/>
  <c r="AF59" i="31"/>
  <c r="AF50" i="31"/>
  <c r="AF39" i="31"/>
  <c r="AG104" i="31"/>
  <c r="AG95" i="31"/>
  <c r="AG84" i="31"/>
  <c r="AG72" i="31"/>
  <c r="AG63" i="31"/>
  <c r="AG52" i="31"/>
  <c r="AG40" i="31"/>
  <c r="AH108" i="31"/>
  <c r="AH97" i="31"/>
  <c r="AH85" i="31"/>
  <c r="AH76" i="31"/>
  <c r="AH65" i="31"/>
  <c r="AH53" i="31"/>
  <c r="AH44" i="31"/>
  <c r="AI98" i="31"/>
  <c r="AI89" i="31"/>
  <c r="AI78" i="31"/>
  <c r="AI66" i="31"/>
  <c r="AI57" i="31"/>
  <c r="AI46" i="31"/>
  <c r="AI34" i="31"/>
  <c r="AJ102" i="31"/>
  <c r="AJ91" i="31"/>
  <c r="AJ79" i="31"/>
  <c r="AJ70" i="31"/>
  <c r="AJ59" i="31"/>
  <c r="AJ47" i="31"/>
  <c r="AJ38" i="31"/>
  <c r="AK104" i="31"/>
  <c r="AK92" i="31"/>
  <c r="AK83" i="31"/>
  <c r="AK72" i="31"/>
  <c r="AK60" i="31"/>
  <c r="AK51" i="31"/>
  <c r="AK40" i="31"/>
  <c r="AL105" i="31"/>
  <c r="AL96" i="31"/>
  <c r="AL85" i="31"/>
  <c r="AL73" i="31"/>
  <c r="AL64" i="31"/>
  <c r="AL53" i="31"/>
  <c r="AL41" i="31"/>
  <c r="AM109" i="31"/>
  <c r="AM98" i="31"/>
  <c r="AM86" i="31"/>
  <c r="AM77" i="31"/>
  <c r="AM66" i="31"/>
  <c r="AM54" i="31"/>
  <c r="AM45" i="31"/>
  <c r="AM34" i="31"/>
  <c r="AN99" i="31"/>
  <c r="AN90" i="31"/>
  <c r="AN79" i="31"/>
  <c r="AN67" i="31"/>
  <c r="AN58" i="31"/>
  <c r="AN47" i="31"/>
  <c r="AN35" i="31"/>
  <c r="AO103" i="31"/>
  <c r="AO92" i="31"/>
  <c r="AO80" i="31"/>
  <c r="AO71" i="31"/>
  <c r="AO60" i="31"/>
  <c r="AO48" i="31"/>
  <c r="AO39" i="31"/>
  <c r="AP105" i="31"/>
  <c r="AP93" i="31"/>
  <c r="AP84" i="31"/>
  <c r="AP73" i="31"/>
  <c r="AP61" i="31"/>
  <c r="AP52" i="31"/>
  <c r="AP41" i="31"/>
  <c r="AQ106" i="31"/>
  <c r="AQ97" i="31"/>
  <c r="AQ86" i="31"/>
  <c r="AQ74" i="31"/>
  <c r="AQ65" i="31"/>
  <c r="AQ54" i="31"/>
  <c r="AQ42" i="31"/>
  <c r="CD107" i="30"/>
  <c r="CD103" i="30"/>
  <c r="CD99" i="30"/>
  <c r="CD95" i="30"/>
  <c r="CD91" i="30"/>
  <c r="CD87" i="30"/>
  <c r="CD83" i="30"/>
  <c r="CD79" i="30"/>
  <c r="CD75" i="30"/>
  <c r="CD71" i="30"/>
  <c r="CD67" i="30"/>
  <c r="CD63" i="30"/>
  <c r="CD59" i="30"/>
  <c r="CD55" i="30"/>
  <c r="CD51" i="30"/>
  <c r="CD47" i="30"/>
  <c r="CD43" i="30"/>
  <c r="CD39" i="30"/>
  <c r="CD35" i="30"/>
  <c r="Q103" i="31"/>
  <c r="Q95" i="31"/>
  <c r="Q87" i="31"/>
  <c r="Q79" i="31"/>
  <c r="Q71" i="31"/>
  <c r="Q63" i="31"/>
  <c r="Q55" i="31"/>
  <c r="Q47" i="31"/>
  <c r="Q39" i="31"/>
  <c r="R108" i="31"/>
  <c r="R100" i="31"/>
  <c r="R92" i="31"/>
  <c r="R84" i="31"/>
  <c r="R76" i="31"/>
  <c r="R68" i="31"/>
  <c r="R60" i="31"/>
  <c r="R52" i="31"/>
  <c r="R44" i="31"/>
  <c r="R36" i="31"/>
  <c r="S105" i="31"/>
  <c r="S97" i="31"/>
  <c r="S89" i="31"/>
  <c r="S81" i="31"/>
  <c r="S73" i="31"/>
  <c r="S65" i="31"/>
  <c r="S57" i="31"/>
  <c r="S49" i="31"/>
  <c r="S41" i="31"/>
  <c r="T102" i="31"/>
  <c r="T94" i="31"/>
  <c r="T86" i="31"/>
  <c r="T78" i="31"/>
  <c r="T70" i="31"/>
  <c r="T62" i="31"/>
  <c r="T54" i="31"/>
  <c r="T46" i="31"/>
  <c r="T38" i="31"/>
  <c r="U107" i="31"/>
  <c r="U99" i="31"/>
  <c r="U91" i="31"/>
  <c r="U83" i="31"/>
  <c r="U75" i="31"/>
  <c r="U67" i="31"/>
  <c r="U59" i="31"/>
  <c r="U51" i="31"/>
  <c r="U43" i="31"/>
  <c r="U35" i="31"/>
  <c r="V104" i="31"/>
  <c r="V96" i="31"/>
  <c r="V88" i="31"/>
  <c r="V80" i="31"/>
  <c r="V72" i="31"/>
  <c r="V64" i="31"/>
  <c r="V56" i="31"/>
  <c r="V48" i="31"/>
  <c r="V40" i="31"/>
  <c r="W109" i="31"/>
  <c r="W101" i="31"/>
  <c r="W93" i="31"/>
  <c r="W85" i="31"/>
  <c r="W77" i="31"/>
  <c r="W69" i="31"/>
  <c r="W61" i="31"/>
  <c r="W53" i="31"/>
  <c r="W45" i="31"/>
  <c r="W37" i="31"/>
  <c r="X103" i="31"/>
  <c r="X91" i="31"/>
  <c r="X82" i="31"/>
  <c r="X71" i="31"/>
  <c r="X59" i="31"/>
  <c r="X50" i="31"/>
  <c r="X39" i="31"/>
  <c r="Y104" i="31"/>
  <c r="Y95" i="31"/>
  <c r="Y84" i="31"/>
  <c r="Y72" i="31"/>
  <c r="Y63" i="31"/>
  <c r="Y52" i="31"/>
  <c r="Y40" i="31"/>
  <c r="Z108" i="31"/>
  <c r="Z97" i="31"/>
  <c r="Z85" i="31"/>
  <c r="Z76" i="31"/>
  <c r="Z65" i="31"/>
  <c r="Z53" i="31"/>
  <c r="Z44" i="31"/>
  <c r="AA98" i="31"/>
  <c r="AA89" i="31"/>
  <c r="AA78" i="31"/>
  <c r="AA66" i="31"/>
  <c r="AA57" i="31"/>
  <c r="AA46" i="31"/>
  <c r="AA34" i="31"/>
  <c r="AB102" i="31"/>
  <c r="AB91" i="31"/>
  <c r="AB79" i="31"/>
  <c r="AB70" i="31"/>
  <c r="AB59" i="31"/>
  <c r="AB47" i="31"/>
  <c r="AB38" i="31"/>
  <c r="AC104" i="31"/>
  <c r="AC92" i="31"/>
  <c r="AC83" i="31"/>
  <c r="AC72" i="31"/>
  <c r="AC60" i="31"/>
  <c r="AC51" i="31"/>
  <c r="AC40" i="31"/>
  <c r="AD105" i="31"/>
  <c r="AD96" i="31"/>
  <c r="AD85" i="31"/>
  <c r="AD73" i="31"/>
  <c r="AD64" i="31"/>
  <c r="AD53" i="31"/>
  <c r="AD41" i="31"/>
  <c r="AE109" i="31"/>
  <c r="AE98" i="31"/>
  <c r="AE86" i="31"/>
  <c r="AE77" i="31"/>
  <c r="AE66" i="31"/>
  <c r="AE54" i="31"/>
  <c r="AE45" i="31"/>
  <c r="AE34" i="31"/>
  <c r="AF99" i="31"/>
  <c r="AF90" i="31"/>
  <c r="AF79" i="31"/>
  <c r="AF67" i="31"/>
  <c r="AF58" i="31"/>
  <c r="AF47" i="31"/>
  <c r="AF35" i="31"/>
  <c r="AG103" i="31"/>
  <c r="AG92" i="31"/>
  <c r="AG80" i="31"/>
  <c r="AG71" i="31"/>
  <c r="AG60" i="31"/>
  <c r="AG48" i="31"/>
  <c r="AG39" i="31"/>
  <c r="AH105" i="31"/>
  <c r="AH93" i="31"/>
  <c r="AH84" i="31"/>
  <c r="AH73" i="31"/>
  <c r="AH61" i="31"/>
  <c r="AH52" i="31"/>
  <c r="AH41" i="31"/>
  <c r="AI106" i="31"/>
  <c r="AI97" i="31"/>
  <c r="AI86" i="31"/>
  <c r="AI74" i="31"/>
  <c r="AI65" i="31"/>
  <c r="AI54" i="31"/>
  <c r="AI42" i="31"/>
  <c r="AJ99" i="31"/>
  <c r="AJ87" i="31"/>
  <c r="AJ78" i="31"/>
  <c r="AJ67" i="31"/>
  <c r="AJ55" i="31"/>
  <c r="AJ46" i="31"/>
  <c r="AJ35" i="31"/>
  <c r="AK100" i="31"/>
  <c r="AK91" i="31"/>
  <c r="AK80" i="31"/>
  <c r="AK68" i="31"/>
  <c r="AK59" i="31"/>
  <c r="AK48" i="31"/>
  <c r="AK36" i="31"/>
  <c r="AL104" i="31"/>
  <c r="AL93" i="31"/>
  <c r="AL81" i="31"/>
  <c r="AL72" i="31"/>
  <c r="AL61" i="31"/>
  <c r="AL49" i="31"/>
  <c r="AL40" i="31"/>
  <c r="AM106" i="31"/>
  <c r="AM94" i="31"/>
  <c r="AM85" i="31"/>
  <c r="AM74" i="31"/>
  <c r="AM62" i="31"/>
  <c r="AM53" i="31"/>
  <c r="AM42" i="31"/>
  <c r="AN107" i="31"/>
  <c r="AN98" i="31"/>
  <c r="AN87" i="31"/>
  <c r="AN75" i="31"/>
  <c r="AN66" i="31"/>
  <c r="AN55" i="31"/>
  <c r="AN43" i="31"/>
  <c r="AN34" i="31"/>
  <c r="AO100" i="31"/>
  <c r="AO88" i="31"/>
  <c r="AO79" i="31"/>
  <c r="AO68" i="31"/>
  <c r="AO56" i="31"/>
  <c r="AO47" i="31"/>
  <c r="AO36" i="31"/>
  <c r="AP101" i="31"/>
  <c r="AP92" i="31"/>
  <c r="AP81" i="31"/>
  <c r="AP69" i="31"/>
  <c r="AP60" i="31"/>
  <c r="AP49" i="31"/>
  <c r="AP37" i="31"/>
  <c r="AQ105" i="31"/>
  <c r="AQ94" i="31"/>
  <c r="AQ82" i="31"/>
  <c r="AQ73" i="31"/>
  <c r="AQ62" i="31"/>
  <c r="AQ50" i="31"/>
  <c r="AQ41" i="31"/>
  <c r="AQ35" i="31"/>
  <c r="CD106" i="30"/>
  <c r="CD102" i="30"/>
  <c r="CD98" i="30"/>
  <c r="CD94" i="30"/>
  <c r="CD90" i="30"/>
  <c r="CD86" i="30"/>
  <c r="CD82" i="30"/>
  <c r="CD78" i="30"/>
  <c r="CD74" i="30"/>
  <c r="CD70" i="30"/>
  <c r="CD66" i="30"/>
  <c r="CD62" i="30"/>
  <c r="CD58" i="30"/>
  <c r="CD54" i="30"/>
  <c r="CD50" i="30"/>
  <c r="CD46" i="30"/>
  <c r="CD42" i="30"/>
  <c r="CD38" i="30"/>
  <c r="CD34" i="30"/>
  <c r="Q108" i="31"/>
  <c r="Q100" i="31"/>
  <c r="Q92" i="31"/>
  <c r="Q84" i="31"/>
  <c r="Q76" i="31"/>
  <c r="Q68" i="31"/>
  <c r="Q60" i="31"/>
  <c r="Q52" i="31"/>
  <c r="Q44" i="31"/>
  <c r="Q36" i="31"/>
  <c r="R105" i="31"/>
  <c r="R97" i="31"/>
  <c r="R89" i="31"/>
  <c r="R81" i="31"/>
  <c r="R73" i="31"/>
  <c r="R65" i="31"/>
  <c r="R57" i="31"/>
  <c r="R49" i="31"/>
  <c r="R41" i="31"/>
  <c r="S102" i="31"/>
  <c r="S94" i="31"/>
  <c r="S86" i="31"/>
  <c r="S78" i="31"/>
  <c r="S70" i="31"/>
  <c r="S62" i="31"/>
  <c r="S54" i="31"/>
  <c r="S46" i="31"/>
  <c r="S38" i="31"/>
  <c r="T107" i="31"/>
  <c r="T99" i="31"/>
  <c r="T91" i="31"/>
  <c r="T83" i="31"/>
  <c r="T75" i="31"/>
  <c r="T67" i="31"/>
  <c r="T59" i="31"/>
  <c r="T51" i="31"/>
  <c r="T43" i="31"/>
  <c r="T35" i="31"/>
  <c r="U104" i="31"/>
  <c r="U96" i="31"/>
  <c r="U88" i="31"/>
  <c r="U80" i="31"/>
  <c r="U72" i="31"/>
  <c r="U64" i="31"/>
  <c r="U56" i="31"/>
  <c r="U48" i="31"/>
  <c r="U40" i="31"/>
  <c r="V109" i="31"/>
  <c r="V101" i="31"/>
  <c r="V93" i="31"/>
  <c r="V85" i="31"/>
  <c r="V77" i="31"/>
  <c r="V69" i="31"/>
  <c r="V61" i="31"/>
  <c r="V53" i="31"/>
  <c r="V45" i="31"/>
  <c r="V37" i="31"/>
  <c r="W106" i="31"/>
  <c r="W98" i="31"/>
  <c r="W90" i="31"/>
  <c r="W82" i="31"/>
  <c r="W74" i="31"/>
  <c r="W66" i="31"/>
  <c r="W58" i="31"/>
  <c r="W50" i="31"/>
  <c r="W42" i="31"/>
  <c r="W34" i="31"/>
  <c r="X99" i="31"/>
  <c r="X90" i="31"/>
  <c r="X79" i="31"/>
  <c r="X67" i="31"/>
  <c r="X58" i="31"/>
  <c r="X47" i="31"/>
  <c r="X35" i="31"/>
  <c r="Y103" i="31"/>
  <c r="Y92" i="31"/>
  <c r="Y80" i="31"/>
  <c r="Y71" i="31"/>
  <c r="Y60" i="31"/>
  <c r="Y48" i="31"/>
  <c r="Y39" i="31"/>
  <c r="Z105" i="31"/>
  <c r="Z93" i="31"/>
  <c r="Z84" i="31"/>
  <c r="Z73" i="31"/>
  <c r="Z61" i="31"/>
  <c r="Z52" i="31"/>
  <c r="Z41" i="31"/>
  <c r="AA106" i="31"/>
  <c r="AA97" i="31"/>
  <c r="AA86" i="31"/>
  <c r="AA74" i="31"/>
  <c r="AA65" i="31"/>
  <c r="AA54" i="31"/>
  <c r="AA42" i="31"/>
  <c r="AB99" i="31"/>
  <c r="AB87" i="31"/>
  <c r="AB78" i="31"/>
  <c r="AB67" i="31"/>
  <c r="AB55" i="31"/>
  <c r="AB46" i="31"/>
  <c r="AB35" i="31"/>
  <c r="AC100" i="31"/>
  <c r="AC91" i="31"/>
  <c r="AC80" i="31"/>
  <c r="AC68" i="31"/>
  <c r="AC59" i="31"/>
  <c r="AC48" i="31"/>
  <c r="AC36" i="31"/>
  <c r="AD104" i="31"/>
  <c r="AD93" i="31"/>
  <c r="AD81" i="31"/>
  <c r="AD72" i="31"/>
  <c r="AD61" i="31"/>
  <c r="AD49" i="31"/>
  <c r="AD40" i="31"/>
  <c r="AE106" i="31"/>
  <c r="AE94" i="31"/>
  <c r="AE85" i="31"/>
  <c r="AE74" i="31"/>
  <c r="AE62" i="31"/>
  <c r="AE53" i="31"/>
  <c r="AE42" i="31"/>
  <c r="AF107" i="31"/>
  <c r="AF98" i="31"/>
  <c r="AF87" i="31"/>
  <c r="AF75" i="31"/>
  <c r="AF66" i="31"/>
  <c r="AF55" i="31"/>
  <c r="AF43" i="31"/>
  <c r="AF34" i="31"/>
  <c r="AG100" i="31"/>
  <c r="AG88" i="31"/>
  <c r="AG79" i="31"/>
  <c r="AG68" i="31"/>
  <c r="AG56" i="31"/>
  <c r="AG47" i="31"/>
  <c r="AG36" i="31"/>
  <c r="AH101" i="31"/>
  <c r="AH92" i="31"/>
  <c r="AH81" i="31"/>
  <c r="AH69" i="31"/>
  <c r="AH60" i="31"/>
  <c r="AH49" i="31"/>
  <c r="AH37" i="31"/>
  <c r="AI105" i="31"/>
  <c r="AI94" i="31"/>
  <c r="AI82" i="31"/>
  <c r="AI73" i="31"/>
  <c r="AI62" i="31"/>
  <c r="AI50" i="31"/>
  <c r="AI41" i="31"/>
  <c r="AJ107" i="31"/>
  <c r="AJ95" i="31"/>
  <c r="AJ86" i="31"/>
  <c r="AJ75" i="31"/>
  <c r="AJ63" i="31"/>
  <c r="AJ54" i="31"/>
  <c r="AJ43" i="31"/>
  <c r="AK108" i="31"/>
  <c r="AK99" i="31"/>
  <c r="AK88" i="31"/>
  <c r="AK76" i="31"/>
  <c r="AK67" i="31"/>
  <c r="AK56" i="31"/>
  <c r="AK44" i="31"/>
  <c r="AK35" i="31"/>
  <c r="AL101" i="31"/>
  <c r="AL89" i="31"/>
  <c r="AL80" i="31"/>
  <c r="AL69" i="31"/>
  <c r="AL57" i="31"/>
  <c r="AL48" i="31"/>
  <c r="AL37" i="31"/>
  <c r="AM102" i="31"/>
  <c r="AM93" i="31"/>
  <c r="AM82" i="31"/>
  <c r="AM70" i="31"/>
  <c r="AM61" i="31"/>
  <c r="AM50" i="31"/>
  <c r="AM38" i="31"/>
  <c r="AN106" i="31"/>
  <c r="AN95" i="31"/>
  <c r="AN83" i="31"/>
  <c r="AN74" i="31"/>
  <c r="AN63" i="31"/>
  <c r="AN51" i="31"/>
  <c r="AN42" i="31"/>
  <c r="AO108" i="31"/>
  <c r="AO96" i="31"/>
  <c r="AO87" i="31"/>
  <c r="AO76" i="31"/>
  <c r="AO64" i="31"/>
  <c r="AO55" i="31"/>
  <c r="AO44" i="31"/>
  <c r="AP109" i="31"/>
  <c r="AP100" i="31"/>
  <c r="AP89" i="31"/>
  <c r="AP77" i="31"/>
  <c r="AP68" i="31"/>
  <c r="AP57" i="31"/>
  <c r="AP45" i="31"/>
  <c r="AP36" i="31"/>
  <c r="AQ102" i="31"/>
  <c r="AQ90" i="31"/>
  <c r="AQ81" i="31"/>
  <c r="AQ70" i="31"/>
  <c r="AQ58" i="31"/>
  <c r="AQ49" i="31"/>
  <c r="AQ38" i="31"/>
  <c r="AD35" i="32"/>
  <c r="AD92" i="32"/>
  <c r="V35" i="32"/>
  <c r="V92" i="32"/>
  <c r="Q95" i="32"/>
  <c r="Q79" i="32"/>
  <c r="Q63" i="32"/>
  <c r="Q47" i="32"/>
  <c r="R108" i="32"/>
  <c r="R76" i="32"/>
  <c r="R60" i="32"/>
  <c r="R44" i="32"/>
  <c r="S105" i="32"/>
  <c r="S80" i="32"/>
  <c r="S64" i="32"/>
  <c r="S48" i="32"/>
  <c r="T94" i="32"/>
  <c r="T78" i="32"/>
  <c r="T62" i="32"/>
  <c r="T46" i="32"/>
  <c r="U98" i="32"/>
  <c r="U82" i="32"/>
  <c r="U66" i="32"/>
  <c r="U50" i="32"/>
  <c r="V95" i="32"/>
  <c r="V79" i="32"/>
  <c r="V63" i="32"/>
  <c r="V47" i="32"/>
  <c r="W108" i="32"/>
  <c r="W76" i="32"/>
  <c r="W60" i="32"/>
  <c r="W44" i="32"/>
  <c r="X105" i="32"/>
  <c r="X89" i="32"/>
  <c r="X73" i="32"/>
  <c r="X57" i="32"/>
  <c r="X41" i="32"/>
  <c r="Y103" i="32"/>
  <c r="Y87" i="32"/>
  <c r="Y71" i="32"/>
  <c r="Y55" i="32"/>
  <c r="Y39" i="32"/>
  <c r="Z100" i="32"/>
  <c r="Z84" i="32"/>
  <c r="Z68" i="32"/>
  <c r="Z52" i="32"/>
  <c r="Z36" i="32"/>
  <c r="AA97" i="32"/>
  <c r="AA88" i="32"/>
  <c r="AA72" i="32"/>
  <c r="AA56" i="32"/>
  <c r="AA40" i="32"/>
  <c r="AB102" i="32"/>
  <c r="AB86" i="32"/>
  <c r="AB70" i="32"/>
  <c r="AB54" i="32"/>
  <c r="AB38" i="32"/>
  <c r="AC106" i="32"/>
  <c r="AC90" i="32"/>
  <c r="AC74" i="32"/>
  <c r="AC58" i="32"/>
  <c r="AC42" i="32"/>
  <c r="AD103" i="32"/>
  <c r="AD87" i="32"/>
  <c r="AD71" i="32"/>
  <c r="AD55" i="32"/>
  <c r="AD39" i="32"/>
  <c r="AE100" i="32"/>
  <c r="AE84" i="32"/>
  <c r="AE68" i="32"/>
  <c r="AE52" i="32"/>
  <c r="AE36" i="32"/>
  <c r="AF97" i="32"/>
  <c r="AF81" i="32"/>
  <c r="AF65" i="32"/>
  <c r="AF49" i="32"/>
  <c r="AG95" i="32"/>
  <c r="AG79" i="32"/>
  <c r="AG63" i="32"/>
  <c r="AG47" i="32"/>
  <c r="AH108" i="32"/>
  <c r="AH76" i="32"/>
  <c r="AH60" i="32"/>
  <c r="AH44" i="32"/>
  <c r="AI105" i="32"/>
  <c r="AI80" i="32"/>
  <c r="AI64" i="32"/>
  <c r="AI48" i="32"/>
  <c r="AJ94" i="32"/>
  <c r="AJ78" i="32"/>
  <c r="AJ62" i="32"/>
  <c r="AJ46" i="32"/>
  <c r="AK98" i="32"/>
  <c r="AK82" i="32"/>
  <c r="AK66" i="32"/>
  <c r="AK50" i="32"/>
  <c r="AG34" i="32"/>
  <c r="AG35" i="32"/>
  <c r="Y34" i="32"/>
  <c r="Y35" i="32"/>
  <c r="Q34" i="32"/>
  <c r="Q35" i="32"/>
  <c r="AK38" i="32"/>
  <c r="AK46" i="32"/>
  <c r="AK54" i="32"/>
  <c r="AK62" i="32"/>
  <c r="AK70" i="32"/>
  <c r="AK78" i="32"/>
  <c r="AK86" i="32"/>
  <c r="AK94" i="32"/>
  <c r="AK102" i="32"/>
  <c r="AJ41" i="32"/>
  <c r="AJ49" i="32"/>
  <c r="AJ57" i="32"/>
  <c r="AJ65" i="32"/>
  <c r="AJ73" i="32"/>
  <c r="AJ81" i="32"/>
  <c r="AJ89" i="32"/>
  <c r="AJ97" i="32"/>
  <c r="AJ105" i="32"/>
  <c r="AI36" i="32"/>
  <c r="AI44" i="32"/>
  <c r="AI52" i="32"/>
  <c r="AI60" i="32"/>
  <c r="AI68" i="32"/>
  <c r="AI76" i="32"/>
  <c r="AI84" i="32"/>
  <c r="AI100" i="32"/>
  <c r="AI108" i="32"/>
  <c r="AH39" i="32"/>
  <c r="AH47" i="32"/>
  <c r="AH55" i="32"/>
  <c r="AH63" i="32"/>
  <c r="AH71" i="32"/>
  <c r="AH79" i="32"/>
  <c r="AH87" i="32"/>
  <c r="AH95" i="32"/>
  <c r="AH103" i="32"/>
  <c r="AG42" i="32"/>
  <c r="AG50" i="32"/>
  <c r="AG58" i="32"/>
  <c r="AG66" i="32"/>
  <c r="AG74" i="32"/>
  <c r="AG82" i="32"/>
  <c r="AG90" i="32"/>
  <c r="AG98" i="32"/>
  <c r="AG106" i="32"/>
  <c r="AF45" i="32"/>
  <c r="AF53" i="32"/>
  <c r="AF61" i="32"/>
  <c r="AF69" i="32"/>
  <c r="AF77" i="32"/>
  <c r="AF85" i="32"/>
  <c r="AF93" i="32"/>
  <c r="AF101" i="32"/>
  <c r="AF109" i="32"/>
  <c r="AE40" i="32"/>
  <c r="AE48" i="32"/>
  <c r="AE56" i="32"/>
  <c r="AE64" i="32"/>
  <c r="AE72" i="32"/>
  <c r="AE80" i="32"/>
  <c r="AE88" i="32"/>
  <c r="AE96" i="32"/>
  <c r="AE104" i="32"/>
  <c r="AD43" i="32"/>
  <c r="AD51" i="32"/>
  <c r="AD59" i="32"/>
  <c r="AD67" i="32"/>
  <c r="AD75" i="32"/>
  <c r="AD83" i="32"/>
  <c r="AD91" i="32"/>
  <c r="AD99" i="32"/>
  <c r="AD107" i="32"/>
  <c r="AC38" i="32"/>
  <c r="AC46" i="32"/>
  <c r="AC54" i="32"/>
  <c r="AC62" i="32"/>
  <c r="AC70" i="32"/>
  <c r="AC78" i="32"/>
  <c r="AC86" i="32"/>
  <c r="AC94" i="32"/>
  <c r="AC102" i="32"/>
  <c r="AB41" i="32"/>
  <c r="AB49" i="32"/>
  <c r="AB57" i="32"/>
  <c r="AB65" i="32"/>
  <c r="AB73" i="32"/>
  <c r="AB81" i="32"/>
  <c r="AB89" i="32"/>
  <c r="AB97" i="32"/>
  <c r="AB105" i="32"/>
  <c r="AA36" i="32"/>
  <c r="AA44" i="32"/>
  <c r="AA52" i="32"/>
  <c r="AA60" i="32"/>
  <c r="AA68" i="32"/>
  <c r="AA76" i="32"/>
  <c r="AA84" i="32"/>
  <c r="AA100" i="32"/>
  <c r="AA108" i="32"/>
  <c r="Z39" i="32"/>
  <c r="Z47" i="32"/>
  <c r="Z55" i="32"/>
  <c r="Z63" i="32"/>
  <c r="Z71" i="32"/>
  <c r="Z79" i="32"/>
  <c r="Z87" i="32"/>
  <c r="Z95" i="32"/>
  <c r="Z103" i="32"/>
  <c r="Y42" i="32"/>
  <c r="Y50" i="32"/>
  <c r="Y58" i="32"/>
  <c r="Y66" i="32"/>
  <c r="Y74" i="32"/>
  <c r="Y82" i="32"/>
  <c r="Y90" i="32"/>
  <c r="Y98" i="32"/>
  <c r="Y106" i="32"/>
  <c r="X45" i="32"/>
  <c r="X53" i="32"/>
  <c r="X61" i="32"/>
  <c r="X69" i="32"/>
  <c r="X77" i="32"/>
  <c r="X85" i="32"/>
  <c r="X93" i="32"/>
  <c r="X101" i="32"/>
  <c r="X109" i="32"/>
  <c r="W40" i="32"/>
  <c r="W48" i="32"/>
  <c r="W56" i="32"/>
  <c r="W64" i="32"/>
  <c r="W72" i="32"/>
  <c r="W80" i="32"/>
  <c r="W88" i="32"/>
  <c r="W96" i="32"/>
  <c r="W104" i="32"/>
  <c r="V43" i="32"/>
  <c r="V51" i="32"/>
  <c r="V59" i="32"/>
  <c r="V67" i="32"/>
  <c r="V75" i="32"/>
  <c r="V83" i="32"/>
  <c r="V91" i="32"/>
  <c r="V99" i="32"/>
  <c r="V107" i="32"/>
  <c r="U38" i="32"/>
  <c r="U46" i="32"/>
  <c r="U54" i="32"/>
  <c r="U62" i="32"/>
  <c r="U70" i="32"/>
  <c r="U78" i="32"/>
  <c r="U86" i="32"/>
  <c r="U94" i="32"/>
  <c r="U102" i="32"/>
  <c r="T41" i="32"/>
  <c r="T49" i="32"/>
  <c r="T57" i="32"/>
  <c r="T65" i="32"/>
  <c r="T73" i="32"/>
  <c r="T81" i="32"/>
  <c r="T89" i="32"/>
  <c r="T97" i="32"/>
  <c r="T105" i="32"/>
  <c r="S36" i="32"/>
  <c r="S44" i="32"/>
  <c r="S52" i="32"/>
  <c r="S60" i="32"/>
  <c r="S68" i="32"/>
  <c r="S76" i="32"/>
  <c r="S84" i="32"/>
  <c r="S100" i="32"/>
  <c r="S108" i="32"/>
  <c r="R39" i="32"/>
  <c r="R47" i="32"/>
  <c r="R55" i="32"/>
  <c r="R63" i="32"/>
  <c r="R71" i="32"/>
  <c r="R79" i="32"/>
  <c r="R87" i="32"/>
  <c r="R95" i="32"/>
  <c r="R103" i="32"/>
  <c r="Q42" i="32"/>
  <c r="Q50" i="32"/>
  <c r="Q58" i="32"/>
  <c r="Q66" i="32"/>
  <c r="Q74" i="32"/>
  <c r="Q82" i="32"/>
  <c r="Q90" i="32"/>
  <c r="Q98" i="32"/>
  <c r="Q106" i="32"/>
  <c r="AK39" i="32"/>
  <c r="AK47" i="32"/>
  <c r="AK55" i="32"/>
  <c r="AK63" i="32"/>
  <c r="AK71" i="32"/>
  <c r="AK79" i="32"/>
  <c r="AK87" i="32"/>
  <c r="AK95" i="32"/>
  <c r="AK103" i="32"/>
  <c r="AJ42" i="32"/>
  <c r="AJ50" i="32"/>
  <c r="AJ58" i="32"/>
  <c r="AJ66" i="32"/>
  <c r="AJ74" i="32"/>
  <c r="AJ82" i="32"/>
  <c r="AJ90" i="32"/>
  <c r="AJ98" i="32"/>
  <c r="AJ106" i="32"/>
  <c r="AI45" i="32"/>
  <c r="AI53" i="32"/>
  <c r="AI61" i="32"/>
  <c r="AI69" i="32"/>
  <c r="AI77" i="32"/>
  <c r="AI85" i="32"/>
  <c r="AI93" i="32"/>
  <c r="AI101" i="32"/>
  <c r="AI109" i="32"/>
  <c r="AH40" i="32"/>
  <c r="AH48" i="32"/>
  <c r="AH56" i="32"/>
  <c r="AH64" i="32"/>
  <c r="AH72" i="32"/>
  <c r="AH80" i="32"/>
  <c r="AH88" i="32"/>
  <c r="AH96" i="32"/>
  <c r="AH104" i="32"/>
  <c r="AG43" i="32"/>
  <c r="AG51" i="32"/>
  <c r="AG59" i="32"/>
  <c r="AG67" i="32"/>
  <c r="AG75" i="32"/>
  <c r="AG83" i="32"/>
  <c r="AG91" i="32"/>
  <c r="AG99" i="32"/>
  <c r="AG107" i="32"/>
  <c r="AF38" i="32"/>
  <c r="AF46" i="32"/>
  <c r="AF54" i="32"/>
  <c r="AF62" i="32"/>
  <c r="AF70" i="32"/>
  <c r="AF78" i="32"/>
  <c r="AF86" i="32"/>
  <c r="AF94" i="32"/>
  <c r="AF102" i="32"/>
  <c r="AE41" i="32"/>
  <c r="AE49" i="32"/>
  <c r="AE57" i="32"/>
  <c r="AE65" i="32"/>
  <c r="AE73" i="32"/>
  <c r="AE81" i="32"/>
  <c r="AE89" i="32"/>
  <c r="AE97" i="32"/>
  <c r="AE105" i="32"/>
  <c r="AD36" i="32"/>
  <c r="AD44" i="32"/>
  <c r="AD52" i="32"/>
  <c r="AD60" i="32"/>
  <c r="AD68" i="32"/>
  <c r="AD76" i="32"/>
  <c r="AD84" i="32"/>
  <c r="AD100" i="32"/>
  <c r="AD108" i="32"/>
  <c r="AC39" i="32"/>
  <c r="AC47" i="32"/>
  <c r="AC55" i="32"/>
  <c r="AC63" i="32"/>
  <c r="AC71" i="32"/>
  <c r="AC79" i="32"/>
  <c r="AC87" i="32"/>
  <c r="AC95" i="32"/>
  <c r="AC103" i="32"/>
  <c r="AB42" i="32"/>
  <c r="AB50" i="32"/>
  <c r="AB58" i="32"/>
  <c r="AB66" i="32"/>
  <c r="AB74" i="32"/>
  <c r="AB82" i="32"/>
  <c r="AB90" i="32"/>
  <c r="AB98" i="32"/>
  <c r="AB106" i="32"/>
  <c r="AA45" i="32"/>
  <c r="AA53" i="32"/>
  <c r="AA61" i="32"/>
  <c r="AA69" i="32"/>
  <c r="AA77" i="32"/>
  <c r="AA85" i="32"/>
  <c r="AA93" i="32"/>
  <c r="AA101" i="32"/>
  <c r="AA109" i="32"/>
  <c r="Z40" i="32"/>
  <c r="Z48" i="32"/>
  <c r="Z56" i="32"/>
  <c r="Z64" i="32"/>
  <c r="Z72" i="32"/>
  <c r="Z80" i="32"/>
  <c r="Z88" i="32"/>
  <c r="Z96" i="32"/>
  <c r="Z104" i="32"/>
  <c r="Y43" i="32"/>
  <c r="Y51" i="32"/>
  <c r="Y59" i="32"/>
  <c r="Y67" i="32"/>
  <c r="Y75" i="32"/>
  <c r="Y83" i="32"/>
  <c r="Y91" i="32"/>
  <c r="Y99" i="32"/>
  <c r="Y107" i="32"/>
  <c r="X38" i="32"/>
  <c r="X46" i="32"/>
  <c r="X54" i="32"/>
  <c r="X62" i="32"/>
  <c r="X70" i="32"/>
  <c r="X78" i="32"/>
  <c r="X86" i="32"/>
  <c r="X94" i="32"/>
  <c r="X102" i="32"/>
  <c r="W41" i="32"/>
  <c r="W49" i="32"/>
  <c r="W57" i="32"/>
  <c r="W65" i="32"/>
  <c r="W73" i="32"/>
  <c r="W81" i="32"/>
  <c r="W89" i="32"/>
  <c r="W97" i="32"/>
  <c r="W105" i="32"/>
  <c r="V36" i="32"/>
  <c r="V44" i="32"/>
  <c r="V52" i="32"/>
  <c r="V60" i="32"/>
  <c r="V68" i="32"/>
  <c r="V76" i="32"/>
  <c r="V84" i="32"/>
  <c r="V100" i="32"/>
  <c r="V108" i="32"/>
  <c r="U39" i="32"/>
  <c r="U47" i="32"/>
  <c r="U55" i="32"/>
  <c r="U63" i="32"/>
  <c r="U71" i="32"/>
  <c r="U79" i="32"/>
  <c r="U87" i="32"/>
  <c r="U95" i="32"/>
  <c r="U103" i="32"/>
  <c r="T42" i="32"/>
  <c r="T50" i="32"/>
  <c r="T58" i="32"/>
  <c r="T66" i="32"/>
  <c r="T74" i="32"/>
  <c r="T82" i="32"/>
  <c r="T90" i="32"/>
  <c r="T98" i="32"/>
  <c r="T106" i="32"/>
  <c r="S45" i="32"/>
  <c r="S53" i="32"/>
  <c r="S61" i="32"/>
  <c r="S69" i="32"/>
  <c r="S77" i="32"/>
  <c r="S85" i="32"/>
  <c r="S93" i="32"/>
  <c r="S101" i="32"/>
  <c r="S109" i="32"/>
  <c r="R40" i="32"/>
  <c r="R48" i="32"/>
  <c r="R56" i="32"/>
  <c r="R64" i="32"/>
  <c r="R72" i="32"/>
  <c r="R80" i="32"/>
  <c r="R88" i="32"/>
  <c r="R96" i="32"/>
  <c r="R104" i="32"/>
  <c r="Q43" i="32"/>
  <c r="Q51" i="32"/>
  <c r="Q59" i="32"/>
  <c r="Q67" i="32"/>
  <c r="Q75" i="32"/>
  <c r="Q83" i="32"/>
  <c r="Q91" i="32"/>
  <c r="Q99" i="32"/>
  <c r="Q107" i="32"/>
  <c r="BO10" i="32"/>
  <c r="BN35" i="32"/>
  <c r="BN43" i="32"/>
  <c r="BN51" i="32"/>
  <c r="BN59" i="32"/>
  <c r="BN67" i="32"/>
  <c r="BN75" i="32"/>
  <c r="BN83" i="32"/>
  <c r="BN91" i="32"/>
  <c r="BN99" i="32"/>
  <c r="BN107" i="32"/>
  <c r="BN38" i="32"/>
  <c r="BN46" i="32"/>
  <c r="BN54" i="32"/>
  <c r="BN62" i="32"/>
  <c r="BN70" i="32"/>
  <c r="BN78" i="32"/>
  <c r="BN86" i="32"/>
  <c r="BN94" i="32"/>
  <c r="BN102" i="32"/>
  <c r="BN39" i="32"/>
  <c r="BN47" i="32"/>
  <c r="BN55" i="32"/>
  <c r="BN63" i="32"/>
  <c r="BN71" i="32"/>
  <c r="BN79" i="32"/>
  <c r="BN87" i="32"/>
  <c r="BN95" i="32"/>
  <c r="BN103" i="32"/>
  <c r="CE34" i="31"/>
  <c r="CE38" i="31"/>
  <c r="CA34" i="31"/>
  <c r="CA38" i="31"/>
  <c r="BW34" i="31"/>
  <c r="BW38" i="31"/>
  <c r="BS34" i="31"/>
  <c r="BS38" i="31"/>
  <c r="BO34" i="31"/>
  <c r="BO38" i="31"/>
  <c r="AY34" i="31"/>
  <c r="AY38" i="31"/>
  <c r="AU34" i="31"/>
  <c r="AU38" i="31"/>
  <c r="Q94" i="32"/>
  <c r="Q78" i="32"/>
  <c r="Q62" i="32"/>
  <c r="Q46" i="32"/>
  <c r="R107" i="32"/>
  <c r="R91" i="32"/>
  <c r="R75" i="32"/>
  <c r="R59" i="32"/>
  <c r="R43" i="32"/>
  <c r="S104" i="32"/>
  <c r="S89" i="32"/>
  <c r="S73" i="32"/>
  <c r="S57" i="32"/>
  <c r="S41" i="32"/>
  <c r="T109" i="32"/>
  <c r="T93" i="32"/>
  <c r="T77" i="32"/>
  <c r="T61" i="32"/>
  <c r="T45" i="32"/>
  <c r="U107" i="32"/>
  <c r="U91" i="32"/>
  <c r="U75" i="32"/>
  <c r="U59" i="32"/>
  <c r="U43" i="32"/>
  <c r="V104" i="32"/>
  <c r="V88" i="32"/>
  <c r="V72" i="32"/>
  <c r="V56" i="32"/>
  <c r="V40" i="32"/>
  <c r="W101" i="32"/>
  <c r="W85" i="32"/>
  <c r="W69" i="32"/>
  <c r="W53" i="32"/>
  <c r="X98" i="32"/>
  <c r="X82" i="32"/>
  <c r="X66" i="32"/>
  <c r="X50" i="32"/>
  <c r="Y102" i="32"/>
  <c r="Y86" i="32"/>
  <c r="Y70" i="32"/>
  <c r="Y54" i="32"/>
  <c r="Y38" i="32"/>
  <c r="Z99" i="32"/>
  <c r="Z83" i="32"/>
  <c r="Z67" i="32"/>
  <c r="Z51" i="32"/>
  <c r="Z35" i="32"/>
  <c r="AA96" i="32"/>
  <c r="AA81" i="32"/>
  <c r="AA65" i="32"/>
  <c r="AA49" i="32"/>
  <c r="AB101" i="32"/>
  <c r="AB85" i="32"/>
  <c r="AB69" i="32"/>
  <c r="AB53" i="32"/>
  <c r="AC99" i="32"/>
  <c r="AC83" i="32"/>
  <c r="AC67" i="32"/>
  <c r="AC51" i="32"/>
  <c r="AD96" i="32"/>
  <c r="AD80" i="32"/>
  <c r="AD64" i="32"/>
  <c r="AD48" i="32"/>
  <c r="AE109" i="32"/>
  <c r="AE93" i="32"/>
  <c r="AE77" i="32"/>
  <c r="AE61" i="32"/>
  <c r="AE45" i="32"/>
  <c r="AF106" i="32"/>
  <c r="AF90" i="32"/>
  <c r="AF74" i="32"/>
  <c r="AF58" i="32"/>
  <c r="AF42" i="32"/>
  <c r="AG94" i="32"/>
  <c r="AG78" i="32"/>
  <c r="AG62" i="32"/>
  <c r="AG46" i="32"/>
  <c r="AH107" i="32"/>
  <c r="AH91" i="32"/>
  <c r="AH75" i="32"/>
  <c r="AH59" i="32"/>
  <c r="AH43" i="32"/>
  <c r="AI104" i="32"/>
  <c r="AI89" i="32"/>
  <c r="AI73" i="32"/>
  <c r="AI57" i="32"/>
  <c r="AI41" i="32"/>
  <c r="AJ109" i="32"/>
  <c r="AJ93" i="32"/>
  <c r="AJ77" i="32"/>
  <c r="AJ61" i="32"/>
  <c r="AJ45" i="32"/>
  <c r="AK107" i="32"/>
  <c r="AK91" i="32"/>
  <c r="AK75" i="32"/>
  <c r="AK59" i="32"/>
  <c r="BX65" i="31"/>
  <c r="BY102" i="31"/>
  <c r="BY86" i="31"/>
  <c r="BY78" i="31"/>
  <c r="BY70" i="31"/>
  <c r="BY62" i="31"/>
  <c r="BY46" i="31"/>
  <c r="BZ99" i="31"/>
  <c r="BZ91" i="31"/>
  <c r="BZ75" i="31"/>
  <c r="BZ67" i="31"/>
  <c r="BZ59" i="31"/>
  <c r="BZ43" i="31"/>
  <c r="CA109" i="31"/>
  <c r="CA101" i="31"/>
  <c r="CA93" i="31"/>
  <c r="CA85" i="31"/>
  <c r="CA61" i="31"/>
  <c r="CA53" i="31"/>
  <c r="CA37" i="31"/>
  <c r="CB106" i="31"/>
  <c r="CB98" i="31"/>
  <c r="CB90" i="31"/>
  <c r="CB82" i="31"/>
  <c r="CB74" i="31"/>
  <c r="CB66" i="31"/>
  <c r="CB58" i="31"/>
  <c r="CB50" i="31"/>
  <c r="CC95" i="31"/>
  <c r="CC87" i="31"/>
  <c r="CC79" i="31"/>
  <c r="CC71" i="31"/>
  <c r="CC55" i="31"/>
  <c r="CC47" i="31"/>
  <c r="CD108" i="31"/>
  <c r="CD84" i="31"/>
  <c r="CD68" i="31"/>
  <c r="CD52" i="31"/>
  <c r="CD44" i="31"/>
  <c r="CE104" i="31"/>
  <c r="CE96" i="31"/>
  <c r="CE88" i="31"/>
  <c r="CE64" i="31"/>
  <c r="CE56" i="31"/>
  <c r="CE40" i="31"/>
  <c r="CF109" i="31"/>
  <c r="CF101" i="31"/>
  <c r="CF93" i="31"/>
  <c r="CF85" i="31"/>
  <c r="CF77" i="31"/>
  <c r="CF69" i="31"/>
  <c r="CF61" i="31"/>
  <c r="CH41" i="31"/>
  <c r="CH45" i="31"/>
  <c r="CH49" i="31"/>
  <c r="CH53" i="31"/>
  <c r="CH57" i="31"/>
  <c r="CH61" i="31"/>
  <c r="CH65" i="31"/>
  <c r="CH69" i="31"/>
  <c r="CH73" i="31"/>
  <c r="CH77" i="31"/>
  <c r="CH81" i="31"/>
  <c r="CH85" i="31"/>
  <c r="CH89" i="31"/>
  <c r="CH93" i="31"/>
  <c r="CH97" i="31"/>
  <c r="CH101" i="31"/>
  <c r="CH105" i="31"/>
  <c r="CH109" i="31"/>
  <c r="CG36" i="31"/>
  <c r="CG40" i="31"/>
  <c r="CG44" i="31"/>
  <c r="CG48" i="31"/>
  <c r="CG52" i="31"/>
  <c r="CG56" i="31"/>
  <c r="CG60" i="31"/>
  <c r="CG64" i="31"/>
  <c r="CG68" i="31"/>
  <c r="CG72" i="31"/>
  <c r="CG76" i="31"/>
  <c r="CG80" i="31"/>
  <c r="CG84" i="31"/>
  <c r="CG88" i="31"/>
  <c r="CG92" i="31"/>
  <c r="CG96" i="31"/>
  <c r="CG100" i="31"/>
  <c r="CG104" i="31"/>
  <c r="CG108" i="31"/>
  <c r="CF35" i="31"/>
  <c r="CF39" i="31"/>
  <c r="CF43" i="31"/>
  <c r="CF47" i="31"/>
  <c r="CF51" i="31"/>
  <c r="CF55" i="31"/>
  <c r="CF59" i="31"/>
  <c r="CF63" i="31"/>
  <c r="CF67" i="31"/>
  <c r="CF71" i="31"/>
  <c r="CF75" i="31"/>
  <c r="CF79" i="31"/>
  <c r="CF83" i="31"/>
  <c r="CF87" i="31"/>
  <c r="CF91" i="31"/>
  <c r="CF95" i="31"/>
  <c r="CF99" i="31"/>
  <c r="CF103" i="31"/>
  <c r="CF107" i="31"/>
  <c r="CE42" i="31"/>
  <c r="CE46" i="31"/>
  <c r="CE50" i="31"/>
  <c r="CE54" i="31"/>
  <c r="CE58" i="31"/>
  <c r="CE62" i="31"/>
  <c r="CE66" i="31"/>
  <c r="CE70" i="31"/>
  <c r="CE74" i="31"/>
  <c r="CE78" i="31"/>
  <c r="CE82" i="31"/>
  <c r="CE86" i="31"/>
  <c r="CE90" i="31"/>
  <c r="CE94" i="31"/>
  <c r="CE98" i="31"/>
  <c r="CE102" i="31"/>
  <c r="CE106" i="31"/>
  <c r="CD41" i="31"/>
  <c r="CD45" i="31"/>
  <c r="CD49" i="31"/>
  <c r="CD53" i="31"/>
  <c r="CD57" i="31"/>
  <c r="CD61" i="31"/>
  <c r="CD65" i="31"/>
  <c r="CD69" i="31"/>
  <c r="CD73" i="31"/>
  <c r="CD77" i="31"/>
  <c r="CD81" i="31"/>
  <c r="CD85" i="31"/>
  <c r="CD89" i="31"/>
  <c r="CD93" i="31"/>
  <c r="CD97" i="31"/>
  <c r="CD101" i="31"/>
  <c r="CD105" i="31"/>
  <c r="CD109" i="31"/>
  <c r="CC36" i="31"/>
  <c r="CC40" i="31"/>
  <c r="CC44" i="31"/>
  <c r="CC48" i="31"/>
  <c r="CC52" i="31"/>
  <c r="CC56" i="31"/>
  <c r="CC60" i="31"/>
  <c r="CC64" i="31"/>
  <c r="CC68" i="31"/>
  <c r="CC72" i="31"/>
  <c r="CC76" i="31"/>
  <c r="CC80" i="31"/>
  <c r="CC84" i="31"/>
  <c r="CC88" i="31"/>
  <c r="CC92" i="31"/>
  <c r="CC96" i="31"/>
  <c r="CC100" i="31"/>
  <c r="CC104" i="31"/>
  <c r="CC108" i="31"/>
  <c r="CB35" i="31"/>
  <c r="CB39" i="31"/>
  <c r="CB43" i="31"/>
  <c r="CB47" i="31"/>
  <c r="CB51" i="31"/>
  <c r="CB55" i="31"/>
  <c r="CB59" i="31"/>
  <c r="CB63" i="31"/>
  <c r="CB67" i="31"/>
  <c r="CB71" i="31"/>
  <c r="CB75" i="31"/>
  <c r="CB79" i="31"/>
  <c r="CB83" i="31"/>
  <c r="CB87" i="31"/>
  <c r="CB91" i="31"/>
  <c r="CB95" i="31"/>
  <c r="CB99" i="31"/>
  <c r="CB103" i="31"/>
  <c r="CB107" i="31"/>
  <c r="CA42" i="31"/>
  <c r="CA46" i="31"/>
  <c r="CA50" i="31"/>
  <c r="CA54" i="31"/>
  <c r="CA58" i="31"/>
  <c r="CA62" i="31"/>
  <c r="CA66" i="31"/>
  <c r="CA70" i="31"/>
  <c r="CA74" i="31"/>
  <c r="CA78" i="31"/>
  <c r="CA82" i="31"/>
  <c r="CA86" i="31"/>
  <c r="CA90" i="31"/>
  <c r="CA94" i="31"/>
  <c r="CA98" i="31"/>
  <c r="CA102" i="31"/>
  <c r="CA106" i="31"/>
  <c r="BZ41" i="31"/>
  <c r="BZ45" i="31"/>
  <c r="BZ49" i="31"/>
  <c r="BZ53" i="31"/>
  <c r="BZ57" i="31"/>
  <c r="BZ61" i="31"/>
  <c r="BZ65" i="31"/>
  <c r="BZ69" i="31"/>
  <c r="BZ73" i="31"/>
  <c r="BZ77" i="31"/>
  <c r="BZ81" i="31"/>
  <c r="BZ85" i="31"/>
  <c r="BZ89" i="31"/>
  <c r="BZ93" i="31"/>
  <c r="BZ97" i="31"/>
  <c r="BZ101" i="31"/>
  <c r="BZ105" i="31"/>
  <c r="BZ109" i="31"/>
  <c r="BY36" i="31"/>
  <c r="BY40" i="31"/>
  <c r="BY44" i="31"/>
  <c r="BY48" i="31"/>
  <c r="BY52" i="31"/>
  <c r="BY56" i="31"/>
  <c r="BY60" i="31"/>
  <c r="BY64" i="31"/>
  <c r="BY68" i="31"/>
  <c r="BY72" i="31"/>
  <c r="BY76" i="31"/>
  <c r="BY80" i="31"/>
  <c r="BY84" i="31"/>
  <c r="BY88" i="31"/>
  <c r="BY92" i="31"/>
  <c r="BY96" i="31"/>
  <c r="BY100" i="31"/>
  <c r="BY104" i="31"/>
  <c r="BY108" i="31"/>
  <c r="BX35" i="31"/>
  <c r="BX39" i="31"/>
  <c r="BX43" i="31"/>
  <c r="BX47" i="31"/>
  <c r="BX51" i="31"/>
  <c r="BX55" i="31"/>
  <c r="BX59" i="31"/>
  <c r="BX63" i="31"/>
  <c r="BX67" i="31"/>
  <c r="BX71" i="31"/>
  <c r="BX75" i="31"/>
  <c r="BX79" i="31"/>
  <c r="BX83" i="31"/>
  <c r="BX87" i="31"/>
  <c r="BX91" i="31"/>
  <c r="BX95" i="31"/>
  <c r="BX99" i="31"/>
  <c r="BX103" i="31"/>
  <c r="BX107" i="31"/>
  <c r="BW42" i="31"/>
  <c r="BW46" i="31"/>
  <c r="BW50" i="31"/>
  <c r="BW54" i="31"/>
  <c r="BW58" i="31"/>
  <c r="BW62" i="31"/>
  <c r="BW66" i="31"/>
  <c r="BW70" i="31"/>
  <c r="BW74" i="31"/>
  <c r="BW78" i="31"/>
  <c r="BW82" i="31"/>
  <c r="BW86" i="31"/>
  <c r="BW90" i="31"/>
  <c r="BW94" i="31"/>
  <c r="BW98" i="31"/>
  <c r="BW102" i="31"/>
  <c r="BW106" i="31"/>
  <c r="BV41" i="31"/>
  <c r="BV45" i="31"/>
  <c r="BV49" i="31"/>
  <c r="BV53" i="31"/>
  <c r="BV57" i="31"/>
  <c r="BV61" i="31"/>
  <c r="BV65" i="31"/>
  <c r="BV69" i="31"/>
  <c r="BV73" i="31"/>
  <c r="BV77" i="31"/>
  <c r="BV81" i="31"/>
  <c r="BV85" i="31"/>
  <c r="BV89" i="31"/>
  <c r="BV93" i="31"/>
  <c r="BV97" i="31"/>
  <c r="BV101" i="31"/>
  <c r="BV105" i="31"/>
  <c r="BV109" i="31"/>
  <c r="BU36" i="31"/>
  <c r="BU40" i="31"/>
  <c r="BU44" i="31"/>
  <c r="BU48" i="31"/>
  <c r="BU52" i="31"/>
  <c r="BU56" i="31"/>
  <c r="BU60" i="31"/>
  <c r="BU64" i="31"/>
  <c r="BU68" i="31"/>
  <c r="BU72" i="31"/>
  <c r="BU76" i="31"/>
  <c r="BU80" i="31"/>
  <c r="BU84" i="31"/>
  <c r="BU88" i="31"/>
  <c r="BU92" i="31"/>
  <c r="BU96" i="31"/>
  <c r="BU100" i="31"/>
  <c r="BU104" i="31"/>
  <c r="BU108" i="31"/>
  <c r="BT35" i="31"/>
  <c r="BT39" i="31"/>
  <c r="BT43" i="31"/>
  <c r="BT47" i="31"/>
  <c r="BT51" i="31"/>
  <c r="BT55" i="31"/>
  <c r="BT59" i="31"/>
  <c r="BT63" i="31"/>
  <c r="BT67" i="31"/>
  <c r="BT71" i="31"/>
  <c r="BT75" i="31"/>
  <c r="BT79" i="31"/>
  <c r="BT83" i="31"/>
  <c r="BT87" i="31"/>
  <c r="BT91" i="31"/>
  <c r="BT95" i="31"/>
  <c r="BT99" i="31"/>
  <c r="BT103" i="31"/>
  <c r="BT107" i="31"/>
  <c r="BS42" i="31"/>
  <c r="BS46" i="31"/>
  <c r="BS50" i="31"/>
  <c r="BS54" i="31"/>
  <c r="BS58" i="31"/>
  <c r="BS62" i="31"/>
  <c r="BS66" i="31"/>
  <c r="BS70" i="31"/>
  <c r="BS74" i="31"/>
  <c r="BS78" i="31"/>
  <c r="BS82" i="31"/>
  <c r="BS86" i="31"/>
  <c r="BS90" i="31"/>
  <c r="BS94" i="31"/>
  <c r="BS98" i="31"/>
  <c r="BS102" i="31"/>
  <c r="BS106" i="31"/>
  <c r="BR41" i="31"/>
  <c r="BR45" i="31"/>
  <c r="BR49" i="31"/>
  <c r="BR53" i="31"/>
  <c r="BR57" i="31"/>
  <c r="BR61" i="31"/>
  <c r="BR65" i="31"/>
  <c r="BR69" i="31"/>
  <c r="BR73" i="31"/>
  <c r="BR77" i="31"/>
  <c r="BR81" i="31"/>
  <c r="BR85" i="31"/>
  <c r="BR89" i="31"/>
  <c r="BR93" i="31"/>
  <c r="BR97" i="31"/>
  <c r="BR101" i="31"/>
  <c r="BR105" i="31"/>
  <c r="BR109" i="31"/>
  <c r="BQ36" i="31"/>
  <c r="BQ40" i="31"/>
  <c r="BQ44" i="31"/>
  <c r="BQ48" i="31"/>
  <c r="BQ52" i="31"/>
  <c r="BQ56" i="31"/>
  <c r="BQ60" i="31"/>
  <c r="BQ64" i="31"/>
  <c r="BQ68" i="31"/>
  <c r="BQ72" i="31"/>
  <c r="BQ76" i="31"/>
  <c r="BQ80" i="31"/>
  <c r="BQ84" i="31"/>
  <c r="BQ88" i="31"/>
  <c r="BQ92" i="31"/>
  <c r="BQ96" i="31"/>
  <c r="BQ100" i="31"/>
  <c r="BQ104" i="31"/>
  <c r="BQ108" i="31"/>
  <c r="BP35" i="31"/>
  <c r="BP39" i="31"/>
  <c r="BP43" i="31"/>
  <c r="BP47" i="31"/>
  <c r="BP51" i="31"/>
  <c r="BP55" i="31"/>
  <c r="BP59" i="31"/>
  <c r="BP63" i="31"/>
  <c r="BP67" i="31"/>
  <c r="BP71" i="31"/>
  <c r="BP75" i="31"/>
  <c r="BP79" i="31"/>
  <c r="BP83" i="31"/>
  <c r="BP87" i="31"/>
  <c r="BP91" i="31"/>
  <c r="BP95" i="31"/>
  <c r="BP99" i="31"/>
  <c r="BP103" i="31"/>
  <c r="BP107" i="31"/>
  <c r="BO42" i="31"/>
  <c r="BO46" i="31"/>
  <c r="BO50" i="31"/>
  <c r="BO54" i="31"/>
  <c r="BO58" i="31"/>
  <c r="BO62" i="31"/>
  <c r="BO66" i="31"/>
  <c r="BO70" i="31"/>
  <c r="BO74" i="31"/>
  <c r="BO78" i="31"/>
  <c r="BO82" i="31"/>
  <c r="BO86" i="31"/>
  <c r="BO90" i="31"/>
  <c r="BO94" i="31"/>
  <c r="BO98" i="31"/>
  <c r="BO102" i="31"/>
  <c r="BO106" i="31"/>
  <c r="BN41" i="31"/>
  <c r="BN45" i="31"/>
  <c r="BN49" i="31"/>
  <c r="BN53" i="31"/>
  <c r="BN57" i="31"/>
  <c r="BN61" i="31"/>
  <c r="BN65" i="31"/>
  <c r="BN69" i="31"/>
  <c r="BN73" i="31"/>
  <c r="BN77" i="31"/>
  <c r="BN81" i="31"/>
  <c r="BN85" i="31"/>
  <c r="BN89" i="31"/>
  <c r="BN93" i="31"/>
  <c r="BN97" i="31"/>
  <c r="BN101" i="31"/>
  <c r="BN105" i="31"/>
  <c r="BN109" i="31"/>
  <c r="BM36" i="31"/>
  <c r="BM40" i="31"/>
  <c r="BM44" i="31"/>
  <c r="BM48" i="31"/>
  <c r="BM52" i="31"/>
  <c r="BM56" i="31"/>
  <c r="BM60" i="31"/>
  <c r="BM64" i="31"/>
  <c r="BM68" i="31"/>
  <c r="BM72" i="31"/>
  <c r="BM76" i="31"/>
  <c r="BM80" i="31"/>
  <c r="BM84" i="31"/>
  <c r="BM88" i="31"/>
  <c r="BM92" i="31"/>
  <c r="BM96" i="31"/>
  <c r="BM100" i="31"/>
  <c r="BM104" i="31"/>
  <c r="BM108" i="31"/>
  <c r="BL35" i="31"/>
  <c r="BL39" i="31"/>
  <c r="BL43" i="31"/>
  <c r="BL47" i="31"/>
  <c r="BL51" i="31"/>
  <c r="BL55" i="31"/>
  <c r="BL59" i="31"/>
  <c r="BL63" i="31"/>
  <c r="BL67" i="31"/>
  <c r="BL71" i="31"/>
  <c r="BL75" i="31"/>
  <c r="BL79" i="31"/>
  <c r="BL83" i="31"/>
  <c r="BL87" i="31"/>
  <c r="BL91" i="31"/>
  <c r="BL95" i="31"/>
  <c r="BL99" i="31"/>
  <c r="BL103" i="31"/>
  <c r="BL107" i="31"/>
  <c r="BK42" i="31"/>
  <c r="BK46" i="31"/>
  <c r="BK50" i="31"/>
  <c r="BK54" i="31"/>
  <c r="BK58" i="31"/>
  <c r="BK62" i="31"/>
  <c r="BK66" i="31"/>
  <c r="BK70" i="31"/>
  <c r="BK74" i="31"/>
  <c r="BK78" i="31"/>
  <c r="BK82" i="31"/>
  <c r="BK86" i="31"/>
  <c r="BK90" i="31"/>
  <c r="BK94" i="31"/>
  <c r="BK98" i="31"/>
  <c r="BK102" i="31"/>
  <c r="BK106" i="31"/>
  <c r="BJ41" i="31"/>
  <c r="BJ45" i="31"/>
  <c r="BJ49" i="31"/>
  <c r="BJ53" i="31"/>
  <c r="BJ57" i="31"/>
  <c r="BJ61" i="31"/>
  <c r="BJ65" i="31"/>
  <c r="BJ69" i="31"/>
  <c r="BJ73" i="31"/>
  <c r="BJ77" i="31"/>
  <c r="BJ81" i="31"/>
  <c r="BJ85" i="31"/>
  <c r="BJ89" i="31"/>
  <c r="BJ93" i="31"/>
  <c r="BJ97" i="31"/>
  <c r="BJ101" i="31"/>
  <c r="BJ105" i="31"/>
  <c r="BJ109" i="31"/>
  <c r="BI36" i="31"/>
  <c r="BI40" i="31"/>
  <c r="BI44" i="31"/>
  <c r="BI48" i="31"/>
  <c r="BI52" i="31"/>
  <c r="BI56" i="31"/>
  <c r="BI60" i="31"/>
  <c r="BI64" i="31"/>
  <c r="BI68" i="31"/>
  <c r="BI72" i="31"/>
  <c r="BI76" i="31"/>
  <c r="BI80" i="31"/>
  <c r="BI84" i="31"/>
  <c r="BI88" i="31"/>
  <c r="BI92" i="31"/>
  <c r="BI96" i="31"/>
  <c r="BI100" i="31"/>
  <c r="BI104" i="31"/>
  <c r="BI108" i="31"/>
  <c r="BH35" i="31"/>
  <c r="BH39" i="31"/>
  <c r="BH43" i="31"/>
  <c r="BH47" i="31"/>
  <c r="BH51" i="31"/>
  <c r="BH55" i="31"/>
  <c r="BH59" i="31"/>
  <c r="BH63" i="31"/>
  <c r="BH67" i="31"/>
  <c r="BH71" i="31"/>
  <c r="BH75" i="31"/>
  <c r="BH79" i="31"/>
  <c r="BH83" i="31"/>
  <c r="BH87" i="31"/>
  <c r="BH91" i="31"/>
  <c r="BH95" i="31"/>
  <c r="BH99" i="31"/>
  <c r="BH103" i="31"/>
  <c r="BH107" i="31"/>
  <c r="BG42" i="31"/>
  <c r="BG46" i="31"/>
  <c r="BG50" i="31"/>
  <c r="BG54" i="31"/>
  <c r="BG58" i="31"/>
  <c r="BG62" i="31"/>
  <c r="BG66" i="31"/>
  <c r="BG70" i="31"/>
  <c r="BG74" i="31"/>
  <c r="BG78" i="31"/>
  <c r="BG82" i="31"/>
  <c r="BG86" i="31"/>
  <c r="BG90" i="31"/>
  <c r="BG94" i="31"/>
  <c r="BG98" i="31"/>
  <c r="BG102" i="31"/>
  <c r="BG106" i="31"/>
  <c r="BF41" i="31"/>
  <c r="BF45" i="31"/>
  <c r="BF49" i="31"/>
  <c r="BF53" i="31"/>
  <c r="BF57" i="31"/>
  <c r="BF61" i="31"/>
  <c r="BF65" i="31"/>
  <c r="BF69" i="31"/>
  <c r="BF73" i="31"/>
  <c r="BF77" i="31"/>
  <c r="BF81" i="31"/>
  <c r="BF85" i="31"/>
  <c r="BF89" i="31"/>
  <c r="BF93" i="31"/>
  <c r="BF97" i="31"/>
  <c r="BF101" i="31"/>
  <c r="BF105" i="31"/>
  <c r="BF109" i="31"/>
  <c r="BE36" i="31"/>
  <c r="BE40" i="31"/>
  <c r="BE44" i="31"/>
  <c r="BE48" i="31"/>
  <c r="BE52" i="31"/>
  <c r="BE56" i="31"/>
  <c r="BE60" i="31"/>
  <c r="BE64" i="31"/>
  <c r="BE68" i="31"/>
  <c r="BE72" i="31"/>
  <c r="BE76" i="31"/>
  <c r="BE80" i="31"/>
  <c r="BE84" i="31"/>
  <c r="BE88" i="31"/>
  <c r="BE92" i="31"/>
  <c r="BE96" i="31"/>
  <c r="BE100" i="31"/>
  <c r="BE104" i="31"/>
  <c r="BE108" i="31"/>
  <c r="BD35" i="31"/>
  <c r="BD39" i="31"/>
  <c r="BD43" i="31"/>
  <c r="BD47" i="31"/>
  <c r="BD51" i="31"/>
  <c r="BD55" i="31"/>
  <c r="BD59" i="31"/>
  <c r="BD63" i="31"/>
  <c r="BD67" i="31"/>
  <c r="BD71" i="31"/>
  <c r="BD75" i="31"/>
  <c r="BD79" i="31"/>
  <c r="BD83" i="31"/>
  <c r="BD87" i="31"/>
  <c r="BD91" i="31"/>
  <c r="BD95" i="31"/>
  <c r="BD99" i="31"/>
  <c r="BD103" i="31"/>
  <c r="BD107" i="31"/>
  <c r="BC42" i="31"/>
  <c r="BC46" i="31"/>
  <c r="BC50" i="31"/>
  <c r="BC54" i="31"/>
  <c r="BC58" i="31"/>
  <c r="BC62" i="31"/>
  <c r="BC66" i="31"/>
  <c r="BC70" i="31"/>
  <c r="BC74" i="31"/>
  <c r="BC78" i="31"/>
  <c r="BC82" i="31"/>
  <c r="BC86" i="31"/>
  <c r="BC90" i="31"/>
  <c r="BC94" i="31"/>
  <c r="BC98" i="31"/>
  <c r="BC102" i="31"/>
  <c r="BC106" i="31"/>
  <c r="BB41" i="31"/>
  <c r="BB45" i="31"/>
  <c r="BB49" i="31"/>
  <c r="BB53" i="31"/>
  <c r="BB57" i="31"/>
  <c r="BB61" i="31"/>
  <c r="BB65" i="31"/>
  <c r="BB69" i="31"/>
  <c r="BB73" i="31"/>
  <c r="BB77" i="31"/>
  <c r="BB81" i="31"/>
  <c r="BB85" i="31"/>
  <c r="BB89" i="31"/>
  <c r="BB93" i="31"/>
  <c r="BB97" i="31"/>
  <c r="BB101" i="31"/>
  <c r="BB105" i="31"/>
  <c r="BB109" i="31"/>
  <c r="BA36" i="31"/>
  <c r="BA40" i="31"/>
  <c r="BA44" i="31"/>
  <c r="BA48" i="31"/>
  <c r="BA52" i="31"/>
  <c r="BA56" i="31"/>
  <c r="BA60" i="31"/>
  <c r="BA64" i="31"/>
  <c r="BA68" i="31"/>
  <c r="BA72" i="31"/>
  <c r="BA76" i="31"/>
  <c r="BA80" i="31"/>
  <c r="BA84" i="31"/>
  <c r="BA88" i="31"/>
  <c r="BA92" i="31"/>
  <c r="BA96" i="31"/>
  <c r="BA100" i="31"/>
  <c r="BA104" i="31"/>
  <c r="BA108" i="31"/>
  <c r="AZ35" i="31"/>
  <c r="AZ39" i="31"/>
  <c r="AZ43" i="31"/>
  <c r="AZ47" i="31"/>
  <c r="AZ51" i="31"/>
  <c r="AZ55" i="31"/>
  <c r="AZ59" i="31"/>
  <c r="AZ63" i="31"/>
  <c r="AZ67" i="31"/>
  <c r="AZ71" i="31"/>
  <c r="AZ75" i="31"/>
  <c r="AZ79" i="31"/>
  <c r="AZ83" i="31"/>
  <c r="AZ87" i="31"/>
  <c r="AZ91" i="31"/>
  <c r="AZ95" i="31"/>
  <c r="AZ99" i="31"/>
  <c r="AZ103" i="31"/>
  <c r="AZ107" i="31"/>
  <c r="AY42" i="31"/>
  <c r="AY46" i="31"/>
  <c r="AY50" i="31"/>
  <c r="AY54" i="31"/>
  <c r="AY58" i="31"/>
  <c r="AY62" i="31"/>
  <c r="AY66" i="31"/>
  <c r="AY70" i="31"/>
  <c r="AY74" i="31"/>
  <c r="AY78" i="31"/>
  <c r="AY82" i="31"/>
  <c r="AY86" i="31"/>
  <c r="AY90" i="31"/>
  <c r="AY94" i="31"/>
  <c r="AY98" i="31"/>
  <c r="AY102" i="31"/>
  <c r="AY106" i="31"/>
  <c r="AX41" i="31"/>
  <c r="AX45" i="31"/>
  <c r="AX49" i="31"/>
  <c r="AX53" i="31"/>
  <c r="AX57" i="31"/>
  <c r="AX61" i="31"/>
  <c r="AX65" i="31"/>
  <c r="AX69" i="31"/>
  <c r="AX73" i="31"/>
  <c r="AX77" i="31"/>
  <c r="AX81" i="31"/>
  <c r="AX85" i="31"/>
  <c r="AX89" i="31"/>
  <c r="AX93" i="31"/>
  <c r="AX97" i="31"/>
  <c r="AX101" i="31"/>
  <c r="AX105" i="31"/>
  <c r="AX109" i="31"/>
  <c r="AW36" i="31"/>
  <c r="AW40" i="31"/>
  <c r="AW44" i="31"/>
  <c r="AW48" i="31"/>
  <c r="AW52" i="31"/>
  <c r="AW56" i="31"/>
  <c r="AW60" i="31"/>
  <c r="AW64" i="31"/>
  <c r="AW68" i="31"/>
  <c r="AW72" i="31"/>
  <c r="AW76" i="31"/>
  <c r="AW80" i="31"/>
  <c r="AW84" i="31"/>
  <c r="AW88" i="31"/>
  <c r="AW92" i="31"/>
  <c r="AW96" i="31"/>
  <c r="AW100" i="31"/>
  <c r="AW104" i="31"/>
  <c r="AW108" i="31"/>
  <c r="AV35" i="31"/>
  <c r="AV39" i="31"/>
  <c r="AV43" i="31"/>
  <c r="AV47" i="31"/>
  <c r="AV51" i="31"/>
  <c r="AV55" i="31"/>
  <c r="AV59" i="31"/>
  <c r="AV63" i="31"/>
  <c r="AV67" i="31"/>
  <c r="AV71" i="31"/>
  <c r="AV75" i="31"/>
  <c r="AV79" i="31"/>
  <c r="AV83" i="31"/>
  <c r="AV87" i="31"/>
  <c r="AV91" i="31"/>
  <c r="AV95" i="31"/>
  <c r="AV99" i="31"/>
  <c r="AV103" i="31"/>
  <c r="AV107" i="31"/>
  <c r="AU42" i="31"/>
  <c r="AU46" i="31"/>
  <c r="AU50" i="31"/>
  <c r="AU54" i="31"/>
  <c r="AU58" i="31"/>
  <c r="AU62" i="31"/>
  <c r="AU66" i="31"/>
  <c r="AU70" i="31"/>
  <c r="AU74" i="31"/>
  <c r="AU78" i="31"/>
  <c r="AU82" i="31"/>
  <c r="AU86" i="31"/>
  <c r="AU90" i="31"/>
  <c r="AU94" i="31"/>
  <c r="AU98" i="31"/>
  <c r="AU102" i="31"/>
  <c r="AU106" i="31"/>
  <c r="AT41" i="31"/>
  <c r="AT45" i="31"/>
  <c r="AT49" i="31"/>
  <c r="AT53" i="31"/>
  <c r="AT57" i="31"/>
  <c r="AT61" i="31"/>
  <c r="AT65" i="31"/>
  <c r="AT69" i="31"/>
  <c r="AT73" i="31"/>
  <c r="AT77" i="31"/>
  <c r="AT81" i="31"/>
  <c r="AT85" i="31"/>
  <c r="AT89" i="31"/>
  <c r="AT93" i="31"/>
  <c r="AT97" i="31"/>
  <c r="AT101" i="31"/>
  <c r="AT105" i="31"/>
  <c r="AT109" i="31"/>
  <c r="AS36" i="31"/>
  <c r="AS40" i="31"/>
  <c r="AS44" i="31"/>
  <c r="AS48" i="31"/>
  <c r="AS52" i="31"/>
  <c r="AS56" i="31"/>
  <c r="AS60" i="31"/>
  <c r="AS64" i="31"/>
  <c r="AS68" i="31"/>
  <c r="AS72" i="31"/>
  <c r="AS76" i="31"/>
  <c r="AS80" i="31"/>
  <c r="AS84" i="31"/>
  <c r="AS88" i="31"/>
  <c r="AS92" i="31"/>
  <c r="AS96" i="31"/>
  <c r="AS100" i="31"/>
  <c r="AS104" i="31"/>
  <c r="AS108" i="31"/>
  <c r="CI39" i="31"/>
  <c r="CI47" i="31"/>
  <c r="CI71" i="31"/>
  <c r="CI79" i="31"/>
  <c r="CI103" i="31"/>
  <c r="CH42" i="31"/>
  <c r="CH46" i="31"/>
  <c r="CH50" i="31"/>
  <c r="CH54" i="31"/>
  <c r="CH58" i="31"/>
  <c r="CH62" i="31"/>
  <c r="CH66" i="31"/>
  <c r="CH70" i="31"/>
  <c r="CH74" i="31"/>
  <c r="CH78" i="31"/>
  <c r="CH82" i="31"/>
  <c r="CH86" i="31"/>
  <c r="CH90" i="31"/>
  <c r="CH94" i="31"/>
  <c r="CH98" i="31"/>
  <c r="CH102" i="31"/>
  <c r="CH106" i="31"/>
  <c r="CG41" i="31"/>
  <c r="CG45" i="31"/>
  <c r="CG49" i="31"/>
  <c r="CG53" i="31"/>
  <c r="CG57" i="31"/>
  <c r="CG61" i="31"/>
  <c r="CG65" i="31"/>
  <c r="CG69" i="31"/>
  <c r="CG73" i="31"/>
  <c r="CG77" i="31"/>
  <c r="CG81" i="31"/>
  <c r="CG85" i="31"/>
  <c r="CG89" i="31"/>
  <c r="CG93" i="31"/>
  <c r="CG97" i="31"/>
  <c r="CG101" i="31"/>
  <c r="CG105" i="31"/>
  <c r="CG109" i="31"/>
  <c r="CF36" i="31"/>
  <c r="CF40" i="31"/>
  <c r="CF44" i="31"/>
  <c r="CF48" i="31"/>
  <c r="CF52" i="31"/>
  <c r="CF56" i="31"/>
  <c r="CF60" i="31"/>
  <c r="CF64" i="31"/>
  <c r="CF68" i="31"/>
  <c r="CF72" i="31"/>
  <c r="CF76" i="31"/>
  <c r="CF80" i="31"/>
  <c r="CF84" i="31"/>
  <c r="CF88" i="31"/>
  <c r="CF92" i="31"/>
  <c r="CF96" i="31"/>
  <c r="CF100" i="31"/>
  <c r="CF104" i="31"/>
  <c r="CF108" i="31"/>
  <c r="CE35" i="31"/>
  <c r="CE39" i="31"/>
  <c r="CE43" i="31"/>
  <c r="CE47" i="31"/>
  <c r="CE51" i="31"/>
  <c r="CE55" i="31"/>
  <c r="CE59" i="31"/>
  <c r="CE63" i="31"/>
  <c r="CE67" i="31"/>
  <c r="CE71" i="31"/>
  <c r="CE75" i="31"/>
  <c r="CE79" i="31"/>
  <c r="CE83" i="31"/>
  <c r="CE87" i="31"/>
  <c r="CE91" i="31"/>
  <c r="CE95" i="31"/>
  <c r="CE99" i="31"/>
  <c r="CE103" i="31"/>
  <c r="CE107" i="31"/>
  <c r="CD42" i="31"/>
  <c r="CD46" i="31"/>
  <c r="CD50" i="31"/>
  <c r="CD54" i="31"/>
  <c r="CD58" i="31"/>
  <c r="CD62" i="31"/>
  <c r="CD66" i="31"/>
  <c r="CD70" i="31"/>
  <c r="CD74" i="31"/>
  <c r="CD78" i="31"/>
  <c r="CD82" i="31"/>
  <c r="CD86" i="31"/>
  <c r="CD90" i="31"/>
  <c r="CD94" i="31"/>
  <c r="CD98" i="31"/>
  <c r="CD102" i="31"/>
  <c r="CD106" i="31"/>
  <c r="CC41" i="31"/>
  <c r="CC45" i="31"/>
  <c r="CC49" i="31"/>
  <c r="CC53" i="31"/>
  <c r="CC57" i="31"/>
  <c r="CC61" i="31"/>
  <c r="CC65" i="31"/>
  <c r="CC69" i="31"/>
  <c r="CC73" i="31"/>
  <c r="CC77" i="31"/>
  <c r="CC81" i="31"/>
  <c r="CC85" i="31"/>
  <c r="CC89" i="31"/>
  <c r="CC93" i="31"/>
  <c r="CC97" i="31"/>
  <c r="CC101" i="31"/>
  <c r="CC105" i="31"/>
  <c r="CC109" i="31"/>
  <c r="CB36" i="31"/>
  <c r="CB40" i="31"/>
  <c r="CB44" i="31"/>
  <c r="CB48" i="31"/>
  <c r="CB52" i="31"/>
  <c r="CB56" i="31"/>
  <c r="CB60" i="31"/>
  <c r="CB64" i="31"/>
  <c r="CB68" i="31"/>
  <c r="CB72" i="31"/>
  <c r="CB76" i="31"/>
  <c r="CB80" i="31"/>
  <c r="CB84" i="31"/>
  <c r="CB88" i="31"/>
  <c r="CB92" i="31"/>
  <c r="CB96" i="31"/>
  <c r="CB100" i="31"/>
  <c r="CB104" i="31"/>
  <c r="CB108" i="31"/>
  <c r="CA35" i="31"/>
  <c r="CA39" i="31"/>
  <c r="CA43" i="31"/>
  <c r="CA47" i="31"/>
  <c r="CA51" i="31"/>
  <c r="CA55" i="31"/>
  <c r="CA59" i="31"/>
  <c r="CA63" i="31"/>
  <c r="CA67" i="31"/>
  <c r="CA71" i="31"/>
  <c r="CA75" i="31"/>
  <c r="CA79" i="31"/>
  <c r="CA83" i="31"/>
  <c r="CA87" i="31"/>
  <c r="CA91" i="31"/>
  <c r="CA95" i="31"/>
  <c r="CA99" i="31"/>
  <c r="CA103" i="31"/>
  <c r="CA107" i="31"/>
  <c r="BZ42" i="31"/>
  <c r="BZ46" i="31"/>
  <c r="BZ50" i="31"/>
  <c r="BZ54" i="31"/>
  <c r="BZ58" i="31"/>
  <c r="BZ62" i="31"/>
  <c r="BZ66" i="31"/>
  <c r="BZ70" i="31"/>
  <c r="BZ74" i="31"/>
  <c r="BZ78" i="31"/>
  <c r="BZ82" i="31"/>
  <c r="BZ86" i="31"/>
  <c r="BZ90" i="31"/>
  <c r="BZ94" i="31"/>
  <c r="BZ98" i="31"/>
  <c r="BZ102" i="31"/>
  <c r="BZ106" i="31"/>
  <c r="BY41" i="31"/>
  <c r="BY45" i="31"/>
  <c r="BY49" i="31"/>
  <c r="BY53" i="31"/>
  <c r="BY57" i="31"/>
  <c r="BY61" i="31"/>
  <c r="BY65" i="31"/>
  <c r="BY69" i="31"/>
  <c r="BY73" i="31"/>
  <c r="BY77" i="31"/>
  <c r="BY81" i="31"/>
  <c r="BY85" i="31"/>
  <c r="BY89" i="31"/>
  <c r="BY93" i="31"/>
  <c r="BY97" i="31"/>
  <c r="BY101" i="31"/>
  <c r="BY105" i="31"/>
  <c r="BY109" i="31"/>
  <c r="BX36" i="31"/>
  <c r="BX40" i="31"/>
  <c r="BX44" i="31"/>
  <c r="BX48" i="31"/>
  <c r="BX52" i="31"/>
  <c r="BX56" i="31"/>
  <c r="BX60" i="31"/>
  <c r="BX64" i="31"/>
  <c r="BX68" i="31"/>
  <c r="BX72" i="31"/>
  <c r="BX76" i="31"/>
  <c r="BX80" i="31"/>
  <c r="BX84" i="31"/>
  <c r="BX88" i="31"/>
  <c r="BX92" i="31"/>
  <c r="BX96" i="31"/>
  <c r="BX100" i="31"/>
  <c r="BX104" i="31"/>
  <c r="BX108" i="31"/>
  <c r="BW35" i="31"/>
  <c r="BW39" i="31"/>
  <c r="BW43" i="31"/>
  <c r="BW47" i="31"/>
  <c r="BW51" i="31"/>
  <c r="BW55" i="31"/>
  <c r="BW59" i="31"/>
  <c r="BW63" i="31"/>
  <c r="BW67" i="31"/>
  <c r="BW71" i="31"/>
  <c r="BW75" i="31"/>
  <c r="BW79" i="31"/>
  <c r="BW83" i="31"/>
  <c r="BW87" i="31"/>
  <c r="BW91" i="31"/>
  <c r="BW95" i="31"/>
  <c r="BW99" i="31"/>
  <c r="BW103" i="31"/>
  <c r="BW107" i="31"/>
  <c r="BV42" i="31"/>
  <c r="BV46" i="31"/>
  <c r="BV50" i="31"/>
  <c r="BV54" i="31"/>
  <c r="BV58" i="31"/>
  <c r="BV62" i="31"/>
  <c r="BV66" i="31"/>
  <c r="BV70" i="31"/>
  <c r="BV74" i="31"/>
  <c r="BV78" i="31"/>
  <c r="BV82" i="31"/>
  <c r="BV86" i="31"/>
  <c r="BV90" i="31"/>
  <c r="BV94" i="31"/>
  <c r="BV98" i="31"/>
  <c r="BV102" i="31"/>
  <c r="BV106" i="31"/>
  <c r="BU41" i="31"/>
  <c r="BU45" i="31"/>
  <c r="BU49" i="31"/>
  <c r="BU53" i="31"/>
  <c r="BU57" i="31"/>
  <c r="BU61" i="31"/>
  <c r="BU65" i="31"/>
  <c r="BU69" i="31"/>
  <c r="BU73" i="31"/>
  <c r="BU77" i="31"/>
  <c r="BU81" i="31"/>
  <c r="BU85" i="31"/>
  <c r="BU89" i="31"/>
  <c r="BU93" i="31"/>
  <c r="BU97" i="31"/>
  <c r="BU101" i="31"/>
  <c r="BU105" i="31"/>
  <c r="BU109" i="31"/>
  <c r="BT36" i="31"/>
  <c r="BT40" i="31"/>
  <c r="BT44" i="31"/>
  <c r="BT48" i="31"/>
  <c r="BT52" i="31"/>
  <c r="BT56" i="31"/>
  <c r="BT60" i="31"/>
  <c r="BT64" i="31"/>
  <c r="BT68" i="31"/>
  <c r="BT72" i="31"/>
  <c r="BT76" i="31"/>
  <c r="BT80" i="31"/>
  <c r="BT84" i="31"/>
  <c r="BT88" i="31"/>
  <c r="BT92" i="31"/>
  <c r="BT96" i="31"/>
  <c r="BT100" i="31"/>
  <c r="BT104" i="31"/>
  <c r="BT108" i="31"/>
  <c r="BS35" i="31"/>
  <c r="BS39" i="31"/>
  <c r="BS43" i="31"/>
  <c r="BS47" i="31"/>
  <c r="BS51" i="31"/>
  <c r="BS55" i="31"/>
  <c r="BS59" i="31"/>
  <c r="BS63" i="31"/>
  <c r="BS67" i="31"/>
  <c r="BS71" i="31"/>
  <c r="BS75" i="31"/>
  <c r="BS79" i="31"/>
  <c r="BS83" i="31"/>
  <c r="BS87" i="31"/>
  <c r="BS91" i="31"/>
  <c r="BS95" i="31"/>
  <c r="BS99" i="31"/>
  <c r="BS103" i="31"/>
  <c r="BS107" i="31"/>
  <c r="BR42" i="31"/>
  <c r="BR46" i="31"/>
  <c r="BR50" i="31"/>
  <c r="BR54" i="31"/>
  <c r="BR58" i="31"/>
  <c r="BR62" i="31"/>
  <c r="BR66" i="31"/>
  <c r="BR70" i="31"/>
  <c r="BR74" i="31"/>
  <c r="BR78" i="31"/>
  <c r="BR82" i="31"/>
  <c r="BR86" i="31"/>
  <c r="BR90" i="31"/>
  <c r="BR94" i="31"/>
  <c r="BR98" i="31"/>
  <c r="BR102" i="31"/>
  <c r="BR106" i="31"/>
  <c r="BQ41" i="31"/>
  <c r="BQ45" i="31"/>
  <c r="BQ49" i="31"/>
  <c r="BQ53" i="31"/>
  <c r="BQ57" i="31"/>
  <c r="BQ61" i="31"/>
  <c r="BQ65" i="31"/>
  <c r="BQ69" i="31"/>
  <c r="BQ73" i="31"/>
  <c r="BQ77" i="31"/>
  <c r="BQ81" i="31"/>
  <c r="BQ85" i="31"/>
  <c r="BQ89" i="31"/>
  <c r="BQ93" i="31"/>
  <c r="BQ97" i="31"/>
  <c r="BQ101" i="31"/>
  <c r="BQ105" i="31"/>
  <c r="BQ109" i="31"/>
  <c r="BP36" i="31"/>
  <c r="BP40" i="31"/>
  <c r="BP44" i="31"/>
  <c r="BP48" i="31"/>
  <c r="BP52" i="31"/>
  <c r="BP56" i="31"/>
  <c r="BP60" i="31"/>
  <c r="BP64" i="31"/>
  <c r="BP68" i="31"/>
  <c r="BP72" i="31"/>
  <c r="BP76" i="31"/>
  <c r="BP80" i="31"/>
  <c r="BP84" i="31"/>
  <c r="BP88" i="31"/>
  <c r="BP92" i="31"/>
  <c r="BP96" i="31"/>
  <c r="BP100" i="31"/>
  <c r="BP104" i="31"/>
  <c r="BP108" i="31"/>
  <c r="BO35" i="31"/>
  <c r="BO39" i="31"/>
  <c r="BO43" i="31"/>
  <c r="BO47" i="31"/>
  <c r="BO51" i="31"/>
  <c r="BO55" i="31"/>
  <c r="BO59" i="31"/>
  <c r="BO63" i="31"/>
  <c r="BO67" i="31"/>
  <c r="BO71" i="31"/>
  <c r="BO75" i="31"/>
  <c r="BO79" i="31"/>
  <c r="BO83" i="31"/>
  <c r="BO87" i="31"/>
  <c r="BO91" i="31"/>
  <c r="BO95" i="31"/>
  <c r="BO99" i="31"/>
  <c r="BO103" i="31"/>
  <c r="BO107" i="31"/>
  <c r="BN42" i="31"/>
  <c r="BN46" i="31"/>
  <c r="BN50" i="31"/>
  <c r="BN54" i="31"/>
  <c r="BN58" i="31"/>
  <c r="BN62" i="31"/>
  <c r="BN66" i="31"/>
  <c r="BN70" i="31"/>
  <c r="BN74" i="31"/>
  <c r="BN78" i="31"/>
  <c r="BN82" i="31"/>
  <c r="BN86" i="31"/>
  <c r="BN90" i="31"/>
  <c r="BN94" i="31"/>
  <c r="BN98" i="31"/>
  <c r="BN102" i="31"/>
  <c r="BN106" i="31"/>
  <c r="BM41" i="31"/>
  <c r="BM45" i="31"/>
  <c r="BM49" i="31"/>
  <c r="BM53" i="31"/>
  <c r="BM57" i="31"/>
  <c r="BM61" i="31"/>
  <c r="BM65" i="31"/>
  <c r="BM69" i="31"/>
  <c r="BM73" i="31"/>
  <c r="BM77" i="31"/>
  <c r="BM81" i="31"/>
  <c r="BM85" i="31"/>
  <c r="BM89" i="31"/>
  <c r="BM93" i="31"/>
  <c r="BM97" i="31"/>
  <c r="BM101" i="31"/>
  <c r="BM105" i="31"/>
  <c r="BM109" i="31"/>
  <c r="BL36" i="31"/>
  <c r="BL40" i="31"/>
  <c r="BL44" i="31"/>
  <c r="BL48" i="31"/>
  <c r="BL52" i="31"/>
  <c r="BL56" i="31"/>
  <c r="BL60" i="31"/>
  <c r="BL64" i="31"/>
  <c r="BL68" i="31"/>
  <c r="BL72" i="31"/>
  <c r="BL76" i="31"/>
  <c r="BL80" i="31"/>
  <c r="BL84" i="31"/>
  <c r="BL88" i="31"/>
  <c r="BL92" i="31"/>
  <c r="BL96" i="31"/>
  <c r="BL100" i="31"/>
  <c r="BL104" i="31"/>
  <c r="BL108" i="31"/>
  <c r="BK35" i="31"/>
  <c r="BK39" i="31"/>
  <c r="BK43" i="31"/>
  <c r="BK47" i="31"/>
  <c r="BK51" i="31"/>
  <c r="BK55" i="31"/>
  <c r="BK59" i="31"/>
  <c r="BK63" i="31"/>
  <c r="BK67" i="31"/>
  <c r="BK71" i="31"/>
  <c r="BK75" i="31"/>
  <c r="BK79" i="31"/>
  <c r="BK83" i="31"/>
  <c r="BK87" i="31"/>
  <c r="BK91" i="31"/>
  <c r="BK95" i="31"/>
  <c r="BK99" i="31"/>
  <c r="BK103" i="31"/>
  <c r="BK107" i="31"/>
  <c r="BJ42" i="31"/>
  <c r="BJ46" i="31"/>
  <c r="BJ50" i="31"/>
  <c r="BJ54" i="31"/>
  <c r="BJ58" i="31"/>
  <c r="BJ62" i="31"/>
  <c r="BJ66" i="31"/>
  <c r="BJ70" i="31"/>
  <c r="BJ74" i="31"/>
  <c r="BJ78" i="31"/>
  <c r="BJ82" i="31"/>
  <c r="BJ86" i="31"/>
  <c r="BJ90" i="31"/>
  <c r="BJ94" i="31"/>
  <c r="BJ98" i="31"/>
  <c r="BJ102" i="31"/>
  <c r="BJ106" i="31"/>
  <c r="BI41" i="31"/>
  <c r="BI45" i="31"/>
  <c r="BI49" i="31"/>
  <c r="BI53" i="31"/>
  <c r="BI57" i="31"/>
  <c r="BI61" i="31"/>
  <c r="BI65" i="31"/>
  <c r="BI69" i="31"/>
  <c r="BI73" i="31"/>
  <c r="BI77" i="31"/>
  <c r="BI81" i="31"/>
  <c r="BI85" i="31"/>
  <c r="BI89" i="31"/>
  <c r="BI93" i="31"/>
  <c r="BI97" i="31"/>
  <c r="BI101" i="31"/>
  <c r="BI105" i="31"/>
  <c r="BI109" i="31"/>
  <c r="BH36" i="31"/>
  <c r="BH40" i="31"/>
  <c r="BH44" i="31"/>
  <c r="BH48" i="31"/>
  <c r="BH52" i="31"/>
  <c r="BH56" i="31"/>
  <c r="BH60" i="31"/>
  <c r="BH64" i="31"/>
  <c r="BH68" i="31"/>
  <c r="BH72" i="31"/>
  <c r="BH76" i="31"/>
  <c r="BH80" i="31"/>
  <c r="BH84" i="31"/>
  <c r="BH88" i="31"/>
  <c r="BH92" i="31"/>
  <c r="BH96" i="31"/>
  <c r="BH100" i="31"/>
  <c r="BH104" i="31"/>
  <c r="BH108" i="31"/>
  <c r="BG35" i="31"/>
  <c r="BG39" i="31"/>
  <c r="BG43" i="31"/>
  <c r="BG47" i="31"/>
  <c r="BG51" i="31"/>
  <c r="BG55" i="31"/>
  <c r="BG59" i="31"/>
  <c r="BG63" i="31"/>
  <c r="BG67" i="31"/>
  <c r="BG71" i="31"/>
  <c r="BG75" i="31"/>
  <c r="BG79" i="31"/>
  <c r="BG83" i="31"/>
  <c r="BG87" i="31"/>
  <c r="BG91" i="31"/>
  <c r="BG95" i="31"/>
  <c r="BG99" i="31"/>
  <c r="BG103" i="31"/>
  <c r="BG107" i="31"/>
  <c r="BF42" i="31"/>
  <c r="BF46" i="31"/>
  <c r="BF50" i="31"/>
  <c r="BF54" i="31"/>
  <c r="BF58" i="31"/>
  <c r="BF62" i="31"/>
  <c r="BF66" i="31"/>
  <c r="BF70" i="31"/>
  <c r="BF74" i="31"/>
  <c r="BF78" i="31"/>
  <c r="BF82" i="31"/>
  <c r="BF86" i="31"/>
  <c r="BF90" i="31"/>
  <c r="BF94" i="31"/>
  <c r="BF98" i="31"/>
  <c r="BF102" i="31"/>
  <c r="BF106" i="31"/>
  <c r="BE41" i="31"/>
  <c r="BE45" i="31"/>
  <c r="BE49" i="31"/>
  <c r="BE53" i="31"/>
  <c r="BE57" i="31"/>
  <c r="BE61" i="31"/>
  <c r="BE65" i="31"/>
  <c r="BE69" i="31"/>
  <c r="BE73" i="31"/>
  <c r="BE77" i="31"/>
  <c r="BE81" i="31"/>
  <c r="BE85" i="31"/>
  <c r="BE89" i="31"/>
  <c r="BE93" i="31"/>
  <c r="BE97" i="31"/>
  <c r="BE101" i="31"/>
  <c r="BE105" i="31"/>
  <c r="BE109" i="31"/>
  <c r="BD36" i="31"/>
  <c r="BD40" i="31"/>
  <c r="BD44" i="31"/>
  <c r="BD48" i="31"/>
  <c r="BD52" i="31"/>
  <c r="BD56" i="31"/>
  <c r="BD60" i="31"/>
  <c r="BD64" i="31"/>
  <c r="BD68" i="31"/>
  <c r="BD72" i="31"/>
  <c r="BD76" i="31"/>
  <c r="BD80" i="31"/>
  <c r="BD84" i="31"/>
  <c r="BD88" i="31"/>
  <c r="BD92" i="31"/>
  <c r="BD96" i="31"/>
  <c r="BD100" i="31"/>
  <c r="BD104" i="31"/>
  <c r="BD108" i="31"/>
  <c r="BC35" i="31"/>
  <c r="BC39" i="31"/>
  <c r="BC43" i="31"/>
  <c r="BC47" i="31"/>
  <c r="BC51" i="31"/>
  <c r="BC55" i="31"/>
  <c r="BC59" i="31"/>
  <c r="BC63" i="31"/>
  <c r="BC67" i="31"/>
  <c r="BC71" i="31"/>
  <c r="BC75" i="31"/>
  <c r="BC79" i="31"/>
  <c r="BC83" i="31"/>
  <c r="BC87" i="31"/>
  <c r="BC91" i="31"/>
  <c r="BC95" i="31"/>
  <c r="BC99" i="31"/>
  <c r="BC103" i="31"/>
  <c r="BC107" i="31"/>
  <c r="BB42" i="31"/>
  <c r="BB46" i="31"/>
  <c r="BB50" i="31"/>
  <c r="BB54" i="31"/>
  <c r="BB58" i="31"/>
  <c r="BB62" i="31"/>
  <c r="BB66" i="31"/>
  <c r="BB70" i="31"/>
  <c r="BB74" i="31"/>
  <c r="BB78" i="31"/>
  <c r="BB82" i="31"/>
  <c r="BB86" i="31"/>
  <c r="BB90" i="31"/>
  <c r="BB94" i="31"/>
  <c r="BB98" i="31"/>
  <c r="BB102" i="31"/>
  <c r="BB106" i="31"/>
  <c r="BA41" i="31"/>
  <c r="BA45" i="31"/>
  <c r="BA49" i="31"/>
  <c r="BA53" i="31"/>
  <c r="BA57" i="31"/>
  <c r="BA61" i="31"/>
  <c r="BA65" i="31"/>
  <c r="BA69" i="31"/>
  <c r="BA73" i="31"/>
  <c r="BA77" i="31"/>
  <c r="BA81" i="31"/>
  <c r="BA85" i="31"/>
  <c r="BA89" i="31"/>
  <c r="BA93" i="31"/>
  <c r="BA97" i="31"/>
  <c r="BA101" i="31"/>
  <c r="BA105" i="31"/>
  <c r="BA109" i="31"/>
  <c r="AZ36" i="31"/>
  <c r="AZ40" i="31"/>
  <c r="AZ44" i="31"/>
  <c r="AZ48" i="31"/>
  <c r="AZ52" i="31"/>
  <c r="AZ56" i="31"/>
  <c r="AZ60" i="31"/>
  <c r="AZ64" i="31"/>
  <c r="AZ68" i="31"/>
  <c r="AZ72" i="31"/>
  <c r="AZ76" i="31"/>
  <c r="AZ80" i="31"/>
  <c r="AZ84" i="31"/>
  <c r="AZ88" i="31"/>
  <c r="AZ92" i="31"/>
  <c r="AZ96" i="31"/>
  <c r="AZ100" i="31"/>
  <c r="AZ104" i="31"/>
  <c r="AZ108" i="31"/>
  <c r="AY35" i="31"/>
  <c r="AY39" i="31"/>
  <c r="AY43" i="31"/>
  <c r="AY47" i="31"/>
  <c r="AY51" i="31"/>
  <c r="AY55" i="31"/>
  <c r="AY59" i="31"/>
  <c r="AY63" i="31"/>
  <c r="AY67" i="31"/>
  <c r="AY71" i="31"/>
  <c r="AY75" i="31"/>
  <c r="AY79" i="31"/>
  <c r="AY83" i="31"/>
  <c r="AY87" i="31"/>
  <c r="AY91" i="31"/>
  <c r="AY95" i="31"/>
  <c r="AY99" i="31"/>
  <c r="AY103" i="31"/>
  <c r="AY107" i="31"/>
  <c r="AX42" i="31"/>
  <c r="AX46" i="31"/>
  <c r="AX50" i="31"/>
  <c r="AX54" i="31"/>
  <c r="AX58" i="31"/>
  <c r="AX62" i="31"/>
  <c r="AX66" i="31"/>
  <c r="AX70" i="31"/>
  <c r="AX74" i="31"/>
  <c r="AX78" i="31"/>
  <c r="AX82" i="31"/>
  <c r="AX86" i="31"/>
  <c r="AX90" i="31"/>
  <c r="AX94" i="31"/>
  <c r="AX98" i="31"/>
  <c r="AX102" i="31"/>
  <c r="AX106" i="31"/>
  <c r="AW41" i="31"/>
  <c r="AW45" i="31"/>
  <c r="AW49" i="31"/>
  <c r="AW53" i="31"/>
  <c r="AW57" i="31"/>
  <c r="AW61" i="31"/>
  <c r="AW65" i="31"/>
  <c r="AW69" i="31"/>
  <c r="AW73" i="31"/>
  <c r="AW77" i="31"/>
  <c r="AW81" i="31"/>
  <c r="AW85" i="31"/>
  <c r="AW89" i="31"/>
  <c r="AW93" i="31"/>
  <c r="AW97" i="31"/>
  <c r="AW101" i="31"/>
  <c r="AW105" i="31"/>
  <c r="AW109" i="31"/>
  <c r="AV36" i="31"/>
  <c r="AV40" i="31"/>
  <c r="AV44" i="31"/>
  <c r="AV48" i="31"/>
  <c r="AV52" i="31"/>
  <c r="AV56" i="31"/>
  <c r="AV60" i="31"/>
  <c r="AV64" i="31"/>
  <c r="AV68" i="31"/>
  <c r="AV72" i="31"/>
  <c r="AV76" i="31"/>
  <c r="AV80" i="31"/>
  <c r="AV84" i="31"/>
  <c r="AV88" i="31"/>
  <c r="AV92" i="31"/>
  <c r="AV96" i="31"/>
  <c r="AV100" i="31"/>
  <c r="AV104" i="31"/>
  <c r="AV108" i="31"/>
  <c r="AU35" i="31"/>
  <c r="AU39" i="31"/>
  <c r="AU43" i="31"/>
  <c r="AU47" i="31"/>
  <c r="AU51" i="31"/>
  <c r="AU55" i="31"/>
  <c r="AU59" i="31"/>
  <c r="AU63" i="31"/>
  <c r="AU67" i="31"/>
  <c r="AU71" i="31"/>
  <c r="AU75" i="31"/>
  <c r="AU79" i="31"/>
  <c r="AU83" i="31"/>
  <c r="AU87" i="31"/>
  <c r="AU91" i="31"/>
  <c r="AU95" i="31"/>
  <c r="AU99" i="31"/>
  <c r="AU103" i="31"/>
  <c r="AU107" i="31"/>
  <c r="AT42" i="31"/>
  <c r="AT46" i="31"/>
  <c r="AT50" i="31"/>
  <c r="AT54" i="31"/>
  <c r="AT58" i="31"/>
  <c r="AT62" i="31"/>
  <c r="AT66" i="31"/>
  <c r="AT70" i="31"/>
  <c r="AT74" i="31"/>
  <c r="AT78" i="31"/>
  <c r="AT82" i="31"/>
  <c r="AT86" i="31"/>
  <c r="AT90" i="31"/>
  <c r="AT94" i="31"/>
  <c r="AT98" i="31"/>
  <c r="AT102" i="31"/>
  <c r="AT106" i="31"/>
  <c r="AS41" i="31"/>
  <c r="AS45" i="31"/>
  <c r="AS49" i="31"/>
  <c r="AS53" i="31"/>
  <c r="AS57" i="31"/>
  <c r="AS61" i="31"/>
  <c r="AS65" i="31"/>
  <c r="AS69" i="31"/>
  <c r="AS73" i="31"/>
  <c r="AS77" i="31"/>
  <c r="AS81" i="31"/>
  <c r="AS85" i="31"/>
  <c r="AS89" i="31"/>
  <c r="AS93" i="31"/>
  <c r="AS97" i="31"/>
  <c r="AS101" i="31"/>
  <c r="AS105" i="31"/>
  <c r="AS109" i="31"/>
  <c r="CI10" i="31"/>
  <c r="CI55" i="31" s="1"/>
  <c r="CI42" i="31"/>
  <c r="CH37" i="31"/>
  <c r="CH34" i="31"/>
  <c r="CH38" i="31"/>
  <c r="Q103" i="32"/>
  <c r="Q87" i="32"/>
  <c r="Q71" i="32"/>
  <c r="Q55" i="32"/>
  <c r="Q39" i="32"/>
  <c r="R100" i="32"/>
  <c r="R84" i="32"/>
  <c r="R68" i="32"/>
  <c r="R52" i="32"/>
  <c r="R36" i="32"/>
  <c r="S97" i="32"/>
  <c r="S88" i="32"/>
  <c r="S72" i="32"/>
  <c r="S56" i="32"/>
  <c r="S40" i="32"/>
  <c r="T102" i="32"/>
  <c r="T86" i="32"/>
  <c r="T70" i="32"/>
  <c r="T54" i="32"/>
  <c r="T38" i="32"/>
  <c r="U106" i="32"/>
  <c r="U90" i="32"/>
  <c r="U74" i="32"/>
  <c r="U58" i="32"/>
  <c r="U42" i="32"/>
  <c r="V103" i="32"/>
  <c r="V87" i="32"/>
  <c r="V71" i="32"/>
  <c r="V55" i="32"/>
  <c r="V39" i="32"/>
  <c r="W100" i="32"/>
  <c r="W84" i="32"/>
  <c r="W68" i="32"/>
  <c r="W52" i="32"/>
  <c r="W36" i="32"/>
  <c r="X97" i="32"/>
  <c r="X81" i="32"/>
  <c r="X65" i="32"/>
  <c r="X49" i="32"/>
  <c r="Y95" i="32"/>
  <c r="Y79" i="32"/>
  <c r="Y63" i="32"/>
  <c r="Y47" i="32"/>
  <c r="Z108" i="32"/>
  <c r="Z76" i="32"/>
  <c r="Z60" i="32"/>
  <c r="Z44" i="32"/>
  <c r="AA105" i="32"/>
  <c r="AA80" i="32"/>
  <c r="AA64" i="32"/>
  <c r="AA48" i="32"/>
  <c r="AB94" i="32"/>
  <c r="AB78" i="32"/>
  <c r="AB62" i="32"/>
  <c r="AB46" i="32"/>
  <c r="AC98" i="32"/>
  <c r="AC82" i="32"/>
  <c r="AC66" i="32"/>
  <c r="AC50" i="32"/>
  <c r="AD95" i="32"/>
  <c r="AD79" i="32"/>
  <c r="AD63" i="32"/>
  <c r="AD47" i="32"/>
  <c r="AE108" i="32"/>
  <c r="AE76" i="32"/>
  <c r="AE60" i="32"/>
  <c r="AE44" i="32"/>
  <c r="AF105" i="32"/>
  <c r="AF89" i="32"/>
  <c r="AF73" i="32"/>
  <c r="AF57" i="32"/>
  <c r="AF41" i="32"/>
  <c r="AG103" i="32"/>
  <c r="AG87" i="32"/>
  <c r="AG71" i="32"/>
  <c r="AG55" i="32"/>
  <c r="AG39" i="32"/>
  <c r="AH100" i="32"/>
  <c r="AH84" i="32"/>
  <c r="AH68" i="32"/>
  <c r="AH52" i="32"/>
  <c r="AH36" i="32"/>
  <c r="AI97" i="32"/>
  <c r="AI88" i="32"/>
  <c r="AI72" i="32"/>
  <c r="AI56" i="32"/>
  <c r="AI40" i="32"/>
  <c r="AJ102" i="32"/>
  <c r="AJ86" i="32"/>
  <c r="AJ70" i="32"/>
  <c r="AJ54" i="32"/>
  <c r="AJ38" i="32"/>
  <c r="AK106" i="32"/>
  <c r="AK90" i="32"/>
  <c r="AK74" i="32"/>
  <c r="AK58" i="32"/>
  <c r="AK42" i="32"/>
  <c r="AK34" i="32"/>
  <c r="AK36" i="32"/>
  <c r="AK40" i="32"/>
  <c r="AK44" i="32"/>
  <c r="AK48" i="32"/>
  <c r="AK52" i="32"/>
  <c r="AK56" i="32"/>
  <c r="AK60" i="32"/>
  <c r="AK64" i="32"/>
  <c r="AK68" i="32"/>
  <c r="AK72" i="32"/>
  <c r="AK76" i="32"/>
  <c r="AK80" i="32"/>
  <c r="AK84" i="32"/>
  <c r="AK88" i="32"/>
  <c r="AK92" i="32"/>
  <c r="AK96" i="32"/>
  <c r="AK100" i="32"/>
  <c r="AK104" i="32"/>
  <c r="AK108" i="32"/>
  <c r="AJ35" i="32"/>
  <c r="AJ39" i="32"/>
  <c r="AJ43" i="32"/>
  <c r="AJ47" i="32"/>
  <c r="AJ51" i="32"/>
  <c r="AJ55" i="32"/>
  <c r="AJ59" i="32"/>
  <c r="AJ63" i="32"/>
  <c r="AJ67" i="32"/>
  <c r="AJ71" i="32"/>
  <c r="AJ75" i="32"/>
  <c r="AJ79" i="32"/>
  <c r="AJ83" i="32"/>
  <c r="AJ87" i="32"/>
  <c r="AJ91" i="32"/>
  <c r="AJ95" i="32"/>
  <c r="AJ99" i="32"/>
  <c r="AJ103" i="32"/>
  <c r="AJ107" i="32"/>
  <c r="AI34" i="32"/>
  <c r="AI38" i="32"/>
  <c r="AI42" i="32"/>
  <c r="AI46" i="32"/>
  <c r="AI50" i="32"/>
  <c r="AI54" i="32"/>
  <c r="AI58" i="32"/>
  <c r="AI62" i="32"/>
  <c r="AI66" i="32"/>
  <c r="AI70" i="32"/>
  <c r="AI74" i="32"/>
  <c r="AI78" i="32"/>
  <c r="AI82" i="32"/>
  <c r="AI86" i="32"/>
  <c r="AI90" i="32"/>
  <c r="AI94" i="32"/>
  <c r="AI98" i="32"/>
  <c r="AI102" i="32"/>
  <c r="AI106" i="32"/>
  <c r="AH37" i="32"/>
  <c r="AH41" i="32"/>
  <c r="AH45" i="32"/>
  <c r="AH49" i="32"/>
  <c r="AH53" i="32"/>
  <c r="AH57" i="32"/>
  <c r="AH61" i="32"/>
  <c r="AH65" i="32"/>
  <c r="AH69" i="32"/>
  <c r="AH73" i="32"/>
  <c r="AH77" i="32"/>
  <c r="AH81" i="32"/>
  <c r="AH85" i="32"/>
  <c r="AH89" i="32"/>
  <c r="AH93" i="32"/>
  <c r="AH97" i="32"/>
  <c r="AH101" i="32"/>
  <c r="AH105" i="32"/>
  <c r="AH109" i="32"/>
  <c r="AG36" i="32"/>
  <c r="AG40" i="32"/>
  <c r="AG44" i="32"/>
  <c r="AG48" i="32"/>
  <c r="AG52" i="32"/>
  <c r="AG56" i="32"/>
  <c r="AG60" i="32"/>
  <c r="AG64" i="32"/>
  <c r="AG68" i="32"/>
  <c r="AG72" i="32"/>
  <c r="AG76" i="32"/>
  <c r="AG80" i="32"/>
  <c r="AG84" i="32"/>
  <c r="AG88" i="32"/>
  <c r="AG92" i="32"/>
  <c r="AG96" i="32"/>
  <c r="AG100" i="32"/>
  <c r="AG104" i="32"/>
  <c r="AG108" i="32"/>
  <c r="AF35" i="32"/>
  <c r="AF39" i="32"/>
  <c r="AF43" i="32"/>
  <c r="AF47" i="32"/>
  <c r="AF51" i="32"/>
  <c r="AF55" i="32"/>
  <c r="AF59" i="32"/>
  <c r="AF63" i="32"/>
  <c r="AF67" i="32"/>
  <c r="AF71" i="32"/>
  <c r="AF75" i="32"/>
  <c r="AF79" i="32"/>
  <c r="AF83" i="32"/>
  <c r="AF87" i="32"/>
  <c r="AF91" i="32"/>
  <c r="AF95" i="32"/>
  <c r="AF99" i="32"/>
  <c r="AF103" i="32"/>
  <c r="AF107" i="32"/>
  <c r="AE34" i="32"/>
  <c r="AE38" i="32"/>
  <c r="AE42" i="32"/>
  <c r="AE46" i="32"/>
  <c r="AE50" i="32"/>
  <c r="AE54" i="32"/>
  <c r="AE58" i="32"/>
  <c r="AE62" i="32"/>
  <c r="AE66" i="32"/>
  <c r="AE70" i="32"/>
  <c r="AE74" i="32"/>
  <c r="AE78" i="32"/>
  <c r="AE82" i="32"/>
  <c r="AE86" i="32"/>
  <c r="AE90" i="32"/>
  <c r="AE94" i="32"/>
  <c r="AE98" i="32"/>
  <c r="AE102" i="32"/>
  <c r="AE106" i="32"/>
  <c r="AD37" i="32"/>
  <c r="AD41" i="32"/>
  <c r="AD45" i="32"/>
  <c r="AD49" i="32"/>
  <c r="AD53" i="32"/>
  <c r="AD57" i="32"/>
  <c r="AD61" i="32"/>
  <c r="AD65" i="32"/>
  <c r="AD69" i="32"/>
  <c r="AD73" i="32"/>
  <c r="AD77" i="32"/>
  <c r="AD81" i="32"/>
  <c r="AD85" i="32"/>
  <c r="AD89" i="32"/>
  <c r="AD93" i="32"/>
  <c r="AD97" i="32"/>
  <c r="AD101" i="32"/>
  <c r="AD105" i="32"/>
  <c r="AD109" i="32"/>
  <c r="AC36" i="32"/>
  <c r="AC40" i="32"/>
  <c r="AC44" i="32"/>
  <c r="AC48" i="32"/>
  <c r="AC52" i="32"/>
  <c r="AC56" i="32"/>
  <c r="AC60" i="32"/>
  <c r="AC64" i="32"/>
  <c r="AC68" i="32"/>
  <c r="AC72" i="32"/>
  <c r="AC76" i="32"/>
  <c r="AC80" i="32"/>
  <c r="AC84" i="32"/>
  <c r="AC88" i="32"/>
  <c r="AC92" i="32"/>
  <c r="AC96" i="32"/>
  <c r="AC100" i="32"/>
  <c r="AC104" i="32"/>
  <c r="AC108" i="32"/>
  <c r="AB35" i="32"/>
  <c r="AB39" i="32"/>
  <c r="AB43" i="32"/>
  <c r="AB47" i="32"/>
  <c r="AB51" i="32"/>
  <c r="AB55" i="32"/>
  <c r="AB59" i="32"/>
  <c r="AB63" i="32"/>
  <c r="AB67" i="32"/>
  <c r="AB71" i="32"/>
  <c r="AB75" i="32"/>
  <c r="AB79" i="32"/>
  <c r="AB83" i="32"/>
  <c r="AB87" i="32"/>
  <c r="AB91" i="32"/>
  <c r="AB95" i="32"/>
  <c r="AB99" i="32"/>
  <c r="AB103" i="32"/>
  <c r="AB107" i="32"/>
  <c r="AA34" i="32"/>
  <c r="AA38" i="32"/>
  <c r="AA42" i="32"/>
  <c r="AA46" i="32"/>
  <c r="AA50" i="32"/>
  <c r="AA54" i="32"/>
  <c r="AA58" i="32"/>
  <c r="AA62" i="32"/>
  <c r="AA66" i="32"/>
  <c r="AA70" i="32"/>
  <c r="AA74" i="32"/>
  <c r="AA78" i="32"/>
  <c r="AA82" i="32"/>
  <c r="AA86" i="32"/>
  <c r="AA90" i="32"/>
  <c r="AA94" i="32"/>
  <c r="AA98" i="32"/>
  <c r="AA102" i="32"/>
  <c r="AA106" i="32"/>
  <c r="Z37" i="32"/>
  <c r="Z41" i="32"/>
  <c r="Z45" i="32"/>
  <c r="Z49" i="32"/>
  <c r="Z53" i="32"/>
  <c r="Z57" i="32"/>
  <c r="Z61" i="32"/>
  <c r="Z65" i="32"/>
  <c r="Z69" i="32"/>
  <c r="Z73" i="32"/>
  <c r="Z77" i="32"/>
  <c r="Z81" i="32"/>
  <c r="Z85" i="32"/>
  <c r="Z89" i="32"/>
  <c r="Z93" i="32"/>
  <c r="Z97" i="32"/>
  <c r="Z101" i="32"/>
  <c r="Z105" i="32"/>
  <c r="Z109" i="32"/>
  <c r="Y36" i="32"/>
  <c r="Y40" i="32"/>
  <c r="Y44" i="32"/>
  <c r="Y48" i="32"/>
  <c r="Y52" i="32"/>
  <c r="Y56" i="32"/>
  <c r="Y60" i="32"/>
  <c r="Y64" i="32"/>
  <c r="Y68" i="32"/>
  <c r="Y72" i="32"/>
  <c r="Y76" i="32"/>
  <c r="Y80" i="32"/>
  <c r="Y84" i="32"/>
  <c r="Y88" i="32"/>
  <c r="Y92" i="32"/>
  <c r="Y96" i="32"/>
  <c r="Y100" i="32"/>
  <c r="Y104" i="32"/>
  <c r="Y108" i="32"/>
  <c r="X35" i="32"/>
  <c r="X39" i="32"/>
  <c r="X43" i="32"/>
  <c r="X47" i="32"/>
  <c r="X51" i="32"/>
  <c r="X55" i="32"/>
  <c r="X59" i="32"/>
  <c r="X63" i="32"/>
  <c r="X67" i="32"/>
  <c r="X71" i="32"/>
  <c r="X75" i="32"/>
  <c r="X79" i="32"/>
  <c r="X83" i="32"/>
  <c r="X87" i="32"/>
  <c r="X91" i="32"/>
  <c r="X95" i="32"/>
  <c r="X99" i="32"/>
  <c r="X103" i="32"/>
  <c r="X107" i="32"/>
  <c r="W34" i="32"/>
  <c r="W38" i="32"/>
  <c r="W42" i="32"/>
  <c r="W46" i="32"/>
  <c r="W50" i="32"/>
  <c r="W54" i="32"/>
  <c r="W58" i="32"/>
  <c r="W62" i="32"/>
  <c r="W66" i="32"/>
  <c r="W70" i="32"/>
  <c r="W74" i="32"/>
  <c r="W78" i="32"/>
  <c r="W82" i="32"/>
  <c r="W86" i="32"/>
  <c r="W90" i="32"/>
  <c r="W94" i="32"/>
  <c r="W98" i="32"/>
  <c r="W102" i="32"/>
  <c r="W106" i="32"/>
  <c r="V37" i="32"/>
  <c r="V41" i="32"/>
  <c r="V45" i="32"/>
  <c r="V49" i="32"/>
  <c r="V53" i="32"/>
  <c r="V57" i="32"/>
  <c r="V61" i="32"/>
  <c r="V65" i="32"/>
  <c r="V69" i="32"/>
  <c r="V73" i="32"/>
  <c r="V77" i="32"/>
  <c r="V81" i="32"/>
  <c r="V85" i="32"/>
  <c r="V89" i="32"/>
  <c r="V93" i="32"/>
  <c r="V97" i="32"/>
  <c r="V101" i="32"/>
  <c r="V105" i="32"/>
  <c r="V109" i="32"/>
  <c r="U36" i="32"/>
  <c r="U40" i="32"/>
  <c r="U44" i="32"/>
  <c r="U48" i="32"/>
  <c r="U52" i="32"/>
  <c r="U56" i="32"/>
  <c r="U60" i="32"/>
  <c r="U64" i="32"/>
  <c r="U68" i="32"/>
  <c r="U72" i="32"/>
  <c r="U76" i="32"/>
  <c r="U80" i="32"/>
  <c r="U84" i="32"/>
  <c r="U88" i="32"/>
  <c r="U92" i="32"/>
  <c r="U96" i="32"/>
  <c r="U100" i="32"/>
  <c r="U104" i="32"/>
  <c r="U108" i="32"/>
  <c r="T35" i="32"/>
  <c r="T39" i="32"/>
  <c r="T43" i="32"/>
  <c r="T47" i="32"/>
  <c r="T51" i="32"/>
  <c r="T55" i="32"/>
  <c r="T59" i="32"/>
  <c r="T63" i="32"/>
  <c r="T67" i="32"/>
  <c r="T71" i="32"/>
  <c r="T75" i="32"/>
  <c r="T79" i="32"/>
  <c r="T83" i="32"/>
  <c r="T87" i="32"/>
  <c r="T91" i="32"/>
  <c r="T95" i="32"/>
  <c r="T99" i="32"/>
  <c r="T103" i="32"/>
  <c r="T107" i="32"/>
  <c r="S34" i="32"/>
  <c r="S38" i="32"/>
  <c r="S42" i="32"/>
  <c r="S46" i="32"/>
  <c r="S50" i="32"/>
  <c r="S54" i="32"/>
  <c r="S58" i="32"/>
  <c r="S62" i="32"/>
  <c r="S66" i="32"/>
  <c r="S70" i="32"/>
  <c r="S74" i="32"/>
  <c r="S78" i="32"/>
  <c r="S82" i="32"/>
  <c r="S86" i="32"/>
  <c r="S90" i="32"/>
  <c r="S94" i="32"/>
  <c r="S98" i="32"/>
  <c r="S102" i="32"/>
  <c r="S106" i="32"/>
  <c r="R37" i="32"/>
  <c r="R41" i="32"/>
  <c r="R45" i="32"/>
  <c r="R49" i="32"/>
  <c r="R53" i="32"/>
  <c r="R57" i="32"/>
  <c r="R61" i="32"/>
  <c r="R65" i="32"/>
  <c r="R69" i="32"/>
  <c r="R73" i="32"/>
  <c r="R77" i="32"/>
  <c r="R81" i="32"/>
  <c r="R85" i="32"/>
  <c r="R89" i="32"/>
  <c r="R93" i="32"/>
  <c r="R97" i="32"/>
  <c r="R101" i="32"/>
  <c r="R105" i="32"/>
  <c r="R109" i="32"/>
  <c r="Q36" i="32"/>
  <c r="Q40" i="32"/>
  <c r="Q44" i="32"/>
  <c r="Q48" i="32"/>
  <c r="Q52" i="32"/>
  <c r="Q56" i="32"/>
  <c r="Q60" i="32"/>
  <c r="Q64" i="32"/>
  <c r="Q68" i="32"/>
  <c r="Q72" i="32"/>
  <c r="Q76" i="32"/>
  <c r="Q80" i="32"/>
  <c r="Q84" i="32"/>
  <c r="Q88" i="32"/>
  <c r="Q92" i="32"/>
  <c r="Q96" i="32"/>
  <c r="Q100" i="32"/>
  <c r="Q104" i="32"/>
  <c r="Q108" i="32"/>
  <c r="AK35" i="32"/>
  <c r="AK37" i="32"/>
  <c r="AK41" i="32"/>
  <c r="AK45" i="32"/>
  <c r="AK49" i="32"/>
  <c r="AK53" i="32"/>
  <c r="AK57" i="32"/>
  <c r="AK61" i="32"/>
  <c r="AK65" i="32"/>
  <c r="AK69" i="32"/>
  <c r="AK73" i="32"/>
  <c r="AK77" i="32"/>
  <c r="AK81" i="32"/>
  <c r="AK85" i="32"/>
  <c r="AK89" i="32"/>
  <c r="AK93" i="32"/>
  <c r="AK97" i="32"/>
  <c r="AK101" i="32"/>
  <c r="AK105" i="32"/>
  <c r="AK109" i="32"/>
  <c r="AJ36" i="32"/>
  <c r="AJ40" i="32"/>
  <c r="AJ44" i="32"/>
  <c r="AJ48" i="32"/>
  <c r="AJ52" i="32"/>
  <c r="AJ56" i="32"/>
  <c r="AJ60" i="32"/>
  <c r="AJ64" i="32"/>
  <c r="AJ68" i="32"/>
  <c r="AJ72" i="32"/>
  <c r="AJ76" i="32"/>
  <c r="AJ80" i="32"/>
  <c r="AJ84" i="32"/>
  <c r="AJ88" i="32"/>
  <c r="AJ92" i="32"/>
  <c r="AJ96" i="32"/>
  <c r="AJ100" i="32"/>
  <c r="AJ104" i="32"/>
  <c r="AJ108" i="32"/>
  <c r="AI35" i="32"/>
  <c r="AI39" i="32"/>
  <c r="AI43" i="32"/>
  <c r="AI47" i="32"/>
  <c r="AI51" i="32"/>
  <c r="AI55" i="32"/>
  <c r="AI59" i="32"/>
  <c r="AI63" i="32"/>
  <c r="AI67" i="32"/>
  <c r="AI71" i="32"/>
  <c r="AI75" i="32"/>
  <c r="AI79" i="32"/>
  <c r="AI83" i="32"/>
  <c r="AI87" i="32"/>
  <c r="AI91" i="32"/>
  <c r="AI95" i="32"/>
  <c r="AI99" i="32"/>
  <c r="AI103" i="32"/>
  <c r="AI107" i="32"/>
  <c r="AH34" i="32"/>
  <c r="AH38" i="32"/>
  <c r="AH42" i="32"/>
  <c r="AH46" i="32"/>
  <c r="AH50" i="32"/>
  <c r="AH54" i="32"/>
  <c r="AH58" i="32"/>
  <c r="AH62" i="32"/>
  <c r="AH66" i="32"/>
  <c r="AH70" i="32"/>
  <c r="AH74" i="32"/>
  <c r="AH78" i="32"/>
  <c r="AH82" i="32"/>
  <c r="AH86" i="32"/>
  <c r="AH90" i="32"/>
  <c r="AH94" i="32"/>
  <c r="AH98" i="32"/>
  <c r="AH102" i="32"/>
  <c r="AH106" i="32"/>
  <c r="AG37" i="32"/>
  <c r="AG41" i="32"/>
  <c r="AG45" i="32"/>
  <c r="AG49" i="32"/>
  <c r="AG53" i="32"/>
  <c r="AG57" i="32"/>
  <c r="AG61" i="32"/>
  <c r="AG65" i="32"/>
  <c r="AG69" i="32"/>
  <c r="AG73" i="32"/>
  <c r="AG77" i="32"/>
  <c r="AG81" i="32"/>
  <c r="AG85" i="32"/>
  <c r="AG89" i="32"/>
  <c r="AG93" i="32"/>
  <c r="AG97" i="32"/>
  <c r="AG101" i="32"/>
  <c r="AG105" i="32"/>
  <c r="AG109" i="32"/>
  <c r="AF36" i="32"/>
  <c r="AF40" i="32"/>
  <c r="AF44" i="32"/>
  <c r="AF48" i="32"/>
  <c r="AF52" i="32"/>
  <c r="AF56" i="32"/>
  <c r="AF60" i="32"/>
  <c r="AF64" i="32"/>
  <c r="AF68" i="32"/>
  <c r="AF72" i="32"/>
  <c r="AF76" i="32"/>
  <c r="AF80" i="32"/>
  <c r="AF84" i="32"/>
  <c r="AF88" i="32"/>
  <c r="AF92" i="32"/>
  <c r="AF96" i="32"/>
  <c r="AF100" i="32"/>
  <c r="AF104" i="32"/>
  <c r="AF108" i="32"/>
  <c r="AE35" i="32"/>
  <c r="AE39" i="32"/>
  <c r="AE43" i="32"/>
  <c r="AE47" i="32"/>
  <c r="AE51" i="32"/>
  <c r="AE55" i="32"/>
  <c r="AE59" i="32"/>
  <c r="AE63" i="32"/>
  <c r="AE67" i="32"/>
  <c r="AE71" i="32"/>
  <c r="AE75" i="32"/>
  <c r="AE79" i="32"/>
  <c r="AE83" i="32"/>
  <c r="AE87" i="32"/>
  <c r="AE91" i="32"/>
  <c r="AE95" i="32"/>
  <c r="AE99" i="32"/>
  <c r="AE103" i="32"/>
  <c r="AE107" i="32"/>
  <c r="AD34" i="32"/>
  <c r="AD38" i="32"/>
  <c r="AD42" i="32"/>
  <c r="AD46" i="32"/>
  <c r="AD50" i="32"/>
  <c r="AD54" i="32"/>
  <c r="AD58" i="32"/>
  <c r="AD62" i="32"/>
  <c r="AD66" i="32"/>
  <c r="AD70" i="32"/>
  <c r="AD74" i="32"/>
  <c r="AD78" i="32"/>
  <c r="AD82" i="32"/>
  <c r="AD86" i="32"/>
  <c r="AD90" i="32"/>
  <c r="AD94" i="32"/>
  <c r="AD98" i="32"/>
  <c r="AD102" i="32"/>
  <c r="AD106" i="32"/>
  <c r="AC37" i="32"/>
  <c r="AC41" i="32"/>
  <c r="AC45" i="32"/>
  <c r="AC49" i="32"/>
  <c r="AC53" i="32"/>
  <c r="AC57" i="32"/>
  <c r="AC61" i="32"/>
  <c r="AC65" i="32"/>
  <c r="AC69" i="32"/>
  <c r="AC73" i="32"/>
  <c r="AC77" i="32"/>
  <c r="AC81" i="32"/>
  <c r="AC85" i="32"/>
  <c r="AC89" i="32"/>
  <c r="AC93" i="32"/>
  <c r="AC97" i="32"/>
  <c r="AC101" i="32"/>
  <c r="AC105" i="32"/>
  <c r="AC109" i="32"/>
  <c r="AB36" i="32"/>
  <c r="AB40" i="32"/>
  <c r="AB44" i="32"/>
  <c r="AB48" i="32"/>
  <c r="AB52" i="32"/>
  <c r="AB56" i="32"/>
  <c r="AB60" i="32"/>
  <c r="AB64" i="32"/>
  <c r="AB68" i="32"/>
  <c r="AB72" i="32"/>
  <c r="AB76" i="32"/>
  <c r="AB80" i="32"/>
  <c r="AB84" i="32"/>
  <c r="AB88" i="32"/>
  <c r="AB92" i="32"/>
  <c r="AB96" i="32"/>
  <c r="AB100" i="32"/>
  <c r="AB104" i="32"/>
  <c r="AB108" i="32"/>
  <c r="AA35" i="32"/>
  <c r="AA39" i="32"/>
  <c r="AA43" i="32"/>
  <c r="AA47" i="32"/>
  <c r="AA51" i="32"/>
  <c r="AA55" i="32"/>
  <c r="AA59" i="32"/>
  <c r="AA63" i="32"/>
  <c r="AA67" i="32"/>
  <c r="AA71" i="32"/>
  <c r="AA75" i="32"/>
  <c r="AA79" i="32"/>
  <c r="AA83" i="32"/>
  <c r="AA87" i="32"/>
  <c r="AA91" i="32"/>
  <c r="AA95" i="32"/>
  <c r="AA99" i="32"/>
  <c r="AA103" i="32"/>
  <c r="AA107" i="32"/>
  <c r="Z34" i="32"/>
  <c r="Z38" i="32"/>
  <c r="Z42" i="32"/>
  <c r="Z46" i="32"/>
  <c r="Z50" i="32"/>
  <c r="Z54" i="32"/>
  <c r="Z58" i="32"/>
  <c r="Z62" i="32"/>
  <c r="Z66" i="32"/>
  <c r="Z70" i="32"/>
  <c r="Z74" i="32"/>
  <c r="Z78" i="32"/>
  <c r="Z82" i="32"/>
  <c r="Z86" i="32"/>
  <c r="Z90" i="32"/>
  <c r="Z94" i="32"/>
  <c r="Z98" i="32"/>
  <c r="Z102" i="32"/>
  <c r="Z106" i="32"/>
  <c r="Y37" i="32"/>
  <c r="Y41" i="32"/>
  <c r="Y45" i="32"/>
  <c r="Y49" i="32"/>
  <c r="Y53" i="32"/>
  <c r="Y57" i="32"/>
  <c r="Y61" i="32"/>
  <c r="Y65" i="32"/>
  <c r="Y69" i="32"/>
  <c r="Y73" i="32"/>
  <c r="Y77" i="32"/>
  <c r="Y81" i="32"/>
  <c r="Y85" i="32"/>
  <c r="Y89" i="32"/>
  <c r="Y93" i="32"/>
  <c r="Y97" i="32"/>
  <c r="Y101" i="32"/>
  <c r="Y105" i="32"/>
  <c r="Y109" i="32"/>
  <c r="X36" i="32"/>
  <c r="X40" i="32"/>
  <c r="X44" i="32"/>
  <c r="X48" i="32"/>
  <c r="X52" i="32"/>
  <c r="X56" i="32"/>
  <c r="X60" i="32"/>
  <c r="X64" i="32"/>
  <c r="X68" i="32"/>
  <c r="X72" i="32"/>
  <c r="X76" i="32"/>
  <c r="X80" i="32"/>
  <c r="X84" i="32"/>
  <c r="X88" i="32"/>
  <c r="X92" i="32"/>
  <c r="X96" i="32"/>
  <c r="X100" i="32"/>
  <c r="X104" i="32"/>
  <c r="X108" i="32"/>
  <c r="W35" i="32"/>
  <c r="W39" i="32"/>
  <c r="W43" i="32"/>
  <c r="W47" i="32"/>
  <c r="W51" i="32"/>
  <c r="W55" i="32"/>
  <c r="W59" i="32"/>
  <c r="W63" i="32"/>
  <c r="W67" i="32"/>
  <c r="W71" i="32"/>
  <c r="W75" i="32"/>
  <c r="W79" i="32"/>
  <c r="W83" i="32"/>
  <c r="W87" i="32"/>
  <c r="W91" i="32"/>
  <c r="W95" i="32"/>
  <c r="W99" i="32"/>
  <c r="W103" i="32"/>
  <c r="W107" i="32"/>
  <c r="V34" i="32"/>
  <c r="V38" i="32"/>
  <c r="V42" i="32"/>
  <c r="V46" i="32"/>
  <c r="V50" i="32"/>
  <c r="V54" i="32"/>
  <c r="V58" i="32"/>
  <c r="V62" i="32"/>
  <c r="V66" i="32"/>
  <c r="V70" i="32"/>
  <c r="V74" i="32"/>
  <c r="V78" i="32"/>
  <c r="V82" i="32"/>
  <c r="V86" i="32"/>
  <c r="V90" i="32"/>
  <c r="V94" i="32"/>
  <c r="V98" i="32"/>
  <c r="V102" i="32"/>
  <c r="V106" i="32"/>
  <c r="U37" i="32"/>
  <c r="U41" i="32"/>
  <c r="U45" i="32"/>
  <c r="U49" i="32"/>
  <c r="U53" i="32"/>
  <c r="U57" i="32"/>
  <c r="U61" i="32"/>
  <c r="U65" i="32"/>
  <c r="U69" i="32"/>
  <c r="U73" i="32"/>
  <c r="U77" i="32"/>
  <c r="U81" i="32"/>
  <c r="U85" i="32"/>
  <c r="U89" i="32"/>
  <c r="U93" i="32"/>
  <c r="U97" i="32"/>
  <c r="U101" i="32"/>
  <c r="U105" i="32"/>
  <c r="U109" i="32"/>
  <c r="T36" i="32"/>
  <c r="T40" i="32"/>
  <c r="T44" i="32"/>
  <c r="T48" i="32"/>
  <c r="T52" i="32"/>
  <c r="T56" i="32"/>
  <c r="T60" i="32"/>
  <c r="T64" i="32"/>
  <c r="T68" i="32"/>
  <c r="T72" i="32"/>
  <c r="T76" i="32"/>
  <c r="T80" i="32"/>
  <c r="T84" i="32"/>
  <c r="T88" i="32"/>
  <c r="T92" i="32"/>
  <c r="T96" i="32"/>
  <c r="T100" i="32"/>
  <c r="T104" i="32"/>
  <c r="T108" i="32"/>
  <c r="S35" i="32"/>
  <c r="S39" i="32"/>
  <c r="S43" i="32"/>
  <c r="S47" i="32"/>
  <c r="S51" i="32"/>
  <c r="S55" i="32"/>
  <c r="S59" i="32"/>
  <c r="S63" i="32"/>
  <c r="S67" i="32"/>
  <c r="S71" i="32"/>
  <c r="S75" i="32"/>
  <c r="S79" i="32"/>
  <c r="S83" i="32"/>
  <c r="S87" i="32"/>
  <c r="S91" i="32"/>
  <c r="S95" i="32"/>
  <c r="S99" i="32"/>
  <c r="S103" i="32"/>
  <c r="S107" i="32"/>
  <c r="R34" i="32"/>
  <c r="R38" i="32"/>
  <c r="R42" i="32"/>
  <c r="R46" i="32"/>
  <c r="R50" i="32"/>
  <c r="R54" i="32"/>
  <c r="R58" i="32"/>
  <c r="R62" i="32"/>
  <c r="R66" i="32"/>
  <c r="R70" i="32"/>
  <c r="R74" i="32"/>
  <c r="R78" i="32"/>
  <c r="R82" i="32"/>
  <c r="R86" i="32"/>
  <c r="R90" i="32"/>
  <c r="R94" i="32"/>
  <c r="R98" i="32"/>
  <c r="R102" i="32"/>
  <c r="R106" i="32"/>
  <c r="Q37" i="32"/>
  <c r="Q41" i="32"/>
  <c r="Q45" i="32"/>
  <c r="Q49" i="32"/>
  <c r="Q53" i="32"/>
  <c r="Q57" i="32"/>
  <c r="Q61" i="32"/>
  <c r="Q65" i="32"/>
  <c r="Q69" i="32"/>
  <c r="Q73" i="32"/>
  <c r="Q77" i="32"/>
  <c r="Q81" i="32"/>
  <c r="Q85" i="32"/>
  <c r="Q89" i="32"/>
  <c r="Q93" i="32"/>
  <c r="Q97" i="32"/>
  <c r="Q101" i="32"/>
  <c r="Q105" i="32"/>
  <c r="Q109" i="32"/>
  <c r="BO37" i="32"/>
  <c r="BO41" i="32"/>
  <c r="BO45" i="32"/>
  <c r="BO49" i="32"/>
  <c r="BO53" i="32"/>
  <c r="BO57" i="32"/>
  <c r="BO61" i="32"/>
  <c r="BO65" i="32"/>
  <c r="BO69" i="32"/>
  <c r="BO73" i="32"/>
  <c r="BO77" i="32"/>
  <c r="BO81" i="32"/>
  <c r="BO85" i="32"/>
  <c r="BO89" i="32"/>
  <c r="BO93" i="32"/>
  <c r="BO97" i="32"/>
  <c r="BO101" i="32"/>
  <c r="BO105" i="32"/>
  <c r="BO109" i="32"/>
  <c r="BN36" i="32"/>
  <c r="BN40" i="32"/>
  <c r="BN44" i="32"/>
  <c r="BN48" i="32"/>
  <c r="BN52" i="32"/>
  <c r="BN56" i="32"/>
  <c r="BN60" i="32"/>
  <c r="BN64" i="32"/>
  <c r="BN68" i="32"/>
  <c r="BN72" i="32"/>
  <c r="BN76" i="32"/>
  <c r="BN80" i="32"/>
  <c r="BN84" i="32"/>
  <c r="BN88" i="32"/>
  <c r="BN92" i="32"/>
  <c r="BN96" i="32"/>
  <c r="BN100" i="32"/>
  <c r="BN104" i="32"/>
  <c r="BN108" i="32"/>
  <c r="BM35" i="32"/>
  <c r="BM39" i="32"/>
  <c r="BM43" i="32"/>
  <c r="BM47" i="32"/>
  <c r="BM51" i="32"/>
  <c r="BM55" i="32"/>
  <c r="BM59" i="32"/>
  <c r="BM63" i="32"/>
  <c r="BM67" i="32"/>
  <c r="BM71" i="32"/>
  <c r="BM75" i="32"/>
  <c r="BM79" i="32"/>
  <c r="BM83" i="32"/>
  <c r="BM87" i="32"/>
  <c r="BM91" i="32"/>
  <c r="BM95" i="32"/>
  <c r="BM99" i="32"/>
  <c r="BM103" i="32"/>
  <c r="BM107" i="32"/>
  <c r="BL34" i="32"/>
  <c r="BL38" i="32"/>
  <c r="BL42" i="32"/>
  <c r="BL46" i="32"/>
  <c r="BL50" i="32"/>
  <c r="BL54" i="32"/>
  <c r="BL58" i="32"/>
  <c r="BL62" i="32"/>
  <c r="BL66" i="32"/>
  <c r="BL70" i="32"/>
  <c r="BL74" i="32"/>
  <c r="BL78" i="32"/>
  <c r="BL82" i="32"/>
  <c r="BL86" i="32"/>
  <c r="BL90" i="32"/>
  <c r="BL94" i="32"/>
  <c r="BL98" i="32"/>
  <c r="BL102" i="32"/>
  <c r="BL106" i="32"/>
  <c r="BK37" i="32"/>
  <c r="BK41" i="32"/>
  <c r="BK45" i="32"/>
  <c r="BK49" i="32"/>
  <c r="BK53" i="32"/>
  <c r="BK57" i="32"/>
  <c r="BK61" i="32"/>
  <c r="BK65" i="32"/>
  <c r="BK69" i="32"/>
  <c r="BK73" i="32"/>
  <c r="BK77" i="32"/>
  <c r="BK81" i="32"/>
  <c r="BK85" i="32"/>
  <c r="BK89" i="32"/>
  <c r="BK93" i="32"/>
  <c r="BK97" i="32"/>
  <c r="BK101" i="32"/>
  <c r="BK105" i="32"/>
  <c r="BK109" i="32"/>
  <c r="BJ36" i="32"/>
  <c r="BJ40" i="32"/>
  <c r="BJ44" i="32"/>
  <c r="BJ48" i="32"/>
  <c r="BJ52" i="32"/>
  <c r="BJ56" i="32"/>
  <c r="BJ60" i="32"/>
  <c r="BJ64" i="32"/>
  <c r="BJ68" i="32"/>
  <c r="BJ72" i="32"/>
  <c r="BJ76" i="32"/>
  <c r="BJ80" i="32"/>
  <c r="BJ84" i="32"/>
  <c r="BJ88" i="32"/>
  <c r="BJ92" i="32"/>
  <c r="BJ96" i="32"/>
  <c r="BJ100" i="32"/>
  <c r="BJ104" i="32"/>
  <c r="BJ108" i="32"/>
  <c r="BI35" i="32"/>
  <c r="BI39" i="32"/>
  <c r="BI43" i="32"/>
  <c r="BI47" i="32"/>
  <c r="BI51" i="32"/>
  <c r="BI55" i="32"/>
  <c r="BI59" i="32"/>
  <c r="BI63" i="32"/>
  <c r="BI67" i="32"/>
  <c r="BI71" i="32"/>
  <c r="BI75" i="32"/>
  <c r="BI79" i="32"/>
  <c r="BI83" i="32"/>
  <c r="BI87" i="32"/>
  <c r="BI91" i="32"/>
  <c r="BI95" i="32"/>
  <c r="BI99" i="32"/>
  <c r="BI103" i="32"/>
  <c r="BI107" i="32"/>
  <c r="BH34" i="32"/>
  <c r="BH38" i="32"/>
  <c r="BH42" i="32"/>
  <c r="BH46" i="32"/>
  <c r="BH50" i="32"/>
  <c r="BH54" i="32"/>
  <c r="BH58" i="32"/>
  <c r="BH62" i="32"/>
  <c r="BH66" i="32"/>
  <c r="BH70" i="32"/>
  <c r="BH74" i="32"/>
  <c r="BH78" i="32"/>
  <c r="BH82" i="32"/>
  <c r="BH86" i="32"/>
  <c r="BH90" i="32"/>
  <c r="BH94" i="32"/>
  <c r="BH98" i="32"/>
  <c r="BH102" i="32"/>
  <c r="BH106" i="32"/>
  <c r="BG37" i="32"/>
  <c r="BG41" i="32"/>
  <c r="BG45" i="32"/>
  <c r="BG49" i="32"/>
  <c r="BG53" i="32"/>
  <c r="BG57" i="32"/>
  <c r="BG61" i="32"/>
  <c r="BG65" i="32"/>
  <c r="BG69" i="32"/>
  <c r="BG73" i="32"/>
  <c r="BG77" i="32"/>
  <c r="BG81" i="32"/>
  <c r="BG85" i="32"/>
  <c r="BG89" i="32"/>
  <c r="BG93" i="32"/>
  <c r="BG97" i="32"/>
  <c r="BG101" i="32"/>
  <c r="BG105" i="32"/>
  <c r="BG109" i="32"/>
  <c r="BF36" i="32"/>
  <c r="BF40" i="32"/>
  <c r="BF44" i="32"/>
  <c r="BF48" i="32"/>
  <c r="BF52" i="32"/>
  <c r="BF56" i="32"/>
  <c r="BF60" i="32"/>
  <c r="BF64" i="32"/>
  <c r="BF68" i="32"/>
  <c r="BF72" i="32"/>
  <c r="BF76" i="32"/>
  <c r="BF80" i="32"/>
  <c r="BF84" i="32"/>
  <c r="BF88" i="32"/>
  <c r="BF92" i="32"/>
  <c r="BF96" i="32"/>
  <c r="BF100" i="32"/>
  <c r="BF104" i="32"/>
  <c r="BF108" i="32"/>
  <c r="BE35" i="32"/>
  <c r="BE39" i="32"/>
  <c r="BE43" i="32"/>
  <c r="BE47" i="32"/>
  <c r="BE51" i="32"/>
  <c r="BE55" i="32"/>
  <c r="BE59" i="32"/>
  <c r="BE63" i="32"/>
  <c r="BE67" i="32"/>
  <c r="BE71" i="32"/>
  <c r="BE75" i="32"/>
  <c r="BE79" i="32"/>
  <c r="BE83" i="32"/>
  <c r="BE87" i="32"/>
  <c r="BE91" i="32"/>
  <c r="BE95" i="32"/>
  <c r="BE99" i="32"/>
  <c r="BE103" i="32"/>
  <c r="BE107" i="32"/>
  <c r="BD34" i="32"/>
  <c r="BD38" i="32"/>
  <c r="BD42" i="32"/>
  <c r="BD46" i="32"/>
  <c r="BD50" i="32"/>
  <c r="BD54" i="32"/>
  <c r="BD58" i="32"/>
  <c r="BD62" i="32"/>
  <c r="BD66" i="32"/>
  <c r="BD70" i="32"/>
  <c r="BD74" i="32"/>
  <c r="BD78" i="32"/>
  <c r="BD82" i="32"/>
  <c r="BD86" i="32"/>
  <c r="BD90" i="32"/>
  <c r="BD94" i="32"/>
  <c r="BD98" i="32"/>
  <c r="BD102" i="32"/>
  <c r="BD106" i="32"/>
  <c r="BC37" i="32"/>
  <c r="BC41" i="32"/>
  <c r="BC45" i="32"/>
  <c r="BC49" i="32"/>
  <c r="BC53" i="32"/>
  <c r="BC57" i="32"/>
  <c r="BC61" i="32"/>
  <c r="BC65" i="32"/>
  <c r="BC69" i="32"/>
  <c r="BC73" i="32"/>
  <c r="BC77" i="32"/>
  <c r="BC81" i="32"/>
  <c r="BC85" i="32"/>
  <c r="BC89" i="32"/>
  <c r="BC93" i="32"/>
  <c r="BC97" i="32"/>
  <c r="BC101" i="32"/>
  <c r="BC105" i="32"/>
  <c r="BC109" i="32"/>
  <c r="BB36" i="32"/>
  <c r="BB40" i="32"/>
  <c r="BB44" i="32"/>
  <c r="BB48" i="32"/>
  <c r="BB52" i="32"/>
  <c r="BB56" i="32"/>
  <c r="BB60" i="32"/>
  <c r="BB64" i="32"/>
  <c r="BB68" i="32"/>
  <c r="BB72" i="32"/>
  <c r="BB76" i="32"/>
  <c r="BB80" i="32"/>
  <c r="BB84" i="32"/>
  <c r="BB88" i="32"/>
  <c r="BB92" i="32"/>
  <c r="BB96" i="32"/>
  <c r="BB100" i="32"/>
  <c r="BB104" i="32"/>
  <c r="BB108" i="32"/>
  <c r="BA35" i="32"/>
  <c r="BA39" i="32"/>
  <c r="BA43" i="32"/>
  <c r="BA47" i="32"/>
  <c r="BA51" i="32"/>
  <c r="BA55" i="32"/>
  <c r="BA59" i="32"/>
  <c r="BA63" i="32"/>
  <c r="BA67" i="32"/>
  <c r="BA71" i="32"/>
  <c r="BA75" i="32"/>
  <c r="BA79" i="32"/>
  <c r="BA83" i="32"/>
  <c r="BA87" i="32"/>
  <c r="BA91" i="32"/>
  <c r="BA95" i="32"/>
  <c r="BA99" i="32"/>
  <c r="BA103" i="32"/>
  <c r="BA107" i="32"/>
  <c r="AZ34" i="32"/>
  <c r="AZ38" i="32"/>
  <c r="AZ42" i="32"/>
  <c r="AZ46" i="32"/>
  <c r="AZ50" i="32"/>
  <c r="AZ54" i="32"/>
  <c r="AZ58" i="32"/>
  <c r="AZ62" i="32"/>
  <c r="AZ66" i="32"/>
  <c r="AZ70" i="32"/>
  <c r="AZ74" i="32"/>
  <c r="AZ78" i="32"/>
  <c r="AZ82" i="32"/>
  <c r="AZ86" i="32"/>
  <c r="AZ90" i="32"/>
  <c r="AZ94" i="32"/>
  <c r="AZ98" i="32"/>
  <c r="AZ102" i="32"/>
  <c r="AZ106" i="32"/>
  <c r="AY37" i="32"/>
  <c r="AY41" i="32"/>
  <c r="AY45" i="32"/>
  <c r="AY49" i="32"/>
  <c r="AY53" i="32"/>
  <c r="AY57" i="32"/>
  <c r="AY61" i="32"/>
  <c r="AY65" i="32"/>
  <c r="AY69" i="32"/>
  <c r="AY73" i="32"/>
  <c r="AY77" i="32"/>
  <c r="AY81" i="32"/>
  <c r="AY85" i="32"/>
  <c r="AY89" i="32"/>
  <c r="AY93" i="32"/>
  <c r="AY97" i="32"/>
  <c r="AY101" i="32"/>
  <c r="AY105" i="32"/>
  <c r="AY109" i="32"/>
  <c r="AX36" i="32"/>
  <c r="AX40" i="32"/>
  <c r="AX44" i="32"/>
  <c r="AX48" i="32"/>
  <c r="AX52" i="32"/>
  <c r="AX56" i="32"/>
  <c r="AX60" i="32"/>
  <c r="AX64" i="32"/>
  <c r="AX68" i="32"/>
  <c r="AX72" i="32"/>
  <c r="AX76" i="32"/>
  <c r="AX80" i="32"/>
  <c r="AX84" i="32"/>
  <c r="AX88" i="32"/>
  <c r="AX92" i="32"/>
  <c r="AX96" i="32"/>
  <c r="AX100" i="32"/>
  <c r="AX104" i="32"/>
  <c r="AX108" i="32"/>
  <c r="AW35" i="32"/>
  <c r="AW39" i="32"/>
  <c r="AW43" i="32"/>
  <c r="AW47" i="32"/>
  <c r="AW51" i="32"/>
  <c r="AW55" i="32"/>
  <c r="AW59" i="32"/>
  <c r="AW63" i="32"/>
  <c r="AW67" i="32"/>
  <c r="AW71" i="32"/>
  <c r="AW75" i="32"/>
  <c r="AW79" i="32"/>
  <c r="AW83" i="32"/>
  <c r="AW87" i="32"/>
  <c r="AW91" i="32"/>
  <c r="AW95" i="32"/>
  <c r="AW99" i="32"/>
  <c r="AW103" i="32"/>
  <c r="AW107" i="32"/>
  <c r="AV34" i="32"/>
  <c r="AV38" i="32"/>
  <c r="AV42" i="32"/>
  <c r="AV46" i="32"/>
  <c r="AV50" i="32"/>
  <c r="AV54" i="32"/>
  <c r="AV58" i="32"/>
  <c r="AV62" i="32"/>
  <c r="AV66" i="32"/>
  <c r="AV70" i="32"/>
  <c r="AV74" i="32"/>
  <c r="AV78" i="32"/>
  <c r="AV82" i="32"/>
  <c r="AV86" i="32"/>
  <c r="AV90" i="32"/>
  <c r="AV94" i="32"/>
  <c r="AV98" i="32"/>
  <c r="AV102" i="32"/>
  <c r="AV106" i="32"/>
  <c r="AU37" i="32"/>
  <c r="AU41" i="32"/>
  <c r="AU45" i="32"/>
  <c r="AU49" i="32"/>
  <c r="AU53" i="32"/>
  <c r="AU57" i="32"/>
  <c r="AU61" i="32"/>
  <c r="AU65" i="32"/>
  <c r="AU69" i="32"/>
  <c r="AU73" i="32"/>
  <c r="AU77" i="32"/>
  <c r="AU81" i="32"/>
  <c r="AU85" i="32"/>
  <c r="AU89" i="32"/>
  <c r="AU93" i="32"/>
  <c r="AU97" i="32"/>
  <c r="AU101" i="32"/>
  <c r="AU105" i="32"/>
  <c r="AU109" i="32"/>
  <c r="AT36" i="32"/>
  <c r="AT40" i="32"/>
  <c r="AT44" i="32"/>
  <c r="AT48" i="32"/>
  <c r="AT52" i="32"/>
  <c r="AT56" i="32"/>
  <c r="AT60" i="32"/>
  <c r="AT64" i="32"/>
  <c r="AT68" i="32"/>
  <c r="AT72" i="32"/>
  <c r="AT76" i="32"/>
  <c r="AT80" i="32"/>
  <c r="AT84" i="32"/>
  <c r="AT88" i="32"/>
  <c r="AT92" i="32"/>
  <c r="AT96" i="32"/>
  <c r="AT100" i="32"/>
  <c r="AT104" i="32"/>
  <c r="AT108" i="32"/>
  <c r="AS35" i="32"/>
  <c r="AS39" i="32"/>
  <c r="AS43" i="32"/>
  <c r="AS47" i="32"/>
  <c r="AS51" i="32"/>
  <c r="AS55" i="32"/>
  <c r="AS59" i="32"/>
  <c r="AS63" i="32"/>
  <c r="AS67" i="32"/>
  <c r="AS71" i="32"/>
  <c r="AS75" i="32"/>
  <c r="AS79" i="32"/>
  <c r="AS83" i="32"/>
  <c r="AS87" i="32"/>
  <c r="AS91" i="32"/>
  <c r="AS95" i="32"/>
  <c r="AS99" i="32"/>
  <c r="AS103" i="32"/>
  <c r="AS107" i="32"/>
  <c r="AR34" i="32"/>
  <c r="AR38" i="32"/>
  <c r="AR42" i="32"/>
  <c r="AR46" i="32"/>
  <c r="AR50" i="32"/>
  <c r="AR54" i="32"/>
  <c r="AR58" i="32"/>
  <c r="AR62" i="32"/>
  <c r="AR66" i="32"/>
  <c r="AR70" i="32"/>
  <c r="AR74" i="32"/>
  <c r="AR78" i="32"/>
  <c r="AR82" i="32"/>
  <c r="AR86" i="32"/>
  <c r="AR90" i="32"/>
  <c r="AR94" i="32"/>
  <c r="AR98" i="32"/>
  <c r="AR102" i="32"/>
  <c r="AR106" i="32"/>
  <c r="AQ37" i="32"/>
  <c r="AQ41" i="32"/>
  <c r="AQ45" i="32"/>
  <c r="AQ49" i="32"/>
  <c r="AQ53" i="32"/>
  <c r="AQ57" i="32"/>
  <c r="AQ61" i="32"/>
  <c r="AQ65" i="32"/>
  <c r="AQ69" i="32"/>
  <c r="AQ73" i="32"/>
  <c r="AQ77" i="32"/>
  <c r="AQ81" i="32"/>
  <c r="AQ85" i="32"/>
  <c r="AQ89" i="32"/>
  <c r="AQ93" i="32"/>
  <c r="AQ97" i="32"/>
  <c r="AQ101" i="32"/>
  <c r="AQ105" i="32"/>
  <c r="AQ109" i="32"/>
  <c r="AP36" i="32"/>
  <c r="AP40" i="32"/>
  <c r="AP44" i="32"/>
  <c r="AP48" i="32"/>
  <c r="AP52" i="32"/>
  <c r="AP56" i="32"/>
  <c r="AP60" i="32"/>
  <c r="AP64" i="32"/>
  <c r="AP68" i="32"/>
  <c r="AP72" i="32"/>
  <c r="AP76" i="32"/>
  <c r="AP80" i="32"/>
  <c r="AP84" i="32"/>
  <c r="AP88" i="32"/>
  <c r="AP92" i="32"/>
  <c r="AP96" i="32"/>
  <c r="AP100" i="32"/>
  <c r="AP104" i="32"/>
  <c r="AP108" i="32"/>
  <c r="AO35" i="32"/>
  <c r="AO39" i="32"/>
  <c r="AO43" i="32"/>
  <c r="AO47" i="32"/>
  <c r="AO51" i="32"/>
  <c r="AO55" i="32"/>
  <c r="AO59" i="32"/>
  <c r="AO63" i="32"/>
  <c r="AO67" i="32"/>
  <c r="AO71" i="32"/>
  <c r="AO75" i="32"/>
  <c r="AO79" i="32"/>
  <c r="AO83" i="32"/>
  <c r="AO87" i="32"/>
  <c r="AO91" i="32"/>
  <c r="AO95" i="32"/>
  <c r="AO99" i="32"/>
  <c r="AO103" i="32"/>
  <c r="AO107" i="32"/>
  <c r="AN34" i="32"/>
  <c r="AN38" i="32"/>
  <c r="AN42" i="32"/>
  <c r="AN46" i="32"/>
  <c r="AN50" i="32"/>
  <c r="AN54" i="32"/>
  <c r="AN58" i="32"/>
  <c r="AN62" i="32"/>
  <c r="AN66" i="32"/>
  <c r="AN70" i="32"/>
  <c r="AN74" i="32"/>
  <c r="AN78" i="32"/>
  <c r="AN82" i="32"/>
  <c r="AN86" i="32"/>
  <c r="AN90" i="32"/>
  <c r="AN94" i="32"/>
  <c r="AN98" i="32"/>
  <c r="AN102" i="32"/>
  <c r="AN106" i="32"/>
  <c r="AM37" i="32"/>
  <c r="AM41" i="32"/>
  <c r="AM45" i="32"/>
  <c r="AM49" i="32"/>
  <c r="AM53" i="32"/>
  <c r="AM57" i="32"/>
  <c r="AM61" i="32"/>
  <c r="AM65" i="32"/>
  <c r="AM69" i="32"/>
  <c r="AM73" i="32"/>
  <c r="AM77" i="32"/>
  <c r="AM81" i="32"/>
  <c r="AM85" i="32"/>
  <c r="AM89" i="32"/>
  <c r="AM93" i="32"/>
  <c r="AM97" i="32"/>
  <c r="AM101" i="32"/>
  <c r="AM105" i="32"/>
  <c r="AM109" i="32"/>
  <c r="BO34" i="32"/>
  <c r="BO38" i="32"/>
  <c r="BO42" i="32"/>
  <c r="BO46" i="32"/>
  <c r="BO50" i="32"/>
  <c r="BO54" i="32"/>
  <c r="BO58" i="32"/>
  <c r="BO62" i="32"/>
  <c r="BO66" i="32"/>
  <c r="BO70" i="32"/>
  <c r="BO74" i="32"/>
  <c r="BO78" i="32"/>
  <c r="BO82" i="32"/>
  <c r="BO86" i="32"/>
  <c r="BO90" i="32"/>
  <c r="BO94" i="32"/>
  <c r="BO98" i="32"/>
  <c r="BO102" i="32"/>
  <c r="BO106" i="32"/>
  <c r="BN37" i="32"/>
  <c r="BN41" i="32"/>
  <c r="BN45" i="32"/>
  <c r="BN49" i="32"/>
  <c r="BN53" i="32"/>
  <c r="BN57" i="32"/>
  <c r="BN61" i="32"/>
  <c r="BN65" i="32"/>
  <c r="BN69" i="32"/>
  <c r="BN73" i="32"/>
  <c r="BN77" i="32"/>
  <c r="BN81" i="32"/>
  <c r="BN85" i="32"/>
  <c r="BN89" i="32"/>
  <c r="BN93" i="32"/>
  <c r="BN97" i="32"/>
  <c r="BN101" i="32"/>
  <c r="BN105" i="32"/>
  <c r="BN109" i="32"/>
  <c r="BM36" i="32"/>
  <c r="BM40" i="32"/>
  <c r="BM44" i="32"/>
  <c r="BM48" i="32"/>
  <c r="BM52" i="32"/>
  <c r="BM56" i="32"/>
  <c r="BM60" i="32"/>
  <c r="BM64" i="32"/>
  <c r="BM68" i="32"/>
  <c r="BM72" i="32"/>
  <c r="BM76" i="32"/>
  <c r="BM80" i="32"/>
  <c r="BM84" i="32"/>
  <c r="BM88" i="32"/>
  <c r="BM92" i="32"/>
  <c r="BM96" i="32"/>
  <c r="BM100" i="32"/>
  <c r="BM104" i="32"/>
  <c r="BM108" i="32"/>
  <c r="BL35" i="32"/>
  <c r="BL39" i="32"/>
  <c r="BL43" i="32"/>
  <c r="BL47" i="32"/>
  <c r="BL51" i="32"/>
  <c r="BL55" i="32"/>
  <c r="BL59" i="32"/>
  <c r="BL63" i="32"/>
  <c r="BL67" i="32"/>
  <c r="BL71" i="32"/>
  <c r="BL75" i="32"/>
  <c r="BL79" i="32"/>
  <c r="BL83" i="32"/>
  <c r="BL87" i="32"/>
  <c r="BL91" i="32"/>
  <c r="BL95" i="32"/>
  <c r="BL99" i="32"/>
  <c r="BL103" i="32"/>
  <c r="BL107" i="32"/>
  <c r="BK34" i="32"/>
  <c r="BK38" i="32"/>
  <c r="BK42" i="32"/>
  <c r="BK46" i="32"/>
  <c r="BK50" i="32"/>
  <c r="BK54" i="32"/>
  <c r="BK58" i="32"/>
  <c r="BK62" i="32"/>
  <c r="BK66" i="32"/>
  <c r="BK70" i="32"/>
  <c r="BK74" i="32"/>
  <c r="BK78" i="32"/>
  <c r="BK82" i="32"/>
  <c r="BK86" i="32"/>
  <c r="BK90" i="32"/>
  <c r="BK94" i="32"/>
  <c r="BK98" i="32"/>
  <c r="BK102" i="32"/>
  <c r="BK106" i="32"/>
  <c r="BJ37" i="32"/>
  <c r="BJ41" i="32"/>
  <c r="BJ45" i="32"/>
  <c r="BJ49" i="32"/>
  <c r="BJ53" i="32"/>
  <c r="BJ57" i="32"/>
  <c r="BJ61" i="32"/>
  <c r="BJ65" i="32"/>
  <c r="BJ69" i="32"/>
  <c r="BJ73" i="32"/>
  <c r="BJ77" i="32"/>
  <c r="BJ81" i="32"/>
  <c r="BJ85" i="32"/>
  <c r="BJ89" i="32"/>
  <c r="BJ93" i="32"/>
  <c r="BJ97" i="32"/>
  <c r="BJ101" i="32"/>
  <c r="BJ105" i="32"/>
  <c r="BJ109" i="32"/>
  <c r="BI36" i="32"/>
  <c r="BI40" i="32"/>
  <c r="BI44" i="32"/>
  <c r="BI48" i="32"/>
  <c r="BI52" i="32"/>
  <c r="BI56" i="32"/>
  <c r="BI60" i="32"/>
  <c r="BI64" i="32"/>
  <c r="BI68" i="32"/>
  <c r="BI72" i="32"/>
  <c r="BI76" i="32"/>
  <c r="BI80" i="32"/>
  <c r="BI84" i="32"/>
  <c r="BI88" i="32"/>
  <c r="BI92" i="32"/>
  <c r="BI96" i="32"/>
  <c r="BI100" i="32"/>
  <c r="BI104" i="32"/>
  <c r="BI108" i="32"/>
  <c r="BH35" i="32"/>
  <c r="BH39" i="32"/>
  <c r="BH43" i="32"/>
  <c r="BH47" i="32"/>
  <c r="BH51" i="32"/>
  <c r="BH55" i="32"/>
  <c r="BH59" i="32"/>
  <c r="BH63" i="32"/>
  <c r="BH67" i="32"/>
  <c r="BH71" i="32"/>
  <c r="BH75" i="32"/>
  <c r="BH79" i="32"/>
  <c r="BH83" i="32"/>
  <c r="BH87" i="32"/>
  <c r="BH91" i="32"/>
  <c r="BH95" i="32"/>
  <c r="BH99" i="32"/>
  <c r="BH103" i="32"/>
  <c r="BH107" i="32"/>
  <c r="BG34" i="32"/>
  <c r="BG38" i="32"/>
  <c r="BG42" i="32"/>
  <c r="BG46" i="32"/>
  <c r="BG50" i="32"/>
  <c r="BG54" i="32"/>
  <c r="BG58" i="32"/>
  <c r="BG62" i="32"/>
  <c r="BG66" i="32"/>
  <c r="BG70" i="32"/>
  <c r="BG74" i="32"/>
  <c r="BG78" i="32"/>
  <c r="BG82" i="32"/>
  <c r="BG86" i="32"/>
  <c r="BG90" i="32"/>
  <c r="BG94" i="32"/>
  <c r="BG98" i="32"/>
  <c r="BG102" i="32"/>
  <c r="BG106" i="32"/>
  <c r="BF37" i="32"/>
  <c r="BF41" i="32"/>
  <c r="BF45" i="32"/>
  <c r="BF49" i="32"/>
  <c r="BF53" i="32"/>
  <c r="BF57" i="32"/>
  <c r="BF61" i="32"/>
  <c r="BF65" i="32"/>
  <c r="BF69" i="32"/>
  <c r="BF73" i="32"/>
  <c r="BF77" i="32"/>
  <c r="BF81" i="32"/>
  <c r="BF85" i="32"/>
  <c r="BF89" i="32"/>
  <c r="BF93" i="32"/>
  <c r="BF97" i="32"/>
  <c r="BF101" i="32"/>
  <c r="BF105" i="32"/>
  <c r="BF109" i="32"/>
  <c r="BE36" i="32"/>
  <c r="BE40" i="32"/>
  <c r="BE44" i="32"/>
  <c r="BE48" i="32"/>
  <c r="BE52" i="32"/>
  <c r="BE56" i="32"/>
  <c r="BE60" i="32"/>
  <c r="BE64" i="32"/>
  <c r="BE68" i="32"/>
  <c r="BE72" i="32"/>
  <c r="BE76" i="32"/>
  <c r="BE80" i="32"/>
  <c r="BE84" i="32"/>
  <c r="BE88" i="32"/>
  <c r="BE92" i="32"/>
  <c r="BE96" i="32"/>
  <c r="BE100" i="32"/>
  <c r="BE104" i="32"/>
  <c r="BE108" i="32"/>
  <c r="BD35" i="32"/>
  <c r="BD39" i="32"/>
  <c r="BD43" i="32"/>
  <c r="BD47" i="32"/>
  <c r="BD51" i="32"/>
  <c r="BD55" i="32"/>
  <c r="BD59" i="32"/>
  <c r="BD63" i="32"/>
  <c r="BD67" i="32"/>
  <c r="BD71" i="32"/>
  <c r="BD75" i="32"/>
  <c r="BD79" i="32"/>
  <c r="BD83" i="32"/>
  <c r="BD87" i="32"/>
  <c r="BD91" i="32"/>
  <c r="BD95" i="32"/>
  <c r="BD99" i="32"/>
  <c r="BD103" i="32"/>
  <c r="BD107" i="32"/>
  <c r="BC34" i="32"/>
  <c r="BC38" i="32"/>
  <c r="BC42" i="32"/>
  <c r="BC46" i="32"/>
  <c r="BC50" i="32"/>
  <c r="BC54" i="32"/>
  <c r="BC58" i="32"/>
  <c r="BC62" i="32"/>
  <c r="BC66" i="32"/>
  <c r="BC70" i="32"/>
  <c r="BC74" i="32"/>
  <c r="BC78" i="32"/>
  <c r="BC82" i="32"/>
  <c r="BC86" i="32"/>
  <c r="BC90" i="32"/>
  <c r="BC94" i="32"/>
  <c r="BC98" i="32"/>
  <c r="BC102" i="32"/>
  <c r="BC106" i="32"/>
  <c r="BB37" i="32"/>
  <c r="BB41" i="32"/>
  <c r="BB45" i="32"/>
  <c r="BB49" i="32"/>
  <c r="BB53" i="32"/>
  <c r="BB57" i="32"/>
  <c r="BB61" i="32"/>
  <c r="BB65" i="32"/>
  <c r="BB69" i="32"/>
  <c r="BB73" i="32"/>
  <c r="BB77" i="32"/>
  <c r="BB81" i="32"/>
  <c r="BB85" i="32"/>
  <c r="BB89" i="32"/>
  <c r="BB93" i="32"/>
  <c r="BB97" i="32"/>
  <c r="BB101" i="32"/>
  <c r="BB105" i="32"/>
  <c r="BB109" i="32"/>
  <c r="BA36" i="32"/>
  <c r="BA40" i="32"/>
  <c r="BA44" i="32"/>
  <c r="BA48" i="32"/>
  <c r="BA52" i="32"/>
  <c r="BA56" i="32"/>
  <c r="BA60" i="32"/>
  <c r="BA64" i="32"/>
  <c r="BA68" i="32"/>
  <c r="BA72" i="32"/>
  <c r="BA76" i="32"/>
  <c r="BA80" i="32"/>
  <c r="BA84" i="32"/>
  <c r="BA88" i="32"/>
  <c r="BA92" i="32"/>
  <c r="BA96" i="32"/>
  <c r="BA100" i="32"/>
  <c r="BA104" i="32"/>
  <c r="BA108" i="32"/>
  <c r="AZ35" i="32"/>
  <c r="AZ39" i="32"/>
  <c r="AZ43" i="32"/>
  <c r="AZ47" i="32"/>
  <c r="AZ51" i="32"/>
  <c r="AZ55" i="32"/>
  <c r="AZ59" i="32"/>
  <c r="AZ63" i="32"/>
  <c r="AZ67" i="32"/>
  <c r="AZ71" i="32"/>
  <c r="AZ75" i="32"/>
  <c r="AZ79" i="32"/>
  <c r="AZ83" i="32"/>
  <c r="AZ87" i="32"/>
  <c r="AZ91" i="32"/>
  <c r="AZ95" i="32"/>
  <c r="AZ99" i="32"/>
  <c r="AZ103" i="32"/>
  <c r="AZ107" i="32"/>
  <c r="AY34" i="32"/>
  <c r="AY38" i="32"/>
  <c r="AY42" i="32"/>
  <c r="AY46" i="32"/>
  <c r="AY50" i="32"/>
  <c r="AY54" i="32"/>
  <c r="AY58" i="32"/>
  <c r="AY62" i="32"/>
  <c r="AY66" i="32"/>
  <c r="AY70" i="32"/>
  <c r="AY74" i="32"/>
  <c r="AY78" i="32"/>
  <c r="AY82" i="32"/>
  <c r="AY86" i="32"/>
  <c r="AY90" i="32"/>
  <c r="AY94" i="32"/>
  <c r="AY98" i="32"/>
  <c r="AY102" i="32"/>
  <c r="AY106" i="32"/>
  <c r="AX37" i="32"/>
  <c r="AX41" i="32"/>
  <c r="AX45" i="32"/>
  <c r="AX49" i="32"/>
  <c r="AX53" i="32"/>
  <c r="AX57" i="32"/>
  <c r="AX61" i="32"/>
  <c r="AX65" i="32"/>
  <c r="AX69" i="32"/>
  <c r="AX73" i="32"/>
  <c r="AX77" i="32"/>
  <c r="AX81" i="32"/>
  <c r="AX85" i="32"/>
  <c r="AX89" i="32"/>
  <c r="AX93" i="32"/>
  <c r="AX97" i="32"/>
  <c r="AX101" i="32"/>
  <c r="AX105" i="32"/>
  <c r="AX109" i="32"/>
  <c r="AW36" i="32"/>
  <c r="AW40" i="32"/>
  <c r="AW44" i="32"/>
  <c r="AW48" i="32"/>
  <c r="AW52" i="32"/>
  <c r="AW56" i="32"/>
  <c r="AW60" i="32"/>
  <c r="AW64" i="32"/>
  <c r="AW68" i="32"/>
  <c r="AW72" i="32"/>
  <c r="AW76" i="32"/>
  <c r="AW80" i="32"/>
  <c r="AW84" i="32"/>
  <c r="AW88" i="32"/>
  <c r="AW92" i="32"/>
  <c r="AW96" i="32"/>
  <c r="AW100" i="32"/>
  <c r="AW104" i="32"/>
  <c r="AW108" i="32"/>
  <c r="AV35" i="32"/>
  <c r="AV39" i="32"/>
  <c r="AV43" i="32"/>
  <c r="AV47" i="32"/>
  <c r="AV51" i="32"/>
  <c r="AV55" i="32"/>
  <c r="AV59" i="32"/>
  <c r="AV63" i="32"/>
  <c r="AV67" i="32"/>
  <c r="AV71" i="32"/>
  <c r="AV75" i="32"/>
  <c r="AV79" i="32"/>
  <c r="AV83" i="32"/>
  <c r="AV87" i="32"/>
  <c r="AV91" i="32"/>
  <c r="AV95" i="32"/>
  <c r="AV99" i="32"/>
  <c r="AV103" i="32"/>
  <c r="AV107" i="32"/>
  <c r="AU34" i="32"/>
  <c r="AU38" i="32"/>
  <c r="AU42" i="32"/>
  <c r="AU46" i="32"/>
  <c r="AU50" i="32"/>
  <c r="AU54" i="32"/>
  <c r="AU58" i="32"/>
  <c r="AU62" i="32"/>
  <c r="AU66" i="32"/>
  <c r="AU70" i="32"/>
  <c r="AU74" i="32"/>
  <c r="AU78" i="32"/>
  <c r="AU82" i="32"/>
  <c r="AU86" i="32"/>
  <c r="AU90" i="32"/>
  <c r="AU94" i="32"/>
  <c r="AU98" i="32"/>
  <c r="AU102" i="32"/>
  <c r="AU106" i="32"/>
  <c r="AT37" i="32"/>
  <c r="AT41" i="32"/>
  <c r="AT45" i="32"/>
  <c r="AT49" i="32"/>
  <c r="AT53" i="32"/>
  <c r="AT57" i="32"/>
  <c r="AT61" i="32"/>
  <c r="AT65" i="32"/>
  <c r="AT69" i="32"/>
  <c r="AT73" i="32"/>
  <c r="AT77" i="32"/>
  <c r="AT81" i="32"/>
  <c r="AT85" i="32"/>
  <c r="AT89" i="32"/>
  <c r="AT93" i="32"/>
  <c r="AT97" i="32"/>
  <c r="AT101" i="32"/>
  <c r="AT105" i="32"/>
  <c r="AT109" i="32"/>
  <c r="AS36" i="32"/>
  <c r="AS40" i="32"/>
  <c r="AS44" i="32"/>
  <c r="AS48" i="32"/>
  <c r="AS52" i="32"/>
  <c r="AS56" i="32"/>
  <c r="AS60" i="32"/>
  <c r="AS64" i="32"/>
  <c r="AS68" i="32"/>
  <c r="AS72" i="32"/>
  <c r="AS76" i="32"/>
  <c r="AS80" i="32"/>
  <c r="AS84" i="32"/>
  <c r="AS88" i="32"/>
  <c r="AS92" i="32"/>
  <c r="AS96" i="32"/>
  <c r="AS100" i="32"/>
  <c r="AS104" i="32"/>
  <c r="AS108" i="32"/>
  <c r="AR35" i="32"/>
  <c r="AR39" i="32"/>
  <c r="AR43" i="32"/>
  <c r="AR47" i="32"/>
  <c r="AR51" i="32"/>
  <c r="AR55" i="32"/>
  <c r="AR59" i="32"/>
  <c r="AR63" i="32"/>
  <c r="AR67" i="32"/>
  <c r="AR71" i="32"/>
  <c r="AR75" i="32"/>
  <c r="AR79" i="32"/>
  <c r="AR83" i="32"/>
  <c r="AR87" i="32"/>
  <c r="AR91" i="32"/>
  <c r="AR95" i="32"/>
  <c r="AR99" i="32"/>
  <c r="AR103" i="32"/>
  <c r="AR107" i="32"/>
  <c r="AQ34" i="32"/>
  <c r="AQ38" i="32"/>
  <c r="AQ42" i="32"/>
  <c r="AQ46" i="32"/>
  <c r="AQ50" i="32"/>
  <c r="AQ54" i="32"/>
  <c r="AQ58" i="32"/>
  <c r="AQ62" i="32"/>
  <c r="AQ66" i="32"/>
  <c r="AQ70" i="32"/>
  <c r="AQ74" i="32"/>
  <c r="AQ78" i="32"/>
  <c r="AQ82" i="32"/>
  <c r="AQ86" i="32"/>
  <c r="AQ90" i="32"/>
  <c r="AQ94" i="32"/>
  <c r="AQ98" i="32"/>
  <c r="AQ102" i="32"/>
  <c r="AQ106" i="32"/>
  <c r="AP37" i="32"/>
  <c r="AP41" i="32"/>
  <c r="AP45" i="32"/>
  <c r="AP49" i="32"/>
  <c r="AP53" i="32"/>
  <c r="AP57" i="32"/>
  <c r="AP61" i="32"/>
  <c r="AP65" i="32"/>
  <c r="AP69" i="32"/>
  <c r="AP73" i="32"/>
  <c r="AP77" i="32"/>
  <c r="AP81" i="32"/>
  <c r="AP85" i="32"/>
  <c r="AP89" i="32"/>
  <c r="AP93" i="32"/>
  <c r="AP97" i="32"/>
  <c r="AP101" i="32"/>
  <c r="AP105" i="32"/>
  <c r="AP109" i="32"/>
  <c r="AO36" i="32"/>
  <c r="AO40" i="32"/>
  <c r="AO44" i="32"/>
  <c r="AO48" i="32"/>
  <c r="AO52" i="32"/>
  <c r="AO56" i="32"/>
  <c r="AO60" i="32"/>
  <c r="AO64" i="32"/>
  <c r="AO68" i="32"/>
  <c r="AO72" i="32"/>
  <c r="AO76" i="32"/>
  <c r="AO80" i="32"/>
  <c r="AO84" i="32"/>
  <c r="AO88" i="32"/>
  <c r="AO92" i="32"/>
  <c r="AO96" i="32"/>
  <c r="AO100" i="32"/>
  <c r="AO104" i="32"/>
  <c r="AO108" i="32"/>
  <c r="AN35" i="32"/>
  <c r="AN39" i="32"/>
  <c r="AN43" i="32"/>
  <c r="AN47" i="32"/>
  <c r="AN51" i="32"/>
  <c r="AN55" i="32"/>
  <c r="AN59" i="32"/>
  <c r="AN63" i="32"/>
  <c r="AN67" i="32"/>
  <c r="AN71" i="32"/>
  <c r="AN75" i="32"/>
  <c r="AN79" i="32"/>
  <c r="AN83" i="32"/>
  <c r="AN87" i="32"/>
  <c r="AN91" i="32"/>
  <c r="AN95" i="32"/>
  <c r="AN99" i="32"/>
  <c r="AN103" i="32"/>
  <c r="AN107" i="32"/>
  <c r="AM34" i="32"/>
  <c r="AM38" i="32"/>
  <c r="AM42" i="32"/>
  <c r="AM46" i="32"/>
  <c r="AM50" i="32"/>
  <c r="AM54" i="32"/>
  <c r="AM58" i="32"/>
  <c r="AM62" i="32"/>
  <c r="AM66" i="32"/>
  <c r="AM70" i="32"/>
  <c r="AM74" i="32"/>
  <c r="AM78" i="32"/>
  <c r="AM82" i="32"/>
  <c r="AM86" i="32"/>
  <c r="AM90" i="32"/>
  <c r="AM94" i="32"/>
  <c r="AM98" i="32"/>
  <c r="AM102" i="32"/>
  <c r="AM106" i="32"/>
  <c r="D45" i="14"/>
  <c r="CI106" i="31"/>
  <c r="CI90" i="31"/>
  <c r="CI74" i="31"/>
  <c r="CI58" i="31"/>
  <c r="BP10" i="32"/>
  <c r="BO40" i="32"/>
  <c r="BO48" i="32"/>
  <c r="BO56" i="32"/>
  <c r="BO64" i="32"/>
  <c r="BO72" i="32"/>
  <c r="BO80" i="32"/>
  <c r="BO88" i="32"/>
  <c r="BO96" i="32"/>
  <c r="BO104" i="32"/>
  <c r="BO35" i="32"/>
  <c r="BO43" i="32"/>
  <c r="BO51" i="32"/>
  <c r="BO59" i="32"/>
  <c r="BO67" i="32"/>
  <c r="BO75" i="32"/>
  <c r="BO83" i="32"/>
  <c r="BO91" i="32"/>
  <c r="BO99" i="32"/>
  <c r="BO107" i="32"/>
  <c r="BO36" i="32"/>
  <c r="BO44" i="32"/>
  <c r="BO52" i="32"/>
  <c r="BO60" i="32"/>
  <c r="BO68" i="32"/>
  <c r="BO76" i="32"/>
  <c r="BO84" i="32"/>
  <c r="BO92" i="32"/>
  <c r="BO100" i="32"/>
  <c r="BO108" i="32"/>
  <c r="BO47" i="32"/>
  <c r="BO79" i="32"/>
  <c r="BO55" i="32"/>
  <c r="BO87" i="32"/>
  <c r="BO63" i="32"/>
  <c r="BO95" i="32"/>
  <c r="BO39" i="32"/>
  <c r="BO71" i="32"/>
  <c r="BO103" i="32"/>
  <c r="CJ10" i="31"/>
  <c r="CI34" i="31"/>
  <c r="CI38" i="31"/>
  <c r="CI36" i="31"/>
  <c r="CI44" i="31"/>
  <c r="CI52" i="31"/>
  <c r="CI60" i="31"/>
  <c r="CI68" i="31"/>
  <c r="CI76" i="31"/>
  <c r="CI84" i="31"/>
  <c r="CI92" i="31"/>
  <c r="CI100" i="31"/>
  <c r="CI108" i="31"/>
  <c r="CI37" i="31"/>
  <c r="CI45" i="31"/>
  <c r="CI53" i="31"/>
  <c r="CI61" i="31"/>
  <c r="CI69" i="31"/>
  <c r="CI77" i="31"/>
  <c r="CI85" i="31"/>
  <c r="CI93" i="31"/>
  <c r="CI101" i="31"/>
  <c r="CI109" i="31"/>
  <c r="CI40" i="31"/>
  <c r="CI48" i="31"/>
  <c r="CI56" i="31"/>
  <c r="CI64" i="31"/>
  <c r="CI72" i="31"/>
  <c r="CI80" i="31"/>
  <c r="CI88" i="31"/>
  <c r="CI96" i="31"/>
  <c r="CI104" i="31"/>
  <c r="CI41" i="31"/>
  <c r="CI73" i="31"/>
  <c r="CI105" i="31"/>
  <c r="CI49" i="31"/>
  <c r="CI81" i="31"/>
  <c r="CI57" i="31"/>
  <c r="CI89" i="31"/>
  <c r="CI65" i="31"/>
  <c r="CI97" i="31"/>
  <c r="CI99" i="31"/>
  <c r="CI83" i="31"/>
  <c r="CI67" i="31"/>
  <c r="CI51" i="31"/>
  <c r="CI35" i="31"/>
  <c r="CI102" i="31"/>
  <c r="CI86" i="31"/>
  <c r="CI70" i="31"/>
  <c r="CI54" i="31"/>
  <c r="CG10" i="30"/>
  <c r="CF36" i="30"/>
  <c r="CF40" i="30"/>
  <c r="CF44" i="30"/>
  <c r="CF48" i="30"/>
  <c r="CF52" i="30"/>
  <c r="CF56" i="30"/>
  <c r="CF60" i="30"/>
  <c r="CF64" i="30"/>
  <c r="CF68" i="30"/>
  <c r="CF72" i="30"/>
  <c r="CF76" i="30"/>
  <c r="CF80" i="30"/>
  <c r="CF84" i="30"/>
  <c r="CF88" i="30"/>
  <c r="CF92" i="30"/>
  <c r="CF96" i="30"/>
  <c r="CF100" i="30"/>
  <c r="CF104" i="30"/>
  <c r="CF108" i="30"/>
  <c r="CF37" i="30"/>
  <c r="CF41" i="30"/>
  <c r="CF45" i="30"/>
  <c r="CF49" i="30"/>
  <c r="CF53" i="30"/>
  <c r="CF57" i="30"/>
  <c r="CF61" i="30"/>
  <c r="CF65" i="30"/>
  <c r="CF69" i="30"/>
  <c r="CF73" i="30"/>
  <c r="CF77" i="30"/>
  <c r="CF81" i="30"/>
  <c r="CF85" i="30"/>
  <c r="CF89" i="30"/>
  <c r="CF93" i="30"/>
  <c r="CF97" i="30"/>
  <c r="CF101" i="30"/>
  <c r="CF105" i="30"/>
  <c r="CF109" i="30"/>
  <c r="CF34" i="30"/>
  <c r="CF38" i="30"/>
  <c r="CF42" i="30"/>
  <c r="CF46" i="30"/>
  <c r="CF50" i="30"/>
  <c r="CF54" i="30"/>
  <c r="CF58" i="30"/>
  <c r="CF62" i="30"/>
  <c r="CF66" i="30"/>
  <c r="CF70" i="30"/>
  <c r="CF74" i="30"/>
  <c r="CF78" i="30"/>
  <c r="CF82" i="30"/>
  <c r="CF86" i="30"/>
  <c r="CF90" i="30"/>
  <c r="CF94" i="30"/>
  <c r="CF98" i="30"/>
  <c r="CF102" i="30"/>
  <c r="CF106" i="30"/>
  <c r="CF47" i="30"/>
  <c r="CF63" i="30"/>
  <c r="CF79" i="30"/>
  <c r="CF95" i="30"/>
  <c r="CF35" i="30"/>
  <c r="CF51" i="30"/>
  <c r="CF67" i="30"/>
  <c r="CF83" i="30"/>
  <c r="CF99" i="30"/>
  <c r="CF39" i="30"/>
  <c r="CF55" i="30"/>
  <c r="CF71" i="30"/>
  <c r="CF87" i="30"/>
  <c r="CF103" i="30"/>
  <c r="CF43" i="30"/>
  <c r="CF59" i="30"/>
  <c r="CF75" i="30"/>
  <c r="CF91" i="30"/>
  <c r="CF107" i="30"/>
  <c r="CI98" i="31"/>
  <c r="CI82" i="31"/>
  <c r="CI66" i="31"/>
  <c r="CI50" i="31"/>
  <c r="CI107" i="31"/>
  <c r="CI91" i="31"/>
  <c r="CI75" i="31"/>
  <c r="CI59" i="31"/>
  <c r="CI43" i="31"/>
  <c r="CI94" i="31"/>
  <c r="CI78" i="31"/>
  <c r="CI62" i="31"/>
  <c r="CI46" i="31"/>
  <c r="BQ10" i="32"/>
  <c r="BP37" i="32"/>
  <c r="BP61" i="32"/>
  <c r="BP69" i="32"/>
  <c r="BP93" i="32"/>
  <c r="BP101" i="32"/>
  <c r="BP48" i="32"/>
  <c r="BP56" i="32"/>
  <c r="BP80" i="32"/>
  <c r="BP88" i="32"/>
  <c r="BP41" i="32"/>
  <c r="BP49" i="32"/>
  <c r="BP73" i="32"/>
  <c r="BP81" i="32"/>
  <c r="BP105" i="32"/>
  <c r="BP60" i="32"/>
  <c r="BP68" i="32"/>
  <c r="BP100" i="32"/>
  <c r="BP108" i="32"/>
  <c r="BP52" i="32"/>
  <c r="BP62" i="32"/>
  <c r="BP78" i="32"/>
  <c r="BP55" i="32"/>
  <c r="BP71" i="32"/>
  <c r="BP34" i="32"/>
  <c r="BP50" i="32"/>
  <c r="BP98" i="32"/>
  <c r="BP43" i="32"/>
  <c r="BP91" i="32"/>
  <c r="BP107" i="32"/>
  <c r="BP70" i="32"/>
  <c r="BP86" i="32"/>
  <c r="BP63" i="32"/>
  <c r="BP79" i="32"/>
  <c r="BP74" i="32"/>
  <c r="BP90" i="32"/>
  <c r="BP67" i="32"/>
  <c r="BP83" i="32"/>
  <c r="BP106" i="32"/>
  <c r="CK10" i="31"/>
  <c r="CJ41" i="31"/>
  <c r="CJ49" i="31"/>
  <c r="CJ57" i="31"/>
  <c r="CJ65" i="31"/>
  <c r="CJ73" i="31"/>
  <c r="CJ81" i="31"/>
  <c r="CJ89" i="31"/>
  <c r="CJ97" i="31"/>
  <c r="CJ105" i="31"/>
  <c r="CJ34" i="31"/>
  <c r="CJ42" i="31"/>
  <c r="CJ50" i="31"/>
  <c r="CJ58" i="31"/>
  <c r="CJ66" i="31"/>
  <c r="CJ74" i="31"/>
  <c r="CJ82" i="31"/>
  <c r="CJ90" i="31"/>
  <c r="CJ98" i="31"/>
  <c r="CJ106" i="31"/>
  <c r="CJ37" i="31"/>
  <c r="CJ45" i="31"/>
  <c r="CJ53" i="31"/>
  <c r="CJ61" i="31"/>
  <c r="CJ69" i="31"/>
  <c r="CJ77" i="31"/>
  <c r="CJ85" i="31"/>
  <c r="CJ93" i="31"/>
  <c r="CJ101" i="31"/>
  <c r="CJ109" i="31"/>
  <c r="CJ54" i="31"/>
  <c r="CJ86" i="31"/>
  <c r="CJ62" i="31"/>
  <c r="CJ94" i="31"/>
  <c r="CJ38" i="31"/>
  <c r="CJ70" i="31"/>
  <c r="CJ102" i="31"/>
  <c r="CJ46" i="31"/>
  <c r="CJ78" i="31"/>
  <c r="CJ35" i="31"/>
  <c r="CJ51" i="31"/>
  <c r="CJ67" i="31"/>
  <c r="CJ83" i="31"/>
  <c r="CJ99" i="31"/>
  <c r="CJ40" i="31"/>
  <c r="CJ56" i="31"/>
  <c r="CJ72" i="31"/>
  <c r="CJ88" i="31"/>
  <c r="CJ104" i="31"/>
  <c r="CJ39" i="31"/>
  <c r="CJ55" i="31"/>
  <c r="CJ71" i="31"/>
  <c r="CJ87" i="31"/>
  <c r="CJ103" i="31"/>
  <c r="CJ44" i="31"/>
  <c r="CJ60" i="31"/>
  <c r="CJ76" i="31"/>
  <c r="CJ92" i="31"/>
  <c r="CJ108" i="31"/>
  <c r="CJ43" i="31"/>
  <c r="CJ59" i="31"/>
  <c r="CJ75" i="31"/>
  <c r="CJ91" i="31"/>
  <c r="CJ107" i="31"/>
  <c r="CJ48" i="31"/>
  <c r="CJ64" i="31"/>
  <c r="CJ80" i="31"/>
  <c r="CJ96" i="31"/>
  <c r="CJ47" i="31"/>
  <c r="CJ63" i="31"/>
  <c r="CJ79" i="31"/>
  <c r="CJ95" i="31"/>
  <c r="CJ36" i="31"/>
  <c r="CJ52" i="31"/>
  <c r="CJ68" i="31"/>
  <c r="CJ84" i="31"/>
  <c r="CJ100" i="31"/>
  <c r="CG41" i="30"/>
  <c r="CG45" i="30"/>
  <c r="CG57" i="30"/>
  <c r="CG61" i="30"/>
  <c r="CG73" i="30"/>
  <c r="CG77" i="30"/>
  <c r="CG89" i="30"/>
  <c r="CG93" i="30"/>
  <c r="CG105" i="30"/>
  <c r="CG109" i="30"/>
  <c r="CG38" i="30"/>
  <c r="CG42" i="30"/>
  <c r="CG54" i="30"/>
  <c r="CG58" i="30"/>
  <c r="CG70" i="30"/>
  <c r="CG74" i="30"/>
  <c r="CG86" i="30"/>
  <c r="CG90" i="30"/>
  <c r="CG102" i="30"/>
  <c r="CG106" i="30"/>
  <c r="CG43" i="30"/>
  <c r="CG47" i="30"/>
  <c r="CG59" i="30"/>
  <c r="CG63" i="30"/>
  <c r="CG75" i="30"/>
  <c r="CG79" i="30"/>
  <c r="CG91" i="30"/>
  <c r="CG95" i="30"/>
  <c r="CG107" i="30"/>
  <c r="CG44" i="30"/>
  <c r="CG92" i="30"/>
  <c r="CG108" i="30"/>
  <c r="CG80" i="30"/>
  <c r="CG96" i="30"/>
  <c r="CG68" i="30"/>
  <c r="CG84" i="30"/>
  <c r="CG56" i="30"/>
  <c r="CG72" i="30"/>
  <c r="CL10" i="31"/>
  <c r="CK37" i="31"/>
  <c r="CK38" i="31"/>
  <c r="CK46" i="31"/>
  <c r="CK54" i="31"/>
  <c r="CK62" i="31"/>
  <c r="CK70" i="31"/>
  <c r="CK78" i="31"/>
  <c r="CK86" i="31"/>
  <c r="CK94" i="31"/>
  <c r="CK102" i="31"/>
  <c r="CK39" i="31"/>
  <c r="CK47" i="31"/>
  <c r="CK55" i="31"/>
  <c r="CK63" i="31"/>
  <c r="CK71" i="31"/>
  <c r="CK79" i="31"/>
  <c r="CK87" i="31"/>
  <c r="CK95" i="31"/>
  <c r="CK103" i="31"/>
  <c r="CK34" i="31"/>
  <c r="CK42" i="31"/>
  <c r="CK50" i="31"/>
  <c r="CK58" i="31"/>
  <c r="CK66" i="31"/>
  <c r="CK74" i="31"/>
  <c r="CK82" i="31"/>
  <c r="CK90" i="31"/>
  <c r="CK98" i="31"/>
  <c r="CK106" i="31"/>
  <c r="CK35" i="31"/>
  <c r="CK67" i="31"/>
  <c r="CK99" i="31"/>
  <c r="CK43" i="31"/>
  <c r="CK75" i="31"/>
  <c r="CK107" i="31"/>
  <c r="CK51" i="31"/>
  <c r="CK83" i="31"/>
  <c r="CK59" i="31"/>
  <c r="CK91" i="31"/>
  <c r="CK48" i="31"/>
  <c r="CK64" i="31"/>
  <c r="CK80" i="31"/>
  <c r="CK96" i="31"/>
  <c r="CK53" i="31"/>
  <c r="CK69" i="31"/>
  <c r="CK85" i="31"/>
  <c r="CK101" i="31"/>
  <c r="CK36" i="31"/>
  <c r="CK52" i="31"/>
  <c r="CK68" i="31"/>
  <c r="CK84" i="31"/>
  <c r="CK100" i="31"/>
  <c r="CK41" i="31"/>
  <c r="CK57" i="31"/>
  <c r="CK73" i="31"/>
  <c r="CK89" i="31"/>
  <c r="CK105" i="31"/>
  <c r="CK40" i="31"/>
  <c r="CK56" i="31"/>
  <c r="CK72" i="31"/>
  <c r="CK88" i="31"/>
  <c r="CK104" i="31"/>
  <c r="CK45" i="31"/>
  <c r="CK61" i="31"/>
  <c r="CK77" i="31"/>
  <c r="CK93" i="31"/>
  <c r="CK109" i="31"/>
  <c r="CK44" i="31"/>
  <c r="CK60" i="31"/>
  <c r="CK76" i="31"/>
  <c r="CK92" i="31"/>
  <c r="CK108" i="31"/>
  <c r="CK49" i="31"/>
  <c r="CK65" i="31"/>
  <c r="CK81" i="31"/>
  <c r="CK97" i="31"/>
  <c r="BQ34" i="32"/>
  <c r="BQ42" i="32"/>
  <c r="BQ50" i="32"/>
  <c r="BQ58" i="32"/>
  <c r="BQ66" i="32"/>
  <c r="BQ74" i="32"/>
  <c r="BQ82" i="32"/>
  <c r="BQ90" i="32"/>
  <c r="BQ98" i="32"/>
  <c r="BQ106" i="32"/>
  <c r="BR10" i="32"/>
  <c r="BQ37" i="32"/>
  <c r="BQ45" i="32"/>
  <c r="BQ53" i="32"/>
  <c r="BQ61" i="32"/>
  <c r="BQ69" i="32"/>
  <c r="BQ77" i="32"/>
  <c r="BQ85" i="32"/>
  <c r="BQ93" i="32"/>
  <c r="BQ101" i="32"/>
  <c r="BQ109" i="32"/>
  <c r="BQ38" i="32"/>
  <c r="BQ46" i="32"/>
  <c r="BQ54" i="32"/>
  <c r="BQ62" i="32"/>
  <c r="BQ70" i="32"/>
  <c r="BQ78" i="32"/>
  <c r="BQ86" i="32"/>
  <c r="BQ94" i="32"/>
  <c r="BQ102" i="32"/>
  <c r="BQ41" i="32"/>
  <c r="BQ73" i="32"/>
  <c r="BQ105" i="32"/>
  <c r="BQ49" i="32"/>
  <c r="BQ81" i="32"/>
  <c r="BQ57" i="32"/>
  <c r="BQ89" i="32"/>
  <c r="BQ65" i="32"/>
  <c r="BQ97" i="32"/>
  <c r="BQ43" i="32"/>
  <c r="BQ59" i="32"/>
  <c r="BQ75" i="32"/>
  <c r="BQ91" i="32"/>
  <c r="BQ107" i="32"/>
  <c r="BQ36" i="32"/>
  <c r="BQ52" i="32"/>
  <c r="BQ68" i="32"/>
  <c r="BQ84" i="32"/>
  <c r="BQ100" i="32"/>
  <c r="BQ47" i="32"/>
  <c r="BQ63" i="32"/>
  <c r="BQ79" i="32"/>
  <c r="BQ95" i="32"/>
  <c r="BQ40" i="32"/>
  <c r="BQ56" i="32"/>
  <c r="BQ72" i="32"/>
  <c r="BQ88" i="32"/>
  <c r="BQ104" i="32"/>
  <c r="BQ35" i="32"/>
  <c r="BQ51" i="32"/>
  <c r="BQ67" i="32"/>
  <c r="BQ83" i="32"/>
  <c r="BQ99" i="32"/>
  <c r="BQ44" i="32"/>
  <c r="BQ60" i="32"/>
  <c r="BQ76" i="32"/>
  <c r="BQ92" i="32"/>
  <c r="BQ108" i="32"/>
  <c r="BQ87" i="32"/>
  <c r="BQ48" i="32"/>
  <c r="BQ64" i="32"/>
  <c r="BQ80" i="32"/>
  <c r="BQ96" i="32"/>
  <c r="BQ39" i="32"/>
  <c r="BQ55" i="32"/>
  <c r="BQ71" i="32"/>
  <c r="BQ103" i="32"/>
  <c r="BR39" i="32"/>
  <c r="BR71" i="32"/>
  <c r="BR79" i="32"/>
  <c r="BR34" i="32"/>
  <c r="BR42" i="32"/>
  <c r="BR74" i="32"/>
  <c r="BR90" i="32"/>
  <c r="BR43" i="32"/>
  <c r="BR51" i="32"/>
  <c r="BR83" i="32"/>
  <c r="BR91" i="32"/>
  <c r="BR86" i="32"/>
  <c r="BR94" i="32"/>
  <c r="BR46" i="32"/>
  <c r="BR78" i="32"/>
  <c r="BR88" i="32"/>
  <c r="BR104" i="32"/>
  <c r="BR97" i="32"/>
  <c r="BR60" i="32"/>
  <c r="BR37" i="32"/>
  <c r="BR53" i="32"/>
  <c r="BR48" i="32"/>
  <c r="BR64" i="32"/>
  <c r="BR57" i="32"/>
  <c r="BR89" i="32"/>
  <c r="BR68" i="32"/>
  <c r="BR100" i="32"/>
  <c r="BR93" i="32"/>
  <c r="BR109" i="32"/>
  <c r="CL35" i="31"/>
  <c r="CL43" i="31"/>
  <c r="CL75" i="31"/>
  <c r="CL83" i="31"/>
  <c r="CM10" i="31"/>
  <c r="CL44" i="31"/>
  <c r="CL76" i="31"/>
  <c r="CL84" i="31"/>
  <c r="CL39" i="31"/>
  <c r="CL47" i="31"/>
  <c r="CL79" i="31"/>
  <c r="CL95" i="31"/>
  <c r="CL56" i="31"/>
  <c r="CL88" i="31"/>
  <c r="CL72" i="31"/>
  <c r="CL104" i="31"/>
  <c r="CL93" i="31"/>
  <c r="CL42" i="31"/>
  <c r="CL106" i="31"/>
  <c r="CL49" i="31"/>
  <c r="CL46" i="31"/>
  <c r="CL62" i="31"/>
  <c r="CL69" i="31"/>
  <c r="CL101" i="31"/>
  <c r="CL98" i="31"/>
  <c r="CL41" i="31"/>
  <c r="CL105" i="31"/>
  <c r="CL54" i="31"/>
  <c r="CL102" i="31"/>
  <c r="CM38" i="31"/>
  <c r="CM40" i="31"/>
  <c r="CM64" i="31"/>
  <c r="CM72" i="31"/>
  <c r="CM96" i="31"/>
  <c r="CM104" i="31"/>
  <c r="CM57" i="31"/>
  <c r="CM65" i="31"/>
  <c r="CM89" i="31"/>
  <c r="CM97" i="31"/>
  <c r="CM44" i="31"/>
  <c r="CM52" i="31"/>
  <c r="CM76" i="31"/>
  <c r="CM84" i="31"/>
  <c r="CM108" i="31"/>
  <c r="CM61" i="31"/>
  <c r="CM69" i="31"/>
  <c r="CM101" i="31"/>
  <c r="CM109" i="31"/>
  <c r="CM53" i="31"/>
  <c r="CM66" i="31"/>
  <c r="CM82" i="31"/>
  <c r="CM63" i="31"/>
  <c r="CM79" i="31"/>
  <c r="CM70" i="31"/>
  <c r="CM86" i="31"/>
  <c r="CM51" i="31"/>
  <c r="CM67" i="31"/>
  <c r="CM42" i="31"/>
  <c r="CM58" i="31"/>
  <c r="CM106" i="31"/>
  <c r="CM39" i="31"/>
  <c r="CM87" i="31"/>
  <c r="CM103" i="31"/>
  <c r="CM78" i="31"/>
  <c r="CM94" i="31"/>
  <c r="CM75" i="31"/>
  <c r="CM91" i="31"/>
  <c r="D5" i="14" l="1"/>
  <c r="AM111" i="32"/>
  <c r="AN111" i="32"/>
  <c r="AM114" i="32"/>
  <c r="AO112" i="32"/>
  <c r="AQ113" i="32"/>
  <c r="AR114" i="32"/>
  <c r="CK111" i="31"/>
  <c r="BQ112" i="32"/>
  <c r="AR113" i="32"/>
  <c r="CF114" i="30"/>
  <c r="BQ111" i="32"/>
  <c r="CF111" i="30"/>
  <c r="BO114" i="32"/>
  <c r="AN114" i="32"/>
  <c r="AP113" i="32"/>
  <c r="AQ114" i="32"/>
  <c r="AQ112" i="32"/>
  <c r="AR112" i="32"/>
  <c r="AM112" i="32"/>
  <c r="D6" i="14"/>
  <c r="D44" i="14"/>
  <c r="D82" i="14"/>
  <c r="D83" i="14"/>
  <c r="D3" i="14"/>
  <c r="X1" i="1"/>
  <c r="X211" i="1" s="1"/>
  <c r="D80" i="14"/>
  <c r="D81" i="14"/>
  <c r="D79" i="14"/>
  <c r="D58" i="14"/>
  <c r="C2" i="14"/>
  <c r="D2" i="14" s="1"/>
  <c r="G11" i="15"/>
  <c r="D12" i="14"/>
  <c r="U1" i="3"/>
  <c r="D60" i="14"/>
  <c r="CJ111" i="31"/>
  <c r="CJ113" i="31"/>
  <c r="CN10" i="31"/>
  <c r="CM48" i="31"/>
  <c r="CM80" i="31"/>
  <c r="CM41" i="31"/>
  <c r="CM73" i="31"/>
  <c r="CM105" i="31"/>
  <c r="CM60" i="31"/>
  <c r="CM92" i="31"/>
  <c r="CM93" i="31"/>
  <c r="CM45" i="31"/>
  <c r="CM85" i="31"/>
  <c r="CM98" i="31"/>
  <c r="CM95" i="31"/>
  <c r="CM102" i="31"/>
  <c r="CM83" i="31"/>
  <c r="CM74" i="31"/>
  <c r="CM55" i="31"/>
  <c r="CM46" i="31"/>
  <c r="CM43" i="31"/>
  <c r="CM107" i="31"/>
  <c r="CM34" i="31"/>
  <c r="CM56" i="31"/>
  <c r="CM88" i="31"/>
  <c r="CM49" i="31"/>
  <c r="CM81" i="31"/>
  <c r="CM36" i="31"/>
  <c r="CM68" i="31"/>
  <c r="CM100" i="31"/>
  <c r="CM37" i="31"/>
  <c r="CM77" i="31"/>
  <c r="CM50" i="31"/>
  <c r="CM47" i="31"/>
  <c r="CM54" i="31"/>
  <c r="CM35" i="31"/>
  <c r="CM99" i="31"/>
  <c r="CM90" i="31"/>
  <c r="CM71" i="31"/>
  <c r="CM62" i="31"/>
  <c r="CM59" i="31"/>
  <c r="CK112" i="31"/>
  <c r="BS10" i="32"/>
  <c r="BR63" i="32"/>
  <c r="BR95" i="32"/>
  <c r="BR50" i="32"/>
  <c r="BR82" i="32"/>
  <c r="BR35" i="32"/>
  <c r="BR67" i="32"/>
  <c r="BR99" i="32"/>
  <c r="BR62" i="32"/>
  <c r="BR102" i="32"/>
  <c r="BR56" i="32"/>
  <c r="BR49" i="32"/>
  <c r="BR44" i="32"/>
  <c r="BR108" i="32"/>
  <c r="BR85" i="32"/>
  <c r="BR80" i="32"/>
  <c r="BR73" i="32"/>
  <c r="BR52" i="32"/>
  <c r="BR61" i="32"/>
  <c r="BR84" i="32"/>
  <c r="CK114" i="31"/>
  <c r="CL38" i="31"/>
  <c r="CL59" i="31"/>
  <c r="CL91" i="31"/>
  <c r="CL36" i="31"/>
  <c r="CL68" i="31"/>
  <c r="CL100" i="31"/>
  <c r="CL55" i="31"/>
  <c r="CL87" i="31"/>
  <c r="CL80" i="31"/>
  <c r="CL96" i="31"/>
  <c r="CL45" i="31"/>
  <c r="CL109" i="31"/>
  <c r="CL90" i="31"/>
  <c r="CL81" i="31"/>
  <c r="CL78" i="31"/>
  <c r="CL85" i="31"/>
  <c r="CL82" i="31"/>
  <c r="CL73" i="31"/>
  <c r="CJ112" i="31"/>
  <c r="CL86" i="31"/>
  <c r="CL89" i="31"/>
  <c r="CL66" i="31"/>
  <c r="CL53" i="31"/>
  <c r="CL97" i="31"/>
  <c r="CL74" i="31"/>
  <c r="CL77" i="31"/>
  <c r="CL40" i="31"/>
  <c r="CL48" i="31"/>
  <c r="CL71" i="31"/>
  <c r="CL108" i="31"/>
  <c r="CL60" i="31"/>
  <c r="CL107" i="31"/>
  <c r="CL67" i="31"/>
  <c r="CL34" i="31"/>
  <c r="CK113" i="31"/>
  <c r="BR77" i="32"/>
  <c r="BR36" i="32"/>
  <c r="BR41" i="32"/>
  <c r="BR101" i="32"/>
  <c r="BR92" i="32"/>
  <c r="BR81" i="32"/>
  <c r="BR72" i="32"/>
  <c r="BR70" i="32"/>
  <c r="BR54" i="32"/>
  <c r="BR75" i="32"/>
  <c r="BR106" i="32"/>
  <c r="BR66" i="32"/>
  <c r="BR103" i="32"/>
  <c r="BR55" i="32"/>
  <c r="BQ114" i="32"/>
  <c r="BQ113" i="32"/>
  <c r="CL70" i="31"/>
  <c r="CL57" i="31"/>
  <c r="CL50" i="31"/>
  <c r="CL94" i="31"/>
  <c r="CL65" i="31"/>
  <c r="CL58" i="31"/>
  <c r="CL61" i="31"/>
  <c r="CL64" i="31"/>
  <c r="CL103" i="31"/>
  <c r="CL63" i="31"/>
  <c r="CL92" i="31"/>
  <c r="CL52" i="31"/>
  <c r="CL99" i="31"/>
  <c r="CL51" i="31"/>
  <c r="CL37" i="31"/>
  <c r="BR45" i="32"/>
  <c r="BR105" i="32"/>
  <c r="BR96" i="32"/>
  <c r="BR69" i="32"/>
  <c r="BR76" i="32"/>
  <c r="BR65" i="32"/>
  <c r="BR40" i="32"/>
  <c r="BR38" i="32"/>
  <c r="BR107" i="32"/>
  <c r="BR59" i="32"/>
  <c r="BR98" i="32"/>
  <c r="BR58" i="32"/>
  <c r="BR87" i="32"/>
  <c r="BR47" i="32"/>
  <c r="CJ114" i="31"/>
  <c r="BO113" i="32"/>
  <c r="AP112" i="32"/>
  <c r="CG49" i="30"/>
  <c r="CG65" i="30"/>
  <c r="CG81" i="30"/>
  <c r="CG97" i="30"/>
  <c r="CH10" i="30"/>
  <c r="CG46" i="30"/>
  <c r="CG62" i="30"/>
  <c r="CG78" i="30"/>
  <c r="CG94" i="30"/>
  <c r="CG35" i="30"/>
  <c r="CG51" i="30"/>
  <c r="CG67" i="30"/>
  <c r="CG83" i="30"/>
  <c r="CG99" i="30"/>
  <c r="CG60" i="30"/>
  <c r="CG48" i="30"/>
  <c r="CG36" i="30"/>
  <c r="CG100" i="30"/>
  <c r="CG88" i="30"/>
  <c r="CG37" i="30"/>
  <c r="CG53" i="30"/>
  <c r="CG69" i="30"/>
  <c r="CG85" i="30"/>
  <c r="CG101" i="30"/>
  <c r="CG34" i="30"/>
  <c r="CG50" i="30"/>
  <c r="CG66" i="30"/>
  <c r="CG82" i="30"/>
  <c r="CG98" i="30"/>
  <c r="CG39" i="30"/>
  <c r="CG55" i="30"/>
  <c r="CG71" i="30"/>
  <c r="CG87" i="30"/>
  <c r="CG103" i="30"/>
  <c r="CG76" i="30"/>
  <c r="CG64" i="30"/>
  <c r="CG52" i="30"/>
  <c r="CG40" i="30"/>
  <c r="CG104" i="30"/>
  <c r="BO112" i="32"/>
  <c r="BO111" i="32"/>
  <c r="BP45" i="32"/>
  <c r="BP77" i="32"/>
  <c r="BP109" i="32"/>
  <c r="BP64" i="32"/>
  <c r="BP96" i="32"/>
  <c r="BP57" i="32"/>
  <c r="BP89" i="32"/>
  <c r="BP92" i="32"/>
  <c r="BP44" i="32"/>
  <c r="BP84" i="32"/>
  <c r="BP94" i="32"/>
  <c r="BP87" i="32"/>
  <c r="BP66" i="32"/>
  <c r="BP59" i="32"/>
  <c r="BP38" i="32"/>
  <c r="BP102" i="32"/>
  <c r="BP95" i="32"/>
  <c r="BP35" i="32"/>
  <c r="BP99" i="32"/>
  <c r="BP53" i="32"/>
  <c r="BP85" i="32"/>
  <c r="BP40" i="32"/>
  <c r="BP72" i="32"/>
  <c r="BP104" i="32"/>
  <c r="BP65" i="32"/>
  <c r="BP97" i="32"/>
  <c r="BP36" i="32"/>
  <c r="BP76" i="32"/>
  <c r="BP46" i="32"/>
  <c r="BP39" i="32"/>
  <c r="BP103" i="32"/>
  <c r="BP82" i="32"/>
  <c r="BP75" i="32"/>
  <c r="BP54" i="32"/>
  <c r="BP47" i="32"/>
  <c r="BP42" i="32"/>
  <c r="BP51" i="32"/>
  <c r="BP58" i="32"/>
  <c r="AO111" i="32"/>
  <c r="CF113" i="30"/>
  <c r="CF112" i="30"/>
  <c r="AN112" i="32"/>
  <c r="AR111" i="32"/>
  <c r="AN113" i="32"/>
  <c r="AQ111" i="32"/>
  <c r="AM113" i="32"/>
  <c r="CI95" i="31"/>
  <c r="CI63" i="31"/>
  <c r="AP111" i="32"/>
  <c r="AO113" i="32"/>
  <c r="AO114" i="32"/>
  <c r="AP114" i="32"/>
  <c r="CI87" i="31"/>
  <c r="EG39" i="29"/>
  <c r="EG55" i="29"/>
  <c r="EG87" i="29"/>
  <c r="EG103" i="29"/>
  <c r="EF42" i="29"/>
  <c r="EF58" i="29"/>
  <c r="EF90" i="29"/>
  <c r="EF106" i="29"/>
  <c r="EE49" i="29"/>
  <c r="EE65" i="29"/>
  <c r="EE97" i="29"/>
  <c r="ED36" i="29"/>
  <c r="ED52" i="29"/>
  <c r="ED68" i="29"/>
  <c r="ED100" i="29"/>
  <c r="EC39" i="29"/>
  <c r="EC55" i="29"/>
  <c r="T1" i="3"/>
  <c r="W1" i="1"/>
  <c r="D11" i="14"/>
  <c r="Q100" i="29"/>
  <c r="Q36" i="29"/>
  <c r="R49" i="29"/>
  <c r="S58" i="29"/>
  <c r="T71" i="29"/>
  <c r="U84" i="29"/>
  <c r="V97" i="29"/>
  <c r="W98" i="29"/>
  <c r="X47" i="29"/>
  <c r="Y60" i="29"/>
  <c r="Z73" i="29"/>
  <c r="AA86" i="29"/>
  <c r="AB83" i="29"/>
  <c r="AD109" i="29"/>
  <c r="AE58" i="29"/>
  <c r="AG84" i="29"/>
  <c r="AI94" i="29"/>
  <c r="AJ43" i="29"/>
  <c r="AL69" i="29"/>
  <c r="AN95" i="29"/>
  <c r="AO44" i="29"/>
  <c r="AQ70" i="29"/>
  <c r="AS96" i="29"/>
  <c r="AT45" i="29"/>
  <c r="AV71" i="29"/>
  <c r="AX97" i="29"/>
  <c r="AZ107" i="29"/>
  <c r="BA56" i="29"/>
  <c r="BC82" i="29"/>
  <c r="BE108" i="29"/>
  <c r="BF57" i="29"/>
  <c r="BG38" i="29"/>
  <c r="BG102" i="29"/>
  <c r="BF89" i="29"/>
  <c r="BE76" i="29"/>
  <c r="BD63" i="29"/>
  <c r="BC50" i="29"/>
  <c r="BB101" i="29"/>
  <c r="BA88" i="29"/>
  <c r="AZ75" i="29"/>
  <c r="AY62" i="29"/>
  <c r="AX65" i="29"/>
  <c r="AW52" i="29"/>
  <c r="AV39" i="29"/>
  <c r="AV103" i="29"/>
  <c r="AU90" i="29"/>
  <c r="AT77" i="29"/>
  <c r="AS64" i="29"/>
  <c r="AR51" i="29"/>
  <c r="AQ38" i="29"/>
  <c r="AQ102" i="29"/>
  <c r="AP89" i="29"/>
  <c r="AO76" i="29"/>
  <c r="AN63" i="29"/>
  <c r="AM50" i="29"/>
  <c r="AL101" i="29"/>
  <c r="AK88" i="29"/>
  <c r="AJ75" i="29"/>
  <c r="AI62" i="29"/>
  <c r="AH65" i="29"/>
  <c r="AG52" i="29"/>
  <c r="AF39" i="29"/>
  <c r="AF103" i="29"/>
  <c r="AE90" i="29"/>
  <c r="AD77" i="29"/>
  <c r="AC64" i="29"/>
  <c r="AB51" i="29"/>
  <c r="AA38" i="29"/>
  <c r="AA70" i="29"/>
  <c r="AA102" i="29"/>
  <c r="Z57" i="29"/>
  <c r="Z89" i="29"/>
  <c r="Y44" i="29"/>
  <c r="Y76" i="29"/>
  <c r="Y108" i="29"/>
  <c r="X63" i="29"/>
  <c r="X95" i="29"/>
  <c r="W50" i="29"/>
  <c r="W82" i="29"/>
  <c r="V49" i="29"/>
  <c r="V81" i="29"/>
  <c r="U36" i="29"/>
  <c r="U68" i="29"/>
  <c r="U100" i="29"/>
  <c r="T55" i="29"/>
  <c r="T87" i="29"/>
  <c r="S42" i="29"/>
  <c r="S74" i="29"/>
  <c r="S106" i="29"/>
  <c r="R65" i="29"/>
  <c r="R97" i="29"/>
  <c r="Q52" i="29"/>
  <c r="Q84" i="29"/>
  <c r="BG54" i="29"/>
  <c r="BF41" i="29"/>
  <c r="BF105" i="29"/>
  <c r="BD79" i="29"/>
  <c r="BC66" i="29"/>
  <c r="BB53" i="29"/>
  <c r="BA40" i="29"/>
  <c r="BA104" i="29"/>
  <c r="AZ91" i="29"/>
  <c r="AY78" i="29"/>
  <c r="AX81" i="29"/>
  <c r="AW68" i="29"/>
  <c r="AV55" i="29"/>
  <c r="AU42" i="29"/>
  <c r="AU106" i="29"/>
  <c r="AT93" i="29"/>
  <c r="AS80" i="29"/>
  <c r="AR67" i="29"/>
  <c r="AQ54" i="29"/>
  <c r="AP41" i="29"/>
  <c r="AP105" i="29"/>
  <c r="AN79" i="29"/>
  <c r="AM66" i="29"/>
  <c r="AL53" i="29"/>
  <c r="AK40" i="29"/>
  <c r="AK104" i="29"/>
  <c r="AJ91" i="29"/>
  <c r="AI78" i="29"/>
  <c r="AH81" i="29"/>
  <c r="AG68" i="29"/>
  <c r="AF55" i="29"/>
  <c r="AE42" i="29"/>
  <c r="AE106" i="29"/>
  <c r="AD93" i="29"/>
  <c r="AC80" i="29"/>
  <c r="AB67" i="29"/>
  <c r="AA50" i="29"/>
  <c r="AA82" i="29"/>
  <c r="Z69" i="29"/>
  <c r="Z101" i="29"/>
  <c r="Y56" i="29"/>
  <c r="Y88" i="29"/>
  <c r="X43" i="29"/>
  <c r="X75" i="29"/>
  <c r="X107" i="29"/>
  <c r="W62" i="29"/>
  <c r="W94" i="29"/>
  <c r="V53" i="29"/>
  <c r="V85" i="29"/>
  <c r="U40" i="29"/>
  <c r="U72" i="29"/>
  <c r="U104" i="29"/>
  <c r="T59" i="29"/>
  <c r="T91" i="29"/>
  <c r="S46" i="29"/>
  <c r="S78" i="29"/>
  <c r="R45" i="29"/>
  <c r="R77" i="29"/>
  <c r="R109" i="29"/>
  <c r="Q64" i="29"/>
  <c r="Q96" i="29"/>
  <c r="DI59" i="29"/>
  <c r="DJ104" i="29"/>
  <c r="DJ72" i="29"/>
  <c r="DK53" i="29"/>
  <c r="DL94" i="29"/>
  <c r="DL62" i="29"/>
  <c r="DM107" i="29"/>
  <c r="DN56" i="29"/>
  <c r="DO101" i="29"/>
  <c r="DO69" i="29"/>
  <c r="DP46" i="29"/>
  <c r="DQ91" i="29"/>
  <c r="DQ59" i="29"/>
  <c r="DR104" i="29"/>
  <c r="DR72" i="29"/>
  <c r="DR40" i="29"/>
  <c r="DS85" i="29"/>
  <c r="DS53" i="29"/>
  <c r="DT94" i="29"/>
  <c r="DT62" i="29"/>
  <c r="DU107" i="29"/>
  <c r="DU43" i="29"/>
  <c r="DV88" i="29"/>
  <c r="DV56" i="29"/>
  <c r="DW101" i="29"/>
  <c r="DW69" i="29"/>
  <c r="DX46" i="29"/>
  <c r="DY91" i="29"/>
  <c r="DY59" i="29"/>
  <c r="DZ104" i="29"/>
  <c r="DZ72" i="29"/>
  <c r="DZ40" i="29"/>
  <c r="EA85" i="29"/>
  <c r="EA53" i="29"/>
  <c r="EB94" i="29"/>
  <c r="EB62" i="29"/>
  <c r="EC107" i="29"/>
  <c r="ED104" i="29"/>
  <c r="ED56" i="29"/>
  <c r="EE69" i="29"/>
  <c r="EG107" i="29"/>
  <c r="EG43" i="29"/>
  <c r="EH10" i="29"/>
  <c r="EG71" i="29"/>
  <c r="AF87" i="29"/>
  <c r="AG36" i="29"/>
  <c r="AI46" i="29"/>
  <c r="AK72" i="29"/>
  <c r="AM98" i="29"/>
  <c r="AN47" i="29"/>
  <c r="AP73" i="29"/>
  <c r="AR99" i="29"/>
  <c r="AS48" i="29"/>
  <c r="AU74" i="29"/>
  <c r="AW100" i="29"/>
  <c r="AX49" i="29"/>
  <c r="AZ59" i="29"/>
  <c r="BB85" i="29"/>
  <c r="BE60" i="29"/>
  <c r="BG86" i="29"/>
  <c r="EB58" i="29"/>
  <c r="EC103" i="29"/>
  <c r="EE53" i="29"/>
  <c r="AH94" i="29"/>
  <c r="AH78" i="29"/>
  <c r="AI107" i="29"/>
  <c r="AI91" i="29"/>
  <c r="AI75" i="29"/>
  <c r="AI43" i="29"/>
  <c r="AJ104" i="29"/>
  <c r="AJ88" i="29"/>
  <c r="AJ72" i="29"/>
  <c r="AJ56" i="29"/>
  <c r="AJ40" i="29"/>
  <c r="AK101" i="29"/>
  <c r="AK85" i="29"/>
  <c r="AK69" i="29"/>
  <c r="AK53" i="29"/>
  <c r="AL94" i="29"/>
  <c r="AL78" i="29"/>
  <c r="AL62" i="29"/>
  <c r="AL46" i="29"/>
  <c r="AM107" i="29"/>
  <c r="AM91" i="29"/>
  <c r="AM75" i="29"/>
  <c r="AM59" i="29"/>
  <c r="AM43" i="29"/>
  <c r="AN104" i="29"/>
  <c r="AN88" i="29"/>
  <c r="AN72" i="29"/>
  <c r="AN56" i="29"/>
  <c r="AN40" i="29"/>
  <c r="AO101" i="29"/>
  <c r="AO85" i="29"/>
  <c r="AO69" i="29"/>
  <c r="AO53" i="29"/>
  <c r="AP94" i="29"/>
  <c r="AP78" i="29"/>
  <c r="AP62" i="29"/>
  <c r="AP46" i="29"/>
  <c r="AQ107" i="29"/>
  <c r="AQ91" i="29"/>
  <c r="AQ75" i="29"/>
  <c r="AQ59" i="29"/>
  <c r="AQ43" i="29"/>
  <c r="AR104" i="29"/>
  <c r="AR88" i="29"/>
  <c r="AR72" i="29"/>
  <c r="AR56" i="29"/>
  <c r="AR40" i="29"/>
  <c r="AS101" i="29"/>
  <c r="AS85" i="29"/>
  <c r="AS69" i="29"/>
  <c r="AS53" i="29"/>
  <c r="AT94" i="29"/>
  <c r="AT78" i="29"/>
  <c r="AT62" i="29"/>
  <c r="AT46" i="29"/>
  <c r="AU107" i="29"/>
  <c r="AU91" i="29"/>
  <c r="AU75" i="29"/>
  <c r="AU59" i="29"/>
  <c r="AU43" i="29"/>
  <c r="AV104" i="29"/>
  <c r="AV88" i="29"/>
  <c r="AV72" i="29"/>
  <c r="AV56" i="29"/>
  <c r="AV40" i="29"/>
  <c r="AW101" i="29"/>
  <c r="AW85" i="29"/>
  <c r="AW69" i="29"/>
  <c r="AW53" i="29"/>
  <c r="AX94" i="29"/>
  <c r="AX78" i="29"/>
  <c r="AX62" i="29"/>
  <c r="AX46" i="29"/>
  <c r="AY107" i="29"/>
  <c r="AY91" i="29"/>
  <c r="AY75" i="29"/>
  <c r="AY59" i="29"/>
  <c r="AY43" i="29"/>
  <c r="AZ104" i="29"/>
  <c r="AZ88" i="29"/>
  <c r="AZ72" i="29"/>
  <c r="AZ56" i="29"/>
  <c r="AZ40" i="29"/>
  <c r="BA101" i="29"/>
  <c r="BA85" i="29"/>
  <c r="BA69" i="29"/>
  <c r="BA53" i="29"/>
  <c r="BB94" i="29"/>
  <c r="BB78" i="29"/>
  <c r="BB62" i="29"/>
  <c r="BB46" i="29"/>
  <c r="BC107" i="29"/>
  <c r="BC91" i="29"/>
  <c r="BC75" i="29"/>
  <c r="BC59" i="29"/>
  <c r="BC43" i="29"/>
  <c r="BD104" i="29"/>
  <c r="BD88" i="29"/>
  <c r="BD72" i="29"/>
  <c r="BD56" i="29"/>
  <c r="BD40" i="29"/>
  <c r="BE101" i="29"/>
  <c r="BE85" i="29"/>
  <c r="BE69" i="29"/>
  <c r="BE53" i="29"/>
  <c r="BF94" i="29"/>
  <c r="BF78" i="29"/>
  <c r="BF62" i="29"/>
  <c r="BF46" i="29"/>
  <c r="BG107" i="29"/>
  <c r="BG91" i="29"/>
  <c r="BG75" i="29"/>
  <c r="BG59" i="29"/>
  <c r="Q68" i="29"/>
  <c r="R81" i="29"/>
  <c r="S90" i="29"/>
  <c r="T103" i="29"/>
  <c r="T39" i="29"/>
  <c r="U52" i="29"/>
  <c r="V65" i="29"/>
  <c r="W66" i="29"/>
  <c r="X79" i="29"/>
  <c r="Z105" i="29"/>
  <c r="Z41" i="29"/>
  <c r="AA54" i="29"/>
  <c r="AC96" i="29"/>
  <c r="AD45" i="29"/>
  <c r="AF71" i="29"/>
  <c r="AH97" i="29"/>
  <c r="AJ107" i="29"/>
  <c r="AK56" i="29"/>
  <c r="AM82" i="29"/>
  <c r="AO108" i="29"/>
  <c r="AP57" i="29"/>
  <c r="AR83" i="29"/>
  <c r="AT109" i="29"/>
  <c r="AU58" i="29"/>
  <c r="AW84" i="29"/>
  <c r="AY94" i="29"/>
  <c r="AZ43" i="29"/>
  <c r="BB69" i="29"/>
  <c r="BD95" i="29"/>
  <c r="BE44" i="29"/>
  <c r="BG70" i="29"/>
  <c r="BI87" i="29"/>
  <c r="BI55" i="29"/>
  <c r="BJ100" i="29"/>
  <c r="BJ68" i="29"/>
  <c r="BJ36" i="29"/>
  <c r="BK49" i="29"/>
  <c r="BL90" i="29"/>
  <c r="BL58" i="29"/>
  <c r="BM107" i="29"/>
  <c r="BM43" i="29"/>
  <c r="BN88" i="29"/>
  <c r="BN56" i="29"/>
  <c r="BO101" i="29"/>
  <c r="BP46" i="29"/>
  <c r="BQ103" i="29"/>
  <c r="BQ39" i="29"/>
  <c r="BR52" i="29"/>
  <c r="BS97" i="29"/>
  <c r="BS65" i="29"/>
  <c r="BT106" i="29"/>
  <c r="BT42" i="29"/>
  <c r="BU91" i="29"/>
  <c r="BU59" i="29"/>
  <c r="BV104" i="29"/>
  <c r="BV72" i="29"/>
  <c r="BV40" i="29"/>
  <c r="BW53" i="29"/>
  <c r="BX94" i="29"/>
  <c r="BX62" i="29"/>
  <c r="BY87" i="29"/>
  <c r="BY55" i="29"/>
  <c r="BZ100" i="29"/>
  <c r="BZ68" i="29"/>
  <c r="BZ36" i="29"/>
  <c r="CA49" i="29"/>
  <c r="CB90" i="29"/>
  <c r="CB58" i="29"/>
  <c r="CC107" i="29"/>
  <c r="CC43" i="29"/>
  <c r="CD88" i="29"/>
  <c r="CD56" i="29"/>
  <c r="CE101" i="29"/>
  <c r="CF46" i="29"/>
  <c r="CG91" i="29"/>
  <c r="CG59" i="29"/>
  <c r="CH104" i="29"/>
  <c r="CH72" i="29"/>
  <c r="CH40" i="29"/>
  <c r="CI53" i="29"/>
  <c r="CJ94" i="29"/>
  <c r="CJ62" i="29"/>
  <c r="CK107" i="29"/>
  <c r="CK43" i="29"/>
  <c r="CL88" i="29"/>
  <c r="CL56" i="29"/>
  <c r="CM101" i="29"/>
  <c r="CN46" i="29"/>
  <c r="CO91" i="29"/>
  <c r="CO59" i="29"/>
  <c r="CP104" i="29"/>
  <c r="CP72" i="29"/>
  <c r="CP40" i="29"/>
  <c r="CQ53" i="29"/>
  <c r="CR94" i="29"/>
  <c r="CR62" i="29"/>
  <c r="CS107" i="29"/>
  <c r="CS43" i="29"/>
  <c r="CT88" i="29"/>
  <c r="CT56" i="29"/>
  <c r="CU101" i="29"/>
  <c r="CV46" i="29"/>
  <c r="CW91" i="29"/>
  <c r="CW59" i="29"/>
  <c r="CX104" i="29"/>
  <c r="CX72" i="29"/>
  <c r="CX40" i="29"/>
  <c r="CY53" i="29"/>
  <c r="CZ94" i="29"/>
  <c r="CZ62" i="29"/>
  <c r="DA107" i="29"/>
  <c r="DA43" i="29"/>
  <c r="DB88" i="29"/>
  <c r="DB56" i="29"/>
  <c r="DC101" i="29"/>
  <c r="DD46" i="29"/>
  <c r="DE91" i="29"/>
  <c r="DE59" i="29"/>
  <c r="DF104" i="29"/>
  <c r="DF72" i="29"/>
  <c r="DF40" i="29"/>
  <c r="DG53" i="29"/>
  <c r="DH94" i="29"/>
  <c r="DH62" i="29"/>
  <c r="DI107" i="29"/>
  <c r="DI43" i="29"/>
  <c r="DJ88" i="29"/>
  <c r="DJ56" i="29"/>
  <c r="DK101" i="29"/>
  <c r="DL46" i="29"/>
  <c r="DM91" i="29"/>
  <c r="DM59" i="29"/>
  <c r="DN104" i="29"/>
  <c r="DN72" i="29"/>
  <c r="DN40" i="29"/>
  <c r="DO53" i="29"/>
  <c r="DP94" i="29"/>
  <c r="DP62" i="29"/>
  <c r="DQ107" i="29"/>
  <c r="DQ43" i="29"/>
  <c r="DR88" i="29"/>
  <c r="DR56" i="29"/>
  <c r="DS101" i="29"/>
  <c r="DT46" i="29"/>
  <c r="DU91" i="29"/>
  <c r="DU59" i="29"/>
  <c r="DV104" i="29"/>
  <c r="DV72" i="29"/>
  <c r="DV40" i="29"/>
  <c r="DW53" i="29"/>
  <c r="DX94" i="29"/>
  <c r="DX62" i="29"/>
  <c r="DY107" i="29"/>
  <c r="DY43" i="29"/>
  <c r="DZ88" i="29"/>
  <c r="DZ56" i="29"/>
  <c r="EA101" i="29"/>
  <c r="EB46" i="29"/>
  <c r="EC91" i="29"/>
  <c r="EC59" i="29"/>
  <c r="EE101" i="29"/>
  <c r="EF62" i="29"/>
  <c r="EG75" i="29"/>
  <c r="EH88" i="29"/>
  <c r="BZ59" i="30"/>
  <c r="CA93" i="30"/>
  <c r="CA72" i="30"/>
  <c r="CA51" i="30"/>
  <c r="CB105" i="30"/>
  <c r="CB63" i="30"/>
  <c r="CC96" i="30"/>
  <c r="CC53" i="30"/>
  <c r="CD109" i="30"/>
  <c r="CD68" i="30"/>
  <c r="CE86" i="30"/>
  <c r="BT38" i="31"/>
  <c r="BT34" i="31"/>
  <c r="BB51" i="31"/>
  <c r="BB59" i="31"/>
  <c r="BB67" i="31"/>
  <c r="BB91" i="31"/>
  <c r="BB99" i="31"/>
  <c r="BB107" i="31"/>
  <c r="BA46" i="31"/>
  <c r="BA54" i="31"/>
  <c r="BA62" i="31"/>
  <c r="BA86" i="31"/>
  <c r="BA94" i="31"/>
  <c r="BA102" i="31"/>
  <c r="AZ50" i="31"/>
  <c r="AZ58" i="31"/>
  <c r="AZ66" i="31"/>
  <c r="AZ90" i="31"/>
  <c r="AZ98" i="31"/>
  <c r="AZ106" i="31"/>
  <c r="AY48" i="31"/>
  <c r="AY56" i="31"/>
  <c r="AY64" i="31"/>
  <c r="AY72" i="31"/>
  <c r="AY88" i="31"/>
  <c r="AY96" i="31"/>
  <c r="AY104" i="31"/>
  <c r="AX52" i="31"/>
  <c r="AX60" i="31"/>
  <c r="AX68" i="31"/>
  <c r="AX76" i="31"/>
  <c r="AX92" i="31"/>
  <c r="AX100" i="31"/>
  <c r="AX108" i="31"/>
  <c r="AW47" i="31"/>
  <c r="AW55" i="31"/>
  <c r="AW63" i="31"/>
  <c r="AW87" i="31"/>
  <c r="AW95" i="31"/>
  <c r="AW103" i="31"/>
  <c r="AV45" i="31"/>
  <c r="AV53" i="31"/>
  <c r="AV61" i="31"/>
  <c r="AV93" i="31"/>
  <c r="AV101" i="31"/>
  <c r="AV109" i="31"/>
  <c r="AU49" i="31"/>
  <c r="AU57" i="31"/>
  <c r="AU65" i="31"/>
  <c r="AU89" i="31"/>
  <c r="AU97" i="31"/>
  <c r="AU105" i="31"/>
  <c r="AT35" i="31"/>
  <c r="AT47" i="31"/>
  <c r="AT55" i="31"/>
  <c r="AT63" i="31"/>
  <c r="AT87" i="31"/>
  <c r="AT95" i="31"/>
  <c r="AT103" i="31"/>
  <c r="AS50" i="31"/>
  <c r="AS58" i="31"/>
  <c r="AS66" i="31"/>
  <c r="AS90" i="31"/>
  <c r="AS98" i="31"/>
  <c r="AS106" i="31"/>
  <c r="CH48" i="31"/>
  <c r="CH56" i="31"/>
  <c r="CH64" i="31"/>
  <c r="CH72" i="31"/>
  <c r="CH88" i="31"/>
  <c r="CH96" i="31"/>
  <c r="CH104" i="31"/>
  <c r="CG35" i="31"/>
  <c r="CG51" i="31"/>
  <c r="CG59" i="31"/>
  <c r="CG67" i="31"/>
  <c r="CG91" i="31"/>
  <c r="CG99" i="31"/>
  <c r="CG107" i="31"/>
  <c r="CF50" i="31"/>
  <c r="CF62" i="31"/>
  <c r="CF94" i="31"/>
  <c r="CF105" i="31"/>
  <c r="CE49" i="31"/>
  <c r="CE60" i="31"/>
  <c r="CE97" i="31"/>
  <c r="CE108" i="31"/>
  <c r="CD36" i="31"/>
  <c r="CD51" i="31"/>
  <c r="CD60" i="31"/>
  <c r="CD88" i="31"/>
  <c r="CD96" i="31"/>
  <c r="CD104" i="31"/>
  <c r="CC46" i="31"/>
  <c r="CC58" i="31"/>
  <c r="CC66" i="31"/>
  <c r="CC86" i="31"/>
  <c r="CC98" i="31"/>
  <c r="CC106" i="31"/>
  <c r="CB49" i="31"/>
  <c r="CB61" i="31"/>
  <c r="CB93" i="31"/>
  <c r="CB102" i="31"/>
  <c r="CA48" i="31"/>
  <c r="CA57" i="31"/>
  <c r="CA68" i="31"/>
  <c r="CA76" i="31"/>
  <c r="CA96" i="31"/>
  <c r="CA105" i="31"/>
  <c r="BZ36" i="31"/>
  <c r="BZ51" i="31"/>
  <c r="BZ60" i="31"/>
  <c r="BZ88" i="31"/>
  <c r="BZ100" i="31"/>
  <c r="BZ108" i="31"/>
  <c r="BY50" i="31"/>
  <c r="BY58" i="31"/>
  <c r="BY67" i="31"/>
  <c r="BY90" i="31"/>
  <c r="BY98" i="31"/>
  <c r="BY107" i="31"/>
  <c r="BX50" i="31"/>
  <c r="BX58" i="31"/>
  <c r="BX93" i="31"/>
  <c r="BX101" i="31"/>
  <c r="BX109" i="31"/>
  <c r="BW49" i="31"/>
  <c r="BW57" i="31"/>
  <c r="BW65" i="31"/>
  <c r="BW89" i="31"/>
  <c r="BW97" i="31"/>
  <c r="BW105" i="31"/>
  <c r="BV35" i="31"/>
  <c r="BV47" i="31"/>
  <c r="BV55" i="31"/>
  <c r="BV63" i="31"/>
  <c r="BV87" i="31"/>
  <c r="BV95" i="31"/>
  <c r="BV103" i="31"/>
  <c r="BU50" i="31"/>
  <c r="BU58" i="31"/>
  <c r="BU66" i="31"/>
  <c r="BU90" i="31"/>
  <c r="BU98" i="31"/>
  <c r="BU106" i="31"/>
  <c r="BT46" i="31"/>
  <c r="BT54" i="31"/>
  <c r="BT62" i="31"/>
  <c r="BT86" i="31"/>
  <c r="BT94" i="31"/>
  <c r="BT102" i="31"/>
  <c r="BS36" i="31"/>
  <c r="BS52" i="31"/>
  <c r="BS60" i="31"/>
  <c r="BS68" i="31"/>
  <c r="BS76" i="31"/>
  <c r="BS92" i="31"/>
  <c r="BS100" i="31"/>
  <c r="BS108" i="31"/>
  <c r="BR36" i="31"/>
  <c r="BR48" i="31"/>
  <c r="BR56" i="31"/>
  <c r="BR64" i="31"/>
  <c r="BR72" i="31"/>
  <c r="BR88" i="31"/>
  <c r="BR96" i="31"/>
  <c r="BR104" i="31"/>
  <c r="BQ35" i="31"/>
  <c r="BQ51" i="31"/>
  <c r="BQ59" i="31"/>
  <c r="BQ67" i="31"/>
  <c r="BQ91" i="31"/>
  <c r="BQ99" i="31"/>
  <c r="BQ107" i="31"/>
  <c r="BP49" i="31"/>
  <c r="BP57" i="31"/>
  <c r="BP65" i="31"/>
  <c r="BP89" i="31"/>
  <c r="BP97" i="31"/>
  <c r="BP105" i="31"/>
  <c r="BO45" i="31"/>
  <c r="BO53" i="31"/>
  <c r="BO61" i="31"/>
  <c r="BO93" i="31"/>
  <c r="BO101" i="31"/>
  <c r="BO109" i="31"/>
  <c r="BN51" i="31"/>
  <c r="BN59" i="31"/>
  <c r="BN67" i="31"/>
  <c r="BN91" i="31"/>
  <c r="BN99" i="31"/>
  <c r="BN107" i="31"/>
  <c r="BM46" i="31"/>
  <c r="BM54" i="31"/>
  <c r="BM62" i="31"/>
  <c r="BM86" i="31"/>
  <c r="BM94" i="31"/>
  <c r="BM102" i="31"/>
  <c r="BL50" i="31"/>
  <c r="BL58" i="31"/>
  <c r="BL66" i="31"/>
  <c r="BL90" i="31"/>
  <c r="BL98" i="31"/>
  <c r="BL106" i="31"/>
  <c r="BK52" i="31"/>
  <c r="BK60" i="31"/>
  <c r="BK68" i="31"/>
  <c r="BK76" i="31"/>
  <c r="BK92" i="31"/>
  <c r="BK100" i="31"/>
  <c r="BK108" i="31"/>
  <c r="BJ36" i="31"/>
  <c r="BJ48" i="31"/>
  <c r="BJ56" i="31"/>
  <c r="BJ64" i="31"/>
  <c r="BJ72" i="31"/>
  <c r="BJ88" i="31"/>
  <c r="BJ96" i="31"/>
  <c r="BJ104" i="31"/>
  <c r="BI35" i="31"/>
  <c r="BI51" i="31"/>
  <c r="BI59" i="31"/>
  <c r="BI67" i="31"/>
  <c r="BI91" i="31"/>
  <c r="BI99" i="31"/>
  <c r="BI107" i="31"/>
  <c r="BH49" i="31"/>
  <c r="BH57" i="31"/>
  <c r="BH65" i="31"/>
  <c r="BH89" i="31"/>
  <c r="BH97" i="31"/>
  <c r="BH105" i="31"/>
  <c r="BG36" i="31"/>
  <c r="BG49" i="31"/>
  <c r="BG57" i="31"/>
  <c r="CH35" i="31"/>
  <c r="CH51" i="31"/>
  <c r="CH59" i="31"/>
  <c r="CH67" i="31"/>
  <c r="CH91" i="31"/>
  <c r="CH99" i="31"/>
  <c r="CH107" i="31"/>
  <c r="CG46" i="31"/>
  <c r="CG54" i="31"/>
  <c r="CG62" i="31"/>
  <c r="CG86" i="31"/>
  <c r="CG94" i="31"/>
  <c r="CG102" i="31"/>
  <c r="CF54" i="31"/>
  <c r="CF65" i="31"/>
  <c r="CF86" i="31"/>
  <c r="CF97" i="31"/>
  <c r="CF106" i="31"/>
  <c r="CE52" i="31"/>
  <c r="CE61" i="31"/>
  <c r="CE72" i="31"/>
  <c r="CE89" i="31"/>
  <c r="CE100" i="31"/>
  <c r="CE109" i="31"/>
  <c r="CD55" i="31"/>
  <c r="CD63" i="31"/>
  <c r="CD72" i="31"/>
  <c r="CD91" i="31"/>
  <c r="CD99" i="31"/>
  <c r="CD107" i="31"/>
  <c r="CC50" i="31"/>
  <c r="CC59" i="31"/>
  <c r="CC67" i="31"/>
  <c r="CC90" i="31"/>
  <c r="CC99" i="31"/>
  <c r="CC107" i="31"/>
  <c r="CB53" i="31"/>
  <c r="CB62" i="31"/>
  <c r="CB94" i="31"/>
  <c r="CB105" i="31"/>
  <c r="CA49" i="31"/>
  <c r="CA60" i="31"/>
  <c r="CA88" i="31"/>
  <c r="CA97" i="31"/>
  <c r="CA108" i="31"/>
  <c r="BZ52" i="31"/>
  <c r="BZ63" i="31"/>
  <c r="BZ72" i="31"/>
  <c r="BZ92" i="31"/>
  <c r="BZ103" i="31"/>
  <c r="BY51" i="31"/>
  <c r="BY59" i="31"/>
  <c r="BY91" i="31"/>
  <c r="BY99" i="31"/>
  <c r="BX45" i="31"/>
  <c r="BX53" i="31"/>
  <c r="BX61" i="31"/>
  <c r="BX86" i="31"/>
  <c r="BX94" i="31"/>
  <c r="BX102" i="31"/>
  <c r="BW36" i="31"/>
  <c r="BW52" i="31"/>
  <c r="BW60" i="31"/>
  <c r="BW68" i="31"/>
  <c r="BW76" i="31"/>
  <c r="BW92" i="31"/>
  <c r="BW100" i="31"/>
  <c r="BW108" i="31"/>
  <c r="BV36" i="31"/>
  <c r="BV48" i="31"/>
  <c r="BV56" i="31"/>
  <c r="BV64" i="31"/>
  <c r="BV72" i="31"/>
  <c r="BV88" i="31"/>
  <c r="BV96" i="31"/>
  <c r="BV104" i="31"/>
  <c r="BU35" i="31"/>
  <c r="BU51" i="31"/>
  <c r="BU59" i="31"/>
  <c r="BU67" i="31"/>
  <c r="BU91" i="31"/>
  <c r="BU99" i="31"/>
  <c r="BU107" i="31"/>
  <c r="BT49" i="31"/>
  <c r="BT57" i="31"/>
  <c r="BT65" i="31"/>
  <c r="BT89" i="31"/>
  <c r="BT97" i="31"/>
  <c r="BT105" i="31"/>
  <c r="BS45" i="31"/>
  <c r="BS53" i="31"/>
  <c r="BS61" i="31"/>
  <c r="BS93" i="31"/>
  <c r="BS101" i="31"/>
  <c r="BS109" i="31"/>
  <c r="BR51" i="31"/>
  <c r="BR59" i="31"/>
  <c r="BR67" i="31"/>
  <c r="BR91" i="31"/>
  <c r="BR99" i="31"/>
  <c r="BR107" i="31"/>
  <c r="BQ46" i="31"/>
  <c r="BQ54" i="31"/>
  <c r="BQ62" i="31"/>
  <c r="BQ86" i="31"/>
  <c r="BQ94" i="31"/>
  <c r="BQ102" i="31"/>
  <c r="BP50" i="31"/>
  <c r="BP58" i="31"/>
  <c r="BP66" i="31"/>
  <c r="BP90" i="31"/>
  <c r="BP98" i="31"/>
  <c r="BP106" i="31"/>
  <c r="BO48" i="31"/>
  <c r="BO56" i="31"/>
  <c r="BO64" i="31"/>
  <c r="BO72" i="31"/>
  <c r="BO88" i="31"/>
  <c r="BO96" i="31"/>
  <c r="BO104" i="31"/>
  <c r="BN52" i="31"/>
  <c r="BN60" i="31"/>
  <c r="BN68" i="31"/>
  <c r="BN76" i="31"/>
  <c r="BN92" i="31"/>
  <c r="BN100" i="31"/>
  <c r="BN108" i="31"/>
  <c r="BM47" i="31"/>
  <c r="BM55" i="31"/>
  <c r="BM63" i="31"/>
  <c r="BM87" i="31"/>
  <c r="BM95" i="31"/>
  <c r="BM103" i="31"/>
  <c r="BL45" i="31"/>
  <c r="BL53" i="31"/>
  <c r="BL61" i="31"/>
  <c r="BL93" i="31"/>
  <c r="BL101" i="31"/>
  <c r="BL109" i="31"/>
  <c r="BK45" i="31"/>
  <c r="BK53" i="31"/>
  <c r="BK61" i="31"/>
  <c r="BK93" i="31"/>
  <c r="BK101" i="31"/>
  <c r="BK109" i="31"/>
  <c r="BJ51" i="31"/>
  <c r="BJ59" i="31"/>
  <c r="BJ67" i="31"/>
  <c r="BJ91" i="31"/>
  <c r="BJ99" i="31"/>
  <c r="BJ107" i="31"/>
  <c r="BI46" i="31"/>
  <c r="BI54" i="31"/>
  <c r="BI62" i="31"/>
  <c r="BI86" i="31"/>
  <c r="BI94" i="31"/>
  <c r="BI102" i="31"/>
  <c r="BH50" i="31"/>
  <c r="BH58" i="31"/>
  <c r="BH66" i="31"/>
  <c r="CH36" i="31"/>
  <c r="CH52" i="31"/>
  <c r="CG63" i="31"/>
  <c r="CG95" i="31"/>
  <c r="CF57" i="31"/>
  <c r="CF98" i="31"/>
  <c r="CE65" i="31"/>
  <c r="CE101" i="31"/>
  <c r="CD47" i="31"/>
  <c r="BZ76" i="31"/>
  <c r="BY63" i="31"/>
  <c r="BY103" i="31"/>
  <c r="BX62" i="31"/>
  <c r="BX97" i="31"/>
  <c r="BW53" i="31"/>
  <c r="BV67" i="31"/>
  <c r="BV99" i="31"/>
  <c r="BU46" i="31"/>
  <c r="BT66" i="31"/>
  <c r="BT98" i="31"/>
  <c r="BS48" i="31"/>
  <c r="BR52" i="31"/>
  <c r="BQ103" i="31"/>
  <c r="BP61" i="31"/>
  <c r="BP93" i="31"/>
  <c r="BO105" i="31"/>
  <c r="BN47" i="31"/>
  <c r="BM58" i="31"/>
  <c r="BM90" i="31"/>
  <c r="BL54" i="31"/>
  <c r="BK48" i="31"/>
  <c r="BK72" i="31"/>
  <c r="BJ60" i="31"/>
  <c r="BJ92" i="31"/>
  <c r="BI63" i="31"/>
  <c r="BI95" i="31"/>
  <c r="BH53" i="31"/>
  <c r="BH101" i="31"/>
  <c r="BG53" i="31"/>
  <c r="BG68" i="31"/>
  <c r="BG89" i="31"/>
  <c r="BG100" i="31"/>
  <c r="BG109" i="31"/>
  <c r="BF48" i="31"/>
  <c r="BF59" i="31"/>
  <c r="BF91" i="31"/>
  <c r="BF103" i="31"/>
  <c r="BE35" i="31"/>
  <c r="BE46" i="31"/>
  <c r="BE58" i="31"/>
  <c r="BE67" i="31"/>
  <c r="BE90" i="31"/>
  <c r="BE99" i="31"/>
  <c r="BD46" i="31"/>
  <c r="BD57" i="31"/>
  <c r="BD66" i="31"/>
  <c r="BD89" i="31"/>
  <c r="BD98" i="31"/>
  <c r="BC52" i="31"/>
  <c r="BC64" i="31"/>
  <c r="BC96" i="31"/>
  <c r="BC105" i="31"/>
  <c r="BB36" i="31"/>
  <c r="BB55" i="31"/>
  <c r="BB64" i="31"/>
  <c r="BB76" i="31"/>
  <c r="BB87" i="31"/>
  <c r="BB96" i="31"/>
  <c r="BB108" i="31"/>
  <c r="BA51" i="31"/>
  <c r="BA63" i="31"/>
  <c r="BA95" i="31"/>
  <c r="BA106" i="31"/>
  <c r="AZ46" i="31"/>
  <c r="AZ57" i="31"/>
  <c r="AZ94" i="31"/>
  <c r="AZ105" i="31"/>
  <c r="AY52" i="31"/>
  <c r="AY61" i="31"/>
  <c r="AY93" i="31"/>
  <c r="AY105" i="31"/>
  <c r="AX35" i="31"/>
  <c r="AX47" i="31"/>
  <c r="AX56" i="31"/>
  <c r="AX67" i="31"/>
  <c r="AX88" i="31"/>
  <c r="AX99" i="31"/>
  <c r="AW51" i="31"/>
  <c r="AW62" i="31"/>
  <c r="AW90" i="31"/>
  <c r="AW99" i="31"/>
  <c r="AV54" i="31"/>
  <c r="AV65" i="31"/>
  <c r="AV89" i="31"/>
  <c r="AV98" i="31"/>
  <c r="AU36" i="31"/>
  <c r="AU45" i="31"/>
  <c r="AU56" i="31"/>
  <c r="AU68" i="31"/>
  <c r="AU88" i="31"/>
  <c r="AU100" i="31"/>
  <c r="AU109" i="31"/>
  <c r="AT56" i="31"/>
  <c r="AT67" i="31"/>
  <c r="AT76" i="31"/>
  <c r="AT88" i="31"/>
  <c r="AT99" i="31"/>
  <c r="AT108" i="31"/>
  <c r="AS47" i="31"/>
  <c r="AS59" i="31"/>
  <c r="AS86" i="31"/>
  <c r="AS95" i="31"/>
  <c r="AS107" i="31"/>
  <c r="CH60" i="31"/>
  <c r="CH92" i="31"/>
  <c r="CG103" i="31"/>
  <c r="CF66" i="31"/>
  <c r="CE36" i="31"/>
  <c r="CD56" i="31"/>
  <c r="CD92" i="31"/>
  <c r="CB45" i="31"/>
  <c r="CB86" i="31"/>
  <c r="CA52" i="31"/>
  <c r="CA89" i="31"/>
  <c r="BZ47" i="31"/>
  <c r="BY35" i="31"/>
  <c r="BX105" i="31"/>
  <c r="BW61" i="31"/>
  <c r="BW93" i="31"/>
  <c r="BV107" i="31"/>
  <c r="BU54" i="31"/>
  <c r="BU86" i="31"/>
  <c r="BT106" i="31"/>
  <c r="BS56" i="31"/>
  <c r="BS88" i="31"/>
  <c r="BR60" i="31"/>
  <c r="BR92" i="31"/>
  <c r="BQ47" i="31"/>
  <c r="BP101" i="31"/>
  <c r="BO49" i="31"/>
  <c r="BN55" i="31"/>
  <c r="BN87" i="31"/>
  <c r="BM66" i="31"/>
  <c r="BM98" i="31"/>
  <c r="BL62" i="31"/>
  <c r="BL86" i="31"/>
  <c r="BK56" i="31"/>
  <c r="BK88" i="31"/>
  <c r="BJ68" i="31"/>
  <c r="BJ100" i="31"/>
  <c r="BI103" i="31"/>
  <c r="BH61" i="31"/>
  <c r="BH90" i="31"/>
  <c r="BH106" i="31"/>
  <c r="BG60" i="31"/>
  <c r="BG92" i="31"/>
  <c r="BG101" i="31"/>
  <c r="BF35" i="31"/>
  <c r="BF51" i="31"/>
  <c r="BF63" i="31"/>
  <c r="BF72" i="31"/>
  <c r="BF95" i="31"/>
  <c r="BF104" i="31"/>
  <c r="BE50" i="31"/>
  <c r="BE59" i="31"/>
  <c r="BE91" i="31"/>
  <c r="BE102" i="31"/>
  <c r="BD49" i="31"/>
  <c r="BD58" i="31"/>
  <c r="BD90" i="31"/>
  <c r="BD102" i="31"/>
  <c r="BC36" i="31"/>
  <c r="BC56" i="31"/>
  <c r="BC65" i="31"/>
  <c r="BC76" i="31"/>
  <c r="BC88" i="31"/>
  <c r="BC97" i="31"/>
  <c r="BC108" i="31"/>
  <c r="BB47" i="31"/>
  <c r="BB56" i="31"/>
  <c r="BB68" i="31"/>
  <c r="BB88" i="31"/>
  <c r="BB100" i="31"/>
  <c r="BA55" i="31"/>
  <c r="BA66" i="31"/>
  <c r="BA87" i="31"/>
  <c r="BA98" i="31"/>
  <c r="BA107" i="31"/>
  <c r="AZ49" i="31"/>
  <c r="AZ61" i="31"/>
  <c r="AZ86" i="31"/>
  <c r="AZ97" i="31"/>
  <c r="AZ109" i="31"/>
  <c r="AY53" i="31"/>
  <c r="AY65" i="31"/>
  <c r="AY76" i="31"/>
  <c r="AY97" i="31"/>
  <c r="AY108" i="31"/>
  <c r="AX36" i="31"/>
  <c r="AX48" i="31"/>
  <c r="AX59" i="31"/>
  <c r="AX91" i="31"/>
  <c r="AX103" i="31"/>
  <c r="AW35" i="31"/>
  <c r="AW54" i="31"/>
  <c r="AW66" i="31"/>
  <c r="AW91" i="31"/>
  <c r="AW102" i="31"/>
  <c r="AV46" i="31"/>
  <c r="AV57" i="31"/>
  <c r="AV66" i="31"/>
  <c r="AV90" i="31"/>
  <c r="AV102" i="31"/>
  <c r="AU48" i="31"/>
  <c r="AU60" i="31"/>
  <c r="AU92" i="31"/>
  <c r="AU101" i="31"/>
  <c r="AT48" i="31"/>
  <c r="AT59" i="31"/>
  <c r="AT68" i="31"/>
  <c r="AT91" i="31"/>
  <c r="AT100" i="31"/>
  <c r="AS51" i="31"/>
  <c r="AS62" i="31"/>
  <c r="AS87" i="31"/>
  <c r="AS99" i="31"/>
  <c r="CH76" i="31"/>
  <c r="CF46" i="31"/>
  <c r="CE53" i="31"/>
  <c r="CD100" i="31"/>
  <c r="CC62" i="31"/>
  <c r="CB65" i="31"/>
  <c r="CA72" i="31"/>
  <c r="BZ64" i="31"/>
  <c r="BX46" i="31"/>
  <c r="BW101" i="31"/>
  <c r="BV59" i="31"/>
  <c r="BU102" i="31"/>
  <c r="BT90" i="31"/>
  <c r="BS72" i="31"/>
  <c r="BR76" i="31"/>
  <c r="BQ63" i="31"/>
  <c r="BP53" i="31"/>
  <c r="BO97" i="31"/>
  <c r="BN63" i="31"/>
  <c r="BN103" i="31"/>
  <c r="BM50" i="31"/>
  <c r="BL46" i="31"/>
  <c r="BL94" i="31"/>
  <c r="BK96" i="31"/>
  <c r="BJ108" i="31"/>
  <c r="BI47" i="31"/>
  <c r="BI87" i="31"/>
  <c r="BH109" i="31"/>
  <c r="BG45" i="31"/>
  <c r="BG97" i="31"/>
  <c r="BF47" i="31"/>
  <c r="BF67" i="31"/>
  <c r="BF96" i="31"/>
  <c r="BE54" i="31"/>
  <c r="BE106" i="31"/>
  <c r="BD62" i="31"/>
  <c r="BD86" i="31"/>
  <c r="BD106" i="31"/>
  <c r="BC57" i="31"/>
  <c r="BC89" i="31"/>
  <c r="BB63" i="31"/>
  <c r="BB104" i="31"/>
  <c r="BA50" i="31"/>
  <c r="BA91" i="31"/>
  <c r="AZ45" i="31"/>
  <c r="AZ65" i="31"/>
  <c r="AZ101" i="31"/>
  <c r="AY45" i="31"/>
  <c r="AY68" i="31"/>
  <c r="AY89" i="31"/>
  <c r="AY109" i="31"/>
  <c r="AX51" i="31"/>
  <c r="AX96" i="31"/>
  <c r="AW46" i="31"/>
  <c r="AW67" i="31"/>
  <c r="AW106" i="31"/>
  <c r="AV50" i="31"/>
  <c r="AV86" i="31"/>
  <c r="AV106" i="31"/>
  <c r="AU52" i="31"/>
  <c r="AU72" i="31"/>
  <c r="AU93" i="31"/>
  <c r="AT36" i="31"/>
  <c r="AT60" i="31"/>
  <c r="AT96" i="31"/>
  <c r="AS35" i="31"/>
  <c r="AS63" i="31"/>
  <c r="AS102" i="31"/>
  <c r="CC91" i="31"/>
  <c r="CB97" i="31"/>
  <c r="CA100" i="31"/>
  <c r="BZ95" i="31"/>
  <c r="BY54" i="31"/>
  <c r="BX54" i="31"/>
  <c r="BW45" i="31"/>
  <c r="BW109" i="31"/>
  <c r="BU62" i="31"/>
  <c r="BT50" i="31"/>
  <c r="BS96" i="31"/>
  <c r="BR100" i="31"/>
  <c r="BQ87" i="31"/>
  <c r="BO57" i="31"/>
  <c r="BL102" i="31"/>
  <c r="BK104" i="31"/>
  <c r="BJ52" i="31"/>
  <c r="BI55" i="31"/>
  <c r="BG52" i="31"/>
  <c r="BG105" i="31"/>
  <c r="BF55" i="31"/>
  <c r="BF99" i="31"/>
  <c r="BE62" i="31"/>
  <c r="BE86" i="31"/>
  <c r="BE107" i="31"/>
  <c r="BD65" i="31"/>
  <c r="BD94" i="31"/>
  <c r="BC60" i="31"/>
  <c r="BC92" i="31"/>
  <c r="BB35" i="31"/>
  <c r="BB48" i="31"/>
  <c r="BB92" i="31"/>
  <c r="BA35" i="31"/>
  <c r="BA58" i="31"/>
  <c r="BA99" i="31"/>
  <c r="AZ53" i="31"/>
  <c r="AZ102" i="31"/>
  <c r="AY49" i="31"/>
  <c r="AY92" i="31"/>
  <c r="AX55" i="31"/>
  <c r="AX72" i="31"/>
  <c r="AX104" i="31"/>
  <c r="AW50" i="31"/>
  <c r="AW86" i="31"/>
  <c r="AW107" i="31"/>
  <c r="CH100" i="31"/>
  <c r="CG47" i="31"/>
  <c r="CG87" i="31"/>
  <c r="CF89" i="31"/>
  <c r="CE92" i="31"/>
  <c r="CD64" i="31"/>
  <c r="CC102" i="31"/>
  <c r="CB109" i="31"/>
  <c r="BZ104" i="31"/>
  <c r="BV91" i="31"/>
  <c r="BT58" i="31"/>
  <c r="BS104" i="31"/>
  <c r="BR108" i="31"/>
  <c r="BQ95" i="31"/>
  <c r="BO65" i="31"/>
  <c r="BN35" i="31"/>
  <c r="BK64" i="31"/>
  <c r="BJ76" i="31"/>
  <c r="BH45" i="31"/>
  <c r="BH93" i="31"/>
  <c r="BG61" i="31"/>
  <c r="BG76" i="31"/>
  <c r="BG108" i="31"/>
  <c r="BF56" i="31"/>
  <c r="BF87" i="31"/>
  <c r="BF107" i="31"/>
  <c r="BE66" i="31"/>
  <c r="BE94" i="31"/>
  <c r="BD50" i="31"/>
  <c r="BD97" i="31"/>
  <c r="BC48" i="31"/>
  <c r="BC68" i="31"/>
  <c r="BC100" i="31"/>
  <c r="BB52" i="31"/>
  <c r="BB72" i="31"/>
  <c r="BB95" i="31"/>
  <c r="BA59" i="31"/>
  <c r="BA103" i="31"/>
  <c r="AZ54" i="31"/>
  <c r="AZ89" i="31"/>
  <c r="AY36" i="31"/>
  <c r="AY57" i="31"/>
  <c r="AY100" i="31"/>
  <c r="AX63" i="31"/>
  <c r="AX87" i="31"/>
  <c r="AX107" i="31"/>
  <c r="AW58" i="31"/>
  <c r="AW94" i="31"/>
  <c r="AV62" i="31"/>
  <c r="AV97" i="31"/>
  <c r="AU61" i="31"/>
  <c r="AU104" i="31"/>
  <c r="AT51" i="31"/>
  <c r="AT72" i="31"/>
  <c r="AT107" i="31"/>
  <c r="AS54" i="31"/>
  <c r="AS91" i="31"/>
  <c r="BI99" i="29"/>
  <c r="BI83" i="29"/>
  <c r="BI67" i="29"/>
  <c r="BI51" i="29"/>
  <c r="BI35" i="29"/>
  <c r="BJ96" i="29"/>
  <c r="BJ80" i="29"/>
  <c r="BJ64" i="29"/>
  <c r="BJ48" i="29"/>
  <c r="BK109" i="29"/>
  <c r="BK93" i="29"/>
  <c r="BK77" i="29"/>
  <c r="BK61" i="29"/>
  <c r="BK45" i="29"/>
  <c r="BL102" i="29"/>
  <c r="BL86" i="29"/>
  <c r="BL70" i="29"/>
  <c r="BL54" i="29"/>
  <c r="BM99" i="29"/>
  <c r="BM83" i="29"/>
  <c r="BM67" i="29"/>
  <c r="BM51" i="29"/>
  <c r="BM35" i="29"/>
  <c r="BN96" i="29"/>
  <c r="BN80" i="29"/>
  <c r="BN64" i="29"/>
  <c r="BN48" i="29"/>
  <c r="BO109" i="29"/>
  <c r="BO93" i="29"/>
  <c r="BO77" i="29"/>
  <c r="BO61" i="29"/>
  <c r="BO45" i="29"/>
  <c r="BP102" i="29"/>
  <c r="BP86" i="29"/>
  <c r="BP70" i="29"/>
  <c r="BP54" i="29"/>
  <c r="BQ99" i="29"/>
  <c r="BQ83" i="29"/>
  <c r="BQ67" i="29"/>
  <c r="BQ51" i="29"/>
  <c r="BQ35" i="29"/>
  <c r="BR96" i="29"/>
  <c r="BR80" i="29"/>
  <c r="BR64" i="29"/>
  <c r="BR48" i="29"/>
  <c r="BS109" i="29"/>
  <c r="BS93" i="29"/>
  <c r="BS77" i="29"/>
  <c r="BS61" i="29"/>
  <c r="BS45" i="29"/>
  <c r="BT102" i="29"/>
  <c r="BT86" i="29"/>
  <c r="BT70" i="29"/>
  <c r="BT54" i="29"/>
  <c r="BU99" i="29"/>
  <c r="BU83" i="29"/>
  <c r="BU67" i="29"/>
  <c r="BU51" i="29"/>
  <c r="BU35" i="29"/>
  <c r="BV96" i="29"/>
  <c r="BV80" i="29"/>
  <c r="BV64" i="29"/>
  <c r="BV48" i="29"/>
  <c r="BW109" i="29"/>
  <c r="BW93" i="29"/>
  <c r="BW77" i="29"/>
  <c r="BW61" i="29"/>
  <c r="BW45" i="29"/>
  <c r="BX102" i="29"/>
  <c r="BX86" i="29"/>
  <c r="BX70" i="29"/>
  <c r="BX54" i="29"/>
  <c r="BY99" i="29"/>
  <c r="BY83" i="29"/>
  <c r="BY67" i="29"/>
  <c r="BY51" i="29"/>
  <c r="BY35" i="29"/>
  <c r="BZ96" i="29"/>
  <c r="BZ80" i="29"/>
  <c r="BZ64" i="29"/>
  <c r="BZ48" i="29"/>
  <c r="CA109" i="29"/>
  <c r="CA93" i="29"/>
  <c r="CA77" i="29"/>
  <c r="CA61" i="29"/>
  <c r="CA45" i="29"/>
  <c r="CB102" i="29"/>
  <c r="CB86" i="29"/>
  <c r="CB70" i="29"/>
  <c r="CB54" i="29"/>
  <c r="CC99" i="29"/>
  <c r="CC83" i="29"/>
  <c r="CC67" i="29"/>
  <c r="CC51" i="29"/>
  <c r="CC35" i="29"/>
  <c r="CD96" i="29"/>
  <c r="CD80" i="29"/>
  <c r="CD64" i="29"/>
  <c r="CD48" i="29"/>
  <c r="CE109" i="29"/>
  <c r="CE93" i="29"/>
  <c r="CE77" i="29"/>
  <c r="CE61" i="29"/>
  <c r="CE45" i="29"/>
  <c r="CF102" i="29"/>
  <c r="CF86" i="29"/>
  <c r="CF70" i="29"/>
  <c r="CF54" i="29"/>
  <c r="CF38" i="29"/>
  <c r="CG99" i="29"/>
  <c r="CG83" i="29"/>
  <c r="CG67" i="29"/>
  <c r="CG51" i="29"/>
  <c r="CG35" i="29"/>
  <c r="CH96" i="29"/>
  <c r="CH80" i="29"/>
  <c r="CH64" i="29"/>
  <c r="CH48" i="29"/>
  <c r="CI109" i="29"/>
  <c r="CI93" i="29"/>
  <c r="CI77" i="29"/>
  <c r="CI61" i="29"/>
  <c r="CI45" i="29"/>
  <c r="CJ102" i="29"/>
  <c r="CJ86" i="29"/>
  <c r="CJ70" i="29"/>
  <c r="CJ54" i="29"/>
  <c r="CJ38" i="29"/>
  <c r="CK99" i="29"/>
  <c r="CK83" i="29"/>
  <c r="CK67" i="29"/>
  <c r="CK51" i="29"/>
  <c r="CK35" i="29"/>
  <c r="CL96" i="29"/>
  <c r="CL80" i="29"/>
  <c r="CL64" i="29"/>
  <c r="CL48" i="29"/>
  <c r="CM109" i="29"/>
  <c r="CM93" i="29"/>
  <c r="CM77" i="29"/>
  <c r="CM61" i="29"/>
  <c r="CM45" i="29"/>
  <c r="CN102" i="29"/>
  <c r="CN86" i="29"/>
  <c r="CN70" i="29"/>
  <c r="CN54" i="29"/>
  <c r="CN38" i="29"/>
  <c r="CO99" i="29"/>
  <c r="CO83" i="29"/>
  <c r="CO67" i="29"/>
  <c r="CO51" i="29"/>
  <c r="CO35" i="29"/>
  <c r="CP96" i="29"/>
  <c r="CP80" i="29"/>
  <c r="CP64" i="29"/>
  <c r="CP48" i="29"/>
  <c r="CQ109" i="29"/>
  <c r="CQ93" i="29"/>
  <c r="CQ77" i="29"/>
  <c r="CQ61" i="29"/>
  <c r="CQ45" i="29"/>
  <c r="CR102" i="29"/>
  <c r="CR86" i="29"/>
  <c r="CR70" i="29"/>
  <c r="CR54" i="29"/>
  <c r="CR38" i="29"/>
  <c r="CS99" i="29"/>
  <c r="CS83" i="29"/>
  <c r="CS67" i="29"/>
  <c r="CS51" i="29"/>
  <c r="CS35" i="29"/>
  <c r="CT96" i="29"/>
  <c r="CT80" i="29"/>
  <c r="CT64" i="29"/>
  <c r="CT48" i="29"/>
  <c r="CU109" i="29"/>
  <c r="CU93" i="29"/>
  <c r="CU77" i="29"/>
  <c r="CU61" i="29"/>
  <c r="CU45" i="29"/>
  <c r="CV102" i="29"/>
  <c r="CV86" i="29"/>
  <c r="CV70" i="29"/>
  <c r="CV54" i="29"/>
  <c r="CV38" i="29"/>
  <c r="CW99" i="29"/>
  <c r="CW83" i="29"/>
  <c r="CW67" i="29"/>
  <c r="CW51" i="29"/>
  <c r="CW35" i="29"/>
  <c r="CX96" i="29"/>
  <c r="CX80" i="29"/>
  <c r="CX64" i="29"/>
  <c r="CX48" i="29"/>
  <c r="CY109" i="29"/>
  <c r="CY93" i="29"/>
  <c r="CY77" i="29"/>
  <c r="CY61" i="29"/>
  <c r="CY45" i="29"/>
  <c r="CZ102" i="29"/>
  <c r="CZ86" i="29"/>
  <c r="CZ70" i="29"/>
  <c r="CZ54" i="29"/>
  <c r="CZ38" i="29"/>
  <c r="DA99" i="29"/>
  <c r="DA83" i="29"/>
  <c r="DA67" i="29"/>
  <c r="DA51" i="29"/>
  <c r="DA35" i="29"/>
  <c r="DB96" i="29"/>
  <c r="DB80" i="29"/>
  <c r="DB64" i="29"/>
  <c r="DB48" i="29"/>
  <c r="DC109" i="29"/>
  <c r="DC93" i="29"/>
  <c r="DC77" i="29"/>
  <c r="DC61" i="29"/>
  <c r="DC45" i="29"/>
  <c r="DD102" i="29"/>
  <c r="DD86" i="29"/>
  <c r="DD70" i="29"/>
  <c r="DD54" i="29"/>
  <c r="DD38" i="29"/>
  <c r="DE99" i="29"/>
  <c r="DE83" i="29"/>
  <c r="DE67" i="29"/>
  <c r="DE51" i="29"/>
  <c r="DE35" i="29"/>
  <c r="DF96" i="29"/>
  <c r="DF80" i="29"/>
  <c r="DF64" i="29"/>
  <c r="DF48" i="29"/>
  <c r="DG109" i="29"/>
  <c r="DG93" i="29"/>
  <c r="DG77" i="29"/>
  <c r="DG61" i="29"/>
  <c r="DG45" i="29"/>
  <c r="DH102" i="29"/>
  <c r="DH86" i="29"/>
  <c r="DH70" i="29"/>
  <c r="DH54" i="29"/>
  <c r="DH38" i="29"/>
  <c r="DI99" i="29"/>
  <c r="DI83" i="29"/>
  <c r="DI67" i="29"/>
  <c r="DI51" i="29"/>
  <c r="DI35" i="29"/>
  <c r="DJ96" i="29"/>
  <c r="DJ80" i="29"/>
  <c r="DJ64" i="29"/>
  <c r="DJ48" i="29"/>
  <c r="DK109" i="29"/>
  <c r="DK93" i="29"/>
  <c r="DK77" i="29"/>
  <c r="DK61" i="29"/>
  <c r="DK45" i="29"/>
  <c r="DL102" i="29"/>
  <c r="DL86" i="29"/>
  <c r="DL70" i="29"/>
  <c r="DL54" i="29"/>
  <c r="DL38" i="29"/>
  <c r="DM99" i="29"/>
  <c r="DM83" i="29"/>
  <c r="DM67" i="29"/>
  <c r="DM51" i="29"/>
  <c r="DM35" i="29"/>
  <c r="DN96" i="29"/>
  <c r="DN80" i="29"/>
  <c r="DN64" i="29"/>
  <c r="DN48" i="29"/>
  <c r="DO109" i="29"/>
  <c r="DO93" i="29"/>
  <c r="DO77" i="29"/>
  <c r="DO61" i="29"/>
  <c r="DO45" i="29"/>
  <c r="DP102" i="29"/>
  <c r="DP86" i="29"/>
  <c r="DP70" i="29"/>
  <c r="DP54" i="29"/>
  <c r="DP38" i="29"/>
  <c r="DQ99" i="29"/>
  <c r="DQ83" i="29"/>
  <c r="DQ67" i="29"/>
  <c r="DQ51" i="29"/>
  <c r="DQ35" i="29"/>
  <c r="DR96" i="29"/>
  <c r="DR80" i="29"/>
  <c r="DR64" i="29"/>
  <c r="DR48" i="29"/>
  <c r="DS109" i="29"/>
  <c r="DS93" i="29"/>
  <c r="DS77" i="29"/>
  <c r="DS61" i="29"/>
  <c r="DS45" i="29"/>
  <c r="DT102" i="29"/>
  <c r="DT86" i="29"/>
  <c r="DT70" i="29"/>
  <c r="DT54" i="29"/>
  <c r="DT38" i="29"/>
  <c r="DU99" i="29"/>
  <c r="DU83" i="29"/>
  <c r="DU67" i="29"/>
  <c r="DU51" i="29"/>
  <c r="DU35" i="29"/>
  <c r="DV96" i="29"/>
  <c r="DV80" i="29"/>
  <c r="DV64" i="29"/>
  <c r="DV48" i="29"/>
  <c r="DW109" i="29"/>
  <c r="DW93" i="29"/>
  <c r="DW77" i="29"/>
  <c r="DW61" i="29"/>
  <c r="DW45" i="29"/>
  <c r="DX102" i="29"/>
  <c r="DX86" i="29"/>
  <c r="DX70" i="29"/>
  <c r="DX54" i="29"/>
  <c r="DX38" i="29"/>
  <c r="DY99" i="29"/>
  <c r="DY83" i="29"/>
  <c r="DY67" i="29"/>
  <c r="DY51" i="29"/>
  <c r="DY35" i="29"/>
  <c r="DZ96" i="29"/>
  <c r="DZ80" i="29"/>
  <c r="DZ64" i="29"/>
  <c r="DZ48" i="29"/>
  <c r="EA109" i="29"/>
  <c r="EA93" i="29"/>
  <c r="EA77" i="29"/>
  <c r="EA61" i="29"/>
  <c r="EA45" i="29"/>
  <c r="EB102" i="29"/>
  <c r="EB86" i="29"/>
  <c r="EB70" i="29"/>
  <c r="EB54" i="29"/>
  <c r="EC99" i="29"/>
  <c r="EC83" i="29"/>
  <c r="EC67" i="29"/>
  <c r="EC51" i="29"/>
  <c r="EC35" i="29"/>
  <c r="ED96" i="29"/>
  <c r="ED80" i="29"/>
  <c r="ED64" i="29"/>
  <c r="ED48" i="29"/>
  <c r="EE109" i="29"/>
  <c r="EE93" i="29"/>
  <c r="EE77" i="29"/>
  <c r="EE61" i="29"/>
  <c r="EE45" i="29"/>
  <c r="EF102" i="29"/>
  <c r="EF86" i="29"/>
  <c r="EF70" i="29"/>
  <c r="EF54" i="29"/>
  <c r="EF38" i="29"/>
  <c r="EG99" i="29"/>
  <c r="EG83" i="29"/>
  <c r="EG67" i="29"/>
  <c r="EG51" i="29"/>
  <c r="EG35" i="29"/>
  <c r="EH96" i="29"/>
  <c r="EH80" i="29"/>
  <c r="EH64" i="29"/>
  <c r="EH48" i="29"/>
  <c r="Q98" i="30"/>
  <c r="R95" i="30"/>
  <c r="R63" i="30"/>
  <c r="R47" i="30"/>
  <c r="S108" i="30"/>
  <c r="S76" i="30"/>
  <c r="S44" i="30"/>
  <c r="T105" i="30"/>
  <c r="T73" i="30"/>
  <c r="T57" i="30"/>
  <c r="U98" i="30"/>
  <c r="V95" i="30"/>
  <c r="V63" i="30"/>
  <c r="V47" i="30"/>
  <c r="W108" i="30"/>
  <c r="W76" i="30"/>
  <c r="W44" i="30"/>
  <c r="X105" i="30"/>
  <c r="X73" i="30"/>
  <c r="X57" i="30"/>
  <c r="Y98" i="30"/>
  <c r="Z95" i="30"/>
  <c r="Z63" i="30"/>
  <c r="Z47" i="30"/>
  <c r="AA108" i="30"/>
  <c r="AB105" i="30"/>
  <c r="AD103" i="30"/>
  <c r="AD83" i="30"/>
  <c r="AD63" i="30"/>
  <c r="AE76" i="30"/>
  <c r="AE52" i="30"/>
  <c r="AF109" i="30"/>
  <c r="AF65" i="30"/>
  <c r="AF45" i="30"/>
  <c r="AG98" i="30"/>
  <c r="AG74" i="30"/>
  <c r="AH87" i="30"/>
  <c r="AH47" i="30"/>
  <c r="AI36" i="30"/>
  <c r="AJ73" i="30"/>
  <c r="AK58" i="30"/>
  <c r="AK39" i="30"/>
  <c r="CE42" i="30"/>
  <c r="CE58" i="30"/>
  <c r="CE74" i="30"/>
  <c r="CE90" i="30"/>
  <c r="CE106" i="30"/>
  <c r="CD41" i="30"/>
  <c r="CD49" i="30"/>
  <c r="CD57" i="30"/>
  <c r="CD65" i="30"/>
  <c r="CD73" i="30"/>
  <c r="CD81" i="30"/>
  <c r="CD89" i="30"/>
  <c r="CD97" i="30"/>
  <c r="CD105" i="30"/>
  <c r="CC35" i="30"/>
  <c r="CC38" i="30"/>
  <c r="CC42" i="30"/>
  <c r="CC46" i="30"/>
  <c r="CC50" i="30"/>
  <c r="CC54" i="30"/>
  <c r="CC58" i="30"/>
  <c r="CC62" i="30"/>
  <c r="CC66" i="30"/>
  <c r="CC70" i="30"/>
  <c r="CC74" i="30"/>
  <c r="CC78" i="30"/>
  <c r="CC82" i="30"/>
  <c r="CC86" i="30"/>
  <c r="CC90" i="30"/>
  <c r="CC94" i="30"/>
  <c r="CC98" i="30"/>
  <c r="CC102" i="30"/>
  <c r="CC106" i="30"/>
  <c r="CB34" i="30"/>
  <c r="CB38" i="30"/>
  <c r="CB42" i="30"/>
  <c r="CB46" i="30"/>
  <c r="CB50" i="30"/>
  <c r="CB54" i="30"/>
  <c r="CB58" i="30"/>
  <c r="CB62" i="30"/>
  <c r="CB66" i="30"/>
  <c r="CB70" i="30"/>
  <c r="CB74" i="30"/>
  <c r="CB78" i="30"/>
  <c r="CB82" i="30"/>
  <c r="CB86" i="30"/>
  <c r="CB90" i="30"/>
  <c r="CB94" i="30"/>
  <c r="CB98" i="30"/>
  <c r="CB102" i="30"/>
  <c r="CB106" i="30"/>
  <c r="CA34" i="30"/>
  <c r="CA38" i="30"/>
  <c r="CA42" i="30"/>
  <c r="CA46" i="30"/>
  <c r="CA50" i="30"/>
  <c r="CA54" i="30"/>
  <c r="CA58" i="30"/>
  <c r="CA62" i="30"/>
  <c r="CA66" i="30"/>
  <c r="CA70" i="30"/>
  <c r="CA74" i="30"/>
  <c r="CA78" i="30"/>
  <c r="CA82" i="30"/>
  <c r="CA86" i="30"/>
  <c r="CA90" i="30"/>
  <c r="CA94" i="30"/>
  <c r="CA98" i="30"/>
  <c r="CA102" i="30"/>
  <c r="CA106" i="30"/>
  <c r="BZ37" i="30"/>
  <c r="BZ41" i="30"/>
  <c r="BZ45" i="30"/>
  <c r="BZ49" i="30"/>
  <c r="BZ53" i="30"/>
  <c r="BZ57" i="30"/>
  <c r="BZ61" i="30"/>
  <c r="BZ65" i="30"/>
  <c r="BZ69" i="30"/>
  <c r="BZ73" i="30"/>
  <c r="BZ77" i="30"/>
  <c r="BZ81" i="30"/>
  <c r="BZ85" i="30"/>
  <c r="BZ89" i="30"/>
  <c r="BZ93" i="30"/>
  <c r="BZ97" i="30"/>
  <c r="BZ101" i="30"/>
  <c r="BZ105" i="30"/>
  <c r="BZ109" i="30"/>
  <c r="BY37" i="30"/>
  <c r="BY41" i="30"/>
  <c r="BY45" i="30"/>
  <c r="BY49" i="30"/>
  <c r="BY53" i="30"/>
  <c r="BY57" i="30"/>
  <c r="BY61" i="30"/>
  <c r="BY65" i="30"/>
  <c r="BY69" i="30"/>
  <c r="BY73" i="30"/>
  <c r="BY77" i="30"/>
  <c r="BY81" i="30"/>
  <c r="BY85" i="30"/>
  <c r="BY89" i="30"/>
  <c r="BY93" i="30"/>
  <c r="BY97" i="30"/>
  <c r="BY101" i="30"/>
  <c r="BY105" i="30"/>
  <c r="BY109" i="30"/>
  <c r="BX37" i="30"/>
  <c r="BX41" i="30"/>
  <c r="BX45" i="30"/>
  <c r="BX49" i="30"/>
  <c r="BX53" i="30"/>
  <c r="BX57" i="30"/>
  <c r="BX61" i="30"/>
  <c r="BX65" i="30"/>
  <c r="BX69" i="30"/>
  <c r="BX73" i="30"/>
  <c r="BX77" i="30"/>
  <c r="BX81" i="30"/>
  <c r="BX85" i="30"/>
  <c r="BX89" i="30"/>
  <c r="BX93" i="30"/>
  <c r="BX97" i="30"/>
  <c r="BX101" i="30"/>
  <c r="BX105" i="30"/>
  <c r="BX109" i="30"/>
  <c r="BW36" i="30"/>
  <c r="BW39" i="30"/>
  <c r="BW43" i="30"/>
  <c r="BW47" i="30"/>
  <c r="BW51" i="30"/>
  <c r="BW55" i="30"/>
  <c r="BW59" i="30"/>
  <c r="BW63" i="30"/>
  <c r="BW67" i="30"/>
  <c r="BW71" i="30"/>
  <c r="BW75" i="30"/>
  <c r="BW79" i="30"/>
  <c r="BW83" i="30"/>
  <c r="BW87" i="30"/>
  <c r="BW91" i="30"/>
  <c r="BW95" i="30"/>
  <c r="BW99" i="30"/>
  <c r="BW103" i="30"/>
  <c r="BW107" i="30"/>
  <c r="BV35" i="30"/>
  <c r="BV39" i="30"/>
  <c r="BV43" i="30"/>
  <c r="BV47" i="30"/>
  <c r="BV51" i="30"/>
  <c r="BV55" i="30"/>
  <c r="BV59" i="30"/>
  <c r="BV63" i="30"/>
  <c r="BV67" i="30"/>
  <c r="BV71" i="30"/>
  <c r="CE50" i="30"/>
  <c r="CE70" i="30"/>
  <c r="CE94" i="30"/>
  <c r="CD37" i="30"/>
  <c r="CD48" i="30"/>
  <c r="CD60" i="30"/>
  <c r="CD69" i="30"/>
  <c r="CD80" i="30"/>
  <c r="CD92" i="30"/>
  <c r="CD101" i="30"/>
  <c r="CC34" i="30"/>
  <c r="CC39" i="30"/>
  <c r="CC44" i="30"/>
  <c r="CC49" i="30"/>
  <c r="CC55" i="30"/>
  <c r="CC60" i="30"/>
  <c r="CC65" i="30"/>
  <c r="CC71" i="30"/>
  <c r="CC76" i="30"/>
  <c r="CC81" i="30"/>
  <c r="CC87" i="30"/>
  <c r="CC92" i="30"/>
  <c r="CC97" i="30"/>
  <c r="CC103" i="30"/>
  <c r="CC108" i="30"/>
  <c r="CB37" i="30"/>
  <c r="CB43" i="30"/>
  <c r="CB48" i="30"/>
  <c r="CB53" i="30"/>
  <c r="CB59" i="30"/>
  <c r="CB64" i="30"/>
  <c r="CB69" i="30"/>
  <c r="CB75" i="30"/>
  <c r="CB80" i="30"/>
  <c r="CB85" i="30"/>
  <c r="CB91" i="30"/>
  <c r="CB96" i="30"/>
  <c r="CB101" i="30"/>
  <c r="CB107" i="30"/>
  <c r="CA36" i="30"/>
  <c r="CA41" i="30"/>
  <c r="CA47" i="30"/>
  <c r="CA52" i="30"/>
  <c r="CA57" i="30"/>
  <c r="CA63" i="30"/>
  <c r="CA68" i="30"/>
  <c r="CA73" i="30"/>
  <c r="CA79" i="30"/>
  <c r="CA84" i="30"/>
  <c r="CA89" i="30"/>
  <c r="CA95" i="30"/>
  <c r="CA100" i="30"/>
  <c r="CA105" i="30"/>
  <c r="BZ34" i="30"/>
  <c r="BZ39" i="30"/>
  <c r="BZ44" i="30"/>
  <c r="BZ50" i="30"/>
  <c r="BZ55" i="30"/>
  <c r="BZ60" i="30"/>
  <c r="BZ66" i="30"/>
  <c r="BZ71" i="30"/>
  <c r="BZ76" i="30"/>
  <c r="BZ82" i="30"/>
  <c r="BZ87" i="30"/>
  <c r="BZ92" i="30"/>
  <c r="BZ98" i="30"/>
  <c r="BZ103" i="30"/>
  <c r="BZ108" i="30"/>
  <c r="BY38" i="30"/>
  <c r="BY43" i="30"/>
  <c r="BY48" i="30"/>
  <c r="BY54" i="30"/>
  <c r="BY59" i="30"/>
  <c r="BY64" i="30"/>
  <c r="BY70" i="30"/>
  <c r="BY75" i="30"/>
  <c r="BY80" i="30"/>
  <c r="BY86" i="30"/>
  <c r="BY91" i="30"/>
  <c r="BY96" i="30"/>
  <c r="BY102" i="30"/>
  <c r="BY107" i="30"/>
  <c r="BX36" i="30"/>
  <c r="BX42" i="30"/>
  <c r="BX47" i="30"/>
  <c r="BX52" i="30"/>
  <c r="BX58" i="30"/>
  <c r="BX63" i="30"/>
  <c r="BX68" i="30"/>
  <c r="BX74" i="30"/>
  <c r="BX79" i="30"/>
  <c r="BX84" i="30"/>
  <c r="BX90" i="30"/>
  <c r="BX95" i="30"/>
  <c r="BX100" i="30"/>
  <c r="BX106" i="30"/>
  <c r="BW34" i="30"/>
  <c r="BW38" i="30"/>
  <c r="BW44" i="30"/>
  <c r="BW49" i="30"/>
  <c r="BW54" i="30"/>
  <c r="BW60" i="30"/>
  <c r="BW65" i="30"/>
  <c r="BW70" i="30"/>
  <c r="BW76" i="30"/>
  <c r="BW81" i="30"/>
  <c r="BW86" i="30"/>
  <c r="BW92" i="30"/>
  <c r="BW97" i="30"/>
  <c r="BW102" i="30"/>
  <c r="BW108" i="30"/>
  <c r="BV37" i="30"/>
  <c r="BV42" i="30"/>
  <c r="BV48" i="30"/>
  <c r="BV53" i="30"/>
  <c r="BV58" i="30"/>
  <c r="BV64" i="30"/>
  <c r="BV69" i="30"/>
  <c r="BV74" i="30"/>
  <c r="BV78" i="30"/>
  <c r="BV82" i="30"/>
  <c r="BV86" i="30"/>
  <c r="BV90" i="30"/>
  <c r="BV94" i="30"/>
  <c r="BV98" i="30"/>
  <c r="BV102" i="30"/>
  <c r="BV106" i="30"/>
  <c r="BU34" i="30"/>
  <c r="BU38" i="30"/>
  <c r="BU42" i="30"/>
  <c r="BU46" i="30"/>
  <c r="BU50" i="30"/>
  <c r="BU54" i="30"/>
  <c r="BU58" i="30"/>
  <c r="BU62" i="30"/>
  <c r="BU66" i="30"/>
  <c r="BU70" i="30"/>
  <c r="BU74" i="30"/>
  <c r="BU78" i="30"/>
  <c r="BU82" i="30"/>
  <c r="BU86" i="30"/>
  <c r="BU90" i="30"/>
  <c r="BU94" i="30"/>
  <c r="BU98" i="30"/>
  <c r="BU102" i="30"/>
  <c r="BU106" i="30"/>
  <c r="BT34" i="30"/>
  <c r="BT37" i="30"/>
  <c r="BT41" i="30"/>
  <c r="BT45" i="30"/>
  <c r="BT49" i="30"/>
  <c r="BT53" i="30"/>
  <c r="BT57" i="30"/>
  <c r="BT61" i="30"/>
  <c r="BT65" i="30"/>
  <c r="BT69" i="30"/>
  <c r="BT73" i="30"/>
  <c r="BT77" i="30"/>
  <c r="BT81" i="30"/>
  <c r="BT85" i="30"/>
  <c r="BT89" i="30"/>
  <c r="BT93" i="30"/>
  <c r="BT97" i="30"/>
  <c r="BT101" i="30"/>
  <c r="BT105" i="30"/>
  <c r="BT109" i="30"/>
  <c r="BS37" i="30"/>
  <c r="BS41" i="30"/>
  <c r="BS45" i="30"/>
  <c r="BS49" i="30"/>
  <c r="BS53" i="30"/>
  <c r="BS57" i="30"/>
  <c r="BS61" i="30"/>
  <c r="BS65" i="30"/>
  <c r="BS69" i="30"/>
  <c r="BS73" i="30"/>
  <c r="BS77" i="30"/>
  <c r="BS81" i="30"/>
  <c r="BS85" i="30"/>
  <c r="BS89" i="30"/>
  <c r="BS93" i="30"/>
  <c r="BS97" i="30"/>
  <c r="BS101" i="30"/>
  <c r="BS105" i="30"/>
  <c r="BS109" i="30"/>
  <c r="BR36" i="30"/>
  <c r="BR40" i="30"/>
  <c r="BR44" i="30"/>
  <c r="BR48" i="30"/>
  <c r="BR52" i="30"/>
  <c r="BR56" i="30"/>
  <c r="BR60" i="30"/>
  <c r="BR64" i="30"/>
  <c r="BR68" i="30"/>
  <c r="BR72" i="30"/>
  <c r="BR76" i="30"/>
  <c r="BR80" i="30"/>
  <c r="BR84" i="30"/>
  <c r="BR88" i="30"/>
  <c r="BR92" i="30"/>
  <c r="BR96" i="30"/>
  <c r="BR100" i="30"/>
  <c r="BR104" i="30"/>
  <c r="BR108" i="30"/>
  <c r="BQ36" i="30"/>
  <c r="BQ40" i="30"/>
  <c r="BQ44" i="30"/>
  <c r="BQ48" i="30"/>
  <c r="BQ52" i="30"/>
  <c r="BQ56" i="30"/>
  <c r="BQ60" i="30"/>
  <c r="BQ64" i="30"/>
  <c r="BQ68" i="30"/>
  <c r="BQ72" i="30"/>
  <c r="BQ76" i="30"/>
  <c r="BQ80" i="30"/>
  <c r="BQ84" i="30"/>
  <c r="BQ88" i="30"/>
  <c r="BQ92" i="30"/>
  <c r="BQ96" i="30"/>
  <c r="BQ100" i="30"/>
  <c r="BQ104" i="30"/>
  <c r="BQ108" i="30"/>
  <c r="BP36" i="30"/>
  <c r="BP40" i="30"/>
  <c r="BP44" i="30"/>
  <c r="BP48" i="30"/>
  <c r="BP52" i="30"/>
  <c r="BP56" i="30"/>
  <c r="BP60" i="30"/>
  <c r="BP64" i="30"/>
  <c r="BP68" i="30"/>
  <c r="BP72" i="30"/>
  <c r="BP76" i="30"/>
  <c r="BP80" i="30"/>
  <c r="BP84" i="30"/>
  <c r="BP88" i="30"/>
  <c r="BP92" i="30"/>
  <c r="BP96" i="30"/>
  <c r="BP100" i="30"/>
  <c r="BP104" i="30"/>
  <c r="BP108" i="30"/>
  <c r="BO35" i="30"/>
  <c r="BO38" i="30"/>
  <c r="BO42" i="30"/>
  <c r="BO46" i="30"/>
  <c r="BO50" i="30"/>
  <c r="BO54" i="30"/>
  <c r="BO58" i="30"/>
  <c r="BO62" i="30"/>
  <c r="BO66" i="30"/>
  <c r="BO70" i="30"/>
  <c r="BO74" i="30"/>
  <c r="BO78" i="30"/>
  <c r="BO82" i="30"/>
  <c r="BO86" i="30"/>
  <c r="BO90" i="30"/>
  <c r="BO94" i="30"/>
  <c r="BO98" i="30"/>
  <c r="BO102" i="30"/>
  <c r="BO106" i="30"/>
  <c r="BN34" i="30"/>
  <c r="BN38" i="30"/>
  <c r="BN42" i="30"/>
  <c r="BN46" i="30"/>
  <c r="BN50" i="30"/>
  <c r="BN54" i="30"/>
  <c r="BN58" i="30"/>
  <c r="BN62" i="30"/>
  <c r="BN66" i="30"/>
  <c r="BN70" i="30"/>
  <c r="BN74" i="30"/>
  <c r="BN78" i="30"/>
  <c r="BN82" i="30"/>
  <c r="BN86" i="30"/>
  <c r="BN90" i="30"/>
  <c r="BN94" i="30"/>
  <c r="BN98" i="30"/>
  <c r="BN102" i="30"/>
  <c r="BN106" i="30"/>
  <c r="BM34" i="30"/>
  <c r="BM38" i="30"/>
  <c r="BM42" i="30"/>
  <c r="BM46" i="30"/>
  <c r="BM50" i="30"/>
  <c r="BM54" i="30"/>
  <c r="BM58" i="30"/>
  <c r="BM62" i="30"/>
  <c r="BM66" i="30"/>
  <c r="BM70" i="30"/>
  <c r="BM74" i="30"/>
  <c r="BM78" i="30"/>
  <c r="BM82" i="30"/>
  <c r="BM86" i="30"/>
  <c r="BM90" i="30"/>
  <c r="BM94" i="30"/>
  <c r="BM98" i="30"/>
  <c r="BM102" i="30"/>
  <c r="BM106" i="30"/>
  <c r="BL34" i="30"/>
  <c r="BL37" i="30"/>
  <c r="BL41" i="30"/>
  <c r="BL45" i="30"/>
  <c r="BL49" i="30"/>
  <c r="BL53" i="30"/>
  <c r="BL57" i="30"/>
  <c r="BL61" i="30"/>
  <c r="BL65" i="30"/>
  <c r="BL69" i="30"/>
  <c r="BL73" i="30"/>
  <c r="BL77" i="30"/>
  <c r="BL81" i="30"/>
  <c r="BL85" i="30"/>
  <c r="BL89" i="30"/>
  <c r="BL93" i="30"/>
  <c r="BL97" i="30"/>
  <c r="BL101" i="30"/>
  <c r="BL105" i="30"/>
  <c r="BL109" i="30"/>
  <c r="BK36" i="30"/>
  <c r="BK40" i="30"/>
  <c r="BK44" i="30"/>
  <c r="BK48" i="30"/>
  <c r="BK52" i="30"/>
  <c r="BK56" i="30"/>
  <c r="BK60" i="30"/>
  <c r="BK64" i="30"/>
  <c r="BK68" i="30"/>
  <c r="BK72" i="30"/>
  <c r="BK76" i="30"/>
  <c r="BK80" i="30"/>
  <c r="BK84" i="30"/>
  <c r="BK88" i="30"/>
  <c r="BK92" i="30"/>
  <c r="BK96" i="30"/>
  <c r="BK100" i="30"/>
  <c r="BK104" i="30"/>
  <c r="BK108" i="30"/>
  <c r="BJ35" i="30"/>
  <c r="BJ39" i="30"/>
  <c r="BJ46" i="30"/>
  <c r="BJ50" i="30"/>
  <c r="BJ54" i="30"/>
  <c r="BJ58" i="30"/>
  <c r="BJ62" i="30"/>
  <c r="BJ66" i="30"/>
  <c r="BJ70" i="30"/>
  <c r="BJ74" i="30"/>
  <c r="BJ78" i="30"/>
  <c r="BJ82" i="30"/>
  <c r="BJ86" i="30"/>
  <c r="BJ90" i="30"/>
  <c r="BJ94" i="30"/>
  <c r="BJ98" i="30"/>
  <c r="BJ102" i="30"/>
  <c r="BJ106" i="30"/>
  <c r="BI39" i="30"/>
  <c r="BI43" i="30"/>
  <c r="BI47" i="30"/>
  <c r="BI51" i="30"/>
  <c r="BI55" i="30"/>
  <c r="BI59" i="30"/>
  <c r="BI63" i="30"/>
  <c r="BI67" i="30"/>
  <c r="BI71" i="30"/>
  <c r="BI75" i="30"/>
  <c r="BI79" i="30"/>
  <c r="BI83" i="30"/>
  <c r="BI87" i="30"/>
  <c r="BI91" i="30"/>
  <c r="BI95" i="30"/>
  <c r="BI99" i="30"/>
  <c r="BI103" i="30"/>
  <c r="BI107" i="30"/>
  <c r="BH34" i="30"/>
  <c r="BH40" i="30"/>
  <c r="BH44" i="30"/>
  <c r="BH48" i="30"/>
  <c r="BH52" i="30"/>
  <c r="BH56" i="30"/>
  <c r="BH60" i="30"/>
  <c r="BH64" i="30"/>
  <c r="BH68" i="30"/>
  <c r="BH72" i="30"/>
  <c r="BH76" i="30"/>
  <c r="BH80" i="30"/>
  <c r="BH84" i="30"/>
  <c r="BH88" i="30"/>
  <c r="BH92" i="30"/>
  <c r="BH96" i="30"/>
  <c r="BH100" i="30"/>
  <c r="BH104" i="30"/>
  <c r="BH108" i="30"/>
  <c r="BG39" i="30"/>
  <c r="BG43" i="30"/>
  <c r="BG47" i="30"/>
  <c r="BG51" i="30"/>
  <c r="BG55" i="30"/>
  <c r="BG59" i="30"/>
  <c r="BG63" i="30"/>
  <c r="BG67" i="30"/>
  <c r="BG71" i="30"/>
  <c r="BG75" i="30"/>
  <c r="BG79" i="30"/>
  <c r="BG83" i="30"/>
  <c r="BG87" i="30"/>
  <c r="BG91" i="30"/>
  <c r="BG95" i="30"/>
  <c r="BG99" i="30"/>
  <c r="BG103" i="30"/>
  <c r="BG107" i="30"/>
  <c r="BF38" i="30"/>
  <c r="BF42" i="30"/>
  <c r="BF46" i="30"/>
  <c r="BF50" i="30"/>
  <c r="BF54" i="30"/>
  <c r="BF58" i="30"/>
  <c r="BF62" i="30"/>
  <c r="BF66" i="30"/>
  <c r="BF70" i="30"/>
  <c r="BF74" i="30"/>
  <c r="BF78" i="30"/>
  <c r="BF82" i="30"/>
  <c r="BF86" i="30"/>
  <c r="BF90" i="30"/>
  <c r="BF94" i="30"/>
  <c r="BF98" i="30"/>
  <c r="BF102" i="30"/>
  <c r="BF106" i="30"/>
  <c r="BE39" i="30"/>
  <c r="BE43" i="30"/>
  <c r="BE47" i="30"/>
  <c r="BE51" i="30"/>
  <c r="BE55" i="30"/>
  <c r="BE59" i="30"/>
  <c r="BE63" i="30"/>
  <c r="BE67" i="30"/>
  <c r="BE71" i="30"/>
  <c r="CE34" i="30"/>
  <c r="CE54" i="30"/>
  <c r="CE78" i="30"/>
  <c r="CE98" i="30"/>
  <c r="CD40" i="30"/>
  <c r="CD52" i="30"/>
  <c r="CD61" i="30"/>
  <c r="CD72" i="30"/>
  <c r="CD84" i="30"/>
  <c r="CD93" i="30"/>
  <c r="CD104" i="30"/>
  <c r="CC40" i="30"/>
  <c r="CC45" i="30"/>
  <c r="CC51" i="30"/>
  <c r="CC56" i="30"/>
  <c r="CC61" i="30"/>
  <c r="CC67" i="30"/>
  <c r="CC72" i="30"/>
  <c r="CC77" i="30"/>
  <c r="CC83" i="30"/>
  <c r="CC88" i="30"/>
  <c r="CC93" i="30"/>
  <c r="CC99" i="30"/>
  <c r="CC104" i="30"/>
  <c r="CC109" i="30"/>
  <c r="CB39" i="30"/>
  <c r="CB44" i="30"/>
  <c r="CB49" i="30"/>
  <c r="CB55" i="30"/>
  <c r="CB60" i="30"/>
  <c r="CB65" i="30"/>
  <c r="CB71" i="30"/>
  <c r="CB76" i="30"/>
  <c r="CB81" i="30"/>
  <c r="CB87" i="30"/>
  <c r="CB92" i="30"/>
  <c r="CB97" i="30"/>
  <c r="CB103" i="30"/>
  <c r="CB108" i="30"/>
  <c r="CA37" i="30"/>
  <c r="CA43" i="30"/>
  <c r="CA48" i="30"/>
  <c r="CA53" i="30"/>
  <c r="CA59" i="30"/>
  <c r="CA64" i="30"/>
  <c r="CA69" i="30"/>
  <c r="CA75" i="30"/>
  <c r="CA80" i="30"/>
  <c r="CA85" i="30"/>
  <c r="CA91" i="30"/>
  <c r="CA96" i="30"/>
  <c r="CA101" i="30"/>
  <c r="CA107" i="30"/>
  <c r="BZ35" i="30"/>
  <c r="BZ40" i="30"/>
  <c r="BZ46" i="30"/>
  <c r="BZ51" i="30"/>
  <c r="BZ56" i="30"/>
  <c r="BZ62" i="30"/>
  <c r="BZ67" i="30"/>
  <c r="BZ72" i="30"/>
  <c r="BZ78" i="30"/>
  <c r="BZ83" i="30"/>
  <c r="BZ88" i="30"/>
  <c r="BZ94" i="30"/>
  <c r="BZ99" i="30"/>
  <c r="BZ104" i="30"/>
  <c r="BY34" i="30"/>
  <c r="BY39" i="30"/>
  <c r="BY44" i="30"/>
  <c r="BY50" i="30"/>
  <c r="BY55" i="30"/>
  <c r="BY60" i="30"/>
  <c r="BY66" i="30"/>
  <c r="BY71" i="30"/>
  <c r="BY76" i="30"/>
  <c r="BY82" i="30"/>
  <c r="BY87" i="30"/>
  <c r="BY92" i="30"/>
  <c r="BY98" i="30"/>
  <c r="BY103" i="30"/>
  <c r="BY108" i="30"/>
  <c r="BX38" i="30"/>
  <c r="BX43" i="30"/>
  <c r="BX48" i="30"/>
  <c r="BX54" i="30"/>
  <c r="BX59" i="30"/>
  <c r="BX64" i="30"/>
  <c r="BX70" i="30"/>
  <c r="BX75" i="30"/>
  <c r="BX80" i="30"/>
  <c r="BX86" i="30"/>
  <c r="BX91" i="30"/>
  <c r="BX96" i="30"/>
  <c r="BX102" i="30"/>
  <c r="BX107" i="30"/>
  <c r="BW35" i="30"/>
  <c r="BW40" i="30"/>
  <c r="BW45" i="30"/>
  <c r="BW50" i="30"/>
  <c r="BW56" i="30"/>
  <c r="BW61" i="30"/>
  <c r="BW66" i="30"/>
  <c r="BW72" i="30"/>
  <c r="BW77" i="30"/>
  <c r="BW82" i="30"/>
  <c r="BW88" i="30"/>
  <c r="BW93" i="30"/>
  <c r="BW98" i="30"/>
  <c r="BW104" i="30"/>
  <c r="BW109" i="30"/>
  <c r="BV38" i="30"/>
  <c r="BV44" i="30"/>
  <c r="BV49" i="30"/>
  <c r="BV54" i="30"/>
  <c r="BV60" i="30"/>
  <c r="BV65" i="30"/>
  <c r="BV70" i="30"/>
  <c r="BV75" i="30"/>
  <c r="BV79" i="30"/>
  <c r="BV83" i="30"/>
  <c r="BV87" i="30"/>
  <c r="BV91" i="30"/>
  <c r="BV95" i="30"/>
  <c r="BV99" i="30"/>
  <c r="BV103" i="30"/>
  <c r="BV107" i="30"/>
  <c r="BU35" i="30"/>
  <c r="BU39" i="30"/>
  <c r="BU43" i="30"/>
  <c r="BU47" i="30"/>
  <c r="BU51" i="30"/>
  <c r="BU55" i="30"/>
  <c r="BU59" i="30"/>
  <c r="BU63" i="30"/>
  <c r="BU67" i="30"/>
  <c r="BU71" i="30"/>
  <c r="BU75" i="30"/>
  <c r="BU79" i="30"/>
  <c r="BU83" i="30"/>
  <c r="BU87" i="30"/>
  <c r="BU91" i="30"/>
  <c r="BU95" i="30"/>
  <c r="BU99" i="30"/>
  <c r="BU103" i="30"/>
  <c r="BU107" i="30"/>
  <c r="BT35" i="30"/>
  <c r="BT38" i="30"/>
  <c r="BT42" i="30"/>
  <c r="BT46" i="30"/>
  <c r="BT50" i="30"/>
  <c r="BT54" i="30"/>
  <c r="BT58" i="30"/>
  <c r="BT62" i="30"/>
  <c r="BT66" i="30"/>
  <c r="BT70" i="30"/>
  <c r="BT74" i="30"/>
  <c r="BT78" i="30"/>
  <c r="BT82" i="30"/>
  <c r="BT86" i="30"/>
  <c r="BT90" i="30"/>
  <c r="CE38" i="30"/>
  <c r="CE82" i="30"/>
  <c r="CD44" i="30"/>
  <c r="CD64" i="30"/>
  <c r="CD85" i="30"/>
  <c r="CD108" i="30"/>
  <c r="CC41" i="30"/>
  <c r="CC52" i="30"/>
  <c r="CC63" i="30"/>
  <c r="CC73" i="30"/>
  <c r="CC84" i="30"/>
  <c r="CC95" i="30"/>
  <c r="CC105" i="30"/>
  <c r="CB40" i="30"/>
  <c r="CB51" i="30"/>
  <c r="CB61" i="30"/>
  <c r="CB72" i="30"/>
  <c r="CB83" i="30"/>
  <c r="CB93" i="30"/>
  <c r="CB104" i="30"/>
  <c r="CA39" i="30"/>
  <c r="CA49" i="30"/>
  <c r="CA60" i="30"/>
  <c r="CA71" i="30"/>
  <c r="CA81" i="30"/>
  <c r="CA92" i="30"/>
  <c r="CA103" i="30"/>
  <c r="BZ36" i="30"/>
  <c r="BZ47" i="30"/>
  <c r="BZ58" i="30"/>
  <c r="BZ68" i="30"/>
  <c r="BZ79" i="30"/>
  <c r="BZ90" i="30"/>
  <c r="BZ100" i="30"/>
  <c r="BY35" i="30"/>
  <c r="BY46" i="30"/>
  <c r="BY56" i="30"/>
  <c r="BY67" i="30"/>
  <c r="BY78" i="30"/>
  <c r="BY88" i="30"/>
  <c r="BY99" i="30"/>
  <c r="BX34" i="30"/>
  <c r="BX44" i="30"/>
  <c r="BX55" i="30"/>
  <c r="BX66" i="30"/>
  <c r="BX76" i="30"/>
  <c r="BX87" i="30"/>
  <c r="BX98" i="30"/>
  <c r="BX108" i="30"/>
  <c r="BW41" i="30"/>
  <c r="BW52" i="30"/>
  <c r="BW62" i="30"/>
  <c r="BW73" i="30"/>
  <c r="BW84" i="30"/>
  <c r="BW94" i="30"/>
  <c r="BW105" i="30"/>
  <c r="BV40" i="30"/>
  <c r="BV50" i="30"/>
  <c r="BV61" i="30"/>
  <c r="BV72" i="30"/>
  <c r="BV80" i="30"/>
  <c r="BV88" i="30"/>
  <c r="BV96" i="30"/>
  <c r="BV104" i="30"/>
  <c r="BU36" i="30"/>
  <c r="BU44" i="30"/>
  <c r="BU52" i="30"/>
  <c r="BU60" i="30"/>
  <c r="BU68" i="30"/>
  <c r="BU76" i="30"/>
  <c r="BU84" i="30"/>
  <c r="BU92" i="30"/>
  <c r="BU100" i="30"/>
  <c r="BU108" i="30"/>
  <c r="BT39" i="30"/>
  <c r="BT47" i="30"/>
  <c r="BT55" i="30"/>
  <c r="BT63" i="30"/>
  <c r="BT71" i="30"/>
  <c r="BT79" i="30"/>
  <c r="BT87" i="30"/>
  <c r="BT94" i="30"/>
  <c r="BT99" i="30"/>
  <c r="BT104" i="30"/>
  <c r="BS34" i="30"/>
  <c r="BS39" i="30"/>
  <c r="BS44" i="30"/>
  <c r="BS50" i="30"/>
  <c r="BS55" i="30"/>
  <c r="BS60" i="30"/>
  <c r="BS66" i="30"/>
  <c r="BS71" i="30"/>
  <c r="BS76" i="30"/>
  <c r="BS82" i="30"/>
  <c r="BS87" i="30"/>
  <c r="BS92" i="30"/>
  <c r="BS98" i="30"/>
  <c r="BS103" i="30"/>
  <c r="BS108" i="30"/>
  <c r="BR37" i="30"/>
  <c r="BR42" i="30"/>
  <c r="BR47" i="30"/>
  <c r="BR53" i="30"/>
  <c r="BR58" i="30"/>
  <c r="BR63" i="30"/>
  <c r="BR69" i="30"/>
  <c r="BR74" i="30"/>
  <c r="BR79" i="30"/>
  <c r="BR85" i="30"/>
  <c r="BR90" i="30"/>
  <c r="BR95" i="30"/>
  <c r="BR101" i="30"/>
  <c r="BR106" i="30"/>
  <c r="BQ35" i="30"/>
  <c r="BQ41" i="30"/>
  <c r="BQ46" i="30"/>
  <c r="BQ51" i="30"/>
  <c r="BQ57" i="30"/>
  <c r="BQ62" i="30"/>
  <c r="BQ67" i="30"/>
  <c r="BQ73" i="30"/>
  <c r="BQ78" i="30"/>
  <c r="BQ83" i="30"/>
  <c r="BQ89" i="30"/>
  <c r="BQ94" i="30"/>
  <c r="BQ99" i="30"/>
  <c r="BQ105" i="30"/>
  <c r="BP34" i="30"/>
  <c r="BP39" i="30"/>
  <c r="BP45" i="30"/>
  <c r="BP50" i="30"/>
  <c r="BP55" i="30"/>
  <c r="BP61" i="30"/>
  <c r="BP66" i="30"/>
  <c r="BP71" i="30"/>
  <c r="BP77" i="30"/>
  <c r="BP82" i="30"/>
  <c r="BP87" i="30"/>
  <c r="BP93" i="30"/>
  <c r="BP98" i="30"/>
  <c r="BP103" i="30"/>
  <c r="BP109" i="30"/>
  <c r="BO37" i="30"/>
  <c r="BO41" i="30"/>
  <c r="BO47" i="30"/>
  <c r="BO52" i="30"/>
  <c r="BO57" i="30"/>
  <c r="BO63" i="30"/>
  <c r="BO68" i="30"/>
  <c r="BO73" i="30"/>
  <c r="BO79" i="30"/>
  <c r="BO84" i="30"/>
  <c r="BO89" i="30"/>
  <c r="BO95" i="30"/>
  <c r="BO100" i="30"/>
  <c r="BO105" i="30"/>
  <c r="BN35" i="30"/>
  <c r="BN40" i="30"/>
  <c r="BN45" i="30"/>
  <c r="BN51" i="30"/>
  <c r="BN56" i="30"/>
  <c r="BN61" i="30"/>
  <c r="BN67" i="30"/>
  <c r="BN72" i="30"/>
  <c r="BN77" i="30"/>
  <c r="BN83" i="30"/>
  <c r="BN88" i="30"/>
  <c r="BN93" i="30"/>
  <c r="BN99" i="30"/>
  <c r="BN104" i="30"/>
  <c r="BN109" i="30"/>
  <c r="BM39" i="30"/>
  <c r="BM44" i="30"/>
  <c r="BM49" i="30"/>
  <c r="BM55" i="30"/>
  <c r="BM60" i="30"/>
  <c r="BM65" i="30"/>
  <c r="BM71" i="30"/>
  <c r="BM76" i="30"/>
  <c r="BM81" i="30"/>
  <c r="BM87" i="30"/>
  <c r="BM92" i="30"/>
  <c r="BM97" i="30"/>
  <c r="BM103" i="30"/>
  <c r="BM108" i="30"/>
  <c r="BL36" i="30"/>
  <c r="BL42" i="30"/>
  <c r="BL47" i="30"/>
  <c r="BL52" i="30"/>
  <c r="BL58" i="30"/>
  <c r="BL63" i="30"/>
  <c r="BL68" i="30"/>
  <c r="BL74" i="30"/>
  <c r="BL79" i="30"/>
  <c r="BL84" i="30"/>
  <c r="BL90" i="30"/>
  <c r="BL95" i="30"/>
  <c r="BL100" i="30"/>
  <c r="BL106" i="30"/>
  <c r="BK35" i="30"/>
  <c r="BK39" i="30"/>
  <c r="BK45" i="30"/>
  <c r="BK50" i="30"/>
  <c r="BK55" i="30"/>
  <c r="BK61" i="30"/>
  <c r="BK66" i="30"/>
  <c r="BK71" i="30"/>
  <c r="BK77" i="30"/>
  <c r="BK82" i="30"/>
  <c r="BK87" i="30"/>
  <c r="BK93" i="30"/>
  <c r="BK98" i="30"/>
  <c r="BK103" i="30"/>
  <c r="BK109" i="30"/>
  <c r="BJ37" i="30"/>
  <c r="BJ42" i="30"/>
  <c r="BJ47" i="30"/>
  <c r="BJ52" i="30"/>
  <c r="BJ57" i="30"/>
  <c r="BJ63" i="30"/>
  <c r="BJ68" i="30"/>
  <c r="BJ73" i="30"/>
  <c r="BJ79" i="30"/>
  <c r="BJ84" i="30"/>
  <c r="BJ89" i="30"/>
  <c r="BJ95" i="30"/>
  <c r="BJ100" i="30"/>
  <c r="BJ105" i="30"/>
  <c r="BI34" i="30"/>
  <c r="BI42" i="30"/>
  <c r="BI48" i="30"/>
  <c r="BI53" i="30"/>
  <c r="BI58" i="30"/>
  <c r="BI64" i="30"/>
  <c r="BI69" i="30"/>
  <c r="BI74" i="30"/>
  <c r="BI80" i="30"/>
  <c r="BI85" i="30"/>
  <c r="BI90" i="30"/>
  <c r="BI96" i="30"/>
  <c r="BI101" i="30"/>
  <c r="BI106" i="30"/>
  <c r="BH35" i="30"/>
  <c r="BH38" i="30"/>
  <c r="BH43" i="30"/>
  <c r="BH49" i="30"/>
  <c r="BH54" i="30"/>
  <c r="BH59" i="30"/>
  <c r="BH65" i="30"/>
  <c r="BH70" i="30"/>
  <c r="BH75" i="30"/>
  <c r="BH81" i="30"/>
  <c r="BH86" i="30"/>
  <c r="BH91" i="30"/>
  <c r="BH97" i="30"/>
  <c r="BH102" i="30"/>
  <c r="BH107" i="30"/>
  <c r="BG36" i="30"/>
  <c r="BG41" i="30"/>
  <c r="BG46" i="30"/>
  <c r="BG52" i="30"/>
  <c r="BG57" i="30"/>
  <c r="BG62" i="30"/>
  <c r="BG68" i="30"/>
  <c r="BG73" i="30"/>
  <c r="BG78" i="30"/>
  <c r="BG84" i="30"/>
  <c r="BG89" i="30"/>
  <c r="BG94" i="30"/>
  <c r="BG100" i="30"/>
  <c r="BG105" i="30"/>
  <c r="BF34" i="30"/>
  <c r="BF39" i="30"/>
  <c r="BF44" i="30"/>
  <c r="BF49" i="30"/>
  <c r="BF55" i="30"/>
  <c r="BF60" i="30"/>
  <c r="BF65" i="30"/>
  <c r="BF71" i="30"/>
  <c r="BF76" i="30"/>
  <c r="BF81" i="30"/>
  <c r="BF87" i="30"/>
  <c r="BF92" i="30"/>
  <c r="BF97" i="30"/>
  <c r="BF103" i="30"/>
  <c r="BF108" i="30"/>
  <c r="BE36" i="30"/>
  <c r="BE40" i="30"/>
  <c r="BE45" i="30"/>
  <c r="BE50" i="30"/>
  <c r="BE56" i="30"/>
  <c r="BE61" i="30"/>
  <c r="BE66" i="30"/>
  <c r="BE72" i="30"/>
  <c r="BE76" i="30"/>
  <c r="BE80" i="30"/>
  <c r="BE84" i="30"/>
  <c r="BE88" i="30"/>
  <c r="BE92" i="30"/>
  <c r="BE96" i="30"/>
  <c r="BE100" i="30"/>
  <c r="BE104" i="30"/>
  <c r="BE108" i="30"/>
  <c r="BD38" i="30"/>
  <c r="BD42" i="30"/>
  <c r="BD46" i="30"/>
  <c r="BD50" i="30"/>
  <c r="BD54" i="30"/>
  <c r="BD58" i="30"/>
  <c r="BD62" i="30"/>
  <c r="BD66" i="30"/>
  <c r="BD70" i="30"/>
  <c r="BD74" i="30"/>
  <c r="BD78" i="30"/>
  <c r="BD82" i="30"/>
  <c r="BD86" i="30"/>
  <c r="BD90" i="30"/>
  <c r="BD94" i="30"/>
  <c r="BD98" i="30"/>
  <c r="BD102" i="30"/>
  <c r="BD106" i="30"/>
  <c r="BC34" i="30"/>
  <c r="BC37" i="30"/>
  <c r="BC41" i="30"/>
  <c r="BC45" i="30"/>
  <c r="BC49" i="30"/>
  <c r="BC53" i="30"/>
  <c r="BC57" i="30"/>
  <c r="BC61" i="30"/>
  <c r="BC65" i="30"/>
  <c r="BC69" i="30"/>
  <c r="BC73" i="30"/>
  <c r="BC77" i="30"/>
  <c r="BC81" i="30"/>
  <c r="BC85" i="30"/>
  <c r="BC89" i="30"/>
  <c r="BC93" i="30"/>
  <c r="BC97" i="30"/>
  <c r="BC101" i="30"/>
  <c r="BC105" i="30"/>
  <c r="BC109" i="30"/>
  <c r="BB36" i="30"/>
  <c r="BB40" i="30"/>
  <c r="BB44" i="30"/>
  <c r="BB48" i="30"/>
  <c r="BB52" i="30"/>
  <c r="BB56" i="30"/>
  <c r="BB60" i="30"/>
  <c r="BB64" i="30"/>
  <c r="BB68" i="30"/>
  <c r="BB72" i="30"/>
  <c r="BB76" i="30"/>
  <c r="BB80" i="30"/>
  <c r="BB84" i="30"/>
  <c r="BB88" i="30"/>
  <c r="BB92" i="30"/>
  <c r="BB96" i="30"/>
  <c r="BB100" i="30"/>
  <c r="BB104" i="30"/>
  <c r="BB108" i="30"/>
  <c r="BA35" i="30"/>
  <c r="BA41" i="30"/>
  <c r="BA45" i="30"/>
  <c r="BA49" i="30"/>
  <c r="BA53" i="30"/>
  <c r="BA57" i="30"/>
  <c r="BA61" i="30"/>
  <c r="BA65" i="30"/>
  <c r="BA69" i="30"/>
  <c r="BA73" i="30"/>
  <c r="BA77" i="30"/>
  <c r="BA81" i="30"/>
  <c r="BA85" i="30"/>
  <c r="BA89" i="30"/>
  <c r="BA93" i="30"/>
  <c r="BA97" i="30"/>
  <c r="BA101" i="30"/>
  <c r="BA105" i="30"/>
  <c r="BA109" i="30"/>
  <c r="AZ36" i="30"/>
  <c r="AZ39" i="30"/>
  <c r="AZ43" i="30"/>
  <c r="AZ47" i="30"/>
  <c r="AZ51" i="30"/>
  <c r="AZ55" i="30"/>
  <c r="AZ59" i="30"/>
  <c r="AZ63" i="30"/>
  <c r="AZ67" i="30"/>
  <c r="AZ71" i="30"/>
  <c r="AZ75" i="30"/>
  <c r="AZ79" i="30"/>
  <c r="AZ83" i="30"/>
  <c r="AZ87" i="30"/>
  <c r="AZ91" i="30"/>
  <c r="AZ95" i="30"/>
  <c r="AZ99" i="30"/>
  <c r="AZ103" i="30"/>
  <c r="AZ107" i="30"/>
  <c r="AY35" i="30"/>
  <c r="AY38" i="30"/>
  <c r="AY42" i="30"/>
  <c r="AY46" i="30"/>
  <c r="AY50" i="30"/>
  <c r="AY54" i="30"/>
  <c r="AY58" i="30"/>
  <c r="AY62" i="30"/>
  <c r="AY66" i="30"/>
  <c r="AY70" i="30"/>
  <c r="AY74" i="30"/>
  <c r="AY78" i="30"/>
  <c r="AY82" i="30"/>
  <c r="AY86" i="30"/>
  <c r="AY90" i="30"/>
  <c r="AY94" i="30"/>
  <c r="AY98" i="30"/>
  <c r="AY102" i="30"/>
  <c r="AY106" i="30"/>
  <c r="AX34" i="30"/>
  <c r="AX37" i="30"/>
  <c r="AX41" i="30"/>
  <c r="AX45" i="30"/>
  <c r="AX49" i="30"/>
  <c r="AX53" i="30"/>
  <c r="AX57" i="30"/>
  <c r="AX61" i="30"/>
  <c r="AX65" i="30"/>
  <c r="AX69" i="30"/>
  <c r="AX73" i="30"/>
  <c r="AX77" i="30"/>
  <c r="AX81" i="30"/>
  <c r="AX85" i="30"/>
  <c r="AX89" i="30"/>
  <c r="AX93" i="30"/>
  <c r="AX97" i="30"/>
  <c r="AX101" i="30"/>
  <c r="AX105" i="30"/>
  <c r="AX109" i="30"/>
  <c r="AW36" i="30"/>
  <c r="AW38" i="30"/>
  <c r="AW42" i="30"/>
  <c r="AW46" i="30"/>
  <c r="AW50" i="30"/>
  <c r="AW54" i="30"/>
  <c r="AW58" i="30"/>
  <c r="AW62" i="30"/>
  <c r="AW66" i="30"/>
  <c r="AW70" i="30"/>
  <c r="AW74" i="30"/>
  <c r="AW78" i="30"/>
  <c r="AW82" i="30"/>
  <c r="AW86" i="30"/>
  <c r="AW90" i="30"/>
  <c r="AW94" i="30"/>
  <c r="AW98" i="30"/>
  <c r="AW102" i="30"/>
  <c r="AW106" i="30"/>
  <c r="AV34" i="30"/>
  <c r="AV40" i="30"/>
  <c r="AV44" i="30"/>
  <c r="AV48" i="30"/>
  <c r="AV52" i="30"/>
  <c r="AV56" i="30"/>
  <c r="AV60" i="30"/>
  <c r="AV64" i="30"/>
  <c r="AV68" i="30"/>
  <c r="AV72" i="30"/>
  <c r="AV76" i="30"/>
  <c r="AV80" i="30"/>
  <c r="AV84" i="30"/>
  <c r="AV88" i="30"/>
  <c r="AV92" i="30"/>
  <c r="AV96" i="30"/>
  <c r="AV100" i="30"/>
  <c r="AV104" i="30"/>
  <c r="AV108" i="30"/>
  <c r="AU39" i="30"/>
  <c r="AU43" i="30"/>
  <c r="AU47" i="30"/>
  <c r="AU51" i="30"/>
  <c r="AU55" i="30"/>
  <c r="AU59" i="30"/>
  <c r="AU63" i="30"/>
  <c r="AU67" i="30"/>
  <c r="AU71" i="30"/>
  <c r="AU75" i="30"/>
  <c r="AU79" i="30"/>
  <c r="AU83" i="30"/>
  <c r="AU87" i="30"/>
  <c r="AU91" i="30"/>
  <c r="AU95" i="30"/>
  <c r="AU99" i="30"/>
  <c r="AU103" i="30"/>
  <c r="AU107" i="30"/>
  <c r="AT38" i="30"/>
  <c r="AT42" i="30"/>
  <c r="AT46" i="30"/>
  <c r="AT50" i="30"/>
  <c r="AT54" i="30"/>
  <c r="AT58" i="30"/>
  <c r="AT62" i="30"/>
  <c r="AT66" i="30"/>
  <c r="AT70" i="30"/>
  <c r="AT74" i="30"/>
  <c r="AT78" i="30"/>
  <c r="AT82" i="30"/>
  <c r="AT86" i="30"/>
  <c r="AT90" i="30"/>
  <c r="AT94" i="30"/>
  <c r="AT98" i="30"/>
  <c r="AT102" i="30"/>
  <c r="AT106" i="30"/>
  <c r="AS39" i="30"/>
  <c r="AS43" i="30"/>
  <c r="AS47" i="30"/>
  <c r="AS51" i="30"/>
  <c r="AS55" i="30"/>
  <c r="AS59" i="30"/>
  <c r="AS63" i="30"/>
  <c r="AS67" i="30"/>
  <c r="AS71" i="30"/>
  <c r="AS75" i="30"/>
  <c r="AS79" i="30"/>
  <c r="AS83" i="30"/>
  <c r="AS87" i="30"/>
  <c r="AS91" i="30"/>
  <c r="AS95" i="30"/>
  <c r="AS99" i="30"/>
  <c r="AS103" i="30"/>
  <c r="AS107" i="30"/>
  <c r="AR35" i="30"/>
  <c r="AR37" i="30"/>
  <c r="AR41" i="30"/>
  <c r="AR45" i="30"/>
  <c r="AR49" i="30"/>
  <c r="AR53" i="30"/>
  <c r="AR57" i="30"/>
  <c r="AR61" i="30"/>
  <c r="AR65" i="30"/>
  <c r="AR69" i="30"/>
  <c r="AR73" i="30"/>
  <c r="AR77" i="30"/>
  <c r="AR81" i="30"/>
  <c r="AR85" i="30"/>
  <c r="AR89" i="30"/>
  <c r="AR93" i="30"/>
  <c r="AR97" i="30"/>
  <c r="AR101" i="30"/>
  <c r="AR105" i="30"/>
  <c r="AR109" i="30"/>
  <c r="AQ36" i="30"/>
  <c r="AQ40" i="30"/>
  <c r="AQ44" i="30"/>
  <c r="AQ48" i="30"/>
  <c r="AQ52" i="30"/>
  <c r="AQ56" i="30"/>
  <c r="AQ60" i="30"/>
  <c r="AQ64" i="30"/>
  <c r="AQ68" i="30"/>
  <c r="AQ72" i="30"/>
  <c r="AQ76" i="30"/>
  <c r="AQ80" i="30"/>
  <c r="AQ84" i="30"/>
  <c r="AQ88" i="30"/>
  <c r="AQ92" i="30"/>
  <c r="AQ96" i="30"/>
  <c r="AQ100" i="30"/>
  <c r="AQ104" i="30"/>
  <c r="AQ108" i="30"/>
  <c r="AP35" i="30"/>
  <c r="AP39" i="30"/>
  <c r="AP43" i="30"/>
  <c r="AP47" i="30"/>
  <c r="AP51" i="30"/>
  <c r="AP55" i="30"/>
  <c r="AP59" i="30"/>
  <c r="AP63" i="30"/>
  <c r="AP67" i="30"/>
  <c r="AP71" i="30"/>
  <c r="AP75" i="30"/>
  <c r="AP79" i="30"/>
  <c r="AP83" i="30"/>
  <c r="AP87" i="30"/>
  <c r="AP91" i="30"/>
  <c r="AP95" i="30"/>
  <c r="AP99" i="30"/>
  <c r="AP103" i="30"/>
  <c r="AP107" i="30"/>
  <c r="AO34" i="30"/>
  <c r="AO37" i="30"/>
  <c r="AO40" i="30"/>
  <c r="AO44" i="30"/>
  <c r="AO48" i="30"/>
  <c r="AO52" i="30"/>
  <c r="AO56" i="30"/>
  <c r="AO60" i="30"/>
  <c r="AO64" i="30"/>
  <c r="AO68" i="30"/>
  <c r="AO72" i="30"/>
  <c r="AO76" i="30"/>
  <c r="AO80" i="30"/>
  <c r="AO84" i="30"/>
  <c r="AO88" i="30"/>
  <c r="AO92" i="30"/>
  <c r="AO96" i="30"/>
  <c r="AO100" i="30"/>
  <c r="AO104" i="30"/>
  <c r="AO108" i="30"/>
  <c r="AN38" i="30"/>
  <c r="AN42" i="30"/>
  <c r="AN46" i="30"/>
  <c r="AN50" i="30"/>
  <c r="AN54" i="30"/>
  <c r="AN58" i="30"/>
  <c r="AN62" i="30"/>
  <c r="AN66" i="30"/>
  <c r="AN70" i="30"/>
  <c r="AN74" i="30"/>
  <c r="AN78" i="30"/>
  <c r="AN82" i="30"/>
  <c r="AN86" i="30"/>
  <c r="AN90" i="30"/>
  <c r="AN94" i="30"/>
  <c r="AN98" i="30"/>
  <c r="AN102" i="30"/>
  <c r="AN106" i="30"/>
  <c r="AM34" i="30"/>
  <c r="AM37" i="30"/>
  <c r="AM41" i="30"/>
  <c r="AM45" i="30"/>
  <c r="AM49" i="30"/>
  <c r="AM53" i="30"/>
  <c r="AM57" i="30"/>
  <c r="AM61" i="30"/>
  <c r="AM65" i="30"/>
  <c r="AM69" i="30"/>
  <c r="AM73" i="30"/>
  <c r="AM77" i="30"/>
  <c r="AM81" i="30"/>
  <c r="AM85" i="30"/>
  <c r="AM89" i="30"/>
  <c r="AM93" i="30"/>
  <c r="AM97" i="30"/>
  <c r="AM101" i="30"/>
  <c r="AM105" i="30"/>
  <c r="AM109" i="30"/>
  <c r="CE62" i="30"/>
  <c r="CE102" i="30"/>
  <c r="CD53" i="30"/>
  <c r="CD76" i="30"/>
  <c r="CD96" i="30"/>
  <c r="CC36" i="30"/>
  <c r="CC47" i="30"/>
  <c r="CC57" i="30"/>
  <c r="CC68" i="30"/>
  <c r="CC79" i="30"/>
  <c r="CC89" i="30"/>
  <c r="CC100" i="30"/>
  <c r="CB35" i="30"/>
  <c r="CB45" i="30"/>
  <c r="CB56" i="30"/>
  <c r="CB67" i="30"/>
  <c r="CB77" i="30"/>
  <c r="CB88" i="30"/>
  <c r="CB99" i="30"/>
  <c r="CB109" i="30"/>
  <c r="CA44" i="30"/>
  <c r="CA55" i="30"/>
  <c r="CA65" i="30"/>
  <c r="CA76" i="30"/>
  <c r="CA87" i="30"/>
  <c r="CA97" i="30"/>
  <c r="CA108" i="30"/>
  <c r="BZ42" i="30"/>
  <c r="BZ52" i="30"/>
  <c r="BZ63" i="30"/>
  <c r="BZ74" i="30"/>
  <c r="BZ84" i="30"/>
  <c r="BZ95" i="30"/>
  <c r="BZ106" i="30"/>
  <c r="BY40" i="30"/>
  <c r="BY51" i="30"/>
  <c r="BY62" i="30"/>
  <c r="BY72" i="30"/>
  <c r="BY83" i="30"/>
  <c r="BY94" i="30"/>
  <c r="BY104" i="30"/>
  <c r="BX39" i="30"/>
  <c r="BX50" i="30"/>
  <c r="BX60" i="30"/>
  <c r="BX71" i="30"/>
  <c r="BX82" i="30"/>
  <c r="BX92" i="30"/>
  <c r="BX103" i="30"/>
  <c r="BW37" i="30"/>
  <c r="BW46" i="30"/>
  <c r="BW57" i="30"/>
  <c r="BW68" i="30"/>
  <c r="BW78" i="30"/>
  <c r="BW89" i="30"/>
  <c r="BW100" i="30"/>
  <c r="BV34" i="30"/>
  <c r="BV45" i="30"/>
  <c r="BV56" i="30"/>
  <c r="BV66" i="30"/>
  <c r="BV76" i="30"/>
  <c r="BV84" i="30"/>
  <c r="BV92" i="30"/>
  <c r="BV100" i="30"/>
  <c r="BV108" i="30"/>
  <c r="BU40" i="30"/>
  <c r="BU48" i="30"/>
  <c r="BU56" i="30"/>
  <c r="BU64" i="30"/>
  <c r="BU72" i="30"/>
  <c r="BU80" i="30"/>
  <c r="BU88" i="30"/>
  <c r="BU96" i="30"/>
  <c r="BU104" i="30"/>
  <c r="BT43" i="30"/>
  <c r="BT51" i="30"/>
  <c r="BT59" i="30"/>
  <c r="BT67" i="30"/>
  <c r="BT75" i="30"/>
  <c r="BT83" i="30"/>
  <c r="BT91" i="30"/>
  <c r="BT96" i="30"/>
  <c r="BT102" i="30"/>
  <c r="BT107" i="30"/>
  <c r="BS36" i="30"/>
  <c r="BS42" i="30"/>
  <c r="BS47" i="30"/>
  <c r="BS52" i="30"/>
  <c r="BS58" i="30"/>
  <c r="BS63" i="30"/>
  <c r="BS68" i="30"/>
  <c r="BS74" i="30"/>
  <c r="BS79" i="30"/>
  <c r="BS84" i="30"/>
  <c r="BS90" i="30"/>
  <c r="BS95" i="30"/>
  <c r="BS100" i="30"/>
  <c r="BS106" i="30"/>
  <c r="BR34" i="30"/>
  <c r="BR39" i="30"/>
  <c r="BR45" i="30"/>
  <c r="BR50" i="30"/>
  <c r="BR55" i="30"/>
  <c r="BR61" i="30"/>
  <c r="BR66" i="30"/>
  <c r="BR71" i="30"/>
  <c r="BR77" i="30"/>
  <c r="BR82" i="30"/>
  <c r="BR87" i="30"/>
  <c r="BR93" i="30"/>
  <c r="BR98" i="30"/>
  <c r="BR103" i="30"/>
  <c r="BR109" i="30"/>
  <c r="BQ38" i="30"/>
  <c r="BQ43" i="30"/>
  <c r="BQ49" i="30"/>
  <c r="BQ54" i="30"/>
  <c r="BQ59" i="30"/>
  <c r="BQ65" i="30"/>
  <c r="BQ70" i="30"/>
  <c r="BQ75" i="30"/>
  <c r="BQ81" i="30"/>
  <c r="BQ86" i="30"/>
  <c r="BQ91" i="30"/>
  <c r="BQ97" i="30"/>
  <c r="BQ102" i="30"/>
  <c r="BQ107" i="30"/>
  <c r="BP37" i="30"/>
  <c r="BP42" i="30"/>
  <c r="BP47" i="30"/>
  <c r="BP53" i="30"/>
  <c r="BP58" i="30"/>
  <c r="BP63" i="30"/>
  <c r="BP69" i="30"/>
  <c r="BP74" i="30"/>
  <c r="BP79" i="30"/>
  <c r="BP85" i="30"/>
  <c r="BP90" i="30"/>
  <c r="BP95" i="30"/>
  <c r="BP101" i="30"/>
  <c r="BP106" i="30"/>
  <c r="BO34" i="30"/>
  <c r="BO39" i="30"/>
  <c r="BO44" i="30"/>
  <c r="BO49" i="30"/>
  <c r="BO55" i="30"/>
  <c r="BO60" i="30"/>
  <c r="BO65" i="30"/>
  <c r="BO71" i="30"/>
  <c r="BO76" i="30"/>
  <c r="BO81" i="30"/>
  <c r="BO87" i="30"/>
  <c r="BO92" i="30"/>
  <c r="BO97" i="30"/>
  <c r="BO103" i="30"/>
  <c r="BO108" i="30"/>
  <c r="BN37" i="30"/>
  <c r="BN43" i="30"/>
  <c r="BN48" i="30"/>
  <c r="BN53" i="30"/>
  <c r="BN59" i="30"/>
  <c r="BN64" i="30"/>
  <c r="BN69" i="30"/>
  <c r="BN75" i="30"/>
  <c r="BN80" i="30"/>
  <c r="BN85" i="30"/>
  <c r="BN91" i="30"/>
  <c r="BN96" i="30"/>
  <c r="BN101" i="30"/>
  <c r="BN107" i="30"/>
  <c r="BM36" i="30"/>
  <c r="BM41" i="30"/>
  <c r="BM47" i="30"/>
  <c r="BM52" i="30"/>
  <c r="BM57" i="30"/>
  <c r="BM63" i="30"/>
  <c r="BM68" i="30"/>
  <c r="BM73" i="30"/>
  <c r="BM79" i="30"/>
  <c r="BM84" i="30"/>
  <c r="BM89" i="30"/>
  <c r="BM95" i="30"/>
  <c r="BM100" i="30"/>
  <c r="BM105" i="30"/>
  <c r="BL35" i="30"/>
  <c r="BL39" i="30"/>
  <c r="BL44" i="30"/>
  <c r="BL50" i="30"/>
  <c r="BL55" i="30"/>
  <c r="BL60" i="30"/>
  <c r="BL66" i="30"/>
  <c r="BL71" i="30"/>
  <c r="BL76" i="30"/>
  <c r="BL82" i="30"/>
  <c r="BL87" i="30"/>
  <c r="BL92" i="30"/>
  <c r="BL98" i="30"/>
  <c r="BL103" i="30"/>
  <c r="BL108" i="30"/>
  <c r="BK37" i="30"/>
  <c r="BK42" i="30"/>
  <c r="BK47" i="30"/>
  <c r="BK53" i="30"/>
  <c r="BK58" i="30"/>
  <c r="BK63" i="30"/>
  <c r="BK69" i="30"/>
  <c r="BK74" i="30"/>
  <c r="BK79" i="30"/>
  <c r="BK85" i="30"/>
  <c r="BK90" i="30"/>
  <c r="BK95" i="30"/>
  <c r="BK101" i="30"/>
  <c r="BK106" i="30"/>
  <c r="BJ40" i="30"/>
  <c r="BJ44" i="30"/>
  <c r="BJ49" i="30"/>
  <c r="BJ55" i="30"/>
  <c r="BJ60" i="30"/>
  <c r="BJ65" i="30"/>
  <c r="BJ71" i="30"/>
  <c r="BJ76" i="30"/>
  <c r="BJ81" i="30"/>
  <c r="BJ87" i="30"/>
  <c r="BJ92" i="30"/>
  <c r="BJ97" i="30"/>
  <c r="BJ103" i="30"/>
  <c r="BJ108" i="30"/>
  <c r="BI36" i="30"/>
  <c r="BI40" i="30"/>
  <c r="BI45" i="30"/>
  <c r="BI50" i="30"/>
  <c r="BI56" i="30"/>
  <c r="BI61" i="30"/>
  <c r="BI66" i="30"/>
  <c r="BI72" i="30"/>
  <c r="BI77" i="30"/>
  <c r="BI82" i="30"/>
  <c r="BI88" i="30"/>
  <c r="BI93" i="30"/>
  <c r="BI98" i="30"/>
  <c r="BI104" i="30"/>
  <c r="BI109" i="30"/>
  <c r="BH36" i="30"/>
  <c r="BH41" i="30"/>
  <c r="BH46" i="30"/>
  <c r="BH51" i="30"/>
  <c r="BH57" i="30"/>
  <c r="BH62" i="30"/>
  <c r="BH67" i="30"/>
  <c r="BH73" i="30"/>
  <c r="BH78" i="30"/>
  <c r="BH83" i="30"/>
  <c r="BH89" i="30"/>
  <c r="BH94" i="30"/>
  <c r="BH99" i="30"/>
  <c r="BH105" i="30"/>
  <c r="BG34" i="30"/>
  <c r="BG38" i="30"/>
  <c r="BG44" i="30"/>
  <c r="BG49" i="30"/>
  <c r="BG54" i="30"/>
  <c r="BG60" i="30"/>
  <c r="BG65" i="30"/>
  <c r="BG70" i="30"/>
  <c r="BG76" i="30"/>
  <c r="BG81" i="30"/>
  <c r="BA67" i="31"/>
  <c r="BD54" i="31"/>
  <c r="BE51" i="31"/>
  <c r="BF36" i="31"/>
  <c r="BG65" i="31"/>
  <c r="BH98" i="31"/>
  <c r="BO89" i="31"/>
  <c r="BV51" i="31"/>
  <c r="BX89" i="31"/>
  <c r="CB54" i="31"/>
  <c r="BI95" i="29"/>
  <c r="BI79" i="29"/>
  <c r="BI63" i="29"/>
  <c r="BI47" i="29"/>
  <c r="BJ108" i="29"/>
  <c r="BJ92" i="29"/>
  <c r="BJ76" i="29"/>
  <c r="BJ60" i="29"/>
  <c r="BJ44" i="29"/>
  <c r="BK105" i="29"/>
  <c r="BK89" i="29"/>
  <c r="BK73" i="29"/>
  <c r="BK57" i="29"/>
  <c r="BK41" i="29"/>
  <c r="BL98" i="29"/>
  <c r="BL82" i="29"/>
  <c r="BL66" i="29"/>
  <c r="BL50" i="29"/>
  <c r="BM95" i="29"/>
  <c r="BM79" i="29"/>
  <c r="BM63" i="29"/>
  <c r="BM47" i="29"/>
  <c r="BN108" i="29"/>
  <c r="BN92" i="29"/>
  <c r="BN76" i="29"/>
  <c r="BN60" i="29"/>
  <c r="BN44" i="29"/>
  <c r="BO105" i="29"/>
  <c r="BO89" i="29"/>
  <c r="BO73" i="29"/>
  <c r="BO57" i="29"/>
  <c r="BO41" i="29"/>
  <c r="BP98" i="29"/>
  <c r="BP82" i="29"/>
  <c r="BP66" i="29"/>
  <c r="BP50" i="29"/>
  <c r="BQ95" i="29"/>
  <c r="BQ79" i="29"/>
  <c r="BQ63" i="29"/>
  <c r="BQ47" i="29"/>
  <c r="BR108" i="29"/>
  <c r="BR92" i="29"/>
  <c r="BR76" i="29"/>
  <c r="BR60" i="29"/>
  <c r="BR44" i="29"/>
  <c r="BS105" i="29"/>
  <c r="BS89" i="29"/>
  <c r="BS73" i="29"/>
  <c r="BS57" i="29"/>
  <c r="BS41" i="29"/>
  <c r="BT98" i="29"/>
  <c r="BT82" i="29"/>
  <c r="BT66" i="29"/>
  <c r="BT50" i="29"/>
  <c r="BU95" i="29"/>
  <c r="BU79" i="29"/>
  <c r="BU63" i="29"/>
  <c r="BU47" i="29"/>
  <c r="BV108" i="29"/>
  <c r="BV92" i="29"/>
  <c r="BV76" i="29"/>
  <c r="BV60" i="29"/>
  <c r="BV44" i="29"/>
  <c r="BW105" i="29"/>
  <c r="BW89" i="29"/>
  <c r="BW73" i="29"/>
  <c r="BW57" i="29"/>
  <c r="BW41" i="29"/>
  <c r="BX98" i="29"/>
  <c r="BX82" i="29"/>
  <c r="BX66" i="29"/>
  <c r="BX50" i="29"/>
  <c r="BY95" i="29"/>
  <c r="BY79" i="29"/>
  <c r="BY63" i="29"/>
  <c r="BY47" i="29"/>
  <c r="BZ108" i="29"/>
  <c r="BZ92" i="29"/>
  <c r="BZ76" i="29"/>
  <c r="BZ60" i="29"/>
  <c r="BZ44" i="29"/>
  <c r="CA105" i="29"/>
  <c r="CA89" i="29"/>
  <c r="CA73" i="29"/>
  <c r="CA57" i="29"/>
  <c r="CA41" i="29"/>
  <c r="CB98" i="29"/>
  <c r="CB82" i="29"/>
  <c r="CB66" i="29"/>
  <c r="CB50" i="29"/>
  <c r="CC95" i="29"/>
  <c r="CC79" i="29"/>
  <c r="CC63" i="29"/>
  <c r="CC47" i="29"/>
  <c r="CD108" i="29"/>
  <c r="CD92" i="29"/>
  <c r="CD76" i="29"/>
  <c r="CD60" i="29"/>
  <c r="CD44" i="29"/>
  <c r="CE105" i="29"/>
  <c r="CE89" i="29"/>
  <c r="CE73" i="29"/>
  <c r="CE57" i="29"/>
  <c r="CE41" i="29"/>
  <c r="CF98" i="29"/>
  <c r="CF82" i="29"/>
  <c r="CF66" i="29"/>
  <c r="CF50" i="29"/>
  <c r="CG95" i="29"/>
  <c r="CG79" i="29"/>
  <c r="CG63" i="29"/>
  <c r="CG47" i="29"/>
  <c r="CH108" i="29"/>
  <c r="CH92" i="29"/>
  <c r="CH76" i="29"/>
  <c r="CH60" i="29"/>
  <c r="CH44" i="29"/>
  <c r="CI105" i="29"/>
  <c r="CI89" i="29"/>
  <c r="CI73" i="29"/>
  <c r="CI57" i="29"/>
  <c r="CI41" i="29"/>
  <c r="CJ98" i="29"/>
  <c r="CJ82" i="29"/>
  <c r="CJ66" i="29"/>
  <c r="CJ50" i="29"/>
  <c r="CK95" i="29"/>
  <c r="CK79" i="29"/>
  <c r="CK63" i="29"/>
  <c r="CK47" i="29"/>
  <c r="CL108" i="29"/>
  <c r="CL92" i="29"/>
  <c r="CL76" i="29"/>
  <c r="CL60" i="29"/>
  <c r="CL44" i="29"/>
  <c r="CM105" i="29"/>
  <c r="CM89" i="29"/>
  <c r="CM73" i="29"/>
  <c r="CM57" i="29"/>
  <c r="CM41" i="29"/>
  <c r="CN98" i="29"/>
  <c r="CN82" i="29"/>
  <c r="CN66" i="29"/>
  <c r="CN50" i="29"/>
  <c r="CO95" i="29"/>
  <c r="CO79" i="29"/>
  <c r="CO63" i="29"/>
  <c r="CO47" i="29"/>
  <c r="CP108" i="29"/>
  <c r="CP92" i="29"/>
  <c r="CP76" i="29"/>
  <c r="CP60" i="29"/>
  <c r="CP44" i="29"/>
  <c r="CQ105" i="29"/>
  <c r="CQ89" i="29"/>
  <c r="CQ73" i="29"/>
  <c r="CQ57" i="29"/>
  <c r="CQ41" i="29"/>
  <c r="CR98" i="29"/>
  <c r="CR82" i="29"/>
  <c r="CR66" i="29"/>
  <c r="CR50" i="29"/>
  <c r="CS95" i="29"/>
  <c r="CS79" i="29"/>
  <c r="CS63" i="29"/>
  <c r="CS47" i="29"/>
  <c r="CT108" i="29"/>
  <c r="CT92" i="29"/>
  <c r="CT76" i="29"/>
  <c r="CT60" i="29"/>
  <c r="CT44" i="29"/>
  <c r="CU105" i="29"/>
  <c r="CU89" i="29"/>
  <c r="CU73" i="29"/>
  <c r="CU57" i="29"/>
  <c r="CU41" i="29"/>
  <c r="CV98" i="29"/>
  <c r="CV82" i="29"/>
  <c r="CV66" i="29"/>
  <c r="CV50" i="29"/>
  <c r="CW95" i="29"/>
  <c r="CW79" i="29"/>
  <c r="CW63" i="29"/>
  <c r="CW47" i="29"/>
  <c r="CX108" i="29"/>
  <c r="CX92" i="29"/>
  <c r="CX76" i="29"/>
  <c r="CX60" i="29"/>
  <c r="CX44" i="29"/>
  <c r="CY105" i="29"/>
  <c r="CY89" i="29"/>
  <c r="CY73" i="29"/>
  <c r="CY57" i="29"/>
  <c r="CY41" i="29"/>
  <c r="CZ98" i="29"/>
  <c r="CZ82" i="29"/>
  <c r="CZ66" i="29"/>
  <c r="CZ50" i="29"/>
  <c r="DA95" i="29"/>
  <c r="DA79" i="29"/>
  <c r="DA63" i="29"/>
  <c r="DA47" i="29"/>
  <c r="DB108" i="29"/>
  <c r="DB92" i="29"/>
  <c r="DB76" i="29"/>
  <c r="DB60" i="29"/>
  <c r="DB44" i="29"/>
  <c r="DC105" i="29"/>
  <c r="DC89" i="29"/>
  <c r="DC73" i="29"/>
  <c r="DC57" i="29"/>
  <c r="DC41" i="29"/>
  <c r="DD98" i="29"/>
  <c r="DD82" i="29"/>
  <c r="DD66" i="29"/>
  <c r="DD50" i="29"/>
  <c r="DE95" i="29"/>
  <c r="DE79" i="29"/>
  <c r="DE63" i="29"/>
  <c r="DE47" i="29"/>
  <c r="DF108" i="29"/>
  <c r="DF92" i="29"/>
  <c r="DF76" i="29"/>
  <c r="DF60" i="29"/>
  <c r="DF44" i="29"/>
  <c r="DG105" i="29"/>
  <c r="DG89" i="29"/>
  <c r="DG73" i="29"/>
  <c r="DG57" i="29"/>
  <c r="DG41" i="29"/>
  <c r="DH98" i="29"/>
  <c r="DH82" i="29"/>
  <c r="DH66" i="29"/>
  <c r="DH50" i="29"/>
  <c r="DI95" i="29"/>
  <c r="DI79" i="29"/>
  <c r="DI63" i="29"/>
  <c r="DI47" i="29"/>
  <c r="DJ108" i="29"/>
  <c r="DJ92" i="29"/>
  <c r="DJ76" i="29"/>
  <c r="DJ60" i="29"/>
  <c r="DJ44" i="29"/>
  <c r="DK105" i="29"/>
  <c r="DK89" i="29"/>
  <c r="DK73" i="29"/>
  <c r="DK57" i="29"/>
  <c r="DK41" i="29"/>
  <c r="DL98" i="29"/>
  <c r="DL82" i="29"/>
  <c r="DL66" i="29"/>
  <c r="DL50" i="29"/>
  <c r="DM95" i="29"/>
  <c r="DM79" i="29"/>
  <c r="DM63" i="29"/>
  <c r="DM47" i="29"/>
  <c r="DN108" i="29"/>
  <c r="DN92" i="29"/>
  <c r="DN76" i="29"/>
  <c r="DN60" i="29"/>
  <c r="DN44" i="29"/>
  <c r="DO105" i="29"/>
  <c r="DO89" i="29"/>
  <c r="DO73" i="29"/>
  <c r="DO57" i="29"/>
  <c r="DO41" i="29"/>
  <c r="DP98" i="29"/>
  <c r="DP82" i="29"/>
  <c r="DP66" i="29"/>
  <c r="DP50" i="29"/>
  <c r="DQ95" i="29"/>
  <c r="DQ79" i="29"/>
  <c r="DQ63" i="29"/>
  <c r="DQ47" i="29"/>
  <c r="DR108" i="29"/>
  <c r="DR92" i="29"/>
  <c r="DR76" i="29"/>
  <c r="DR60" i="29"/>
  <c r="DR44" i="29"/>
  <c r="DS105" i="29"/>
  <c r="DS89" i="29"/>
  <c r="DS73" i="29"/>
  <c r="DS57" i="29"/>
  <c r="DS41" i="29"/>
  <c r="DT98" i="29"/>
  <c r="DT82" i="29"/>
  <c r="DT66" i="29"/>
  <c r="DT50" i="29"/>
  <c r="DU95" i="29"/>
  <c r="DU79" i="29"/>
  <c r="DU63" i="29"/>
  <c r="DU47" i="29"/>
  <c r="DV108" i="29"/>
  <c r="DV92" i="29"/>
  <c r="DV76" i="29"/>
  <c r="DV60" i="29"/>
  <c r="DV44" i="29"/>
  <c r="DW105" i="29"/>
  <c r="DW89" i="29"/>
  <c r="DW73" i="29"/>
  <c r="DW57" i="29"/>
  <c r="DW41" i="29"/>
  <c r="DX98" i="29"/>
  <c r="DX82" i="29"/>
  <c r="DX66" i="29"/>
  <c r="DX50" i="29"/>
  <c r="DY95" i="29"/>
  <c r="DY79" i="29"/>
  <c r="DY63" i="29"/>
  <c r="DY47" i="29"/>
  <c r="DZ108" i="29"/>
  <c r="DZ92" i="29"/>
  <c r="DZ76" i="29"/>
  <c r="DZ60" i="29"/>
  <c r="DZ44" i="29"/>
  <c r="EA105" i="29"/>
  <c r="EA89" i="29"/>
  <c r="EA73" i="29"/>
  <c r="EA57" i="29"/>
  <c r="EA41" i="29"/>
  <c r="EB98" i="29"/>
  <c r="EB82" i="29"/>
  <c r="EB66" i="29"/>
  <c r="EB50" i="29"/>
  <c r="EC95" i="29"/>
  <c r="EC79" i="29"/>
  <c r="EC63" i="29"/>
  <c r="EC47" i="29"/>
  <c r="ED108" i="29"/>
  <c r="ED92" i="29"/>
  <c r="ED76" i="29"/>
  <c r="ED60" i="29"/>
  <c r="ED44" i="29"/>
  <c r="EE105" i="29"/>
  <c r="EE89" i="29"/>
  <c r="EE73" i="29"/>
  <c r="EE57" i="29"/>
  <c r="EE41" i="29"/>
  <c r="EF98" i="29"/>
  <c r="EF82" i="29"/>
  <c r="EF66" i="29"/>
  <c r="EF50" i="29"/>
  <c r="EG95" i="29"/>
  <c r="EG79" i="29"/>
  <c r="EG63" i="29"/>
  <c r="EG47" i="29"/>
  <c r="EH108" i="29"/>
  <c r="EH92" i="29"/>
  <c r="EH76" i="29"/>
  <c r="EH60" i="29"/>
  <c r="EH44" i="29"/>
  <c r="Q94" i="30"/>
  <c r="Q78" i="30"/>
  <c r="Q62" i="30"/>
  <c r="Q46" i="30"/>
  <c r="R107" i="30"/>
  <c r="R91" i="30"/>
  <c r="R75" i="30"/>
  <c r="R59" i="30"/>
  <c r="R43" i="30"/>
  <c r="S104" i="30"/>
  <c r="S72" i="30"/>
  <c r="S56" i="30"/>
  <c r="S40" i="30"/>
  <c r="T101" i="30"/>
  <c r="T85" i="30"/>
  <c r="T69" i="30"/>
  <c r="T53" i="30"/>
  <c r="U94" i="30"/>
  <c r="U78" i="30"/>
  <c r="U62" i="30"/>
  <c r="U46" i="30"/>
  <c r="V107" i="30"/>
  <c r="V91" i="30"/>
  <c r="V75" i="30"/>
  <c r="V59" i="30"/>
  <c r="V43" i="30"/>
  <c r="W104" i="30"/>
  <c r="W72" i="30"/>
  <c r="W56" i="30"/>
  <c r="W40" i="30"/>
  <c r="X101" i="30"/>
  <c r="X85" i="30"/>
  <c r="X69" i="30"/>
  <c r="X53" i="30"/>
  <c r="Y94" i="30"/>
  <c r="Y78" i="30"/>
  <c r="Y62" i="30"/>
  <c r="Y46" i="30"/>
  <c r="Z107" i="30"/>
  <c r="Z91" i="30"/>
  <c r="Z75" i="30"/>
  <c r="Z59" i="30"/>
  <c r="Z43" i="30"/>
  <c r="AA104" i="30"/>
  <c r="AA84" i="30"/>
  <c r="AA64" i="30"/>
  <c r="AA44" i="30"/>
  <c r="AB97" i="30"/>
  <c r="AB77" i="30"/>
  <c r="AB57" i="30"/>
  <c r="AC106" i="30"/>
  <c r="AC86" i="30"/>
  <c r="AC66" i="30"/>
  <c r="AC42" i="30"/>
  <c r="AC112" i="30" s="1"/>
  <c r="AD99" i="30"/>
  <c r="AD79" i="30"/>
  <c r="AD55" i="30"/>
  <c r="AE68" i="30"/>
  <c r="AE48" i="30"/>
  <c r="AF105" i="30"/>
  <c r="AF81" i="30"/>
  <c r="AF61" i="30"/>
  <c r="AF41" i="30"/>
  <c r="AG70" i="30"/>
  <c r="AG50" i="30"/>
  <c r="AH103" i="30"/>
  <c r="AH83" i="30"/>
  <c r="AH63" i="30"/>
  <c r="AH39" i="30"/>
  <c r="AI96" i="30"/>
  <c r="AI76" i="30"/>
  <c r="AI52" i="30"/>
  <c r="AJ109" i="30"/>
  <c r="AJ65" i="30"/>
  <c r="AJ45" i="30"/>
  <c r="AK98" i="30"/>
  <c r="AK74" i="30"/>
  <c r="AK46" i="30"/>
  <c r="AK62" i="30"/>
  <c r="AK78" i="30"/>
  <c r="AK94" i="30"/>
  <c r="AJ37" i="30"/>
  <c r="AJ53" i="30"/>
  <c r="AJ69" i="30"/>
  <c r="AJ85" i="30"/>
  <c r="AJ101" i="30"/>
  <c r="AI40" i="30"/>
  <c r="AI56" i="30"/>
  <c r="AI72" i="30"/>
  <c r="AI88" i="30"/>
  <c r="AI104" i="30"/>
  <c r="AH43" i="30"/>
  <c r="AH59" i="30"/>
  <c r="AH75" i="30"/>
  <c r="AH91" i="30"/>
  <c r="AH107" i="30"/>
  <c r="AG46" i="30"/>
  <c r="AG62" i="30"/>
  <c r="AG78" i="30"/>
  <c r="AG94" i="30"/>
  <c r="AF37" i="30"/>
  <c r="AF53" i="30"/>
  <c r="AF69" i="30"/>
  <c r="AF85" i="30"/>
  <c r="AF101" i="30"/>
  <c r="AE40" i="30"/>
  <c r="AE56" i="30"/>
  <c r="AE72" i="30"/>
  <c r="AE88" i="30"/>
  <c r="AE104" i="30"/>
  <c r="AD43" i="30"/>
  <c r="AD59" i="30"/>
  <c r="AD75" i="30"/>
  <c r="AD91" i="30"/>
  <c r="AD107" i="30"/>
  <c r="AC46" i="30"/>
  <c r="AC62" i="30"/>
  <c r="AC78" i="30"/>
  <c r="AC94" i="30"/>
  <c r="AB37" i="30"/>
  <c r="AB53" i="30"/>
  <c r="AB69" i="30"/>
  <c r="AB85" i="30"/>
  <c r="AB101" i="30"/>
  <c r="AA40" i="30"/>
  <c r="AA56" i="30"/>
  <c r="AA72" i="30"/>
  <c r="AA88" i="30"/>
  <c r="BR65" i="30"/>
  <c r="BR54" i="30"/>
  <c r="BS99" i="30"/>
  <c r="BS67" i="30"/>
  <c r="BS56" i="30"/>
  <c r="BS46" i="30"/>
  <c r="BT72" i="30"/>
  <c r="BT56" i="30"/>
  <c r="BT40" i="30"/>
  <c r="BU101" i="30"/>
  <c r="BU85" i="30"/>
  <c r="BU53" i="30"/>
  <c r="BV97" i="30"/>
  <c r="BV62" i="30"/>
  <c r="BV41" i="30"/>
  <c r="BW96" i="30"/>
  <c r="BW53" i="30"/>
  <c r="BX88" i="30"/>
  <c r="BX67" i="30"/>
  <c r="BX46" i="30"/>
  <c r="BY100" i="30"/>
  <c r="BY58" i="30"/>
  <c r="BY36" i="30"/>
  <c r="BZ91" i="30"/>
  <c r="BZ48" i="30"/>
  <c r="CA104" i="30"/>
  <c r="CA61" i="30"/>
  <c r="CA40" i="30"/>
  <c r="CB95" i="30"/>
  <c r="CC107" i="30"/>
  <c r="CC85" i="30"/>
  <c r="CC64" i="30"/>
  <c r="CC43" i="30"/>
  <c r="CD88" i="30"/>
  <c r="CD45" i="30"/>
  <c r="CE46" i="30"/>
  <c r="AN50" i="31"/>
  <c r="AN82" i="31"/>
  <c r="AJ39" i="31"/>
  <c r="AJ94" i="31"/>
  <c r="T82" i="31"/>
  <c r="T50" i="31"/>
  <c r="AQ46" i="31"/>
  <c r="AQ98" i="31"/>
  <c r="AP97" i="31"/>
  <c r="AK64" i="31"/>
  <c r="AH57" i="31"/>
  <c r="AH109" i="31"/>
  <c r="AF74" i="31"/>
  <c r="AB107" i="31"/>
  <c r="Y47" i="31"/>
  <c r="W57" i="31"/>
  <c r="W97" i="31"/>
  <c r="V108" i="31"/>
  <c r="T42" i="31"/>
  <c r="S45" i="31"/>
  <c r="Q107" i="31"/>
  <c r="AP53" i="31"/>
  <c r="AK75" i="31"/>
  <c r="AI38" i="31"/>
  <c r="AG64" i="31"/>
  <c r="X43" i="31"/>
  <c r="W65" i="31"/>
  <c r="AQ57" i="31"/>
  <c r="AP108" i="31"/>
  <c r="AO104" i="31"/>
  <c r="AM58" i="31"/>
  <c r="AL97" i="31"/>
  <c r="AJ51" i="31"/>
  <c r="AF42" i="31"/>
  <c r="AB63" i="31"/>
  <c r="AA105" i="31"/>
  <c r="X98" i="31"/>
  <c r="V36" i="31"/>
  <c r="AS67" i="31"/>
  <c r="AT104" i="31"/>
  <c r="AV94" i="31"/>
  <c r="AX95" i="31"/>
  <c r="AZ93" i="31"/>
  <c r="BA90" i="31"/>
  <c r="BA47" i="31"/>
  <c r="BB60" i="31"/>
  <c r="BC104" i="31"/>
  <c r="BD105" i="31"/>
  <c r="BE98" i="31"/>
  <c r="BF88" i="31"/>
  <c r="BG93" i="31"/>
  <c r="BM106" i="31"/>
  <c r="BP45" i="31"/>
  <c r="BZ55" i="31"/>
  <c r="CC51" i="31"/>
  <c r="CE45" i="31"/>
  <c r="CH108" i="31"/>
  <c r="BZ37" i="31"/>
  <c r="BZ38" i="31"/>
  <c r="BA38" i="31"/>
  <c r="BA34" i="31"/>
  <c r="AT38" i="31"/>
  <c r="AT34" i="31"/>
  <c r="BA70" i="31"/>
  <c r="BA78" i="31"/>
  <c r="AY80" i="31"/>
  <c r="AU73" i="31"/>
  <c r="AU81" i="31"/>
  <c r="CF41" i="31"/>
  <c r="CF73" i="31"/>
  <c r="CF82" i="31"/>
  <c r="CE69" i="31"/>
  <c r="CE77" i="31"/>
  <c r="CE85" i="31"/>
  <c r="CD40" i="31"/>
  <c r="CC75" i="31"/>
  <c r="CB70" i="31"/>
  <c r="CB81" i="31"/>
  <c r="CA84" i="31"/>
  <c r="BZ40" i="31"/>
  <c r="BY39" i="31"/>
  <c r="BY79" i="31"/>
  <c r="BX42" i="31"/>
  <c r="BX69" i="31"/>
  <c r="BX77" i="31"/>
  <c r="BX85" i="31"/>
  <c r="BW73" i="31"/>
  <c r="BW81" i="31"/>
  <c r="BV39" i="31"/>
  <c r="BU42" i="31"/>
  <c r="BU74" i="31"/>
  <c r="BU82" i="31"/>
  <c r="BT70" i="31"/>
  <c r="BT78" i="31"/>
  <c r="BS84" i="31"/>
  <c r="BR40" i="31"/>
  <c r="BQ43" i="31"/>
  <c r="BQ75" i="31"/>
  <c r="BQ83" i="31"/>
  <c r="BP41" i="31"/>
  <c r="BP73" i="31"/>
  <c r="BP81" i="31"/>
  <c r="BO69" i="31"/>
  <c r="BO77" i="31"/>
  <c r="BO85" i="31"/>
  <c r="BM70" i="31"/>
  <c r="BM78" i="31"/>
  <c r="BJ40" i="31"/>
  <c r="CF42" i="31"/>
  <c r="CF74" i="31"/>
  <c r="CE80" i="31"/>
  <c r="CD43" i="31"/>
  <c r="CC39" i="31"/>
  <c r="CC78" i="31"/>
  <c r="CB41" i="31"/>
  <c r="CB73" i="31"/>
  <c r="CB85" i="31"/>
  <c r="CA69" i="31"/>
  <c r="CA77" i="31"/>
  <c r="BZ44" i="31"/>
  <c r="BY42" i="31"/>
  <c r="BY71" i="31"/>
  <c r="BY82" i="31"/>
  <c r="BX70" i="31"/>
  <c r="BX78" i="31"/>
  <c r="BW84" i="31"/>
  <c r="BV40" i="31"/>
  <c r="BU43" i="31"/>
  <c r="BU75" i="31"/>
  <c r="BU83" i="31"/>
  <c r="BT41" i="31"/>
  <c r="BT73" i="31"/>
  <c r="BT81" i="31"/>
  <c r="BS69" i="31"/>
  <c r="BS77" i="31"/>
  <c r="BS85" i="31"/>
  <c r="BR43" i="31"/>
  <c r="BQ70" i="31"/>
  <c r="BQ78" i="31"/>
  <c r="BP42" i="31"/>
  <c r="BP74" i="31"/>
  <c r="BP82" i="31"/>
  <c r="BO80" i="31"/>
  <c r="BM39" i="31"/>
  <c r="BM71" i="31"/>
  <c r="BM79" i="31"/>
  <c r="BJ43" i="31"/>
  <c r="CD83" i="31"/>
  <c r="CC70" i="31"/>
  <c r="CB77" i="31"/>
  <c r="CA80" i="31"/>
  <c r="BW85" i="31"/>
  <c r="BU78" i="31"/>
  <c r="BS80" i="31"/>
  <c r="BR84" i="31"/>
  <c r="BQ39" i="31"/>
  <c r="BQ71" i="31"/>
  <c r="BO41" i="31"/>
  <c r="BO73" i="31"/>
  <c r="BB44" i="31"/>
  <c r="BA42" i="31"/>
  <c r="BA74" i="31"/>
  <c r="BA83" i="31"/>
  <c r="AY41" i="31"/>
  <c r="AY73" i="31"/>
  <c r="AY84" i="31"/>
  <c r="AU77" i="31"/>
  <c r="CE73" i="31"/>
  <c r="CC42" i="31"/>
  <c r="CC82" i="31"/>
  <c r="BZ84" i="31"/>
  <c r="BY74" i="31"/>
  <c r="BX73" i="31"/>
  <c r="BV43" i="31"/>
  <c r="BV75" i="31"/>
  <c r="BT42" i="31"/>
  <c r="BT74" i="31"/>
  <c r="BQ79" i="31"/>
  <c r="BP69" i="31"/>
  <c r="BO81" i="31"/>
  <c r="BB79" i="31"/>
  <c r="BA43" i="31"/>
  <c r="BA75" i="31"/>
  <c r="AY44" i="31"/>
  <c r="AY85" i="31"/>
  <c r="AU69" i="31"/>
  <c r="AU80" i="31"/>
  <c r="AG96" i="31"/>
  <c r="AE50" i="31"/>
  <c r="AD89" i="31"/>
  <c r="AC67" i="31"/>
  <c r="AA82" i="31"/>
  <c r="Z69" i="31"/>
  <c r="Y100" i="31"/>
  <c r="CB38" i="31"/>
  <c r="CB34" i="31"/>
  <c r="BX34" i="31"/>
  <c r="BX37" i="31"/>
  <c r="BP34" i="31"/>
  <c r="BP37" i="31"/>
  <c r="AF34" i="32"/>
  <c r="AF37" i="32"/>
  <c r="AI37" i="32"/>
  <c r="AI92" i="32"/>
  <c r="BA71" i="31"/>
  <c r="BB84" i="31"/>
  <c r="BB40" i="31"/>
  <c r="BJ44" i="31"/>
  <c r="BY43" i="31"/>
  <c r="AQ66" i="31"/>
  <c r="AP44" i="31"/>
  <c r="AP85" i="31"/>
  <c r="AO52" i="31"/>
  <c r="AO95" i="31"/>
  <c r="AN59" i="31"/>
  <c r="AN103" i="31"/>
  <c r="AM69" i="31"/>
  <c r="AL45" i="31"/>
  <c r="AL88" i="31"/>
  <c r="AK52" i="31"/>
  <c r="AK96" i="31"/>
  <c r="AJ62" i="31"/>
  <c r="AJ103" i="31"/>
  <c r="AI70" i="31"/>
  <c r="AH36" i="31"/>
  <c r="AH77" i="31"/>
  <c r="AG44" i="31"/>
  <c r="AG87" i="31"/>
  <c r="AF51" i="31"/>
  <c r="AF95" i="31"/>
  <c r="AE61" i="31"/>
  <c r="AE102" i="31"/>
  <c r="AD69" i="31"/>
  <c r="AC35" i="31"/>
  <c r="AC76" i="31"/>
  <c r="AB43" i="31"/>
  <c r="AB86" i="31"/>
  <c r="AA50" i="31"/>
  <c r="AA94" i="31"/>
  <c r="Z60" i="31"/>
  <c r="Z101" i="31"/>
  <c r="Y68" i="31"/>
  <c r="X34" i="31"/>
  <c r="X75" i="31"/>
  <c r="W41" i="31"/>
  <c r="W73" i="31"/>
  <c r="W105" i="31"/>
  <c r="V60" i="31"/>
  <c r="V92" i="31"/>
  <c r="U47" i="31"/>
  <c r="U79" i="31"/>
  <c r="T34" i="31"/>
  <c r="T66" i="31"/>
  <c r="T98" i="31"/>
  <c r="S53" i="31"/>
  <c r="S85" i="31"/>
  <c r="R40" i="31"/>
  <c r="R72" i="31"/>
  <c r="R104" i="31"/>
  <c r="Q59" i="31"/>
  <c r="Q91" i="31"/>
  <c r="CE41" i="31"/>
  <c r="CE44" i="31"/>
  <c r="CA40" i="31"/>
  <c r="CA41" i="31"/>
  <c r="BW41" i="31"/>
  <c r="BW44" i="31"/>
  <c r="BS44" i="31"/>
  <c r="BO40" i="31"/>
  <c r="AY40" i="31"/>
  <c r="AU41" i="31"/>
  <c r="CH80" i="31"/>
  <c r="CH75" i="31"/>
  <c r="CH83" i="31"/>
  <c r="CD71" i="31"/>
  <c r="CD79" i="31"/>
  <c r="CD80" i="31"/>
  <c r="BZ71" i="31"/>
  <c r="BZ80" i="31"/>
  <c r="BZ83" i="31"/>
  <c r="BV71" i="31"/>
  <c r="BV79" i="31"/>
  <c r="BV80" i="31"/>
  <c r="BR80" i="31"/>
  <c r="BR75" i="31"/>
  <c r="BR83" i="31"/>
  <c r="BN75" i="31"/>
  <c r="BN83" i="31"/>
  <c r="BN84" i="31"/>
  <c r="BJ80" i="31"/>
  <c r="BJ75" i="31"/>
  <c r="BJ83" i="31"/>
  <c r="BB75" i="31"/>
  <c r="BB83" i="31"/>
  <c r="AT71" i="31"/>
  <c r="AT79" i="31"/>
  <c r="BK89" i="31"/>
  <c r="AK83" i="32"/>
  <c r="AJ53" i="32"/>
  <c r="AH67" i="32"/>
  <c r="AG54" i="32"/>
  <c r="AF82" i="32"/>
  <c r="AE69" i="32"/>
  <c r="AD40" i="32"/>
  <c r="AD104" i="32"/>
  <c r="AC75" i="32"/>
  <c r="AA57" i="32"/>
  <c r="AA104" i="32"/>
  <c r="Z91" i="32"/>
  <c r="Y78" i="32"/>
  <c r="X42" i="32"/>
  <c r="X106" i="32"/>
  <c r="W77" i="32"/>
  <c r="V48" i="32"/>
  <c r="U83" i="32"/>
  <c r="T53" i="32"/>
  <c r="R67" i="32"/>
  <c r="Q54" i="32"/>
  <c r="AK99" i="32"/>
  <c r="AJ69" i="32"/>
  <c r="AI49" i="32"/>
  <c r="AI96" i="32"/>
  <c r="AH83" i="32"/>
  <c r="AG70" i="32"/>
  <c r="AF98" i="32"/>
  <c r="AE85" i="32"/>
  <c r="AD56" i="32"/>
  <c r="AC91" i="32"/>
  <c r="AB45" i="32"/>
  <c r="AB109" i="32"/>
  <c r="AA73" i="32"/>
  <c r="Z43" i="32"/>
  <c r="Z107" i="32"/>
  <c r="Y94" i="32"/>
  <c r="X58" i="32"/>
  <c r="V64" i="32"/>
  <c r="U99" i="32"/>
  <c r="T69" i="32"/>
  <c r="S49" i="32"/>
  <c r="S96" i="32"/>
  <c r="R83" i="32"/>
  <c r="Q70" i="32"/>
  <c r="Z92" i="32"/>
  <c r="Q99" i="31"/>
  <c r="Q51" i="31"/>
  <c r="R88" i="31"/>
  <c r="R48" i="31"/>
  <c r="S77" i="31"/>
  <c r="S37" i="31"/>
  <c r="T74" i="31"/>
  <c r="U103" i="31"/>
  <c r="U63" i="31"/>
  <c r="V100" i="31"/>
  <c r="V52" i="31"/>
  <c r="W89" i="31"/>
  <c r="W49" i="31"/>
  <c r="X66" i="31"/>
  <c r="Y88" i="31"/>
  <c r="Y36" i="31"/>
  <c r="Z49" i="31"/>
  <c r="AA73" i="31"/>
  <c r="AB95" i="31"/>
  <c r="AC108" i="31"/>
  <c r="AC56" i="31"/>
  <c r="AD80" i="31"/>
  <c r="AE93" i="31"/>
  <c r="AE38" i="31"/>
  <c r="AF63" i="31"/>
  <c r="AG76" i="31"/>
  <c r="AH100" i="31"/>
  <c r="AH45" i="31"/>
  <c r="AI58" i="31"/>
  <c r="AJ83" i="31"/>
  <c r="AK107" i="31"/>
  <c r="AK43" i="31"/>
  <c r="AL65" i="31"/>
  <c r="AM78" i="31"/>
  <c r="AN91" i="31"/>
  <c r="AN39" i="31"/>
  <c r="AO63" i="31"/>
  <c r="AP76" i="31"/>
  <c r="AQ89" i="31"/>
  <c r="CA44" i="31"/>
  <c r="BB43" i="31"/>
  <c r="CF45" i="31"/>
  <c r="AJ85" i="32"/>
  <c r="AK43" i="32"/>
  <c r="BI37" i="31"/>
  <c r="BX41" i="31"/>
  <c r="BN58" i="32"/>
  <c r="BN90" i="32"/>
  <c r="BM37" i="32"/>
  <c r="BM45" i="32"/>
  <c r="BM53" i="32"/>
  <c r="BM61" i="32"/>
  <c r="BM69" i="32"/>
  <c r="BM77" i="32"/>
  <c r="BM85" i="32"/>
  <c r="BM93" i="32"/>
  <c r="BM101" i="32"/>
  <c r="BM109" i="32"/>
  <c r="BL41" i="32"/>
  <c r="BL49" i="32"/>
  <c r="BL57" i="32"/>
  <c r="BL65" i="32"/>
  <c r="BL73" i="32"/>
  <c r="BL81" i="32"/>
  <c r="BL89" i="32"/>
  <c r="BL97" i="32"/>
  <c r="BL105" i="32"/>
  <c r="BK36" i="32"/>
  <c r="BK44" i="32"/>
  <c r="BK52" i="32"/>
  <c r="BK60" i="32"/>
  <c r="BK68" i="32"/>
  <c r="BK76" i="32"/>
  <c r="BK84" i="32"/>
  <c r="BK92" i="32"/>
  <c r="BK100" i="32"/>
  <c r="BK108" i="32"/>
  <c r="BJ39" i="32"/>
  <c r="BJ47" i="32"/>
  <c r="BJ55" i="32"/>
  <c r="BJ63" i="32"/>
  <c r="BJ71" i="32"/>
  <c r="BJ79" i="32"/>
  <c r="BJ87" i="32"/>
  <c r="BJ95" i="32"/>
  <c r="BJ103" i="32"/>
  <c r="BI37" i="32"/>
  <c r="BI45" i="32"/>
  <c r="BI53" i="32"/>
  <c r="BI61" i="32"/>
  <c r="BI69" i="32"/>
  <c r="BI77" i="32"/>
  <c r="BI85" i="32"/>
  <c r="BI93" i="32"/>
  <c r="BI101" i="32"/>
  <c r="BI109" i="32"/>
  <c r="BH41" i="32"/>
  <c r="BH49" i="32"/>
  <c r="BH57" i="32"/>
  <c r="BH65" i="32"/>
  <c r="BH73" i="32"/>
  <c r="BH81" i="32"/>
  <c r="BH89" i="32"/>
  <c r="BH97" i="32"/>
  <c r="BH105" i="32"/>
  <c r="BG36" i="32"/>
  <c r="BG44" i="32"/>
  <c r="BG52" i="32"/>
  <c r="BG60" i="32"/>
  <c r="BG68" i="32"/>
  <c r="BG76" i="32"/>
  <c r="BG84" i="32"/>
  <c r="BG92" i="32"/>
  <c r="BG100" i="32"/>
  <c r="BG108" i="32"/>
  <c r="BF39" i="32"/>
  <c r="BF47" i="32"/>
  <c r="BF55" i="32"/>
  <c r="BF63" i="32"/>
  <c r="BF71" i="32"/>
  <c r="BF79" i="32"/>
  <c r="BF87" i="32"/>
  <c r="BF95" i="32"/>
  <c r="BF103" i="32"/>
  <c r="BE37" i="32"/>
  <c r="BE45" i="32"/>
  <c r="BE53" i="32"/>
  <c r="BE61" i="32"/>
  <c r="BE69" i="32"/>
  <c r="BE77" i="32"/>
  <c r="BE85" i="32"/>
  <c r="BE93" i="32"/>
  <c r="BE101" i="32"/>
  <c r="BE109" i="32"/>
  <c r="BD41" i="32"/>
  <c r="BD49" i="32"/>
  <c r="BD57" i="32"/>
  <c r="BD65" i="32"/>
  <c r="BD73" i="32"/>
  <c r="BD81" i="32"/>
  <c r="BD89" i="32"/>
  <c r="BD97" i="32"/>
  <c r="BD105" i="32"/>
  <c r="BC36" i="32"/>
  <c r="BC44" i="32"/>
  <c r="BC52" i="32"/>
  <c r="BC60" i="32"/>
  <c r="BC68" i="32"/>
  <c r="BC76" i="32"/>
  <c r="BC84" i="32"/>
  <c r="BC92" i="32"/>
  <c r="BC100" i="32"/>
  <c r="BC108" i="32"/>
  <c r="BB39" i="32"/>
  <c r="BB47" i="32"/>
  <c r="BB55" i="32"/>
  <c r="BB63" i="32"/>
  <c r="BB71" i="32"/>
  <c r="BB79" i="32"/>
  <c r="BB87" i="32"/>
  <c r="BB95" i="32"/>
  <c r="BB103" i="32"/>
  <c r="BA37" i="32"/>
  <c r="BA45" i="32"/>
  <c r="BA53" i="32"/>
  <c r="BA61" i="32"/>
  <c r="BA69" i="32"/>
  <c r="BA77" i="32"/>
  <c r="BA85" i="32"/>
  <c r="BA93" i="32"/>
  <c r="BA101" i="32"/>
  <c r="BA109" i="32"/>
  <c r="AZ41" i="32"/>
  <c r="AZ49" i="32"/>
  <c r="AZ57" i="32"/>
  <c r="AZ65" i="32"/>
  <c r="AZ73" i="32"/>
  <c r="AZ81" i="32"/>
  <c r="AZ89" i="32"/>
  <c r="AZ97" i="32"/>
  <c r="AZ105" i="32"/>
  <c r="AY36" i="32"/>
  <c r="AY44" i="32"/>
  <c r="AY52" i="32"/>
  <c r="AY60" i="32"/>
  <c r="AY68" i="32"/>
  <c r="AY76" i="32"/>
  <c r="AY84" i="32"/>
  <c r="AY92" i="32"/>
  <c r="AY100" i="32"/>
  <c r="AY108" i="32"/>
  <c r="AX39" i="32"/>
  <c r="AX47" i="32"/>
  <c r="AX55" i="32"/>
  <c r="AX63" i="32"/>
  <c r="AX71" i="32"/>
  <c r="AX79" i="32"/>
  <c r="AX87" i="32"/>
  <c r="AX95" i="32"/>
  <c r="AX103" i="32"/>
  <c r="AW37" i="32"/>
  <c r="AW45" i="32"/>
  <c r="AW53" i="32"/>
  <c r="AW61" i="32"/>
  <c r="AW69" i="32"/>
  <c r="AW77" i="32"/>
  <c r="AW85" i="32"/>
  <c r="AW93" i="32"/>
  <c r="AW101" i="32"/>
  <c r="AW109" i="32"/>
  <c r="AV41" i="32"/>
  <c r="AV49" i="32"/>
  <c r="AV57" i="32"/>
  <c r="AV65" i="32"/>
  <c r="AV73" i="32"/>
  <c r="AV81" i="32"/>
  <c r="AV89" i="32"/>
  <c r="AV97" i="32"/>
  <c r="AV105" i="32"/>
  <c r="AU36" i="32"/>
  <c r="AU44" i="32"/>
  <c r="AU52" i="32"/>
  <c r="AU60" i="32"/>
  <c r="AU68" i="32"/>
  <c r="AU76" i="32"/>
  <c r="AU84" i="32"/>
  <c r="AU92" i="32"/>
  <c r="AU100" i="32"/>
  <c r="AU108" i="32"/>
  <c r="AT39" i="32"/>
  <c r="AT47" i="32"/>
  <c r="AT55" i="32"/>
  <c r="AT63" i="32"/>
  <c r="AT71" i="32"/>
  <c r="AT79" i="32"/>
  <c r="AT87" i="32"/>
  <c r="AT95" i="32"/>
  <c r="AT103" i="32"/>
  <c r="AS37" i="32"/>
  <c r="AS45" i="32"/>
  <c r="AS53" i="32"/>
  <c r="AS61" i="32"/>
  <c r="AS69" i="32"/>
  <c r="BN34" i="32"/>
  <c r="BN66" i="32"/>
  <c r="BN98" i="32"/>
  <c r="BM38" i="32"/>
  <c r="BM46" i="32"/>
  <c r="BM54" i="32"/>
  <c r="BM62" i="32"/>
  <c r="BM70" i="32"/>
  <c r="BM78" i="32"/>
  <c r="BM86" i="32"/>
  <c r="BM94" i="32"/>
  <c r="BM102" i="32"/>
  <c r="BL36" i="32"/>
  <c r="BL44" i="32"/>
  <c r="BL52" i="32"/>
  <c r="BL60" i="32"/>
  <c r="BL68" i="32"/>
  <c r="BL76" i="32"/>
  <c r="BL84" i="32"/>
  <c r="BL92" i="32"/>
  <c r="BL100" i="32"/>
  <c r="BL108" i="32"/>
  <c r="BK39" i="32"/>
  <c r="BK47" i="32"/>
  <c r="BK55" i="32"/>
  <c r="BK63" i="32"/>
  <c r="BK71" i="32"/>
  <c r="BK79" i="32"/>
  <c r="BK87" i="32"/>
  <c r="BK95" i="32"/>
  <c r="BK103" i="32"/>
  <c r="BJ34" i="32"/>
  <c r="BJ42" i="32"/>
  <c r="BJ50" i="32"/>
  <c r="BJ58" i="32"/>
  <c r="BJ66" i="32"/>
  <c r="BJ74" i="32"/>
  <c r="BJ82" i="32"/>
  <c r="BJ90" i="32"/>
  <c r="BJ98" i="32"/>
  <c r="BJ106" i="32"/>
  <c r="BI38" i="32"/>
  <c r="BI46" i="32"/>
  <c r="BI54" i="32"/>
  <c r="BI62" i="32"/>
  <c r="BI70" i="32"/>
  <c r="BI78" i="32"/>
  <c r="BI86" i="32"/>
  <c r="BI94" i="32"/>
  <c r="BI102" i="32"/>
  <c r="BH36" i="32"/>
  <c r="BH44" i="32"/>
  <c r="BH52" i="32"/>
  <c r="BH60" i="32"/>
  <c r="BH68" i="32"/>
  <c r="BH76" i="32"/>
  <c r="BH84" i="32"/>
  <c r="BH92" i="32"/>
  <c r="BH100" i="32"/>
  <c r="BH108" i="32"/>
  <c r="BG39" i="32"/>
  <c r="BG47" i="32"/>
  <c r="BG55" i="32"/>
  <c r="BG63" i="32"/>
  <c r="BG71" i="32"/>
  <c r="BG79" i="32"/>
  <c r="BG87" i="32"/>
  <c r="BG95" i="32"/>
  <c r="BG103" i="32"/>
  <c r="BF34" i="32"/>
  <c r="BF42" i="32"/>
  <c r="BF50" i="32"/>
  <c r="BF58" i="32"/>
  <c r="BF66" i="32"/>
  <c r="BF74" i="32"/>
  <c r="BF82" i="32"/>
  <c r="BF90" i="32"/>
  <c r="BF98" i="32"/>
  <c r="BF106" i="32"/>
  <c r="BE38" i="32"/>
  <c r="BE46" i="32"/>
  <c r="BE54" i="32"/>
  <c r="BE62" i="32"/>
  <c r="BE70" i="32"/>
  <c r="BE78" i="32"/>
  <c r="BE86" i="32"/>
  <c r="BE94" i="32"/>
  <c r="BE102" i="32"/>
  <c r="BD36" i="32"/>
  <c r="BD44" i="32"/>
  <c r="BD52" i="32"/>
  <c r="BD60" i="32"/>
  <c r="BD68" i="32"/>
  <c r="BD76" i="32"/>
  <c r="BD84" i="32"/>
  <c r="BD92" i="32"/>
  <c r="BD100" i="32"/>
  <c r="BD108" i="32"/>
  <c r="BC39" i="32"/>
  <c r="BC47" i="32"/>
  <c r="BC55" i="32"/>
  <c r="BC63" i="32"/>
  <c r="BC71" i="32"/>
  <c r="BC79" i="32"/>
  <c r="BC87" i="32"/>
  <c r="BC95" i="32"/>
  <c r="BC103" i="32"/>
  <c r="BB34" i="32"/>
  <c r="BB42" i="32"/>
  <c r="BB50" i="32"/>
  <c r="BB58" i="32"/>
  <c r="BB66" i="32"/>
  <c r="BB74" i="32"/>
  <c r="BB82" i="32"/>
  <c r="BB90" i="32"/>
  <c r="BB98" i="32"/>
  <c r="BB106" i="32"/>
  <c r="BA38" i="32"/>
  <c r="BA46" i="32"/>
  <c r="BA54" i="32"/>
  <c r="BA62" i="32"/>
  <c r="BA70" i="32"/>
  <c r="BA78" i="32"/>
  <c r="BA86" i="32"/>
  <c r="BA94" i="32"/>
  <c r="BA102" i="32"/>
  <c r="AZ36" i="32"/>
  <c r="AZ44" i="32"/>
  <c r="AZ52" i="32"/>
  <c r="AZ60" i="32"/>
  <c r="AZ68" i="32"/>
  <c r="AZ76" i="32"/>
  <c r="AZ84" i="32"/>
  <c r="AZ92" i="32"/>
  <c r="AZ100" i="32"/>
  <c r="AZ108" i="32"/>
  <c r="AY39" i="32"/>
  <c r="AY47" i="32"/>
  <c r="AY55" i="32"/>
  <c r="BN42" i="32"/>
  <c r="BN74" i="32"/>
  <c r="BN106" i="32"/>
  <c r="BM41" i="32"/>
  <c r="BM49" i="32"/>
  <c r="BM57" i="32"/>
  <c r="BM65" i="32"/>
  <c r="BM73" i="32"/>
  <c r="BM81" i="32"/>
  <c r="BM89" i="32"/>
  <c r="BM97" i="32"/>
  <c r="BM105" i="32"/>
  <c r="BL37" i="32"/>
  <c r="BL45" i="32"/>
  <c r="BL53" i="32"/>
  <c r="BL61" i="32"/>
  <c r="BL69" i="32"/>
  <c r="BL77" i="32"/>
  <c r="BL85" i="32"/>
  <c r="BL93" i="32"/>
  <c r="BL101" i="32"/>
  <c r="BL109" i="32"/>
  <c r="BK40" i="32"/>
  <c r="BK48" i="32"/>
  <c r="BK56" i="32"/>
  <c r="BK64" i="32"/>
  <c r="BK72" i="32"/>
  <c r="BK80" i="32"/>
  <c r="BK88" i="32"/>
  <c r="BK96" i="32"/>
  <c r="BK104" i="32"/>
  <c r="BJ35" i="32"/>
  <c r="BJ43" i="32"/>
  <c r="BJ51" i="32"/>
  <c r="BJ59" i="32"/>
  <c r="BJ67" i="32"/>
  <c r="BJ75" i="32"/>
  <c r="BJ83" i="32"/>
  <c r="BJ91" i="32"/>
  <c r="BJ99" i="32"/>
  <c r="BJ107" i="32"/>
  <c r="BI41" i="32"/>
  <c r="BI49" i="32"/>
  <c r="BI57" i="32"/>
  <c r="BI65" i="32"/>
  <c r="BI73" i="32"/>
  <c r="BI81" i="32"/>
  <c r="BI89" i="32"/>
  <c r="BI97" i="32"/>
  <c r="BI105" i="32"/>
  <c r="BH37" i="32"/>
  <c r="BH45" i="32"/>
  <c r="BH53" i="32"/>
  <c r="BH61" i="32"/>
  <c r="BH69" i="32"/>
  <c r="BH77" i="32"/>
  <c r="BH85" i="32"/>
  <c r="BH93" i="32"/>
  <c r="BH101" i="32"/>
  <c r="BH109" i="32"/>
  <c r="BG40" i="32"/>
  <c r="BG48" i="32"/>
  <c r="BG56" i="32"/>
  <c r="BG64" i="32"/>
  <c r="BG72" i="32"/>
  <c r="BG80" i="32"/>
  <c r="BG88" i="32"/>
  <c r="BG96" i="32"/>
  <c r="BG104" i="32"/>
  <c r="BF35" i="32"/>
  <c r="BF43" i="32"/>
  <c r="BF51" i="32"/>
  <c r="BF59" i="32"/>
  <c r="BF67" i="32"/>
  <c r="BF75" i="32"/>
  <c r="BF83" i="32"/>
  <c r="BF91" i="32"/>
  <c r="BF99" i="32"/>
  <c r="BF107" i="32"/>
  <c r="BE41" i="32"/>
  <c r="BE49" i="32"/>
  <c r="BE57" i="32"/>
  <c r="BE65" i="32"/>
  <c r="BE73" i="32"/>
  <c r="BE81" i="32"/>
  <c r="BE89" i="32"/>
  <c r="BE97" i="32"/>
  <c r="BE105" i="32"/>
  <c r="BD37" i="32"/>
  <c r="BD45" i="32"/>
  <c r="BD53" i="32"/>
  <c r="BD61" i="32"/>
  <c r="BD69" i="32"/>
  <c r="BD77" i="32"/>
  <c r="BD85" i="32"/>
  <c r="BD93" i="32"/>
  <c r="BD101" i="32"/>
  <c r="BD109" i="32"/>
  <c r="BC40" i="32"/>
  <c r="BC48" i="32"/>
  <c r="BC56" i="32"/>
  <c r="BC64" i="32"/>
  <c r="BC72" i="32"/>
  <c r="BC80" i="32"/>
  <c r="BC88" i="32"/>
  <c r="BC96" i="32"/>
  <c r="BC104" i="32"/>
  <c r="BB35" i="32"/>
  <c r="BB43" i="32"/>
  <c r="BB51" i="32"/>
  <c r="BB59" i="32"/>
  <c r="BB67" i="32"/>
  <c r="BB75" i="32"/>
  <c r="BB83" i="32"/>
  <c r="BB91" i="32"/>
  <c r="BB99" i="32"/>
  <c r="BB107" i="32"/>
  <c r="CF53" i="31"/>
  <c r="BC109" i="31"/>
  <c r="BC101" i="31"/>
  <c r="BC93" i="31"/>
  <c r="BC85" i="31"/>
  <c r="BC77" i="31"/>
  <c r="BC69" i="31"/>
  <c r="BC61" i="31"/>
  <c r="BC53" i="31"/>
  <c r="BC45" i="31"/>
  <c r="BD109" i="31"/>
  <c r="BD101" i="31"/>
  <c r="BD93" i="31"/>
  <c r="BD85" i="31"/>
  <c r="BD77" i="31"/>
  <c r="BD69" i="31"/>
  <c r="BD61" i="31"/>
  <c r="BD53" i="31"/>
  <c r="BD45" i="31"/>
  <c r="BE103" i="31"/>
  <c r="BE95" i="31"/>
  <c r="BE87" i="31"/>
  <c r="BE79" i="31"/>
  <c r="BE71" i="31"/>
  <c r="BE63" i="31"/>
  <c r="BE55" i="31"/>
  <c r="BE47" i="31"/>
  <c r="BE39" i="31"/>
  <c r="BF108" i="31"/>
  <c r="BF100" i="31"/>
  <c r="BF92" i="31"/>
  <c r="BF84" i="31"/>
  <c r="BF76" i="31"/>
  <c r="BF68" i="31"/>
  <c r="BF60" i="31"/>
  <c r="BF52" i="31"/>
  <c r="BF44" i="31"/>
  <c r="BF38" i="31"/>
  <c r="BG104" i="31"/>
  <c r="BG96" i="31"/>
  <c r="BG88" i="31"/>
  <c r="BG80" i="31"/>
  <c r="BG72" i="31"/>
  <c r="BG64" i="31"/>
  <c r="BG56" i="31"/>
  <c r="BG48" i="31"/>
  <c r="BG40" i="31"/>
  <c r="BH102" i="31"/>
  <c r="BH94" i="31"/>
  <c r="BH86" i="31"/>
  <c r="BH78" i="31"/>
  <c r="BH70" i="31"/>
  <c r="BH62" i="31"/>
  <c r="BH54" i="31"/>
  <c r="BH46" i="31"/>
  <c r="BI106" i="31"/>
  <c r="BI98" i="31"/>
  <c r="BI90" i="31"/>
  <c r="BI82" i="31"/>
  <c r="BI74" i="31"/>
  <c r="BI66" i="31"/>
  <c r="BI58" i="31"/>
  <c r="BI50" i="31"/>
  <c r="BI42" i="31"/>
  <c r="BJ103" i="31"/>
  <c r="BJ95" i="31"/>
  <c r="BJ87" i="31"/>
  <c r="BJ79" i="31"/>
  <c r="BJ71" i="31"/>
  <c r="BJ63" i="31"/>
  <c r="BJ55" i="31"/>
  <c r="BJ47" i="31"/>
  <c r="BJ39" i="31"/>
  <c r="BJ35" i="31"/>
  <c r="BK105" i="31"/>
  <c r="BK97" i="31"/>
  <c r="BK81" i="31"/>
  <c r="BK73" i="31"/>
  <c r="BK65" i="31"/>
  <c r="BK57" i="31"/>
  <c r="BK49" i="31"/>
  <c r="BK41" i="31"/>
  <c r="BK36" i="31"/>
  <c r="BL105" i="31"/>
  <c r="BL97" i="31"/>
  <c r="BL89" i="31"/>
  <c r="BL81" i="31"/>
  <c r="BL73" i="31"/>
  <c r="BL65" i="31"/>
  <c r="BL57" i="31"/>
  <c r="BL49" i="31"/>
  <c r="BL41" i="31"/>
  <c r="BM107" i="31"/>
  <c r="BM99" i="31"/>
  <c r="BM91" i="31"/>
  <c r="BM83" i="31"/>
  <c r="BM75" i="31"/>
  <c r="BM67" i="31"/>
  <c r="BM59" i="31"/>
  <c r="BM51" i="31"/>
  <c r="BM43" i="31"/>
  <c r="BM35" i="31"/>
  <c r="BN104" i="31"/>
  <c r="BN96" i="31"/>
  <c r="BN88" i="31"/>
  <c r="BN80" i="31"/>
  <c r="BN72" i="31"/>
  <c r="BN64" i="31"/>
  <c r="BN56" i="31"/>
  <c r="BN48" i="31"/>
  <c r="BN40" i="31"/>
  <c r="BN36" i="31"/>
  <c r="BO108" i="31"/>
  <c r="BO100" i="31"/>
  <c r="BO92" i="31"/>
  <c r="BO84" i="31"/>
  <c r="BO76" i="31"/>
  <c r="BO68" i="31"/>
  <c r="BO60" i="31"/>
  <c r="BO52" i="31"/>
  <c r="BO44" i="31"/>
  <c r="BO36" i="31"/>
  <c r="BP102" i="31"/>
  <c r="BP94" i="31"/>
  <c r="BP86" i="31"/>
  <c r="BP78" i="31"/>
  <c r="BP70" i="31"/>
  <c r="BP62" i="31"/>
  <c r="BP54" i="31"/>
  <c r="BP46" i="31"/>
  <c r="BP38" i="31"/>
  <c r="BQ106" i="31"/>
  <c r="BQ98" i="31"/>
  <c r="BQ90" i="31"/>
  <c r="BQ82" i="31"/>
  <c r="BQ74" i="31"/>
  <c r="BQ66" i="31"/>
  <c r="BQ58" i="31"/>
  <c r="BQ50" i="31"/>
  <c r="BQ42" i="31"/>
  <c r="BQ34" i="31"/>
  <c r="BR103" i="31"/>
  <c r="BR95" i="31"/>
  <c r="BR87" i="31"/>
  <c r="BR79" i="31"/>
  <c r="BR71" i="31"/>
  <c r="BR63" i="31"/>
  <c r="BR55" i="31"/>
  <c r="BR47" i="31"/>
  <c r="BR39" i="31"/>
  <c r="BR35" i="31"/>
  <c r="BS105" i="31"/>
  <c r="BS97" i="31"/>
  <c r="BS89" i="31"/>
  <c r="BS81" i="31"/>
  <c r="BS73" i="31"/>
  <c r="BS65" i="31"/>
  <c r="BS57" i="31"/>
  <c r="BS49" i="31"/>
  <c r="BS41" i="31"/>
  <c r="BT109" i="31"/>
  <c r="BT101" i="31"/>
  <c r="BT93" i="31"/>
  <c r="BT85" i="31"/>
  <c r="BT77" i="31"/>
  <c r="BT69" i="31"/>
  <c r="BT61" i="31"/>
  <c r="BT53" i="31"/>
  <c r="BT45" i="31"/>
  <c r="BT37" i="31"/>
  <c r="BU103" i="31"/>
  <c r="BU95" i="31"/>
  <c r="BU87" i="31"/>
  <c r="BU79" i="31"/>
  <c r="BU71" i="31"/>
  <c r="BU63" i="31"/>
  <c r="BU55" i="31"/>
  <c r="BU47" i="31"/>
  <c r="BU39" i="31"/>
  <c r="BV108" i="31"/>
  <c r="BV100" i="31"/>
  <c r="BV92" i="31"/>
  <c r="BV84" i="31"/>
  <c r="BV76" i="31"/>
  <c r="BV68" i="31"/>
  <c r="BV60" i="31"/>
  <c r="BV52" i="31"/>
  <c r="BV44" i="31"/>
  <c r="BV38" i="31"/>
  <c r="BV34" i="31"/>
  <c r="BW104" i="31"/>
  <c r="BW96" i="31"/>
  <c r="BW88" i="31"/>
  <c r="BW80" i="31"/>
  <c r="BW72" i="31"/>
  <c r="BW64" i="31"/>
  <c r="BW56" i="31"/>
  <c r="BW48" i="31"/>
  <c r="BW40" i="31"/>
  <c r="BX106" i="31"/>
  <c r="BX98" i="31"/>
  <c r="BX90" i="31"/>
  <c r="BX82" i="31"/>
  <c r="BX74" i="31"/>
  <c r="BX66" i="31"/>
  <c r="BX57" i="31"/>
  <c r="BX49" i="31"/>
  <c r="BX38" i="31"/>
  <c r="BY106" i="31"/>
  <c r="BY95" i="31"/>
  <c r="BY87" i="31"/>
  <c r="BY75" i="31"/>
  <c r="BY66" i="31"/>
  <c r="BY55" i="31"/>
  <c r="BY47" i="31"/>
  <c r="BY38" i="31"/>
  <c r="BZ107" i="31"/>
  <c r="BZ96" i="31"/>
  <c r="BZ87" i="31"/>
  <c r="BZ79" i="31"/>
  <c r="BZ68" i="31"/>
  <c r="BZ56" i="31"/>
  <c r="BZ48" i="31"/>
  <c r="BZ39" i="31"/>
  <c r="BZ35" i="31"/>
  <c r="CA104" i="31"/>
  <c r="CA92" i="31"/>
  <c r="CA81" i="31"/>
  <c r="CA73" i="31"/>
  <c r="CA65" i="31"/>
  <c r="CA56" i="31"/>
  <c r="CA45" i="31"/>
  <c r="CA36" i="31"/>
  <c r="CB101" i="31"/>
  <c r="CB89" i="31"/>
  <c r="CB78" i="31"/>
  <c r="CB69" i="31"/>
  <c r="CB57" i="31"/>
  <c r="CB46" i="31"/>
  <c r="CB37" i="31"/>
  <c r="CC103" i="31"/>
  <c r="CC94" i="31"/>
  <c r="CC83" i="31"/>
  <c r="CC74" i="31"/>
  <c r="CC63" i="31"/>
  <c r="CC54" i="31"/>
  <c r="CC43" i="31"/>
  <c r="CC35" i="31"/>
  <c r="CD103" i="31"/>
  <c r="CD95" i="31"/>
  <c r="CD87" i="31"/>
  <c r="CD76" i="31"/>
  <c r="CD67" i="31"/>
  <c r="CD59" i="31"/>
  <c r="CD48" i="31"/>
  <c r="CD39" i="31"/>
  <c r="CD35" i="31"/>
  <c r="CE105" i="31"/>
  <c r="CE93" i="31"/>
  <c r="CE84" i="31"/>
  <c r="CE76" i="31"/>
  <c r="CE68" i="31"/>
  <c r="CE57" i="31"/>
  <c r="CE48" i="31"/>
  <c r="CE37" i="31"/>
  <c r="CF102" i="31"/>
  <c r="CF90" i="31"/>
  <c r="CF81" i="31"/>
  <c r="CF70" i="31"/>
  <c r="CF58" i="31"/>
  <c r="CF49" i="31"/>
  <c r="CF38" i="31"/>
  <c r="CG106" i="31"/>
  <c r="CG98" i="31"/>
  <c r="CG90" i="31"/>
  <c r="CG82" i="31"/>
  <c r="CG74" i="31"/>
  <c r="CG66" i="31"/>
  <c r="CG58" i="31"/>
  <c r="CG50" i="31"/>
  <c r="CG42" i="31"/>
  <c r="CG34" i="31"/>
  <c r="CH103" i="31"/>
  <c r="CH95" i="31"/>
  <c r="CH87" i="31"/>
  <c r="CH79" i="31"/>
  <c r="CH71" i="31"/>
  <c r="CH63" i="31"/>
  <c r="CH55" i="31"/>
  <c r="CH47" i="31"/>
  <c r="CH39" i="31"/>
  <c r="CG37" i="31"/>
  <c r="BQ37" i="31"/>
  <c r="BA37" i="31"/>
  <c r="Q102" i="32"/>
  <c r="Q38" i="32"/>
  <c r="Q112" i="32" s="1"/>
  <c r="R51" i="32"/>
  <c r="R114" i="32" s="1"/>
  <c r="S81" i="32"/>
  <c r="T101" i="32"/>
  <c r="T37" i="32"/>
  <c r="T112" i="32" s="1"/>
  <c r="U67" i="32"/>
  <c r="U112" i="32" s="1"/>
  <c r="V96" i="32"/>
  <c r="W109" i="32"/>
  <c r="W61" i="32"/>
  <c r="W112" i="32" s="1"/>
  <c r="X90" i="32"/>
  <c r="X37" i="32"/>
  <c r="Y62" i="32"/>
  <c r="Z75" i="32"/>
  <c r="AA92" i="32"/>
  <c r="AA41" i="32"/>
  <c r="AA112" i="32" s="1"/>
  <c r="AB77" i="32"/>
  <c r="AB34" i="32"/>
  <c r="AC59" i="32"/>
  <c r="AD88" i="32"/>
  <c r="AE101" i="32"/>
  <c r="AE53" i="32"/>
  <c r="AE113" i="32" s="1"/>
  <c r="AF66" i="32"/>
  <c r="AG102" i="32"/>
  <c r="AG38" i="32"/>
  <c r="AH51" i="32"/>
  <c r="AH114" i="32" s="1"/>
  <c r="AI81" i="32"/>
  <c r="AJ101" i="32"/>
  <c r="AJ37" i="32"/>
  <c r="AK67" i="32"/>
  <c r="AC34" i="32"/>
  <c r="AW49" i="32"/>
  <c r="AW38" i="32"/>
  <c r="AX102" i="32"/>
  <c r="AX91" i="32"/>
  <c r="AX82" i="32"/>
  <c r="AX70" i="32"/>
  <c r="AX59" i="32"/>
  <c r="AX50" i="32"/>
  <c r="AX38" i="32"/>
  <c r="AY104" i="32"/>
  <c r="AY95" i="32"/>
  <c r="AY83" i="32"/>
  <c r="AY72" i="32"/>
  <c r="AY63" i="32"/>
  <c r="AY48" i="32"/>
  <c r="AZ109" i="32"/>
  <c r="AZ93" i="32"/>
  <c r="AZ77" i="32"/>
  <c r="AZ61" i="32"/>
  <c r="AZ45" i="32"/>
  <c r="BA105" i="32"/>
  <c r="BA89" i="32"/>
  <c r="BA73" i="32"/>
  <c r="BA57" i="32"/>
  <c r="BA41" i="32"/>
  <c r="BB86" i="32"/>
  <c r="BB54" i="32"/>
  <c r="BC99" i="32"/>
  <c r="BC67" i="32"/>
  <c r="BC35" i="32"/>
  <c r="BD80" i="32"/>
  <c r="BD48" i="32"/>
  <c r="BE90" i="32"/>
  <c r="BE58" i="32"/>
  <c r="BF102" i="32"/>
  <c r="BF70" i="32"/>
  <c r="BF38" i="32"/>
  <c r="BG83" i="32"/>
  <c r="BG51" i="32"/>
  <c r="BH96" i="32"/>
  <c r="BH64" i="32"/>
  <c r="BI106" i="32"/>
  <c r="BI74" i="32"/>
  <c r="BI42" i="32"/>
  <c r="BJ86" i="32"/>
  <c r="BJ54" i="32"/>
  <c r="BK99" i="32"/>
  <c r="BK67" i="32"/>
  <c r="BK35" i="32"/>
  <c r="BL80" i="32"/>
  <c r="BL48" i="32"/>
  <c r="BM90" i="32"/>
  <c r="BM58" i="32"/>
  <c r="BN82" i="32"/>
  <c r="BA114" i="30" l="1"/>
  <c r="AN114" i="30"/>
  <c r="AS114" i="30"/>
  <c r="AU112" i="30"/>
  <c r="BE114" i="30"/>
  <c r="CI113" i="31"/>
  <c r="BD113" i="32"/>
  <c r="CF113" i="29"/>
  <c r="BR114" i="32"/>
  <c r="AV112" i="32"/>
  <c r="BA112" i="32"/>
  <c r="AR114" i="30"/>
  <c r="AW114" i="30"/>
  <c r="BB113" i="30"/>
  <c r="CF111" i="31"/>
  <c r="BL111" i="31"/>
  <c r="AZ112" i="32"/>
  <c r="BH112" i="32"/>
  <c r="AT111" i="32"/>
  <c r="AP113" i="30"/>
  <c r="BA113" i="30"/>
  <c r="EF112" i="29"/>
  <c r="AZ114" i="31"/>
  <c r="DX112" i="29"/>
  <c r="BH111" i="31"/>
  <c r="X11" i="1"/>
  <c r="X287" i="1"/>
  <c r="X81" i="1"/>
  <c r="X176" i="1"/>
  <c r="X3" i="1"/>
  <c r="X286" i="1"/>
  <c r="X116" i="1"/>
  <c r="X83" i="1"/>
  <c r="X297" i="1"/>
  <c r="X285" i="1"/>
  <c r="X156" i="1"/>
  <c r="X260" i="1"/>
  <c r="X68" i="1"/>
  <c r="X226" i="1"/>
  <c r="X29" i="1"/>
  <c r="X88" i="1"/>
  <c r="X167" i="1"/>
  <c r="X294" i="1"/>
  <c r="X293" i="1"/>
  <c r="X131" i="1"/>
  <c r="X144" i="1"/>
  <c r="X123" i="1"/>
  <c r="X241" i="1"/>
  <c r="X93" i="1"/>
  <c r="X6" i="1"/>
  <c r="X213" i="1"/>
  <c r="X128" i="1"/>
  <c r="X274" i="1"/>
  <c r="X282" i="1"/>
  <c r="X196" i="1"/>
  <c r="X35" i="1"/>
  <c r="X192" i="1"/>
  <c r="X259" i="1"/>
  <c r="X141" i="1"/>
  <c r="X80" i="1"/>
  <c r="X206" i="1"/>
  <c r="X193" i="1"/>
  <c r="X292" i="1"/>
  <c r="X180" i="1"/>
  <c r="X256" i="1"/>
  <c r="X225" i="1"/>
  <c r="X166" i="1"/>
  <c r="X44" i="1"/>
  <c r="X7" i="1"/>
  <c r="X62" i="1"/>
  <c r="X217" i="1"/>
  <c r="X238" i="1"/>
  <c r="X277" i="1"/>
  <c r="X41" i="1"/>
  <c r="X99" i="1"/>
  <c r="X233" i="1"/>
  <c r="X54" i="1"/>
  <c r="X164" i="1"/>
  <c r="X135" i="1"/>
  <c r="X210" i="1"/>
  <c r="X134" i="1"/>
  <c r="X224" i="1"/>
  <c r="X115" i="1"/>
  <c r="X269" i="1"/>
  <c r="X207" i="1"/>
  <c r="X272" i="1"/>
  <c r="X20" i="1"/>
  <c r="X66" i="1"/>
  <c r="X23" i="1"/>
  <c r="X72" i="1"/>
  <c r="X153" i="1"/>
  <c r="X119" i="1"/>
  <c r="X230" i="1"/>
  <c r="X117" i="1"/>
  <c r="X209" i="1"/>
  <c r="X214" i="1"/>
  <c r="X90" i="1"/>
  <c r="X244" i="1"/>
  <c r="X71" i="1"/>
  <c r="X298" i="1"/>
  <c r="X19" i="1"/>
  <c r="X185" i="1"/>
  <c r="X195" i="1"/>
  <c r="X139" i="1"/>
  <c r="X201" i="1"/>
  <c r="X199" i="1"/>
  <c r="X255" i="1"/>
  <c r="X121" i="1"/>
  <c r="X161" i="1"/>
  <c r="X86" i="1"/>
  <c r="X5" i="1"/>
  <c r="X28" i="1"/>
  <c r="X220" i="1"/>
  <c r="X237" i="1"/>
  <c r="X296" i="1"/>
  <c r="X67" i="1"/>
  <c r="X248" i="1"/>
  <c r="X307" i="1"/>
  <c r="X179" i="1"/>
  <c r="X12" i="1"/>
  <c r="X223" i="1"/>
  <c r="X310" i="1"/>
  <c r="X165" i="1"/>
  <c r="X267" i="1"/>
  <c r="X18" i="1"/>
  <c r="X235" i="1"/>
  <c r="X302" i="1"/>
  <c r="X276" i="1"/>
  <c r="X240" i="1"/>
  <c r="X85" i="1"/>
  <c r="X250" i="1"/>
  <c r="X101" i="1"/>
  <c r="X188" i="1"/>
  <c r="X251" i="1"/>
  <c r="X30" i="1"/>
  <c r="X24" i="1"/>
  <c r="X273" i="1"/>
  <c r="X104" i="1"/>
  <c r="X252" i="1"/>
  <c r="X127" i="1"/>
  <c r="X216" i="1"/>
  <c r="X40" i="1"/>
  <c r="X50" i="1"/>
  <c r="X208" i="1"/>
  <c r="X281" i="1"/>
  <c r="X200" i="1"/>
  <c r="X64" i="1"/>
  <c r="X138" i="1"/>
  <c r="X283" i="1"/>
  <c r="X264" i="1"/>
  <c r="X95" i="1"/>
  <c r="X280" i="1"/>
  <c r="X169" i="1"/>
  <c r="X51" i="1"/>
  <c r="X155" i="1"/>
  <c r="X8" i="1"/>
  <c r="X236" i="1"/>
  <c r="X109" i="1"/>
  <c r="X49" i="1"/>
  <c r="X76" i="1"/>
  <c r="X9" i="1"/>
  <c r="X228" i="1"/>
  <c r="X150" i="1"/>
  <c r="X84" i="1"/>
  <c r="X159" i="1"/>
  <c r="X45" i="1"/>
  <c r="X58" i="1"/>
  <c r="X111" i="1"/>
  <c r="X181" i="1"/>
  <c r="X242" i="1"/>
  <c r="X257" i="1"/>
  <c r="X189" i="1"/>
  <c r="X246" i="1"/>
  <c r="X275" i="1"/>
  <c r="X173" i="1"/>
  <c r="X74" i="1"/>
  <c r="X105" i="1"/>
  <c r="X46" i="1"/>
  <c r="X107" i="1"/>
  <c r="X227" i="1"/>
  <c r="X218" i="1"/>
  <c r="X197" i="1"/>
  <c r="X26" i="1"/>
  <c r="X198" i="1"/>
  <c r="X125" i="1"/>
  <c r="X312" i="1"/>
  <c r="X140" i="1"/>
  <c r="X190" i="1"/>
  <c r="X110" i="1"/>
  <c r="X219" i="1"/>
  <c r="X114" i="1"/>
  <c r="X308" i="1"/>
  <c r="X202" i="1"/>
  <c r="X36" i="1"/>
  <c r="X22" i="1"/>
  <c r="X229" i="1"/>
  <c r="X77" i="1"/>
  <c r="X33" i="1"/>
  <c r="X271" i="1"/>
  <c r="X147" i="1"/>
  <c r="X291" i="1"/>
  <c r="X31" i="1"/>
  <c r="X94" i="1"/>
  <c r="X215" i="1"/>
  <c r="X258" i="1"/>
  <c r="X162" i="1"/>
  <c r="X305" i="1"/>
  <c r="X175" i="1"/>
  <c r="X137" i="1"/>
  <c r="X253" i="1"/>
  <c r="X78" i="1"/>
  <c r="X279" i="1"/>
  <c r="X203" i="1"/>
  <c r="X21" i="1"/>
  <c r="X59" i="1"/>
  <c r="X70" i="1"/>
  <c r="X118" i="1"/>
  <c r="X149" i="1"/>
  <c r="X313" i="1"/>
  <c r="X212" i="1"/>
  <c r="X34" i="1"/>
  <c r="X16" i="1"/>
  <c r="X73" i="1"/>
  <c r="X154" i="1"/>
  <c r="X27" i="1"/>
  <c r="X98" i="1"/>
  <c r="X126" i="1"/>
  <c r="X60" i="1"/>
  <c r="X270" i="1"/>
  <c r="X231" i="1"/>
  <c r="X2" i="1"/>
  <c r="X261" i="1"/>
  <c r="X108" i="1"/>
  <c r="X290" i="1"/>
  <c r="X146" i="1"/>
  <c r="X299" i="1"/>
  <c r="X168" i="1"/>
  <c r="X178" i="1"/>
  <c r="X43" i="1"/>
  <c r="X184" i="1"/>
  <c r="X182" i="1"/>
  <c r="X304" i="1"/>
  <c r="X239" i="1"/>
  <c r="X15" i="1"/>
  <c r="X120" i="1"/>
  <c r="X100" i="1"/>
  <c r="X160" i="1"/>
  <c r="X163" i="1"/>
  <c r="X14" i="1"/>
  <c r="X191" i="1"/>
  <c r="X234" i="1"/>
  <c r="X301" i="1"/>
  <c r="X96" i="1"/>
  <c r="X4" i="1"/>
  <c r="X284" i="1"/>
  <c r="X262" i="1"/>
  <c r="X79" i="1"/>
  <c r="X63" i="1"/>
  <c r="X170" i="1"/>
  <c r="X130" i="1"/>
  <c r="X106" i="1"/>
  <c r="X69" i="1"/>
  <c r="X10" i="1"/>
  <c r="X87" i="1"/>
  <c r="X183" i="1"/>
  <c r="X61" i="1"/>
  <c r="X92" i="1"/>
  <c r="X129" i="1"/>
  <c r="X42" i="1"/>
  <c r="X133" i="1"/>
  <c r="X172" i="1"/>
  <c r="X288" i="1"/>
  <c r="X303" i="1"/>
  <c r="X311" i="1"/>
  <c r="X48" i="1"/>
  <c r="X263" i="1"/>
  <c r="X174" i="1"/>
  <c r="X89" i="1"/>
  <c r="X187" i="1"/>
  <c r="X56" i="1"/>
  <c r="X265" i="1"/>
  <c r="X186" i="1"/>
  <c r="X268" i="1"/>
  <c r="X221" i="1"/>
  <c r="X57" i="1"/>
  <c r="X278" i="1"/>
  <c r="X243" i="1"/>
  <c r="X295" i="1"/>
  <c r="X55" i="1"/>
  <c r="X112" i="1"/>
  <c r="X152" i="1"/>
  <c r="X82" i="1"/>
  <c r="X145" i="1"/>
  <c r="X102" i="1"/>
  <c r="X247" i="1"/>
  <c r="X177" i="1"/>
  <c r="X158" i="1"/>
  <c r="X52" i="1"/>
  <c r="X249" i="1"/>
  <c r="X53" i="1"/>
  <c r="X38" i="1"/>
  <c r="X232" i="1"/>
  <c r="X103" i="1"/>
  <c r="X194" i="1"/>
  <c r="X13" i="1"/>
  <c r="X136" i="1"/>
  <c r="X17" i="1"/>
  <c r="X151" i="1"/>
  <c r="X245" i="1"/>
  <c r="X113" i="1"/>
  <c r="X37" i="1"/>
  <c r="X91" i="1"/>
  <c r="X32" i="1"/>
  <c r="X254" i="1"/>
  <c r="X65" i="1"/>
  <c r="X204" i="1"/>
  <c r="X75" i="1"/>
  <c r="X25" i="1"/>
  <c r="X171" i="1"/>
  <c r="X266" i="1"/>
  <c r="X132" i="1"/>
  <c r="X157" i="1"/>
  <c r="X143" i="1"/>
  <c r="X289" i="1"/>
  <c r="X300" i="1"/>
  <c r="X148" i="1"/>
  <c r="X309" i="1"/>
  <c r="X142" i="1"/>
  <c r="X205" i="1"/>
  <c r="X47" i="1"/>
  <c r="X39" i="1"/>
  <c r="X306" i="1"/>
  <c r="X97" i="1"/>
  <c r="X222" i="1"/>
  <c r="X124" i="1"/>
  <c r="X122" i="1"/>
  <c r="U22" i="3"/>
  <c r="U49" i="3"/>
  <c r="U75" i="3"/>
  <c r="U84" i="3"/>
  <c r="U59" i="3"/>
  <c r="U48" i="3"/>
  <c r="U36" i="3"/>
  <c r="U87" i="3"/>
  <c r="U86" i="3"/>
  <c r="U88" i="3"/>
  <c r="U89" i="3"/>
  <c r="U32" i="3"/>
  <c r="U60" i="3"/>
  <c r="U6" i="3"/>
  <c r="U27" i="3"/>
  <c r="U105" i="3"/>
  <c r="U28" i="3"/>
  <c r="U56" i="3"/>
  <c r="U42" i="3"/>
  <c r="U90" i="3"/>
  <c r="U51" i="3"/>
  <c r="U31" i="3"/>
  <c r="U82" i="3"/>
  <c r="U97" i="3"/>
  <c r="U109" i="3"/>
  <c r="U15" i="3"/>
  <c r="U19" i="3"/>
  <c r="U104" i="3"/>
  <c r="U55" i="3"/>
  <c r="U74" i="3"/>
  <c r="U85" i="3"/>
  <c r="U54" i="3"/>
  <c r="U2" i="3"/>
  <c r="U68" i="3"/>
  <c r="U93" i="3"/>
  <c r="U72" i="3"/>
  <c r="U73" i="3"/>
  <c r="U61" i="3"/>
  <c r="U35" i="3"/>
  <c r="U45" i="3"/>
  <c r="U34" i="3"/>
  <c r="U5" i="3"/>
  <c r="U12" i="3"/>
  <c r="U111" i="3"/>
  <c r="U21" i="3"/>
  <c r="U110" i="3"/>
  <c r="U38" i="3"/>
  <c r="U14" i="3"/>
  <c r="U83" i="3"/>
  <c r="U92" i="3"/>
  <c r="U20" i="3"/>
  <c r="U46" i="3"/>
  <c r="U13" i="3"/>
  <c r="U43" i="3"/>
  <c r="U67" i="3"/>
  <c r="U100" i="3"/>
  <c r="U40" i="3"/>
  <c r="U95" i="3"/>
  <c r="U96" i="3"/>
  <c r="U103" i="3"/>
  <c r="U18" i="3"/>
  <c r="U25" i="3"/>
  <c r="U26" i="3"/>
  <c r="U7" i="3"/>
  <c r="U23" i="3"/>
  <c r="U106" i="3"/>
  <c r="U71" i="3"/>
  <c r="U63" i="3"/>
  <c r="U24" i="3"/>
  <c r="U98" i="3"/>
  <c r="U33" i="3"/>
  <c r="U78" i="3"/>
  <c r="U81" i="3"/>
  <c r="U17" i="3"/>
  <c r="U112" i="3"/>
  <c r="U29" i="3"/>
  <c r="U9" i="3"/>
  <c r="U50" i="3"/>
  <c r="U99" i="3"/>
  <c r="U53" i="3"/>
  <c r="U52" i="3"/>
  <c r="U58" i="3"/>
  <c r="U79" i="3"/>
  <c r="U16" i="3"/>
  <c r="U11" i="3"/>
  <c r="U4" i="3"/>
  <c r="U47" i="3"/>
  <c r="U91" i="3"/>
  <c r="U66" i="3"/>
  <c r="U8" i="3"/>
  <c r="U94" i="3"/>
  <c r="U101" i="3"/>
  <c r="U70" i="3"/>
  <c r="U10" i="3"/>
  <c r="U39" i="3"/>
  <c r="U107" i="3"/>
  <c r="U108" i="3"/>
  <c r="U76" i="3"/>
  <c r="U62" i="3"/>
  <c r="U3" i="3"/>
  <c r="U80" i="3"/>
  <c r="U41" i="3"/>
  <c r="U65" i="3"/>
  <c r="U102" i="3"/>
  <c r="U44" i="3"/>
  <c r="U69" i="3"/>
  <c r="U77" i="3"/>
  <c r="BC112" i="32"/>
  <c r="BC113" i="32"/>
  <c r="BC111" i="32"/>
  <c r="BC114" i="32"/>
  <c r="AJ114" i="32"/>
  <c r="AJ112" i="32"/>
  <c r="AJ113" i="32"/>
  <c r="AG114" i="32"/>
  <c r="AG113" i="32"/>
  <c r="Y111" i="32"/>
  <c r="Y112" i="32"/>
  <c r="BR112" i="31"/>
  <c r="BR114" i="31"/>
  <c r="BR113" i="31"/>
  <c r="BR111" i="31"/>
  <c r="BK113" i="31"/>
  <c r="BK114" i="31"/>
  <c r="BK111" i="31"/>
  <c r="BK112" i="31"/>
  <c r="BD114" i="31"/>
  <c r="BD112" i="31"/>
  <c r="BD113" i="31"/>
  <c r="BF114" i="32"/>
  <c r="BF111" i="32"/>
  <c r="BF113" i="32"/>
  <c r="BF112" i="32"/>
  <c r="AW113" i="32"/>
  <c r="BE113" i="32"/>
  <c r="BM112" i="32"/>
  <c r="BM111" i="32"/>
  <c r="Z112" i="31"/>
  <c r="Z113" i="31"/>
  <c r="Z111" i="31"/>
  <c r="Z114" i="31"/>
  <c r="Z111" i="32"/>
  <c r="Z113" i="32"/>
  <c r="AD114" i="32"/>
  <c r="AD112" i="32"/>
  <c r="AD113" i="32"/>
  <c r="AD111" i="32"/>
  <c r="T111" i="31"/>
  <c r="T114" i="31"/>
  <c r="T113" i="31"/>
  <c r="T112" i="31"/>
  <c r="AB112" i="31"/>
  <c r="AB113" i="31"/>
  <c r="AB114" i="31"/>
  <c r="AB111" i="31"/>
  <c r="CB111" i="31"/>
  <c r="CB114" i="31"/>
  <c r="CB113" i="31"/>
  <c r="CB112" i="31"/>
  <c r="AI114" i="31"/>
  <c r="AI112" i="31"/>
  <c r="AI113" i="31"/>
  <c r="AI111" i="31"/>
  <c r="AA111" i="30"/>
  <c r="AA114" i="30"/>
  <c r="AA112" i="30"/>
  <c r="AA113" i="30"/>
  <c r="AF112" i="30"/>
  <c r="AF111" i="30"/>
  <c r="AF113" i="30"/>
  <c r="AF114" i="30"/>
  <c r="AG114" i="30"/>
  <c r="AG111" i="30"/>
  <c r="AG113" i="30"/>
  <c r="AH112" i="30"/>
  <c r="AH111" i="30"/>
  <c r="AH114" i="30"/>
  <c r="AH113" i="30"/>
  <c r="U111" i="30"/>
  <c r="U112" i="30"/>
  <c r="U113" i="30"/>
  <c r="T112" i="30"/>
  <c r="T111" i="30"/>
  <c r="T114" i="30"/>
  <c r="T113" i="30"/>
  <c r="S111" i="30"/>
  <c r="S114" i="30"/>
  <c r="S113" i="30"/>
  <c r="S112" i="30"/>
  <c r="R112" i="30"/>
  <c r="R111" i="30"/>
  <c r="R114" i="30"/>
  <c r="R113" i="30"/>
  <c r="EA114" i="29"/>
  <c r="EA111" i="29"/>
  <c r="EA112" i="29"/>
  <c r="EA113" i="29"/>
  <c r="DS114" i="29"/>
  <c r="DS111" i="29"/>
  <c r="DS112" i="29"/>
  <c r="DS113" i="29"/>
  <c r="DK114" i="29"/>
  <c r="DK111" i="29"/>
  <c r="DK112" i="29"/>
  <c r="DK113" i="29"/>
  <c r="DC114" i="29"/>
  <c r="DC111" i="29"/>
  <c r="DC112" i="29"/>
  <c r="DC113" i="29"/>
  <c r="CU114" i="29"/>
  <c r="CU111" i="29"/>
  <c r="CU112" i="29"/>
  <c r="CU113" i="29"/>
  <c r="CM114" i="29"/>
  <c r="CM111" i="29"/>
  <c r="CM112" i="29"/>
  <c r="CM113" i="29"/>
  <c r="CE114" i="29"/>
  <c r="CE111" i="29"/>
  <c r="CE112" i="29"/>
  <c r="CE113" i="29"/>
  <c r="BX114" i="29"/>
  <c r="BX111" i="29"/>
  <c r="BX113" i="29"/>
  <c r="BX112" i="29"/>
  <c r="BW114" i="29"/>
  <c r="BW111" i="29"/>
  <c r="BW112" i="29"/>
  <c r="BW113" i="29"/>
  <c r="BO114" i="29"/>
  <c r="BO111" i="29"/>
  <c r="BO112" i="29"/>
  <c r="BO113" i="29"/>
  <c r="AN111" i="30"/>
  <c r="AN113" i="30"/>
  <c r="AO114" i="30"/>
  <c r="AO113" i="30"/>
  <c r="AO111" i="30"/>
  <c r="AO112" i="30"/>
  <c r="AS112" i="30"/>
  <c r="AU111" i="30"/>
  <c r="AU114" i="30"/>
  <c r="AZ114" i="30"/>
  <c r="AZ112" i="30"/>
  <c r="AZ111" i="30"/>
  <c r="AZ113" i="30"/>
  <c r="BD113" i="30"/>
  <c r="BF113" i="30"/>
  <c r="BF114" i="30"/>
  <c r="BF111" i="30"/>
  <c r="BF112" i="30"/>
  <c r="BK111" i="30"/>
  <c r="BK113" i="30"/>
  <c r="BK112" i="30"/>
  <c r="BP113" i="30"/>
  <c r="BP114" i="30"/>
  <c r="BP112" i="30"/>
  <c r="BP111" i="30"/>
  <c r="CE113" i="30"/>
  <c r="CE112" i="30"/>
  <c r="CE114" i="30"/>
  <c r="CE111" i="30"/>
  <c r="BH111" i="30"/>
  <c r="BH112" i="30"/>
  <c r="BH114" i="30"/>
  <c r="BH113" i="30"/>
  <c r="BJ111" i="30"/>
  <c r="BT114" i="30"/>
  <c r="BT113" i="30"/>
  <c r="BT112" i="30"/>
  <c r="BT111" i="30"/>
  <c r="CC114" i="30"/>
  <c r="CC113" i="30"/>
  <c r="CC112" i="30"/>
  <c r="CC111" i="30"/>
  <c r="AK114" i="30"/>
  <c r="AK113" i="30"/>
  <c r="AK112" i="30"/>
  <c r="AK111" i="30"/>
  <c r="EG113" i="29"/>
  <c r="EG114" i="29"/>
  <c r="EG111" i="29"/>
  <c r="EG112" i="29"/>
  <c r="DU113" i="29"/>
  <c r="DU114" i="29"/>
  <c r="DU112" i="29"/>
  <c r="DU111" i="29"/>
  <c r="DP114" i="29"/>
  <c r="DP113" i="29"/>
  <c r="DE113" i="29"/>
  <c r="DE114" i="29"/>
  <c r="DE112" i="29"/>
  <c r="DE111" i="29"/>
  <c r="CZ113" i="29"/>
  <c r="CZ111" i="29"/>
  <c r="CZ112" i="29"/>
  <c r="CZ114" i="29"/>
  <c r="CO113" i="29"/>
  <c r="CO114" i="29"/>
  <c r="CO112" i="29"/>
  <c r="CO111" i="29"/>
  <c r="CJ111" i="29"/>
  <c r="CJ114" i="29"/>
  <c r="CJ113" i="29"/>
  <c r="CJ112" i="29"/>
  <c r="AY112" i="31"/>
  <c r="AY113" i="31"/>
  <c r="AY111" i="31"/>
  <c r="AY114" i="31"/>
  <c r="BB113" i="31"/>
  <c r="BB111" i="31"/>
  <c r="BB114" i="31"/>
  <c r="BB112" i="31"/>
  <c r="AS111" i="31"/>
  <c r="AS114" i="31"/>
  <c r="AS112" i="31"/>
  <c r="AS113" i="31"/>
  <c r="AW114" i="31"/>
  <c r="AW111" i="31"/>
  <c r="AW112" i="31"/>
  <c r="AW113" i="31"/>
  <c r="BC113" i="31"/>
  <c r="BC114" i="31"/>
  <c r="BC112" i="31"/>
  <c r="BC111" i="31"/>
  <c r="AU112" i="31"/>
  <c r="AU111" i="31"/>
  <c r="AU113" i="31"/>
  <c r="AU114" i="31"/>
  <c r="BE112" i="31"/>
  <c r="BE114" i="31"/>
  <c r="BE111" i="31"/>
  <c r="BE113" i="31"/>
  <c r="BJ112" i="30"/>
  <c r="AS113" i="30"/>
  <c r="DV113" i="29"/>
  <c r="DV114" i="29"/>
  <c r="DV112" i="29"/>
  <c r="DV111" i="29"/>
  <c r="DF113" i="29"/>
  <c r="DF114" i="29"/>
  <c r="DF112" i="29"/>
  <c r="DF111" i="29"/>
  <c r="CP113" i="29"/>
  <c r="CP114" i="29"/>
  <c r="CP112" i="29"/>
  <c r="CP111" i="29"/>
  <c r="BZ113" i="29"/>
  <c r="BZ114" i="29"/>
  <c r="BZ112" i="29"/>
  <c r="BZ111" i="29"/>
  <c r="BV113" i="29"/>
  <c r="BV114" i="29"/>
  <c r="BV111" i="29"/>
  <c r="BV112" i="29"/>
  <c r="BP111" i="29"/>
  <c r="BP113" i="29"/>
  <c r="BP114" i="29"/>
  <c r="BP112" i="29"/>
  <c r="T114" i="29"/>
  <c r="T111" i="29"/>
  <c r="T112" i="29"/>
  <c r="T113" i="29"/>
  <c r="AY111" i="29"/>
  <c r="AY112" i="29"/>
  <c r="AY114" i="29"/>
  <c r="AY113" i="29"/>
  <c r="AI111" i="29"/>
  <c r="AI112" i="29"/>
  <c r="AI113" i="29"/>
  <c r="AI114" i="29"/>
  <c r="AU113" i="30"/>
  <c r="EI10" i="29"/>
  <c r="EH84" i="29"/>
  <c r="EH40" i="29"/>
  <c r="EH72" i="29"/>
  <c r="EH37" i="29"/>
  <c r="EH53" i="29"/>
  <c r="EH69" i="29"/>
  <c r="EH85" i="29"/>
  <c r="EH101" i="29"/>
  <c r="EH38" i="29"/>
  <c r="EH54" i="29"/>
  <c r="EH70" i="29"/>
  <c r="EH86" i="29"/>
  <c r="EH102" i="29"/>
  <c r="EH35" i="29"/>
  <c r="EH51" i="29"/>
  <c r="EH67" i="29"/>
  <c r="EH83" i="29"/>
  <c r="EH99" i="29"/>
  <c r="EH41" i="29"/>
  <c r="EH57" i="29"/>
  <c r="EH73" i="29"/>
  <c r="EH89" i="29"/>
  <c r="EH105" i="29"/>
  <c r="EH42" i="29"/>
  <c r="EH58" i="29"/>
  <c r="EH74" i="29"/>
  <c r="EH90" i="29"/>
  <c r="EH106" i="29"/>
  <c r="EH39" i="29"/>
  <c r="EH55" i="29"/>
  <c r="EH71" i="29"/>
  <c r="EH87" i="29"/>
  <c r="EH103" i="29"/>
  <c r="EH45" i="29"/>
  <c r="EH61" i="29"/>
  <c r="EH77" i="29"/>
  <c r="EH93" i="29"/>
  <c r="EH109" i="29"/>
  <c r="EH46" i="29"/>
  <c r="EH62" i="29"/>
  <c r="EH78" i="29"/>
  <c r="EH94" i="29"/>
  <c r="EH43" i="29"/>
  <c r="EH59" i="29"/>
  <c r="EH75" i="29"/>
  <c r="EH91" i="29"/>
  <c r="EH107" i="29"/>
  <c r="EH49" i="29"/>
  <c r="EH65" i="29"/>
  <c r="EH81" i="29"/>
  <c r="EH97" i="29"/>
  <c r="EH34" i="29"/>
  <c r="EH50" i="29"/>
  <c r="EH66" i="29"/>
  <c r="EH82" i="29"/>
  <c r="EH98" i="29"/>
  <c r="EH47" i="29"/>
  <c r="EH63" i="29"/>
  <c r="EH79" i="29"/>
  <c r="EH95" i="29"/>
  <c r="AU111" i="29"/>
  <c r="AU112" i="29"/>
  <c r="AU114" i="29"/>
  <c r="AU113" i="29"/>
  <c r="BF114" i="29"/>
  <c r="BF111" i="29"/>
  <c r="BF112" i="29"/>
  <c r="BF113" i="29"/>
  <c r="S111" i="29"/>
  <c r="S112" i="29"/>
  <c r="S113" i="29"/>
  <c r="S114" i="29"/>
  <c r="AB114" i="29"/>
  <c r="AB111" i="29"/>
  <c r="AB112" i="29"/>
  <c r="AB113" i="29"/>
  <c r="AW111" i="29"/>
  <c r="AW112" i="29"/>
  <c r="AW113" i="29"/>
  <c r="AW114" i="29"/>
  <c r="BD111" i="30"/>
  <c r="ED113" i="29"/>
  <c r="ED114" i="29"/>
  <c r="ED111" i="29"/>
  <c r="ED112" i="29"/>
  <c r="EH100" i="29"/>
  <c r="T113" i="32"/>
  <c r="W113" i="32"/>
  <c r="Z112" i="32"/>
  <c r="T111" i="32"/>
  <c r="BM113" i="32"/>
  <c r="AW112" i="32"/>
  <c r="BD111" i="31"/>
  <c r="Z114" i="32"/>
  <c r="T114" i="32"/>
  <c r="BE111" i="32"/>
  <c r="DP111" i="29"/>
  <c r="AG111" i="32"/>
  <c r="CI111" i="31"/>
  <c r="BK112" i="32"/>
  <c r="BK113" i="32"/>
  <c r="BK111" i="32"/>
  <c r="BK114" i="32"/>
  <c r="AX112" i="32"/>
  <c r="AX114" i="32"/>
  <c r="AX113" i="32"/>
  <c r="AA114" i="32"/>
  <c r="AA113" i="32"/>
  <c r="X113" i="32"/>
  <c r="X111" i="32"/>
  <c r="CG114" i="31"/>
  <c r="CG113" i="31"/>
  <c r="CG111" i="31"/>
  <c r="CG112" i="31"/>
  <c r="BV111" i="31"/>
  <c r="BV112" i="31"/>
  <c r="BV113" i="31"/>
  <c r="BV114" i="31"/>
  <c r="BO112" i="31"/>
  <c r="BO113" i="31"/>
  <c r="BO114" i="31"/>
  <c r="BO111" i="31"/>
  <c r="BM111" i="31"/>
  <c r="BM113" i="31"/>
  <c r="BM114" i="31"/>
  <c r="BM112" i="31"/>
  <c r="BJ112" i="31"/>
  <c r="BJ114" i="31"/>
  <c r="BJ113" i="31"/>
  <c r="BJ111" i="31"/>
  <c r="BD114" i="32"/>
  <c r="BD111" i="32"/>
  <c r="BL114" i="32"/>
  <c r="BL111" i="32"/>
  <c r="BN111" i="32"/>
  <c r="BN114" i="32"/>
  <c r="BN113" i="32"/>
  <c r="BN112" i="32"/>
  <c r="AU112" i="32"/>
  <c r="AU113" i="32"/>
  <c r="AU111" i="32"/>
  <c r="AU114" i="32"/>
  <c r="AK114" i="32"/>
  <c r="AK112" i="32"/>
  <c r="AK111" i="32"/>
  <c r="AK113" i="32"/>
  <c r="AN114" i="31"/>
  <c r="AN112" i="31"/>
  <c r="AN113" i="31"/>
  <c r="AN111" i="31"/>
  <c r="AK114" i="31"/>
  <c r="AK112" i="31"/>
  <c r="AK113" i="31"/>
  <c r="AK111" i="31"/>
  <c r="AE112" i="31"/>
  <c r="AE114" i="31"/>
  <c r="AE113" i="31"/>
  <c r="AE111" i="31"/>
  <c r="Y114" i="31"/>
  <c r="Y112" i="31"/>
  <c r="Y113" i="31"/>
  <c r="Y111" i="31"/>
  <c r="S114" i="32"/>
  <c r="S113" i="32"/>
  <c r="X113" i="31"/>
  <c r="X114" i="31"/>
  <c r="X111" i="31"/>
  <c r="X112" i="31"/>
  <c r="AG114" i="31"/>
  <c r="AG112" i="31"/>
  <c r="AG113" i="31"/>
  <c r="AG111" i="31"/>
  <c r="AP112" i="31"/>
  <c r="AP113" i="31"/>
  <c r="AP111" i="31"/>
  <c r="AP114" i="31"/>
  <c r="AI112" i="32"/>
  <c r="AI111" i="32"/>
  <c r="AI114" i="32"/>
  <c r="AI113" i="32"/>
  <c r="BP111" i="31"/>
  <c r="BP114" i="31"/>
  <c r="BP112" i="31"/>
  <c r="BP113" i="31"/>
  <c r="AT114" i="31"/>
  <c r="AT112" i="31"/>
  <c r="AT113" i="31"/>
  <c r="AT111" i="31"/>
  <c r="AM114" i="31"/>
  <c r="AM113" i="31"/>
  <c r="AM111" i="31"/>
  <c r="AM112" i="31"/>
  <c r="AQ114" i="31"/>
  <c r="AQ113" i="31"/>
  <c r="AQ111" i="31"/>
  <c r="AQ112" i="31"/>
  <c r="AJ112" i="31"/>
  <c r="AJ113" i="31"/>
  <c r="AJ111" i="31"/>
  <c r="AJ114" i="31"/>
  <c r="AB112" i="30"/>
  <c r="AB111" i="30"/>
  <c r="AB114" i="30"/>
  <c r="AB113" i="30"/>
  <c r="Q113" i="30"/>
  <c r="Q112" i="30"/>
  <c r="Q114" i="30"/>
  <c r="Q111" i="30"/>
  <c r="DJ113" i="29"/>
  <c r="DJ114" i="29"/>
  <c r="DJ111" i="29"/>
  <c r="DJ112" i="29"/>
  <c r="DB113" i="29"/>
  <c r="DB114" i="29"/>
  <c r="DB111" i="29"/>
  <c r="DB112" i="29"/>
  <c r="CT113" i="29"/>
  <c r="CT114" i="29"/>
  <c r="CT111" i="29"/>
  <c r="CT112" i="29"/>
  <c r="CL113" i="29"/>
  <c r="CL114" i="29"/>
  <c r="CL111" i="29"/>
  <c r="CL112" i="29"/>
  <c r="CD113" i="29"/>
  <c r="CD114" i="29"/>
  <c r="CD111" i="29"/>
  <c r="CD112" i="29"/>
  <c r="BN113" i="29"/>
  <c r="BN114" i="29"/>
  <c r="BN111" i="29"/>
  <c r="BN112" i="29"/>
  <c r="BR112" i="30"/>
  <c r="BR111" i="30"/>
  <c r="BR113" i="30"/>
  <c r="BR114" i="30"/>
  <c r="AY111" i="30"/>
  <c r="AY114" i="30"/>
  <c r="BE111" i="30"/>
  <c r="BE113" i="30"/>
  <c r="BE112" i="30"/>
  <c r="BY113" i="30"/>
  <c r="BY112" i="30"/>
  <c r="BY111" i="30"/>
  <c r="BY114" i="30"/>
  <c r="BN112" i="30"/>
  <c r="BN111" i="30"/>
  <c r="BN113" i="30"/>
  <c r="BN114" i="30"/>
  <c r="BZ112" i="30"/>
  <c r="BZ111" i="30"/>
  <c r="BZ113" i="30"/>
  <c r="BZ114" i="30"/>
  <c r="EF111" i="29"/>
  <c r="EF114" i="29"/>
  <c r="DY113" i="29"/>
  <c r="DY114" i="29"/>
  <c r="DY111" i="29"/>
  <c r="DY112" i="29"/>
  <c r="DT111" i="29"/>
  <c r="DT112" i="29"/>
  <c r="DT114" i="29"/>
  <c r="DI113" i="29"/>
  <c r="DI114" i="29"/>
  <c r="DI111" i="29"/>
  <c r="DI112" i="29"/>
  <c r="DD113" i="29"/>
  <c r="DD114" i="29"/>
  <c r="DD111" i="29"/>
  <c r="CS113" i="29"/>
  <c r="CS114" i="29"/>
  <c r="CS111" i="29"/>
  <c r="CS112" i="29"/>
  <c r="CN114" i="29"/>
  <c r="CN113" i="29"/>
  <c r="CN112" i="29"/>
  <c r="CN111" i="29"/>
  <c r="CC113" i="29"/>
  <c r="CC114" i="29"/>
  <c r="CC111" i="29"/>
  <c r="CC112" i="29"/>
  <c r="BU113" i="29"/>
  <c r="BU114" i="29"/>
  <c r="BU111" i="29"/>
  <c r="BU112" i="29"/>
  <c r="BM113" i="29"/>
  <c r="BM114" i="29"/>
  <c r="BM111" i="29"/>
  <c r="BM112" i="29"/>
  <c r="BN112" i="31"/>
  <c r="BN111" i="31"/>
  <c r="BN114" i="31"/>
  <c r="BN113" i="31"/>
  <c r="AZ112" i="31"/>
  <c r="AZ113" i="31"/>
  <c r="BT111" i="31"/>
  <c r="BT112" i="31"/>
  <c r="BT113" i="31"/>
  <c r="BT114" i="31"/>
  <c r="BT112" i="29"/>
  <c r="BT114" i="29"/>
  <c r="BT113" i="29"/>
  <c r="BJ113" i="29"/>
  <c r="BJ114" i="29"/>
  <c r="BJ112" i="29"/>
  <c r="BJ111" i="29"/>
  <c r="BD114" i="29"/>
  <c r="BD111" i="29"/>
  <c r="BD113" i="29"/>
  <c r="BD112" i="29"/>
  <c r="AX114" i="29"/>
  <c r="AX111" i="29"/>
  <c r="AX112" i="29"/>
  <c r="AX113" i="29"/>
  <c r="AN114" i="29"/>
  <c r="AN111" i="29"/>
  <c r="AN113" i="29"/>
  <c r="AN112" i="29"/>
  <c r="AG111" i="29"/>
  <c r="AG112" i="29"/>
  <c r="AG114" i="29"/>
  <c r="AG113" i="29"/>
  <c r="AY113" i="30"/>
  <c r="AS111" i="30"/>
  <c r="DZ113" i="29"/>
  <c r="DZ114" i="29"/>
  <c r="DZ111" i="29"/>
  <c r="DZ112" i="29"/>
  <c r="DR113" i="29"/>
  <c r="DR114" i="29"/>
  <c r="DR111" i="29"/>
  <c r="DR112" i="29"/>
  <c r="R114" i="29"/>
  <c r="R111" i="29"/>
  <c r="R112" i="29"/>
  <c r="R113" i="29"/>
  <c r="AK111" i="29"/>
  <c r="AK112" i="29"/>
  <c r="AK113" i="29"/>
  <c r="AK114" i="29"/>
  <c r="U111" i="29"/>
  <c r="U112" i="29"/>
  <c r="U113" i="29"/>
  <c r="U114" i="29"/>
  <c r="W111" i="29"/>
  <c r="W112" i="29"/>
  <c r="W113" i="29"/>
  <c r="W114" i="29"/>
  <c r="AC111" i="29"/>
  <c r="AC112" i="29"/>
  <c r="AC113" i="29"/>
  <c r="AC114" i="29"/>
  <c r="AF114" i="29"/>
  <c r="AF111" i="29"/>
  <c r="AF113" i="29"/>
  <c r="AF112" i="29"/>
  <c r="AQ113" i="29"/>
  <c r="AQ114" i="29"/>
  <c r="AQ111" i="29"/>
  <c r="AQ112" i="29"/>
  <c r="Q111" i="29"/>
  <c r="Q112" i="29"/>
  <c r="Q113" i="29"/>
  <c r="Q114" i="29"/>
  <c r="W244" i="1"/>
  <c r="W197" i="1"/>
  <c r="W153" i="1"/>
  <c r="Y153" i="1" s="1"/>
  <c r="W242" i="1"/>
  <c r="W238" i="1"/>
  <c r="Y238" i="1" s="1"/>
  <c r="P27" i="15" s="1"/>
  <c r="W159" i="1"/>
  <c r="Y159" i="1" s="1"/>
  <c r="L18" i="15" s="1"/>
  <c r="W195" i="1"/>
  <c r="Y195" i="1" s="1"/>
  <c r="L26" i="15" s="1"/>
  <c r="W64" i="1"/>
  <c r="Y64" i="1" s="1"/>
  <c r="W91" i="1"/>
  <c r="Y91" i="1" s="1"/>
  <c r="C19" i="18" s="1"/>
  <c r="W131" i="1"/>
  <c r="Y131" i="1" s="1"/>
  <c r="W106" i="1"/>
  <c r="Y106" i="1" s="1"/>
  <c r="W127" i="1"/>
  <c r="Y127" i="1" s="1"/>
  <c r="W268" i="1"/>
  <c r="W133" i="1"/>
  <c r="W140" i="1"/>
  <c r="Y140" i="1" s="1"/>
  <c r="W95" i="1"/>
  <c r="Y95" i="1" s="1"/>
  <c r="W299" i="1"/>
  <c r="Y299" i="1" s="1"/>
  <c r="W289" i="1"/>
  <c r="Y289" i="1" s="1"/>
  <c r="W137" i="1"/>
  <c r="Y137" i="1" s="1"/>
  <c r="W83" i="1"/>
  <c r="W193" i="1"/>
  <c r="W290" i="1"/>
  <c r="W196" i="1"/>
  <c r="Y196" i="1" s="1"/>
  <c r="L27" i="15" s="1"/>
  <c r="W158" i="1"/>
  <c r="W154" i="1"/>
  <c r="Y154" i="1" s="1"/>
  <c r="W285" i="1"/>
  <c r="W5" i="1"/>
  <c r="Y5" i="1" s="1"/>
  <c r="W113" i="1"/>
  <c r="Y113" i="1" s="1"/>
  <c r="W101" i="1"/>
  <c r="Y101" i="1" s="1"/>
  <c r="W200" i="1"/>
  <c r="W156" i="1"/>
  <c r="Y156" i="1" s="1"/>
  <c r="W217" i="1"/>
  <c r="Y217" i="1" s="1"/>
  <c r="W173" i="1"/>
  <c r="Y173" i="1" s="1"/>
  <c r="W174" i="1"/>
  <c r="Y174" i="1" s="1"/>
  <c r="W199" i="1"/>
  <c r="Y199" i="1" s="1"/>
  <c r="P15" i="15" s="1"/>
  <c r="W230" i="1"/>
  <c r="W273" i="1"/>
  <c r="W116" i="1"/>
  <c r="Y116" i="1" s="1"/>
  <c r="W143" i="1"/>
  <c r="W266" i="1"/>
  <c r="Y266" i="1" s="1"/>
  <c r="W20" i="1"/>
  <c r="Y20" i="1" s="1"/>
  <c r="W74" i="1"/>
  <c r="Y74" i="1" s="1"/>
  <c r="W305" i="1"/>
  <c r="Y305" i="1" s="1"/>
  <c r="W81" i="1"/>
  <c r="Y81" i="1" s="1"/>
  <c r="W122" i="1"/>
  <c r="W129" i="1"/>
  <c r="Y129" i="1" s="1"/>
  <c r="W276" i="1"/>
  <c r="Y276" i="1" s="1"/>
  <c r="W21" i="1"/>
  <c r="Y21" i="1" s="1"/>
  <c r="W46" i="1"/>
  <c r="W236" i="1"/>
  <c r="Y236" i="1" s="1"/>
  <c r="W161" i="1"/>
  <c r="Y161" i="1" s="1"/>
  <c r="W215" i="1"/>
  <c r="W44" i="1"/>
  <c r="Y44" i="1" s="1"/>
  <c r="Y1" i="1"/>
  <c r="W118" i="1"/>
  <c r="Y118" i="1" s="1"/>
  <c r="W67" i="1"/>
  <c r="Y67" i="1" s="1"/>
  <c r="W291" i="1"/>
  <c r="W241" i="1"/>
  <c r="W281" i="1"/>
  <c r="Y281" i="1" s="1"/>
  <c r="W274" i="1"/>
  <c r="W204" i="1"/>
  <c r="Y204" i="1" s="1"/>
  <c r="W253" i="1"/>
  <c r="W162" i="1"/>
  <c r="Y162" i="1" s="1"/>
  <c r="W141" i="1"/>
  <c r="Y141" i="1" s="1"/>
  <c r="W76" i="1"/>
  <c r="Y76" i="1" s="1"/>
  <c r="W66" i="1"/>
  <c r="W288" i="1"/>
  <c r="Y288" i="1" s="1"/>
  <c r="W27" i="1"/>
  <c r="W18" i="1"/>
  <c r="Y18" i="1" s="1"/>
  <c r="W180" i="1"/>
  <c r="W234" i="1"/>
  <c r="Y234" i="1" s="1"/>
  <c r="W198" i="1"/>
  <c r="W117" i="1"/>
  <c r="W90" i="1"/>
  <c r="Y90" i="1" s="1"/>
  <c r="W108" i="1"/>
  <c r="Y108" i="1" s="1"/>
  <c r="W104" i="1"/>
  <c r="Y104" i="1" s="1"/>
  <c r="W34" i="1"/>
  <c r="W105" i="1"/>
  <c r="Y105" i="1" s="1"/>
  <c r="W8" i="1"/>
  <c r="W152" i="1"/>
  <c r="Y152" i="1" s="1"/>
  <c r="W213" i="1"/>
  <c r="Y213" i="1" s="1"/>
  <c r="W169" i="1"/>
  <c r="Y169" i="1" s="1"/>
  <c r="W166" i="1"/>
  <c r="Y166" i="1" s="1"/>
  <c r="W194" i="1"/>
  <c r="W214" i="1"/>
  <c r="Y214" i="1" s="1"/>
  <c r="W26" i="1"/>
  <c r="Y26" i="1" s="1"/>
  <c r="W54" i="1"/>
  <c r="Y54" i="1" s="1"/>
  <c r="W75" i="1"/>
  <c r="Y75" i="1" s="1"/>
  <c r="W139" i="1"/>
  <c r="Y139" i="1" s="1"/>
  <c r="W71" i="1"/>
  <c r="Y71" i="1" s="1"/>
  <c r="W310" i="1"/>
  <c r="Y310" i="1" s="1"/>
  <c r="W270" i="1"/>
  <c r="W303" i="1"/>
  <c r="W294" i="1"/>
  <c r="Y294" i="1" s="1"/>
  <c r="W10" i="1"/>
  <c r="Y10" i="1" s="1"/>
  <c r="W136" i="1"/>
  <c r="Y136" i="1" s="1"/>
  <c r="W28" i="1"/>
  <c r="Y28" i="1" s="1"/>
  <c r="W102" i="1"/>
  <c r="W33" i="1"/>
  <c r="Y33" i="1" s="1"/>
  <c r="W235" i="1"/>
  <c r="W87" i="1"/>
  <c r="Y87" i="1" s="1"/>
  <c r="D36" i="15" s="1"/>
  <c r="W225" i="1"/>
  <c r="W151" i="1"/>
  <c r="W52" i="1"/>
  <c r="Y52" i="1" s="1"/>
  <c r="W51" i="1"/>
  <c r="W114" i="1"/>
  <c r="Y114" i="1" s="1"/>
  <c r="W6" i="1"/>
  <c r="Y6" i="1" s="1"/>
  <c r="W293" i="1"/>
  <c r="W312" i="1"/>
  <c r="W216" i="1"/>
  <c r="Y216" i="1" s="1"/>
  <c r="W172" i="1"/>
  <c r="Y172" i="1" s="1"/>
  <c r="W233" i="1"/>
  <c r="W189" i="1"/>
  <c r="Y189" i="1" s="1"/>
  <c r="W227" i="1"/>
  <c r="W155" i="1"/>
  <c r="Y155" i="1" s="1"/>
  <c r="W186" i="1"/>
  <c r="W283" i="1"/>
  <c r="Y283" i="1" s="1"/>
  <c r="W262" i="1"/>
  <c r="Y262" i="1" s="1"/>
  <c r="W82" i="1"/>
  <c r="Y82" i="1" s="1"/>
  <c r="W58" i="1"/>
  <c r="Y58" i="1" s="1"/>
  <c r="W23" i="1"/>
  <c r="Y23" i="1" s="1"/>
  <c r="W103" i="1"/>
  <c r="Y103" i="1" s="1"/>
  <c r="W256" i="1"/>
  <c r="Y256" i="1" s="1"/>
  <c r="W93" i="1"/>
  <c r="Y93" i="1" s="1"/>
  <c r="W31" i="1"/>
  <c r="Y31" i="1" s="1"/>
  <c r="W269" i="1"/>
  <c r="W99" i="1"/>
  <c r="Y99" i="1" s="1"/>
  <c r="W176" i="1"/>
  <c r="W226" i="1"/>
  <c r="Y226" i="1" s="1"/>
  <c r="W191" i="1"/>
  <c r="W280" i="1"/>
  <c r="Y280" i="1" s="1"/>
  <c r="W146" i="1"/>
  <c r="Y146" i="1" s="1"/>
  <c r="W302" i="1"/>
  <c r="Y302" i="1" s="1"/>
  <c r="W22" i="1"/>
  <c r="Y22" i="1" s="1"/>
  <c r="W111" i="1"/>
  <c r="W30" i="1"/>
  <c r="Y30" i="1" s="1"/>
  <c r="W222" i="1"/>
  <c r="W308" i="1"/>
  <c r="Y308" i="1" s="1"/>
  <c r="W252" i="1"/>
  <c r="Y252" i="1" s="1"/>
  <c r="W177" i="1"/>
  <c r="W171" i="1"/>
  <c r="Y171" i="1" s="1"/>
  <c r="W309" i="1"/>
  <c r="Y309" i="1" s="1"/>
  <c r="W61" i="1"/>
  <c r="Y61" i="1" s="1"/>
  <c r="W4" i="1"/>
  <c r="W128" i="1"/>
  <c r="Y128" i="1" s="1"/>
  <c r="W125" i="1"/>
  <c r="Y125" i="1" s="1"/>
  <c r="W57" i="1"/>
  <c r="Y57" i="1" s="1"/>
  <c r="W209" i="1"/>
  <c r="Y209" i="1" s="1"/>
  <c r="W190" i="1"/>
  <c r="Y190" i="1" s="1"/>
  <c r="W223" i="1"/>
  <c r="Y223" i="1" s="1"/>
  <c r="W142" i="1"/>
  <c r="W77" i="1"/>
  <c r="Y77" i="1" s="1"/>
  <c r="W255" i="1"/>
  <c r="Y255" i="1" s="1"/>
  <c r="W59" i="1"/>
  <c r="Y59" i="1" s="1"/>
  <c r="W72" i="1"/>
  <c r="Y72" i="1" s="1"/>
  <c r="W212" i="1"/>
  <c r="W229" i="1"/>
  <c r="Y229" i="1" s="1"/>
  <c r="P23" i="15" s="1"/>
  <c r="W211" i="1"/>
  <c r="Y211" i="1" s="1"/>
  <c r="W170" i="1"/>
  <c r="Y170" i="1" s="1"/>
  <c r="W257" i="1"/>
  <c r="Y257" i="1" s="1"/>
  <c r="W287" i="1"/>
  <c r="Y287" i="1" s="1"/>
  <c r="W69" i="1"/>
  <c r="Y69" i="1" s="1"/>
  <c r="W272" i="1"/>
  <c r="Y272" i="1" s="1"/>
  <c r="W78" i="1"/>
  <c r="Y78" i="1" s="1"/>
  <c r="W296" i="1"/>
  <c r="Y296" i="1" s="1"/>
  <c r="W298" i="1"/>
  <c r="W165" i="1"/>
  <c r="Y165" i="1" s="1"/>
  <c r="W144" i="1"/>
  <c r="W311" i="1"/>
  <c r="Y311" i="1" s="1"/>
  <c r="W120" i="1"/>
  <c r="Y120" i="1" s="1"/>
  <c r="W188" i="1"/>
  <c r="Y188" i="1" s="1"/>
  <c r="W218" i="1"/>
  <c r="W219" i="1"/>
  <c r="W38" i="1"/>
  <c r="Y38" i="1" s="1"/>
  <c r="W43" i="1"/>
  <c r="Y43" i="1" s="1"/>
  <c r="W145" i="1"/>
  <c r="W80" i="1"/>
  <c r="Y80" i="1" s="1"/>
  <c r="W119" i="1"/>
  <c r="Y119" i="1" s="1"/>
  <c r="W35" i="1"/>
  <c r="W85" i="1"/>
  <c r="W182" i="1"/>
  <c r="Y182" i="1" s="1"/>
  <c r="W126" i="1"/>
  <c r="Y126" i="1" s="1"/>
  <c r="W275" i="1"/>
  <c r="Y275" i="1" s="1"/>
  <c r="D14" i="15" s="1"/>
  <c r="H14" i="15" s="1"/>
  <c r="L14" i="15" s="1"/>
  <c r="P14" i="15" s="1"/>
  <c r="P20" i="15" s="1"/>
  <c r="P26" i="15" s="1"/>
  <c r="W36" i="1"/>
  <c r="W37" i="1"/>
  <c r="Y37" i="1" s="1"/>
  <c r="D24" i="15" s="1"/>
  <c r="W79" i="1"/>
  <c r="Y79" i="1" s="1"/>
  <c r="W192" i="1"/>
  <c r="Y192" i="1" s="1"/>
  <c r="W246" i="1"/>
  <c r="Y246" i="1" s="1"/>
  <c r="W49" i="1"/>
  <c r="Y49" i="1" s="1"/>
  <c r="W15" i="1"/>
  <c r="Y15" i="1" s="1"/>
  <c r="W48" i="1"/>
  <c r="Y48" i="1" s="1"/>
  <c r="C21" i="19" s="1"/>
  <c r="W208" i="1"/>
  <c r="W178" i="1"/>
  <c r="W271" i="1"/>
  <c r="Y271" i="1" s="1"/>
  <c r="W62" i="1"/>
  <c r="Y62" i="1" s="1"/>
  <c r="W295" i="1"/>
  <c r="W228" i="1"/>
  <c r="Y228" i="1" s="1"/>
  <c r="W245" i="1"/>
  <c r="Y245" i="1" s="1"/>
  <c r="P28" i="15" s="1"/>
  <c r="W167" i="1"/>
  <c r="Y167" i="1" s="1"/>
  <c r="L19" i="15" s="1"/>
  <c r="W239" i="1"/>
  <c r="Y239" i="1" s="1"/>
  <c r="W110" i="1"/>
  <c r="Y110" i="1" s="1"/>
  <c r="W306" i="1"/>
  <c r="Y306" i="1" s="1"/>
  <c r="W115" i="1"/>
  <c r="Y115" i="1" s="1"/>
  <c r="P18" i="18" s="1"/>
  <c r="W40" i="1"/>
  <c r="W50" i="1"/>
  <c r="Y50" i="1" s="1"/>
  <c r="W63" i="1"/>
  <c r="Y63" i="1" s="1"/>
  <c r="W202" i="1"/>
  <c r="Y202" i="1" s="1"/>
  <c r="W47" i="1"/>
  <c r="Y47" i="1" s="1"/>
  <c r="W14" i="1"/>
  <c r="Y14" i="1" s="1"/>
  <c r="W97" i="1"/>
  <c r="Y97" i="1" s="1"/>
  <c r="W201" i="1"/>
  <c r="Y201" i="1" s="1"/>
  <c r="P16" i="15" s="1"/>
  <c r="W250" i="1"/>
  <c r="Y250" i="1" s="1"/>
  <c r="W175" i="1"/>
  <c r="Y175" i="1" s="1"/>
  <c r="W135" i="1"/>
  <c r="Y135" i="1" s="1"/>
  <c r="W301" i="1"/>
  <c r="Y301" i="1" s="1"/>
  <c r="W109" i="1"/>
  <c r="Y109" i="1" s="1"/>
  <c r="W265" i="1"/>
  <c r="Y265" i="1" s="1"/>
  <c r="W2" i="1"/>
  <c r="Y2" i="1" s="1"/>
  <c r="W73" i="1"/>
  <c r="Y73" i="1" s="1"/>
  <c r="W307" i="1"/>
  <c r="Y307" i="1" s="1"/>
  <c r="W19" i="1"/>
  <c r="Y19" i="1" s="1"/>
  <c r="W220" i="1"/>
  <c r="Y220" i="1" s="1"/>
  <c r="W206" i="1"/>
  <c r="Y206" i="1" s="1"/>
  <c r="W286" i="1"/>
  <c r="Y286" i="1" s="1"/>
  <c r="W25" i="1"/>
  <c r="Y25" i="1" s="1"/>
  <c r="C18" i="19" s="1"/>
  <c r="W264" i="1"/>
  <c r="Y264" i="1" s="1"/>
  <c r="W240" i="1"/>
  <c r="Y240" i="1" s="1"/>
  <c r="W304" i="1"/>
  <c r="Y304" i="1" s="1"/>
  <c r="W221" i="1"/>
  <c r="Y221" i="1" s="1"/>
  <c r="P22" i="15" s="1"/>
  <c r="W163" i="1"/>
  <c r="W134" i="1"/>
  <c r="Y134" i="1" s="1"/>
  <c r="W148" i="1"/>
  <c r="W187" i="1"/>
  <c r="Y187" i="1" s="1"/>
  <c r="W42" i="1"/>
  <c r="Y42" i="1" s="1"/>
  <c r="W56" i="1"/>
  <c r="Y56" i="1" s="1"/>
  <c r="W258" i="1"/>
  <c r="Y258" i="1" s="1"/>
  <c r="W210" i="1"/>
  <c r="Y210" i="1" s="1"/>
  <c r="P17" i="15" s="1"/>
  <c r="W112" i="1"/>
  <c r="Y112" i="1" s="1"/>
  <c r="W313" i="1"/>
  <c r="Y313" i="1" s="1"/>
  <c r="W39" i="1"/>
  <c r="W41" i="1"/>
  <c r="Y41" i="1" s="1"/>
  <c r="W164" i="1"/>
  <c r="Y164" i="1" s="1"/>
  <c r="W284" i="1"/>
  <c r="Y284" i="1" s="1"/>
  <c r="W98" i="1"/>
  <c r="Y98" i="1" s="1"/>
  <c r="W157" i="1"/>
  <c r="Y157" i="1" s="1"/>
  <c r="W261" i="1"/>
  <c r="Y261" i="1" s="1"/>
  <c r="W55" i="1"/>
  <c r="Y55" i="1" s="1"/>
  <c r="W89" i="1"/>
  <c r="Y89" i="1" s="1"/>
  <c r="C18" i="18" s="1"/>
  <c r="W11" i="1"/>
  <c r="Y11" i="1" s="1"/>
  <c r="W70" i="1"/>
  <c r="Y70" i="1" s="1"/>
  <c r="W243" i="1"/>
  <c r="Y243" i="1" s="1"/>
  <c r="W259" i="1"/>
  <c r="Y259" i="1" s="1"/>
  <c r="W32" i="1"/>
  <c r="W107" i="1"/>
  <c r="Y107" i="1" s="1"/>
  <c r="W168" i="1"/>
  <c r="Y168" i="1" s="1"/>
  <c r="L20" i="15" s="1"/>
  <c r="W247" i="1"/>
  <c r="Y247" i="1" s="1"/>
  <c r="W60" i="1"/>
  <c r="Y60" i="1" s="1"/>
  <c r="W260" i="1"/>
  <c r="Y260" i="1" s="1"/>
  <c r="W100" i="1"/>
  <c r="Y100" i="1" s="1"/>
  <c r="W96" i="1"/>
  <c r="Y96" i="1" s="1"/>
  <c r="W231" i="1"/>
  <c r="Y231" i="1" s="1"/>
  <c r="W84" i="1"/>
  <c r="Y84" i="1" s="1"/>
  <c r="W232" i="1"/>
  <c r="W183" i="1"/>
  <c r="Y183" i="1" s="1"/>
  <c r="L22" i="15" s="1"/>
  <c r="W138" i="1"/>
  <c r="Y138" i="1" s="1"/>
  <c r="W7" i="1"/>
  <c r="Y7" i="1" s="1"/>
  <c r="W121" i="1"/>
  <c r="Y121" i="1" s="1"/>
  <c r="W3" i="1"/>
  <c r="Y3" i="1" s="1"/>
  <c r="W205" i="1"/>
  <c r="Y205" i="1" s="1"/>
  <c r="W300" i="1"/>
  <c r="Y300" i="1" s="1"/>
  <c r="W92" i="1"/>
  <c r="Y92" i="1" s="1"/>
  <c r="W278" i="1"/>
  <c r="W149" i="1"/>
  <c r="Y149" i="1" s="1"/>
  <c r="L17" i="15" s="1"/>
  <c r="W65" i="1"/>
  <c r="Y65" i="1" s="1"/>
  <c r="W185" i="1"/>
  <c r="Y185" i="1" s="1"/>
  <c r="W53" i="1"/>
  <c r="Y53" i="1" s="1"/>
  <c r="W88" i="1"/>
  <c r="Y88" i="1" s="1"/>
  <c r="W224" i="1"/>
  <c r="Y224" i="1" s="1"/>
  <c r="W279" i="1"/>
  <c r="Y279" i="1" s="1"/>
  <c r="W17" i="1"/>
  <c r="Y17" i="1" s="1"/>
  <c r="W249" i="1"/>
  <c r="Y249" i="1" s="1"/>
  <c r="W147" i="1"/>
  <c r="W263" i="1"/>
  <c r="Y263" i="1" s="1"/>
  <c r="W292" i="1"/>
  <c r="Y292" i="1" s="1"/>
  <c r="W29" i="1"/>
  <c r="Y29" i="1" s="1"/>
  <c r="W207" i="1"/>
  <c r="Y207" i="1" s="1"/>
  <c r="W13" i="1"/>
  <c r="Y13" i="1" s="1"/>
  <c r="W179" i="1"/>
  <c r="Y179" i="1" s="1"/>
  <c r="L21" i="15" s="1"/>
  <c r="W150" i="1"/>
  <c r="Y150" i="1" s="1"/>
  <c r="W24" i="1"/>
  <c r="W86" i="1"/>
  <c r="Y86" i="1" s="1"/>
  <c r="D35" i="15" s="1"/>
  <c r="W9" i="1"/>
  <c r="Y9" i="1" s="1"/>
  <c r="W203" i="1"/>
  <c r="Y203" i="1" s="1"/>
  <c r="W160" i="1"/>
  <c r="Y160" i="1" s="1"/>
  <c r="W254" i="1"/>
  <c r="Y254" i="1" s="1"/>
  <c r="W94" i="1"/>
  <c r="Y94" i="1" s="1"/>
  <c r="W277" i="1"/>
  <c r="Y277" i="1" s="1"/>
  <c r="W124" i="1"/>
  <c r="Y124" i="1" s="1"/>
  <c r="W251" i="1"/>
  <c r="Y251" i="1" s="1"/>
  <c r="W282" i="1"/>
  <c r="W237" i="1"/>
  <c r="Y237" i="1" s="1"/>
  <c r="W267" i="1"/>
  <c r="Y267" i="1" s="1"/>
  <c r="W45" i="1"/>
  <c r="Y45" i="1" s="1"/>
  <c r="W132" i="1"/>
  <c r="Y132" i="1" s="1"/>
  <c r="W16" i="1"/>
  <c r="Y16" i="1" s="1"/>
  <c r="W130" i="1"/>
  <c r="Y130" i="1" s="1"/>
  <c r="W123" i="1"/>
  <c r="Y123" i="1" s="1"/>
  <c r="W184" i="1"/>
  <c r="W297" i="1"/>
  <c r="Y297" i="1" s="1"/>
  <c r="W248" i="1"/>
  <c r="Y248" i="1" s="1"/>
  <c r="W68" i="1"/>
  <c r="Y68" i="1" s="1"/>
  <c r="W12" i="1"/>
  <c r="Y12" i="1" s="1"/>
  <c r="W181" i="1"/>
  <c r="Y181" i="1" s="1"/>
  <c r="BD112" i="30"/>
  <c r="AP114" i="30"/>
  <c r="EH68" i="29"/>
  <c r="AA111" i="32"/>
  <c r="AH112" i="32"/>
  <c r="BH111" i="32"/>
  <c r="BM114" i="32"/>
  <c r="BT111" i="29"/>
  <c r="AE112" i="32"/>
  <c r="S112" i="32"/>
  <c r="BE114" i="32"/>
  <c r="AW111" i="32"/>
  <c r="AJ111" i="32"/>
  <c r="Y114" i="32"/>
  <c r="BA111" i="32"/>
  <c r="AG112" i="30"/>
  <c r="AT112" i="32"/>
  <c r="CL113" i="31"/>
  <c r="CL114" i="31"/>
  <c r="CL112" i="31"/>
  <c r="CL111" i="31"/>
  <c r="CI114" i="31"/>
  <c r="CM114" i="31"/>
  <c r="CM112" i="31"/>
  <c r="CM113" i="31"/>
  <c r="CM111" i="31"/>
  <c r="CN45" i="31"/>
  <c r="CN77" i="31"/>
  <c r="CN109" i="31"/>
  <c r="CN62" i="31"/>
  <c r="CN94" i="31"/>
  <c r="CN57" i="31"/>
  <c r="CN89" i="31"/>
  <c r="CN74" i="31"/>
  <c r="CN58" i="31"/>
  <c r="CN98" i="31"/>
  <c r="CN87" i="31"/>
  <c r="CN76" i="31"/>
  <c r="CN59" i="31"/>
  <c r="CN48" i="31"/>
  <c r="CN47" i="31"/>
  <c r="CN36" i="31"/>
  <c r="CN100" i="31"/>
  <c r="CN83" i="31"/>
  <c r="CN72" i="31"/>
  <c r="CN53" i="31"/>
  <c r="CN85" i="31"/>
  <c r="CN38" i="31"/>
  <c r="CN70" i="31"/>
  <c r="CN102" i="31"/>
  <c r="CN65" i="31"/>
  <c r="CN97" i="31"/>
  <c r="CN106" i="31"/>
  <c r="CN90" i="31"/>
  <c r="CN39" i="31"/>
  <c r="CN103" i="31"/>
  <c r="CN92" i="31"/>
  <c r="CN75" i="31"/>
  <c r="CN64" i="31"/>
  <c r="CN63" i="31"/>
  <c r="CN52" i="31"/>
  <c r="CN35" i="31"/>
  <c r="CN99" i="31"/>
  <c r="CN88" i="31"/>
  <c r="CN69" i="31"/>
  <c r="CN54" i="31"/>
  <c r="CN49" i="31"/>
  <c r="CN42" i="31"/>
  <c r="CN66" i="31"/>
  <c r="CN60" i="31"/>
  <c r="CN107" i="31"/>
  <c r="CN95" i="31"/>
  <c r="CN67" i="31"/>
  <c r="CO10" i="31"/>
  <c r="CN93" i="31"/>
  <c r="CN78" i="31"/>
  <c r="CN73" i="31"/>
  <c r="CN50" i="31"/>
  <c r="CN55" i="31"/>
  <c r="CN108" i="31"/>
  <c r="CN80" i="31"/>
  <c r="CN68" i="31"/>
  <c r="CN40" i="31"/>
  <c r="CN61" i="31"/>
  <c r="CN46" i="31"/>
  <c r="CN41" i="31"/>
  <c r="CN105" i="31"/>
  <c r="CN34" i="31"/>
  <c r="CN44" i="31"/>
  <c r="CN91" i="31"/>
  <c r="CN79" i="31"/>
  <c r="CN51" i="31"/>
  <c r="CN104" i="31"/>
  <c r="CN101" i="31"/>
  <c r="CN71" i="31"/>
  <c r="CN56" i="31"/>
  <c r="CN86" i="31"/>
  <c r="CN43" i="31"/>
  <c r="CN81" i="31"/>
  <c r="CN96" i="31"/>
  <c r="CN37" i="31"/>
  <c r="CN82" i="31"/>
  <c r="CN84" i="31"/>
  <c r="AC111" i="32"/>
  <c r="AC114" i="32"/>
  <c r="AC112" i="32"/>
  <c r="AC113" i="32"/>
  <c r="U114" i="32"/>
  <c r="U111" i="32"/>
  <c r="R111" i="32"/>
  <c r="R113" i="32"/>
  <c r="CD111" i="31"/>
  <c r="CD113" i="31"/>
  <c r="CD114" i="31"/>
  <c r="CD112" i="31"/>
  <c r="CA112" i="31"/>
  <c r="CA111" i="31"/>
  <c r="CA113" i="31"/>
  <c r="CA114" i="31"/>
  <c r="BZ111" i="31"/>
  <c r="BZ112" i="31"/>
  <c r="BZ113" i="31"/>
  <c r="BZ114" i="31"/>
  <c r="BQ114" i="31"/>
  <c r="BQ111" i="31"/>
  <c r="BQ112" i="31"/>
  <c r="BQ113" i="31"/>
  <c r="BB112" i="32"/>
  <c r="BB111" i="32"/>
  <c r="BB113" i="32"/>
  <c r="BB114" i="32"/>
  <c r="BJ111" i="32"/>
  <c r="BJ114" i="32"/>
  <c r="BJ112" i="32"/>
  <c r="BJ113" i="32"/>
  <c r="AS114" i="32"/>
  <c r="AS112" i="32"/>
  <c r="AV114" i="32"/>
  <c r="AV111" i="32"/>
  <c r="BA114" i="32"/>
  <c r="BI112" i="32"/>
  <c r="V113" i="32"/>
  <c r="V111" i="32"/>
  <c r="U114" i="31"/>
  <c r="U112" i="31"/>
  <c r="U113" i="31"/>
  <c r="U111" i="31"/>
  <c r="AA112" i="31"/>
  <c r="AA113" i="31"/>
  <c r="AA111" i="31"/>
  <c r="AA114" i="31"/>
  <c r="AC114" i="31"/>
  <c r="AC112" i="31"/>
  <c r="AC113" i="31"/>
  <c r="AC111" i="31"/>
  <c r="AL112" i="31"/>
  <c r="AL111" i="31"/>
  <c r="AL114" i="31"/>
  <c r="AL113" i="31"/>
  <c r="V112" i="31"/>
  <c r="V111" i="31"/>
  <c r="V114" i="31"/>
  <c r="V113" i="31"/>
  <c r="AF111" i="31"/>
  <c r="AF114" i="31"/>
  <c r="AF112" i="31"/>
  <c r="AF113" i="31"/>
  <c r="AD112" i="30"/>
  <c r="AD111" i="30"/>
  <c r="AD114" i="30"/>
  <c r="AD113" i="30"/>
  <c r="Z112" i="30"/>
  <c r="Z111" i="30"/>
  <c r="Z114" i="30"/>
  <c r="Z113" i="30"/>
  <c r="EE114" i="29"/>
  <c r="EE111" i="29"/>
  <c r="EE113" i="29"/>
  <c r="EE112" i="29"/>
  <c r="DW114" i="29"/>
  <c r="DW111" i="29"/>
  <c r="DW112" i="29"/>
  <c r="DW113" i="29"/>
  <c r="DO114" i="29"/>
  <c r="DO111" i="29"/>
  <c r="DO113" i="29"/>
  <c r="DO112" i="29"/>
  <c r="DG114" i="29"/>
  <c r="DG111" i="29"/>
  <c r="DG112" i="29"/>
  <c r="DG113" i="29"/>
  <c r="CY114" i="29"/>
  <c r="CY111" i="29"/>
  <c r="CY113" i="29"/>
  <c r="CY112" i="29"/>
  <c r="CQ114" i="29"/>
  <c r="CQ111" i="29"/>
  <c r="CQ112" i="29"/>
  <c r="CQ113" i="29"/>
  <c r="CI114" i="29"/>
  <c r="CI111" i="29"/>
  <c r="CI113" i="29"/>
  <c r="CI112" i="29"/>
  <c r="CB112" i="29"/>
  <c r="CB111" i="29"/>
  <c r="CB114" i="29"/>
  <c r="CB113" i="29"/>
  <c r="CA114" i="29"/>
  <c r="CA111" i="29"/>
  <c r="CA112" i="29"/>
  <c r="CA113" i="29"/>
  <c r="BS114" i="29"/>
  <c r="BS111" i="29"/>
  <c r="BS113" i="29"/>
  <c r="BS112" i="29"/>
  <c r="BL112" i="29"/>
  <c r="BL111" i="29"/>
  <c r="BL113" i="29"/>
  <c r="BL114" i="29"/>
  <c r="BK114" i="29"/>
  <c r="BK111" i="29"/>
  <c r="BK112" i="29"/>
  <c r="BK113" i="29"/>
  <c r="BO114" i="30"/>
  <c r="BO111" i="30"/>
  <c r="BO113" i="30"/>
  <c r="BO112" i="30"/>
  <c r="AM112" i="30"/>
  <c r="AM113" i="30"/>
  <c r="AM114" i="30"/>
  <c r="AM111" i="30"/>
  <c r="AQ113" i="30"/>
  <c r="AQ112" i="30"/>
  <c r="AQ111" i="30"/>
  <c r="AQ114" i="30"/>
  <c r="AR113" i="30"/>
  <c r="AT111" i="30"/>
  <c r="AT112" i="30"/>
  <c r="AW112" i="30"/>
  <c r="AX113" i="30"/>
  <c r="AX114" i="30"/>
  <c r="AX111" i="30"/>
  <c r="AX112" i="30"/>
  <c r="BB112" i="30"/>
  <c r="BB111" i="30"/>
  <c r="BC113" i="30"/>
  <c r="BC112" i="30"/>
  <c r="BC114" i="30"/>
  <c r="BC111" i="30"/>
  <c r="BQ113" i="30"/>
  <c r="BQ112" i="30"/>
  <c r="BQ111" i="30"/>
  <c r="BQ114" i="30"/>
  <c r="BX114" i="30"/>
  <c r="BX113" i="30"/>
  <c r="BX112" i="30"/>
  <c r="BX111" i="30"/>
  <c r="BM113" i="30"/>
  <c r="BM112" i="30"/>
  <c r="BM111" i="30"/>
  <c r="BM114" i="30"/>
  <c r="BW111" i="30"/>
  <c r="BW114" i="30"/>
  <c r="BW113" i="30"/>
  <c r="BW112" i="30"/>
  <c r="CB113" i="30"/>
  <c r="CB112" i="30"/>
  <c r="CB111" i="30"/>
  <c r="CB114" i="30"/>
  <c r="DX111" i="29"/>
  <c r="DX113" i="29"/>
  <c r="DX114" i="29"/>
  <c r="DM113" i="29"/>
  <c r="DM114" i="29"/>
  <c r="DM112" i="29"/>
  <c r="DM111" i="29"/>
  <c r="DH111" i="29"/>
  <c r="DH113" i="29"/>
  <c r="DH114" i="29"/>
  <c r="DH112" i="29"/>
  <c r="CW113" i="29"/>
  <c r="CW114" i="29"/>
  <c r="CW112" i="29"/>
  <c r="CW111" i="29"/>
  <c r="CR112" i="29"/>
  <c r="CR111" i="29"/>
  <c r="CR114" i="29"/>
  <c r="CR113" i="29"/>
  <c r="CG113" i="29"/>
  <c r="CG114" i="29"/>
  <c r="CG112" i="29"/>
  <c r="CG111" i="29"/>
  <c r="BH113" i="31"/>
  <c r="BH114" i="31"/>
  <c r="BF114" i="31"/>
  <c r="BF111" i="31"/>
  <c r="BF113" i="31"/>
  <c r="BF112" i="31"/>
  <c r="BY111" i="31"/>
  <c r="BY112" i="31"/>
  <c r="BY113" i="31"/>
  <c r="BY114" i="31"/>
  <c r="CE112" i="31"/>
  <c r="CE113" i="31"/>
  <c r="CE114" i="31"/>
  <c r="CE111" i="31"/>
  <c r="AX111" i="31"/>
  <c r="AX112" i="31"/>
  <c r="AX114" i="31"/>
  <c r="AX113" i="31"/>
  <c r="BG111" i="31"/>
  <c r="BG114" i="31"/>
  <c r="BG112" i="31"/>
  <c r="BG113" i="31"/>
  <c r="AV113" i="31"/>
  <c r="AV111" i="31"/>
  <c r="AV112" i="31"/>
  <c r="BJ113" i="30"/>
  <c r="AT114" i="30"/>
  <c r="DN113" i="29"/>
  <c r="DN114" i="29"/>
  <c r="DN111" i="29"/>
  <c r="DN112" i="29"/>
  <c r="CX113" i="29"/>
  <c r="CX114" i="29"/>
  <c r="CX111" i="29"/>
  <c r="CX112" i="29"/>
  <c r="CH113" i="29"/>
  <c r="CH114" i="29"/>
  <c r="CH111" i="29"/>
  <c r="CH112" i="29"/>
  <c r="Z114" i="29"/>
  <c r="Z111" i="29"/>
  <c r="Z112" i="29"/>
  <c r="Z113" i="29"/>
  <c r="BC112" i="29"/>
  <c r="BC113" i="29"/>
  <c r="BC114" i="29"/>
  <c r="BC111" i="29"/>
  <c r="AM112" i="29"/>
  <c r="AM111" i="29"/>
  <c r="AM114" i="29"/>
  <c r="AM113" i="29"/>
  <c r="AR111" i="30"/>
  <c r="AS111" i="29"/>
  <c r="AS112" i="29"/>
  <c r="AS113" i="29"/>
  <c r="AS114" i="29"/>
  <c r="AY112" i="30"/>
  <c r="AN112" i="30"/>
  <c r="EH56" i="29"/>
  <c r="AE111" i="29"/>
  <c r="AE112" i="29"/>
  <c r="AE113" i="29"/>
  <c r="AE114" i="29"/>
  <c r="AP114" i="29"/>
  <c r="AP111" i="29"/>
  <c r="AP112" i="29"/>
  <c r="AP113" i="29"/>
  <c r="Y111" i="29"/>
  <c r="Y112" i="29"/>
  <c r="Y113" i="29"/>
  <c r="Y114" i="29"/>
  <c r="AO111" i="29"/>
  <c r="AO112" i="29"/>
  <c r="AO114" i="29"/>
  <c r="AO113" i="29"/>
  <c r="T95" i="3"/>
  <c r="T2" i="3"/>
  <c r="V2" i="3" s="1"/>
  <c r="T69" i="3"/>
  <c r="T16" i="3"/>
  <c r="T39" i="3"/>
  <c r="V39" i="3" s="1"/>
  <c r="D42" i="15" s="1"/>
  <c r="T34" i="3"/>
  <c r="T24" i="3"/>
  <c r="V24" i="3" s="1"/>
  <c r="D43" i="15" s="1"/>
  <c r="T20" i="3"/>
  <c r="V20" i="3" s="1"/>
  <c r="T97" i="3"/>
  <c r="T5" i="3"/>
  <c r="V5" i="3" s="1"/>
  <c r="T89" i="3"/>
  <c r="V89" i="3" s="1"/>
  <c r="T73" i="3"/>
  <c r="T76" i="3"/>
  <c r="T110" i="3"/>
  <c r="V110" i="3" s="1"/>
  <c r="T15" i="3"/>
  <c r="T61" i="3"/>
  <c r="V61" i="3" s="1"/>
  <c r="T105" i="3"/>
  <c r="T55" i="3"/>
  <c r="T38" i="3"/>
  <c r="V38" i="3" s="1"/>
  <c r="D41" i="15" s="1"/>
  <c r="T79" i="3"/>
  <c r="V79" i="3" s="1"/>
  <c r="T83" i="3"/>
  <c r="T49" i="3"/>
  <c r="T4" i="3"/>
  <c r="T7" i="3"/>
  <c r="V7" i="3" s="1"/>
  <c r="T93" i="3"/>
  <c r="V93" i="3" s="1"/>
  <c r="T94" i="3"/>
  <c r="T70" i="3"/>
  <c r="V70" i="3" s="1"/>
  <c r="H44" i="15" s="1"/>
  <c r="T107" i="3"/>
  <c r="V107" i="3" s="1"/>
  <c r="T85" i="3"/>
  <c r="V85" i="3" s="1"/>
  <c r="L41" i="15" s="1"/>
  <c r="T96" i="3"/>
  <c r="T99" i="3"/>
  <c r="V99" i="3" s="1"/>
  <c r="T40" i="3"/>
  <c r="T41" i="3"/>
  <c r="T23" i="3"/>
  <c r="T35" i="3"/>
  <c r="V35" i="3" s="1"/>
  <c r="T51" i="3"/>
  <c r="T82" i="3"/>
  <c r="V82" i="3" s="1"/>
  <c r="T3" i="3"/>
  <c r="V3" i="3" s="1"/>
  <c r="T68" i="3"/>
  <c r="T90" i="3"/>
  <c r="T43" i="3"/>
  <c r="T25" i="3"/>
  <c r="T9" i="3"/>
  <c r="V9" i="3" s="1"/>
  <c r="V1" i="3"/>
  <c r="T10" i="3"/>
  <c r="T111" i="3"/>
  <c r="V111" i="3" s="1"/>
  <c r="T46" i="3"/>
  <c r="V46" i="3" s="1"/>
  <c r="T8" i="3"/>
  <c r="V8" i="3" s="1"/>
  <c r="T29" i="3"/>
  <c r="V29" i="3" s="1"/>
  <c r="T88" i="3"/>
  <c r="T65" i="3"/>
  <c r="V65" i="3" s="1"/>
  <c r="H41" i="15" s="1"/>
  <c r="T33" i="3"/>
  <c r="V33" i="3" s="1"/>
  <c r="T84" i="3"/>
  <c r="T19" i="3"/>
  <c r="V19" i="3" s="1"/>
  <c r="T87" i="3"/>
  <c r="T12" i="3"/>
  <c r="V12" i="3" s="1"/>
  <c r="T101" i="3"/>
  <c r="T50" i="3"/>
  <c r="T67" i="3"/>
  <c r="V67" i="3" s="1"/>
  <c r="T53" i="3"/>
  <c r="T112" i="3"/>
  <c r="V112" i="3" s="1"/>
  <c r="T92" i="3"/>
  <c r="T14" i="3"/>
  <c r="V14" i="3" s="1"/>
  <c r="T26" i="3"/>
  <c r="V26" i="3" s="1"/>
  <c r="T31" i="3"/>
  <c r="T77" i="3"/>
  <c r="T71" i="3"/>
  <c r="V71" i="3" s="1"/>
  <c r="T63" i="3"/>
  <c r="V63" i="3" s="1"/>
  <c r="T80" i="3"/>
  <c r="T102" i="3"/>
  <c r="V102" i="3" s="1"/>
  <c r="T104" i="3"/>
  <c r="V104" i="3" s="1"/>
  <c r="T42" i="3"/>
  <c r="V42" i="3" s="1"/>
  <c r="T74" i="3"/>
  <c r="T36" i="3"/>
  <c r="T78" i="3"/>
  <c r="T45" i="3"/>
  <c r="V45" i="3" s="1"/>
  <c r="T48" i="3"/>
  <c r="V48" i="3" s="1"/>
  <c r="T58" i="3"/>
  <c r="T17" i="3"/>
  <c r="T47" i="3"/>
  <c r="V47" i="3" s="1"/>
  <c r="T106" i="3"/>
  <c r="V106" i="3" s="1"/>
  <c r="T28" i="3"/>
  <c r="T109" i="3"/>
  <c r="V109" i="3" s="1"/>
  <c r="T66" i="3"/>
  <c r="T81" i="3"/>
  <c r="T59" i="3"/>
  <c r="T13" i="3"/>
  <c r="V13" i="3" s="1"/>
  <c r="T6" i="3"/>
  <c r="V6" i="3" s="1"/>
  <c r="T75" i="3"/>
  <c r="V75" i="3" s="1"/>
  <c r="P44" i="15" s="1"/>
  <c r="T60" i="3"/>
  <c r="T32" i="3"/>
  <c r="V32" i="3" s="1"/>
  <c r="T52" i="3"/>
  <c r="T103" i="3"/>
  <c r="V103" i="3" s="1"/>
  <c r="T18" i="3"/>
  <c r="T100" i="3"/>
  <c r="T44" i="3"/>
  <c r="T91" i="3"/>
  <c r="T98" i="3"/>
  <c r="T108" i="3"/>
  <c r="V108" i="3" s="1"/>
  <c r="T54" i="3"/>
  <c r="V54" i="3" s="1"/>
  <c r="T56" i="3"/>
  <c r="V56" i="3" s="1"/>
  <c r="T22" i="3"/>
  <c r="T86" i="3"/>
  <c r="V86" i="3" s="1"/>
  <c r="L42" i="15" s="1"/>
  <c r="T62" i="3"/>
  <c r="V62" i="3" s="1"/>
  <c r="T72" i="3"/>
  <c r="T27" i="3"/>
  <c r="V27" i="3" s="1"/>
  <c r="T21" i="3"/>
  <c r="V21" i="3" s="1"/>
  <c r="T11" i="3"/>
  <c r="BD114" i="30"/>
  <c r="EH52" i="29"/>
  <c r="BI111" i="32"/>
  <c r="AG112" i="32"/>
  <c r="BI114" i="32"/>
  <c r="R112" i="32"/>
  <c r="AV113" i="32"/>
  <c r="BL113" i="32"/>
  <c r="DT113" i="29"/>
  <c r="BL112" i="32"/>
  <c r="DD112" i="29"/>
  <c r="BE112" i="32"/>
  <c r="AS113" i="32"/>
  <c r="AV114" i="31"/>
  <c r="X114" i="32"/>
  <c r="EF113" i="29"/>
  <c r="BR112" i="32"/>
  <c r="BR111" i="32"/>
  <c r="CI112" i="31"/>
  <c r="AH111" i="32"/>
  <c r="AH113" i="32"/>
  <c r="AE111" i="32"/>
  <c r="AE114" i="32"/>
  <c r="AB111" i="32"/>
  <c r="AB113" i="32"/>
  <c r="AB114" i="32"/>
  <c r="AB112" i="32"/>
  <c r="W111" i="32"/>
  <c r="W114" i="32"/>
  <c r="Q113" i="32"/>
  <c r="Q114" i="32"/>
  <c r="CF114" i="31"/>
  <c r="CF112" i="31"/>
  <c r="CF113" i="31"/>
  <c r="CC114" i="31"/>
  <c r="CC111" i="31"/>
  <c r="CC112" i="31"/>
  <c r="CC113" i="31"/>
  <c r="BL114" i="31"/>
  <c r="BL113" i="31"/>
  <c r="BL112" i="31"/>
  <c r="AZ114" i="32"/>
  <c r="AZ113" i="32"/>
  <c r="BH113" i="32"/>
  <c r="BH114" i="32"/>
  <c r="AT114" i="32"/>
  <c r="AT113" i="32"/>
  <c r="AY112" i="32"/>
  <c r="AY111" i="32"/>
  <c r="AY114" i="32"/>
  <c r="AY113" i="32"/>
  <c r="BG112" i="32"/>
  <c r="BG111" i="32"/>
  <c r="BG114" i="32"/>
  <c r="BG113" i="32"/>
  <c r="S113" i="31"/>
  <c r="S111" i="31"/>
  <c r="S114" i="31"/>
  <c r="S112" i="31"/>
  <c r="Q114" i="31"/>
  <c r="Q112" i="31"/>
  <c r="Q113" i="31"/>
  <c r="Q111" i="31"/>
  <c r="R112" i="31"/>
  <c r="R113" i="31"/>
  <c r="R111" i="31"/>
  <c r="R114" i="31"/>
  <c r="W111" i="31"/>
  <c r="W112" i="31"/>
  <c r="W113" i="31"/>
  <c r="W114" i="31"/>
  <c r="AD112" i="31"/>
  <c r="AD111" i="31"/>
  <c r="AD114" i="31"/>
  <c r="AD113" i="31"/>
  <c r="AH112" i="31"/>
  <c r="AH113" i="31"/>
  <c r="AH111" i="31"/>
  <c r="AH114" i="31"/>
  <c r="AO114" i="31"/>
  <c r="AO112" i="31"/>
  <c r="AO113" i="31"/>
  <c r="AO111" i="31"/>
  <c r="AF111" i="32"/>
  <c r="AF112" i="32"/>
  <c r="AF114" i="32"/>
  <c r="AF113" i="32"/>
  <c r="BX112" i="31"/>
  <c r="BX113" i="31"/>
  <c r="BX114" i="31"/>
  <c r="BX111" i="31"/>
  <c r="BA112" i="31"/>
  <c r="BA111" i="31"/>
  <c r="BA114" i="31"/>
  <c r="BA113" i="31"/>
  <c r="AE111" i="30"/>
  <c r="AE114" i="30"/>
  <c r="AE113" i="30"/>
  <c r="AE112" i="30"/>
  <c r="AJ112" i="30"/>
  <c r="AJ111" i="30"/>
  <c r="AJ114" i="30"/>
  <c r="AJ113" i="30"/>
  <c r="AC111" i="30"/>
  <c r="AC114" i="30"/>
  <c r="AC113" i="30"/>
  <c r="Y113" i="30"/>
  <c r="Y114" i="30"/>
  <c r="Y112" i="30"/>
  <c r="Y111" i="30"/>
  <c r="X112" i="30"/>
  <c r="X111" i="30"/>
  <c r="X113" i="30"/>
  <c r="X114" i="30"/>
  <c r="W111" i="30"/>
  <c r="W114" i="30"/>
  <c r="W113" i="30"/>
  <c r="W112" i="30"/>
  <c r="V112" i="30"/>
  <c r="V111" i="30"/>
  <c r="V114" i="30"/>
  <c r="V113" i="30"/>
  <c r="BR113" i="29"/>
  <c r="BR114" i="29"/>
  <c r="BR111" i="29"/>
  <c r="BR112" i="29"/>
  <c r="BG112" i="30"/>
  <c r="BG113" i="30"/>
  <c r="BG111" i="30"/>
  <c r="BG114" i="30"/>
  <c r="BV112" i="30"/>
  <c r="BV111" i="30"/>
  <c r="BV113" i="30"/>
  <c r="BV114" i="30"/>
  <c r="AP111" i="30"/>
  <c r="AP112" i="30"/>
  <c r="AV111" i="30"/>
  <c r="AV114" i="30"/>
  <c r="AV112" i="30"/>
  <c r="AV113" i="30"/>
  <c r="BA111" i="30"/>
  <c r="BA112" i="30"/>
  <c r="BI114" i="30"/>
  <c r="BI113" i="30"/>
  <c r="BI112" i="30"/>
  <c r="BI111" i="30"/>
  <c r="BS114" i="30"/>
  <c r="BS111" i="30"/>
  <c r="BS113" i="30"/>
  <c r="BS112" i="30"/>
  <c r="BL114" i="30"/>
  <c r="BL113" i="30"/>
  <c r="BL112" i="30"/>
  <c r="BL111" i="30"/>
  <c r="BU113" i="30"/>
  <c r="BU112" i="30"/>
  <c r="BU111" i="30"/>
  <c r="BU114" i="30"/>
  <c r="CD111" i="30"/>
  <c r="CD114" i="30"/>
  <c r="CD113" i="30"/>
  <c r="CD112" i="30"/>
  <c r="CA114" i="30"/>
  <c r="CA111" i="30"/>
  <c r="CA113" i="30"/>
  <c r="CA112" i="30"/>
  <c r="AI111" i="30"/>
  <c r="AI114" i="30"/>
  <c r="AI113" i="30"/>
  <c r="AI112" i="30"/>
  <c r="EC113" i="29"/>
  <c r="EC114" i="29"/>
  <c r="EC112" i="29"/>
  <c r="EC111" i="29"/>
  <c r="DQ113" i="29"/>
  <c r="DQ114" i="29"/>
  <c r="DQ111" i="29"/>
  <c r="DQ112" i="29"/>
  <c r="DL112" i="29"/>
  <c r="DL111" i="29"/>
  <c r="DL113" i="29"/>
  <c r="DL114" i="29"/>
  <c r="DA113" i="29"/>
  <c r="DA114" i="29"/>
  <c r="DA111" i="29"/>
  <c r="DA112" i="29"/>
  <c r="CV114" i="29"/>
  <c r="CV112" i="29"/>
  <c r="CV111" i="29"/>
  <c r="CK113" i="29"/>
  <c r="CK114" i="29"/>
  <c r="CK111" i="29"/>
  <c r="CK112" i="29"/>
  <c r="CF114" i="29"/>
  <c r="CF111" i="29"/>
  <c r="CF112" i="29"/>
  <c r="BY113" i="29"/>
  <c r="BY114" i="29"/>
  <c r="BY112" i="29"/>
  <c r="BY111" i="29"/>
  <c r="BQ113" i="29"/>
  <c r="BQ114" i="29"/>
  <c r="BQ112" i="29"/>
  <c r="BQ111" i="29"/>
  <c r="BI113" i="29"/>
  <c r="BI114" i="29"/>
  <c r="BI112" i="29"/>
  <c r="BI111" i="29"/>
  <c r="BU113" i="31"/>
  <c r="BU111" i="31"/>
  <c r="BU114" i="31"/>
  <c r="BU112" i="31"/>
  <c r="BW112" i="31"/>
  <c r="BW113" i="31"/>
  <c r="BW111" i="31"/>
  <c r="BW114" i="31"/>
  <c r="CH111" i="31"/>
  <c r="CH114" i="31"/>
  <c r="CH112" i="31"/>
  <c r="CH113" i="31"/>
  <c r="BI114" i="31"/>
  <c r="BI112" i="31"/>
  <c r="BI113" i="31"/>
  <c r="BI111" i="31"/>
  <c r="BS112" i="31"/>
  <c r="BS111" i="31"/>
  <c r="BS114" i="31"/>
  <c r="BS113" i="31"/>
  <c r="BJ114" i="30"/>
  <c r="AT113" i="30"/>
  <c r="BK114" i="30"/>
  <c r="EB111" i="29"/>
  <c r="EB114" i="29"/>
  <c r="EB112" i="29"/>
  <c r="BE111" i="29"/>
  <c r="BE112" i="29"/>
  <c r="BE113" i="29"/>
  <c r="BE114" i="29"/>
  <c r="AD114" i="29"/>
  <c r="AD111" i="29"/>
  <c r="AD113" i="29"/>
  <c r="AD112" i="29"/>
  <c r="BB114" i="29"/>
  <c r="BB111" i="29"/>
  <c r="BB112" i="29"/>
  <c r="BB113" i="29"/>
  <c r="AZ114" i="29"/>
  <c r="AZ111" i="29"/>
  <c r="AZ112" i="29"/>
  <c r="AZ113" i="29"/>
  <c r="AR114" i="29"/>
  <c r="AR111" i="29"/>
  <c r="AR112" i="29"/>
  <c r="AR113" i="29"/>
  <c r="AL114" i="29"/>
  <c r="AL111" i="29"/>
  <c r="AL112" i="29"/>
  <c r="AL113" i="29"/>
  <c r="AJ114" i="29"/>
  <c r="AJ111" i="29"/>
  <c r="AJ112" i="29"/>
  <c r="AJ113" i="29"/>
  <c r="AR112" i="30"/>
  <c r="EH104" i="29"/>
  <c r="BB114" i="30"/>
  <c r="AW113" i="30"/>
  <c r="X114" i="29"/>
  <c r="X111" i="29"/>
  <c r="X113" i="29"/>
  <c r="X112" i="29"/>
  <c r="BA111" i="29"/>
  <c r="BA112" i="29"/>
  <c r="BA113" i="29"/>
  <c r="BA114" i="29"/>
  <c r="V114" i="29"/>
  <c r="V111" i="29"/>
  <c r="V112" i="29"/>
  <c r="V113" i="29"/>
  <c r="AA114" i="29"/>
  <c r="AA111" i="29"/>
  <c r="AA112" i="29"/>
  <c r="AA113" i="29"/>
  <c r="AH114" i="29"/>
  <c r="AH111" i="29"/>
  <c r="AH112" i="29"/>
  <c r="AH113" i="29"/>
  <c r="AV114" i="29"/>
  <c r="AV111" i="29"/>
  <c r="AV113" i="29"/>
  <c r="AV112" i="29"/>
  <c r="BG113" i="29"/>
  <c r="BG114" i="29"/>
  <c r="BG111" i="29"/>
  <c r="BG112" i="29"/>
  <c r="AT114" i="29"/>
  <c r="AT111" i="29"/>
  <c r="AT113" i="29"/>
  <c r="AT112" i="29"/>
  <c r="AW111" i="30"/>
  <c r="EH36" i="29"/>
  <c r="DP112" i="29"/>
  <c r="S111" i="32"/>
  <c r="BA113" i="32"/>
  <c r="V112" i="32"/>
  <c r="AZ111" i="32"/>
  <c r="Y113" i="32"/>
  <c r="U114" i="30"/>
  <c r="BD112" i="32"/>
  <c r="CV113" i="29"/>
  <c r="AZ111" i="31"/>
  <c r="V114" i="32"/>
  <c r="AW114" i="32"/>
  <c r="AS111" i="32"/>
  <c r="BH112" i="31"/>
  <c r="X112" i="32"/>
  <c r="U113" i="32"/>
  <c r="BI113" i="32"/>
  <c r="AX111" i="32"/>
  <c r="BP112" i="32"/>
  <c r="BP113" i="32"/>
  <c r="BP111" i="32"/>
  <c r="BP114" i="32"/>
  <c r="CG112" i="30"/>
  <c r="CG111" i="30"/>
  <c r="CG113" i="30"/>
  <c r="CG114" i="30"/>
  <c r="CH46" i="30"/>
  <c r="CH62" i="30"/>
  <c r="CH78" i="30"/>
  <c r="CH94" i="30"/>
  <c r="CH35" i="30"/>
  <c r="CH51" i="30"/>
  <c r="CH67" i="30"/>
  <c r="CH83" i="30"/>
  <c r="CH99" i="30"/>
  <c r="CH36" i="30"/>
  <c r="CH52" i="30"/>
  <c r="CH68" i="30"/>
  <c r="CH84" i="30"/>
  <c r="CH100" i="30"/>
  <c r="CH57" i="30"/>
  <c r="CH45" i="30"/>
  <c r="CH109" i="30"/>
  <c r="CH97" i="30"/>
  <c r="CH85" i="30"/>
  <c r="CH38" i="30"/>
  <c r="CH58" i="30"/>
  <c r="CH82" i="30"/>
  <c r="CH102" i="30"/>
  <c r="CH47" i="30"/>
  <c r="CH71" i="30"/>
  <c r="CH91" i="30"/>
  <c r="CI10" i="30"/>
  <c r="CH56" i="30"/>
  <c r="CH76" i="30"/>
  <c r="CH96" i="30"/>
  <c r="CH73" i="30"/>
  <c r="CH77" i="30"/>
  <c r="CH81" i="30"/>
  <c r="CH101" i="30"/>
  <c r="CH42" i="30"/>
  <c r="CH66" i="30"/>
  <c r="CH86" i="30"/>
  <c r="CH106" i="30"/>
  <c r="CH55" i="30"/>
  <c r="CH75" i="30"/>
  <c r="CH95" i="30"/>
  <c r="CH40" i="30"/>
  <c r="CH60" i="30"/>
  <c r="CH80" i="30"/>
  <c r="CH104" i="30"/>
  <c r="CH89" i="30"/>
  <c r="CH93" i="30"/>
  <c r="CH37" i="30"/>
  <c r="CH34" i="30"/>
  <c r="CH54" i="30"/>
  <c r="CH74" i="30"/>
  <c r="CH98" i="30"/>
  <c r="CH43" i="30"/>
  <c r="CH63" i="30"/>
  <c r="CH87" i="30"/>
  <c r="CH107" i="30"/>
  <c r="CH48" i="30"/>
  <c r="CH72" i="30"/>
  <c r="CH92" i="30"/>
  <c r="CH41" i="30"/>
  <c r="CH61" i="30"/>
  <c r="CH65" i="30"/>
  <c r="CH69" i="30"/>
  <c r="CH50" i="30"/>
  <c r="CH59" i="30"/>
  <c r="CH64" i="30"/>
  <c r="CH49" i="30"/>
  <c r="CH70" i="30"/>
  <c r="CH79" i="30"/>
  <c r="CH88" i="30"/>
  <c r="CH53" i="30"/>
  <c r="CH39" i="30"/>
  <c r="CH44" i="30"/>
  <c r="CH105" i="30"/>
  <c r="CH103" i="30"/>
  <c r="CH108" i="30"/>
  <c r="CH90" i="30"/>
  <c r="EB113" i="29"/>
  <c r="Q111" i="32"/>
  <c r="BS52" i="32"/>
  <c r="BS84" i="32"/>
  <c r="BS39" i="32"/>
  <c r="BS71" i="32"/>
  <c r="BS103" i="32"/>
  <c r="BS64" i="32"/>
  <c r="BS96" i="32"/>
  <c r="BS99" i="32"/>
  <c r="BS51" i="32"/>
  <c r="BS37" i="32"/>
  <c r="BS101" i="32"/>
  <c r="BS90" i="32"/>
  <c r="BS73" i="32"/>
  <c r="BS62" i="32"/>
  <c r="BS61" i="32"/>
  <c r="BS34" i="32"/>
  <c r="BS98" i="32"/>
  <c r="BS54" i="32"/>
  <c r="BS65" i="32"/>
  <c r="BT10" i="32"/>
  <c r="BS60" i="32"/>
  <c r="BS92" i="32"/>
  <c r="BS47" i="32"/>
  <c r="BS79" i="32"/>
  <c r="BS40" i="32"/>
  <c r="BS72" i="32"/>
  <c r="BS104" i="32"/>
  <c r="BS43" i="32"/>
  <c r="BS83" i="32"/>
  <c r="BS53" i="32"/>
  <c r="BS42" i="32"/>
  <c r="BS106" i="32"/>
  <c r="BS89" i="32"/>
  <c r="BS78" i="32"/>
  <c r="BS77" i="32"/>
  <c r="BS50" i="32"/>
  <c r="BS49" i="32"/>
  <c r="BS70" i="32"/>
  <c r="BS97" i="32"/>
  <c r="BS76" i="32"/>
  <c r="BS63" i="32"/>
  <c r="BS56" i="32"/>
  <c r="BS67" i="32"/>
  <c r="BS91" i="32"/>
  <c r="BS74" i="32"/>
  <c r="BS46" i="32"/>
  <c r="BS109" i="32"/>
  <c r="BS38" i="32"/>
  <c r="BS36" i="32"/>
  <c r="BS100" i="32"/>
  <c r="BS87" i="32"/>
  <c r="BS80" i="32"/>
  <c r="BS75" i="32"/>
  <c r="BS69" i="32"/>
  <c r="BS41" i="32"/>
  <c r="BS94" i="32"/>
  <c r="BS66" i="32"/>
  <c r="BS86" i="32"/>
  <c r="BS68" i="32"/>
  <c r="BS55" i="32"/>
  <c r="BS48" i="32"/>
  <c r="BS35" i="32"/>
  <c r="BS59" i="32"/>
  <c r="BS58" i="32"/>
  <c r="BS105" i="32"/>
  <c r="BS93" i="32"/>
  <c r="BS81" i="32"/>
  <c r="BS108" i="32"/>
  <c r="BS85" i="32"/>
  <c r="BS102" i="32"/>
  <c r="BS95" i="32"/>
  <c r="BS57" i="32"/>
  <c r="BS88" i="32"/>
  <c r="BS45" i="32"/>
  <c r="BS44" i="32"/>
  <c r="BS107" i="32"/>
  <c r="BS82" i="32"/>
  <c r="BR113" i="32"/>
  <c r="Y303" i="1" l="1"/>
  <c r="Y34" i="1"/>
  <c r="Y291" i="1"/>
  <c r="Y273" i="1"/>
  <c r="Y142" i="1"/>
  <c r="H31" i="15" s="1"/>
  <c r="Y117" i="1"/>
  <c r="Y122" i="1"/>
  <c r="Y225" i="1"/>
  <c r="Y253" i="1"/>
  <c r="Y285" i="1"/>
  <c r="Y268" i="1"/>
  <c r="Y184" i="1"/>
  <c r="Y208" i="1"/>
  <c r="Y176" i="1"/>
  <c r="Y233" i="1"/>
  <c r="Y293" i="1"/>
  <c r="J11" i="18" s="1"/>
  <c r="Y295" i="1"/>
  <c r="Y212" i="1"/>
  <c r="Y177" i="1"/>
  <c r="Y198" i="1"/>
  <c r="Y215" i="1"/>
  <c r="Y83" i="1"/>
  <c r="Y35" i="1"/>
  <c r="J18" i="19" s="1"/>
  <c r="Y111" i="1"/>
  <c r="P26" i="18" s="1"/>
  <c r="Y8" i="1"/>
  <c r="Y232" i="1"/>
  <c r="V16" i="3"/>
  <c r="Y24" i="1"/>
  <c r="Y147" i="1"/>
  <c r="L15" i="15" s="1"/>
  <c r="Y163" i="1"/>
  <c r="Y298" i="1"/>
  <c r="Y269" i="1"/>
  <c r="Y227" i="1"/>
  <c r="Y180" i="1"/>
  <c r="Y66" i="1"/>
  <c r="D31" i="15" s="1"/>
  <c r="Y241" i="1"/>
  <c r="Y191" i="1"/>
  <c r="Y102" i="1"/>
  <c r="H25" i="15" s="1"/>
  <c r="Y200" i="1"/>
  <c r="Y178" i="1"/>
  <c r="Y219" i="1"/>
  <c r="P21" i="15" s="1"/>
  <c r="Y312" i="1"/>
  <c r="Y51" i="1"/>
  <c r="M26" i="19" s="1"/>
  <c r="Y46" i="1"/>
  <c r="Y193" i="1"/>
  <c r="L24" i="15" s="1"/>
  <c r="V36" i="3"/>
  <c r="V77" i="3"/>
  <c r="V96" i="3"/>
  <c r="V94" i="3"/>
  <c r="L44" i="15" s="1"/>
  <c r="Y282" i="1"/>
  <c r="Y278" i="1"/>
  <c r="Y39" i="1"/>
  <c r="D25" i="15" s="1"/>
  <c r="Y40" i="1"/>
  <c r="D26" i="15" s="1"/>
  <c r="Y36" i="1"/>
  <c r="J19" i="19" s="1"/>
  <c r="Y85" i="1"/>
  <c r="D34" i="15" s="1"/>
  <c r="Y145" i="1"/>
  <c r="Y218" i="1"/>
  <c r="Y144" i="1"/>
  <c r="Y4" i="1"/>
  <c r="Y186" i="1"/>
  <c r="L23" i="15" s="1"/>
  <c r="Y235" i="1"/>
  <c r="Y270" i="1"/>
  <c r="Y194" i="1"/>
  <c r="L25" i="15" s="1"/>
  <c r="Y27" i="1"/>
  <c r="Y274" i="1"/>
  <c r="Y230" i="1"/>
  <c r="Y242" i="1"/>
  <c r="Y158" i="1"/>
  <c r="Y290" i="1"/>
  <c r="J9" i="19" s="1"/>
  <c r="Y133" i="1"/>
  <c r="S26" i="18" s="1"/>
  <c r="Y197" i="1"/>
  <c r="Y244" i="1"/>
  <c r="Y143" i="1"/>
  <c r="H32" i="15" s="1"/>
  <c r="V4" i="3"/>
  <c r="V15" i="3"/>
  <c r="V69" i="3"/>
  <c r="H43" i="15" s="1"/>
  <c r="Y32" i="1"/>
  <c r="P21" i="19" s="1"/>
  <c r="Y222" i="1"/>
  <c r="V17" i="3"/>
  <c r="V68" i="3"/>
  <c r="H48" i="15" s="1"/>
  <c r="V98" i="3"/>
  <c r="V58" i="3"/>
  <c r="H46" i="15" s="1"/>
  <c r="V92" i="3"/>
  <c r="V50" i="3"/>
  <c r="V88" i="3"/>
  <c r="V25" i="3"/>
  <c r="V49" i="3"/>
  <c r="H47" i="15" s="1"/>
  <c r="Y148" i="1"/>
  <c r="L16" i="15" s="1"/>
  <c r="V74" i="3"/>
  <c r="P43" i="15" s="1"/>
  <c r="V31" i="3"/>
  <c r="D44" i="15" s="1"/>
  <c r="V10" i="3"/>
  <c r="V43" i="3"/>
  <c r="V41" i="3"/>
  <c r="V76" i="3"/>
  <c r="P45" i="15" s="1"/>
  <c r="V95" i="3"/>
  <c r="V22" i="3"/>
  <c r="D45" i="15" s="1"/>
  <c r="V18" i="3"/>
  <c r="V60" i="3"/>
  <c r="V59" i="3"/>
  <c r="V28" i="3"/>
  <c r="V23" i="3"/>
  <c r="V55" i="3"/>
  <c r="V34" i="3"/>
  <c r="V81" i="3"/>
  <c r="V80" i="3"/>
  <c r="V83" i="3"/>
  <c r="Y151" i="1"/>
  <c r="V11" i="3"/>
  <c r="V44" i="3"/>
  <c r="V52" i="3"/>
  <c r="V66" i="3"/>
  <c r="H42" i="15" s="1"/>
  <c r="V51" i="3"/>
  <c r="H45" i="15" s="1"/>
  <c r="V40" i="3"/>
  <c r="V73" i="3"/>
  <c r="P42" i="15" s="1"/>
  <c r="V72" i="3"/>
  <c r="P41" i="15" s="1"/>
  <c r="V91" i="3"/>
  <c r="V101" i="3"/>
  <c r="V84" i="3"/>
  <c r="V105" i="3"/>
  <c r="V97" i="3"/>
  <c r="V53" i="3"/>
  <c r="V90" i="3"/>
  <c r="V100" i="3"/>
  <c r="V78" i="3"/>
  <c r="V87" i="3"/>
  <c r="L43" i="15" s="1"/>
  <c r="CN112" i="31"/>
  <c r="CN113" i="31"/>
  <c r="CN114" i="31"/>
  <c r="CN111" i="31"/>
  <c r="J25" i="19"/>
  <c r="D28" i="15"/>
  <c r="M25" i="19"/>
  <c r="G25" i="19"/>
  <c r="C6" i="19"/>
  <c r="C6" i="18"/>
  <c r="C23" i="18"/>
  <c r="H15" i="15"/>
  <c r="J19" i="18"/>
  <c r="H23" i="15"/>
  <c r="T27" i="19"/>
  <c r="D32" i="15"/>
  <c r="T26" i="19"/>
  <c r="M26" i="18"/>
  <c r="C21" i="18"/>
  <c r="H22" i="15"/>
  <c r="P5" i="18"/>
  <c r="P5" i="19"/>
  <c r="C20" i="19"/>
  <c r="D20" i="15"/>
  <c r="H29" i="15"/>
  <c r="G26" i="18"/>
  <c r="J26" i="18"/>
  <c r="H26" i="18"/>
  <c r="EH113" i="29"/>
  <c r="EH114" i="29"/>
  <c r="EH111" i="29"/>
  <c r="EH112" i="29"/>
  <c r="EJ10" i="29"/>
  <c r="EI81" i="29"/>
  <c r="EI37" i="29"/>
  <c r="EI69" i="29"/>
  <c r="EI85" i="29"/>
  <c r="EI46" i="29"/>
  <c r="EI62" i="29"/>
  <c r="EI78" i="29"/>
  <c r="EI94" i="29"/>
  <c r="EI35" i="29"/>
  <c r="EI51" i="29"/>
  <c r="EI67" i="29"/>
  <c r="EI83" i="29"/>
  <c r="EI99" i="29"/>
  <c r="EI48" i="29"/>
  <c r="EI64" i="29"/>
  <c r="EI80" i="29"/>
  <c r="EI96" i="29"/>
  <c r="EI34" i="29"/>
  <c r="EI50" i="29"/>
  <c r="EI66" i="29"/>
  <c r="EI82" i="29"/>
  <c r="EI98" i="29"/>
  <c r="EI39" i="29"/>
  <c r="EI55" i="29"/>
  <c r="EI71" i="29"/>
  <c r="EI87" i="29"/>
  <c r="EI103" i="29"/>
  <c r="EI36" i="29"/>
  <c r="EI52" i="29"/>
  <c r="EI68" i="29"/>
  <c r="EI84" i="29"/>
  <c r="EI100" i="29"/>
  <c r="EI38" i="29"/>
  <c r="EI54" i="29"/>
  <c r="EI70" i="29"/>
  <c r="EI86" i="29"/>
  <c r="EI102" i="29"/>
  <c r="EI43" i="29"/>
  <c r="EI59" i="29"/>
  <c r="EI75" i="29"/>
  <c r="EI91" i="29"/>
  <c r="EI107" i="29"/>
  <c r="EI40" i="29"/>
  <c r="EI56" i="29"/>
  <c r="EI72" i="29"/>
  <c r="EI88" i="29"/>
  <c r="EI104" i="29"/>
  <c r="EI42" i="29"/>
  <c r="EI58" i="29"/>
  <c r="EI74" i="29"/>
  <c r="EI90" i="29"/>
  <c r="EI106" i="29"/>
  <c r="EI47" i="29"/>
  <c r="EI63" i="29"/>
  <c r="EI79" i="29"/>
  <c r="EI95" i="29"/>
  <c r="EI44" i="29"/>
  <c r="EI60" i="29"/>
  <c r="EI76" i="29"/>
  <c r="EI92" i="29"/>
  <c r="EI108" i="29"/>
  <c r="EI109" i="29"/>
  <c r="EI45" i="29"/>
  <c r="EI89" i="29"/>
  <c r="EI49" i="29"/>
  <c r="EI53" i="29"/>
  <c r="EI93" i="29"/>
  <c r="EI73" i="29"/>
  <c r="EI65" i="29"/>
  <c r="EI77" i="29"/>
  <c r="EI57" i="29"/>
  <c r="EI97" i="29"/>
  <c r="EI101" i="29"/>
  <c r="EI61" i="29"/>
  <c r="EI105" i="29"/>
  <c r="EI41" i="29"/>
  <c r="CH113" i="30"/>
  <c r="CH112" i="30"/>
  <c r="CH114" i="30"/>
  <c r="CH111" i="30"/>
  <c r="C5" i="19"/>
  <c r="C5" i="18"/>
  <c r="H20" i="15"/>
  <c r="J18" i="18"/>
  <c r="P4" i="19"/>
  <c r="P4" i="18"/>
  <c r="D27" i="18"/>
  <c r="J27" i="18"/>
  <c r="C27" i="18"/>
  <c r="H30" i="15"/>
  <c r="G27" i="18"/>
  <c r="H27" i="18"/>
  <c r="D30" i="15"/>
  <c r="P26" i="19"/>
  <c r="N27" i="18"/>
  <c r="M27" i="18"/>
  <c r="P27" i="18"/>
  <c r="C9" i="19"/>
  <c r="C9" i="18"/>
  <c r="H26" i="15"/>
  <c r="P21" i="18"/>
  <c r="J4" i="18"/>
  <c r="J4" i="19"/>
  <c r="H28" i="15"/>
  <c r="J22" i="18"/>
  <c r="J23" i="18"/>
  <c r="J8" i="18"/>
  <c r="J8" i="19"/>
  <c r="CO50" i="31"/>
  <c r="CO82" i="31"/>
  <c r="CO35" i="31"/>
  <c r="CO67" i="31"/>
  <c r="CO99" i="31"/>
  <c r="CO46" i="31"/>
  <c r="CO78" i="31"/>
  <c r="CO55" i="31"/>
  <c r="CO39" i="31"/>
  <c r="CO79" i="31"/>
  <c r="CO84" i="31"/>
  <c r="CO73" i="31"/>
  <c r="CO56" i="31"/>
  <c r="CO45" i="31"/>
  <c r="CO109" i="31"/>
  <c r="CO92" i="31"/>
  <c r="CO81" i="31"/>
  <c r="CO80" i="31"/>
  <c r="CO85" i="31"/>
  <c r="CO37" i="31"/>
  <c r="CO58" i="31"/>
  <c r="CO90" i="31"/>
  <c r="CO43" i="31"/>
  <c r="CO75" i="31"/>
  <c r="CO107" i="31"/>
  <c r="CO54" i="31"/>
  <c r="CO86" i="31"/>
  <c r="CO87" i="31"/>
  <c r="CO71" i="31"/>
  <c r="CO36" i="31"/>
  <c r="CO100" i="31"/>
  <c r="CO89" i="31"/>
  <c r="CO72" i="31"/>
  <c r="CO61" i="31"/>
  <c r="CO44" i="31"/>
  <c r="CO108" i="31"/>
  <c r="CO97" i="31"/>
  <c r="CO96" i="31"/>
  <c r="CO101" i="31"/>
  <c r="CO74" i="31"/>
  <c r="CO59" i="31"/>
  <c r="CO38" i="31"/>
  <c r="CO102" i="31"/>
  <c r="CO47" i="31"/>
  <c r="CO57" i="31"/>
  <c r="CO104" i="31"/>
  <c r="CO76" i="31"/>
  <c r="CO64" i="31"/>
  <c r="CO34" i="31"/>
  <c r="CO98" i="31"/>
  <c r="CO83" i="31"/>
  <c r="CO62" i="31"/>
  <c r="CO63" i="31"/>
  <c r="CO52" i="31"/>
  <c r="CO105" i="31"/>
  <c r="CO77" i="31"/>
  <c r="CO49" i="31"/>
  <c r="CO53" i="31"/>
  <c r="CO66" i="31"/>
  <c r="CO51" i="31"/>
  <c r="CP10" i="31"/>
  <c r="CO94" i="31"/>
  <c r="CO103" i="31"/>
  <c r="CO41" i="31"/>
  <c r="CO88" i="31"/>
  <c r="CO60" i="31"/>
  <c r="CO48" i="31"/>
  <c r="CO91" i="31"/>
  <c r="CO40" i="31"/>
  <c r="CO70" i="31"/>
  <c r="CO93" i="31"/>
  <c r="CO42" i="31"/>
  <c r="CO95" i="31"/>
  <c r="CO65" i="31"/>
  <c r="CO106" i="31"/>
  <c r="CO68" i="31"/>
  <c r="CO69" i="31"/>
  <c r="J5" i="19"/>
  <c r="J5" i="18"/>
  <c r="C8" i="18"/>
  <c r="C8" i="19"/>
  <c r="J20" i="19"/>
  <c r="D16" i="15"/>
  <c r="P19" i="19"/>
  <c r="D27" i="15"/>
  <c r="P20" i="19"/>
  <c r="P18" i="19"/>
  <c r="M7" i="19"/>
  <c r="M7" i="18"/>
  <c r="C7" i="18"/>
  <c r="C7" i="19"/>
  <c r="C26" i="19"/>
  <c r="G26" i="19"/>
  <c r="D26" i="19"/>
  <c r="D29" i="15"/>
  <c r="J26" i="19"/>
  <c r="J6" i="19"/>
  <c r="J6" i="18"/>
  <c r="C19" i="19"/>
  <c r="D18" i="15"/>
  <c r="J21" i="19"/>
  <c r="D15" i="15"/>
  <c r="D21" i="15"/>
  <c r="J22" i="19"/>
  <c r="C4" i="18"/>
  <c r="C4" i="19"/>
  <c r="J7" i="19"/>
  <c r="J7" i="18"/>
  <c r="J20" i="18"/>
  <c r="H24" i="15"/>
  <c r="BT41" i="32"/>
  <c r="BT73" i="32"/>
  <c r="BT105" i="32"/>
  <c r="BT60" i="32"/>
  <c r="BT92" i="32"/>
  <c r="BT37" i="32"/>
  <c r="BT69" i="32"/>
  <c r="BT101" i="32"/>
  <c r="BT56" i="32"/>
  <c r="BT40" i="32"/>
  <c r="BT62" i="32"/>
  <c r="BT55" i="32"/>
  <c r="BT34" i="32"/>
  <c r="BT98" i="32"/>
  <c r="BT91" i="32"/>
  <c r="BT70" i="32"/>
  <c r="BT63" i="32"/>
  <c r="BT74" i="32"/>
  <c r="BT67" i="32"/>
  <c r="BT106" i="32"/>
  <c r="BT49" i="32"/>
  <c r="BT81" i="32"/>
  <c r="BT36" i="32"/>
  <c r="BT68" i="32"/>
  <c r="BT100" i="32"/>
  <c r="BT45" i="32"/>
  <c r="BT77" i="32"/>
  <c r="BT109" i="32"/>
  <c r="BT88" i="32"/>
  <c r="BT72" i="32"/>
  <c r="BT78" i="32"/>
  <c r="BT71" i="32"/>
  <c r="BT50" i="32"/>
  <c r="BT43" i="32"/>
  <c r="BT107" i="32"/>
  <c r="BT86" i="32"/>
  <c r="BT79" i="32"/>
  <c r="BT90" i="32"/>
  <c r="BT83" i="32"/>
  <c r="BT65" i="32"/>
  <c r="BT52" i="32"/>
  <c r="BU10" i="32"/>
  <c r="BT93" i="32"/>
  <c r="BT96" i="32"/>
  <c r="BT39" i="32"/>
  <c r="BT82" i="32"/>
  <c r="BT54" i="32"/>
  <c r="BT42" i="32"/>
  <c r="BT58" i="32"/>
  <c r="BT89" i="32"/>
  <c r="BT76" i="32"/>
  <c r="BT53" i="32"/>
  <c r="BT48" i="32"/>
  <c r="BT104" i="32"/>
  <c r="BT87" i="32"/>
  <c r="BT59" i="32"/>
  <c r="BT102" i="32"/>
  <c r="BT35" i="32"/>
  <c r="BT57" i="32"/>
  <c r="BT44" i="32"/>
  <c r="BT108" i="32"/>
  <c r="BT85" i="32"/>
  <c r="BT64" i="32"/>
  <c r="BT94" i="32"/>
  <c r="BT66" i="32"/>
  <c r="BT38" i="32"/>
  <c r="BT95" i="32"/>
  <c r="BT99" i="32"/>
  <c r="BT80" i="32"/>
  <c r="BT47" i="32"/>
  <c r="BT97" i="32"/>
  <c r="BT46" i="32"/>
  <c r="BT51" i="32"/>
  <c r="BT84" i="32"/>
  <c r="BT103" i="32"/>
  <c r="BT61" i="32"/>
  <c r="BT75" i="32"/>
  <c r="BS112" i="32"/>
  <c r="BS113" i="32"/>
  <c r="BS111" i="32"/>
  <c r="BS114" i="32"/>
  <c r="CI39" i="30"/>
  <c r="CI55" i="30"/>
  <c r="CI71" i="30"/>
  <c r="CI87" i="30"/>
  <c r="CI103" i="30"/>
  <c r="CI44" i="30"/>
  <c r="CI60" i="30"/>
  <c r="CI76" i="30"/>
  <c r="CI92" i="30"/>
  <c r="CI108" i="30"/>
  <c r="CI49" i="30"/>
  <c r="CI65" i="30"/>
  <c r="CI81" i="30"/>
  <c r="CI97" i="30"/>
  <c r="CI38" i="30"/>
  <c r="CI102" i="30"/>
  <c r="CI90" i="30"/>
  <c r="CI78" i="30"/>
  <c r="CI66" i="30"/>
  <c r="CI43" i="30"/>
  <c r="CI59" i="30"/>
  <c r="CI75" i="30"/>
  <c r="CI91" i="30"/>
  <c r="CI107" i="30"/>
  <c r="CI48" i="30"/>
  <c r="CI64" i="30"/>
  <c r="CI80" i="30"/>
  <c r="CI96" i="30"/>
  <c r="CI37" i="30"/>
  <c r="CI53" i="30"/>
  <c r="CI69" i="30"/>
  <c r="CI85" i="30"/>
  <c r="CI101" i="30"/>
  <c r="CI54" i="30"/>
  <c r="CI42" i="30"/>
  <c r="CI106" i="30"/>
  <c r="CI94" i="30"/>
  <c r="CI82" i="30"/>
  <c r="CI35" i="30"/>
  <c r="CI51" i="30"/>
  <c r="CI67" i="30"/>
  <c r="CI83" i="30"/>
  <c r="CI99" i="30"/>
  <c r="CI40" i="30"/>
  <c r="CI56" i="30"/>
  <c r="CI72" i="30"/>
  <c r="CI88" i="30"/>
  <c r="CI104" i="30"/>
  <c r="CI45" i="30"/>
  <c r="CI61" i="30"/>
  <c r="CI77" i="30"/>
  <c r="CI93" i="30"/>
  <c r="CI109" i="30"/>
  <c r="CI86" i="30"/>
  <c r="CI74" i="30"/>
  <c r="CI62" i="30"/>
  <c r="CI50" i="30"/>
  <c r="CI79" i="30"/>
  <c r="CI68" i="30"/>
  <c r="CI57" i="30"/>
  <c r="CI70" i="30"/>
  <c r="CI98" i="30"/>
  <c r="CJ10" i="30"/>
  <c r="CI95" i="30"/>
  <c r="CI84" i="30"/>
  <c r="CI73" i="30"/>
  <c r="CI58" i="30"/>
  <c r="CI63" i="30"/>
  <c r="CI52" i="30"/>
  <c r="CI41" i="30"/>
  <c r="CI105" i="30"/>
  <c r="CI34" i="30"/>
  <c r="CI47" i="30"/>
  <c r="CI46" i="30"/>
  <c r="CI36" i="30"/>
  <c r="CI100" i="30"/>
  <c r="CI89" i="30"/>
  <c r="P19" i="18"/>
  <c r="H17" i="15"/>
  <c r="J10" i="19"/>
  <c r="J10" i="18"/>
  <c r="C11" i="19"/>
  <c r="B37" i="19" s="1"/>
  <c r="C11" i="18"/>
  <c r="B36" i="18" s="1"/>
  <c r="H19" i="15"/>
  <c r="P23" i="18"/>
  <c r="P20" i="18"/>
  <c r="H21" i="15"/>
  <c r="D31" i="18"/>
  <c r="G32" i="19"/>
  <c r="D32" i="19"/>
  <c r="G31" i="18"/>
  <c r="N32" i="19"/>
  <c r="J32" i="19"/>
  <c r="J31" i="18"/>
  <c r="C31" i="18"/>
  <c r="C32" i="19"/>
  <c r="N31" i="18"/>
  <c r="J12" i="18"/>
  <c r="J12" i="19"/>
  <c r="D17" i="15"/>
  <c r="P22" i="19"/>
  <c r="H16" i="15"/>
  <c r="C22" i="18"/>
  <c r="J21" i="18"/>
  <c r="H27" i="15"/>
  <c r="D33" i="15"/>
  <c r="T25" i="19"/>
  <c r="C20" i="18"/>
  <c r="H18" i="15"/>
  <c r="J11" i="19" l="1"/>
  <c r="N26" i="18"/>
  <c r="C22" i="19"/>
  <c r="D23" i="15"/>
  <c r="P22" i="18"/>
  <c r="T24" i="19"/>
  <c r="D22" i="15"/>
  <c r="D19" i="15"/>
  <c r="J9" i="18"/>
  <c r="H33" i="15"/>
  <c r="T26" i="18"/>
  <c r="BT112" i="32"/>
  <c r="BT113" i="32"/>
  <c r="BT111" i="32"/>
  <c r="BT114" i="32"/>
  <c r="CP34" i="31"/>
  <c r="CP55" i="31"/>
  <c r="CP87" i="31"/>
  <c r="CP48" i="31"/>
  <c r="CP80" i="31"/>
  <c r="CP35" i="31"/>
  <c r="CP67" i="31"/>
  <c r="CP99" i="31"/>
  <c r="CP100" i="31"/>
  <c r="CP52" i="31"/>
  <c r="CP49" i="31"/>
  <c r="CP46" i="31"/>
  <c r="CP53" i="31"/>
  <c r="CP50" i="31"/>
  <c r="CP41" i="31"/>
  <c r="CP105" i="31"/>
  <c r="CP102" i="31"/>
  <c r="CP93" i="31"/>
  <c r="CP74" i="31"/>
  <c r="CP38" i="31"/>
  <c r="CP63" i="31"/>
  <c r="CP95" i="31"/>
  <c r="CP56" i="31"/>
  <c r="CP88" i="31"/>
  <c r="CP43" i="31"/>
  <c r="CP75" i="31"/>
  <c r="CP107" i="31"/>
  <c r="CP44" i="31"/>
  <c r="CP84" i="31"/>
  <c r="CP65" i="31"/>
  <c r="CP62" i="31"/>
  <c r="CP69" i="31"/>
  <c r="CP66" i="31"/>
  <c r="CP57" i="31"/>
  <c r="CP54" i="31"/>
  <c r="CP45" i="31"/>
  <c r="CP109" i="31"/>
  <c r="CP90" i="31"/>
  <c r="CP47" i="31"/>
  <c r="CP40" i="31"/>
  <c r="CP104" i="31"/>
  <c r="CP91" i="31"/>
  <c r="CP108" i="31"/>
  <c r="CP97" i="31"/>
  <c r="CP101" i="31"/>
  <c r="CP89" i="31"/>
  <c r="CP77" i="31"/>
  <c r="CQ10" i="31"/>
  <c r="CP71" i="31"/>
  <c r="CP64" i="31"/>
  <c r="CP51" i="31"/>
  <c r="CP36" i="31"/>
  <c r="CP60" i="31"/>
  <c r="CP78" i="31"/>
  <c r="CP82" i="31"/>
  <c r="CP70" i="31"/>
  <c r="CP42" i="31"/>
  <c r="CP39" i="31"/>
  <c r="CP103" i="31"/>
  <c r="CP96" i="31"/>
  <c r="CP83" i="31"/>
  <c r="CP76" i="31"/>
  <c r="CP81" i="31"/>
  <c r="CP85" i="31"/>
  <c r="CP73" i="31"/>
  <c r="CP61" i="31"/>
  <c r="CP106" i="31"/>
  <c r="CP59" i="31"/>
  <c r="CP98" i="31"/>
  <c r="CP37" i="31"/>
  <c r="CP68" i="31"/>
  <c r="CP86" i="31"/>
  <c r="CP79" i="31"/>
  <c r="CP92" i="31"/>
  <c r="CP58" i="31"/>
  <c r="CP72" i="31"/>
  <c r="CP94" i="31"/>
  <c r="CO111" i="31"/>
  <c r="CO114" i="31"/>
  <c r="CO113" i="31"/>
  <c r="CO112" i="31"/>
  <c r="CI112" i="30"/>
  <c r="CI111" i="30"/>
  <c r="CI114" i="30"/>
  <c r="CI113" i="30"/>
  <c r="P36" i="18"/>
  <c r="P42" i="18"/>
  <c r="T36" i="18"/>
  <c r="CJ44" i="30"/>
  <c r="CJ60" i="30"/>
  <c r="CJ76" i="30"/>
  <c r="CJ92" i="30"/>
  <c r="CJ108" i="30"/>
  <c r="CJ49" i="30"/>
  <c r="CJ65" i="30"/>
  <c r="CJ81" i="30"/>
  <c r="CJ97" i="30"/>
  <c r="CJ34" i="30"/>
  <c r="CJ50" i="30"/>
  <c r="CJ66" i="30"/>
  <c r="CJ82" i="30"/>
  <c r="CJ98" i="30"/>
  <c r="CJ51" i="30"/>
  <c r="CJ39" i="30"/>
  <c r="CJ103" i="30"/>
  <c r="CJ91" i="30"/>
  <c r="CJ79" i="30"/>
  <c r="CK10" i="30"/>
  <c r="CJ48" i="30"/>
  <c r="CJ64" i="30"/>
  <c r="CJ80" i="30"/>
  <c r="CJ96" i="30"/>
  <c r="CJ37" i="30"/>
  <c r="CJ53" i="30"/>
  <c r="CJ69" i="30"/>
  <c r="CJ85" i="30"/>
  <c r="CJ101" i="30"/>
  <c r="CJ38" i="30"/>
  <c r="CJ54" i="30"/>
  <c r="CJ70" i="30"/>
  <c r="CJ86" i="30"/>
  <c r="CJ102" i="30"/>
  <c r="CJ67" i="30"/>
  <c r="CJ55" i="30"/>
  <c r="CJ43" i="30"/>
  <c r="CJ107" i="30"/>
  <c r="CJ95" i="30"/>
  <c r="CJ56" i="30"/>
  <c r="CJ88" i="30"/>
  <c r="CJ45" i="30"/>
  <c r="CJ77" i="30"/>
  <c r="CJ109" i="30"/>
  <c r="CJ62" i="30"/>
  <c r="CJ94" i="30"/>
  <c r="CJ99" i="30"/>
  <c r="CJ75" i="30"/>
  <c r="CJ36" i="30"/>
  <c r="CJ68" i="30"/>
  <c r="CJ100" i="30"/>
  <c r="CJ57" i="30"/>
  <c r="CJ89" i="30"/>
  <c r="CJ42" i="30"/>
  <c r="CJ74" i="30"/>
  <c r="CJ106" i="30"/>
  <c r="CJ71" i="30"/>
  <c r="CJ47" i="30"/>
  <c r="CJ52" i="30"/>
  <c r="CJ84" i="30"/>
  <c r="CJ41" i="30"/>
  <c r="CJ73" i="30"/>
  <c r="CJ105" i="30"/>
  <c r="CJ58" i="30"/>
  <c r="CJ90" i="30"/>
  <c r="CJ83" i="30"/>
  <c r="CJ59" i="30"/>
  <c r="CJ40" i="30"/>
  <c r="CJ93" i="30"/>
  <c r="CJ87" i="30"/>
  <c r="CJ72" i="30"/>
  <c r="CJ46" i="30"/>
  <c r="CJ63" i="30"/>
  <c r="CJ104" i="30"/>
  <c r="CJ78" i="30"/>
  <c r="CJ61" i="30"/>
  <c r="CJ35" i="30"/>
  <c r="EI114" i="29"/>
  <c r="EI111" i="29"/>
  <c r="EI112" i="29"/>
  <c r="EI113" i="29"/>
  <c r="P43" i="19"/>
  <c r="T37" i="19" s="1"/>
  <c r="P37" i="19"/>
  <c r="BU62" i="32"/>
  <c r="BU94" i="32"/>
  <c r="BU57" i="32"/>
  <c r="BU89" i="32"/>
  <c r="BU42" i="32"/>
  <c r="BU74" i="32"/>
  <c r="BU106" i="32"/>
  <c r="BU69" i="32"/>
  <c r="BU109" i="32"/>
  <c r="BU43" i="32"/>
  <c r="BU107" i="32"/>
  <c r="BU84" i="32"/>
  <c r="BU79" i="32"/>
  <c r="BU72" i="32"/>
  <c r="BU51" i="32"/>
  <c r="BU44" i="32"/>
  <c r="BU108" i="32"/>
  <c r="BU80" i="32"/>
  <c r="BU71" i="32"/>
  <c r="BU38" i="32"/>
  <c r="BU70" i="32"/>
  <c r="BU102" i="32"/>
  <c r="BU65" i="32"/>
  <c r="BU97" i="32"/>
  <c r="BU50" i="32"/>
  <c r="BU82" i="32"/>
  <c r="BU61" i="32"/>
  <c r="BU101" i="32"/>
  <c r="BV10" i="32"/>
  <c r="BU59" i="32"/>
  <c r="BU36" i="32"/>
  <c r="BU100" i="32"/>
  <c r="BU95" i="32"/>
  <c r="BU88" i="32"/>
  <c r="BU67" i="32"/>
  <c r="BU60" i="32"/>
  <c r="BU87" i="32"/>
  <c r="BU96" i="32"/>
  <c r="BU103" i="32"/>
  <c r="BU86" i="32"/>
  <c r="BU81" i="32"/>
  <c r="BU66" i="32"/>
  <c r="BU37" i="32"/>
  <c r="BU85" i="32"/>
  <c r="BU68" i="32"/>
  <c r="BU56" i="32"/>
  <c r="BU99" i="32"/>
  <c r="BU64" i="32"/>
  <c r="BU46" i="32"/>
  <c r="BU41" i="32"/>
  <c r="BU105" i="32"/>
  <c r="BU90" i="32"/>
  <c r="BU45" i="32"/>
  <c r="BU75" i="32"/>
  <c r="BU47" i="32"/>
  <c r="BU104" i="32"/>
  <c r="BU76" i="32"/>
  <c r="BU39" i="32"/>
  <c r="BU78" i="32"/>
  <c r="BU73" i="32"/>
  <c r="BU58" i="32"/>
  <c r="BU93" i="32"/>
  <c r="BU53" i="32"/>
  <c r="BU52" i="32"/>
  <c r="BU40" i="32"/>
  <c r="BU83" i="32"/>
  <c r="BU48" i="32"/>
  <c r="BU54" i="32"/>
  <c r="BU77" i="32"/>
  <c r="BU92" i="32"/>
  <c r="BU49" i="32"/>
  <c r="BU91" i="32"/>
  <c r="BU55" i="32"/>
  <c r="BU34" i="32"/>
  <c r="BU63" i="32"/>
  <c r="BU98" i="32"/>
  <c r="BU35" i="32"/>
  <c r="EJ34" i="29"/>
  <c r="EJ38" i="29"/>
  <c r="EJ74" i="29"/>
  <c r="EJ78" i="29"/>
  <c r="EK10" i="29"/>
  <c r="EJ94" i="29"/>
  <c r="EJ43" i="29"/>
  <c r="EJ59" i="29"/>
  <c r="EJ75" i="29"/>
  <c r="EJ91" i="29"/>
  <c r="EJ107" i="29"/>
  <c r="EJ48" i="29"/>
  <c r="EJ64" i="29"/>
  <c r="EJ80" i="29"/>
  <c r="EJ96" i="29"/>
  <c r="EJ45" i="29"/>
  <c r="EJ61" i="29"/>
  <c r="EJ77" i="29"/>
  <c r="EJ93" i="29"/>
  <c r="EJ109" i="29"/>
  <c r="EJ35" i="29"/>
  <c r="EJ47" i="29"/>
  <c r="EJ63" i="29"/>
  <c r="EJ79" i="29"/>
  <c r="EJ95" i="29"/>
  <c r="EJ36" i="29"/>
  <c r="EJ52" i="29"/>
  <c r="EJ68" i="29"/>
  <c r="EJ84" i="29"/>
  <c r="EJ100" i="29"/>
  <c r="EJ49" i="29"/>
  <c r="EJ65" i="29"/>
  <c r="EJ81" i="29"/>
  <c r="EJ97" i="29"/>
  <c r="EJ51" i="29"/>
  <c r="EJ67" i="29"/>
  <c r="EJ83" i="29"/>
  <c r="EJ99" i="29"/>
  <c r="EJ40" i="29"/>
  <c r="EJ56" i="29"/>
  <c r="EJ72" i="29"/>
  <c r="EJ88" i="29"/>
  <c r="EJ104" i="29"/>
  <c r="EJ37" i="29"/>
  <c r="EJ53" i="29"/>
  <c r="EJ69" i="29"/>
  <c r="EJ85" i="29"/>
  <c r="EJ101" i="29"/>
  <c r="EJ39" i="29"/>
  <c r="EJ55" i="29"/>
  <c r="EJ71" i="29"/>
  <c r="EJ87" i="29"/>
  <c r="EJ103" i="29"/>
  <c r="EJ44" i="29"/>
  <c r="EJ60" i="29"/>
  <c r="EJ76" i="29"/>
  <c r="EJ92" i="29"/>
  <c r="EJ108" i="29"/>
  <c r="EJ41" i="29"/>
  <c r="EJ57" i="29"/>
  <c r="EJ73" i="29"/>
  <c r="EJ89" i="29"/>
  <c r="EJ105" i="29"/>
  <c r="EJ106" i="29"/>
  <c r="EJ46" i="29"/>
  <c r="EJ54" i="29"/>
  <c r="EJ98" i="29"/>
  <c r="EJ42" i="29"/>
  <c r="EJ102" i="29"/>
  <c r="EJ82" i="29"/>
  <c r="EJ58" i="29"/>
  <c r="EJ62" i="29"/>
  <c r="EJ86" i="29"/>
  <c r="EJ66" i="29"/>
  <c r="EJ90" i="29"/>
  <c r="EJ70" i="29"/>
  <c r="EJ50" i="29"/>
  <c r="EL10" i="29" l="1"/>
  <c r="EK71" i="29"/>
  <c r="EK75" i="29"/>
  <c r="EK43" i="29"/>
  <c r="EK107" i="29"/>
  <c r="EK44" i="29"/>
  <c r="EK60" i="29"/>
  <c r="EK76" i="29"/>
  <c r="EK92" i="29"/>
  <c r="EK108" i="29"/>
  <c r="EK45" i="29"/>
  <c r="EK61" i="29"/>
  <c r="EK77" i="29"/>
  <c r="EK93" i="29"/>
  <c r="EK109" i="29"/>
  <c r="EK38" i="29"/>
  <c r="EK54" i="29"/>
  <c r="EK70" i="29"/>
  <c r="EK86" i="29"/>
  <c r="EK102" i="29"/>
  <c r="EK48" i="29"/>
  <c r="EK64" i="29"/>
  <c r="EK80" i="29"/>
  <c r="EK96" i="29"/>
  <c r="EK49" i="29"/>
  <c r="EK65" i="29"/>
  <c r="EK81" i="29"/>
  <c r="EK97" i="29"/>
  <c r="EK42" i="29"/>
  <c r="EK58" i="29"/>
  <c r="EK74" i="29"/>
  <c r="EK90" i="29"/>
  <c r="EK106" i="29"/>
  <c r="EK36" i="29"/>
  <c r="EK52" i="29"/>
  <c r="EK68" i="29"/>
  <c r="EK84" i="29"/>
  <c r="EK100" i="29"/>
  <c r="EK37" i="29"/>
  <c r="EK53" i="29"/>
  <c r="EK69" i="29"/>
  <c r="EK85" i="29"/>
  <c r="EK101" i="29"/>
  <c r="EK46" i="29"/>
  <c r="EK62" i="29"/>
  <c r="EK78" i="29"/>
  <c r="EK94" i="29"/>
  <c r="EK40" i="29"/>
  <c r="EK56" i="29"/>
  <c r="EK72" i="29"/>
  <c r="EK88" i="29"/>
  <c r="EK104" i="29"/>
  <c r="EK41" i="29"/>
  <c r="EK57" i="29"/>
  <c r="EK73" i="29"/>
  <c r="EK89" i="29"/>
  <c r="EK105" i="29"/>
  <c r="EK34" i="29"/>
  <c r="EK50" i="29"/>
  <c r="EK66" i="29"/>
  <c r="EK82" i="29"/>
  <c r="EK98" i="29"/>
  <c r="EK103" i="29"/>
  <c r="EK51" i="29"/>
  <c r="EK95" i="29"/>
  <c r="EK39" i="29"/>
  <c r="EK59" i="29"/>
  <c r="EK99" i="29"/>
  <c r="EK35" i="29"/>
  <c r="EK79" i="29"/>
  <c r="EK55" i="29"/>
  <c r="EK91" i="29"/>
  <c r="EK83" i="29"/>
  <c r="EK63" i="29"/>
  <c r="EK87" i="29"/>
  <c r="EK67" i="29"/>
  <c r="EK47" i="29"/>
  <c r="EJ113" i="29"/>
  <c r="EJ114" i="29"/>
  <c r="EJ111" i="29"/>
  <c r="EJ112" i="29"/>
  <c r="BU112" i="32"/>
  <c r="BU113" i="32"/>
  <c r="BU111" i="32"/>
  <c r="BU114" i="32"/>
  <c r="CJ113" i="30"/>
  <c r="CJ112" i="30"/>
  <c r="CJ111" i="30"/>
  <c r="CJ114" i="30"/>
  <c r="BW10" i="32"/>
  <c r="BV59" i="32"/>
  <c r="BV91" i="32"/>
  <c r="BV46" i="32"/>
  <c r="BV78" i="32"/>
  <c r="BV39" i="32"/>
  <c r="BV71" i="32"/>
  <c r="BV103" i="32"/>
  <c r="BV50" i="32"/>
  <c r="BV34" i="32"/>
  <c r="BV56" i="32"/>
  <c r="BV49" i="32"/>
  <c r="BV44" i="32"/>
  <c r="BV108" i="32"/>
  <c r="BV85" i="32"/>
  <c r="BV80" i="32"/>
  <c r="BV73" i="32"/>
  <c r="BV100" i="32"/>
  <c r="BV93" i="32"/>
  <c r="BV84" i="32"/>
  <c r="BV35" i="32"/>
  <c r="BV67" i="32"/>
  <c r="BV99" i="32"/>
  <c r="BV54" i="32"/>
  <c r="BV86" i="32"/>
  <c r="BV47" i="32"/>
  <c r="BV79" i="32"/>
  <c r="BV42" i="32"/>
  <c r="BV82" i="32"/>
  <c r="BV66" i="32"/>
  <c r="BV72" i="32"/>
  <c r="BV65" i="32"/>
  <c r="BV60" i="32"/>
  <c r="BV37" i="32"/>
  <c r="BV101" i="32"/>
  <c r="BV96" i="32"/>
  <c r="BV89" i="32"/>
  <c r="BV45" i="32"/>
  <c r="BV109" i="32"/>
  <c r="BV51" i="32"/>
  <c r="BV38" i="32"/>
  <c r="BV102" i="32"/>
  <c r="BV95" i="32"/>
  <c r="BV90" i="32"/>
  <c r="BV104" i="32"/>
  <c r="BV92" i="32"/>
  <c r="BV64" i="32"/>
  <c r="BV68" i="32"/>
  <c r="BV52" i="32"/>
  <c r="BV75" i="32"/>
  <c r="BV62" i="32"/>
  <c r="BV55" i="32"/>
  <c r="BV74" i="32"/>
  <c r="BV98" i="32"/>
  <c r="BV81" i="32"/>
  <c r="BV53" i="32"/>
  <c r="BV41" i="32"/>
  <c r="BV61" i="32"/>
  <c r="BV43" i="32"/>
  <c r="BV107" i="32"/>
  <c r="BV94" i="32"/>
  <c r="BV87" i="32"/>
  <c r="BV58" i="32"/>
  <c r="BV88" i="32"/>
  <c r="BV76" i="32"/>
  <c r="BV48" i="32"/>
  <c r="BV105" i="32"/>
  <c r="BV36" i="32"/>
  <c r="BV70" i="32"/>
  <c r="BV97" i="32"/>
  <c r="BV63" i="32"/>
  <c r="BV69" i="32"/>
  <c r="BV106" i="32"/>
  <c r="BV57" i="32"/>
  <c r="BV83" i="32"/>
  <c r="BV40" i="32"/>
  <c r="BV77" i="32"/>
  <c r="CP112" i="31"/>
  <c r="CP113" i="31"/>
  <c r="CP111" i="31"/>
  <c r="CP114" i="31"/>
  <c r="CK41" i="30"/>
  <c r="CK57" i="30"/>
  <c r="CK73" i="30"/>
  <c r="CK89" i="30"/>
  <c r="CK105" i="30"/>
  <c r="CK42" i="30"/>
  <c r="CK58" i="30"/>
  <c r="CK74" i="30"/>
  <c r="CK90" i="30"/>
  <c r="CK106" i="30"/>
  <c r="CK47" i="30"/>
  <c r="CK63" i="30"/>
  <c r="CK79" i="30"/>
  <c r="CK95" i="30"/>
  <c r="CL10" i="30"/>
  <c r="CK96" i="30"/>
  <c r="CK84" i="30"/>
  <c r="CK72" i="30"/>
  <c r="CK60" i="30"/>
  <c r="CK45" i="30"/>
  <c r="CK61" i="30"/>
  <c r="CK77" i="30"/>
  <c r="CK93" i="30"/>
  <c r="CK109" i="30"/>
  <c r="CK46" i="30"/>
  <c r="CK62" i="30"/>
  <c r="CK78" i="30"/>
  <c r="CK94" i="30"/>
  <c r="CK35" i="30"/>
  <c r="CK51" i="30"/>
  <c r="CK67" i="30"/>
  <c r="CK83" i="30"/>
  <c r="CK99" i="30"/>
  <c r="CK48" i="30"/>
  <c r="CK36" i="30"/>
  <c r="CK100" i="30"/>
  <c r="CK88" i="30"/>
  <c r="CK76" i="30"/>
  <c r="CK53" i="30"/>
  <c r="CK85" i="30"/>
  <c r="CK38" i="30"/>
  <c r="CK70" i="30"/>
  <c r="CK102" i="30"/>
  <c r="CK59" i="30"/>
  <c r="CK91" i="30"/>
  <c r="CK80" i="30"/>
  <c r="CK56" i="30"/>
  <c r="CK108" i="30"/>
  <c r="CK65" i="30"/>
  <c r="CK97" i="30"/>
  <c r="CK50" i="30"/>
  <c r="CK82" i="30"/>
  <c r="CK39" i="30"/>
  <c r="CK71" i="30"/>
  <c r="CK103" i="30"/>
  <c r="CK52" i="30"/>
  <c r="CK104" i="30"/>
  <c r="CK49" i="30"/>
  <c r="CK81" i="30"/>
  <c r="CK34" i="30"/>
  <c r="CK66" i="30"/>
  <c r="CK98" i="30"/>
  <c r="CK55" i="30"/>
  <c r="CK87" i="30"/>
  <c r="CK64" i="30"/>
  <c r="CK40" i="30"/>
  <c r="CK92" i="30"/>
  <c r="CK101" i="30"/>
  <c r="CK75" i="30"/>
  <c r="CK54" i="30"/>
  <c r="CK107" i="30"/>
  <c r="CK37" i="30"/>
  <c r="CK86" i="30"/>
  <c r="CK68" i="30"/>
  <c r="CK69" i="30"/>
  <c r="CK43" i="30"/>
  <c r="CK44" i="30"/>
  <c r="CQ38" i="31"/>
  <c r="CQ60" i="31"/>
  <c r="CQ92" i="31"/>
  <c r="CQ45" i="31"/>
  <c r="CQ77" i="31"/>
  <c r="CQ109" i="31"/>
  <c r="CQ64" i="31"/>
  <c r="CQ96" i="31"/>
  <c r="CQ57" i="31"/>
  <c r="CQ41" i="31"/>
  <c r="CQ70" i="31"/>
  <c r="CQ51" i="31"/>
  <c r="CQ42" i="31"/>
  <c r="CQ106" i="31"/>
  <c r="CQ87" i="31"/>
  <c r="CQ78" i="31"/>
  <c r="CQ75" i="31"/>
  <c r="CQ66" i="31"/>
  <c r="CQ63" i="31"/>
  <c r="CQ36" i="31"/>
  <c r="CQ68" i="31"/>
  <c r="CQ100" i="31"/>
  <c r="CQ53" i="31"/>
  <c r="CQ85" i="31"/>
  <c r="CQ40" i="31"/>
  <c r="CQ72" i="31"/>
  <c r="CQ104" i="31"/>
  <c r="CQ89" i="31"/>
  <c r="CQ73" i="31"/>
  <c r="CQ86" i="31"/>
  <c r="CQ67" i="31"/>
  <c r="CQ58" i="31"/>
  <c r="CQ39" i="31"/>
  <c r="CQ103" i="31"/>
  <c r="CQ94" i="31"/>
  <c r="CQ91" i="31"/>
  <c r="CQ82" i="31"/>
  <c r="CQ79" i="31"/>
  <c r="CQ52" i="31"/>
  <c r="CQ37" i="31"/>
  <c r="CQ101" i="31"/>
  <c r="CQ88" i="31"/>
  <c r="CQ97" i="31"/>
  <c r="CQ35" i="31"/>
  <c r="CQ90" i="31"/>
  <c r="CQ62" i="31"/>
  <c r="CQ50" i="31"/>
  <c r="CR10" i="31"/>
  <c r="CQ76" i="31"/>
  <c r="CQ61" i="31"/>
  <c r="CQ48" i="31"/>
  <c r="CQ49" i="31"/>
  <c r="CQ105" i="31"/>
  <c r="CQ83" i="31"/>
  <c r="CQ55" i="31"/>
  <c r="CQ43" i="31"/>
  <c r="CQ98" i="31"/>
  <c r="CQ44" i="31"/>
  <c r="CQ108" i="31"/>
  <c r="CQ93" i="31"/>
  <c r="CQ80" i="31"/>
  <c r="CQ65" i="31"/>
  <c r="CQ102" i="31"/>
  <c r="CQ74" i="31"/>
  <c r="CQ46" i="31"/>
  <c r="CQ107" i="31"/>
  <c r="CQ95" i="31"/>
  <c r="CQ34" i="31"/>
  <c r="CQ81" i="31"/>
  <c r="CQ59" i="31"/>
  <c r="CQ84" i="31"/>
  <c r="CQ54" i="31"/>
  <c r="CQ47" i="31"/>
  <c r="CQ69" i="31"/>
  <c r="CQ99" i="31"/>
  <c r="CQ56" i="31"/>
  <c r="CQ71" i="31"/>
  <c r="CK113" i="30" l="1"/>
  <c r="CK112" i="30"/>
  <c r="CK111" i="30"/>
  <c r="CK114" i="30"/>
  <c r="BV112" i="32"/>
  <c r="BV113" i="32"/>
  <c r="BV111" i="32"/>
  <c r="BV114" i="32"/>
  <c r="CL34" i="30"/>
  <c r="CL50" i="30"/>
  <c r="CL66" i="30"/>
  <c r="CL82" i="30"/>
  <c r="CL98" i="30"/>
  <c r="CL39" i="30"/>
  <c r="CL55" i="30"/>
  <c r="CL71" i="30"/>
  <c r="CL87" i="30"/>
  <c r="CL103" i="30"/>
  <c r="CL44" i="30"/>
  <c r="CL60" i="30"/>
  <c r="CL76" i="30"/>
  <c r="CL92" i="30"/>
  <c r="CL108" i="30"/>
  <c r="CL93" i="30"/>
  <c r="CL81" i="30"/>
  <c r="CL69" i="30"/>
  <c r="CL57" i="30"/>
  <c r="CL38" i="30"/>
  <c r="CL54" i="30"/>
  <c r="CL70" i="30"/>
  <c r="CL86" i="30"/>
  <c r="CL102" i="30"/>
  <c r="CL43" i="30"/>
  <c r="CL59" i="30"/>
  <c r="CL75" i="30"/>
  <c r="CL91" i="30"/>
  <c r="CL107" i="30"/>
  <c r="CL48" i="30"/>
  <c r="CL64" i="30"/>
  <c r="CL80" i="30"/>
  <c r="CL96" i="30"/>
  <c r="CL45" i="30"/>
  <c r="CL109" i="30"/>
  <c r="CL97" i="30"/>
  <c r="CL85" i="30"/>
  <c r="CL73" i="30"/>
  <c r="CM10" i="30"/>
  <c r="CL62" i="30"/>
  <c r="CL94" i="30"/>
  <c r="CL51" i="30"/>
  <c r="CL83" i="30"/>
  <c r="CL40" i="30"/>
  <c r="CL72" i="30"/>
  <c r="CL104" i="30"/>
  <c r="CL65" i="30"/>
  <c r="CL41" i="30"/>
  <c r="CL42" i="30"/>
  <c r="CL74" i="30"/>
  <c r="CL106" i="30"/>
  <c r="CL63" i="30"/>
  <c r="CL95" i="30"/>
  <c r="CL52" i="30"/>
  <c r="CL84" i="30"/>
  <c r="CL61" i="30"/>
  <c r="CL37" i="30"/>
  <c r="CL89" i="30"/>
  <c r="CL58" i="30"/>
  <c r="CL90" i="30"/>
  <c r="CL47" i="30"/>
  <c r="CL79" i="30"/>
  <c r="CL36" i="30"/>
  <c r="CL68" i="30"/>
  <c r="CL100" i="30"/>
  <c r="CL49" i="30"/>
  <c r="CL101" i="30"/>
  <c r="CL67" i="30"/>
  <c r="CL77" i="30"/>
  <c r="CL46" i="30"/>
  <c r="CL99" i="30"/>
  <c r="CL53" i="30"/>
  <c r="CL78" i="30"/>
  <c r="CL56" i="30"/>
  <c r="CL105" i="30"/>
  <c r="CL35" i="30"/>
  <c r="CL88" i="30"/>
  <c r="BW56" i="32"/>
  <c r="BW88" i="32"/>
  <c r="BW43" i="32"/>
  <c r="BW75" i="32"/>
  <c r="BW107" i="32"/>
  <c r="BW60" i="32"/>
  <c r="BW92" i="32"/>
  <c r="BW87" i="32"/>
  <c r="BW71" i="32"/>
  <c r="BW37" i="32"/>
  <c r="BW101" i="32"/>
  <c r="BW90" i="32"/>
  <c r="BW73" i="32"/>
  <c r="BW62" i="32"/>
  <c r="BW61" i="32"/>
  <c r="BW34" i="32"/>
  <c r="BW98" i="32"/>
  <c r="BW54" i="32"/>
  <c r="BW49" i="32"/>
  <c r="BX10" i="32"/>
  <c r="BW64" i="32"/>
  <c r="BW96" i="32"/>
  <c r="BW51" i="32"/>
  <c r="BW83" i="32"/>
  <c r="BW36" i="32"/>
  <c r="BW68" i="32"/>
  <c r="BW100" i="32"/>
  <c r="BW63" i="32"/>
  <c r="BW103" i="32"/>
  <c r="BW53" i="32"/>
  <c r="BW42" i="32"/>
  <c r="BW106" i="32"/>
  <c r="BW89" i="32"/>
  <c r="BW78" i="32"/>
  <c r="BW77" i="32"/>
  <c r="BW50" i="32"/>
  <c r="BW65" i="32"/>
  <c r="BW70" i="32"/>
  <c r="BW81" i="32"/>
  <c r="BW48" i="32"/>
  <c r="BW35" i="32"/>
  <c r="BW99" i="32"/>
  <c r="BW84" i="32"/>
  <c r="BW39" i="32"/>
  <c r="BW85" i="32"/>
  <c r="BW57" i="32"/>
  <c r="BW45" i="32"/>
  <c r="BW82" i="32"/>
  <c r="BW102" i="32"/>
  <c r="BW72" i="32"/>
  <c r="BW59" i="32"/>
  <c r="BW44" i="32"/>
  <c r="BW108" i="32"/>
  <c r="BW47" i="32"/>
  <c r="BW58" i="32"/>
  <c r="BW105" i="32"/>
  <c r="BW93" i="32"/>
  <c r="BW97" i="32"/>
  <c r="BW40" i="32"/>
  <c r="BW104" i="32"/>
  <c r="BW91" i="32"/>
  <c r="BW76" i="32"/>
  <c r="BW95" i="32"/>
  <c r="BW69" i="32"/>
  <c r="BW41" i="32"/>
  <c r="BW94" i="32"/>
  <c r="BW66" i="32"/>
  <c r="BW86" i="32"/>
  <c r="BW67" i="32"/>
  <c r="BW74" i="32"/>
  <c r="BW52" i="32"/>
  <c r="BW46" i="32"/>
  <c r="BW55" i="32"/>
  <c r="BW109" i="32"/>
  <c r="BW80" i="32"/>
  <c r="BW79" i="32"/>
  <c r="BW38" i="32"/>
  <c r="EK113" i="29"/>
  <c r="EK114" i="29"/>
  <c r="EK112" i="29"/>
  <c r="EK111" i="29"/>
  <c r="EM10" i="29"/>
  <c r="EL80" i="29"/>
  <c r="EL84" i="29"/>
  <c r="EL48" i="29"/>
  <c r="EL100" i="29"/>
  <c r="EL41" i="29"/>
  <c r="EL57" i="29"/>
  <c r="EL73" i="29"/>
  <c r="EL89" i="29"/>
  <c r="EL105" i="29"/>
  <c r="EL38" i="29"/>
  <c r="EL54" i="29"/>
  <c r="EL70" i="29"/>
  <c r="EL86" i="29"/>
  <c r="EL102" i="29"/>
  <c r="EL35" i="29"/>
  <c r="EL51" i="29"/>
  <c r="EL67" i="29"/>
  <c r="EL83" i="29"/>
  <c r="EL99" i="29"/>
  <c r="EL45" i="29"/>
  <c r="EL61" i="29"/>
  <c r="EL77" i="29"/>
  <c r="EL93" i="29"/>
  <c r="EL109" i="29"/>
  <c r="EL42" i="29"/>
  <c r="EL58" i="29"/>
  <c r="EL74" i="29"/>
  <c r="EL90" i="29"/>
  <c r="EL106" i="29"/>
  <c r="EL39" i="29"/>
  <c r="EL55" i="29"/>
  <c r="EL71" i="29"/>
  <c r="EL87" i="29"/>
  <c r="EL103" i="29"/>
  <c r="EL49" i="29"/>
  <c r="EL65" i="29"/>
  <c r="EL81" i="29"/>
  <c r="EL97" i="29"/>
  <c r="EL46" i="29"/>
  <c r="EL62" i="29"/>
  <c r="EL78" i="29"/>
  <c r="EL94" i="29"/>
  <c r="EL43" i="29"/>
  <c r="EL59" i="29"/>
  <c r="EL75" i="29"/>
  <c r="EL91" i="29"/>
  <c r="EL107" i="29"/>
  <c r="EL37" i="29"/>
  <c r="EL53" i="29"/>
  <c r="EL69" i="29"/>
  <c r="EL85" i="29"/>
  <c r="EL101" i="29"/>
  <c r="EL34" i="29"/>
  <c r="EL50" i="29"/>
  <c r="EL66" i="29"/>
  <c r="EL82" i="29"/>
  <c r="EL98" i="29"/>
  <c r="EL47" i="29"/>
  <c r="EL63" i="29"/>
  <c r="EL79" i="29"/>
  <c r="EL95" i="29"/>
  <c r="EL96" i="29"/>
  <c r="EL60" i="29"/>
  <c r="EL108" i="29"/>
  <c r="EL36" i="29"/>
  <c r="EL52" i="29"/>
  <c r="EL40" i="29"/>
  <c r="EL88" i="29"/>
  <c r="EL44" i="29"/>
  <c r="EL68" i="29"/>
  <c r="EL92" i="29"/>
  <c r="EL72" i="29"/>
  <c r="EL64" i="29"/>
  <c r="EL104" i="29"/>
  <c r="EL76" i="29"/>
  <c r="EL56" i="29"/>
  <c r="CQ112" i="31"/>
  <c r="CQ111" i="31"/>
  <c r="CQ113" i="31"/>
  <c r="CQ114" i="31"/>
  <c r="CS10" i="31"/>
  <c r="CR65" i="31"/>
  <c r="CR97" i="31"/>
  <c r="CR50" i="31"/>
  <c r="CR82" i="31"/>
  <c r="CR37" i="31"/>
  <c r="CR69" i="31"/>
  <c r="CR101" i="31"/>
  <c r="CR38" i="31"/>
  <c r="CR78" i="31"/>
  <c r="CR59" i="31"/>
  <c r="CR48" i="31"/>
  <c r="CR47" i="31"/>
  <c r="CR36" i="31"/>
  <c r="CR100" i="31"/>
  <c r="CR83" i="31"/>
  <c r="CR72" i="31"/>
  <c r="CR55" i="31"/>
  <c r="CR44" i="31"/>
  <c r="CR108" i="31"/>
  <c r="CR41" i="31"/>
  <c r="CR73" i="31"/>
  <c r="CR105" i="31"/>
  <c r="CR58" i="31"/>
  <c r="CR90" i="31"/>
  <c r="CR45" i="31"/>
  <c r="CR77" i="31"/>
  <c r="CR109" i="31"/>
  <c r="CR70" i="31"/>
  <c r="CR54" i="31"/>
  <c r="CR75" i="31"/>
  <c r="CR64" i="31"/>
  <c r="CR63" i="31"/>
  <c r="CR52" i="31"/>
  <c r="CR35" i="31"/>
  <c r="CR99" i="31"/>
  <c r="CR88" i="31"/>
  <c r="CR71" i="31"/>
  <c r="CR60" i="31"/>
  <c r="CR57" i="31"/>
  <c r="CR42" i="31"/>
  <c r="CR106" i="31"/>
  <c r="CR93" i="31"/>
  <c r="CR46" i="31"/>
  <c r="CR107" i="31"/>
  <c r="CR95" i="31"/>
  <c r="CR67" i="31"/>
  <c r="CR39" i="31"/>
  <c r="CR92" i="31"/>
  <c r="CR81" i="31"/>
  <c r="CR66" i="31"/>
  <c r="CR53" i="31"/>
  <c r="CR62" i="31"/>
  <c r="CR86" i="31"/>
  <c r="CR80" i="31"/>
  <c r="CR68" i="31"/>
  <c r="CR40" i="31"/>
  <c r="CR87" i="31"/>
  <c r="CR49" i="31"/>
  <c r="CR34" i="31"/>
  <c r="CR98" i="31"/>
  <c r="CR85" i="31"/>
  <c r="CR102" i="31"/>
  <c r="CR91" i="31"/>
  <c r="CR79" i="31"/>
  <c r="CR51" i="31"/>
  <c r="CR104" i="31"/>
  <c r="CR76" i="31"/>
  <c r="CR94" i="31"/>
  <c r="CR56" i="31"/>
  <c r="CR89" i="31"/>
  <c r="CR43" i="31"/>
  <c r="CR103" i="31"/>
  <c r="CR74" i="31"/>
  <c r="CR96" i="31"/>
  <c r="CR61" i="31"/>
  <c r="CR84" i="31"/>
  <c r="BX53" i="32" l="1"/>
  <c r="BX85" i="32"/>
  <c r="BX40" i="32"/>
  <c r="BX72" i="32"/>
  <c r="BX104" i="32"/>
  <c r="BX65" i="32"/>
  <c r="BX97" i="32"/>
  <c r="BX100" i="32"/>
  <c r="BX52" i="32"/>
  <c r="BX46" i="32"/>
  <c r="BX39" i="32"/>
  <c r="BX103" i="32"/>
  <c r="BX82" i="32"/>
  <c r="BX75" i="32"/>
  <c r="BX54" i="32"/>
  <c r="BX47" i="32"/>
  <c r="BX58" i="32"/>
  <c r="BX67" i="32"/>
  <c r="BX74" i="32"/>
  <c r="BY10" i="32"/>
  <c r="BX61" i="32"/>
  <c r="BX93" i="32"/>
  <c r="BX48" i="32"/>
  <c r="BX80" i="32"/>
  <c r="BX41" i="32"/>
  <c r="BX73" i="32"/>
  <c r="BX105" i="32"/>
  <c r="BX44" i="32"/>
  <c r="BX84" i="32"/>
  <c r="BX62" i="32"/>
  <c r="BX55" i="32"/>
  <c r="BX34" i="32"/>
  <c r="BX98" i="32"/>
  <c r="BX91" i="32"/>
  <c r="BX70" i="32"/>
  <c r="BX63" i="32"/>
  <c r="BX106" i="32"/>
  <c r="BX83" i="32"/>
  <c r="BX90" i="32"/>
  <c r="BX77" i="32"/>
  <c r="BX64" i="32"/>
  <c r="BX57" i="32"/>
  <c r="BX68" i="32"/>
  <c r="BX92" i="32"/>
  <c r="BX87" i="32"/>
  <c r="BX59" i="32"/>
  <c r="BX102" i="32"/>
  <c r="BX51" i="32"/>
  <c r="BX37" i="32"/>
  <c r="BX101" i="32"/>
  <c r="BX88" i="32"/>
  <c r="BX81" i="32"/>
  <c r="BX76" i="32"/>
  <c r="BX78" i="32"/>
  <c r="BX50" i="32"/>
  <c r="BX107" i="32"/>
  <c r="BX79" i="32"/>
  <c r="BX99" i="32"/>
  <c r="BX69" i="32"/>
  <c r="BX56" i="32"/>
  <c r="BX49" i="32"/>
  <c r="BX36" i="32"/>
  <c r="BX60" i="32"/>
  <c r="BX71" i="32"/>
  <c r="BX43" i="32"/>
  <c r="BX86" i="32"/>
  <c r="BX35" i="32"/>
  <c r="BX96" i="32"/>
  <c r="BX66" i="32"/>
  <c r="BX89" i="32"/>
  <c r="BX38" i="32"/>
  <c r="BX45" i="32"/>
  <c r="BX108" i="32"/>
  <c r="BX95" i="32"/>
  <c r="BX109" i="32"/>
  <c r="BX94" i="32"/>
  <c r="BX42" i="32"/>
  <c r="BW111" i="32"/>
  <c r="BW113" i="32"/>
  <c r="BW114" i="32"/>
  <c r="BW112" i="32"/>
  <c r="CL111" i="30"/>
  <c r="CL114" i="30"/>
  <c r="CL113" i="30"/>
  <c r="CL112" i="30"/>
  <c r="CS46" i="31"/>
  <c r="CS78" i="31"/>
  <c r="CS39" i="31"/>
  <c r="CS71" i="31"/>
  <c r="CS103" i="31"/>
  <c r="CS58" i="31"/>
  <c r="CS90" i="31"/>
  <c r="CS75" i="31"/>
  <c r="CS59" i="31"/>
  <c r="CS99" i="31"/>
  <c r="CS88" i="31"/>
  <c r="CS77" i="31"/>
  <c r="CS60" i="31"/>
  <c r="CS49" i="31"/>
  <c r="CS48" i="31"/>
  <c r="CS53" i="31"/>
  <c r="CS36" i="31"/>
  <c r="CS100" i="31"/>
  <c r="CS89" i="31"/>
  <c r="CT10" i="31"/>
  <c r="CS54" i="31"/>
  <c r="CS86" i="31"/>
  <c r="CS47" i="31"/>
  <c r="CS79" i="31"/>
  <c r="CS34" i="31"/>
  <c r="CS66" i="31"/>
  <c r="CS98" i="31"/>
  <c r="CS107" i="31"/>
  <c r="CS91" i="31"/>
  <c r="CS40" i="31"/>
  <c r="CS104" i="31"/>
  <c r="CS93" i="31"/>
  <c r="CS76" i="31"/>
  <c r="CS65" i="31"/>
  <c r="CS64" i="31"/>
  <c r="CS69" i="31"/>
  <c r="CS52" i="31"/>
  <c r="CS41" i="31"/>
  <c r="CS105" i="31"/>
  <c r="CS38" i="31"/>
  <c r="CS102" i="31"/>
  <c r="CS95" i="31"/>
  <c r="CS82" i="31"/>
  <c r="CS83" i="31"/>
  <c r="CS72" i="31"/>
  <c r="CS44" i="31"/>
  <c r="CS97" i="31"/>
  <c r="CS101" i="31"/>
  <c r="CS73" i="31"/>
  <c r="CS62" i="31"/>
  <c r="CS55" i="31"/>
  <c r="CS42" i="31"/>
  <c r="CS106" i="31"/>
  <c r="CS35" i="31"/>
  <c r="CS45" i="31"/>
  <c r="CS92" i="31"/>
  <c r="CS80" i="31"/>
  <c r="CS68" i="31"/>
  <c r="CS37" i="31"/>
  <c r="CS94" i="31"/>
  <c r="CS87" i="31"/>
  <c r="CS74" i="31"/>
  <c r="CS51" i="31"/>
  <c r="CS56" i="31"/>
  <c r="CS109" i="31"/>
  <c r="CS81" i="31"/>
  <c r="CS85" i="31"/>
  <c r="CS57" i="31"/>
  <c r="CS43" i="31"/>
  <c r="CS96" i="31"/>
  <c r="CS70" i="31"/>
  <c r="CS67" i="31"/>
  <c r="CS84" i="31"/>
  <c r="CS63" i="31"/>
  <c r="CS61" i="31"/>
  <c r="CS50" i="31"/>
  <c r="CS108" i="31"/>
  <c r="EL113" i="29"/>
  <c r="EL114" i="29"/>
  <c r="EL112" i="29"/>
  <c r="EL111" i="29"/>
  <c r="CR111" i="31"/>
  <c r="CR112" i="31"/>
  <c r="CR114" i="31"/>
  <c r="CR113" i="31"/>
  <c r="EN10" i="29"/>
  <c r="EM69" i="29"/>
  <c r="EM85" i="29"/>
  <c r="EM73" i="29"/>
  <c r="EM89" i="29"/>
  <c r="EM37" i="29"/>
  <c r="EM57" i="29"/>
  <c r="EM34" i="29"/>
  <c r="EM50" i="29"/>
  <c r="EM66" i="29"/>
  <c r="EM82" i="29"/>
  <c r="EM98" i="29"/>
  <c r="EM35" i="29"/>
  <c r="EM51" i="29"/>
  <c r="EM67" i="29"/>
  <c r="EM83" i="29"/>
  <c r="EM99" i="29"/>
  <c r="EM48" i="29"/>
  <c r="EM64" i="29"/>
  <c r="EM80" i="29"/>
  <c r="EM96" i="29"/>
  <c r="EM97" i="29"/>
  <c r="EM38" i="29"/>
  <c r="EM54" i="29"/>
  <c r="EM70" i="29"/>
  <c r="EM86" i="29"/>
  <c r="EM102" i="29"/>
  <c r="EM39" i="29"/>
  <c r="EM55" i="29"/>
  <c r="EM71" i="29"/>
  <c r="EM87" i="29"/>
  <c r="EM103" i="29"/>
  <c r="EM36" i="29"/>
  <c r="EM52" i="29"/>
  <c r="EM68" i="29"/>
  <c r="EM84" i="29"/>
  <c r="EM100" i="29"/>
  <c r="EM49" i="29"/>
  <c r="EM42" i="29"/>
  <c r="EM58" i="29"/>
  <c r="EM74" i="29"/>
  <c r="EM90" i="29"/>
  <c r="EM106" i="29"/>
  <c r="EM43" i="29"/>
  <c r="EM59" i="29"/>
  <c r="EM75" i="29"/>
  <c r="EM91" i="29"/>
  <c r="EM107" i="29"/>
  <c r="EM40" i="29"/>
  <c r="EM56" i="29"/>
  <c r="EM72" i="29"/>
  <c r="EM88" i="29"/>
  <c r="EM104" i="29"/>
  <c r="EM46" i="29"/>
  <c r="EM62" i="29"/>
  <c r="EM78" i="29"/>
  <c r="EM94" i="29"/>
  <c r="EM47" i="29"/>
  <c r="EM63" i="29"/>
  <c r="EM79" i="29"/>
  <c r="EM95" i="29"/>
  <c r="EM44" i="29"/>
  <c r="EM60" i="29"/>
  <c r="EM76" i="29"/>
  <c r="EM92" i="29"/>
  <c r="EM108" i="29"/>
  <c r="EM53" i="29"/>
  <c r="EM109" i="29"/>
  <c r="EM65" i="29"/>
  <c r="EM41" i="29"/>
  <c r="EM105" i="29"/>
  <c r="EM45" i="29"/>
  <c r="EM93" i="29"/>
  <c r="EM101" i="29"/>
  <c r="EM77" i="29"/>
  <c r="EM81" i="29"/>
  <c r="EM61" i="29"/>
  <c r="CM43" i="30"/>
  <c r="CM59" i="30"/>
  <c r="CM75" i="30"/>
  <c r="CM91" i="30"/>
  <c r="CM107" i="30"/>
  <c r="CM48" i="30"/>
  <c r="CM64" i="30"/>
  <c r="CM80" i="30"/>
  <c r="CM96" i="30"/>
  <c r="CM37" i="30"/>
  <c r="CM53" i="30"/>
  <c r="CM69" i="30"/>
  <c r="CM85" i="30"/>
  <c r="CM101" i="30"/>
  <c r="CM58" i="30"/>
  <c r="CM46" i="30"/>
  <c r="CM34" i="30"/>
  <c r="CM98" i="30"/>
  <c r="CM86" i="30"/>
  <c r="CN10" i="30"/>
  <c r="CM47" i="30"/>
  <c r="CM63" i="30"/>
  <c r="CM79" i="30"/>
  <c r="CM95" i="30"/>
  <c r="CM36" i="30"/>
  <c r="CM52" i="30"/>
  <c r="CM68" i="30"/>
  <c r="CM84" i="30"/>
  <c r="CM100" i="30"/>
  <c r="CM41" i="30"/>
  <c r="CM57" i="30"/>
  <c r="CM73" i="30"/>
  <c r="CM89" i="30"/>
  <c r="CM105" i="30"/>
  <c r="CM74" i="30"/>
  <c r="CM62" i="30"/>
  <c r="CM50" i="30"/>
  <c r="CM38" i="30"/>
  <c r="CM102" i="30"/>
  <c r="CM39" i="30"/>
  <c r="CM71" i="30"/>
  <c r="CM103" i="30"/>
  <c r="CM60" i="30"/>
  <c r="CM92" i="30"/>
  <c r="CM49" i="30"/>
  <c r="CM81" i="30"/>
  <c r="CM42" i="30"/>
  <c r="CM94" i="30"/>
  <c r="CM70" i="30"/>
  <c r="CM51" i="30"/>
  <c r="CM83" i="30"/>
  <c r="CM40" i="30"/>
  <c r="CM72" i="30"/>
  <c r="CM104" i="30"/>
  <c r="CM61" i="30"/>
  <c r="CM93" i="30"/>
  <c r="CM90" i="30"/>
  <c r="CM66" i="30"/>
  <c r="CM35" i="30"/>
  <c r="CM67" i="30"/>
  <c r="CM99" i="30"/>
  <c r="CM56" i="30"/>
  <c r="CM88" i="30"/>
  <c r="CM45" i="30"/>
  <c r="CM77" i="30"/>
  <c r="CM109" i="30"/>
  <c r="CM78" i="30"/>
  <c r="CM54" i="30"/>
  <c r="CM55" i="30"/>
  <c r="CM108" i="30"/>
  <c r="CM82" i="30"/>
  <c r="CM87" i="30"/>
  <c r="CM65" i="30"/>
  <c r="CM44" i="30"/>
  <c r="CM97" i="30"/>
  <c r="CM76" i="30"/>
  <c r="CM106" i="30"/>
  <c r="CO10" i="30" l="1"/>
  <c r="CN48" i="30"/>
  <c r="CN64" i="30"/>
  <c r="CN80" i="30"/>
  <c r="CN96" i="30"/>
  <c r="CN37" i="30"/>
  <c r="CN53" i="30"/>
  <c r="CN69" i="30"/>
  <c r="CN85" i="30"/>
  <c r="CN101" i="30"/>
  <c r="CN38" i="30"/>
  <c r="CN54" i="30"/>
  <c r="CN70" i="30"/>
  <c r="CN86" i="30"/>
  <c r="CN102" i="30"/>
  <c r="CN71" i="30"/>
  <c r="CN59" i="30"/>
  <c r="CN47" i="30"/>
  <c r="CN35" i="30"/>
  <c r="CN99" i="30"/>
  <c r="CN36" i="30"/>
  <c r="CN52" i="30"/>
  <c r="CN68" i="30"/>
  <c r="CN84" i="30"/>
  <c r="CN100" i="30"/>
  <c r="CN41" i="30"/>
  <c r="CN57" i="30"/>
  <c r="CN73" i="30"/>
  <c r="CN89" i="30"/>
  <c r="CN105" i="30"/>
  <c r="CN42" i="30"/>
  <c r="CN58" i="30"/>
  <c r="CN74" i="30"/>
  <c r="CN90" i="30"/>
  <c r="CN106" i="30"/>
  <c r="CN87" i="30"/>
  <c r="CN75" i="30"/>
  <c r="CN63" i="30"/>
  <c r="CN51" i="30"/>
  <c r="CN44" i="30"/>
  <c r="CN76" i="30"/>
  <c r="CN108" i="30"/>
  <c r="CN65" i="30"/>
  <c r="CN97" i="30"/>
  <c r="CN50" i="30"/>
  <c r="CN82" i="30"/>
  <c r="CN55" i="30"/>
  <c r="CN107" i="30"/>
  <c r="CN83" i="30"/>
  <c r="CN56" i="30"/>
  <c r="CN88" i="30"/>
  <c r="CN45" i="30"/>
  <c r="CN77" i="30"/>
  <c r="CN109" i="30"/>
  <c r="CN62" i="30"/>
  <c r="CN94" i="30"/>
  <c r="CN103" i="30"/>
  <c r="CN79" i="30"/>
  <c r="CN40" i="30"/>
  <c r="CN72" i="30"/>
  <c r="CN104" i="30"/>
  <c r="CN61" i="30"/>
  <c r="CN93" i="30"/>
  <c r="CN46" i="30"/>
  <c r="CN78" i="30"/>
  <c r="CN39" i="30"/>
  <c r="CN91" i="30"/>
  <c r="CN67" i="30"/>
  <c r="CN60" i="30"/>
  <c r="CN34" i="30"/>
  <c r="CN95" i="30"/>
  <c r="CN92" i="30"/>
  <c r="CN66" i="30"/>
  <c r="CN49" i="30"/>
  <c r="CN98" i="30"/>
  <c r="CN81" i="30"/>
  <c r="CN43" i="30"/>
  <c r="EN38" i="29"/>
  <c r="EN70" i="29"/>
  <c r="EO10" i="29"/>
  <c r="EN74" i="29"/>
  <c r="EN90" i="29"/>
  <c r="EN34" i="29"/>
  <c r="EN54" i="29"/>
  <c r="EN62" i="29"/>
  <c r="EN35" i="29"/>
  <c r="EN47" i="29"/>
  <c r="EN63" i="29"/>
  <c r="EN79" i="29"/>
  <c r="EN95" i="29"/>
  <c r="EN48" i="29"/>
  <c r="EN64" i="29"/>
  <c r="EN80" i="29"/>
  <c r="EN96" i="29"/>
  <c r="EN45" i="29"/>
  <c r="EN61" i="29"/>
  <c r="EN77" i="29"/>
  <c r="EN93" i="29"/>
  <c r="EN109" i="29"/>
  <c r="EN46" i="29"/>
  <c r="EN51" i="29"/>
  <c r="EN67" i="29"/>
  <c r="EN83" i="29"/>
  <c r="EN99" i="29"/>
  <c r="EN36" i="29"/>
  <c r="EN52" i="29"/>
  <c r="EN68" i="29"/>
  <c r="EN84" i="29"/>
  <c r="EN100" i="29"/>
  <c r="EN49" i="29"/>
  <c r="EN65" i="29"/>
  <c r="EN81" i="29"/>
  <c r="EN97" i="29"/>
  <c r="EN39" i="29"/>
  <c r="EN55" i="29"/>
  <c r="EN71" i="29"/>
  <c r="EN87" i="29"/>
  <c r="EN103" i="29"/>
  <c r="EN40" i="29"/>
  <c r="EN56" i="29"/>
  <c r="EN72" i="29"/>
  <c r="EN88" i="29"/>
  <c r="EN104" i="29"/>
  <c r="EN37" i="29"/>
  <c r="EN53" i="29"/>
  <c r="EN69" i="29"/>
  <c r="EN85" i="29"/>
  <c r="EN101" i="29"/>
  <c r="EN94" i="29"/>
  <c r="EN43" i="29"/>
  <c r="EN59" i="29"/>
  <c r="EN75" i="29"/>
  <c r="EN91" i="29"/>
  <c r="EN107" i="29"/>
  <c r="EN44" i="29"/>
  <c r="EN60" i="29"/>
  <c r="EN76" i="29"/>
  <c r="EN92" i="29"/>
  <c r="EN108" i="29"/>
  <c r="EN41" i="29"/>
  <c r="EN57" i="29"/>
  <c r="EN73" i="29"/>
  <c r="EN89" i="29"/>
  <c r="EN105" i="29"/>
  <c r="EN66" i="29"/>
  <c r="EN50" i="29"/>
  <c r="EN42" i="29"/>
  <c r="EN98" i="29"/>
  <c r="EN86" i="29"/>
  <c r="EN102" i="29"/>
  <c r="EN78" i="29"/>
  <c r="EN106" i="29"/>
  <c r="EN82" i="29"/>
  <c r="EN58" i="29"/>
  <c r="BX112" i="32"/>
  <c r="BX111" i="32"/>
  <c r="BX114" i="32"/>
  <c r="BX113" i="32"/>
  <c r="BY42" i="32"/>
  <c r="BY74" i="32"/>
  <c r="BY106" i="32"/>
  <c r="BY53" i="32"/>
  <c r="BY85" i="32"/>
  <c r="BY38" i="32"/>
  <c r="BY70" i="32"/>
  <c r="BY102" i="32"/>
  <c r="BY89" i="32"/>
  <c r="BY73" i="32"/>
  <c r="BY75" i="32"/>
  <c r="BY52" i="32"/>
  <c r="BY47" i="32"/>
  <c r="BY40" i="32"/>
  <c r="BY104" i="32"/>
  <c r="BY83" i="32"/>
  <c r="BY76" i="32"/>
  <c r="BY55" i="32"/>
  <c r="BY64" i="32"/>
  <c r="BY50" i="32"/>
  <c r="BY82" i="32"/>
  <c r="BZ10" i="32"/>
  <c r="BY61" i="32"/>
  <c r="BY93" i="32"/>
  <c r="BY46" i="32"/>
  <c r="BY78" i="32"/>
  <c r="BY49" i="32"/>
  <c r="BY65" i="32"/>
  <c r="BY105" i="32"/>
  <c r="BY91" i="32"/>
  <c r="BY68" i="32"/>
  <c r="BY63" i="32"/>
  <c r="BY56" i="32"/>
  <c r="BY35" i="32"/>
  <c r="BY99" i="32"/>
  <c r="BY92" i="32"/>
  <c r="BY71" i="32"/>
  <c r="BY80" i="32"/>
  <c r="BY66" i="32"/>
  <c r="BY45" i="32"/>
  <c r="BY109" i="32"/>
  <c r="BY94" i="32"/>
  <c r="BY41" i="32"/>
  <c r="BY36" i="32"/>
  <c r="BY95" i="32"/>
  <c r="BY67" i="32"/>
  <c r="BY39" i="32"/>
  <c r="BY87" i="32"/>
  <c r="BY90" i="32"/>
  <c r="BY69" i="32"/>
  <c r="BY54" i="32"/>
  <c r="BY81" i="32"/>
  <c r="BY43" i="32"/>
  <c r="BY84" i="32"/>
  <c r="BY72" i="32"/>
  <c r="BY44" i="32"/>
  <c r="BY103" i="32"/>
  <c r="BY58" i="32"/>
  <c r="BY37" i="32"/>
  <c r="BY101" i="32"/>
  <c r="BY86" i="32"/>
  <c r="BY97" i="32"/>
  <c r="BY107" i="32"/>
  <c r="BY79" i="32"/>
  <c r="BY51" i="32"/>
  <c r="BY108" i="32"/>
  <c r="BY96" i="32"/>
  <c r="BY62" i="32"/>
  <c r="BY88" i="32"/>
  <c r="BY34" i="32"/>
  <c r="BY57" i="32"/>
  <c r="BY60" i="32"/>
  <c r="BY98" i="32"/>
  <c r="BY59" i="32"/>
  <c r="BY48" i="32"/>
  <c r="BY77" i="32"/>
  <c r="BY100" i="32"/>
  <c r="EM114" i="29"/>
  <c r="EM111" i="29"/>
  <c r="EM112" i="29"/>
  <c r="EM113" i="29"/>
  <c r="CS111" i="31"/>
  <c r="CS114" i="31"/>
  <c r="CS113" i="31"/>
  <c r="CS112" i="31"/>
  <c r="CM114" i="30"/>
  <c r="CM111" i="30"/>
  <c r="CM112" i="30"/>
  <c r="CM113" i="30"/>
  <c r="CT34" i="31"/>
  <c r="CT51" i="31"/>
  <c r="CT83" i="31"/>
  <c r="CT36" i="31"/>
  <c r="CT68" i="31"/>
  <c r="CT100" i="31"/>
  <c r="CT55" i="31"/>
  <c r="CT87" i="31"/>
  <c r="CT56" i="31"/>
  <c r="CT40" i="31"/>
  <c r="CT80" i="31"/>
  <c r="CT101" i="31"/>
  <c r="CT98" i="31"/>
  <c r="CT89" i="31"/>
  <c r="CT86" i="31"/>
  <c r="CT77" i="31"/>
  <c r="CT58" i="31"/>
  <c r="CT49" i="31"/>
  <c r="CT46" i="31"/>
  <c r="CT38" i="31"/>
  <c r="CT59" i="31"/>
  <c r="CT91" i="31"/>
  <c r="CT44" i="31"/>
  <c r="CT76" i="31"/>
  <c r="CT108" i="31"/>
  <c r="CT63" i="31"/>
  <c r="CT95" i="31"/>
  <c r="CT88" i="31"/>
  <c r="CT72" i="31"/>
  <c r="CT53" i="31"/>
  <c r="CT50" i="31"/>
  <c r="CT41" i="31"/>
  <c r="CT105" i="31"/>
  <c r="CT102" i="31"/>
  <c r="CT43" i="31"/>
  <c r="CT107" i="31"/>
  <c r="CT92" i="31"/>
  <c r="CT79" i="31"/>
  <c r="CT96" i="31"/>
  <c r="CT85" i="31"/>
  <c r="CT73" i="31"/>
  <c r="CT61" i="31"/>
  <c r="CT74" i="31"/>
  <c r="CT81" i="31"/>
  <c r="CT94" i="31"/>
  <c r="CT67" i="31"/>
  <c r="CT52" i="31"/>
  <c r="CT39" i="31"/>
  <c r="CT103" i="31"/>
  <c r="CT104" i="31"/>
  <c r="CT66" i="31"/>
  <c r="CT54" i="31"/>
  <c r="CT93" i="31"/>
  <c r="CT90" i="31"/>
  <c r="CT97" i="31"/>
  <c r="CT35" i="31"/>
  <c r="CT99" i="31"/>
  <c r="CT84" i="31"/>
  <c r="CT71" i="31"/>
  <c r="CT64" i="31"/>
  <c r="CT69" i="31"/>
  <c r="CT57" i="31"/>
  <c r="CT45" i="31"/>
  <c r="CT42" i="31"/>
  <c r="CT65" i="31"/>
  <c r="CT78" i="31"/>
  <c r="CT37" i="31"/>
  <c r="CU10" i="31"/>
  <c r="CT109" i="31"/>
  <c r="CT75" i="31"/>
  <c r="CT48" i="31"/>
  <c r="CT106" i="31"/>
  <c r="CT60" i="31"/>
  <c r="CT82" i="31"/>
  <c r="CT62" i="31"/>
  <c r="CT47" i="31"/>
  <c r="CT70" i="31"/>
  <c r="BY112" i="32" l="1"/>
  <c r="BY113" i="32"/>
  <c r="BY111" i="32"/>
  <c r="BY114" i="32"/>
  <c r="BZ55" i="32"/>
  <c r="BZ87" i="32"/>
  <c r="BZ42" i="32"/>
  <c r="BZ74" i="32"/>
  <c r="BZ106" i="32"/>
  <c r="BZ59" i="32"/>
  <c r="BZ91" i="32"/>
  <c r="BZ94" i="32"/>
  <c r="BZ46" i="32"/>
  <c r="BZ40" i="32"/>
  <c r="BZ104" i="32"/>
  <c r="BZ97" i="32"/>
  <c r="BZ92" i="32"/>
  <c r="BZ69" i="32"/>
  <c r="BZ64" i="32"/>
  <c r="BZ57" i="32"/>
  <c r="BZ68" i="32"/>
  <c r="BZ93" i="32"/>
  <c r="BZ84" i="32"/>
  <c r="CA10" i="32"/>
  <c r="BZ63" i="32"/>
  <c r="BZ95" i="32"/>
  <c r="BZ50" i="32"/>
  <c r="BZ82" i="32"/>
  <c r="BZ35" i="32"/>
  <c r="BZ67" i="32"/>
  <c r="BZ99" i="32"/>
  <c r="BZ38" i="32"/>
  <c r="BZ78" i="32"/>
  <c r="BZ56" i="32"/>
  <c r="BZ49" i="32"/>
  <c r="BZ44" i="32"/>
  <c r="BZ108" i="32"/>
  <c r="BZ85" i="32"/>
  <c r="BZ80" i="32"/>
  <c r="BZ73" i="32"/>
  <c r="BZ45" i="32"/>
  <c r="BZ109" i="32"/>
  <c r="BZ100" i="32"/>
  <c r="BZ47" i="32"/>
  <c r="BZ79" i="32"/>
  <c r="BZ34" i="32"/>
  <c r="BZ66" i="32"/>
  <c r="BZ98" i="32"/>
  <c r="BZ51" i="32"/>
  <c r="BZ83" i="32"/>
  <c r="BZ62" i="32"/>
  <c r="BZ102" i="32"/>
  <c r="BZ86" i="32"/>
  <c r="BZ88" i="32"/>
  <c r="BZ81" i="32"/>
  <c r="BZ76" i="32"/>
  <c r="BZ53" i="32"/>
  <c r="BZ48" i="32"/>
  <c r="BZ41" i="32"/>
  <c r="BZ105" i="32"/>
  <c r="BZ77" i="32"/>
  <c r="BZ52" i="32"/>
  <c r="BZ39" i="32"/>
  <c r="BZ90" i="32"/>
  <c r="BZ70" i="32"/>
  <c r="BZ60" i="32"/>
  <c r="BZ89" i="32"/>
  <c r="BZ71" i="32"/>
  <c r="BZ43" i="32"/>
  <c r="BZ54" i="32"/>
  <c r="BZ37" i="32"/>
  <c r="BZ61" i="32"/>
  <c r="BZ103" i="32"/>
  <c r="BZ75" i="32"/>
  <c r="BZ72" i="32"/>
  <c r="BZ101" i="32"/>
  <c r="BZ36" i="32"/>
  <c r="BZ58" i="32"/>
  <c r="BZ107" i="32"/>
  <c r="BZ65" i="32"/>
  <c r="BZ96" i="32"/>
  <c r="EP10" i="29"/>
  <c r="EO83" i="29"/>
  <c r="EO71" i="29"/>
  <c r="EO51" i="29"/>
  <c r="EO59" i="29"/>
  <c r="EO48" i="29"/>
  <c r="EO64" i="29"/>
  <c r="EO80" i="29"/>
  <c r="EO96" i="29"/>
  <c r="EO45" i="29"/>
  <c r="EO61" i="29"/>
  <c r="EO77" i="29"/>
  <c r="EO93" i="29"/>
  <c r="EO109" i="29"/>
  <c r="EO38" i="29"/>
  <c r="EO54" i="29"/>
  <c r="EO70" i="29"/>
  <c r="EO86" i="29"/>
  <c r="EO102" i="29"/>
  <c r="EO36" i="29"/>
  <c r="EO52" i="29"/>
  <c r="EO68" i="29"/>
  <c r="EO84" i="29"/>
  <c r="EO100" i="29"/>
  <c r="EO49" i="29"/>
  <c r="EO65" i="29"/>
  <c r="EO81" i="29"/>
  <c r="EO97" i="29"/>
  <c r="EO42" i="29"/>
  <c r="EO58" i="29"/>
  <c r="EO74" i="29"/>
  <c r="EO90" i="29"/>
  <c r="EO106" i="29"/>
  <c r="EO107" i="29"/>
  <c r="EO40" i="29"/>
  <c r="EO56" i="29"/>
  <c r="EO72" i="29"/>
  <c r="EO88" i="29"/>
  <c r="EO104" i="29"/>
  <c r="EO37" i="29"/>
  <c r="EO53" i="29"/>
  <c r="EO69" i="29"/>
  <c r="EO85" i="29"/>
  <c r="EO101" i="29"/>
  <c r="EO46" i="29"/>
  <c r="EO62" i="29"/>
  <c r="EO78" i="29"/>
  <c r="EO94" i="29"/>
  <c r="EO91" i="29"/>
  <c r="EO44" i="29"/>
  <c r="EO60" i="29"/>
  <c r="EO76" i="29"/>
  <c r="EO92" i="29"/>
  <c r="EO108" i="29"/>
  <c r="EO41" i="29"/>
  <c r="EO57" i="29"/>
  <c r="EO73" i="29"/>
  <c r="EO89" i="29"/>
  <c r="EO105" i="29"/>
  <c r="EO34" i="29"/>
  <c r="EO50" i="29"/>
  <c r="EO66" i="29"/>
  <c r="EO82" i="29"/>
  <c r="EO98" i="29"/>
  <c r="EO87" i="29"/>
  <c r="EO103" i="29"/>
  <c r="EO63" i="29"/>
  <c r="EO95" i="29"/>
  <c r="EO35" i="29"/>
  <c r="EO43" i="29"/>
  <c r="EO75" i="29"/>
  <c r="EO47" i="29"/>
  <c r="EO39" i="29"/>
  <c r="EO99" i="29"/>
  <c r="EO55" i="29"/>
  <c r="EO67" i="29"/>
  <c r="EO79" i="29"/>
  <c r="CT113" i="31"/>
  <c r="CT114" i="31"/>
  <c r="CT112" i="31"/>
  <c r="CT111" i="31"/>
  <c r="CN113" i="30"/>
  <c r="CN112" i="30"/>
  <c r="CN111" i="30"/>
  <c r="CN114" i="30"/>
  <c r="EN112" i="29"/>
  <c r="EN114" i="29"/>
  <c r="EN111" i="29"/>
  <c r="EN113" i="29"/>
  <c r="CV10" i="31"/>
  <c r="CU48" i="31"/>
  <c r="CU80" i="31"/>
  <c r="CU41" i="31"/>
  <c r="CU73" i="31"/>
  <c r="CU105" i="31"/>
  <c r="CU60" i="31"/>
  <c r="CU92" i="31"/>
  <c r="CU69" i="31"/>
  <c r="CU109" i="31"/>
  <c r="CU93" i="31"/>
  <c r="CU90" i="31"/>
  <c r="CU71" i="31"/>
  <c r="CU62" i="31"/>
  <c r="CU59" i="31"/>
  <c r="CU50" i="31"/>
  <c r="CU34" i="31"/>
  <c r="CU56" i="31"/>
  <c r="CU88" i="31"/>
  <c r="CU49" i="31"/>
  <c r="CU81" i="31"/>
  <c r="CU36" i="31"/>
  <c r="CU68" i="31"/>
  <c r="CU100" i="31"/>
  <c r="CU101" i="31"/>
  <c r="CU53" i="31"/>
  <c r="CU42" i="31"/>
  <c r="CU106" i="31"/>
  <c r="CU87" i="31"/>
  <c r="CU78" i="31"/>
  <c r="CU75" i="31"/>
  <c r="CU66" i="31"/>
  <c r="CU63" i="31"/>
  <c r="CU70" i="31"/>
  <c r="CU51" i="31"/>
  <c r="CU40" i="31"/>
  <c r="CU72" i="31"/>
  <c r="CU104" i="31"/>
  <c r="CU65" i="31"/>
  <c r="CU97" i="31"/>
  <c r="CU52" i="31"/>
  <c r="CU84" i="31"/>
  <c r="CU37" i="31"/>
  <c r="CU77" i="31"/>
  <c r="CU61" i="31"/>
  <c r="CU74" i="31"/>
  <c r="CU55" i="31"/>
  <c r="CU46" i="31"/>
  <c r="CU43" i="31"/>
  <c r="CU107" i="31"/>
  <c r="CU98" i="31"/>
  <c r="CU95" i="31"/>
  <c r="CU102" i="31"/>
  <c r="CU83" i="31"/>
  <c r="CU57" i="31"/>
  <c r="CU108" i="31"/>
  <c r="CU39" i="31"/>
  <c r="CU82" i="31"/>
  <c r="CU86" i="31"/>
  <c r="CU38" i="31"/>
  <c r="CU89" i="31"/>
  <c r="CU45" i="31"/>
  <c r="CU103" i="31"/>
  <c r="CU47" i="31"/>
  <c r="CU35" i="31"/>
  <c r="CU64" i="31"/>
  <c r="CU44" i="31"/>
  <c r="CU85" i="31"/>
  <c r="CU94" i="31"/>
  <c r="CU79" i="31"/>
  <c r="CU67" i="31"/>
  <c r="CU96" i="31"/>
  <c r="CU76" i="31"/>
  <c r="CU58" i="31"/>
  <c r="CU91" i="31"/>
  <c r="CU54" i="31"/>
  <c r="CU99" i="31"/>
  <c r="CO41" i="30"/>
  <c r="CO57" i="30"/>
  <c r="CO73" i="30"/>
  <c r="CO89" i="30"/>
  <c r="CO105" i="30"/>
  <c r="CO38" i="30"/>
  <c r="CO54" i="30"/>
  <c r="CO70" i="30"/>
  <c r="CO86" i="30"/>
  <c r="CO102" i="30"/>
  <c r="CO43" i="30"/>
  <c r="CO59" i="30"/>
  <c r="CO75" i="30"/>
  <c r="CO91" i="30"/>
  <c r="CO107" i="30"/>
  <c r="CO84" i="30"/>
  <c r="CO72" i="30"/>
  <c r="CO60" i="30"/>
  <c r="CO48" i="30"/>
  <c r="CO45" i="30"/>
  <c r="CO61" i="30"/>
  <c r="CO77" i="30"/>
  <c r="CO93" i="30"/>
  <c r="CO109" i="30"/>
  <c r="CO42" i="30"/>
  <c r="CO58" i="30"/>
  <c r="CO74" i="30"/>
  <c r="CO90" i="30"/>
  <c r="CO106" i="30"/>
  <c r="CO47" i="30"/>
  <c r="CO63" i="30"/>
  <c r="CO79" i="30"/>
  <c r="CO95" i="30"/>
  <c r="CO36" i="30"/>
  <c r="CO100" i="30"/>
  <c r="CO88" i="30"/>
  <c r="CO76" i="30"/>
  <c r="CO64" i="30"/>
  <c r="CO37" i="30"/>
  <c r="CO69" i="30"/>
  <c r="CO101" i="30"/>
  <c r="CO50" i="30"/>
  <c r="CO82" i="30"/>
  <c r="CO39" i="30"/>
  <c r="CO71" i="30"/>
  <c r="CO103" i="30"/>
  <c r="CO56" i="30"/>
  <c r="CO108" i="30"/>
  <c r="CO49" i="30"/>
  <c r="CO81" i="30"/>
  <c r="CP10" i="30"/>
  <c r="CO62" i="30"/>
  <c r="CO94" i="30"/>
  <c r="CO51" i="30"/>
  <c r="CO83" i="30"/>
  <c r="CO52" i="30"/>
  <c r="CO104" i="30"/>
  <c r="CO80" i="30"/>
  <c r="CO65" i="30"/>
  <c r="CO97" i="30"/>
  <c r="CO46" i="30"/>
  <c r="CO78" i="30"/>
  <c r="CO35" i="30"/>
  <c r="CO67" i="30"/>
  <c r="CO99" i="30"/>
  <c r="CO40" i="30"/>
  <c r="CO92" i="30"/>
  <c r="CO34" i="30"/>
  <c r="CO87" i="30"/>
  <c r="CO66" i="30"/>
  <c r="CO68" i="30"/>
  <c r="CO53" i="30"/>
  <c r="CO98" i="30"/>
  <c r="CO44" i="30"/>
  <c r="CO85" i="30"/>
  <c r="CO55" i="30"/>
  <c r="CO96" i="30"/>
  <c r="CP46" i="30" l="1"/>
  <c r="CP62" i="30"/>
  <c r="CP78" i="30"/>
  <c r="CP94" i="30"/>
  <c r="CP35" i="30"/>
  <c r="CP51" i="30"/>
  <c r="CP67" i="30"/>
  <c r="CP83" i="30"/>
  <c r="CP99" i="30"/>
  <c r="CP36" i="30"/>
  <c r="CP52" i="30"/>
  <c r="CP68" i="30"/>
  <c r="CP84" i="30"/>
  <c r="CP100" i="30"/>
  <c r="CP65" i="30"/>
  <c r="CP53" i="30"/>
  <c r="CP41" i="30"/>
  <c r="CP105" i="30"/>
  <c r="CP93" i="30"/>
  <c r="CP34" i="30"/>
  <c r="CP50" i="30"/>
  <c r="CP66" i="30"/>
  <c r="CP82" i="30"/>
  <c r="CP98" i="30"/>
  <c r="CP39" i="30"/>
  <c r="CP55" i="30"/>
  <c r="CP71" i="30"/>
  <c r="CP87" i="30"/>
  <c r="CP103" i="30"/>
  <c r="CP40" i="30"/>
  <c r="CP56" i="30"/>
  <c r="CP72" i="30"/>
  <c r="CP88" i="30"/>
  <c r="CP104" i="30"/>
  <c r="CP81" i="30"/>
  <c r="CP69" i="30"/>
  <c r="CP57" i="30"/>
  <c r="CP45" i="30"/>
  <c r="CP109" i="30"/>
  <c r="CP58" i="30"/>
  <c r="CP90" i="30"/>
  <c r="CP47" i="30"/>
  <c r="CP79" i="30"/>
  <c r="CQ10" i="30"/>
  <c r="CP64" i="30"/>
  <c r="CP96" i="30"/>
  <c r="CP37" i="30"/>
  <c r="CP89" i="30"/>
  <c r="CP38" i="30"/>
  <c r="CP70" i="30"/>
  <c r="CP102" i="30"/>
  <c r="CP59" i="30"/>
  <c r="CP91" i="30"/>
  <c r="CP44" i="30"/>
  <c r="CP76" i="30"/>
  <c r="CP108" i="30"/>
  <c r="CP85" i="30"/>
  <c r="CP61" i="30"/>
  <c r="CP54" i="30"/>
  <c r="CP86" i="30"/>
  <c r="CP43" i="30"/>
  <c r="CP75" i="30"/>
  <c r="CP107" i="30"/>
  <c r="CP60" i="30"/>
  <c r="CP92" i="30"/>
  <c r="CP97" i="30"/>
  <c r="CP73" i="30"/>
  <c r="CP63" i="30"/>
  <c r="CP49" i="30"/>
  <c r="CP42" i="30"/>
  <c r="CP95" i="30"/>
  <c r="CP101" i="30"/>
  <c r="CP74" i="30"/>
  <c r="CP48" i="30"/>
  <c r="CP77" i="30"/>
  <c r="CP106" i="30"/>
  <c r="CP80" i="30"/>
  <c r="CB10" i="32"/>
  <c r="CA60" i="32"/>
  <c r="CA92" i="32"/>
  <c r="CA47" i="32"/>
  <c r="CA79" i="32"/>
  <c r="CA40" i="32"/>
  <c r="CA72" i="32"/>
  <c r="CA104" i="32"/>
  <c r="CA51" i="32"/>
  <c r="CA35" i="32"/>
  <c r="CA53" i="32"/>
  <c r="CA42" i="32"/>
  <c r="CA106" i="32"/>
  <c r="CA89" i="32"/>
  <c r="CA78" i="32"/>
  <c r="CA77" i="32"/>
  <c r="CA50" i="32"/>
  <c r="CA65" i="32"/>
  <c r="CA70" i="32"/>
  <c r="CA81" i="32"/>
  <c r="CA44" i="32"/>
  <c r="CA76" i="32"/>
  <c r="CA108" i="32"/>
  <c r="CA63" i="32"/>
  <c r="CA95" i="32"/>
  <c r="CA56" i="32"/>
  <c r="CA88" i="32"/>
  <c r="CA68" i="32"/>
  <c r="CA55" i="32"/>
  <c r="CA48" i="32"/>
  <c r="CA43" i="32"/>
  <c r="CA59" i="32"/>
  <c r="CA37" i="32"/>
  <c r="CA58" i="32"/>
  <c r="CA57" i="32"/>
  <c r="CA62" i="32"/>
  <c r="CA93" i="32"/>
  <c r="CA82" i="32"/>
  <c r="CA54" i="32"/>
  <c r="CA84" i="32"/>
  <c r="CA71" i="32"/>
  <c r="CA64" i="32"/>
  <c r="CA75" i="32"/>
  <c r="CA91" i="32"/>
  <c r="CA69" i="32"/>
  <c r="CA74" i="32"/>
  <c r="CA73" i="32"/>
  <c r="CA94" i="32"/>
  <c r="CA109" i="32"/>
  <c r="CA98" i="32"/>
  <c r="CA86" i="32"/>
  <c r="CA36" i="32"/>
  <c r="CA100" i="32"/>
  <c r="CA87" i="32"/>
  <c r="CA80" i="32"/>
  <c r="CA107" i="32"/>
  <c r="CA67" i="32"/>
  <c r="CA85" i="32"/>
  <c r="CA90" i="32"/>
  <c r="CA105" i="32"/>
  <c r="CA45" i="32"/>
  <c r="CA34" i="32"/>
  <c r="CA97" i="32"/>
  <c r="CA102" i="32"/>
  <c r="CA52" i="32"/>
  <c r="CA39" i="32"/>
  <c r="CA103" i="32"/>
  <c r="CA96" i="32"/>
  <c r="CA83" i="32"/>
  <c r="CA99" i="32"/>
  <c r="CA101" i="32"/>
  <c r="CA41" i="32"/>
  <c r="CA46" i="32"/>
  <c r="CA61" i="32"/>
  <c r="CA66" i="32"/>
  <c r="CA38" i="32"/>
  <c r="CA49" i="32"/>
  <c r="CU113" i="31"/>
  <c r="CU111" i="31"/>
  <c r="CU114" i="31"/>
  <c r="CU112" i="31"/>
  <c r="CW10" i="31"/>
  <c r="CV61" i="31"/>
  <c r="CV93" i="31"/>
  <c r="CV46" i="31"/>
  <c r="CV78" i="31"/>
  <c r="CV41" i="31"/>
  <c r="CV73" i="31"/>
  <c r="CV105" i="31"/>
  <c r="CV90" i="31"/>
  <c r="CV42" i="31"/>
  <c r="CV63" i="31"/>
  <c r="CV52" i="31"/>
  <c r="CV35" i="31"/>
  <c r="CV99" i="31"/>
  <c r="CV88" i="31"/>
  <c r="CV71" i="31"/>
  <c r="CV60" i="31"/>
  <c r="CV43" i="31"/>
  <c r="CV107" i="31"/>
  <c r="CV96" i="31"/>
  <c r="CV37" i="31"/>
  <c r="CV69" i="31"/>
  <c r="CV101" i="31"/>
  <c r="CV54" i="31"/>
  <c r="CV86" i="31"/>
  <c r="CV49" i="31"/>
  <c r="CV81" i="31"/>
  <c r="CV50" i="31"/>
  <c r="CV34" i="31"/>
  <c r="CV74" i="31"/>
  <c r="CV79" i="31"/>
  <c r="CV68" i="31"/>
  <c r="CV51" i="31"/>
  <c r="CV40" i="31"/>
  <c r="CV104" i="31"/>
  <c r="CV87" i="31"/>
  <c r="CV76" i="31"/>
  <c r="CV59" i="31"/>
  <c r="CV48" i="31"/>
  <c r="CV45" i="31"/>
  <c r="CV77" i="31"/>
  <c r="CV109" i="31"/>
  <c r="CV62" i="31"/>
  <c r="CV94" i="31"/>
  <c r="CV57" i="31"/>
  <c r="CV89" i="31"/>
  <c r="CV82" i="31"/>
  <c r="CV66" i="31"/>
  <c r="CV106" i="31"/>
  <c r="CV95" i="31"/>
  <c r="CV84" i="31"/>
  <c r="CV67" i="31"/>
  <c r="CV56" i="31"/>
  <c r="CV39" i="31"/>
  <c r="CV103" i="31"/>
  <c r="CV92" i="31"/>
  <c r="CV75" i="31"/>
  <c r="CV64" i="31"/>
  <c r="CV53" i="31"/>
  <c r="CV85" i="31"/>
  <c r="CV38" i="31"/>
  <c r="CV70" i="31"/>
  <c r="CV102" i="31"/>
  <c r="CV65" i="31"/>
  <c r="CV97" i="31"/>
  <c r="CV58" i="31"/>
  <c r="CV98" i="31"/>
  <c r="CV47" i="31"/>
  <c r="CV36" i="31"/>
  <c r="CV100" i="31"/>
  <c r="CV83" i="31"/>
  <c r="CV72" i="31"/>
  <c r="CV55" i="31"/>
  <c r="CV44" i="31"/>
  <c r="CV108" i="31"/>
  <c r="CV91" i="31"/>
  <c r="CV80" i="31"/>
  <c r="EP36" i="29"/>
  <c r="EP100" i="29"/>
  <c r="EP76" i="29"/>
  <c r="EP64" i="29"/>
  <c r="EP52" i="29"/>
  <c r="EP40" i="29"/>
  <c r="EP92" i="29"/>
  <c r="EP80" i="29"/>
  <c r="EP68" i="29"/>
  <c r="EP44" i="29"/>
  <c r="EP108" i="29"/>
  <c r="EP96" i="29"/>
  <c r="EQ10" i="29"/>
  <c r="EP84" i="29"/>
  <c r="EP60" i="29"/>
  <c r="EP48" i="29"/>
  <c r="EP56" i="29"/>
  <c r="EP45" i="29"/>
  <c r="EP61" i="29"/>
  <c r="EP77" i="29"/>
  <c r="EP93" i="29"/>
  <c r="EP109" i="29"/>
  <c r="EP38" i="29"/>
  <c r="EP54" i="29"/>
  <c r="EP70" i="29"/>
  <c r="EP86" i="29"/>
  <c r="EP102" i="29"/>
  <c r="EP35" i="29"/>
  <c r="EP51" i="29"/>
  <c r="EP67" i="29"/>
  <c r="EP83" i="29"/>
  <c r="EP99" i="29"/>
  <c r="EP104" i="29"/>
  <c r="EP49" i="29"/>
  <c r="EP65" i="29"/>
  <c r="EP81" i="29"/>
  <c r="EP97" i="29"/>
  <c r="EP42" i="29"/>
  <c r="EP58" i="29"/>
  <c r="EP74" i="29"/>
  <c r="EP90" i="29"/>
  <c r="EP106" i="29"/>
  <c r="EP39" i="29"/>
  <c r="EP55" i="29"/>
  <c r="EP71" i="29"/>
  <c r="EP87" i="29"/>
  <c r="EP103" i="29"/>
  <c r="EP88" i="29"/>
  <c r="EP37" i="29"/>
  <c r="EP53" i="29"/>
  <c r="EP69" i="29"/>
  <c r="EP85" i="29"/>
  <c r="EP101" i="29"/>
  <c r="EP46" i="29"/>
  <c r="EP62" i="29"/>
  <c r="EP78" i="29"/>
  <c r="EP94" i="29"/>
  <c r="EP43" i="29"/>
  <c r="EP59" i="29"/>
  <c r="EP75" i="29"/>
  <c r="EP91" i="29"/>
  <c r="EP107" i="29"/>
  <c r="EP72" i="29"/>
  <c r="EP41" i="29"/>
  <c r="EP57" i="29"/>
  <c r="EP73" i="29"/>
  <c r="EP89" i="29"/>
  <c r="EP105" i="29"/>
  <c r="EP34" i="29"/>
  <c r="EP50" i="29"/>
  <c r="EP66" i="29"/>
  <c r="EP82" i="29"/>
  <c r="EP98" i="29"/>
  <c r="EP47" i="29"/>
  <c r="EP63" i="29"/>
  <c r="EP79" i="29"/>
  <c r="EP95" i="29"/>
  <c r="BZ112" i="32"/>
  <c r="BZ111" i="32"/>
  <c r="BZ113" i="32"/>
  <c r="BZ114" i="32"/>
  <c r="CO112" i="30"/>
  <c r="CO111" i="30"/>
  <c r="CO114" i="30"/>
  <c r="CO113" i="30"/>
  <c r="EO113" i="29"/>
  <c r="EO114" i="29"/>
  <c r="EO111" i="29"/>
  <c r="EO112" i="29"/>
  <c r="CQ43" i="30" l="1"/>
  <c r="CQ59" i="30"/>
  <c r="CQ75" i="30"/>
  <c r="CQ91" i="30"/>
  <c r="CQ107" i="30"/>
  <c r="CQ48" i="30"/>
  <c r="CQ64" i="30"/>
  <c r="CQ80" i="30"/>
  <c r="CQ96" i="30"/>
  <c r="CQ37" i="30"/>
  <c r="CQ53" i="30"/>
  <c r="CQ69" i="30"/>
  <c r="CQ85" i="30"/>
  <c r="CQ101" i="30"/>
  <c r="CQ62" i="30"/>
  <c r="CQ50" i="30"/>
  <c r="CQ38" i="30"/>
  <c r="CQ102" i="30"/>
  <c r="CQ90" i="30"/>
  <c r="CR10" i="30"/>
  <c r="CQ47" i="30"/>
  <c r="CQ63" i="30"/>
  <c r="CQ79" i="30"/>
  <c r="CQ95" i="30"/>
  <c r="CQ36" i="30"/>
  <c r="CQ52" i="30"/>
  <c r="CQ68" i="30"/>
  <c r="CQ84" i="30"/>
  <c r="CQ100" i="30"/>
  <c r="CQ41" i="30"/>
  <c r="CQ57" i="30"/>
  <c r="CQ73" i="30"/>
  <c r="CQ89" i="30"/>
  <c r="CQ105" i="30"/>
  <c r="CQ78" i="30"/>
  <c r="CQ66" i="30"/>
  <c r="CQ54" i="30"/>
  <c r="CQ42" i="30"/>
  <c r="CQ106" i="30"/>
  <c r="CQ39" i="30"/>
  <c r="CQ71" i="30"/>
  <c r="CQ103" i="30"/>
  <c r="CQ60" i="30"/>
  <c r="CQ92" i="30"/>
  <c r="CQ49" i="30"/>
  <c r="CQ81" i="30"/>
  <c r="CQ46" i="30"/>
  <c r="CQ98" i="30"/>
  <c r="CQ74" i="30"/>
  <c r="CQ51" i="30"/>
  <c r="CQ83" i="30"/>
  <c r="CQ40" i="30"/>
  <c r="CQ72" i="30"/>
  <c r="CQ104" i="30"/>
  <c r="CQ61" i="30"/>
  <c r="CQ93" i="30"/>
  <c r="CQ94" i="30"/>
  <c r="CQ70" i="30"/>
  <c r="CQ35" i="30"/>
  <c r="CQ67" i="30"/>
  <c r="CQ99" i="30"/>
  <c r="CQ56" i="30"/>
  <c r="CQ88" i="30"/>
  <c r="CQ45" i="30"/>
  <c r="CQ77" i="30"/>
  <c r="CQ109" i="30"/>
  <c r="CQ82" i="30"/>
  <c r="CQ58" i="30"/>
  <c r="CQ76" i="30"/>
  <c r="CQ34" i="30"/>
  <c r="CQ55" i="30"/>
  <c r="CQ108" i="30"/>
  <c r="CQ86" i="30"/>
  <c r="CQ87" i="30"/>
  <c r="CQ65" i="30"/>
  <c r="CQ44" i="30"/>
  <c r="CQ97" i="30"/>
  <c r="CP114" i="30"/>
  <c r="CP113" i="30"/>
  <c r="CP111" i="30"/>
  <c r="CP112" i="30"/>
  <c r="CV111" i="31"/>
  <c r="CV114" i="31"/>
  <c r="CV112" i="31"/>
  <c r="CV113" i="31"/>
  <c r="CW42" i="31"/>
  <c r="CW74" i="31"/>
  <c r="CW106" i="31"/>
  <c r="CW59" i="31"/>
  <c r="CW91" i="31"/>
  <c r="CW46" i="31"/>
  <c r="CW78" i="31"/>
  <c r="CW63" i="31"/>
  <c r="CW103" i="31"/>
  <c r="CW87" i="31"/>
  <c r="CW92" i="31"/>
  <c r="CW81" i="31"/>
  <c r="CW80" i="31"/>
  <c r="CW85" i="31"/>
  <c r="CW68" i="31"/>
  <c r="CW57" i="31"/>
  <c r="CW40" i="31"/>
  <c r="CW104" i="31"/>
  <c r="CW93" i="31"/>
  <c r="CW37" i="31"/>
  <c r="CW50" i="31"/>
  <c r="CW82" i="31"/>
  <c r="CW35" i="31"/>
  <c r="CW67" i="31"/>
  <c r="CW99" i="31"/>
  <c r="CW54" i="31"/>
  <c r="CW86" i="31"/>
  <c r="CW95" i="31"/>
  <c r="CW47" i="31"/>
  <c r="CW44" i="31"/>
  <c r="CW108" i="31"/>
  <c r="CW97" i="31"/>
  <c r="CW96" i="31"/>
  <c r="CW101" i="31"/>
  <c r="CW84" i="31"/>
  <c r="CW73" i="31"/>
  <c r="CW56" i="31"/>
  <c r="CW45" i="31"/>
  <c r="CW109" i="31"/>
  <c r="CX10" i="31"/>
  <c r="CW58" i="31"/>
  <c r="CW90" i="31"/>
  <c r="CW43" i="31"/>
  <c r="CW75" i="31"/>
  <c r="CW107" i="31"/>
  <c r="CW62" i="31"/>
  <c r="CW94" i="31"/>
  <c r="CW39" i="31"/>
  <c r="CW79" i="31"/>
  <c r="CW60" i="31"/>
  <c r="CW49" i="31"/>
  <c r="CW48" i="31"/>
  <c r="CW53" i="31"/>
  <c r="CW36" i="31"/>
  <c r="CW100" i="31"/>
  <c r="CW89" i="31"/>
  <c r="CW72" i="31"/>
  <c r="CW61" i="31"/>
  <c r="CW34" i="31"/>
  <c r="CW66" i="31"/>
  <c r="CW98" i="31"/>
  <c r="CW51" i="31"/>
  <c r="CW83" i="31"/>
  <c r="CW38" i="31"/>
  <c r="CW70" i="31"/>
  <c r="CW102" i="31"/>
  <c r="CW71" i="31"/>
  <c r="CW55" i="31"/>
  <c r="CW76" i="31"/>
  <c r="CW65" i="31"/>
  <c r="CW64" i="31"/>
  <c r="CW69" i="31"/>
  <c r="CW52" i="31"/>
  <c r="CW41" i="31"/>
  <c r="CW105" i="31"/>
  <c r="CW88" i="31"/>
  <c r="CW77" i="31"/>
  <c r="CA113" i="32"/>
  <c r="CA114" i="32"/>
  <c r="CA112" i="32"/>
  <c r="CA111" i="32"/>
  <c r="CB57" i="32"/>
  <c r="CB89" i="32"/>
  <c r="CB44" i="32"/>
  <c r="CB76" i="32"/>
  <c r="CB108" i="32"/>
  <c r="CB53" i="32"/>
  <c r="CB85" i="32"/>
  <c r="CB56" i="32"/>
  <c r="CB40" i="32"/>
  <c r="CB80" i="32"/>
  <c r="CB94" i="32"/>
  <c r="CB87" i="32"/>
  <c r="CB66" i="32"/>
  <c r="CB59" i="32"/>
  <c r="CB38" i="32"/>
  <c r="CB102" i="32"/>
  <c r="CB95" i="32"/>
  <c r="CB51" i="32"/>
  <c r="CB42" i="32"/>
  <c r="CB65" i="32"/>
  <c r="CB97" i="32"/>
  <c r="CB52" i="32"/>
  <c r="CB84" i="32"/>
  <c r="CC10" i="32"/>
  <c r="CB61" i="32"/>
  <c r="CB93" i="32"/>
  <c r="CB88" i="32"/>
  <c r="CB72" i="32"/>
  <c r="CB46" i="32"/>
  <c r="CB39" i="32"/>
  <c r="CB103" i="32"/>
  <c r="CB82" i="32"/>
  <c r="CB75" i="32"/>
  <c r="CB54" i="32"/>
  <c r="CB47" i="32"/>
  <c r="CB58" i="32"/>
  <c r="CB67" i="32"/>
  <c r="CB74" i="32"/>
  <c r="CB41" i="32"/>
  <c r="CB73" i="32"/>
  <c r="CB105" i="32"/>
  <c r="CB60" i="32"/>
  <c r="CB92" i="32"/>
  <c r="CB37" i="32"/>
  <c r="CB69" i="32"/>
  <c r="CB101" i="32"/>
  <c r="CB64" i="32"/>
  <c r="CB104" i="32"/>
  <c r="CB62" i="32"/>
  <c r="CB55" i="32"/>
  <c r="CB34" i="32"/>
  <c r="CB98" i="32"/>
  <c r="CB91" i="32"/>
  <c r="CB70" i="32"/>
  <c r="CB63" i="32"/>
  <c r="CB106" i="32"/>
  <c r="CB83" i="32"/>
  <c r="CB90" i="32"/>
  <c r="CB49" i="32"/>
  <c r="CB81" i="32"/>
  <c r="CB36" i="32"/>
  <c r="CB68" i="32"/>
  <c r="CB100" i="32"/>
  <c r="CB45" i="32"/>
  <c r="CB77" i="32"/>
  <c r="CB109" i="32"/>
  <c r="CB96" i="32"/>
  <c r="CB48" i="32"/>
  <c r="CB78" i="32"/>
  <c r="CB71" i="32"/>
  <c r="CB50" i="32"/>
  <c r="CB43" i="32"/>
  <c r="CB107" i="32"/>
  <c r="CB86" i="32"/>
  <c r="CB79" i="32"/>
  <c r="CB35" i="32"/>
  <c r="CB99" i="32"/>
  <c r="EP113" i="29"/>
  <c r="EP114" i="29"/>
  <c r="EP111" i="29"/>
  <c r="EP112" i="29"/>
  <c r="EQ38" i="29"/>
  <c r="EQ54" i="29"/>
  <c r="EQ70" i="29"/>
  <c r="EQ86" i="29"/>
  <c r="EQ102" i="29"/>
  <c r="EQ35" i="29"/>
  <c r="EQ51" i="29"/>
  <c r="EQ67" i="29"/>
  <c r="EQ83" i="29"/>
  <c r="EQ99" i="29"/>
  <c r="EQ48" i="29"/>
  <c r="EQ64" i="29"/>
  <c r="EQ80" i="29"/>
  <c r="EQ96" i="29"/>
  <c r="EQ81" i="29"/>
  <c r="EQ41" i="29"/>
  <c r="EQ105" i="29"/>
  <c r="EQ93" i="29"/>
  <c r="EQ101" i="29"/>
  <c r="EQ42" i="29"/>
  <c r="EQ58" i="29"/>
  <c r="EQ74" i="29"/>
  <c r="EQ90" i="29"/>
  <c r="EQ106" i="29"/>
  <c r="EQ39" i="29"/>
  <c r="EQ55" i="29"/>
  <c r="EQ71" i="29"/>
  <c r="EQ87" i="29"/>
  <c r="EQ103" i="29"/>
  <c r="EQ36" i="29"/>
  <c r="EQ52" i="29"/>
  <c r="EQ68" i="29"/>
  <c r="EQ84" i="29"/>
  <c r="EQ100" i="29"/>
  <c r="EQ97" i="29"/>
  <c r="EQ37" i="29"/>
  <c r="EQ57" i="29"/>
  <c r="EQ45" i="29"/>
  <c r="EQ109" i="29"/>
  <c r="EQ53" i="29"/>
  <c r="EQ46" i="29"/>
  <c r="EQ62" i="29"/>
  <c r="EQ78" i="29"/>
  <c r="EQ94" i="29"/>
  <c r="EQ43" i="29"/>
  <c r="EQ59" i="29"/>
  <c r="EQ75" i="29"/>
  <c r="EQ91" i="29"/>
  <c r="EQ107" i="29"/>
  <c r="EQ40" i="29"/>
  <c r="EQ56" i="29"/>
  <c r="EQ72" i="29"/>
  <c r="EQ88" i="29"/>
  <c r="EQ104" i="29"/>
  <c r="EQ49" i="29"/>
  <c r="EQ34" i="29"/>
  <c r="EQ50" i="29"/>
  <c r="EQ66" i="29"/>
  <c r="EQ82" i="29"/>
  <c r="EQ98" i="29"/>
  <c r="EQ47" i="29"/>
  <c r="EQ63" i="29"/>
  <c r="EQ79" i="29"/>
  <c r="EQ95" i="29"/>
  <c r="EQ44" i="29"/>
  <c r="EQ60" i="29"/>
  <c r="EQ76" i="29"/>
  <c r="EQ92" i="29"/>
  <c r="EQ108" i="29"/>
  <c r="EQ69" i="29"/>
  <c r="EQ61" i="29"/>
  <c r="EQ85" i="29"/>
  <c r="EQ77" i="29"/>
  <c r="EQ65" i="29"/>
  <c r="EQ73" i="29"/>
  <c r="ER10" i="29"/>
  <c r="EQ89" i="29"/>
  <c r="CC62" i="32" l="1"/>
  <c r="CC94" i="32"/>
  <c r="CC57" i="32"/>
  <c r="CC89" i="32"/>
  <c r="CC42" i="32"/>
  <c r="CC74" i="32"/>
  <c r="CC106" i="32"/>
  <c r="CC101" i="32"/>
  <c r="CC53" i="32"/>
  <c r="CC43" i="32"/>
  <c r="CC107" i="32"/>
  <c r="CC84" i="32"/>
  <c r="CC79" i="32"/>
  <c r="CC72" i="32"/>
  <c r="CC51" i="32"/>
  <c r="CC44" i="32"/>
  <c r="CC108" i="32"/>
  <c r="CC103" i="32"/>
  <c r="CC96" i="32"/>
  <c r="CC38" i="32"/>
  <c r="CC70" i="32"/>
  <c r="CC102" i="32"/>
  <c r="CC65" i="32"/>
  <c r="CC97" i="32"/>
  <c r="CC50" i="32"/>
  <c r="CC82" i="32"/>
  <c r="CD10" i="32"/>
  <c r="CC45" i="32"/>
  <c r="CC85" i="32"/>
  <c r="CC59" i="32"/>
  <c r="CC36" i="32"/>
  <c r="CC100" i="32"/>
  <c r="CC95" i="32"/>
  <c r="CC88" i="32"/>
  <c r="CC67" i="32"/>
  <c r="CC60" i="32"/>
  <c r="CC39" i="32"/>
  <c r="CC48" i="32"/>
  <c r="CC87" i="32"/>
  <c r="CC46" i="32"/>
  <c r="CC78" i="32"/>
  <c r="CC41" i="32"/>
  <c r="CC73" i="32"/>
  <c r="CC105" i="32"/>
  <c r="CC58" i="32"/>
  <c r="CC90" i="32"/>
  <c r="CC37" i="32"/>
  <c r="CC77" i="32"/>
  <c r="CC61" i="32"/>
  <c r="CC75" i="32"/>
  <c r="CC52" i="32"/>
  <c r="CC47" i="32"/>
  <c r="CC40" i="32"/>
  <c r="CC104" i="32"/>
  <c r="CC83" i="32"/>
  <c r="CC76" i="32"/>
  <c r="CC55" i="32"/>
  <c r="CC64" i="32"/>
  <c r="CC54" i="32"/>
  <c r="CC86" i="32"/>
  <c r="CC49" i="32"/>
  <c r="CC81" i="32"/>
  <c r="CC34" i="32"/>
  <c r="CC66" i="32"/>
  <c r="CC98" i="32"/>
  <c r="CC69" i="32"/>
  <c r="CC109" i="32"/>
  <c r="CC93" i="32"/>
  <c r="CC91" i="32"/>
  <c r="CC68" i="32"/>
  <c r="CC63" i="32"/>
  <c r="CC56" i="32"/>
  <c r="CC35" i="32"/>
  <c r="CC99" i="32"/>
  <c r="CC92" i="32"/>
  <c r="CC71" i="32"/>
  <c r="CC80" i="32"/>
  <c r="CB114" i="32"/>
  <c r="CB112" i="32"/>
  <c r="CB113" i="32"/>
  <c r="CB111" i="32"/>
  <c r="CQ114" i="30"/>
  <c r="CQ111" i="30"/>
  <c r="CQ112" i="30"/>
  <c r="CQ113" i="30"/>
  <c r="CX38" i="31"/>
  <c r="CX63" i="31"/>
  <c r="CX95" i="31"/>
  <c r="CX56" i="31"/>
  <c r="CX88" i="31"/>
  <c r="CX43" i="31"/>
  <c r="CX75" i="31"/>
  <c r="CX107" i="31"/>
  <c r="CX52" i="31"/>
  <c r="CX36" i="31"/>
  <c r="CX57" i="31"/>
  <c r="CX54" i="31"/>
  <c r="CX45" i="31"/>
  <c r="CX109" i="31"/>
  <c r="CX90" i="31"/>
  <c r="CX81" i="31"/>
  <c r="CX78" i="31"/>
  <c r="CX85" i="31"/>
  <c r="CX82" i="31"/>
  <c r="CY10" i="31"/>
  <c r="CX39" i="31"/>
  <c r="CX71" i="31"/>
  <c r="CX103" i="31"/>
  <c r="CX64" i="31"/>
  <c r="CX96" i="31"/>
  <c r="CX51" i="31"/>
  <c r="CX83" i="31"/>
  <c r="CX44" i="31"/>
  <c r="CX84" i="31"/>
  <c r="CX68" i="31"/>
  <c r="CX73" i="31"/>
  <c r="CX70" i="31"/>
  <c r="CX61" i="31"/>
  <c r="CX42" i="31"/>
  <c r="CX106" i="31"/>
  <c r="CX97" i="31"/>
  <c r="CX94" i="31"/>
  <c r="CX101" i="31"/>
  <c r="CX98" i="31"/>
  <c r="CX37" i="31"/>
  <c r="CX47" i="31"/>
  <c r="CX79" i="31"/>
  <c r="CX40" i="31"/>
  <c r="CX72" i="31"/>
  <c r="CX104" i="31"/>
  <c r="CX59" i="31"/>
  <c r="CX91" i="31"/>
  <c r="CX76" i="31"/>
  <c r="CX60" i="31"/>
  <c r="CX100" i="31"/>
  <c r="CX89" i="31"/>
  <c r="CX86" i="31"/>
  <c r="CX77" i="31"/>
  <c r="CX58" i="31"/>
  <c r="CX49" i="31"/>
  <c r="CX46" i="31"/>
  <c r="CX53" i="31"/>
  <c r="CX50" i="31"/>
  <c r="CX34" i="31"/>
  <c r="CX55" i="31"/>
  <c r="CX87" i="31"/>
  <c r="CX48" i="31"/>
  <c r="CX80" i="31"/>
  <c r="CX35" i="31"/>
  <c r="CX67" i="31"/>
  <c r="CX99" i="31"/>
  <c r="CX108" i="31"/>
  <c r="CX92" i="31"/>
  <c r="CX41" i="31"/>
  <c r="CX105" i="31"/>
  <c r="CX102" i="31"/>
  <c r="CX93" i="31"/>
  <c r="CX74" i="31"/>
  <c r="CX65" i="31"/>
  <c r="CX62" i="31"/>
  <c r="CX69" i="31"/>
  <c r="CX66" i="31"/>
  <c r="ES10" i="29"/>
  <c r="ER38" i="29"/>
  <c r="ER102" i="29"/>
  <c r="ER90" i="29"/>
  <c r="ER59" i="29"/>
  <c r="ER44" i="29"/>
  <c r="ER108" i="29"/>
  <c r="ER93" i="29"/>
  <c r="ER47" i="29"/>
  <c r="ER48" i="29"/>
  <c r="ER49" i="29"/>
  <c r="ER46" i="29"/>
  <c r="ER67" i="29"/>
  <c r="ER52" i="29"/>
  <c r="ER37" i="29"/>
  <c r="ER101" i="29"/>
  <c r="ER87" i="29"/>
  <c r="ER72" i="29"/>
  <c r="ER57" i="29"/>
  <c r="ER94" i="29"/>
  <c r="ER78" i="29"/>
  <c r="ER54" i="29"/>
  <c r="ER42" i="29"/>
  <c r="ER106" i="29"/>
  <c r="ER75" i="29"/>
  <c r="ER60" i="29"/>
  <c r="ER45" i="29"/>
  <c r="ER109" i="29"/>
  <c r="ER63" i="29"/>
  <c r="ER64" i="29"/>
  <c r="ER65" i="29"/>
  <c r="ER50" i="29"/>
  <c r="ER83" i="29"/>
  <c r="ER68" i="29"/>
  <c r="ER53" i="29"/>
  <c r="ER39" i="29"/>
  <c r="ER103" i="29"/>
  <c r="ER88" i="29"/>
  <c r="ER73" i="29"/>
  <c r="ER82" i="29"/>
  <c r="ER74" i="29"/>
  <c r="ER107" i="29"/>
  <c r="ER77" i="29"/>
  <c r="ER95" i="29"/>
  <c r="ER97" i="29"/>
  <c r="ER36" i="29"/>
  <c r="ER85" i="29"/>
  <c r="ER56" i="29"/>
  <c r="ER105" i="29"/>
  <c r="ER70" i="29"/>
  <c r="ER43" i="29"/>
  <c r="ER61" i="29"/>
  <c r="ER80" i="29"/>
  <c r="ER51" i="29"/>
  <c r="ER69" i="29"/>
  <c r="ER104" i="29"/>
  <c r="ER86" i="29"/>
  <c r="ER91" i="29"/>
  <c r="ER62" i="29"/>
  <c r="ER96" i="29"/>
  <c r="ER99" i="29"/>
  <c r="ER55" i="29"/>
  <c r="ER41" i="29"/>
  <c r="ER34" i="29"/>
  <c r="ER98" i="29"/>
  <c r="ER92" i="29"/>
  <c r="ER79" i="29"/>
  <c r="ER35" i="29"/>
  <c r="ER100" i="29"/>
  <c r="ER40" i="29"/>
  <c r="ER81" i="29"/>
  <c r="ER58" i="29"/>
  <c r="ER84" i="29"/>
  <c r="ER66" i="29"/>
  <c r="ER89" i="29"/>
  <c r="ER76" i="29"/>
  <c r="ER71" i="29"/>
  <c r="EQ114" i="29"/>
  <c r="EQ111" i="29"/>
  <c r="EQ112" i="29"/>
  <c r="EQ113" i="29"/>
  <c r="CW111" i="31"/>
  <c r="CW114" i="31"/>
  <c r="CW112" i="31"/>
  <c r="CW113" i="31"/>
  <c r="CR36" i="30"/>
  <c r="CR52" i="30"/>
  <c r="CR68" i="30"/>
  <c r="CR84" i="30"/>
  <c r="CR100" i="30"/>
  <c r="CR41" i="30"/>
  <c r="CR57" i="30"/>
  <c r="CR73" i="30"/>
  <c r="CR89" i="30"/>
  <c r="CR105" i="30"/>
  <c r="CR42" i="30"/>
  <c r="CR58" i="30"/>
  <c r="CR74" i="30"/>
  <c r="CR90" i="30"/>
  <c r="CR106" i="30"/>
  <c r="CR91" i="30"/>
  <c r="CR79" i="30"/>
  <c r="CR67" i="30"/>
  <c r="CR55" i="30"/>
  <c r="CR44" i="30"/>
  <c r="CR60" i="30"/>
  <c r="CR76" i="30"/>
  <c r="CR92" i="30"/>
  <c r="CR108" i="30"/>
  <c r="CR49" i="30"/>
  <c r="CR65" i="30"/>
  <c r="CR81" i="30"/>
  <c r="CR97" i="30"/>
  <c r="CR34" i="30"/>
  <c r="CR50" i="30"/>
  <c r="CR66" i="30"/>
  <c r="CR82" i="30"/>
  <c r="CR98" i="30"/>
  <c r="CR59" i="30"/>
  <c r="CR47" i="30"/>
  <c r="CR35" i="30"/>
  <c r="CR99" i="30"/>
  <c r="CR87" i="30"/>
  <c r="CR56" i="30"/>
  <c r="CR88" i="30"/>
  <c r="CR45" i="30"/>
  <c r="CR77" i="30"/>
  <c r="CR109" i="30"/>
  <c r="CR62" i="30"/>
  <c r="CR94" i="30"/>
  <c r="CR107" i="30"/>
  <c r="CR83" i="30"/>
  <c r="CS10" i="30"/>
  <c r="CR64" i="30"/>
  <c r="CR96" i="30"/>
  <c r="CR53" i="30"/>
  <c r="CR85" i="30"/>
  <c r="CR38" i="30"/>
  <c r="CR70" i="30"/>
  <c r="CR102" i="30"/>
  <c r="CR63" i="30"/>
  <c r="CR39" i="30"/>
  <c r="CR40" i="30"/>
  <c r="CR72" i="30"/>
  <c r="CR104" i="30"/>
  <c r="CR61" i="30"/>
  <c r="CR93" i="30"/>
  <c r="CR46" i="30"/>
  <c r="CR78" i="30"/>
  <c r="CR43" i="30"/>
  <c r="CR95" i="30"/>
  <c r="CR71" i="30"/>
  <c r="CR48" i="30"/>
  <c r="CR80" i="30"/>
  <c r="CR37" i="30"/>
  <c r="CR69" i="30"/>
  <c r="CR101" i="30"/>
  <c r="CR54" i="30"/>
  <c r="CR86" i="30"/>
  <c r="CR75" i="30"/>
  <c r="CR51" i="30"/>
  <c r="CR103" i="30"/>
  <c r="CR111" i="30" l="1"/>
  <c r="CR113" i="30"/>
  <c r="CR112" i="30"/>
  <c r="CR114" i="30"/>
  <c r="CS45" i="30"/>
  <c r="CS61" i="30"/>
  <c r="CS77" i="30"/>
  <c r="CS93" i="30"/>
  <c r="CS109" i="30"/>
  <c r="CS46" i="30"/>
  <c r="CS62" i="30"/>
  <c r="CS78" i="30"/>
  <c r="CS94" i="30"/>
  <c r="CS35" i="30"/>
  <c r="CS51" i="30"/>
  <c r="CS67" i="30"/>
  <c r="CS83" i="30"/>
  <c r="CS99" i="30"/>
  <c r="CS37" i="30"/>
  <c r="CS57" i="30"/>
  <c r="CS81" i="30"/>
  <c r="CS101" i="30"/>
  <c r="CS42" i="30"/>
  <c r="CS66" i="30"/>
  <c r="CS86" i="30"/>
  <c r="CS106" i="30"/>
  <c r="CS55" i="30"/>
  <c r="CS75" i="30"/>
  <c r="CS95" i="30"/>
  <c r="CS40" i="30"/>
  <c r="CS104" i="30"/>
  <c r="CS92" i="30"/>
  <c r="CS80" i="30"/>
  <c r="CS68" i="30"/>
  <c r="CS41" i="30"/>
  <c r="CS65" i="30"/>
  <c r="CS85" i="30"/>
  <c r="CS105" i="30"/>
  <c r="CS50" i="30"/>
  <c r="CS70" i="30"/>
  <c r="CS90" i="30"/>
  <c r="CS39" i="30"/>
  <c r="CS59" i="30"/>
  <c r="CS79" i="30"/>
  <c r="CS103" i="30"/>
  <c r="CS56" i="30"/>
  <c r="CS44" i="30"/>
  <c r="CS108" i="30"/>
  <c r="CS96" i="30"/>
  <c r="CS84" i="30"/>
  <c r="CS49" i="30"/>
  <c r="CS69" i="30"/>
  <c r="CS89" i="30"/>
  <c r="CS34" i="30"/>
  <c r="CS54" i="30"/>
  <c r="CS74" i="30"/>
  <c r="CS98" i="30"/>
  <c r="CS43" i="30"/>
  <c r="CS63" i="30"/>
  <c r="CS87" i="30"/>
  <c r="CS107" i="30"/>
  <c r="CS72" i="30"/>
  <c r="CS60" i="30"/>
  <c r="CS48" i="30"/>
  <c r="CS36" i="30"/>
  <c r="CS100" i="30"/>
  <c r="CS53" i="30"/>
  <c r="CS73" i="30"/>
  <c r="CS97" i="30"/>
  <c r="CS38" i="30"/>
  <c r="CS58" i="30"/>
  <c r="CS82" i="30"/>
  <c r="CS102" i="30"/>
  <c r="CS47" i="30"/>
  <c r="CS71" i="30"/>
  <c r="CS91" i="30"/>
  <c r="CT10" i="30"/>
  <c r="CS88" i="30"/>
  <c r="CS76" i="30"/>
  <c r="CS64" i="30"/>
  <c r="CS52" i="30"/>
  <c r="ES75" i="29"/>
  <c r="ES51" i="29"/>
  <c r="ES39" i="29"/>
  <c r="ES103" i="29"/>
  <c r="ES72" i="29"/>
  <c r="ES57" i="29"/>
  <c r="ES38" i="29"/>
  <c r="ES102" i="29"/>
  <c r="ES76" i="29"/>
  <c r="ES61" i="29"/>
  <c r="ES42" i="29"/>
  <c r="ES106" i="29"/>
  <c r="ES96" i="29"/>
  <c r="ES97" i="29"/>
  <c r="ES94" i="29"/>
  <c r="ES68" i="29"/>
  <c r="ES53" i="29"/>
  <c r="ES34" i="29"/>
  <c r="ES98" i="29"/>
  <c r="ES79" i="29"/>
  <c r="ES99" i="29"/>
  <c r="ES63" i="29"/>
  <c r="ES104" i="29"/>
  <c r="ES105" i="29"/>
  <c r="ES47" i="29"/>
  <c r="ES108" i="29"/>
  <c r="ES109" i="29"/>
  <c r="ES48" i="29"/>
  <c r="ES65" i="29"/>
  <c r="ES78" i="29"/>
  <c r="ES84" i="29"/>
  <c r="ES85" i="29"/>
  <c r="ES82" i="29"/>
  <c r="ET10" i="29"/>
  <c r="ES35" i="29"/>
  <c r="ES55" i="29"/>
  <c r="ES40" i="29"/>
  <c r="ES41" i="29"/>
  <c r="ES54" i="29"/>
  <c r="ES44" i="29"/>
  <c r="ES45" i="29"/>
  <c r="ES58" i="29"/>
  <c r="ES64" i="29"/>
  <c r="ES81" i="29"/>
  <c r="ES95" i="29"/>
  <c r="ES100" i="29"/>
  <c r="ES101" i="29"/>
  <c r="ES59" i="29"/>
  <c r="ES91" i="29"/>
  <c r="ES83" i="29"/>
  <c r="ES87" i="29"/>
  <c r="ES88" i="29"/>
  <c r="ES89" i="29"/>
  <c r="ES86" i="29"/>
  <c r="ES92" i="29"/>
  <c r="ES93" i="29"/>
  <c r="ES90" i="29"/>
  <c r="ES49" i="29"/>
  <c r="ES62" i="29"/>
  <c r="ES52" i="29"/>
  <c r="ES69" i="29"/>
  <c r="ES66" i="29"/>
  <c r="ES71" i="29"/>
  <c r="ES60" i="29"/>
  <c r="ES46" i="29"/>
  <c r="ES107" i="29"/>
  <c r="ES56" i="29"/>
  <c r="ES77" i="29"/>
  <c r="ES36" i="29"/>
  <c r="ES67" i="29"/>
  <c r="ES70" i="29"/>
  <c r="ES80" i="29"/>
  <c r="ES50" i="29"/>
  <c r="ES74" i="29"/>
  <c r="ES37" i="29"/>
  <c r="ES43" i="29"/>
  <c r="ES73" i="29"/>
  <c r="CX114" i="31"/>
  <c r="CX112" i="31"/>
  <c r="CX113" i="31"/>
  <c r="CX111" i="31"/>
  <c r="ER111" i="29"/>
  <c r="ER112" i="29"/>
  <c r="ER114" i="29"/>
  <c r="ER113" i="29"/>
  <c r="CC112" i="32"/>
  <c r="CC113" i="32"/>
  <c r="CC111" i="32"/>
  <c r="CC114" i="32"/>
  <c r="CD43" i="32"/>
  <c r="CD75" i="32"/>
  <c r="CD107" i="32"/>
  <c r="CD62" i="32"/>
  <c r="CD94" i="32"/>
  <c r="CD55" i="32"/>
  <c r="CD87" i="32"/>
  <c r="CD82" i="32"/>
  <c r="CD66" i="32"/>
  <c r="CD106" i="32"/>
  <c r="CD88" i="32"/>
  <c r="CD81" i="32"/>
  <c r="CD76" i="32"/>
  <c r="CD53" i="32"/>
  <c r="CD48" i="32"/>
  <c r="CD41" i="32"/>
  <c r="CD105" i="32"/>
  <c r="CD77" i="32"/>
  <c r="CD52" i="32"/>
  <c r="CD51" i="32"/>
  <c r="CD83" i="32"/>
  <c r="CD38" i="32"/>
  <c r="CD70" i="32"/>
  <c r="CD102" i="32"/>
  <c r="CD63" i="32"/>
  <c r="CD95" i="32"/>
  <c r="CD58" i="32"/>
  <c r="CD98" i="32"/>
  <c r="CD40" i="32"/>
  <c r="CD104" i="32"/>
  <c r="CD97" i="32"/>
  <c r="CD92" i="32"/>
  <c r="CD69" i="32"/>
  <c r="CD64" i="32"/>
  <c r="CD57" i="32"/>
  <c r="CD84" i="32"/>
  <c r="CD93" i="32"/>
  <c r="CD68" i="32"/>
  <c r="CE10" i="32"/>
  <c r="CD59" i="32"/>
  <c r="CD91" i="32"/>
  <c r="CD46" i="32"/>
  <c r="CD78" i="32"/>
  <c r="CD39" i="32"/>
  <c r="CD71" i="32"/>
  <c r="CD103" i="32"/>
  <c r="CD90" i="32"/>
  <c r="CD42" i="32"/>
  <c r="CD56" i="32"/>
  <c r="CD49" i="32"/>
  <c r="CD44" i="32"/>
  <c r="CD108" i="32"/>
  <c r="CD85" i="32"/>
  <c r="CD80" i="32"/>
  <c r="CD73" i="32"/>
  <c r="CD45" i="32"/>
  <c r="CD109" i="32"/>
  <c r="CD100" i="32"/>
  <c r="CD35" i="32"/>
  <c r="CD67" i="32"/>
  <c r="CD99" i="32"/>
  <c r="CD54" i="32"/>
  <c r="CD86" i="32"/>
  <c r="CD47" i="32"/>
  <c r="CD79" i="32"/>
  <c r="CD50" i="32"/>
  <c r="CD34" i="32"/>
  <c r="CD74" i="32"/>
  <c r="CD72" i="32"/>
  <c r="CD65" i="32"/>
  <c r="CD60" i="32"/>
  <c r="CD37" i="32"/>
  <c r="CD101" i="32"/>
  <c r="CD96" i="32"/>
  <c r="CD89" i="32"/>
  <c r="CD61" i="32"/>
  <c r="CD36" i="32"/>
  <c r="CZ10" i="31"/>
  <c r="CY44" i="31"/>
  <c r="CY76" i="31"/>
  <c r="CY108" i="31"/>
  <c r="CY61" i="31"/>
  <c r="CY93" i="31"/>
  <c r="CY48" i="31"/>
  <c r="CY80" i="31"/>
  <c r="CY57" i="31"/>
  <c r="CY41" i="31"/>
  <c r="CY81" i="31"/>
  <c r="CY94" i="31"/>
  <c r="CY91" i="31"/>
  <c r="CY82" i="31"/>
  <c r="CY79" i="31"/>
  <c r="CY86" i="31"/>
  <c r="CY67" i="31"/>
  <c r="CY58" i="31"/>
  <c r="CY39" i="31"/>
  <c r="CY103" i="31"/>
  <c r="CY34" i="31"/>
  <c r="CY52" i="31"/>
  <c r="CY84" i="31"/>
  <c r="CY37" i="31"/>
  <c r="CY69" i="31"/>
  <c r="CY101" i="31"/>
  <c r="CY56" i="31"/>
  <c r="CY88" i="31"/>
  <c r="CY89" i="31"/>
  <c r="CY73" i="31"/>
  <c r="CY46" i="31"/>
  <c r="CY43" i="31"/>
  <c r="CY107" i="31"/>
  <c r="CY98" i="31"/>
  <c r="CY95" i="31"/>
  <c r="CY102" i="31"/>
  <c r="CY83" i="31"/>
  <c r="CY74" i="31"/>
  <c r="CY55" i="31"/>
  <c r="CY38" i="31"/>
  <c r="CY60" i="31"/>
  <c r="CY92" i="31"/>
  <c r="CY45" i="31"/>
  <c r="CY77" i="31"/>
  <c r="CY109" i="31"/>
  <c r="CY64" i="31"/>
  <c r="CY96" i="31"/>
  <c r="CY65" i="31"/>
  <c r="CY105" i="31"/>
  <c r="CY62" i="31"/>
  <c r="CY59" i="31"/>
  <c r="CY50" i="31"/>
  <c r="CY47" i="31"/>
  <c r="CY54" i="31"/>
  <c r="CY35" i="31"/>
  <c r="CY99" i="31"/>
  <c r="CY90" i="31"/>
  <c r="CY71" i="31"/>
  <c r="CY36" i="31"/>
  <c r="CY68" i="31"/>
  <c r="CY100" i="31"/>
  <c r="CY53" i="31"/>
  <c r="CY85" i="31"/>
  <c r="CY40" i="31"/>
  <c r="CY72" i="31"/>
  <c r="CY104" i="31"/>
  <c r="CY97" i="31"/>
  <c r="CY49" i="31"/>
  <c r="CY78" i="31"/>
  <c r="CY75" i="31"/>
  <c r="CY66" i="31"/>
  <c r="CY63" i="31"/>
  <c r="CY70" i="31"/>
  <c r="CY51" i="31"/>
  <c r="CY42" i="31"/>
  <c r="CY106" i="31"/>
  <c r="CY87" i="31"/>
  <c r="ET88" i="29" l="1"/>
  <c r="ET80" i="29"/>
  <c r="ET68" i="29"/>
  <c r="ET37" i="29"/>
  <c r="ET101" i="29"/>
  <c r="ET82" i="29"/>
  <c r="ET67" i="29"/>
  <c r="ET60" i="29"/>
  <c r="ET89" i="29"/>
  <c r="ET70" i="29"/>
  <c r="ET55" i="29"/>
  <c r="ET72" i="29"/>
  <c r="ET77" i="29"/>
  <c r="ET58" i="29"/>
  <c r="ET43" i="29"/>
  <c r="ET107" i="29"/>
  <c r="ET81" i="29"/>
  <c r="ET78" i="29"/>
  <c r="ET79" i="29"/>
  <c r="EU10" i="29"/>
  <c r="ET48" i="29"/>
  <c r="ET52" i="29"/>
  <c r="ET53" i="29"/>
  <c r="ET50" i="29"/>
  <c r="ET51" i="29"/>
  <c r="ET41" i="29"/>
  <c r="ET38" i="29"/>
  <c r="ET39" i="29"/>
  <c r="ET108" i="29"/>
  <c r="ET109" i="29"/>
  <c r="ET106" i="29"/>
  <c r="ET92" i="29"/>
  <c r="ET46" i="29"/>
  <c r="ET63" i="29"/>
  <c r="ET40" i="29"/>
  <c r="ET64" i="29"/>
  <c r="ET84" i="29"/>
  <c r="ET69" i="29"/>
  <c r="ET66" i="29"/>
  <c r="ET83" i="29"/>
  <c r="ET57" i="29"/>
  <c r="ET54" i="29"/>
  <c r="ET71" i="29"/>
  <c r="ET45" i="29"/>
  <c r="ET42" i="29"/>
  <c r="ET59" i="29"/>
  <c r="ET49" i="29"/>
  <c r="ET62" i="29"/>
  <c r="ET95" i="29"/>
  <c r="ET44" i="29"/>
  <c r="ET36" i="29"/>
  <c r="ET76" i="29"/>
  <c r="ET34" i="29"/>
  <c r="ET35" i="29"/>
  <c r="ET104" i="29"/>
  <c r="ET105" i="29"/>
  <c r="ET102" i="29"/>
  <c r="ET103" i="29"/>
  <c r="ET93" i="29"/>
  <c r="ET90" i="29"/>
  <c r="ET91" i="29"/>
  <c r="ET97" i="29"/>
  <c r="ET47" i="29"/>
  <c r="ET96" i="29"/>
  <c r="ET99" i="29"/>
  <c r="ET61" i="29"/>
  <c r="ET94" i="29"/>
  <c r="ET100" i="29"/>
  <c r="ET73" i="29"/>
  <c r="ET74" i="29"/>
  <c r="ET56" i="29"/>
  <c r="ET98" i="29"/>
  <c r="ET87" i="29"/>
  <c r="ET65" i="29"/>
  <c r="ET85" i="29"/>
  <c r="ET86" i="29"/>
  <c r="ET75" i="29"/>
  <c r="ES114" i="29"/>
  <c r="ES111" i="29"/>
  <c r="ES113" i="29"/>
  <c r="ES112" i="29"/>
  <c r="CD113" i="32"/>
  <c r="CD111" i="32"/>
  <c r="CD114" i="32"/>
  <c r="CD112" i="32"/>
  <c r="CE48" i="32"/>
  <c r="CE80" i="32"/>
  <c r="CE35" i="32"/>
  <c r="CE67" i="32"/>
  <c r="CE99" i="32"/>
  <c r="CE52" i="32"/>
  <c r="CE84" i="32"/>
  <c r="CE63" i="32"/>
  <c r="CE103" i="32"/>
  <c r="CE87" i="32"/>
  <c r="CE85" i="32"/>
  <c r="CE74" i="32"/>
  <c r="CE57" i="32"/>
  <c r="CE46" i="32"/>
  <c r="CE45" i="32"/>
  <c r="CE109" i="32"/>
  <c r="CE82" i="32"/>
  <c r="CE97" i="32"/>
  <c r="CE86" i="32"/>
  <c r="CE56" i="32"/>
  <c r="CE88" i="32"/>
  <c r="CE43" i="32"/>
  <c r="CE75" i="32"/>
  <c r="CE107" i="32"/>
  <c r="CE60" i="32"/>
  <c r="CE92" i="32"/>
  <c r="CE95" i="32"/>
  <c r="CE47" i="32"/>
  <c r="CE37" i="32"/>
  <c r="CE101" i="32"/>
  <c r="CE90" i="32"/>
  <c r="CE73" i="32"/>
  <c r="CE62" i="32"/>
  <c r="CE61" i="32"/>
  <c r="CE34" i="32"/>
  <c r="CE98" i="32"/>
  <c r="CE38" i="32"/>
  <c r="CE102" i="32"/>
  <c r="CF10" i="32"/>
  <c r="CE64" i="32"/>
  <c r="CE96" i="32"/>
  <c r="CE51" i="32"/>
  <c r="CE83" i="32"/>
  <c r="CE36" i="32"/>
  <c r="CE68" i="32"/>
  <c r="CE100" i="32"/>
  <c r="CE39" i="32"/>
  <c r="CE79" i="32"/>
  <c r="CE53" i="32"/>
  <c r="CE42" i="32"/>
  <c r="CE106" i="32"/>
  <c r="CE89" i="32"/>
  <c r="CE78" i="32"/>
  <c r="CE77" i="32"/>
  <c r="CE50" i="32"/>
  <c r="CE49" i="32"/>
  <c r="CE54" i="32"/>
  <c r="CE65" i="32"/>
  <c r="CE40" i="32"/>
  <c r="CE72" i="32"/>
  <c r="CE104" i="32"/>
  <c r="CE59" i="32"/>
  <c r="CE91" i="32"/>
  <c r="CE44" i="32"/>
  <c r="CE76" i="32"/>
  <c r="CE108" i="32"/>
  <c r="CE71" i="32"/>
  <c r="CE55" i="32"/>
  <c r="CE69" i="32"/>
  <c r="CE58" i="32"/>
  <c r="CE41" i="32"/>
  <c r="CE105" i="32"/>
  <c r="CE94" i="32"/>
  <c r="CE93" i="32"/>
  <c r="CE66" i="32"/>
  <c r="CE81" i="32"/>
  <c r="CE70" i="32"/>
  <c r="CS113" i="30"/>
  <c r="CS112" i="30"/>
  <c r="CS111" i="30"/>
  <c r="CS114" i="30"/>
  <c r="CY112" i="31"/>
  <c r="CY113" i="31"/>
  <c r="CY114" i="31"/>
  <c r="CY111" i="31"/>
  <c r="CZ57" i="31"/>
  <c r="CZ89" i="31"/>
  <c r="CZ42" i="31"/>
  <c r="CZ74" i="31"/>
  <c r="CZ106" i="31"/>
  <c r="CZ61" i="31"/>
  <c r="CZ93" i="31"/>
  <c r="CZ70" i="31"/>
  <c r="CZ54" i="31"/>
  <c r="CZ35" i="31"/>
  <c r="CZ99" i="31"/>
  <c r="CZ88" i="31"/>
  <c r="CZ71" i="31"/>
  <c r="CZ60" i="31"/>
  <c r="CZ43" i="31"/>
  <c r="CZ107" i="31"/>
  <c r="CZ96" i="31"/>
  <c r="CZ95" i="31"/>
  <c r="CZ84" i="31"/>
  <c r="DA10" i="31"/>
  <c r="CZ73" i="31"/>
  <c r="CZ34" i="31"/>
  <c r="CZ82" i="31"/>
  <c r="CZ45" i="31"/>
  <c r="CZ85" i="31"/>
  <c r="CZ102" i="31"/>
  <c r="CZ62" i="31"/>
  <c r="CZ83" i="31"/>
  <c r="CZ104" i="31"/>
  <c r="CZ103" i="31"/>
  <c r="CZ108" i="31"/>
  <c r="CZ48" i="31"/>
  <c r="CZ63" i="31"/>
  <c r="CZ68" i="31"/>
  <c r="CZ41" i="31"/>
  <c r="CZ81" i="31"/>
  <c r="CZ50" i="31"/>
  <c r="CZ90" i="31"/>
  <c r="CZ53" i="31"/>
  <c r="CZ101" i="31"/>
  <c r="CZ46" i="31"/>
  <c r="CZ94" i="31"/>
  <c r="CZ40" i="31"/>
  <c r="CZ39" i="31"/>
  <c r="CZ44" i="31"/>
  <c r="CZ59" i="31"/>
  <c r="CZ64" i="31"/>
  <c r="CZ79" i="31"/>
  <c r="CZ100" i="31"/>
  <c r="CZ49" i="31"/>
  <c r="CZ97" i="31"/>
  <c r="CZ58" i="31"/>
  <c r="CZ98" i="31"/>
  <c r="CZ69" i="31"/>
  <c r="CZ109" i="31"/>
  <c r="CZ78" i="31"/>
  <c r="CZ51" i="31"/>
  <c r="CZ56" i="31"/>
  <c r="CZ55" i="31"/>
  <c r="CZ76" i="31"/>
  <c r="CZ75" i="31"/>
  <c r="CZ80" i="31"/>
  <c r="CZ36" i="31"/>
  <c r="CZ65" i="31"/>
  <c r="CZ105" i="31"/>
  <c r="CZ66" i="31"/>
  <c r="CZ37" i="31"/>
  <c r="CZ77" i="31"/>
  <c r="CZ38" i="31"/>
  <c r="CZ86" i="31"/>
  <c r="CZ67" i="31"/>
  <c r="CZ72" i="31"/>
  <c r="CZ87" i="31"/>
  <c r="CZ92" i="31"/>
  <c r="CZ91" i="31"/>
  <c r="CZ47" i="31"/>
  <c r="CZ52" i="31"/>
  <c r="CT34" i="30"/>
  <c r="CT50" i="30"/>
  <c r="CT66" i="30"/>
  <c r="CT82" i="30"/>
  <c r="CT98" i="30"/>
  <c r="CT39" i="30"/>
  <c r="CT55" i="30"/>
  <c r="CT71" i="30"/>
  <c r="CT87" i="30"/>
  <c r="CT103" i="30"/>
  <c r="CT44" i="30"/>
  <c r="CT60" i="30"/>
  <c r="CT76" i="30"/>
  <c r="CT92" i="30"/>
  <c r="CT108" i="30"/>
  <c r="CT49" i="30"/>
  <c r="CT85" i="30"/>
  <c r="CT105" i="30"/>
  <c r="CT109" i="30"/>
  <c r="CT38" i="30"/>
  <c r="CT54" i="30"/>
  <c r="CT70" i="30"/>
  <c r="CT86" i="30"/>
  <c r="CT102" i="30"/>
  <c r="CT43" i="30"/>
  <c r="CT59" i="30"/>
  <c r="CT75" i="30"/>
  <c r="CT91" i="30"/>
  <c r="CT107" i="30"/>
  <c r="CT48" i="30"/>
  <c r="CT64" i="30"/>
  <c r="CT80" i="30"/>
  <c r="CT96" i="30"/>
  <c r="CT37" i="30"/>
  <c r="CT53" i="30"/>
  <c r="CT101" i="30"/>
  <c r="CT61" i="30"/>
  <c r="CT65" i="30"/>
  <c r="CT42" i="30"/>
  <c r="CT58" i="30"/>
  <c r="CT74" i="30"/>
  <c r="CT90" i="30"/>
  <c r="CT106" i="30"/>
  <c r="CT47" i="30"/>
  <c r="CT63" i="30"/>
  <c r="CT79" i="30"/>
  <c r="CT95" i="30"/>
  <c r="CT36" i="30"/>
  <c r="CT52" i="30"/>
  <c r="CT68" i="30"/>
  <c r="CT84" i="30"/>
  <c r="CT100" i="30"/>
  <c r="CT41" i="30"/>
  <c r="CT57" i="30"/>
  <c r="CT73" i="30"/>
  <c r="CT77" i="30"/>
  <c r="CT81" i="30"/>
  <c r="CU10" i="30"/>
  <c r="CT46" i="30"/>
  <c r="CT62" i="30"/>
  <c r="CT78" i="30"/>
  <c r="CT94" i="30"/>
  <c r="CT35" i="30"/>
  <c r="CT51" i="30"/>
  <c r="CT67" i="30"/>
  <c r="CT83" i="30"/>
  <c r="CT99" i="30"/>
  <c r="CT40" i="30"/>
  <c r="CT56" i="30"/>
  <c r="CT72" i="30"/>
  <c r="CT88" i="30"/>
  <c r="CT104" i="30"/>
  <c r="CT45" i="30"/>
  <c r="CT69" i="30"/>
  <c r="CT89" i="30"/>
  <c r="CT93" i="30"/>
  <c r="CT97" i="30"/>
  <c r="DB10" i="31" l="1"/>
  <c r="DA54" i="31"/>
  <c r="DA86" i="31"/>
  <c r="DA47" i="31"/>
  <c r="DA79" i="31"/>
  <c r="DA34" i="31"/>
  <c r="DA66" i="31"/>
  <c r="DA98" i="31"/>
  <c r="DA59" i="31"/>
  <c r="DA99" i="31"/>
  <c r="DA48" i="31"/>
  <c r="DA53" i="31"/>
  <c r="DA36" i="31"/>
  <c r="DA100" i="31"/>
  <c r="DA89" i="31"/>
  <c r="DA72" i="31"/>
  <c r="DA61" i="31"/>
  <c r="DA44" i="31"/>
  <c r="DA108" i="31"/>
  <c r="DA97" i="31"/>
  <c r="DA62" i="31"/>
  <c r="DA102" i="31"/>
  <c r="DA71" i="31"/>
  <c r="DA42" i="31"/>
  <c r="DA82" i="31"/>
  <c r="DA83" i="31"/>
  <c r="DA43" i="31"/>
  <c r="DA80" i="31"/>
  <c r="DA101" i="31"/>
  <c r="DA41" i="31"/>
  <c r="DA40" i="31"/>
  <c r="DA45" i="31"/>
  <c r="DA60" i="31"/>
  <c r="DA65" i="31"/>
  <c r="DA37" i="31"/>
  <c r="DA70" i="31"/>
  <c r="DA39" i="31"/>
  <c r="DA87" i="31"/>
  <c r="DA50" i="31"/>
  <c r="DA90" i="31"/>
  <c r="DA91" i="31"/>
  <c r="DA75" i="31"/>
  <c r="DA96" i="31"/>
  <c r="DA52" i="31"/>
  <c r="DA57" i="31"/>
  <c r="DA56" i="31"/>
  <c r="DA77" i="31"/>
  <c r="DA76" i="31"/>
  <c r="DA81" i="31"/>
  <c r="DA38" i="31"/>
  <c r="DA78" i="31"/>
  <c r="DA55" i="31"/>
  <c r="DA95" i="31"/>
  <c r="DA58" i="31"/>
  <c r="DA106" i="31"/>
  <c r="DA35" i="31"/>
  <c r="DA107" i="31"/>
  <c r="DA69" i="31"/>
  <c r="DA68" i="31"/>
  <c r="DA73" i="31"/>
  <c r="DA88" i="31"/>
  <c r="DA93" i="31"/>
  <c r="DA92" i="31"/>
  <c r="DA46" i="31"/>
  <c r="DA94" i="31"/>
  <c r="DA63" i="31"/>
  <c r="DA103" i="31"/>
  <c r="DA74" i="31"/>
  <c r="DA51" i="31"/>
  <c r="DA67" i="31"/>
  <c r="DA64" i="31"/>
  <c r="DA85" i="31"/>
  <c r="DA84" i="31"/>
  <c r="DA105" i="31"/>
  <c r="DA104" i="31"/>
  <c r="DA109" i="31"/>
  <c r="DA49" i="31"/>
  <c r="CU43" i="30"/>
  <c r="CU59" i="30"/>
  <c r="CU75" i="30"/>
  <c r="CU91" i="30"/>
  <c r="CU107" i="30"/>
  <c r="CU48" i="30"/>
  <c r="CU64" i="30"/>
  <c r="CU80" i="30"/>
  <c r="CU96" i="30"/>
  <c r="CU37" i="30"/>
  <c r="CU53" i="30"/>
  <c r="CU69" i="30"/>
  <c r="CU85" i="30"/>
  <c r="CU101" i="30"/>
  <c r="CU38" i="30"/>
  <c r="CU54" i="30"/>
  <c r="CU70" i="30"/>
  <c r="CU86" i="30"/>
  <c r="CU102" i="30"/>
  <c r="CV10" i="30"/>
  <c r="CU47" i="30"/>
  <c r="CU63" i="30"/>
  <c r="CU79" i="30"/>
  <c r="CU95" i="30"/>
  <c r="CU36" i="30"/>
  <c r="CU52" i="30"/>
  <c r="CU68" i="30"/>
  <c r="CU84" i="30"/>
  <c r="CU100" i="30"/>
  <c r="CU41" i="30"/>
  <c r="CU57" i="30"/>
  <c r="CU73" i="30"/>
  <c r="CU89" i="30"/>
  <c r="CU105" i="30"/>
  <c r="CU42" i="30"/>
  <c r="CU58" i="30"/>
  <c r="CU74" i="30"/>
  <c r="CU90" i="30"/>
  <c r="CU106" i="30"/>
  <c r="CU35" i="30"/>
  <c r="CU51" i="30"/>
  <c r="CU67" i="30"/>
  <c r="CU83" i="30"/>
  <c r="CU99" i="30"/>
  <c r="CU40" i="30"/>
  <c r="CU56" i="30"/>
  <c r="CU72" i="30"/>
  <c r="CU88" i="30"/>
  <c r="CU104" i="30"/>
  <c r="CU45" i="30"/>
  <c r="CU61" i="30"/>
  <c r="CU77" i="30"/>
  <c r="CU93" i="30"/>
  <c r="CU109" i="30"/>
  <c r="CU46" i="30"/>
  <c r="CU62" i="30"/>
  <c r="CU78" i="30"/>
  <c r="CU94" i="30"/>
  <c r="CU39" i="30"/>
  <c r="CU55" i="30"/>
  <c r="CU71" i="30"/>
  <c r="CU87" i="30"/>
  <c r="CU103" i="30"/>
  <c r="CU44" i="30"/>
  <c r="CU60" i="30"/>
  <c r="CU76" i="30"/>
  <c r="CU92" i="30"/>
  <c r="CU108" i="30"/>
  <c r="CU49" i="30"/>
  <c r="CU65" i="30"/>
  <c r="CU81" i="30"/>
  <c r="CU97" i="30"/>
  <c r="CU34" i="30"/>
  <c r="CU50" i="30"/>
  <c r="CU66" i="30"/>
  <c r="CU82" i="30"/>
  <c r="CU98" i="30"/>
  <c r="CT114" i="30"/>
  <c r="CT113" i="30"/>
  <c r="CT112" i="30"/>
  <c r="CT111" i="30"/>
  <c r="CZ112" i="31"/>
  <c r="CZ113" i="31"/>
  <c r="CZ111" i="31"/>
  <c r="CZ114" i="31"/>
  <c r="ET114" i="29"/>
  <c r="ET111" i="29"/>
  <c r="ET113" i="29"/>
  <c r="ET112" i="29"/>
  <c r="CF45" i="32"/>
  <c r="CF53" i="32"/>
  <c r="CF85" i="32"/>
  <c r="CF40" i="32"/>
  <c r="CF72" i="32"/>
  <c r="CF104" i="32"/>
  <c r="CF65" i="32"/>
  <c r="CF97" i="32"/>
  <c r="CF108" i="32"/>
  <c r="CF92" i="32"/>
  <c r="CF46" i="32"/>
  <c r="CF39" i="32"/>
  <c r="CF103" i="32"/>
  <c r="CF82" i="32"/>
  <c r="CF75" i="32"/>
  <c r="CF54" i="32"/>
  <c r="CF47" i="32"/>
  <c r="CF42" i="32"/>
  <c r="CF51" i="32"/>
  <c r="CF58" i="32"/>
  <c r="CF37" i="32"/>
  <c r="CF69" i="32"/>
  <c r="CF101" i="32"/>
  <c r="CF56" i="32"/>
  <c r="CF88" i="32"/>
  <c r="CF49" i="32"/>
  <c r="CF81" i="32"/>
  <c r="CF44" i="32"/>
  <c r="CF84" i="32"/>
  <c r="CF68" i="32"/>
  <c r="CF78" i="32"/>
  <c r="CF71" i="32"/>
  <c r="CF50" i="32"/>
  <c r="CF43" i="32"/>
  <c r="CF107" i="32"/>
  <c r="CF86" i="32"/>
  <c r="CF79" i="32"/>
  <c r="CF90" i="32"/>
  <c r="CF83" i="32"/>
  <c r="CF77" i="32"/>
  <c r="CF64" i="32"/>
  <c r="CF57" i="32"/>
  <c r="CF76" i="32"/>
  <c r="CF100" i="32"/>
  <c r="CF87" i="32"/>
  <c r="CF59" i="32"/>
  <c r="CF102" i="32"/>
  <c r="CF35" i="32"/>
  <c r="CF93" i="32"/>
  <c r="CF80" i="32"/>
  <c r="CF73" i="32"/>
  <c r="CF52" i="32"/>
  <c r="CF62" i="32"/>
  <c r="CF34" i="32"/>
  <c r="CF91" i="32"/>
  <c r="CF63" i="32"/>
  <c r="CF67" i="32"/>
  <c r="CG10" i="32"/>
  <c r="CF109" i="32"/>
  <c r="CF96" i="32"/>
  <c r="CF89" i="32"/>
  <c r="CF60" i="32"/>
  <c r="CF94" i="32"/>
  <c r="CF66" i="32"/>
  <c r="CF38" i="32"/>
  <c r="CF95" i="32"/>
  <c r="CF99" i="32"/>
  <c r="CF61" i="32"/>
  <c r="CF48" i="32"/>
  <c r="CF41" i="32"/>
  <c r="CF105" i="32"/>
  <c r="CF36" i="32"/>
  <c r="CF55" i="32"/>
  <c r="CF98" i="32"/>
  <c r="CF70" i="32"/>
  <c r="CF74" i="32"/>
  <c r="CF106" i="32"/>
  <c r="CE114" i="32"/>
  <c r="CE111" i="32"/>
  <c r="CE113" i="32"/>
  <c r="CE112" i="32"/>
  <c r="EU37" i="29"/>
  <c r="EU41" i="29"/>
  <c r="EU77" i="29"/>
  <c r="EU65" i="29"/>
  <c r="EU46" i="29"/>
  <c r="EU47" i="29"/>
  <c r="EU48" i="29"/>
  <c r="EU34" i="29"/>
  <c r="EU98" i="29"/>
  <c r="EU83" i="29"/>
  <c r="EU68" i="29"/>
  <c r="EU38" i="29"/>
  <c r="EU102" i="29"/>
  <c r="EU87" i="29"/>
  <c r="EU72" i="29"/>
  <c r="EU42" i="29"/>
  <c r="EU106" i="29"/>
  <c r="EU91" i="29"/>
  <c r="EU76" i="29"/>
  <c r="EU53" i="29"/>
  <c r="EU73" i="29"/>
  <c r="EU93" i="29"/>
  <c r="EU81" i="29"/>
  <c r="EU62" i="29"/>
  <c r="EU63" i="29"/>
  <c r="EU64" i="29"/>
  <c r="EU50" i="29"/>
  <c r="EU35" i="29"/>
  <c r="EU99" i="29"/>
  <c r="EU84" i="29"/>
  <c r="EU54" i="29"/>
  <c r="EU39" i="29"/>
  <c r="EU103" i="29"/>
  <c r="EU88" i="29"/>
  <c r="EU58" i="29"/>
  <c r="EU43" i="29"/>
  <c r="EU107" i="29"/>
  <c r="EU92" i="29"/>
  <c r="EU85" i="29"/>
  <c r="EU49" i="29"/>
  <c r="EU94" i="29"/>
  <c r="EU96" i="29"/>
  <c r="EU67" i="29"/>
  <c r="EU105" i="29"/>
  <c r="EU71" i="29"/>
  <c r="EU89" i="29"/>
  <c r="EU75" i="29"/>
  <c r="EU101" i="29"/>
  <c r="EU45" i="29"/>
  <c r="EU97" i="29"/>
  <c r="EU79" i="29"/>
  <c r="EU66" i="29"/>
  <c r="EU36" i="29"/>
  <c r="EU70" i="29"/>
  <c r="EU40" i="29"/>
  <c r="EU74" i="29"/>
  <c r="EU44" i="29"/>
  <c r="EU69" i="29"/>
  <c r="EU109" i="29"/>
  <c r="EU78" i="29"/>
  <c r="EU80" i="29"/>
  <c r="EU51" i="29"/>
  <c r="EU100" i="29"/>
  <c r="EU55" i="29"/>
  <c r="EU104" i="29"/>
  <c r="EU59" i="29"/>
  <c r="EU108" i="29"/>
  <c r="EU61" i="29"/>
  <c r="EU52" i="29"/>
  <c r="EU60" i="29"/>
  <c r="EU57" i="29"/>
  <c r="EU86" i="29"/>
  <c r="EU95" i="29"/>
  <c r="EU56" i="29"/>
  <c r="EV10" i="29"/>
  <c r="EU82" i="29"/>
  <c r="EU90" i="29"/>
  <c r="EV66" i="29" l="1"/>
  <c r="EV42" i="29"/>
  <c r="EV106" i="29"/>
  <c r="EV94" i="29"/>
  <c r="EV75" i="29"/>
  <c r="EV60" i="29"/>
  <c r="EV45" i="29"/>
  <c r="EV109" i="29"/>
  <c r="EV79" i="29"/>
  <c r="EV80" i="29"/>
  <c r="EV81" i="29"/>
  <c r="EV51" i="29"/>
  <c r="EV36" i="29"/>
  <c r="EV100" i="29"/>
  <c r="EV85" i="29"/>
  <c r="EV55" i="29"/>
  <c r="EV40" i="29"/>
  <c r="EV104" i="29"/>
  <c r="EV89" i="29"/>
  <c r="EV82" i="29"/>
  <c r="EV58" i="29"/>
  <c r="EV46" i="29"/>
  <c r="EV98" i="29"/>
  <c r="EV91" i="29"/>
  <c r="EV76" i="29"/>
  <c r="EV61" i="29"/>
  <c r="EV102" i="29"/>
  <c r="EV95" i="29"/>
  <c r="EV96" i="29"/>
  <c r="EV97" i="29"/>
  <c r="EV67" i="29"/>
  <c r="EV52" i="29"/>
  <c r="EV37" i="29"/>
  <c r="EV101" i="29"/>
  <c r="EV71" i="29"/>
  <c r="EV56" i="29"/>
  <c r="EV41" i="29"/>
  <c r="EV105" i="29"/>
  <c r="EV34" i="29"/>
  <c r="EV90" i="29"/>
  <c r="EV59" i="29"/>
  <c r="EV108" i="29"/>
  <c r="EV63" i="29"/>
  <c r="EV65" i="29"/>
  <c r="EV99" i="29"/>
  <c r="EV69" i="29"/>
  <c r="EV103" i="29"/>
  <c r="EV73" i="29"/>
  <c r="EV38" i="29"/>
  <c r="EV62" i="29"/>
  <c r="EV107" i="29"/>
  <c r="EV77" i="29"/>
  <c r="EV48" i="29"/>
  <c r="EV86" i="29"/>
  <c r="EV68" i="29"/>
  <c r="EV54" i="29"/>
  <c r="EV72" i="29"/>
  <c r="EV50" i="29"/>
  <c r="EW10" i="29"/>
  <c r="EV74" i="29"/>
  <c r="EV43" i="29"/>
  <c r="EV92" i="29"/>
  <c r="EV47" i="29"/>
  <c r="EV49" i="29"/>
  <c r="EV83" i="29"/>
  <c r="EV53" i="29"/>
  <c r="EV87" i="29"/>
  <c r="EV57" i="29"/>
  <c r="EV93" i="29"/>
  <c r="EV39" i="29"/>
  <c r="EV70" i="29"/>
  <c r="EV64" i="29"/>
  <c r="EV88" i="29"/>
  <c r="EV78" i="29"/>
  <c r="EV35" i="29"/>
  <c r="EV44" i="29"/>
  <c r="EV84" i="29"/>
  <c r="CU114" i="30"/>
  <c r="CU112" i="30"/>
  <c r="CU111" i="30"/>
  <c r="CU113" i="30"/>
  <c r="CG50" i="32"/>
  <c r="CG58" i="32"/>
  <c r="CG90" i="32"/>
  <c r="CG37" i="32"/>
  <c r="CG69" i="32"/>
  <c r="CG101" i="32"/>
  <c r="CG54" i="32"/>
  <c r="CG86" i="32"/>
  <c r="CG89" i="32"/>
  <c r="CG73" i="32"/>
  <c r="CG43" i="32"/>
  <c r="CG107" i="32"/>
  <c r="CG84" i="32"/>
  <c r="CG79" i="32"/>
  <c r="CG72" i="32"/>
  <c r="CG51" i="32"/>
  <c r="CG44" i="32"/>
  <c r="CG108" i="32"/>
  <c r="CG80" i="32"/>
  <c r="CG71" i="32"/>
  <c r="CG66" i="32"/>
  <c r="CG98" i="32"/>
  <c r="CG45" i="32"/>
  <c r="CG77" i="32"/>
  <c r="CG109" i="32"/>
  <c r="CG62" i="32"/>
  <c r="CG94" i="32"/>
  <c r="CG65" i="32"/>
  <c r="CG105" i="32"/>
  <c r="CG59" i="32"/>
  <c r="CG36" i="32"/>
  <c r="CG100" i="32"/>
  <c r="CG95" i="32"/>
  <c r="CG88" i="32"/>
  <c r="CG67" i="32"/>
  <c r="CG60" i="32"/>
  <c r="CG87" i="32"/>
  <c r="CG96" i="32"/>
  <c r="CG103" i="32"/>
  <c r="CG34" i="32"/>
  <c r="CG74" i="32"/>
  <c r="CG106" i="32"/>
  <c r="CG53" i="32"/>
  <c r="CG85" i="32"/>
  <c r="CG38" i="32"/>
  <c r="CG70" i="32"/>
  <c r="CG102" i="32"/>
  <c r="CG97" i="32"/>
  <c r="CG49" i="32"/>
  <c r="CG75" i="32"/>
  <c r="CG52" i="32"/>
  <c r="CG47" i="32"/>
  <c r="CG40" i="32"/>
  <c r="CG104" i="32"/>
  <c r="CG83" i="32"/>
  <c r="CG76" i="32"/>
  <c r="CG48" i="32"/>
  <c r="CG39" i="32"/>
  <c r="CG42" i="32"/>
  <c r="CG82" i="32"/>
  <c r="CH10" i="32"/>
  <c r="CG61" i="32"/>
  <c r="CG93" i="32"/>
  <c r="CG46" i="32"/>
  <c r="CG78" i="32"/>
  <c r="CG57" i="32"/>
  <c r="CG41" i="32"/>
  <c r="CG81" i="32"/>
  <c r="CG91" i="32"/>
  <c r="CG68" i="32"/>
  <c r="CG63" i="32"/>
  <c r="CG56" i="32"/>
  <c r="CG35" i="32"/>
  <c r="CG99" i="32"/>
  <c r="CG92" i="32"/>
  <c r="CG64" i="32"/>
  <c r="CG55" i="32"/>
  <c r="CF111" i="32"/>
  <c r="CF112" i="32"/>
  <c r="CF113" i="32"/>
  <c r="CF114" i="32"/>
  <c r="CV38" i="30"/>
  <c r="CV48" i="30"/>
  <c r="CV64" i="30"/>
  <c r="CV80" i="30"/>
  <c r="CV96" i="30"/>
  <c r="CV35" i="30"/>
  <c r="CV53" i="30"/>
  <c r="CV69" i="30"/>
  <c r="CV85" i="30"/>
  <c r="CV101" i="30"/>
  <c r="CV41" i="30"/>
  <c r="CV58" i="30"/>
  <c r="CV74" i="30"/>
  <c r="CV90" i="30"/>
  <c r="CV106" i="30"/>
  <c r="CV51" i="30"/>
  <c r="CV67" i="30"/>
  <c r="CV83" i="30"/>
  <c r="CV99" i="30"/>
  <c r="CW10" i="30"/>
  <c r="CV52" i="30"/>
  <c r="CV68" i="30"/>
  <c r="CV84" i="30"/>
  <c r="CV100" i="30"/>
  <c r="CV40" i="30"/>
  <c r="CV57" i="30"/>
  <c r="CV73" i="30"/>
  <c r="CV89" i="30"/>
  <c r="CV105" i="30"/>
  <c r="CV46" i="30"/>
  <c r="CV62" i="30"/>
  <c r="CV78" i="30"/>
  <c r="CV94" i="30"/>
  <c r="CV37" i="30"/>
  <c r="CV55" i="30"/>
  <c r="CV71" i="30"/>
  <c r="CV87" i="30"/>
  <c r="CV103" i="30"/>
  <c r="CV39" i="30"/>
  <c r="CV56" i="30"/>
  <c r="CV72" i="30"/>
  <c r="CV88" i="30"/>
  <c r="CV104" i="30"/>
  <c r="CV45" i="30"/>
  <c r="CV61" i="30"/>
  <c r="CV77" i="30"/>
  <c r="CV93" i="30"/>
  <c r="CV109" i="30"/>
  <c r="CV50" i="30"/>
  <c r="CV66" i="30"/>
  <c r="CV82" i="30"/>
  <c r="CV98" i="30"/>
  <c r="CV43" i="30"/>
  <c r="CV59" i="30"/>
  <c r="CV75" i="30"/>
  <c r="CV91" i="30"/>
  <c r="CV107" i="30"/>
  <c r="CV34" i="30"/>
  <c r="CV44" i="30"/>
  <c r="CV60" i="30"/>
  <c r="CV76" i="30"/>
  <c r="CV92" i="30"/>
  <c r="CV108" i="30"/>
  <c r="CV49" i="30"/>
  <c r="CV65" i="30"/>
  <c r="CV81" i="30"/>
  <c r="CV97" i="30"/>
  <c r="CV36" i="30"/>
  <c r="CV54" i="30"/>
  <c r="CV70" i="30"/>
  <c r="CV86" i="30"/>
  <c r="CV102" i="30"/>
  <c r="CV47" i="30"/>
  <c r="CV63" i="30"/>
  <c r="CV79" i="30"/>
  <c r="CV95" i="30"/>
  <c r="CV42" i="30"/>
  <c r="DA114" i="31"/>
  <c r="DA112" i="31"/>
  <c r="DA113" i="31"/>
  <c r="DA111" i="31"/>
  <c r="EU114" i="29"/>
  <c r="EU111" i="29"/>
  <c r="EU113" i="29"/>
  <c r="EU112" i="29"/>
  <c r="DB38" i="31"/>
  <c r="DB59" i="31"/>
  <c r="DB91" i="31"/>
  <c r="DB36" i="31"/>
  <c r="DB68" i="31"/>
  <c r="DB100" i="31"/>
  <c r="DB55" i="31"/>
  <c r="DB87" i="31"/>
  <c r="DB96" i="31"/>
  <c r="DB48" i="31"/>
  <c r="DB45" i="31"/>
  <c r="DB109" i="31"/>
  <c r="DB90" i="31"/>
  <c r="DB81" i="31"/>
  <c r="DB78" i="31"/>
  <c r="DB85" i="31"/>
  <c r="DB82" i="31"/>
  <c r="DB73" i="31"/>
  <c r="DB70" i="31"/>
  <c r="DB35" i="31"/>
  <c r="DB67" i="31"/>
  <c r="DB99" i="31"/>
  <c r="DB44" i="31"/>
  <c r="DB76" i="31"/>
  <c r="DB108" i="31"/>
  <c r="DB63" i="31"/>
  <c r="DB95" i="31"/>
  <c r="DB40" i="31"/>
  <c r="DB80" i="31"/>
  <c r="DB61" i="31"/>
  <c r="DB42" i="31"/>
  <c r="DB106" i="31"/>
  <c r="DB97" i="31"/>
  <c r="DB94" i="31"/>
  <c r="DB101" i="31"/>
  <c r="DB98" i="31"/>
  <c r="DB89" i="31"/>
  <c r="DB86" i="31"/>
  <c r="DB37" i="31"/>
  <c r="DB43" i="31"/>
  <c r="DB75" i="31"/>
  <c r="DB107" i="31"/>
  <c r="DB52" i="31"/>
  <c r="DB84" i="31"/>
  <c r="DB39" i="31"/>
  <c r="DB71" i="31"/>
  <c r="DB103" i="31"/>
  <c r="DB72" i="31"/>
  <c r="DB56" i="31"/>
  <c r="DB77" i="31"/>
  <c r="DB58" i="31"/>
  <c r="DB49" i="31"/>
  <c r="DB46" i="31"/>
  <c r="DB53" i="31"/>
  <c r="DB50" i="31"/>
  <c r="DB41" i="31"/>
  <c r="DB105" i="31"/>
  <c r="DB102" i="31"/>
  <c r="DB34" i="31"/>
  <c r="DB51" i="31"/>
  <c r="DB83" i="31"/>
  <c r="DC10" i="31"/>
  <c r="DB60" i="31"/>
  <c r="DB92" i="31"/>
  <c r="DB47" i="31"/>
  <c r="DB79" i="31"/>
  <c r="DB64" i="31"/>
  <c r="DB104" i="31"/>
  <c r="DB88" i="31"/>
  <c r="DB93" i="31"/>
  <c r="DB74" i="31"/>
  <c r="DB65" i="31"/>
  <c r="DB62" i="31"/>
  <c r="DB69" i="31"/>
  <c r="DB66" i="31"/>
  <c r="DB57" i="31"/>
  <c r="DB54" i="31"/>
  <c r="DB112" i="31" l="1"/>
  <c r="DB111" i="31"/>
  <c r="DB113" i="31"/>
  <c r="DB114" i="31"/>
  <c r="DC38" i="31"/>
  <c r="DC64" i="31"/>
  <c r="DC96" i="31"/>
  <c r="DC57" i="31"/>
  <c r="DC89" i="31"/>
  <c r="DC44" i="31"/>
  <c r="DC76" i="31"/>
  <c r="DC108" i="31"/>
  <c r="DC53" i="31"/>
  <c r="DC37" i="31"/>
  <c r="DC66" i="31"/>
  <c r="DC63" i="31"/>
  <c r="DC70" i="31"/>
  <c r="DC51" i="31"/>
  <c r="DC42" i="31"/>
  <c r="DC106" i="31"/>
  <c r="DC87" i="31"/>
  <c r="DC78" i="31"/>
  <c r="DC75" i="31"/>
  <c r="DC40" i="31"/>
  <c r="DC72" i="31"/>
  <c r="DC104" i="31"/>
  <c r="DC65" i="31"/>
  <c r="DC97" i="31"/>
  <c r="DC52" i="31"/>
  <c r="DC84" i="31"/>
  <c r="DC45" i="31"/>
  <c r="DC85" i="31"/>
  <c r="DC69" i="31"/>
  <c r="DC82" i="31"/>
  <c r="DC79" i="31"/>
  <c r="DC86" i="31"/>
  <c r="DC67" i="31"/>
  <c r="DC58" i="31"/>
  <c r="DC39" i="31"/>
  <c r="DC103" i="31"/>
  <c r="DC94" i="31"/>
  <c r="DC91" i="31"/>
  <c r="DD10" i="31"/>
  <c r="DC48" i="31"/>
  <c r="DC80" i="31"/>
  <c r="DC41" i="31"/>
  <c r="DC73" i="31"/>
  <c r="DC105" i="31"/>
  <c r="DC60" i="31"/>
  <c r="DC92" i="31"/>
  <c r="DC77" i="31"/>
  <c r="DC61" i="31"/>
  <c r="DC101" i="31"/>
  <c r="DC98" i="31"/>
  <c r="DC95" i="31"/>
  <c r="DC102" i="31"/>
  <c r="DC83" i="31"/>
  <c r="DC74" i="31"/>
  <c r="DC55" i="31"/>
  <c r="DC46" i="31"/>
  <c r="DC43" i="31"/>
  <c r="DC107" i="31"/>
  <c r="DC34" i="31"/>
  <c r="DC56" i="31"/>
  <c r="DC88" i="31"/>
  <c r="DC49" i="31"/>
  <c r="DC81" i="31"/>
  <c r="DC36" i="31"/>
  <c r="DC68" i="31"/>
  <c r="DC100" i="31"/>
  <c r="DC109" i="31"/>
  <c r="DC93" i="31"/>
  <c r="DC50" i="31"/>
  <c r="DC47" i="31"/>
  <c r="DC54" i="31"/>
  <c r="DC35" i="31"/>
  <c r="DC99" i="31"/>
  <c r="DC90" i="31"/>
  <c r="DC71" i="31"/>
  <c r="DC62" i="31"/>
  <c r="DC59" i="31"/>
  <c r="CW41" i="30"/>
  <c r="CW62" i="30"/>
  <c r="CW84" i="30"/>
  <c r="CW105" i="30"/>
  <c r="CW48" i="30"/>
  <c r="CW69" i="30"/>
  <c r="CW90" i="30"/>
  <c r="CW38" i="30"/>
  <c r="CW60" i="30"/>
  <c r="CW81" i="30"/>
  <c r="CW102" i="30"/>
  <c r="CW45" i="30"/>
  <c r="CW66" i="30"/>
  <c r="CW88" i="30"/>
  <c r="CW109" i="30"/>
  <c r="CW83" i="30"/>
  <c r="CW91" i="30"/>
  <c r="CW39" i="30"/>
  <c r="CW43" i="30"/>
  <c r="CW52" i="30"/>
  <c r="CW73" i="30"/>
  <c r="CW94" i="30"/>
  <c r="CW37" i="30"/>
  <c r="CW58" i="30"/>
  <c r="CW80" i="30"/>
  <c r="CW101" i="30"/>
  <c r="CW49" i="30"/>
  <c r="CW70" i="30"/>
  <c r="CW92" i="30"/>
  <c r="CW34" i="30"/>
  <c r="CW56" i="30"/>
  <c r="CW77" i="30"/>
  <c r="CW98" i="30"/>
  <c r="CW51" i="30"/>
  <c r="CW47" i="30"/>
  <c r="CW75" i="30"/>
  <c r="CW79" i="30"/>
  <c r="CW87" i="30"/>
  <c r="CW36" i="30"/>
  <c r="CW78" i="30"/>
  <c r="CW42" i="30"/>
  <c r="CW85" i="30"/>
  <c r="CW54" i="30"/>
  <c r="CW97" i="30"/>
  <c r="CW61" i="30"/>
  <c r="CW104" i="30"/>
  <c r="CW71" i="30"/>
  <c r="CW103" i="30"/>
  <c r="CW46" i="30"/>
  <c r="CW89" i="30"/>
  <c r="CW53" i="30"/>
  <c r="CW96" i="30"/>
  <c r="CW65" i="30"/>
  <c r="CW108" i="30"/>
  <c r="CW72" i="30"/>
  <c r="CW35" i="30"/>
  <c r="CW55" i="30"/>
  <c r="CW63" i="30"/>
  <c r="CW57" i="30"/>
  <c r="CW100" i="30"/>
  <c r="CW64" i="30"/>
  <c r="CW106" i="30"/>
  <c r="CW76" i="30"/>
  <c r="CW40" i="30"/>
  <c r="CW82" i="30"/>
  <c r="CW67" i="30"/>
  <c r="CW95" i="30"/>
  <c r="CW107" i="30"/>
  <c r="CW68" i="30"/>
  <c r="CX10" i="30"/>
  <c r="CW74" i="30"/>
  <c r="CW44" i="30"/>
  <c r="CW86" i="30"/>
  <c r="CW50" i="30"/>
  <c r="CW93" i="30"/>
  <c r="CW99" i="30"/>
  <c r="CW59" i="30"/>
  <c r="CI10" i="32"/>
  <c r="CH63" i="32"/>
  <c r="CH95" i="32"/>
  <c r="CH50" i="32"/>
  <c r="CH82" i="32"/>
  <c r="CH35" i="32"/>
  <c r="CH67" i="32"/>
  <c r="CH99" i="32"/>
  <c r="CH102" i="32"/>
  <c r="CH86" i="32"/>
  <c r="CH56" i="32"/>
  <c r="CH49" i="32"/>
  <c r="CH44" i="32"/>
  <c r="CH108" i="32"/>
  <c r="CH85" i="32"/>
  <c r="CH80" i="32"/>
  <c r="CH73" i="32"/>
  <c r="CH52" i="32"/>
  <c r="CH61" i="32"/>
  <c r="CH84" i="32"/>
  <c r="CH39" i="32"/>
  <c r="CH71" i="32"/>
  <c r="CH103" i="32"/>
  <c r="CH58" i="32"/>
  <c r="CH90" i="32"/>
  <c r="CH43" i="32"/>
  <c r="CH75" i="32"/>
  <c r="CH107" i="32"/>
  <c r="CH46" i="32"/>
  <c r="CH62" i="32"/>
  <c r="CH72" i="32"/>
  <c r="CH65" i="32"/>
  <c r="CH60" i="32"/>
  <c r="CH37" i="32"/>
  <c r="CH101" i="32"/>
  <c r="CH96" i="32"/>
  <c r="CH89" i="32"/>
  <c r="CH68" i="32"/>
  <c r="CH77" i="32"/>
  <c r="CH47" i="32"/>
  <c r="CH79" i="32"/>
  <c r="CH34" i="32"/>
  <c r="CH66" i="32"/>
  <c r="CH98" i="32"/>
  <c r="CH51" i="32"/>
  <c r="CH83" i="32"/>
  <c r="CH38" i="32"/>
  <c r="CH78" i="32"/>
  <c r="CH94" i="32"/>
  <c r="CH88" i="32"/>
  <c r="CH81" i="32"/>
  <c r="CH76" i="32"/>
  <c r="CH53" i="32"/>
  <c r="CH48" i="32"/>
  <c r="CH41" i="32"/>
  <c r="CH105" i="32"/>
  <c r="CH100" i="32"/>
  <c r="CH93" i="32"/>
  <c r="CH55" i="32"/>
  <c r="CH87" i="32"/>
  <c r="CH42" i="32"/>
  <c r="CH74" i="32"/>
  <c r="CH106" i="32"/>
  <c r="CH59" i="32"/>
  <c r="CH91" i="32"/>
  <c r="CH70" i="32"/>
  <c r="CH54" i="32"/>
  <c r="CH40" i="32"/>
  <c r="CH104" i="32"/>
  <c r="CH97" i="32"/>
  <c r="CH92" i="32"/>
  <c r="CH69" i="32"/>
  <c r="CH64" i="32"/>
  <c r="CH57" i="32"/>
  <c r="CH36" i="32"/>
  <c r="CH45" i="32"/>
  <c r="CH109" i="32"/>
  <c r="EX10" i="29"/>
  <c r="EW71" i="29"/>
  <c r="EW59" i="29"/>
  <c r="EW99" i="29"/>
  <c r="EW88" i="29"/>
  <c r="EW73" i="29"/>
  <c r="EW54" i="29"/>
  <c r="EW95" i="29"/>
  <c r="EW76" i="29"/>
  <c r="EW61" i="29"/>
  <c r="EW42" i="29"/>
  <c r="EW106" i="29"/>
  <c r="EW64" i="29"/>
  <c r="EW65" i="29"/>
  <c r="EW62" i="29"/>
  <c r="EW36" i="29"/>
  <c r="EW100" i="29"/>
  <c r="EW85" i="29"/>
  <c r="EW66" i="29"/>
  <c r="EW83" i="29"/>
  <c r="EW87" i="29"/>
  <c r="EW75" i="29"/>
  <c r="EW40" i="29"/>
  <c r="EW104" i="29"/>
  <c r="EW89" i="29"/>
  <c r="EW70" i="29"/>
  <c r="EW67" i="29"/>
  <c r="EW92" i="29"/>
  <c r="EW77" i="29"/>
  <c r="EW58" i="29"/>
  <c r="EW63" i="29"/>
  <c r="EW80" i="29"/>
  <c r="EW81" i="29"/>
  <c r="EW78" i="29"/>
  <c r="EW52" i="29"/>
  <c r="EW37" i="29"/>
  <c r="EW101" i="29"/>
  <c r="EW82" i="29"/>
  <c r="EW79" i="29"/>
  <c r="EW43" i="29"/>
  <c r="EW72" i="29"/>
  <c r="EW38" i="29"/>
  <c r="EW60" i="29"/>
  <c r="EW109" i="29"/>
  <c r="EW48" i="29"/>
  <c r="EW46" i="29"/>
  <c r="EW84" i="29"/>
  <c r="EW50" i="29"/>
  <c r="EW39" i="29"/>
  <c r="EW91" i="29"/>
  <c r="EW41" i="29"/>
  <c r="EW86" i="29"/>
  <c r="EW108" i="29"/>
  <c r="EW74" i="29"/>
  <c r="EW96" i="29"/>
  <c r="EW94" i="29"/>
  <c r="EW53" i="29"/>
  <c r="EW98" i="29"/>
  <c r="EW103" i="29"/>
  <c r="EW56" i="29"/>
  <c r="EW105" i="29"/>
  <c r="EW44" i="29"/>
  <c r="EW93" i="29"/>
  <c r="EW51" i="29"/>
  <c r="EW97" i="29"/>
  <c r="EW68" i="29"/>
  <c r="EW34" i="29"/>
  <c r="EW102" i="29"/>
  <c r="EW35" i="29"/>
  <c r="EW55" i="29"/>
  <c r="EW45" i="29"/>
  <c r="EW69" i="29"/>
  <c r="EW107" i="29"/>
  <c r="EW90" i="29"/>
  <c r="EW47" i="29"/>
  <c r="EW57" i="29"/>
  <c r="EW49" i="29"/>
  <c r="EV113" i="29"/>
  <c r="EV114" i="29"/>
  <c r="EV112" i="29"/>
  <c r="EV111" i="29"/>
  <c r="CG114" i="32"/>
  <c r="CG112" i="32"/>
  <c r="CG113" i="32"/>
  <c r="CG111" i="32"/>
  <c r="CV113" i="30"/>
  <c r="CV112" i="30"/>
  <c r="CV111" i="30"/>
  <c r="CV114" i="30"/>
  <c r="EX36" i="29" l="1"/>
  <c r="EX100" i="29"/>
  <c r="EX88" i="29"/>
  <c r="EX53" i="29"/>
  <c r="EX34" i="29"/>
  <c r="EX98" i="29"/>
  <c r="EX83" i="29"/>
  <c r="EX41" i="29"/>
  <c r="EX105" i="29"/>
  <c r="EX86" i="29"/>
  <c r="EX71" i="29"/>
  <c r="EX48" i="29"/>
  <c r="EX93" i="29"/>
  <c r="EX74" i="29"/>
  <c r="EX59" i="29"/>
  <c r="EX49" i="29"/>
  <c r="EX46" i="29"/>
  <c r="EX47" i="29"/>
  <c r="EX108" i="29"/>
  <c r="EY10" i="29"/>
  <c r="EX52" i="29"/>
  <c r="EX40" i="29"/>
  <c r="EX104" i="29"/>
  <c r="EX69" i="29"/>
  <c r="EX50" i="29"/>
  <c r="EX35" i="29"/>
  <c r="EX99" i="29"/>
  <c r="EX57" i="29"/>
  <c r="EX38" i="29"/>
  <c r="EX102" i="29"/>
  <c r="EX87" i="29"/>
  <c r="EX45" i="29"/>
  <c r="EX109" i="29"/>
  <c r="EX90" i="29"/>
  <c r="EX75" i="29"/>
  <c r="EX65" i="29"/>
  <c r="EX62" i="29"/>
  <c r="EX63" i="29"/>
  <c r="EX60" i="29"/>
  <c r="EX80" i="29"/>
  <c r="EX72" i="29"/>
  <c r="EX101" i="29"/>
  <c r="EX67" i="29"/>
  <c r="EX89" i="29"/>
  <c r="EX55" i="29"/>
  <c r="EX77" i="29"/>
  <c r="EX43" i="29"/>
  <c r="EX97" i="29"/>
  <c r="EX95" i="29"/>
  <c r="EX68" i="29"/>
  <c r="EX96" i="29"/>
  <c r="EX66" i="29"/>
  <c r="EX92" i="29"/>
  <c r="EX54" i="29"/>
  <c r="EX103" i="29"/>
  <c r="EX42" i="29"/>
  <c r="EX91" i="29"/>
  <c r="EX78" i="29"/>
  <c r="EX44" i="29"/>
  <c r="EX56" i="29"/>
  <c r="EX85" i="29"/>
  <c r="EX51" i="29"/>
  <c r="EX73" i="29"/>
  <c r="EX39" i="29"/>
  <c r="EX61" i="29"/>
  <c r="EX106" i="29"/>
  <c r="EX81" i="29"/>
  <c r="EX79" i="29"/>
  <c r="EX64" i="29"/>
  <c r="EX107" i="29"/>
  <c r="EX84" i="29"/>
  <c r="EX70" i="29"/>
  <c r="EX94" i="29"/>
  <c r="EX37" i="29"/>
  <c r="EX76" i="29"/>
  <c r="EX82" i="29"/>
  <c r="EX58" i="29"/>
  <c r="CH113" i="32"/>
  <c r="CH111" i="32"/>
  <c r="CH114" i="32"/>
  <c r="CH112" i="32"/>
  <c r="CI36" i="32"/>
  <c r="CI68" i="32"/>
  <c r="CI100" i="32"/>
  <c r="CI55" i="32"/>
  <c r="CI87" i="32"/>
  <c r="CI48" i="32"/>
  <c r="CI80" i="32"/>
  <c r="CI51" i="32"/>
  <c r="CI35" i="32"/>
  <c r="CI75" i="32"/>
  <c r="CI69" i="32"/>
  <c r="CI58" i="32"/>
  <c r="CI41" i="32"/>
  <c r="CI105" i="32"/>
  <c r="CI94" i="32"/>
  <c r="CI93" i="32"/>
  <c r="CI66" i="32"/>
  <c r="CI81" i="32"/>
  <c r="CI86" i="32"/>
  <c r="CI44" i="32"/>
  <c r="CI76" i="32"/>
  <c r="CI108" i="32"/>
  <c r="CI63" i="32"/>
  <c r="CI95" i="32"/>
  <c r="CI56" i="32"/>
  <c r="CI88" i="32"/>
  <c r="CI83" i="32"/>
  <c r="CI67" i="32"/>
  <c r="CI107" i="32"/>
  <c r="CI85" i="32"/>
  <c r="CI74" i="32"/>
  <c r="CI57" i="32"/>
  <c r="CI46" i="32"/>
  <c r="CI45" i="32"/>
  <c r="CI109" i="32"/>
  <c r="CI82" i="32"/>
  <c r="CI38" i="32"/>
  <c r="CI102" i="32"/>
  <c r="CI52" i="32"/>
  <c r="CI84" i="32"/>
  <c r="CI39" i="32"/>
  <c r="CI71" i="32"/>
  <c r="CI103" i="32"/>
  <c r="CI64" i="32"/>
  <c r="CI96" i="32"/>
  <c r="CI59" i="32"/>
  <c r="CI99" i="32"/>
  <c r="CI37" i="32"/>
  <c r="CI101" i="32"/>
  <c r="CI90" i="32"/>
  <c r="CI73" i="32"/>
  <c r="CI62" i="32"/>
  <c r="CI61" i="32"/>
  <c r="CI34" i="32"/>
  <c r="CI98" i="32"/>
  <c r="CI54" i="32"/>
  <c r="CI65" i="32"/>
  <c r="CJ10" i="32"/>
  <c r="CI60" i="32"/>
  <c r="CI92" i="32"/>
  <c r="CI47" i="32"/>
  <c r="CI79" i="32"/>
  <c r="CI40" i="32"/>
  <c r="CI72" i="32"/>
  <c r="CI104" i="32"/>
  <c r="CI91" i="32"/>
  <c r="CI43" i="32"/>
  <c r="CI53" i="32"/>
  <c r="CI42" i="32"/>
  <c r="CI106" i="32"/>
  <c r="CI89" i="32"/>
  <c r="CI78" i="32"/>
  <c r="CI77" i="32"/>
  <c r="CI50" i="32"/>
  <c r="CI49" i="32"/>
  <c r="CI70" i="32"/>
  <c r="CI97" i="32"/>
  <c r="CX54" i="30"/>
  <c r="CX75" i="30"/>
  <c r="CX97" i="30"/>
  <c r="CX39" i="30"/>
  <c r="CX61" i="30"/>
  <c r="CX82" i="30"/>
  <c r="CX103" i="30"/>
  <c r="CX41" i="30"/>
  <c r="CX62" i="30"/>
  <c r="CX83" i="30"/>
  <c r="CX105" i="30"/>
  <c r="CX53" i="30"/>
  <c r="CX74" i="30"/>
  <c r="CX95" i="30"/>
  <c r="CX64" i="30"/>
  <c r="CX60" i="30"/>
  <c r="CX68" i="30"/>
  <c r="CX72" i="30"/>
  <c r="CX76" i="30"/>
  <c r="CX49" i="30"/>
  <c r="CX81" i="30"/>
  <c r="CX107" i="30"/>
  <c r="CX55" i="30"/>
  <c r="CX87" i="30"/>
  <c r="CY10" i="30"/>
  <c r="CX57" i="30"/>
  <c r="CX89" i="30"/>
  <c r="CX42" i="30"/>
  <c r="CX69" i="30"/>
  <c r="CX101" i="30"/>
  <c r="CX96" i="30"/>
  <c r="CX44" i="30"/>
  <c r="CX92" i="30"/>
  <c r="CX59" i="30"/>
  <c r="CX86" i="30"/>
  <c r="CX34" i="30"/>
  <c r="CX66" i="30"/>
  <c r="CX93" i="30"/>
  <c r="CX35" i="30"/>
  <c r="CX67" i="30"/>
  <c r="CX94" i="30"/>
  <c r="CX47" i="30"/>
  <c r="CX79" i="30"/>
  <c r="CX106" i="30"/>
  <c r="CX40" i="30"/>
  <c r="CX88" i="30"/>
  <c r="CX36" i="30"/>
  <c r="CX38" i="30"/>
  <c r="CX65" i="30"/>
  <c r="CX91" i="30"/>
  <c r="CX45" i="30"/>
  <c r="CX71" i="30"/>
  <c r="CX98" i="30"/>
  <c r="CX46" i="30"/>
  <c r="CX73" i="30"/>
  <c r="CX99" i="30"/>
  <c r="CX58" i="30"/>
  <c r="CX85" i="30"/>
  <c r="CX48" i="30"/>
  <c r="CX84" i="30"/>
  <c r="CX108" i="30"/>
  <c r="CX56" i="30"/>
  <c r="CX43" i="30"/>
  <c r="CX70" i="30"/>
  <c r="CX102" i="30"/>
  <c r="CX50" i="30"/>
  <c r="CX77" i="30"/>
  <c r="CX109" i="30"/>
  <c r="CX51" i="30"/>
  <c r="CX78" i="30"/>
  <c r="CX37" i="30"/>
  <c r="CX63" i="30"/>
  <c r="CX90" i="30"/>
  <c r="CX80" i="30"/>
  <c r="CX104" i="30"/>
  <c r="CX52" i="30"/>
  <c r="CX100" i="30"/>
  <c r="CW113" i="30"/>
  <c r="CW114" i="30"/>
  <c r="CW112" i="30"/>
  <c r="CW111" i="30"/>
  <c r="DC112" i="31"/>
  <c r="DC113" i="31"/>
  <c r="DC111" i="31"/>
  <c r="DC114" i="31"/>
  <c r="DE10" i="31"/>
  <c r="DD61" i="31"/>
  <c r="DD93" i="31"/>
  <c r="DD46" i="31"/>
  <c r="DD78" i="31"/>
  <c r="DD41" i="31"/>
  <c r="DD73" i="31"/>
  <c r="DD105" i="31"/>
  <c r="DD66" i="31"/>
  <c r="DD106" i="31"/>
  <c r="DD55" i="31"/>
  <c r="DD44" i="31"/>
  <c r="DD108" i="31"/>
  <c r="DD91" i="31"/>
  <c r="DD80" i="31"/>
  <c r="DD79" i="31"/>
  <c r="DD68" i="31"/>
  <c r="DD51" i="31"/>
  <c r="DD40" i="31"/>
  <c r="DD104" i="31"/>
  <c r="DD37" i="31"/>
  <c r="DD69" i="31"/>
  <c r="DD101" i="31"/>
  <c r="DD54" i="31"/>
  <c r="DD86" i="31"/>
  <c r="DD49" i="31"/>
  <c r="DD81" i="31"/>
  <c r="DD58" i="31"/>
  <c r="DD98" i="31"/>
  <c r="DD50" i="31"/>
  <c r="DD71" i="31"/>
  <c r="DD60" i="31"/>
  <c r="DD43" i="31"/>
  <c r="DD107" i="31"/>
  <c r="DD96" i="31"/>
  <c r="DD95" i="31"/>
  <c r="DD84" i="31"/>
  <c r="DD67" i="31"/>
  <c r="DD56" i="31"/>
  <c r="DD45" i="31"/>
  <c r="DD77" i="31"/>
  <c r="DD109" i="31"/>
  <c r="DD62" i="31"/>
  <c r="DD94" i="31"/>
  <c r="DD57" i="31"/>
  <c r="DD89" i="31"/>
  <c r="DD90" i="31"/>
  <c r="DD42" i="31"/>
  <c r="DD82" i="31"/>
  <c r="DD87" i="31"/>
  <c r="DD76" i="31"/>
  <c r="DD59" i="31"/>
  <c r="DD48" i="31"/>
  <c r="DD47" i="31"/>
  <c r="DD36" i="31"/>
  <c r="DD100" i="31"/>
  <c r="DD83" i="31"/>
  <c r="DD72" i="31"/>
  <c r="DD53" i="31"/>
  <c r="DD85" i="31"/>
  <c r="DD38" i="31"/>
  <c r="DD70" i="31"/>
  <c r="DD102" i="31"/>
  <c r="DD65" i="31"/>
  <c r="DD97" i="31"/>
  <c r="DD34" i="31"/>
  <c r="DD74" i="31"/>
  <c r="DD39" i="31"/>
  <c r="DD103" i="31"/>
  <c r="DD92" i="31"/>
  <c r="DD75" i="31"/>
  <c r="DD64" i="31"/>
  <c r="DD63" i="31"/>
  <c r="DD52" i="31"/>
  <c r="DD35" i="31"/>
  <c r="DD99" i="31"/>
  <c r="DD88" i="31"/>
  <c r="EW111" i="29"/>
  <c r="EW112" i="29"/>
  <c r="EW114" i="29"/>
  <c r="EW113" i="29"/>
  <c r="CX111" i="30" l="1"/>
  <c r="CX114" i="30"/>
  <c r="CX113" i="30"/>
  <c r="CX112" i="30"/>
  <c r="EY41" i="29"/>
  <c r="EY65" i="29"/>
  <c r="EY53" i="29"/>
  <c r="EY93" i="29"/>
  <c r="EY94" i="29"/>
  <c r="EY95" i="29"/>
  <c r="EY96" i="29"/>
  <c r="EY50" i="29"/>
  <c r="EY35" i="29"/>
  <c r="EY99" i="29"/>
  <c r="EY84" i="29"/>
  <c r="EY38" i="29"/>
  <c r="EY102" i="29"/>
  <c r="EY87" i="29"/>
  <c r="EY72" i="29"/>
  <c r="EY42" i="29"/>
  <c r="EY106" i="29"/>
  <c r="EY91" i="29"/>
  <c r="EY76" i="29"/>
  <c r="EY73" i="29"/>
  <c r="EY81" i="29"/>
  <c r="EY69" i="29"/>
  <c r="EY46" i="29"/>
  <c r="EY47" i="29"/>
  <c r="EY48" i="29"/>
  <c r="EY89" i="29"/>
  <c r="EY66" i="29"/>
  <c r="EY51" i="29"/>
  <c r="EY36" i="29"/>
  <c r="EY100" i="29"/>
  <c r="EY54" i="29"/>
  <c r="EY39" i="29"/>
  <c r="EY103" i="29"/>
  <c r="EY88" i="29"/>
  <c r="EY58" i="29"/>
  <c r="EY43" i="29"/>
  <c r="EY107" i="29"/>
  <c r="EY92" i="29"/>
  <c r="EZ10" i="29"/>
  <c r="EY37" i="29"/>
  <c r="EY78" i="29"/>
  <c r="EY80" i="29"/>
  <c r="EY98" i="29"/>
  <c r="EY68" i="29"/>
  <c r="EY86" i="29"/>
  <c r="EY56" i="29"/>
  <c r="EY90" i="29"/>
  <c r="EY60" i="29"/>
  <c r="EY77" i="29"/>
  <c r="EY85" i="29"/>
  <c r="EY63" i="29"/>
  <c r="EY61" i="29"/>
  <c r="EY67" i="29"/>
  <c r="EY57" i="29"/>
  <c r="EY55" i="29"/>
  <c r="EY104" i="29"/>
  <c r="EY59" i="29"/>
  <c r="EY108" i="29"/>
  <c r="EY97" i="29"/>
  <c r="EY62" i="29"/>
  <c r="EY64" i="29"/>
  <c r="EY82" i="29"/>
  <c r="EY52" i="29"/>
  <c r="EY70" i="29"/>
  <c r="EY40" i="29"/>
  <c r="EY74" i="29"/>
  <c r="EY44" i="29"/>
  <c r="EY79" i="29"/>
  <c r="EY71" i="29"/>
  <c r="EY34" i="29"/>
  <c r="EY109" i="29"/>
  <c r="EY49" i="29"/>
  <c r="EY83" i="29"/>
  <c r="EY75" i="29"/>
  <c r="EY101" i="29"/>
  <c r="EY45" i="29"/>
  <c r="EY105" i="29"/>
  <c r="DD111" i="31"/>
  <c r="DD114" i="31"/>
  <c r="DD112" i="31"/>
  <c r="DD113" i="31"/>
  <c r="DE50" i="31"/>
  <c r="DE82" i="31"/>
  <c r="DE35" i="31"/>
  <c r="DE67" i="31"/>
  <c r="DE99" i="31"/>
  <c r="DE46" i="31"/>
  <c r="DE78" i="31"/>
  <c r="DE39" i="31"/>
  <c r="DE79" i="31"/>
  <c r="DE95" i="31"/>
  <c r="DE84" i="31"/>
  <c r="DE73" i="31"/>
  <c r="DE56" i="31"/>
  <c r="DE45" i="31"/>
  <c r="DE109" i="31"/>
  <c r="DE92" i="31"/>
  <c r="DE81" i="31"/>
  <c r="DE80" i="31"/>
  <c r="DE85" i="31"/>
  <c r="DE37" i="31"/>
  <c r="DE58" i="31"/>
  <c r="DE90" i="31"/>
  <c r="DE43" i="31"/>
  <c r="DE75" i="31"/>
  <c r="DE107" i="31"/>
  <c r="DE54" i="31"/>
  <c r="DE86" i="31"/>
  <c r="DE71" i="31"/>
  <c r="DE55" i="31"/>
  <c r="DE36" i="31"/>
  <c r="DE100" i="31"/>
  <c r="DE89" i="31"/>
  <c r="DE72" i="31"/>
  <c r="DE61" i="31"/>
  <c r="DE44" i="31"/>
  <c r="DE108" i="31"/>
  <c r="DE97" i="31"/>
  <c r="DE96" i="31"/>
  <c r="DE101" i="31"/>
  <c r="DE34" i="31"/>
  <c r="DE66" i="31"/>
  <c r="DE98" i="31"/>
  <c r="DE51" i="31"/>
  <c r="DE83" i="31"/>
  <c r="DF10" i="31"/>
  <c r="DE62" i="31"/>
  <c r="DE94" i="31"/>
  <c r="DE103" i="31"/>
  <c r="DE87" i="31"/>
  <c r="DE52" i="31"/>
  <c r="DE41" i="31"/>
  <c r="DE105" i="31"/>
  <c r="DE88" i="31"/>
  <c r="DE77" i="31"/>
  <c r="DE60" i="31"/>
  <c r="DE49" i="31"/>
  <c r="DE48" i="31"/>
  <c r="DE53" i="31"/>
  <c r="DE42" i="31"/>
  <c r="DE74" i="31"/>
  <c r="DE106" i="31"/>
  <c r="DE59" i="31"/>
  <c r="DE91" i="31"/>
  <c r="DE38" i="31"/>
  <c r="DE70" i="31"/>
  <c r="DE102" i="31"/>
  <c r="DE47" i="31"/>
  <c r="DE63" i="31"/>
  <c r="DE68" i="31"/>
  <c r="DE57" i="31"/>
  <c r="DE40" i="31"/>
  <c r="DE104" i="31"/>
  <c r="DE93" i="31"/>
  <c r="DE76" i="31"/>
  <c r="DE65" i="31"/>
  <c r="DE64" i="31"/>
  <c r="DE69" i="31"/>
  <c r="CY35" i="30"/>
  <c r="CY56" i="30"/>
  <c r="CY78" i="30"/>
  <c r="CY99" i="30"/>
  <c r="CY47" i="30"/>
  <c r="CY68" i="30"/>
  <c r="CY90" i="30"/>
  <c r="CY38" i="30"/>
  <c r="CY59" i="30"/>
  <c r="CY80" i="30"/>
  <c r="CY102" i="30"/>
  <c r="CY44" i="30"/>
  <c r="CY66" i="30"/>
  <c r="CY87" i="30"/>
  <c r="CY108" i="30"/>
  <c r="CY93" i="30"/>
  <c r="CY97" i="30"/>
  <c r="CY41" i="30"/>
  <c r="CY49" i="30"/>
  <c r="CY40" i="30"/>
  <c r="CY62" i="30"/>
  <c r="CY83" i="30"/>
  <c r="CY104" i="30"/>
  <c r="CY52" i="30"/>
  <c r="CY74" i="30"/>
  <c r="CY95" i="30"/>
  <c r="CY43" i="30"/>
  <c r="CY64" i="30"/>
  <c r="CY86" i="30"/>
  <c r="CY107" i="30"/>
  <c r="CY50" i="30"/>
  <c r="CY71" i="30"/>
  <c r="CY92" i="30"/>
  <c r="CY45" i="30"/>
  <c r="CY109" i="30"/>
  <c r="CY57" i="30"/>
  <c r="CY65" i="30"/>
  <c r="CY69" i="30"/>
  <c r="CZ10" i="30"/>
  <c r="CY46" i="30"/>
  <c r="CY67" i="30"/>
  <c r="CY88" i="30"/>
  <c r="CY36" i="30"/>
  <c r="CY58" i="30"/>
  <c r="CY79" i="30"/>
  <c r="CY100" i="30"/>
  <c r="CY48" i="30"/>
  <c r="CY70" i="30"/>
  <c r="CY91" i="30"/>
  <c r="CY34" i="30"/>
  <c r="CY55" i="30"/>
  <c r="CY76" i="30"/>
  <c r="CY98" i="30"/>
  <c r="CY61" i="30"/>
  <c r="CY53" i="30"/>
  <c r="CY81" i="30"/>
  <c r="CY85" i="30"/>
  <c r="CY89" i="30"/>
  <c r="CY37" i="30"/>
  <c r="CY51" i="30"/>
  <c r="CY72" i="30"/>
  <c r="CY94" i="30"/>
  <c r="CY42" i="30"/>
  <c r="CY63" i="30"/>
  <c r="CY84" i="30"/>
  <c r="CY106" i="30"/>
  <c r="CY54" i="30"/>
  <c r="CY75" i="30"/>
  <c r="CY96" i="30"/>
  <c r="CY39" i="30"/>
  <c r="CY60" i="30"/>
  <c r="CY82" i="30"/>
  <c r="CY103" i="30"/>
  <c r="CY77" i="30"/>
  <c r="CY73" i="30"/>
  <c r="CY101" i="30"/>
  <c r="CY105" i="30"/>
  <c r="CJ49" i="32"/>
  <c r="CJ81" i="32"/>
  <c r="CJ36" i="32"/>
  <c r="CJ68" i="32"/>
  <c r="CJ100" i="32"/>
  <c r="CJ45" i="32"/>
  <c r="CJ77" i="32"/>
  <c r="CJ109" i="32"/>
  <c r="CJ72" i="32"/>
  <c r="CJ56" i="32"/>
  <c r="CJ78" i="32"/>
  <c r="CJ71" i="32"/>
  <c r="CJ50" i="32"/>
  <c r="CJ43" i="32"/>
  <c r="CJ107" i="32"/>
  <c r="CJ86" i="32"/>
  <c r="CJ79" i="32"/>
  <c r="CJ90" i="32"/>
  <c r="CJ83" i="32"/>
  <c r="CJ57" i="32"/>
  <c r="CJ89" i="32"/>
  <c r="CJ44" i="32"/>
  <c r="CJ76" i="32"/>
  <c r="CJ108" i="32"/>
  <c r="CJ53" i="32"/>
  <c r="CJ85" i="32"/>
  <c r="CJ64" i="32"/>
  <c r="CJ104" i="32"/>
  <c r="CJ88" i="32"/>
  <c r="CJ94" i="32"/>
  <c r="CJ87" i="32"/>
  <c r="CJ66" i="32"/>
  <c r="CJ59" i="32"/>
  <c r="CJ38" i="32"/>
  <c r="CJ102" i="32"/>
  <c r="CJ95" i="32"/>
  <c r="CJ35" i="32"/>
  <c r="CJ99" i="32"/>
  <c r="CJ65" i="32"/>
  <c r="CJ97" i="32"/>
  <c r="CJ52" i="32"/>
  <c r="CJ84" i="32"/>
  <c r="CK10" i="32"/>
  <c r="CJ61" i="32"/>
  <c r="CJ93" i="32"/>
  <c r="CJ96" i="32"/>
  <c r="CJ48" i="32"/>
  <c r="CJ46" i="32"/>
  <c r="CJ39" i="32"/>
  <c r="CJ103" i="32"/>
  <c r="CJ82" i="32"/>
  <c r="CJ75" i="32"/>
  <c r="CJ54" i="32"/>
  <c r="CJ47" i="32"/>
  <c r="CJ42" i="32"/>
  <c r="CJ51" i="32"/>
  <c r="CJ58" i="32"/>
  <c r="CJ41" i="32"/>
  <c r="CJ73" i="32"/>
  <c r="CJ105" i="32"/>
  <c r="CJ60" i="32"/>
  <c r="CJ92" i="32"/>
  <c r="CJ37" i="32"/>
  <c r="CJ69" i="32"/>
  <c r="CJ101" i="32"/>
  <c r="CJ40" i="32"/>
  <c r="CJ80" i="32"/>
  <c r="CJ62" i="32"/>
  <c r="CJ55" i="32"/>
  <c r="CJ34" i="32"/>
  <c r="CJ98" i="32"/>
  <c r="CJ91" i="32"/>
  <c r="CJ70" i="32"/>
  <c r="CJ63" i="32"/>
  <c r="CJ74" i="32"/>
  <c r="CJ67" i="32"/>
  <c r="CJ106" i="32"/>
  <c r="CI113" i="32"/>
  <c r="CI111" i="32"/>
  <c r="CI114" i="32"/>
  <c r="CI112" i="32"/>
  <c r="EX112" i="29"/>
  <c r="EX113" i="29"/>
  <c r="EX111" i="29"/>
  <c r="EX114" i="29"/>
  <c r="CK62" i="32" l="1"/>
  <c r="CK94" i="32"/>
  <c r="CK57" i="32"/>
  <c r="CK89" i="32"/>
  <c r="CK42" i="32"/>
  <c r="CK74" i="32"/>
  <c r="CK106" i="32"/>
  <c r="CL10" i="32"/>
  <c r="CK93" i="32"/>
  <c r="CK43" i="32"/>
  <c r="CK107" i="32"/>
  <c r="CK84" i="32"/>
  <c r="CK79" i="32"/>
  <c r="CK72" i="32"/>
  <c r="CK51" i="32"/>
  <c r="CK44" i="32"/>
  <c r="CK108" i="32"/>
  <c r="CK80" i="32"/>
  <c r="CK71" i="32"/>
  <c r="CK38" i="32"/>
  <c r="CK70" i="32"/>
  <c r="CK102" i="32"/>
  <c r="CK65" i="32"/>
  <c r="CK97" i="32"/>
  <c r="CK50" i="32"/>
  <c r="CK82" i="32"/>
  <c r="CK45" i="32"/>
  <c r="CK53" i="32"/>
  <c r="CK37" i="32"/>
  <c r="CK59" i="32"/>
  <c r="CK36" i="32"/>
  <c r="CK100" i="32"/>
  <c r="CK95" i="32"/>
  <c r="CK88" i="32"/>
  <c r="CK67" i="32"/>
  <c r="CK60" i="32"/>
  <c r="CK87" i="32"/>
  <c r="CK96" i="32"/>
  <c r="CK103" i="32"/>
  <c r="CK46" i="32"/>
  <c r="CK78" i="32"/>
  <c r="CK41" i="32"/>
  <c r="CK73" i="32"/>
  <c r="CK105" i="32"/>
  <c r="CK58" i="32"/>
  <c r="CK90" i="32"/>
  <c r="CK77" i="32"/>
  <c r="CK85" i="32"/>
  <c r="CK69" i="32"/>
  <c r="CK75" i="32"/>
  <c r="CK52" i="32"/>
  <c r="CK47" i="32"/>
  <c r="CK40" i="32"/>
  <c r="CK104" i="32"/>
  <c r="CK83" i="32"/>
  <c r="CK76" i="32"/>
  <c r="CK48" i="32"/>
  <c r="CK39" i="32"/>
  <c r="CK54" i="32"/>
  <c r="CK86" i="32"/>
  <c r="CK49" i="32"/>
  <c r="CK81" i="32"/>
  <c r="CK34" i="32"/>
  <c r="CK66" i="32"/>
  <c r="CK98" i="32"/>
  <c r="CK109" i="32"/>
  <c r="CK61" i="32"/>
  <c r="CK101" i="32"/>
  <c r="CK91" i="32"/>
  <c r="CK68" i="32"/>
  <c r="CK63" i="32"/>
  <c r="CK56" i="32"/>
  <c r="CK35" i="32"/>
  <c r="CK99" i="32"/>
  <c r="CK92" i="32"/>
  <c r="CK64" i="32"/>
  <c r="CK55" i="32"/>
  <c r="DG10" i="31"/>
  <c r="DF39" i="31"/>
  <c r="DF71" i="31"/>
  <c r="DF103" i="31"/>
  <c r="DF64" i="31"/>
  <c r="DF96" i="31"/>
  <c r="DF51" i="31"/>
  <c r="DF83" i="31"/>
  <c r="DF52" i="31"/>
  <c r="DF36" i="31"/>
  <c r="DF76" i="31"/>
  <c r="DF81" i="31"/>
  <c r="DF78" i="31"/>
  <c r="DF85" i="31"/>
  <c r="DF82" i="31"/>
  <c r="DF73" i="31"/>
  <c r="DF70" i="31"/>
  <c r="DF61" i="31"/>
  <c r="DF42" i="31"/>
  <c r="DF106" i="31"/>
  <c r="DF37" i="31"/>
  <c r="DF47" i="31"/>
  <c r="DF79" i="31"/>
  <c r="DF40" i="31"/>
  <c r="DF72" i="31"/>
  <c r="DF104" i="31"/>
  <c r="DF59" i="31"/>
  <c r="DF91" i="31"/>
  <c r="DF84" i="31"/>
  <c r="DF68" i="31"/>
  <c r="DF108" i="31"/>
  <c r="DF97" i="31"/>
  <c r="DF94" i="31"/>
  <c r="DF101" i="31"/>
  <c r="DF98" i="31"/>
  <c r="DF89" i="31"/>
  <c r="DF86" i="31"/>
  <c r="DF77" i="31"/>
  <c r="DF58" i="31"/>
  <c r="DF34" i="31"/>
  <c r="DF55" i="31"/>
  <c r="DF87" i="31"/>
  <c r="DF48" i="31"/>
  <c r="DF80" i="31"/>
  <c r="DF35" i="31"/>
  <c r="DF67" i="31"/>
  <c r="DF99" i="31"/>
  <c r="DF60" i="31"/>
  <c r="DF100" i="31"/>
  <c r="DF49" i="31"/>
  <c r="DF46" i="31"/>
  <c r="DF53" i="31"/>
  <c r="DF50" i="31"/>
  <c r="DF41" i="31"/>
  <c r="DF105" i="31"/>
  <c r="DF102" i="31"/>
  <c r="DF93" i="31"/>
  <c r="DF74" i="31"/>
  <c r="DF38" i="31"/>
  <c r="DF63" i="31"/>
  <c r="DF95" i="31"/>
  <c r="DF56" i="31"/>
  <c r="DF88" i="31"/>
  <c r="DF43" i="31"/>
  <c r="DF75" i="31"/>
  <c r="DF107" i="31"/>
  <c r="DF92" i="31"/>
  <c r="DF44" i="31"/>
  <c r="DF65" i="31"/>
  <c r="DF62" i="31"/>
  <c r="DF69" i="31"/>
  <c r="DF66" i="31"/>
  <c r="DF57" i="31"/>
  <c r="DF54" i="31"/>
  <c r="DF45" i="31"/>
  <c r="DF109" i="31"/>
  <c r="DF90" i="31"/>
  <c r="EZ70" i="29"/>
  <c r="EZ62" i="29"/>
  <c r="EZ50" i="29"/>
  <c r="EZ90" i="29"/>
  <c r="EZ91" i="29"/>
  <c r="EZ76" i="29"/>
  <c r="EZ61" i="29"/>
  <c r="EZ54" i="29"/>
  <c r="EZ79" i="29"/>
  <c r="EZ80" i="29"/>
  <c r="EZ81" i="29"/>
  <c r="EZ67" i="29"/>
  <c r="EZ52" i="29"/>
  <c r="EZ37" i="29"/>
  <c r="EZ101" i="29"/>
  <c r="EZ71" i="29"/>
  <c r="EZ56" i="29"/>
  <c r="EZ41" i="29"/>
  <c r="EZ105" i="29"/>
  <c r="EZ42" i="29"/>
  <c r="EZ78" i="29"/>
  <c r="EZ66" i="29"/>
  <c r="EZ43" i="29"/>
  <c r="EZ107" i="29"/>
  <c r="EZ92" i="29"/>
  <c r="EZ77" i="29"/>
  <c r="EZ58" i="29"/>
  <c r="EZ95" i="29"/>
  <c r="EZ96" i="29"/>
  <c r="EZ97" i="29"/>
  <c r="EZ83" i="29"/>
  <c r="EZ68" i="29"/>
  <c r="EZ53" i="29"/>
  <c r="EZ106" i="29"/>
  <c r="EZ87" i="29"/>
  <c r="EZ72" i="29"/>
  <c r="EZ57" i="29"/>
  <c r="EZ86" i="29"/>
  <c r="EZ38" i="29"/>
  <c r="EZ34" i="29"/>
  <c r="EZ75" i="29"/>
  <c r="EZ45" i="29"/>
  <c r="EZ63" i="29"/>
  <c r="EZ65" i="29"/>
  <c r="EZ36" i="29"/>
  <c r="EZ85" i="29"/>
  <c r="EZ40" i="29"/>
  <c r="EZ89" i="29"/>
  <c r="EZ74" i="29"/>
  <c r="EZ82" i="29"/>
  <c r="EZ44" i="29"/>
  <c r="EZ93" i="29"/>
  <c r="EZ48" i="29"/>
  <c r="EZ35" i="29"/>
  <c r="EZ84" i="29"/>
  <c r="EZ39" i="29"/>
  <c r="EZ88" i="29"/>
  <c r="EZ102" i="29"/>
  <c r="FA10" i="29"/>
  <c r="EZ94" i="29"/>
  <c r="EZ59" i="29"/>
  <c r="EZ108" i="29"/>
  <c r="EZ47" i="29"/>
  <c r="EZ49" i="29"/>
  <c r="EZ99" i="29"/>
  <c r="EZ69" i="29"/>
  <c r="EZ103" i="29"/>
  <c r="EZ73" i="29"/>
  <c r="EZ60" i="29"/>
  <c r="EZ100" i="29"/>
  <c r="EZ109" i="29"/>
  <c r="EZ55" i="29"/>
  <c r="EZ46" i="29"/>
  <c r="EZ64" i="29"/>
  <c r="EZ104" i="29"/>
  <c r="EZ98" i="29"/>
  <c r="EZ51" i="29"/>
  <c r="CJ112" i="32"/>
  <c r="CJ113" i="32"/>
  <c r="CJ111" i="32"/>
  <c r="CJ114" i="32"/>
  <c r="CZ38" i="30"/>
  <c r="CZ48" i="30"/>
  <c r="CZ69" i="30"/>
  <c r="CZ91" i="30"/>
  <c r="CZ39" i="30"/>
  <c r="CZ60" i="30"/>
  <c r="CZ81" i="30"/>
  <c r="CZ103" i="30"/>
  <c r="CZ45" i="30"/>
  <c r="CZ67" i="30"/>
  <c r="CZ88" i="30"/>
  <c r="CZ109" i="30"/>
  <c r="CZ52" i="30"/>
  <c r="CZ73" i="30"/>
  <c r="CZ95" i="30"/>
  <c r="CZ66" i="30"/>
  <c r="CZ78" i="30"/>
  <c r="CZ86" i="30"/>
  <c r="CZ90" i="30"/>
  <c r="DA10" i="30"/>
  <c r="CZ53" i="30"/>
  <c r="CZ75" i="30"/>
  <c r="CZ96" i="30"/>
  <c r="CZ44" i="30"/>
  <c r="CZ65" i="30"/>
  <c r="CZ87" i="30"/>
  <c r="CZ108" i="30"/>
  <c r="CZ51" i="30"/>
  <c r="CZ72" i="30"/>
  <c r="CZ93" i="30"/>
  <c r="CZ36" i="30"/>
  <c r="CZ57" i="30"/>
  <c r="CZ79" i="30"/>
  <c r="CZ100" i="30"/>
  <c r="CZ82" i="30"/>
  <c r="CZ102" i="30"/>
  <c r="CZ106" i="30"/>
  <c r="CZ54" i="30"/>
  <c r="CZ37" i="30"/>
  <c r="CZ59" i="30"/>
  <c r="CZ80" i="30"/>
  <c r="CZ101" i="30"/>
  <c r="CZ49" i="30"/>
  <c r="CZ71" i="30"/>
  <c r="CZ92" i="30"/>
  <c r="CZ35" i="30"/>
  <c r="CZ56" i="30"/>
  <c r="CZ77" i="30"/>
  <c r="CZ99" i="30"/>
  <c r="CZ41" i="30"/>
  <c r="CZ63" i="30"/>
  <c r="CZ84" i="30"/>
  <c r="CZ105" i="30"/>
  <c r="CZ98" i="30"/>
  <c r="CZ42" i="30"/>
  <c r="CZ46" i="30"/>
  <c r="CZ74" i="30"/>
  <c r="CZ34" i="30"/>
  <c r="CZ43" i="30"/>
  <c r="CZ64" i="30"/>
  <c r="CZ85" i="30"/>
  <c r="CZ107" i="30"/>
  <c r="CZ55" i="30"/>
  <c r="CZ76" i="30"/>
  <c r="CZ97" i="30"/>
  <c r="CZ40" i="30"/>
  <c r="CZ61" i="30"/>
  <c r="CZ83" i="30"/>
  <c r="CZ104" i="30"/>
  <c r="CZ47" i="30"/>
  <c r="CZ68" i="30"/>
  <c r="CZ89" i="30"/>
  <c r="CZ50" i="30"/>
  <c r="CZ58" i="30"/>
  <c r="CZ62" i="30"/>
  <c r="CZ70" i="30"/>
  <c r="CZ94" i="30"/>
  <c r="DE112" i="31"/>
  <c r="DE113" i="31"/>
  <c r="DE111" i="31"/>
  <c r="DE114" i="31"/>
  <c r="EY112" i="29"/>
  <c r="EY113" i="29"/>
  <c r="EY114" i="29"/>
  <c r="EY111" i="29"/>
  <c r="CY112" i="30"/>
  <c r="CY111" i="30"/>
  <c r="CY113" i="30"/>
  <c r="CY114" i="30"/>
  <c r="CL35" i="32" l="1"/>
  <c r="CL67" i="32"/>
  <c r="CL99" i="32"/>
  <c r="CL54" i="32"/>
  <c r="CL86" i="32"/>
  <c r="CL47" i="32"/>
  <c r="CL79" i="32"/>
  <c r="CL58" i="32"/>
  <c r="CL98" i="32"/>
  <c r="CL50" i="32"/>
  <c r="CL72" i="32"/>
  <c r="CL65" i="32"/>
  <c r="CL60" i="32"/>
  <c r="CL37" i="32"/>
  <c r="CL101" i="32"/>
  <c r="CL96" i="32"/>
  <c r="CL89" i="32"/>
  <c r="CL45" i="32"/>
  <c r="CL109" i="32"/>
  <c r="CL43" i="32"/>
  <c r="CL75" i="32"/>
  <c r="CL107" i="32"/>
  <c r="CL62" i="32"/>
  <c r="CL94" i="32"/>
  <c r="CL55" i="32"/>
  <c r="CL87" i="32"/>
  <c r="CL90" i="32"/>
  <c r="CL42" i="32"/>
  <c r="CL82" i="32"/>
  <c r="CL88" i="32"/>
  <c r="CL81" i="32"/>
  <c r="CL76" i="32"/>
  <c r="CL53" i="32"/>
  <c r="CL48" i="32"/>
  <c r="CL41" i="32"/>
  <c r="CL105" i="32"/>
  <c r="CL61" i="32"/>
  <c r="CL36" i="32"/>
  <c r="CL51" i="32"/>
  <c r="CL83" i="32"/>
  <c r="CL38" i="32"/>
  <c r="CL70" i="32"/>
  <c r="CL102" i="32"/>
  <c r="CL63" i="32"/>
  <c r="CL95" i="32"/>
  <c r="CL34" i="32"/>
  <c r="CL74" i="32"/>
  <c r="CL40" i="32"/>
  <c r="CL104" i="32"/>
  <c r="CL97" i="32"/>
  <c r="CL92" i="32"/>
  <c r="CL69" i="32"/>
  <c r="CL64" i="32"/>
  <c r="CL57" i="32"/>
  <c r="CL68" i="32"/>
  <c r="CL77" i="32"/>
  <c r="CL52" i="32"/>
  <c r="CM10" i="32"/>
  <c r="CL59" i="32"/>
  <c r="CL91" i="32"/>
  <c r="CL46" i="32"/>
  <c r="CL78" i="32"/>
  <c r="CL39" i="32"/>
  <c r="CL71" i="32"/>
  <c r="CL103" i="32"/>
  <c r="CL66" i="32"/>
  <c r="CL106" i="32"/>
  <c r="CL56" i="32"/>
  <c r="CL49" i="32"/>
  <c r="CL44" i="32"/>
  <c r="CL108" i="32"/>
  <c r="CL85" i="32"/>
  <c r="CL80" i="32"/>
  <c r="CL73" i="32"/>
  <c r="CL100" i="32"/>
  <c r="CL93" i="32"/>
  <c r="CL84" i="32"/>
  <c r="CZ111" i="30"/>
  <c r="CZ113" i="30"/>
  <c r="CZ112" i="30"/>
  <c r="CZ114" i="30"/>
  <c r="EZ113" i="29"/>
  <c r="EZ114" i="29"/>
  <c r="EZ111" i="29"/>
  <c r="EZ112" i="29"/>
  <c r="CK113" i="32"/>
  <c r="CK111" i="32"/>
  <c r="CK114" i="32"/>
  <c r="CK112" i="32"/>
  <c r="FA39" i="29"/>
  <c r="FA59" i="29"/>
  <c r="FA47" i="29"/>
  <c r="FA55" i="29"/>
  <c r="FA88" i="29"/>
  <c r="FA73" i="29"/>
  <c r="FA54" i="29"/>
  <c r="FA35" i="29"/>
  <c r="FA92" i="29"/>
  <c r="FA77" i="29"/>
  <c r="FA58" i="29"/>
  <c r="FA99" i="29"/>
  <c r="FA80" i="29"/>
  <c r="FA81" i="29"/>
  <c r="FA78" i="29"/>
  <c r="FA52" i="29"/>
  <c r="FA37" i="29"/>
  <c r="FA101" i="29"/>
  <c r="FA82" i="29"/>
  <c r="FA71" i="29"/>
  <c r="FA75" i="29"/>
  <c r="FA63" i="29"/>
  <c r="FA40" i="29"/>
  <c r="FA104" i="29"/>
  <c r="FA89" i="29"/>
  <c r="FA70" i="29"/>
  <c r="FA44" i="29"/>
  <c r="FA108" i="29"/>
  <c r="FA93" i="29"/>
  <c r="FA74" i="29"/>
  <c r="FA103" i="29"/>
  <c r="FA96" i="29"/>
  <c r="FA97" i="29"/>
  <c r="FA94" i="29"/>
  <c r="FA68" i="29"/>
  <c r="FA53" i="29"/>
  <c r="FA34" i="29"/>
  <c r="FA98" i="29"/>
  <c r="FA43" i="29"/>
  <c r="FA95" i="29"/>
  <c r="FA57" i="29"/>
  <c r="FA102" i="29"/>
  <c r="FA61" i="29"/>
  <c r="FA106" i="29"/>
  <c r="FA65" i="29"/>
  <c r="FA36" i="29"/>
  <c r="FA85" i="29"/>
  <c r="FA67" i="29"/>
  <c r="FA91" i="29"/>
  <c r="FA56" i="29"/>
  <c r="FA105" i="29"/>
  <c r="FA60" i="29"/>
  <c r="FA109" i="29"/>
  <c r="FA48" i="29"/>
  <c r="FA46" i="29"/>
  <c r="FA84" i="29"/>
  <c r="FA50" i="29"/>
  <c r="FB10" i="29"/>
  <c r="FA79" i="29"/>
  <c r="FA41" i="29"/>
  <c r="FA86" i="29"/>
  <c r="FA45" i="29"/>
  <c r="FA90" i="29"/>
  <c r="FA49" i="29"/>
  <c r="FA87" i="29"/>
  <c r="FA69" i="29"/>
  <c r="FA51" i="29"/>
  <c r="FA83" i="29"/>
  <c r="FA76" i="29"/>
  <c r="FA100" i="29"/>
  <c r="FA107" i="29"/>
  <c r="FA42" i="29"/>
  <c r="FA66" i="29"/>
  <c r="FA72" i="29"/>
  <c r="FA64" i="29"/>
  <c r="FA38" i="29"/>
  <c r="FA62" i="29"/>
  <c r="DG38" i="31"/>
  <c r="DG60" i="31"/>
  <c r="DG92" i="31"/>
  <c r="DG45" i="31"/>
  <c r="DG77" i="31"/>
  <c r="DG109" i="31"/>
  <c r="DG64" i="31"/>
  <c r="DG96" i="31"/>
  <c r="DG41" i="31"/>
  <c r="DG81" i="31"/>
  <c r="DG70" i="31"/>
  <c r="DG51" i="31"/>
  <c r="DG42" i="31"/>
  <c r="DG106" i="31"/>
  <c r="DG87" i="31"/>
  <c r="DG78" i="31"/>
  <c r="DG75" i="31"/>
  <c r="DG66" i="31"/>
  <c r="DG63" i="31"/>
  <c r="DG36" i="31"/>
  <c r="DG68" i="31"/>
  <c r="DG100" i="31"/>
  <c r="DG53" i="31"/>
  <c r="DG85" i="31"/>
  <c r="DG40" i="31"/>
  <c r="DG72" i="31"/>
  <c r="DG104" i="31"/>
  <c r="DG73" i="31"/>
  <c r="DG57" i="31"/>
  <c r="DG86" i="31"/>
  <c r="DG67" i="31"/>
  <c r="DG58" i="31"/>
  <c r="DG39" i="31"/>
  <c r="DG103" i="31"/>
  <c r="DG94" i="31"/>
  <c r="DG91" i="31"/>
  <c r="DG82" i="31"/>
  <c r="DG79" i="31"/>
  <c r="DH10" i="31"/>
  <c r="DG44" i="31"/>
  <c r="DG76" i="31"/>
  <c r="DG108" i="31"/>
  <c r="DG61" i="31"/>
  <c r="DG93" i="31"/>
  <c r="DG48" i="31"/>
  <c r="DG80" i="31"/>
  <c r="DG65" i="31"/>
  <c r="DG105" i="31"/>
  <c r="DG89" i="31"/>
  <c r="DG102" i="31"/>
  <c r="DG83" i="31"/>
  <c r="DG74" i="31"/>
  <c r="DG55" i="31"/>
  <c r="DG46" i="31"/>
  <c r="DG43" i="31"/>
  <c r="DG107" i="31"/>
  <c r="DG98" i="31"/>
  <c r="DG95" i="31"/>
  <c r="DG34" i="31"/>
  <c r="DG52" i="31"/>
  <c r="DG84" i="31"/>
  <c r="DG37" i="31"/>
  <c r="DG69" i="31"/>
  <c r="DG101" i="31"/>
  <c r="DG56" i="31"/>
  <c r="DG88" i="31"/>
  <c r="DG97" i="31"/>
  <c r="DG49" i="31"/>
  <c r="DG54" i="31"/>
  <c r="DG35" i="31"/>
  <c r="DG99" i="31"/>
  <c r="DG90" i="31"/>
  <c r="DG71" i="31"/>
  <c r="DG62" i="31"/>
  <c r="DG59" i="31"/>
  <c r="DG50" i="31"/>
  <c r="DG47" i="31"/>
  <c r="DA34" i="30"/>
  <c r="DA56" i="30"/>
  <c r="DA77" i="30"/>
  <c r="DA98" i="30"/>
  <c r="DA41" i="30"/>
  <c r="DA62" i="30"/>
  <c r="DA84" i="30"/>
  <c r="DA105" i="30"/>
  <c r="DA53" i="30"/>
  <c r="DA74" i="30"/>
  <c r="DA96" i="30"/>
  <c r="DA38" i="30"/>
  <c r="DA60" i="30"/>
  <c r="DA81" i="30"/>
  <c r="DA102" i="30"/>
  <c r="DA71" i="30"/>
  <c r="DA63" i="30"/>
  <c r="DA67" i="30"/>
  <c r="DA95" i="30"/>
  <c r="DA99" i="30"/>
  <c r="DA40" i="30"/>
  <c r="DA61" i="30"/>
  <c r="DA82" i="30"/>
  <c r="DA104" i="30"/>
  <c r="DA46" i="30"/>
  <c r="DA68" i="30"/>
  <c r="DA89" i="30"/>
  <c r="DA37" i="30"/>
  <c r="DA58" i="30"/>
  <c r="DA80" i="30"/>
  <c r="DA101" i="30"/>
  <c r="DA44" i="30"/>
  <c r="DA65" i="30"/>
  <c r="DA86" i="30"/>
  <c r="DA108" i="30"/>
  <c r="DA87" i="30"/>
  <c r="DA83" i="30"/>
  <c r="DA91" i="30"/>
  <c r="DA35" i="30"/>
  <c r="DA45" i="30"/>
  <c r="DA66" i="30"/>
  <c r="DA88" i="30"/>
  <c r="DA109" i="30"/>
  <c r="DA52" i="30"/>
  <c r="DA73" i="30"/>
  <c r="DA94" i="30"/>
  <c r="DA42" i="30"/>
  <c r="DA64" i="30"/>
  <c r="DA85" i="30"/>
  <c r="DA106" i="30"/>
  <c r="DA49" i="30"/>
  <c r="DA70" i="30"/>
  <c r="DA92" i="30"/>
  <c r="DA39" i="30"/>
  <c r="DA103" i="30"/>
  <c r="DA107" i="30"/>
  <c r="DA51" i="30"/>
  <c r="DA59" i="30"/>
  <c r="DA50" i="30"/>
  <c r="DA72" i="30"/>
  <c r="DA93" i="30"/>
  <c r="DA36" i="30"/>
  <c r="DA57" i="30"/>
  <c r="DA78" i="30"/>
  <c r="DA100" i="30"/>
  <c r="DA48" i="30"/>
  <c r="DA69" i="30"/>
  <c r="DA90" i="30"/>
  <c r="DB10" i="30"/>
  <c r="DA54" i="30"/>
  <c r="DA76" i="30"/>
  <c r="DA97" i="30"/>
  <c r="DA55" i="30"/>
  <c r="DA43" i="30"/>
  <c r="DA47" i="30"/>
  <c r="DA75" i="30"/>
  <c r="DA79" i="30"/>
  <c r="DF112" i="31"/>
  <c r="DF113" i="31"/>
  <c r="DF111" i="31"/>
  <c r="DF114" i="31"/>
  <c r="DG113" i="31" l="1"/>
  <c r="DG114" i="31"/>
  <c r="DG112" i="31"/>
  <c r="DG111" i="31"/>
  <c r="DH41" i="31"/>
  <c r="DH73" i="31"/>
  <c r="DH105" i="31"/>
  <c r="DH58" i="31"/>
  <c r="DH90" i="31"/>
  <c r="DH45" i="31"/>
  <c r="DH77" i="31"/>
  <c r="DH109" i="31"/>
  <c r="DH86" i="31"/>
  <c r="DH70" i="31"/>
  <c r="DH75" i="31"/>
  <c r="DH64" i="31"/>
  <c r="DH63" i="31"/>
  <c r="DH52" i="31"/>
  <c r="DH35" i="31"/>
  <c r="DH99" i="31"/>
  <c r="DH88" i="31"/>
  <c r="DH71" i="31"/>
  <c r="DH60" i="31"/>
  <c r="DH49" i="31"/>
  <c r="DH81" i="31"/>
  <c r="DH34" i="31"/>
  <c r="DH66" i="31"/>
  <c r="DH98" i="31"/>
  <c r="DH53" i="31"/>
  <c r="DH85" i="31"/>
  <c r="DH46" i="31"/>
  <c r="DH62" i="31"/>
  <c r="DH102" i="31"/>
  <c r="DH91" i="31"/>
  <c r="DH80" i="31"/>
  <c r="DH79" i="31"/>
  <c r="DH68" i="31"/>
  <c r="DH51" i="31"/>
  <c r="DH40" i="31"/>
  <c r="DH104" i="31"/>
  <c r="DH87" i="31"/>
  <c r="DH76" i="31"/>
  <c r="DH57" i="31"/>
  <c r="DH89" i="31"/>
  <c r="DH42" i="31"/>
  <c r="DH74" i="31"/>
  <c r="DH106" i="31"/>
  <c r="DH61" i="31"/>
  <c r="DH93" i="31"/>
  <c r="DH78" i="31"/>
  <c r="DH94" i="31"/>
  <c r="DH43" i="31"/>
  <c r="DH107" i="31"/>
  <c r="DH96" i="31"/>
  <c r="DH95" i="31"/>
  <c r="DH84" i="31"/>
  <c r="DH67" i="31"/>
  <c r="DH56" i="31"/>
  <c r="DH39" i="31"/>
  <c r="DH103" i="31"/>
  <c r="DH92" i="31"/>
  <c r="DI10" i="31"/>
  <c r="DH65" i="31"/>
  <c r="DH97" i="31"/>
  <c r="DH50" i="31"/>
  <c r="DH82" i="31"/>
  <c r="DH37" i="31"/>
  <c r="DH69" i="31"/>
  <c r="DH101" i="31"/>
  <c r="DH54" i="31"/>
  <c r="DH38" i="31"/>
  <c r="DH59" i="31"/>
  <c r="DH48" i="31"/>
  <c r="DH47" i="31"/>
  <c r="DH36" i="31"/>
  <c r="DH100" i="31"/>
  <c r="DH83" i="31"/>
  <c r="DH72" i="31"/>
  <c r="DH55" i="31"/>
  <c r="DH44" i="31"/>
  <c r="DH108" i="31"/>
  <c r="FA112" i="29"/>
  <c r="FA113" i="29"/>
  <c r="FA114" i="29"/>
  <c r="FA111" i="29"/>
  <c r="DC10" i="30"/>
  <c r="DB53" i="30"/>
  <c r="DB74" i="30"/>
  <c r="DB95" i="30"/>
  <c r="DB43" i="30"/>
  <c r="DB65" i="30"/>
  <c r="DB86" i="30"/>
  <c r="DB107" i="30"/>
  <c r="DB50" i="30"/>
  <c r="DB71" i="30"/>
  <c r="DB93" i="30"/>
  <c r="DB35" i="30"/>
  <c r="DB57" i="30"/>
  <c r="DB78" i="30"/>
  <c r="DB99" i="30"/>
  <c r="DB68" i="30"/>
  <c r="DB76" i="30"/>
  <c r="DB80" i="30"/>
  <c r="DB88" i="30"/>
  <c r="DB92" i="30"/>
  <c r="DB37" i="30"/>
  <c r="DB58" i="30"/>
  <c r="DB79" i="30"/>
  <c r="DB101" i="30"/>
  <c r="DB49" i="30"/>
  <c r="DB70" i="30"/>
  <c r="DB91" i="30"/>
  <c r="DB34" i="30"/>
  <c r="DB55" i="30"/>
  <c r="DB77" i="30"/>
  <c r="DB98" i="30"/>
  <c r="DB41" i="30"/>
  <c r="DB62" i="30"/>
  <c r="DB83" i="30"/>
  <c r="DB105" i="30"/>
  <c r="DB84" i="30"/>
  <c r="DB96" i="30"/>
  <c r="DB104" i="30"/>
  <c r="DB108" i="30"/>
  <c r="DB42" i="30"/>
  <c r="DB63" i="30"/>
  <c r="DB85" i="30"/>
  <c r="DB106" i="30"/>
  <c r="DB54" i="30"/>
  <c r="DB75" i="30"/>
  <c r="DB97" i="30"/>
  <c r="DB39" i="30"/>
  <c r="DB61" i="30"/>
  <c r="DB82" i="30"/>
  <c r="DB103" i="30"/>
  <c r="DB46" i="30"/>
  <c r="DB67" i="30"/>
  <c r="DB89" i="30"/>
  <c r="DB36" i="30"/>
  <c r="DB100" i="30"/>
  <c r="DB40" i="30"/>
  <c r="DB44" i="30"/>
  <c r="DB48" i="30"/>
  <c r="DB47" i="30"/>
  <c r="DB69" i="30"/>
  <c r="DB90" i="30"/>
  <c r="DB38" i="30"/>
  <c r="DB59" i="30"/>
  <c r="DB81" i="30"/>
  <c r="DB102" i="30"/>
  <c r="DB45" i="30"/>
  <c r="DB66" i="30"/>
  <c r="DB87" i="30"/>
  <c r="DB109" i="30"/>
  <c r="DB51" i="30"/>
  <c r="DB73" i="30"/>
  <c r="DB94" i="30"/>
  <c r="DB52" i="30"/>
  <c r="DB56" i="30"/>
  <c r="DB60" i="30"/>
  <c r="DB64" i="30"/>
  <c r="DB72" i="30"/>
  <c r="DA112" i="30"/>
  <c r="DA111" i="30"/>
  <c r="DA114" i="30"/>
  <c r="DA113" i="30"/>
  <c r="CM56" i="32"/>
  <c r="CM88" i="32"/>
  <c r="CM43" i="32"/>
  <c r="CM75" i="32"/>
  <c r="CM107" i="32"/>
  <c r="CM60" i="32"/>
  <c r="CM92" i="32"/>
  <c r="CM71" i="32"/>
  <c r="CM55" i="32"/>
  <c r="CM37" i="32"/>
  <c r="CM101" i="32"/>
  <c r="CM90" i="32"/>
  <c r="CM73" i="32"/>
  <c r="CM62" i="32"/>
  <c r="CM61" i="32"/>
  <c r="CM34" i="32"/>
  <c r="CM98" i="32"/>
  <c r="CM54" i="32"/>
  <c r="CM49" i="32"/>
  <c r="CN10" i="32"/>
  <c r="CM64" i="32"/>
  <c r="CM96" i="32"/>
  <c r="CM51" i="32"/>
  <c r="CM83" i="32"/>
  <c r="CM36" i="32"/>
  <c r="CM68" i="32"/>
  <c r="CM100" i="32"/>
  <c r="CM103" i="32"/>
  <c r="CM87" i="32"/>
  <c r="CM53" i="32"/>
  <c r="CM42" i="32"/>
  <c r="CM106" i="32"/>
  <c r="CM89" i="32"/>
  <c r="CM78" i="32"/>
  <c r="CM77" i="32"/>
  <c r="CM50" i="32"/>
  <c r="CM65" i="32"/>
  <c r="CM70" i="32"/>
  <c r="CM81" i="32"/>
  <c r="CM40" i="32"/>
  <c r="CM72" i="32"/>
  <c r="CM104" i="32"/>
  <c r="CM59" i="32"/>
  <c r="CM91" i="32"/>
  <c r="CM44" i="32"/>
  <c r="CM76" i="32"/>
  <c r="CM108" i="32"/>
  <c r="CM47" i="32"/>
  <c r="CM63" i="32"/>
  <c r="CM69" i="32"/>
  <c r="CM58" i="32"/>
  <c r="CM41" i="32"/>
  <c r="CM105" i="32"/>
  <c r="CM94" i="32"/>
  <c r="CM93" i="32"/>
  <c r="CM66" i="32"/>
  <c r="CM97" i="32"/>
  <c r="CM86" i="32"/>
  <c r="CM48" i="32"/>
  <c r="CM80" i="32"/>
  <c r="CM35" i="32"/>
  <c r="CM67" i="32"/>
  <c r="CM99" i="32"/>
  <c r="CM52" i="32"/>
  <c r="CM84" i="32"/>
  <c r="CM39" i="32"/>
  <c r="CM79" i="32"/>
  <c r="CM95" i="32"/>
  <c r="CM85" i="32"/>
  <c r="CM74" i="32"/>
  <c r="CM57" i="32"/>
  <c r="CM46" i="32"/>
  <c r="CM45" i="32"/>
  <c r="CM109" i="32"/>
  <c r="CM82" i="32"/>
  <c r="CM38" i="32"/>
  <c r="CM102" i="32"/>
  <c r="CL112" i="32"/>
  <c r="CL113" i="32"/>
  <c r="CL111" i="32"/>
  <c r="CL114" i="32"/>
  <c r="FB84" i="29"/>
  <c r="FB88" i="29"/>
  <c r="FB76" i="29"/>
  <c r="FB37" i="29"/>
  <c r="FB101" i="29"/>
  <c r="FB82" i="29"/>
  <c r="FB67" i="29"/>
  <c r="FB41" i="29"/>
  <c r="FB105" i="29"/>
  <c r="FB86" i="29"/>
  <c r="FB71" i="29"/>
  <c r="FB68" i="29"/>
  <c r="FB93" i="29"/>
  <c r="FB74" i="29"/>
  <c r="FB59" i="29"/>
  <c r="FB52" i="29"/>
  <c r="FB97" i="29"/>
  <c r="FB94" i="29"/>
  <c r="FB95" i="29"/>
  <c r="FB40" i="29"/>
  <c r="FB104" i="29"/>
  <c r="FB92" i="29"/>
  <c r="FB53" i="29"/>
  <c r="FB34" i="29"/>
  <c r="FB98" i="29"/>
  <c r="FB83" i="29"/>
  <c r="FB57" i="29"/>
  <c r="FB38" i="29"/>
  <c r="FB102" i="29"/>
  <c r="FB87" i="29"/>
  <c r="FB45" i="29"/>
  <c r="FB109" i="29"/>
  <c r="FB90" i="29"/>
  <c r="FB75" i="29"/>
  <c r="FB49" i="29"/>
  <c r="FB46" i="29"/>
  <c r="FB47" i="29"/>
  <c r="FB48" i="29"/>
  <c r="FB72" i="29"/>
  <c r="FB36" i="29"/>
  <c r="FB66" i="29"/>
  <c r="FB100" i="29"/>
  <c r="FB70" i="29"/>
  <c r="FB96" i="29"/>
  <c r="FB58" i="29"/>
  <c r="FB107" i="29"/>
  <c r="FB78" i="29"/>
  <c r="FC10" i="29"/>
  <c r="FB44" i="29"/>
  <c r="FB69" i="29"/>
  <c r="FB35" i="29"/>
  <c r="FB73" i="29"/>
  <c r="FB39" i="29"/>
  <c r="FB61" i="29"/>
  <c r="FB106" i="29"/>
  <c r="FB65" i="29"/>
  <c r="FB63" i="29"/>
  <c r="FB56" i="29"/>
  <c r="FB108" i="29"/>
  <c r="FB50" i="29"/>
  <c r="FB99" i="29"/>
  <c r="FB54" i="29"/>
  <c r="FB103" i="29"/>
  <c r="FB42" i="29"/>
  <c r="FB91" i="29"/>
  <c r="FB62" i="29"/>
  <c r="FB64" i="29"/>
  <c r="FB85" i="29"/>
  <c r="FB77" i="29"/>
  <c r="FB51" i="29"/>
  <c r="FB43" i="29"/>
  <c r="FB80" i="29"/>
  <c r="FB89" i="29"/>
  <c r="FB81" i="29"/>
  <c r="FB60" i="29"/>
  <c r="FB55" i="29"/>
  <c r="FB79" i="29"/>
  <c r="FC37" i="29" l="1"/>
  <c r="FC101" i="29"/>
  <c r="FC89" i="29"/>
  <c r="FC78" i="29"/>
  <c r="FC79" i="29"/>
  <c r="FC80" i="29"/>
  <c r="FC34" i="29"/>
  <c r="FC98" i="29"/>
  <c r="FC83" i="29"/>
  <c r="FC68" i="29"/>
  <c r="FC65" i="29"/>
  <c r="FC86" i="29"/>
  <c r="FC71" i="29"/>
  <c r="FC56" i="29"/>
  <c r="FC49" i="29"/>
  <c r="FC90" i="29"/>
  <c r="FC75" i="29"/>
  <c r="FC60" i="29"/>
  <c r="FC45" i="29"/>
  <c r="FC77" i="29"/>
  <c r="FC69" i="29"/>
  <c r="FC57" i="29"/>
  <c r="FC46" i="29"/>
  <c r="FC47" i="29"/>
  <c r="FC48" i="29"/>
  <c r="FC109" i="29"/>
  <c r="FC66" i="29"/>
  <c r="FC51" i="29"/>
  <c r="FC36" i="29"/>
  <c r="FC100" i="29"/>
  <c r="FC54" i="29"/>
  <c r="FC39" i="29"/>
  <c r="FC103" i="29"/>
  <c r="FC88" i="29"/>
  <c r="FC58" i="29"/>
  <c r="FC43" i="29"/>
  <c r="FC107" i="29"/>
  <c r="FC92" i="29"/>
  <c r="FC53" i="29"/>
  <c r="FC105" i="29"/>
  <c r="FC95" i="29"/>
  <c r="FC50" i="29"/>
  <c r="FC99" i="29"/>
  <c r="FC38" i="29"/>
  <c r="FC87" i="29"/>
  <c r="FC42" i="29"/>
  <c r="FC91" i="29"/>
  <c r="FC61" i="29"/>
  <c r="FC85" i="29"/>
  <c r="FC62" i="29"/>
  <c r="FC64" i="29"/>
  <c r="FC82" i="29"/>
  <c r="FC52" i="29"/>
  <c r="FC70" i="29"/>
  <c r="FC40" i="29"/>
  <c r="FC74" i="29"/>
  <c r="FC44" i="29"/>
  <c r="FD10" i="29"/>
  <c r="FC41" i="29"/>
  <c r="FC94" i="29"/>
  <c r="FC96" i="29"/>
  <c r="FC35" i="29"/>
  <c r="FC84" i="29"/>
  <c r="FC102" i="29"/>
  <c r="FC72" i="29"/>
  <c r="FC106" i="29"/>
  <c r="FC76" i="29"/>
  <c r="FC81" i="29"/>
  <c r="FC73" i="29"/>
  <c r="FC63" i="29"/>
  <c r="FC97" i="29"/>
  <c r="FC67" i="29"/>
  <c r="FC93" i="29"/>
  <c r="FC55" i="29"/>
  <c r="FC104" i="29"/>
  <c r="FC59" i="29"/>
  <c r="FC108" i="29"/>
  <c r="CO10" i="32"/>
  <c r="CN61" i="32"/>
  <c r="CN93" i="32"/>
  <c r="CN48" i="32"/>
  <c r="CN80" i="32"/>
  <c r="CN41" i="32"/>
  <c r="CN73" i="32"/>
  <c r="CN105" i="32"/>
  <c r="CN92" i="32"/>
  <c r="CN44" i="32"/>
  <c r="CN62" i="32"/>
  <c r="CN55" i="32"/>
  <c r="CN34" i="32"/>
  <c r="CN98" i="32"/>
  <c r="CN91" i="32"/>
  <c r="CN70" i="32"/>
  <c r="CN63" i="32"/>
  <c r="CN74" i="32"/>
  <c r="CN51" i="32"/>
  <c r="CN58" i="32"/>
  <c r="CN37" i="32"/>
  <c r="CN69" i="32"/>
  <c r="CN101" i="32"/>
  <c r="CN56" i="32"/>
  <c r="CN88" i="32"/>
  <c r="CN49" i="32"/>
  <c r="CN81" i="32"/>
  <c r="CN52" i="32"/>
  <c r="CN36" i="32"/>
  <c r="CN76" i="32"/>
  <c r="CN78" i="32"/>
  <c r="CN71" i="32"/>
  <c r="CN50" i="32"/>
  <c r="CN43" i="32"/>
  <c r="CN107" i="32"/>
  <c r="CN86" i="32"/>
  <c r="CN79" i="32"/>
  <c r="CN90" i="32"/>
  <c r="CN67" i="32"/>
  <c r="CN45" i="32"/>
  <c r="CN77" i="32"/>
  <c r="CN109" i="32"/>
  <c r="CN64" i="32"/>
  <c r="CN96" i="32"/>
  <c r="CN57" i="32"/>
  <c r="CN89" i="32"/>
  <c r="CN84" i="32"/>
  <c r="CN68" i="32"/>
  <c r="CN108" i="32"/>
  <c r="CN94" i="32"/>
  <c r="CN87" i="32"/>
  <c r="CN66" i="32"/>
  <c r="CN59" i="32"/>
  <c r="CN38" i="32"/>
  <c r="CN102" i="32"/>
  <c r="CN95" i="32"/>
  <c r="CN106" i="32"/>
  <c r="CN83" i="32"/>
  <c r="CN53" i="32"/>
  <c r="CN85" i="32"/>
  <c r="CN40" i="32"/>
  <c r="CN72" i="32"/>
  <c r="CN104" i="32"/>
  <c r="CN65" i="32"/>
  <c r="CN97" i="32"/>
  <c r="CN60" i="32"/>
  <c r="CN100" i="32"/>
  <c r="CN46" i="32"/>
  <c r="CN39" i="32"/>
  <c r="CN103" i="32"/>
  <c r="CN82" i="32"/>
  <c r="CN75" i="32"/>
  <c r="CN54" i="32"/>
  <c r="CN47" i="32"/>
  <c r="CN42" i="32"/>
  <c r="CN35" i="32"/>
  <c r="CN99" i="32"/>
  <c r="CM114" i="32"/>
  <c r="CM112" i="32"/>
  <c r="CM111" i="32"/>
  <c r="CM113" i="32"/>
  <c r="DD10" i="30"/>
  <c r="DC44" i="30"/>
  <c r="DC66" i="30"/>
  <c r="DC87" i="30"/>
  <c r="DC108" i="30"/>
  <c r="DC51" i="30"/>
  <c r="DC72" i="30"/>
  <c r="DC94" i="30"/>
  <c r="DC42" i="30"/>
  <c r="DC63" i="30"/>
  <c r="DC84" i="30"/>
  <c r="DC106" i="30"/>
  <c r="DC54" i="30"/>
  <c r="DC75" i="30"/>
  <c r="DC96" i="30"/>
  <c r="DC65" i="30"/>
  <c r="DC69" i="30"/>
  <c r="DC73" i="30"/>
  <c r="DC101" i="30"/>
  <c r="DC105" i="30"/>
  <c r="DC37" i="30"/>
  <c r="DC50" i="30"/>
  <c r="DC71" i="30"/>
  <c r="DC92" i="30"/>
  <c r="DC35" i="30"/>
  <c r="DC56" i="30"/>
  <c r="DC78" i="30"/>
  <c r="DC99" i="30"/>
  <c r="DC47" i="30"/>
  <c r="DC68" i="30"/>
  <c r="DC90" i="30"/>
  <c r="DC38" i="30"/>
  <c r="DC59" i="30"/>
  <c r="DC80" i="30"/>
  <c r="DC102" i="30"/>
  <c r="DC81" i="30"/>
  <c r="DC89" i="30"/>
  <c r="DC93" i="30"/>
  <c r="DC41" i="30"/>
  <c r="DC34" i="30"/>
  <c r="DC55" i="30"/>
  <c r="DC76" i="30"/>
  <c r="DC98" i="30"/>
  <c r="DC40" i="30"/>
  <c r="DC62" i="30"/>
  <c r="DC83" i="30"/>
  <c r="DC104" i="30"/>
  <c r="DC52" i="30"/>
  <c r="DC74" i="30"/>
  <c r="DC95" i="30"/>
  <c r="DC43" i="30"/>
  <c r="DC64" i="30"/>
  <c r="DC86" i="30"/>
  <c r="DC107" i="30"/>
  <c r="DC97" i="30"/>
  <c r="DC109" i="30"/>
  <c r="DC57" i="30"/>
  <c r="DC61" i="30"/>
  <c r="DC39" i="30"/>
  <c r="DC60" i="30"/>
  <c r="DC82" i="30"/>
  <c r="DC103" i="30"/>
  <c r="DC46" i="30"/>
  <c r="DC67" i="30"/>
  <c r="DC88" i="30"/>
  <c r="DC36" i="30"/>
  <c r="DC58" i="30"/>
  <c r="DC79" i="30"/>
  <c r="DC100" i="30"/>
  <c r="DC48" i="30"/>
  <c r="DC70" i="30"/>
  <c r="DC91" i="30"/>
  <c r="DC49" i="30"/>
  <c r="DC45" i="30"/>
  <c r="DC53" i="30"/>
  <c r="DC77" i="30"/>
  <c r="DC85" i="30"/>
  <c r="DJ10" i="31"/>
  <c r="DI54" i="31"/>
  <c r="DI86" i="31"/>
  <c r="DI47" i="31"/>
  <c r="DI79" i="31"/>
  <c r="DI34" i="31"/>
  <c r="DI66" i="31"/>
  <c r="DI98" i="31"/>
  <c r="DI35" i="31"/>
  <c r="DI75" i="31"/>
  <c r="DI40" i="31"/>
  <c r="DI104" i="31"/>
  <c r="DI93" i="31"/>
  <c r="DI76" i="31"/>
  <c r="DI65" i="31"/>
  <c r="DI64" i="31"/>
  <c r="DI69" i="31"/>
  <c r="DI52" i="31"/>
  <c r="DI41" i="31"/>
  <c r="DI105" i="31"/>
  <c r="DI37" i="31"/>
  <c r="DI62" i="31"/>
  <c r="DI94" i="31"/>
  <c r="DI55" i="31"/>
  <c r="DI87" i="31"/>
  <c r="DI42" i="31"/>
  <c r="DI74" i="31"/>
  <c r="DI106" i="31"/>
  <c r="DI67" i="31"/>
  <c r="DI107" i="31"/>
  <c r="DI56" i="31"/>
  <c r="DI45" i="31"/>
  <c r="DI109" i="31"/>
  <c r="DI92" i="31"/>
  <c r="DI81" i="31"/>
  <c r="DI80" i="31"/>
  <c r="DI85" i="31"/>
  <c r="DI68" i="31"/>
  <c r="DI57" i="31"/>
  <c r="DI38" i="31"/>
  <c r="DI70" i="31"/>
  <c r="DI102" i="31"/>
  <c r="DI63" i="31"/>
  <c r="DI95" i="31"/>
  <c r="DI50" i="31"/>
  <c r="DI82" i="31"/>
  <c r="DI59" i="31"/>
  <c r="DI99" i="31"/>
  <c r="DI51" i="31"/>
  <c r="DI72" i="31"/>
  <c r="DI61" i="31"/>
  <c r="DI44" i="31"/>
  <c r="DI108" i="31"/>
  <c r="DI97" i="31"/>
  <c r="DI96" i="31"/>
  <c r="DI101" i="31"/>
  <c r="DI84" i="31"/>
  <c r="DI73" i="31"/>
  <c r="DI46" i="31"/>
  <c r="DI78" i="31"/>
  <c r="DI39" i="31"/>
  <c r="DI71" i="31"/>
  <c r="DI103" i="31"/>
  <c r="DI58" i="31"/>
  <c r="DI90" i="31"/>
  <c r="DI91" i="31"/>
  <c r="DI43" i="31"/>
  <c r="DI83" i="31"/>
  <c r="DI88" i="31"/>
  <c r="DI77" i="31"/>
  <c r="DI60" i="31"/>
  <c r="DI49" i="31"/>
  <c r="DI48" i="31"/>
  <c r="DI53" i="31"/>
  <c r="DI36" i="31"/>
  <c r="DI100" i="31"/>
  <c r="DI89" i="31"/>
  <c r="DH112" i="31"/>
  <c r="DH113" i="31"/>
  <c r="DH111" i="31"/>
  <c r="DH114" i="31"/>
  <c r="DB111" i="30"/>
  <c r="DB114" i="30"/>
  <c r="DB113" i="30"/>
  <c r="DB112" i="30"/>
  <c r="FB114" i="29"/>
  <c r="FB112" i="29"/>
  <c r="FB111" i="29"/>
  <c r="FB113" i="29"/>
  <c r="DC113" i="30" l="1"/>
  <c r="DC114" i="30"/>
  <c r="DC112" i="30"/>
  <c r="DC111" i="30"/>
  <c r="DI112" i="31"/>
  <c r="DI113" i="31"/>
  <c r="DI111" i="31"/>
  <c r="DI114" i="31"/>
  <c r="FC114" i="29"/>
  <c r="FC111" i="29"/>
  <c r="FC112" i="29"/>
  <c r="FC113" i="29"/>
  <c r="DJ35" i="31"/>
  <c r="DJ67" i="31"/>
  <c r="DJ99" i="31"/>
  <c r="DJ52" i="31"/>
  <c r="DJ84" i="31"/>
  <c r="DJ39" i="31"/>
  <c r="DJ71" i="31"/>
  <c r="DJ103" i="31"/>
  <c r="DJ104" i="31"/>
  <c r="DJ88" i="31"/>
  <c r="DJ69" i="31"/>
  <c r="DJ66" i="31"/>
  <c r="DJ57" i="31"/>
  <c r="DJ54" i="31"/>
  <c r="DJ45" i="31"/>
  <c r="DJ109" i="31"/>
  <c r="DJ90" i="31"/>
  <c r="DJ81" i="31"/>
  <c r="DJ78" i="31"/>
  <c r="DJ37" i="31"/>
  <c r="DJ43" i="31"/>
  <c r="DJ75" i="31"/>
  <c r="DJ107" i="31"/>
  <c r="DJ60" i="31"/>
  <c r="DJ92" i="31"/>
  <c r="DJ47" i="31"/>
  <c r="DJ79" i="31"/>
  <c r="DK10" i="31"/>
  <c r="DJ48" i="31"/>
  <c r="DJ64" i="31"/>
  <c r="DJ85" i="31"/>
  <c r="DJ82" i="31"/>
  <c r="DJ73" i="31"/>
  <c r="DJ70" i="31"/>
  <c r="DJ61" i="31"/>
  <c r="DJ42" i="31"/>
  <c r="DJ106" i="31"/>
  <c r="DJ97" i="31"/>
  <c r="DJ94" i="31"/>
  <c r="DJ34" i="31"/>
  <c r="DJ51" i="31"/>
  <c r="DJ83" i="31"/>
  <c r="DJ36" i="31"/>
  <c r="DJ68" i="31"/>
  <c r="DJ100" i="31"/>
  <c r="DJ55" i="31"/>
  <c r="DJ87" i="31"/>
  <c r="DJ40" i="31"/>
  <c r="DJ80" i="31"/>
  <c r="DJ96" i="31"/>
  <c r="DJ101" i="31"/>
  <c r="DJ98" i="31"/>
  <c r="DJ89" i="31"/>
  <c r="DJ86" i="31"/>
  <c r="DJ77" i="31"/>
  <c r="DJ58" i="31"/>
  <c r="DJ49" i="31"/>
  <c r="DJ46" i="31"/>
  <c r="DJ38" i="31"/>
  <c r="DJ59" i="31"/>
  <c r="DJ91" i="31"/>
  <c r="DJ44" i="31"/>
  <c r="DJ76" i="31"/>
  <c r="DJ108" i="31"/>
  <c r="DJ63" i="31"/>
  <c r="DJ95" i="31"/>
  <c r="DJ72" i="31"/>
  <c r="DJ56" i="31"/>
  <c r="DJ53" i="31"/>
  <c r="DJ50" i="31"/>
  <c r="DJ41" i="31"/>
  <c r="DJ105" i="31"/>
  <c r="DJ102" i="31"/>
  <c r="DJ93" i="31"/>
  <c r="DJ74" i="31"/>
  <c r="DJ65" i="31"/>
  <c r="DJ62" i="31"/>
  <c r="CN112" i="32"/>
  <c r="CN111" i="32"/>
  <c r="CN113" i="32"/>
  <c r="CN114" i="32"/>
  <c r="CO42" i="32"/>
  <c r="CO74" i="32"/>
  <c r="CO106" i="32"/>
  <c r="CO53" i="32"/>
  <c r="CO85" i="32"/>
  <c r="CO38" i="32"/>
  <c r="CO70" i="32"/>
  <c r="CO102" i="32"/>
  <c r="CO73" i="32"/>
  <c r="CO57" i="32"/>
  <c r="CO75" i="32"/>
  <c r="CO52" i="32"/>
  <c r="CO47" i="32"/>
  <c r="CO40" i="32"/>
  <c r="CO104" i="32"/>
  <c r="CO83" i="32"/>
  <c r="CO76" i="32"/>
  <c r="CO55" i="32"/>
  <c r="CO80" i="32"/>
  <c r="CO50" i="32"/>
  <c r="CO82" i="32"/>
  <c r="CP10" i="32"/>
  <c r="CO61" i="32"/>
  <c r="CO93" i="32"/>
  <c r="CO46" i="32"/>
  <c r="CO78" i="32"/>
  <c r="CO65" i="32"/>
  <c r="CO105" i="32"/>
  <c r="CO89" i="32"/>
  <c r="CO91" i="32"/>
  <c r="CO68" i="32"/>
  <c r="CO63" i="32"/>
  <c r="CO56" i="32"/>
  <c r="CO35" i="32"/>
  <c r="CO99" i="32"/>
  <c r="CO92" i="32"/>
  <c r="CO87" i="32"/>
  <c r="CO96" i="32"/>
  <c r="CO58" i="32"/>
  <c r="CO90" i="32"/>
  <c r="CO37" i="32"/>
  <c r="CO69" i="32"/>
  <c r="CO101" i="32"/>
  <c r="CO54" i="32"/>
  <c r="CO86" i="32"/>
  <c r="CO97" i="32"/>
  <c r="CO49" i="32"/>
  <c r="CO43" i="32"/>
  <c r="CO107" i="32"/>
  <c r="CO84" i="32"/>
  <c r="CO79" i="32"/>
  <c r="CO72" i="32"/>
  <c r="CO51" i="32"/>
  <c r="CO44" i="32"/>
  <c r="CO108" i="32"/>
  <c r="CO48" i="32"/>
  <c r="CO71" i="32"/>
  <c r="CO34" i="32"/>
  <c r="CO66" i="32"/>
  <c r="CO98" i="32"/>
  <c r="CO45" i="32"/>
  <c r="CO77" i="32"/>
  <c r="CO109" i="32"/>
  <c r="CO62" i="32"/>
  <c r="CO94" i="32"/>
  <c r="CO41" i="32"/>
  <c r="CO81" i="32"/>
  <c r="CO59" i="32"/>
  <c r="CO36" i="32"/>
  <c r="CO100" i="32"/>
  <c r="CO95" i="32"/>
  <c r="CO88" i="32"/>
  <c r="CO67" i="32"/>
  <c r="CO60" i="32"/>
  <c r="CO39" i="32"/>
  <c r="CO64" i="32"/>
  <c r="CO103" i="32"/>
  <c r="FD78" i="29"/>
  <c r="FD82" i="29"/>
  <c r="FD70" i="29"/>
  <c r="FD43" i="29"/>
  <c r="FD107" i="29"/>
  <c r="FD92" i="29"/>
  <c r="FD77" i="29"/>
  <c r="FD58" i="29"/>
  <c r="FD79" i="29"/>
  <c r="FD80" i="29"/>
  <c r="FD81" i="29"/>
  <c r="FD35" i="29"/>
  <c r="FD99" i="29"/>
  <c r="FD84" i="29"/>
  <c r="FD69" i="29"/>
  <c r="FD55" i="29"/>
  <c r="FD40" i="29"/>
  <c r="FD104" i="29"/>
  <c r="FD89" i="29"/>
  <c r="FE10" i="29"/>
  <c r="FD34" i="29"/>
  <c r="FD98" i="29"/>
  <c r="FD86" i="29"/>
  <c r="FD59" i="29"/>
  <c r="FD44" i="29"/>
  <c r="FD108" i="29"/>
  <c r="FD93" i="29"/>
  <c r="FD62" i="29"/>
  <c r="FD95" i="29"/>
  <c r="FD96" i="29"/>
  <c r="FD97" i="29"/>
  <c r="FD51" i="29"/>
  <c r="FD36" i="29"/>
  <c r="FD100" i="29"/>
  <c r="FD85" i="29"/>
  <c r="FD71" i="29"/>
  <c r="FD56" i="29"/>
  <c r="FD41" i="29"/>
  <c r="FD105" i="29"/>
  <c r="FD42" i="29"/>
  <c r="FD50" i="29"/>
  <c r="FD38" i="29"/>
  <c r="FD102" i="29"/>
  <c r="FD75" i="29"/>
  <c r="FD60" i="29"/>
  <c r="FD45" i="29"/>
  <c r="FD109" i="29"/>
  <c r="FD47" i="29"/>
  <c r="FD48" i="29"/>
  <c r="FD49" i="29"/>
  <c r="FD90" i="29"/>
  <c r="FD67" i="29"/>
  <c r="FD52" i="29"/>
  <c r="FD37" i="29"/>
  <c r="FD101" i="29"/>
  <c r="FD87" i="29"/>
  <c r="FD72" i="29"/>
  <c r="FD57" i="29"/>
  <c r="FD74" i="29"/>
  <c r="FD66" i="29"/>
  <c r="FD54" i="29"/>
  <c r="FD94" i="29"/>
  <c r="FD91" i="29"/>
  <c r="FD76" i="29"/>
  <c r="FD61" i="29"/>
  <c r="FD106" i="29"/>
  <c r="FD63" i="29"/>
  <c r="FD64" i="29"/>
  <c r="FD65" i="29"/>
  <c r="FD46" i="29"/>
  <c r="FD83" i="29"/>
  <c r="FD68" i="29"/>
  <c r="FD53" i="29"/>
  <c r="FD39" i="29"/>
  <c r="FD103" i="29"/>
  <c r="FD88" i="29"/>
  <c r="FD73" i="29"/>
  <c r="DD38" i="30"/>
  <c r="DD47" i="30"/>
  <c r="DD68" i="30"/>
  <c r="DD89" i="30"/>
  <c r="DD37" i="30"/>
  <c r="DD59" i="30"/>
  <c r="DD80" i="30"/>
  <c r="DD101" i="30"/>
  <c r="DD49" i="30"/>
  <c r="DD71" i="30"/>
  <c r="DD92" i="30"/>
  <c r="DD35" i="30"/>
  <c r="DD56" i="30"/>
  <c r="DD77" i="30"/>
  <c r="DD99" i="30"/>
  <c r="DD70" i="30"/>
  <c r="DD74" i="30"/>
  <c r="DD98" i="30"/>
  <c r="DD106" i="30"/>
  <c r="DE10" i="30"/>
  <c r="DD52" i="30"/>
  <c r="DD73" i="30"/>
  <c r="DD95" i="30"/>
  <c r="DD43" i="30"/>
  <c r="DD64" i="30"/>
  <c r="DD85" i="30"/>
  <c r="DD107" i="30"/>
  <c r="DD55" i="30"/>
  <c r="DD76" i="30"/>
  <c r="DD97" i="30"/>
  <c r="DD40" i="30"/>
  <c r="DD61" i="30"/>
  <c r="DD83" i="30"/>
  <c r="DD104" i="30"/>
  <c r="DD86" i="30"/>
  <c r="DD94" i="30"/>
  <c r="DD42" i="30"/>
  <c r="DD46" i="30"/>
  <c r="DD36" i="30"/>
  <c r="DD57" i="30"/>
  <c r="DD79" i="30"/>
  <c r="DD100" i="30"/>
  <c r="DD48" i="30"/>
  <c r="DD69" i="30"/>
  <c r="DD91" i="30"/>
  <c r="DD39" i="30"/>
  <c r="DD60" i="30"/>
  <c r="DD81" i="30"/>
  <c r="DD103" i="30"/>
  <c r="DD45" i="30"/>
  <c r="DD67" i="30"/>
  <c r="DD88" i="30"/>
  <c r="DD109" i="30"/>
  <c r="DD102" i="30"/>
  <c r="DD58" i="30"/>
  <c r="DD62" i="30"/>
  <c r="DD66" i="30"/>
  <c r="DD34" i="30"/>
  <c r="DD41" i="30"/>
  <c r="DD63" i="30"/>
  <c r="DD84" i="30"/>
  <c r="DD105" i="30"/>
  <c r="DD53" i="30"/>
  <c r="DD75" i="30"/>
  <c r="DD96" i="30"/>
  <c r="DD44" i="30"/>
  <c r="DD65" i="30"/>
  <c r="DD87" i="30"/>
  <c r="DD108" i="30"/>
  <c r="DD51" i="30"/>
  <c r="DD72" i="30"/>
  <c r="DD93" i="30"/>
  <c r="DD54" i="30"/>
  <c r="DD50" i="30"/>
  <c r="DD78" i="30"/>
  <c r="DD82" i="30"/>
  <c r="DD90" i="30"/>
  <c r="DD112" i="30" l="1"/>
  <c r="DD114" i="30"/>
  <c r="DD111" i="30"/>
  <c r="DD113" i="30"/>
  <c r="FE43" i="29"/>
  <c r="FE79" i="29"/>
  <c r="FE51" i="29"/>
  <c r="FE91" i="29"/>
  <c r="FE88" i="29"/>
  <c r="FE73" i="29"/>
  <c r="FE54" i="29"/>
  <c r="FE55" i="29"/>
  <c r="FE76" i="29"/>
  <c r="FE61" i="29"/>
  <c r="FE42" i="29"/>
  <c r="FE106" i="29"/>
  <c r="FE96" i="29"/>
  <c r="FE97" i="29"/>
  <c r="FE94" i="29"/>
  <c r="FE68" i="29"/>
  <c r="FE53" i="29"/>
  <c r="FE34" i="29"/>
  <c r="FE98" i="29"/>
  <c r="FE75" i="29"/>
  <c r="FE95" i="29"/>
  <c r="FE67" i="29"/>
  <c r="FE40" i="29"/>
  <c r="FE104" i="29"/>
  <c r="FE89" i="29"/>
  <c r="FE70" i="29"/>
  <c r="FE59" i="29"/>
  <c r="FE92" i="29"/>
  <c r="FE77" i="29"/>
  <c r="FE58" i="29"/>
  <c r="FE48" i="29"/>
  <c r="FE49" i="29"/>
  <c r="FE46" i="29"/>
  <c r="FE107" i="29"/>
  <c r="FE84" i="29"/>
  <c r="FE69" i="29"/>
  <c r="FE50" i="29"/>
  <c r="FE87" i="29"/>
  <c r="FE39" i="29"/>
  <c r="FE47" i="29"/>
  <c r="FF10" i="29"/>
  <c r="FE83" i="29"/>
  <c r="FE56" i="29"/>
  <c r="FE41" i="29"/>
  <c r="FE105" i="29"/>
  <c r="FE86" i="29"/>
  <c r="FE44" i="29"/>
  <c r="FE108" i="29"/>
  <c r="FE93" i="29"/>
  <c r="FE74" i="29"/>
  <c r="FE64" i="29"/>
  <c r="FE65" i="29"/>
  <c r="FE62" i="29"/>
  <c r="FE36" i="29"/>
  <c r="FE100" i="29"/>
  <c r="FE85" i="29"/>
  <c r="FE66" i="29"/>
  <c r="FE103" i="29"/>
  <c r="FE71" i="29"/>
  <c r="FE63" i="29"/>
  <c r="FE35" i="29"/>
  <c r="FE99" i="29"/>
  <c r="FE72" i="29"/>
  <c r="FE57" i="29"/>
  <c r="FE38" i="29"/>
  <c r="FE102" i="29"/>
  <c r="FE60" i="29"/>
  <c r="FE45" i="29"/>
  <c r="FE109" i="29"/>
  <c r="FE90" i="29"/>
  <c r="FE80" i="29"/>
  <c r="FE81" i="29"/>
  <c r="FE78" i="29"/>
  <c r="FE52" i="29"/>
  <c r="FE37" i="29"/>
  <c r="FE101" i="29"/>
  <c r="FE82" i="29"/>
  <c r="DJ113" i="31"/>
  <c r="DJ114" i="31"/>
  <c r="DJ112" i="31"/>
  <c r="DJ111" i="31"/>
  <c r="DK40" i="31"/>
  <c r="DK72" i="31"/>
  <c r="DK104" i="31"/>
  <c r="DK65" i="31"/>
  <c r="DK97" i="31"/>
  <c r="DK52" i="31"/>
  <c r="DK84" i="31"/>
  <c r="DK53" i="31"/>
  <c r="DK37" i="31"/>
  <c r="DK77" i="31"/>
  <c r="DK74" i="31"/>
  <c r="DK55" i="31"/>
  <c r="DK46" i="31"/>
  <c r="DK43" i="31"/>
  <c r="DK107" i="31"/>
  <c r="DK98" i="31"/>
  <c r="DK95" i="31"/>
  <c r="DK102" i="31"/>
  <c r="DK83" i="31"/>
  <c r="DL10" i="31"/>
  <c r="DK48" i="31"/>
  <c r="DK80" i="31"/>
  <c r="DK41" i="31"/>
  <c r="DK73" i="31"/>
  <c r="DK105" i="31"/>
  <c r="DK60" i="31"/>
  <c r="DK92" i="31"/>
  <c r="DK85" i="31"/>
  <c r="DK69" i="31"/>
  <c r="DK109" i="31"/>
  <c r="DK90" i="31"/>
  <c r="DK71" i="31"/>
  <c r="DK62" i="31"/>
  <c r="DK59" i="31"/>
  <c r="DK50" i="31"/>
  <c r="DK47" i="31"/>
  <c r="DK54" i="31"/>
  <c r="DK35" i="31"/>
  <c r="DK99" i="31"/>
  <c r="DK34" i="31"/>
  <c r="DK56" i="31"/>
  <c r="DK88" i="31"/>
  <c r="DK49" i="31"/>
  <c r="DK81" i="31"/>
  <c r="DK36" i="31"/>
  <c r="DK68" i="31"/>
  <c r="DK100" i="31"/>
  <c r="DK61" i="31"/>
  <c r="DK101" i="31"/>
  <c r="DK42" i="31"/>
  <c r="DK106" i="31"/>
  <c r="DK87" i="31"/>
  <c r="DK78" i="31"/>
  <c r="DK75" i="31"/>
  <c r="DK66" i="31"/>
  <c r="DK63" i="31"/>
  <c r="DK70" i="31"/>
  <c r="DK51" i="31"/>
  <c r="DK38" i="31"/>
  <c r="DK64" i="31"/>
  <c r="DK96" i="31"/>
  <c r="DK57" i="31"/>
  <c r="DK89" i="31"/>
  <c r="DK44" i="31"/>
  <c r="DK76" i="31"/>
  <c r="DK108" i="31"/>
  <c r="DK93" i="31"/>
  <c r="DK45" i="31"/>
  <c r="DK58" i="31"/>
  <c r="DK39" i="31"/>
  <c r="DK103" i="31"/>
  <c r="DK94" i="31"/>
  <c r="DK91" i="31"/>
  <c r="DK82" i="31"/>
  <c r="DK79" i="31"/>
  <c r="DK86" i="31"/>
  <c r="DK67" i="31"/>
  <c r="DE54" i="30"/>
  <c r="DE76" i="30"/>
  <c r="DE97" i="30"/>
  <c r="DE34" i="30"/>
  <c r="DE56" i="30"/>
  <c r="DE77" i="30"/>
  <c r="DE98" i="30"/>
  <c r="DE41" i="30"/>
  <c r="DE62" i="30"/>
  <c r="DE84" i="30"/>
  <c r="DE105" i="30"/>
  <c r="DE53" i="30"/>
  <c r="DE74" i="30"/>
  <c r="DE96" i="30"/>
  <c r="DE59" i="30"/>
  <c r="DE35" i="30"/>
  <c r="DE39" i="30"/>
  <c r="DE47" i="30"/>
  <c r="DE71" i="30"/>
  <c r="DE38" i="30"/>
  <c r="DE60" i="30"/>
  <c r="DE81" i="30"/>
  <c r="DE102" i="30"/>
  <c r="DE40" i="30"/>
  <c r="DE61" i="30"/>
  <c r="DE82" i="30"/>
  <c r="DE104" i="30"/>
  <c r="DE46" i="30"/>
  <c r="DE68" i="30"/>
  <c r="DE89" i="30"/>
  <c r="DE37" i="30"/>
  <c r="DE58" i="30"/>
  <c r="DE80" i="30"/>
  <c r="DE101" i="30"/>
  <c r="DE75" i="30"/>
  <c r="DE55" i="30"/>
  <c r="DE63" i="30"/>
  <c r="DE67" i="30"/>
  <c r="DE95" i="30"/>
  <c r="DE44" i="30"/>
  <c r="DE65" i="30"/>
  <c r="DE86" i="30"/>
  <c r="DE108" i="30"/>
  <c r="DE45" i="30"/>
  <c r="DE66" i="30"/>
  <c r="DE88" i="30"/>
  <c r="DE109" i="30"/>
  <c r="DE52" i="30"/>
  <c r="DE73" i="30"/>
  <c r="DE94" i="30"/>
  <c r="DE42" i="30"/>
  <c r="DE64" i="30"/>
  <c r="DE85" i="30"/>
  <c r="DE106" i="30"/>
  <c r="DE91" i="30"/>
  <c r="DE79" i="30"/>
  <c r="DE83" i="30"/>
  <c r="DE87" i="30"/>
  <c r="DE49" i="30"/>
  <c r="DE70" i="30"/>
  <c r="DE92" i="30"/>
  <c r="DF10" i="30"/>
  <c r="DE50" i="30"/>
  <c r="DE72" i="30"/>
  <c r="DE93" i="30"/>
  <c r="DE36" i="30"/>
  <c r="DE57" i="30"/>
  <c r="DE78" i="30"/>
  <c r="DE100" i="30"/>
  <c r="DE48" i="30"/>
  <c r="DE69" i="30"/>
  <c r="DE90" i="30"/>
  <c r="DE43" i="30"/>
  <c r="DE107" i="30"/>
  <c r="DE99" i="30"/>
  <c r="DE103" i="30"/>
  <c r="DE51" i="30"/>
  <c r="FD113" i="29"/>
  <c r="FD114" i="29"/>
  <c r="FD111" i="29"/>
  <c r="FD112" i="29"/>
  <c r="CO111" i="32"/>
  <c r="CO114" i="32"/>
  <c r="CO112" i="32"/>
  <c r="CO113" i="32"/>
  <c r="CQ10" i="32"/>
  <c r="CP63" i="32"/>
  <c r="CP95" i="32"/>
  <c r="CP50" i="32"/>
  <c r="CP82" i="32"/>
  <c r="CP35" i="32"/>
  <c r="CP67" i="32"/>
  <c r="CP99" i="32"/>
  <c r="CP54" i="32"/>
  <c r="CP38" i="32"/>
  <c r="CP56" i="32"/>
  <c r="CP49" i="32"/>
  <c r="CP44" i="32"/>
  <c r="CP108" i="32"/>
  <c r="CP85" i="32"/>
  <c r="CP80" i="32"/>
  <c r="CP73" i="32"/>
  <c r="CP45" i="32"/>
  <c r="CP109" i="32"/>
  <c r="CP100" i="32"/>
  <c r="CP39" i="32"/>
  <c r="CP71" i="32"/>
  <c r="CP103" i="32"/>
  <c r="CP58" i="32"/>
  <c r="CP90" i="32"/>
  <c r="CP43" i="32"/>
  <c r="CP75" i="32"/>
  <c r="CP107" i="32"/>
  <c r="CP86" i="32"/>
  <c r="CP70" i="32"/>
  <c r="CP72" i="32"/>
  <c r="CP65" i="32"/>
  <c r="CP60" i="32"/>
  <c r="CP37" i="32"/>
  <c r="CP101" i="32"/>
  <c r="CP96" i="32"/>
  <c r="CP89" i="32"/>
  <c r="CP61" i="32"/>
  <c r="CP36" i="32"/>
  <c r="CP47" i="32"/>
  <c r="CP79" i="32"/>
  <c r="CP34" i="32"/>
  <c r="CP66" i="32"/>
  <c r="CP98" i="32"/>
  <c r="CP51" i="32"/>
  <c r="CP83" i="32"/>
  <c r="CP46" i="32"/>
  <c r="CP62" i="32"/>
  <c r="CP102" i="32"/>
  <c r="CP88" i="32"/>
  <c r="CP81" i="32"/>
  <c r="CP76" i="32"/>
  <c r="CP53" i="32"/>
  <c r="CP48" i="32"/>
  <c r="CP41" i="32"/>
  <c r="CP105" i="32"/>
  <c r="CP77" i="32"/>
  <c r="CP52" i="32"/>
  <c r="CP55" i="32"/>
  <c r="CP87" i="32"/>
  <c r="CP42" i="32"/>
  <c r="CP74" i="32"/>
  <c r="CP106" i="32"/>
  <c r="CP59" i="32"/>
  <c r="CP91" i="32"/>
  <c r="CP78" i="32"/>
  <c r="CP94" i="32"/>
  <c r="CP40" i="32"/>
  <c r="CP104" i="32"/>
  <c r="CP97" i="32"/>
  <c r="CP92" i="32"/>
  <c r="CP69" i="32"/>
  <c r="CP64" i="32"/>
  <c r="CP57" i="32"/>
  <c r="CP84" i="32"/>
  <c r="CP93" i="32"/>
  <c r="CP68" i="32"/>
  <c r="CQ44" i="32" l="1"/>
  <c r="CQ76" i="32"/>
  <c r="CQ108" i="32"/>
  <c r="CQ63" i="32"/>
  <c r="CQ95" i="32"/>
  <c r="CQ56" i="32"/>
  <c r="CQ88" i="32"/>
  <c r="CQ91" i="32"/>
  <c r="CQ43" i="32"/>
  <c r="CQ83" i="32"/>
  <c r="CQ85" i="32"/>
  <c r="CQ74" i="32"/>
  <c r="CQ57" i="32"/>
  <c r="CQ46" i="32"/>
  <c r="CQ45" i="32"/>
  <c r="CQ109" i="32"/>
  <c r="CQ82" i="32"/>
  <c r="CQ38" i="32"/>
  <c r="CQ102" i="32"/>
  <c r="CQ52" i="32"/>
  <c r="CQ84" i="32"/>
  <c r="CQ39" i="32"/>
  <c r="CQ71" i="32"/>
  <c r="CQ103" i="32"/>
  <c r="CQ64" i="32"/>
  <c r="CQ96" i="32"/>
  <c r="CQ35" i="32"/>
  <c r="CQ75" i="32"/>
  <c r="CQ37" i="32"/>
  <c r="CQ101" i="32"/>
  <c r="CQ90" i="32"/>
  <c r="CQ73" i="32"/>
  <c r="CQ62" i="32"/>
  <c r="CQ61" i="32"/>
  <c r="CQ34" i="32"/>
  <c r="CQ98" i="32"/>
  <c r="CQ54" i="32"/>
  <c r="CQ49" i="32"/>
  <c r="CR10" i="32"/>
  <c r="CQ60" i="32"/>
  <c r="CQ92" i="32"/>
  <c r="CQ47" i="32"/>
  <c r="CQ79" i="32"/>
  <c r="CQ40" i="32"/>
  <c r="CQ72" i="32"/>
  <c r="CQ104" i="32"/>
  <c r="CQ67" i="32"/>
  <c r="CQ107" i="32"/>
  <c r="CQ53" i="32"/>
  <c r="CQ42" i="32"/>
  <c r="CQ106" i="32"/>
  <c r="CQ89" i="32"/>
  <c r="CQ78" i="32"/>
  <c r="CQ77" i="32"/>
  <c r="CQ50" i="32"/>
  <c r="CQ65" i="32"/>
  <c r="CQ70" i="32"/>
  <c r="CQ81" i="32"/>
  <c r="CQ36" i="32"/>
  <c r="CQ68" i="32"/>
  <c r="CQ100" i="32"/>
  <c r="CQ55" i="32"/>
  <c r="CQ87" i="32"/>
  <c r="CQ48" i="32"/>
  <c r="CQ80" i="32"/>
  <c r="CQ59" i="32"/>
  <c r="CQ99" i="32"/>
  <c r="CQ51" i="32"/>
  <c r="CQ69" i="32"/>
  <c r="CQ58" i="32"/>
  <c r="CQ41" i="32"/>
  <c r="CQ105" i="32"/>
  <c r="CQ94" i="32"/>
  <c r="CQ93" i="32"/>
  <c r="CQ66" i="32"/>
  <c r="CQ97" i="32"/>
  <c r="CQ86" i="32"/>
  <c r="DF62" i="30"/>
  <c r="DF83" i="30"/>
  <c r="DF105" i="30"/>
  <c r="DF53" i="30"/>
  <c r="DF74" i="30"/>
  <c r="DF95" i="30"/>
  <c r="DF38" i="30"/>
  <c r="DF59" i="30"/>
  <c r="DF81" i="30"/>
  <c r="DF102" i="30"/>
  <c r="DF45" i="30"/>
  <c r="DF66" i="30"/>
  <c r="DF87" i="30"/>
  <c r="DF109" i="30"/>
  <c r="DF88" i="30"/>
  <c r="DF68" i="30"/>
  <c r="DF76" i="30"/>
  <c r="DF60" i="30"/>
  <c r="DF64" i="30"/>
  <c r="DF67" i="30"/>
  <c r="DF89" i="30"/>
  <c r="DF37" i="30"/>
  <c r="DF58" i="30"/>
  <c r="DF79" i="30"/>
  <c r="DF101" i="30"/>
  <c r="DF43" i="30"/>
  <c r="DF65" i="30"/>
  <c r="DF86" i="30"/>
  <c r="DF107" i="30"/>
  <c r="DF50" i="30"/>
  <c r="DF71" i="30"/>
  <c r="DF93" i="30"/>
  <c r="DF40" i="30"/>
  <c r="DF104" i="30"/>
  <c r="DF92" i="30"/>
  <c r="DF96" i="30"/>
  <c r="DF80" i="30"/>
  <c r="DF84" i="30"/>
  <c r="DF73" i="30"/>
  <c r="DF94" i="30"/>
  <c r="DF42" i="30"/>
  <c r="DF63" i="30"/>
  <c r="DF85" i="30"/>
  <c r="DF106" i="30"/>
  <c r="DF49" i="30"/>
  <c r="DF70" i="30"/>
  <c r="DF91" i="30"/>
  <c r="DF34" i="30"/>
  <c r="DF55" i="30"/>
  <c r="DF77" i="30"/>
  <c r="DF98" i="30"/>
  <c r="DF56" i="30"/>
  <c r="DF46" i="30"/>
  <c r="DF51" i="30"/>
  <c r="DF35" i="30"/>
  <c r="DF100" i="30"/>
  <c r="DF108" i="30"/>
  <c r="DF41" i="30"/>
  <c r="DF78" i="30"/>
  <c r="DF99" i="30"/>
  <c r="DF47" i="30"/>
  <c r="DF69" i="30"/>
  <c r="DF90" i="30"/>
  <c r="DG10" i="30"/>
  <c r="DF54" i="30"/>
  <c r="DF75" i="30"/>
  <c r="DF97" i="30"/>
  <c r="DF39" i="30"/>
  <c r="DF61" i="30"/>
  <c r="DF82" i="30"/>
  <c r="DF103" i="30"/>
  <c r="DF72" i="30"/>
  <c r="DF48" i="30"/>
  <c r="DF52" i="30"/>
  <c r="DF36" i="30"/>
  <c r="DF44" i="30"/>
  <c r="DF57" i="30"/>
  <c r="DE113" i="30"/>
  <c r="DE112" i="30"/>
  <c r="DE111" i="30"/>
  <c r="DE114" i="30"/>
  <c r="FE112" i="29"/>
  <c r="FE113" i="29"/>
  <c r="FE114" i="29"/>
  <c r="FE111" i="29"/>
  <c r="CP112" i="32"/>
  <c r="CP113" i="32"/>
  <c r="CP111" i="32"/>
  <c r="CP114" i="32"/>
  <c r="DK113" i="31"/>
  <c r="DK111" i="31"/>
  <c r="DK114" i="31"/>
  <c r="DK112" i="31"/>
  <c r="DM10" i="31"/>
  <c r="DL61" i="31"/>
  <c r="DL93" i="31"/>
  <c r="DL46" i="31"/>
  <c r="DL78" i="31"/>
  <c r="DL41" i="31"/>
  <c r="DL73" i="31"/>
  <c r="DL105" i="31"/>
  <c r="DL42" i="31"/>
  <c r="DL82" i="31"/>
  <c r="DL63" i="31"/>
  <c r="DL52" i="31"/>
  <c r="DL35" i="31"/>
  <c r="DL99" i="31"/>
  <c r="DL88" i="31"/>
  <c r="DL71" i="31"/>
  <c r="DL60" i="31"/>
  <c r="DL43" i="31"/>
  <c r="DL107" i="31"/>
  <c r="DL96" i="31"/>
  <c r="DL37" i="31"/>
  <c r="DL69" i="31"/>
  <c r="DL101" i="31"/>
  <c r="DL54" i="31"/>
  <c r="DL86" i="31"/>
  <c r="DL49" i="31"/>
  <c r="DL81" i="31"/>
  <c r="DL34" i="31"/>
  <c r="DL74" i="31"/>
  <c r="DL58" i="31"/>
  <c r="DL79" i="31"/>
  <c r="DL68" i="31"/>
  <c r="DL51" i="31"/>
  <c r="DL40" i="31"/>
  <c r="DL104" i="31"/>
  <c r="DL87" i="31"/>
  <c r="DL76" i="31"/>
  <c r="DL59" i="31"/>
  <c r="DL48" i="31"/>
  <c r="DL45" i="31"/>
  <c r="DL77" i="31"/>
  <c r="DL109" i="31"/>
  <c r="DL62" i="31"/>
  <c r="DL94" i="31"/>
  <c r="DL57" i="31"/>
  <c r="DL89" i="31"/>
  <c r="DL66" i="31"/>
  <c r="DL106" i="31"/>
  <c r="DL90" i="31"/>
  <c r="DL95" i="31"/>
  <c r="DL84" i="31"/>
  <c r="DL67" i="31"/>
  <c r="DL56" i="31"/>
  <c r="DL39" i="31"/>
  <c r="DL103" i="31"/>
  <c r="DL92" i="31"/>
  <c r="DL75" i="31"/>
  <c r="DL64" i="31"/>
  <c r="DL53" i="31"/>
  <c r="DL85" i="31"/>
  <c r="DL38" i="31"/>
  <c r="DL70" i="31"/>
  <c r="DL102" i="31"/>
  <c r="DL65" i="31"/>
  <c r="DL97" i="31"/>
  <c r="DL98" i="31"/>
  <c r="DL50" i="31"/>
  <c r="DL47" i="31"/>
  <c r="DL36" i="31"/>
  <c r="DL100" i="31"/>
  <c r="DL83" i="31"/>
  <c r="DL72" i="31"/>
  <c r="DL55" i="31"/>
  <c r="DL44" i="31"/>
  <c r="DL108" i="31"/>
  <c r="DL91" i="31"/>
  <c r="DL80" i="31"/>
  <c r="FF84" i="29"/>
  <c r="FF76" i="29"/>
  <c r="FF64" i="29"/>
  <c r="FF37" i="29"/>
  <c r="FF101" i="29"/>
  <c r="FF82" i="29"/>
  <c r="FF67" i="29"/>
  <c r="FF56" i="29"/>
  <c r="FF89" i="29"/>
  <c r="FF70" i="29"/>
  <c r="FF55" i="29"/>
  <c r="FF100" i="29"/>
  <c r="FF77" i="29"/>
  <c r="FF58" i="29"/>
  <c r="FF43" i="29"/>
  <c r="FF107" i="29"/>
  <c r="FF81" i="29"/>
  <c r="FF78" i="29"/>
  <c r="FF79" i="29"/>
  <c r="FF40" i="29"/>
  <c r="FF92" i="29"/>
  <c r="FF80" i="29"/>
  <c r="FF53" i="29"/>
  <c r="FF34" i="29"/>
  <c r="FF98" i="29"/>
  <c r="FF83" i="29"/>
  <c r="FF41" i="29"/>
  <c r="FF105" i="29"/>
  <c r="FF86" i="29"/>
  <c r="FF71" i="29"/>
  <c r="FF104" i="29"/>
  <c r="FF93" i="29"/>
  <c r="FF74" i="29"/>
  <c r="FF59" i="29"/>
  <c r="FF88" i="29"/>
  <c r="FF97" i="29"/>
  <c r="FF94" i="29"/>
  <c r="FF95" i="29"/>
  <c r="FF44" i="29"/>
  <c r="FF108" i="29"/>
  <c r="FF96" i="29"/>
  <c r="FF69" i="29"/>
  <c r="FF50" i="29"/>
  <c r="FF35" i="29"/>
  <c r="FF99" i="29"/>
  <c r="FF57" i="29"/>
  <c r="FF38" i="29"/>
  <c r="FF102" i="29"/>
  <c r="FF87" i="29"/>
  <c r="FF45" i="29"/>
  <c r="FF109" i="29"/>
  <c r="FF90" i="29"/>
  <c r="FF75" i="29"/>
  <c r="FF49" i="29"/>
  <c r="FF46" i="29"/>
  <c r="FF47" i="29"/>
  <c r="FF52" i="29"/>
  <c r="FG10" i="29"/>
  <c r="FF60" i="29"/>
  <c r="FF48" i="29"/>
  <c r="FF72" i="29"/>
  <c r="FF85" i="29"/>
  <c r="FF66" i="29"/>
  <c r="FF51" i="29"/>
  <c r="FF36" i="29"/>
  <c r="FF73" i="29"/>
  <c r="FF54" i="29"/>
  <c r="FF39" i="29"/>
  <c r="FF103" i="29"/>
  <c r="FF61" i="29"/>
  <c r="FF42" i="29"/>
  <c r="FF106" i="29"/>
  <c r="FF91" i="29"/>
  <c r="FF65" i="29"/>
  <c r="FF62" i="29"/>
  <c r="FF63" i="29"/>
  <c r="FF68" i="29"/>
  <c r="DL114" i="31" l="1"/>
  <c r="DL112" i="31"/>
  <c r="DL113" i="31"/>
  <c r="DL111" i="31"/>
  <c r="CR65" i="32"/>
  <c r="CR97" i="32"/>
  <c r="CR52" i="32"/>
  <c r="CR84" i="32"/>
  <c r="CS10" i="32"/>
  <c r="CR61" i="32"/>
  <c r="CR93" i="32"/>
  <c r="CR72" i="32"/>
  <c r="CR56" i="32"/>
  <c r="CR46" i="32"/>
  <c r="CR39" i="32"/>
  <c r="CR103" i="32"/>
  <c r="CR82" i="32"/>
  <c r="CR75" i="32"/>
  <c r="CR54" i="32"/>
  <c r="CR47" i="32"/>
  <c r="CR58" i="32"/>
  <c r="CR67" i="32"/>
  <c r="CR74" i="32"/>
  <c r="CR41" i="32"/>
  <c r="CR73" i="32"/>
  <c r="CR105" i="32"/>
  <c r="CR60" i="32"/>
  <c r="CR92" i="32"/>
  <c r="CR37" i="32"/>
  <c r="CR69" i="32"/>
  <c r="CR101" i="32"/>
  <c r="CR104" i="32"/>
  <c r="CR88" i="32"/>
  <c r="CR62" i="32"/>
  <c r="CR55" i="32"/>
  <c r="CR34" i="32"/>
  <c r="CR98" i="32"/>
  <c r="CR91" i="32"/>
  <c r="CR70" i="32"/>
  <c r="CR63" i="32"/>
  <c r="CR106" i="32"/>
  <c r="CR83" i="32"/>
  <c r="CR90" i="32"/>
  <c r="CR49" i="32"/>
  <c r="CR81" i="32"/>
  <c r="CR36" i="32"/>
  <c r="CR68" i="32"/>
  <c r="CR100" i="32"/>
  <c r="CR45" i="32"/>
  <c r="CR77" i="32"/>
  <c r="CR109" i="32"/>
  <c r="CR48" i="32"/>
  <c r="CR64" i="32"/>
  <c r="CR78" i="32"/>
  <c r="CR71" i="32"/>
  <c r="CR50" i="32"/>
  <c r="CR43" i="32"/>
  <c r="CR107" i="32"/>
  <c r="CR86" i="32"/>
  <c r="CR79" i="32"/>
  <c r="CR35" i="32"/>
  <c r="CR99" i="32"/>
  <c r="CR57" i="32"/>
  <c r="CR89" i="32"/>
  <c r="CR44" i="32"/>
  <c r="CR76" i="32"/>
  <c r="CR108" i="32"/>
  <c r="CR53" i="32"/>
  <c r="CR85" i="32"/>
  <c r="CR40" i="32"/>
  <c r="CR80" i="32"/>
  <c r="CR96" i="32"/>
  <c r="CR94" i="32"/>
  <c r="CR87" i="32"/>
  <c r="CR66" i="32"/>
  <c r="CR59" i="32"/>
  <c r="CR38" i="32"/>
  <c r="CR102" i="32"/>
  <c r="CR95" i="32"/>
  <c r="CR51" i="32"/>
  <c r="CR42" i="32"/>
  <c r="CQ114" i="32"/>
  <c r="CQ112" i="32"/>
  <c r="CQ113" i="32"/>
  <c r="CQ111" i="32"/>
  <c r="FG69" i="29"/>
  <c r="FG73" i="29"/>
  <c r="FG61" i="29"/>
  <c r="FG46" i="29"/>
  <c r="FG47" i="29"/>
  <c r="FG48" i="29"/>
  <c r="FG34" i="29"/>
  <c r="FG98" i="29"/>
  <c r="FG83" i="29"/>
  <c r="FG68" i="29"/>
  <c r="FG101" i="29"/>
  <c r="FG86" i="29"/>
  <c r="FG71" i="29"/>
  <c r="FG56" i="29"/>
  <c r="FG53" i="29"/>
  <c r="FG90" i="29"/>
  <c r="FG75" i="29"/>
  <c r="FG60" i="29"/>
  <c r="FG49" i="29"/>
  <c r="FH10" i="29"/>
  <c r="FG85" i="29"/>
  <c r="FG89" i="29"/>
  <c r="FG77" i="29"/>
  <c r="FG62" i="29"/>
  <c r="FG63" i="29"/>
  <c r="FG64" i="29"/>
  <c r="FG50" i="29"/>
  <c r="FG35" i="29"/>
  <c r="FG99" i="29"/>
  <c r="FG84" i="29"/>
  <c r="FG38" i="29"/>
  <c r="FG102" i="29"/>
  <c r="FG87" i="29"/>
  <c r="FG72" i="29"/>
  <c r="FG42" i="29"/>
  <c r="FG106" i="29"/>
  <c r="FG91" i="29"/>
  <c r="FG76" i="29"/>
  <c r="FG65" i="29"/>
  <c r="FG81" i="29"/>
  <c r="FG41" i="29"/>
  <c r="FG105" i="29"/>
  <c r="FG93" i="29"/>
  <c r="FG78" i="29"/>
  <c r="FG79" i="29"/>
  <c r="FG80" i="29"/>
  <c r="FG66" i="29"/>
  <c r="FG51" i="29"/>
  <c r="FG36" i="29"/>
  <c r="FG100" i="29"/>
  <c r="FG54" i="29"/>
  <c r="FG39" i="29"/>
  <c r="FG103" i="29"/>
  <c r="FG88" i="29"/>
  <c r="FG58" i="29"/>
  <c r="FG43" i="29"/>
  <c r="FG107" i="29"/>
  <c r="FG92" i="29"/>
  <c r="FG37" i="29"/>
  <c r="FG57" i="29"/>
  <c r="FG45" i="29"/>
  <c r="FG109" i="29"/>
  <c r="FG94" i="29"/>
  <c r="FG95" i="29"/>
  <c r="FG96" i="29"/>
  <c r="FG82" i="29"/>
  <c r="FG67" i="29"/>
  <c r="FG52" i="29"/>
  <c r="FG97" i="29"/>
  <c r="FG70" i="29"/>
  <c r="FG55" i="29"/>
  <c r="FG40" i="29"/>
  <c r="FG104" i="29"/>
  <c r="FG74" i="29"/>
  <c r="FG59" i="29"/>
  <c r="FG44" i="29"/>
  <c r="FG108" i="29"/>
  <c r="DH10" i="30"/>
  <c r="DG70" i="30"/>
  <c r="DG34" i="30"/>
  <c r="DG55" i="30"/>
  <c r="DG76" i="30"/>
  <c r="DG98" i="30"/>
  <c r="DG40" i="30"/>
  <c r="DG62" i="30"/>
  <c r="DG83" i="30"/>
  <c r="DG104" i="30"/>
  <c r="DG52" i="30"/>
  <c r="DG74" i="30"/>
  <c r="DG95" i="30"/>
  <c r="DG69" i="30"/>
  <c r="DG54" i="30"/>
  <c r="DG105" i="30"/>
  <c r="DG89" i="30"/>
  <c r="DG73" i="30"/>
  <c r="DG57" i="30"/>
  <c r="DG48" i="30"/>
  <c r="DG37" i="30"/>
  <c r="DG75" i="30"/>
  <c r="DG39" i="30"/>
  <c r="DG60" i="30"/>
  <c r="DG82" i="30"/>
  <c r="DG103" i="30"/>
  <c r="DG46" i="30"/>
  <c r="DG67" i="30"/>
  <c r="DG88" i="30"/>
  <c r="DG36" i="30"/>
  <c r="DG58" i="30"/>
  <c r="DG79" i="30"/>
  <c r="DG100" i="30"/>
  <c r="DG85" i="30"/>
  <c r="DG41" i="30"/>
  <c r="DG86" i="30"/>
  <c r="DG109" i="30"/>
  <c r="DG93" i="30"/>
  <c r="DG77" i="30"/>
  <c r="DG38" i="30"/>
  <c r="DG80" i="30"/>
  <c r="DG44" i="30"/>
  <c r="DG66" i="30"/>
  <c r="DG87" i="30"/>
  <c r="DG108" i="30"/>
  <c r="DG51" i="30"/>
  <c r="DG72" i="30"/>
  <c r="DG94" i="30"/>
  <c r="DG42" i="30"/>
  <c r="DG63" i="30"/>
  <c r="DG84" i="30"/>
  <c r="DG106" i="30"/>
  <c r="DG101" i="30"/>
  <c r="DG61" i="30"/>
  <c r="DG45" i="30"/>
  <c r="DG64" i="30"/>
  <c r="DG107" i="30"/>
  <c r="DG97" i="30"/>
  <c r="DG43" i="30"/>
  <c r="DG91" i="30"/>
  <c r="DG50" i="30"/>
  <c r="DG71" i="30"/>
  <c r="DG92" i="30"/>
  <c r="DG35" i="30"/>
  <c r="DG56" i="30"/>
  <c r="DG78" i="30"/>
  <c r="DG99" i="30"/>
  <c r="DG47" i="30"/>
  <c r="DG68" i="30"/>
  <c r="DG90" i="30"/>
  <c r="DG53" i="30"/>
  <c r="DG96" i="30"/>
  <c r="DG81" i="30"/>
  <c r="DG65" i="30"/>
  <c r="DG49" i="30"/>
  <c r="DG59" i="30"/>
  <c r="DG102" i="30"/>
  <c r="DF114" i="30"/>
  <c r="DF113" i="30"/>
  <c r="DF112" i="30"/>
  <c r="DF111" i="30"/>
  <c r="FF112" i="29"/>
  <c r="FF113" i="29"/>
  <c r="FF114" i="29"/>
  <c r="FF111" i="29"/>
  <c r="DN10" i="31"/>
  <c r="DM58" i="31"/>
  <c r="DM90" i="31"/>
  <c r="DM43" i="31"/>
  <c r="DM75" i="31"/>
  <c r="DM107" i="31"/>
  <c r="DM62" i="31"/>
  <c r="DM94" i="31"/>
  <c r="DM55" i="31"/>
  <c r="DM39" i="31"/>
  <c r="DM60" i="31"/>
  <c r="DM49" i="31"/>
  <c r="DM48" i="31"/>
  <c r="DM53" i="31"/>
  <c r="DM36" i="31"/>
  <c r="DM100" i="31"/>
  <c r="DM89" i="31"/>
  <c r="DM72" i="31"/>
  <c r="DM61" i="31"/>
  <c r="DM34" i="31"/>
  <c r="DM66" i="31"/>
  <c r="DM98" i="31"/>
  <c r="DM51" i="31"/>
  <c r="DM83" i="31"/>
  <c r="DM38" i="31"/>
  <c r="DM70" i="31"/>
  <c r="DM102" i="31"/>
  <c r="DM87" i="31"/>
  <c r="DM71" i="31"/>
  <c r="DM76" i="31"/>
  <c r="DM65" i="31"/>
  <c r="DM64" i="31"/>
  <c r="DM69" i="31"/>
  <c r="DM52" i="31"/>
  <c r="DM41" i="31"/>
  <c r="DM105" i="31"/>
  <c r="DM88" i="31"/>
  <c r="DM77" i="31"/>
  <c r="DM42" i="31"/>
  <c r="DM74" i="31"/>
  <c r="DM106" i="31"/>
  <c r="DM59" i="31"/>
  <c r="DM91" i="31"/>
  <c r="DM46" i="31"/>
  <c r="DM78" i="31"/>
  <c r="DM47" i="31"/>
  <c r="DM63" i="31"/>
  <c r="DM103" i="31"/>
  <c r="DM92" i="31"/>
  <c r="DM81" i="31"/>
  <c r="DM80" i="31"/>
  <c r="DM85" i="31"/>
  <c r="DM68" i="31"/>
  <c r="DM57" i="31"/>
  <c r="DM40" i="31"/>
  <c r="DM104" i="31"/>
  <c r="DM93" i="31"/>
  <c r="DM37" i="31"/>
  <c r="DM50" i="31"/>
  <c r="DM82" i="31"/>
  <c r="DM35" i="31"/>
  <c r="DM67" i="31"/>
  <c r="DM99" i="31"/>
  <c r="DM54" i="31"/>
  <c r="DM86" i="31"/>
  <c r="DM79" i="31"/>
  <c r="DM95" i="31"/>
  <c r="DM44" i="31"/>
  <c r="DM108" i="31"/>
  <c r="DM97" i="31"/>
  <c r="DM96" i="31"/>
  <c r="DM101" i="31"/>
  <c r="DM84" i="31"/>
  <c r="DM73" i="31"/>
  <c r="DM56" i="31"/>
  <c r="DM45" i="31"/>
  <c r="DM109" i="31"/>
  <c r="DM111" i="31" l="1"/>
  <c r="DM114" i="31"/>
  <c r="DM112" i="31"/>
  <c r="DM113" i="31"/>
  <c r="DH34" i="30"/>
  <c r="DH83" i="30"/>
  <c r="DH47" i="30"/>
  <c r="DH68" i="30"/>
  <c r="DH89" i="30"/>
  <c r="DH37" i="30"/>
  <c r="DH59" i="30"/>
  <c r="DH80" i="30"/>
  <c r="DH101" i="30"/>
  <c r="DH49" i="30"/>
  <c r="DH71" i="30"/>
  <c r="DH92" i="30"/>
  <c r="DH42" i="30"/>
  <c r="DH106" i="30"/>
  <c r="DH46" i="30"/>
  <c r="DH67" i="30"/>
  <c r="DH94" i="30"/>
  <c r="DH78" i="30"/>
  <c r="DH62" i="30"/>
  <c r="DH40" i="30"/>
  <c r="DH38" i="30"/>
  <c r="DH88" i="30"/>
  <c r="DH52" i="30"/>
  <c r="DH73" i="30"/>
  <c r="DH95" i="30"/>
  <c r="DH43" i="30"/>
  <c r="DH64" i="30"/>
  <c r="DH85" i="30"/>
  <c r="DH107" i="30"/>
  <c r="DH55" i="30"/>
  <c r="DH76" i="30"/>
  <c r="DH97" i="30"/>
  <c r="DH58" i="30"/>
  <c r="DH99" i="30"/>
  <c r="DH66" i="30"/>
  <c r="DH56" i="30"/>
  <c r="DH104" i="30"/>
  <c r="DH98" i="30"/>
  <c r="DH82" i="30"/>
  <c r="DI10" i="30"/>
  <c r="DH36" i="30"/>
  <c r="DH57" i="30"/>
  <c r="DH79" i="30"/>
  <c r="DH100" i="30"/>
  <c r="DH48" i="30"/>
  <c r="DH69" i="30"/>
  <c r="DH91" i="30"/>
  <c r="DH39" i="30"/>
  <c r="DH60" i="30"/>
  <c r="DH81" i="30"/>
  <c r="DH103" i="30"/>
  <c r="DH74" i="30"/>
  <c r="DH61" i="30"/>
  <c r="DH86" i="30"/>
  <c r="DH50" i="30"/>
  <c r="DH51" i="30"/>
  <c r="DH93" i="30"/>
  <c r="DH102" i="30"/>
  <c r="DH77" i="30"/>
  <c r="DH41" i="30"/>
  <c r="DH63" i="30"/>
  <c r="DH84" i="30"/>
  <c r="DH105" i="30"/>
  <c r="DH53" i="30"/>
  <c r="DH75" i="30"/>
  <c r="DH96" i="30"/>
  <c r="DH44" i="30"/>
  <c r="DH65" i="30"/>
  <c r="DH87" i="30"/>
  <c r="DH108" i="30"/>
  <c r="DH90" i="30"/>
  <c r="DH35" i="30"/>
  <c r="DH109" i="30"/>
  <c r="DH70" i="30"/>
  <c r="DH54" i="30"/>
  <c r="DH45" i="30"/>
  <c r="DH72" i="30"/>
  <c r="FG112" i="29"/>
  <c r="FG113" i="29"/>
  <c r="FG114" i="29"/>
  <c r="FG111" i="29"/>
  <c r="CR112" i="32"/>
  <c r="CR113" i="32"/>
  <c r="CR111" i="32"/>
  <c r="CR114" i="32"/>
  <c r="DG114" i="30"/>
  <c r="DG112" i="30"/>
  <c r="DG111" i="30"/>
  <c r="DG113" i="30"/>
  <c r="DN34" i="31"/>
  <c r="DN55" i="31"/>
  <c r="DN87" i="31"/>
  <c r="DN48" i="31"/>
  <c r="DN80" i="31"/>
  <c r="DN35" i="31"/>
  <c r="DN67" i="31"/>
  <c r="DN99" i="31"/>
  <c r="DN36" i="31"/>
  <c r="DN76" i="31"/>
  <c r="DN41" i="31"/>
  <c r="DN105" i="31"/>
  <c r="DN102" i="31"/>
  <c r="DN93" i="31"/>
  <c r="DN74" i="31"/>
  <c r="DN65" i="31"/>
  <c r="DN62" i="31"/>
  <c r="DN69" i="31"/>
  <c r="DN66" i="31"/>
  <c r="DN38" i="31"/>
  <c r="DN63" i="31"/>
  <c r="DN95" i="31"/>
  <c r="DN56" i="31"/>
  <c r="DN88" i="31"/>
  <c r="DN43" i="31"/>
  <c r="DN75" i="31"/>
  <c r="DN107" i="31"/>
  <c r="DN68" i="31"/>
  <c r="DN108" i="31"/>
  <c r="DN57" i="31"/>
  <c r="DN54" i="31"/>
  <c r="DN45" i="31"/>
  <c r="DN109" i="31"/>
  <c r="DN90" i="31"/>
  <c r="DN81" i="31"/>
  <c r="DN78" i="31"/>
  <c r="DN85" i="31"/>
  <c r="DN82" i="31"/>
  <c r="DO10" i="31"/>
  <c r="DN39" i="31"/>
  <c r="DN71" i="31"/>
  <c r="DN103" i="31"/>
  <c r="DN64" i="31"/>
  <c r="DN96" i="31"/>
  <c r="DN51" i="31"/>
  <c r="DN83" i="31"/>
  <c r="DN60" i="31"/>
  <c r="DN100" i="31"/>
  <c r="DN52" i="31"/>
  <c r="DN73" i="31"/>
  <c r="DN70" i="31"/>
  <c r="DN61" i="31"/>
  <c r="DN42" i="31"/>
  <c r="DN106" i="31"/>
  <c r="DN97" i="31"/>
  <c r="DN94" i="31"/>
  <c r="DN101" i="31"/>
  <c r="DN98" i="31"/>
  <c r="DN37" i="31"/>
  <c r="DN47" i="31"/>
  <c r="DN79" i="31"/>
  <c r="DN40" i="31"/>
  <c r="DN72" i="31"/>
  <c r="DN104" i="31"/>
  <c r="DN59" i="31"/>
  <c r="DN91" i="31"/>
  <c r="DN92" i="31"/>
  <c r="DN44" i="31"/>
  <c r="DN84" i="31"/>
  <c r="DN89" i="31"/>
  <c r="DN86" i="31"/>
  <c r="DN77" i="31"/>
  <c r="DN58" i="31"/>
  <c r="DN49" i="31"/>
  <c r="DN46" i="31"/>
  <c r="DN53" i="31"/>
  <c r="DN50" i="31"/>
  <c r="FI10" i="29"/>
  <c r="FH38" i="29"/>
  <c r="FH102" i="29"/>
  <c r="FH90" i="29"/>
  <c r="FH59" i="29"/>
  <c r="FH44" i="29"/>
  <c r="FH108" i="29"/>
  <c r="FH93" i="29"/>
  <c r="FH47" i="29"/>
  <c r="FH48" i="29"/>
  <c r="FH49" i="29"/>
  <c r="FH62" i="29"/>
  <c r="FH67" i="29"/>
  <c r="FH52" i="29"/>
  <c r="FH37" i="29"/>
  <c r="FH101" i="29"/>
  <c r="FH87" i="29"/>
  <c r="FH72" i="29"/>
  <c r="FH57" i="29"/>
  <c r="FH46" i="29"/>
  <c r="FH34" i="29"/>
  <c r="FH70" i="29"/>
  <c r="FH86" i="29"/>
  <c r="FH106" i="29"/>
  <c r="FH91" i="29"/>
  <c r="FH92" i="29"/>
  <c r="FH109" i="29"/>
  <c r="FH79" i="29"/>
  <c r="FH96" i="29"/>
  <c r="FH50" i="29"/>
  <c r="FH99" i="29"/>
  <c r="FH100" i="29"/>
  <c r="FH39" i="29"/>
  <c r="FH40" i="29"/>
  <c r="FH41" i="29"/>
  <c r="FH78" i="29"/>
  <c r="FH42" i="29"/>
  <c r="FH98" i="29"/>
  <c r="FH107" i="29"/>
  <c r="FH45" i="29"/>
  <c r="FH94" i="29"/>
  <c r="FH95" i="29"/>
  <c r="FH65" i="29"/>
  <c r="FH35" i="29"/>
  <c r="FH36" i="29"/>
  <c r="FH53" i="29"/>
  <c r="FH55" i="29"/>
  <c r="FH56" i="29"/>
  <c r="FH73" i="29"/>
  <c r="FH82" i="29"/>
  <c r="FH58" i="29"/>
  <c r="FH43" i="29"/>
  <c r="FH60" i="29"/>
  <c r="FH61" i="29"/>
  <c r="FH66" i="29"/>
  <c r="FH64" i="29"/>
  <c r="FH81" i="29"/>
  <c r="FH51" i="29"/>
  <c r="FH68" i="29"/>
  <c r="FH69" i="29"/>
  <c r="FH71" i="29"/>
  <c r="FH88" i="29"/>
  <c r="FH89" i="29"/>
  <c r="FH54" i="29"/>
  <c r="FH74" i="29"/>
  <c r="FH75" i="29"/>
  <c r="FH76" i="29"/>
  <c r="FH77" i="29"/>
  <c r="FH63" i="29"/>
  <c r="FH80" i="29"/>
  <c r="FH97" i="29"/>
  <c r="FH83" i="29"/>
  <c r="FH84" i="29"/>
  <c r="FH85" i="29"/>
  <c r="FH103" i="29"/>
  <c r="FH104" i="29"/>
  <c r="FH105" i="29"/>
  <c r="CS38" i="32"/>
  <c r="CS70" i="32"/>
  <c r="CS102" i="32"/>
  <c r="CS65" i="32"/>
  <c r="CS97" i="32"/>
  <c r="CS50" i="32"/>
  <c r="CS82" i="32"/>
  <c r="CS53" i="32"/>
  <c r="CT10" i="32"/>
  <c r="CS45" i="32"/>
  <c r="CS59" i="32"/>
  <c r="CS36" i="32"/>
  <c r="CS100" i="32"/>
  <c r="CS95" i="32"/>
  <c r="CS88" i="32"/>
  <c r="CS67" i="32"/>
  <c r="CS60" i="32"/>
  <c r="CS71" i="32"/>
  <c r="CS80" i="32"/>
  <c r="CS87" i="32"/>
  <c r="CS46" i="32"/>
  <c r="CS78" i="32"/>
  <c r="CS41" i="32"/>
  <c r="CS73" i="32"/>
  <c r="CS105" i="32"/>
  <c r="CS58" i="32"/>
  <c r="CS90" i="32"/>
  <c r="CS85" i="32"/>
  <c r="CS37" i="32"/>
  <c r="CS77" i="32"/>
  <c r="CS75" i="32"/>
  <c r="CS52" i="32"/>
  <c r="CS47" i="32"/>
  <c r="CS40" i="32"/>
  <c r="CS104" i="32"/>
  <c r="CS83" i="32"/>
  <c r="CS76" i="32"/>
  <c r="CS103" i="32"/>
  <c r="CS96" i="32"/>
  <c r="CS54" i="32"/>
  <c r="CS86" i="32"/>
  <c r="CS49" i="32"/>
  <c r="CS81" i="32"/>
  <c r="CS34" i="32"/>
  <c r="CS66" i="32"/>
  <c r="CS98" i="32"/>
  <c r="CS61" i="32"/>
  <c r="CS69" i="32"/>
  <c r="CS109" i="32"/>
  <c r="CS91" i="32"/>
  <c r="CS68" i="32"/>
  <c r="CS63" i="32"/>
  <c r="CS56" i="32"/>
  <c r="CS35" i="32"/>
  <c r="CS99" i="32"/>
  <c r="CS92" i="32"/>
  <c r="CS48" i="32"/>
  <c r="CS39" i="32"/>
  <c r="CS62" i="32"/>
  <c r="CS94" i="32"/>
  <c r="CS57" i="32"/>
  <c r="CS89" i="32"/>
  <c r="CS42" i="32"/>
  <c r="CS74" i="32"/>
  <c r="CS106" i="32"/>
  <c r="CS93" i="32"/>
  <c r="CS101" i="32"/>
  <c r="CS43" i="32"/>
  <c r="CS107" i="32"/>
  <c r="CS84" i="32"/>
  <c r="CS79" i="32"/>
  <c r="CS72" i="32"/>
  <c r="CS51" i="32"/>
  <c r="CS44" i="32"/>
  <c r="CS108" i="32"/>
  <c r="CS64" i="32"/>
  <c r="CS55" i="32"/>
  <c r="DN111" i="31" l="1"/>
  <c r="DN114" i="31"/>
  <c r="DN112" i="31"/>
  <c r="DN113" i="31"/>
  <c r="DI38" i="30"/>
  <c r="DI60" i="30"/>
  <c r="DI81" i="30"/>
  <c r="DI102" i="30"/>
  <c r="DI45" i="30"/>
  <c r="DI66" i="30"/>
  <c r="DI88" i="30"/>
  <c r="DI109" i="30"/>
  <c r="DI46" i="30"/>
  <c r="DI68" i="30"/>
  <c r="DI89" i="30"/>
  <c r="DI47" i="30"/>
  <c r="DI90" i="30"/>
  <c r="DI71" i="30"/>
  <c r="DI53" i="30"/>
  <c r="DI99" i="30"/>
  <c r="DI39" i="30"/>
  <c r="DI96" i="30"/>
  <c r="DI87" i="30"/>
  <c r="DI44" i="30"/>
  <c r="DI65" i="30"/>
  <c r="DI86" i="30"/>
  <c r="DI108" i="30"/>
  <c r="DI50" i="30"/>
  <c r="DI72" i="30"/>
  <c r="DI93" i="30"/>
  <c r="DJ10" i="30"/>
  <c r="DI52" i="30"/>
  <c r="DI73" i="30"/>
  <c r="DI94" i="30"/>
  <c r="DI63" i="30"/>
  <c r="DI69" i="30"/>
  <c r="DI91" i="30"/>
  <c r="DI35" i="30"/>
  <c r="DI101" i="30"/>
  <c r="DI59" i="30"/>
  <c r="DI64" i="30"/>
  <c r="DI107" i="30"/>
  <c r="DI49" i="30"/>
  <c r="DI70" i="30"/>
  <c r="DI92" i="30"/>
  <c r="DI34" i="30"/>
  <c r="DI56" i="30"/>
  <c r="DI77" i="30"/>
  <c r="DI98" i="30"/>
  <c r="DI36" i="30"/>
  <c r="DI57" i="30"/>
  <c r="DI78" i="30"/>
  <c r="DI100" i="30"/>
  <c r="DI79" i="30"/>
  <c r="DI48" i="30"/>
  <c r="DI106" i="30"/>
  <c r="DI55" i="30"/>
  <c r="DI74" i="30"/>
  <c r="DI83" i="30"/>
  <c r="DI43" i="30"/>
  <c r="DI85" i="30"/>
  <c r="DI37" i="30"/>
  <c r="DI54" i="30"/>
  <c r="DI76" i="30"/>
  <c r="DI97" i="30"/>
  <c r="DI40" i="30"/>
  <c r="DI61" i="30"/>
  <c r="DI82" i="30"/>
  <c r="DI104" i="30"/>
  <c r="DI41" i="30"/>
  <c r="DI62" i="30"/>
  <c r="DI84" i="30"/>
  <c r="DI105" i="30"/>
  <c r="DI95" i="30"/>
  <c r="DI51" i="30"/>
  <c r="DI80" i="30"/>
  <c r="DI75" i="30"/>
  <c r="DI42" i="30"/>
  <c r="DI103" i="30"/>
  <c r="DI67" i="30"/>
  <c r="DI58" i="30"/>
  <c r="CT51" i="32"/>
  <c r="CT83" i="32"/>
  <c r="CT38" i="32"/>
  <c r="CT70" i="32"/>
  <c r="CT102" i="32"/>
  <c r="CT63" i="32"/>
  <c r="CT95" i="32"/>
  <c r="CT98" i="32"/>
  <c r="CT50" i="32"/>
  <c r="CT40" i="32"/>
  <c r="CT104" i="32"/>
  <c r="CT97" i="32"/>
  <c r="CT92" i="32"/>
  <c r="CT69" i="32"/>
  <c r="CT64" i="32"/>
  <c r="CT57" i="32"/>
  <c r="CT68" i="32"/>
  <c r="CT77" i="32"/>
  <c r="CT52" i="32"/>
  <c r="CU10" i="32"/>
  <c r="CT59" i="32"/>
  <c r="CT91" i="32"/>
  <c r="CT46" i="32"/>
  <c r="CT78" i="32"/>
  <c r="CT39" i="32"/>
  <c r="CT71" i="32"/>
  <c r="CT103" i="32"/>
  <c r="CT42" i="32"/>
  <c r="CT82" i="32"/>
  <c r="CT56" i="32"/>
  <c r="CT49" i="32"/>
  <c r="CT44" i="32"/>
  <c r="CT108" i="32"/>
  <c r="CT85" i="32"/>
  <c r="CT80" i="32"/>
  <c r="CT73" i="32"/>
  <c r="CT100" i="32"/>
  <c r="CT93" i="32"/>
  <c r="CT84" i="32"/>
  <c r="CT35" i="32"/>
  <c r="CT67" i="32"/>
  <c r="CT99" i="32"/>
  <c r="CT54" i="32"/>
  <c r="CT86" i="32"/>
  <c r="CT47" i="32"/>
  <c r="CT79" i="32"/>
  <c r="CT34" i="32"/>
  <c r="CT74" i="32"/>
  <c r="CT58" i="32"/>
  <c r="CT72" i="32"/>
  <c r="CT65" i="32"/>
  <c r="CT60" i="32"/>
  <c r="CT37" i="32"/>
  <c r="CT101" i="32"/>
  <c r="CT96" i="32"/>
  <c r="CT89" i="32"/>
  <c r="CT45" i="32"/>
  <c r="CT109" i="32"/>
  <c r="CT43" i="32"/>
  <c r="CT75" i="32"/>
  <c r="CT107" i="32"/>
  <c r="CT62" i="32"/>
  <c r="CT94" i="32"/>
  <c r="CT55" i="32"/>
  <c r="CT87" i="32"/>
  <c r="CT66" i="32"/>
  <c r="CT106" i="32"/>
  <c r="CT90" i="32"/>
  <c r="CT88" i="32"/>
  <c r="CT81" i="32"/>
  <c r="CT76" i="32"/>
  <c r="CT53" i="32"/>
  <c r="CT48" i="32"/>
  <c r="CT41" i="32"/>
  <c r="CT105" i="32"/>
  <c r="CT61" i="32"/>
  <c r="CT36" i="32"/>
  <c r="DO34" i="31"/>
  <c r="DO52" i="31"/>
  <c r="DO84" i="31"/>
  <c r="DO37" i="31"/>
  <c r="DO69" i="31"/>
  <c r="DO101" i="31"/>
  <c r="DO56" i="31"/>
  <c r="DO88" i="31"/>
  <c r="DO73" i="31"/>
  <c r="DO57" i="31"/>
  <c r="DO46" i="31"/>
  <c r="DO43" i="31"/>
  <c r="DO107" i="31"/>
  <c r="DO98" i="31"/>
  <c r="DO95" i="31"/>
  <c r="DO102" i="31"/>
  <c r="DO83" i="31"/>
  <c r="DO74" i="31"/>
  <c r="DO55" i="31"/>
  <c r="DO38" i="31"/>
  <c r="DO60" i="31"/>
  <c r="DO92" i="31"/>
  <c r="DO45" i="31"/>
  <c r="DO77" i="31"/>
  <c r="DO109" i="31"/>
  <c r="DO64" i="31"/>
  <c r="DO96" i="31"/>
  <c r="DO105" i="31"/>
  <c r="DO89" i="31"/>
  <c r="DO62" i="31"/>
  <c r="DO59" i="31"/>
  <c r="DO50" i="31"/>
  <c r="DO47" i="31"/>
  <c r="DO54" i="31"/>
  <c r="DO35" i="31"/>
  <c r="DO99" i="31"/>
  <c r="DO90" i="31"/>
  <c r="DO71" i="31"/>
  <c r="DO36" i="31"/>
  <c r="DO68" i="31"/>
  <c r="DO100" i="31"/>
  <c r="DO53" i="31"/>
  <c r="DO85" i="31"/>
  <c r="DO40" i="31"/>
  <c r="DO72" i="31"/>
  <c r="DO104" i="31"/>
  <c r="DO49" i="31"/>
  <c r="DO65" i="31"/>
  <c r="DO78" i="31"/>
  <c r="DO75" i="31"/>
  <c r="DO66" i="31"/>
  <c r="DO63" i="31"/>
  <c r="DO70" i="31"/>
  <c r="DO51" i="31"/>
  <c r="DO42" i="31"/>
  <c r="DO106" i="31"/>
  <c r="DO87" i="31"/>
  <c r="DP10" i="31"/>
  <c r="DO44" i="31"/>
  <c r="DO76" i="31"/>
  <c r="DO108" i="31"/>
  <c r="DO61" i="31"/>
  <c r="DO93" i="31"/>
  <c r="DO48" i="31"/>
  <c r="DO80" i="31"/>
  <c r="DO41" i="31"/>
  <c r="DO81" i="31"/>
  <c r="DO97" i="31"/>
  <c r="DO94" i="31"/>
  <c r="DO91" i="31"/>
  <c r="DO82" i="31"/>
  <c r="DO79" i="31"/>
  <c r="DO86" i="31"/>
  <c r="DO67" i="31"/>
  <c r="DO58" i="31"/>
  <c r="DO39" i="31"/>
  <c r="DO103" i="31"/>
  <c r="CS113" i="32"/>
  <c r="CS111" i="32"/>
  <c r="CS114" i="32"/>
  <c r="CS112" i="32"/>
  <c r="FH112" i="29"/>
  <c r="FH111" i="29"/>
  <c r="FH113" i="29"/>
  <c r="FH114" i="29"/>
  <c r="FI79" i="29"/>
  <c r="FI83" i="29"/>
  <c r="FI71" i="29"/>
  <c r="FI40" i="29"/>
  <c r="FI104" i="29"/>
  <c r="FI89" i="29"/>
  <c r="FI70" i="29"/>
  <c r="FI47" i="29"/>
  <c r="FI92" i="29"/>
  <c r="FI77" i="29"/>
  <c r="FI58" i="29"/>
  <c r="FI59" i="29"/>
  <c r="FI96" i="29"/>
  <c r="FI97" i="29"/>
  <c r="FI94" i="29"/>
  <c r="FI68" i="29"/>
  <c r="FI53" i="29"/>
  <c r="FI34" i="29"/>
  <c r="FI98" i="29"/>
  <c r="FI75" i="29"/>
  <c r="FI99" i="29"/>
  <c r="FI103" i="29"/>
  <c r="FI88" i="29"/>
  <c r="FI105" i="29"/>
  <c r="FI102" i="29"/>
  <c r="FI76" i="29"/>
  <c r="FI93" i="29"/>
  <c r="FI90" i="29"/>
  <c r="FI80" i="29"/>
  <c r="FI46" i="29"/>
  <c r="FI36" i="29"/>
  <c r="FI37" i="29"/>
  <c r="FI50" i="29"/>
  <c r="FI35" i="29"/>
  <c r="FI39" i="29"/>
  <c r="FI63" i="29"/>
  <c r="FI41" i="29"/>
  <c r="FI38" i="29"/>
  <c r="FI91" i="29"/>
  <c r="FI108" i="29"/>
  <c r="FI109" i="29"/>
  <c r="FI106" i="29"/>
  <c r="FI49" i="29"/>
  <c r="FI62" i="29"/>
  <c r="FI52" i="29"/>
  <c r="FI69" i="29"/>
  <c r="FI66" i="29"/>
  <c r="FJ10" i="29"/>
  <c r="FI51" i="29"/>
  <c r="FI55" i="29"/>
  <c r="FI56" i="29"/>
  <c r="FI57" i="29"/>
  <c r="FI54" i="29"/>
  <c r="FI44" i="29"/>
  <c r="FI45" i="29"/>
  <c r="FI42" i="29"/>
  <c r="FI48" i="29"/>
  <c r="FI65" i="29"/>
  <c r="FI78" i="29"/>
  <c r="FI84" i="29"/>
  <c r="FI85" i="29"/>
  <c r="FI82" i="29"/>
  <c r="FI43" i="29"/>
  <c r="FI67" i="29"/>
  <c r="FI87" i="29"/>
  <c r="FI72" i="29"/>
  <c r="FI73" i="29"/>
  <c r="FI86" i="29"/>
  <c r="FI60" i="29"/>
  <c r="FI61" i="29"/>
  <c r="FI74" i="29"/>
  <c r="FI64" i="29"/>
  <c r="FI81" i="29"/>
  <c r="FI95" i="29"/>
  <c r="FI100" i="29"/>
  <c r="FI101" i="29"/>
  <c r="FI107" i="29"/>
  <c r="DH111" i="30"/>
  <c r="DH113" i="30"/>
  <c r="DH112" i="30"/>
  <c r="DH114" i="30"/>
  <c r="DI111" i="30" l="1"/>
  <c r="DI114" i="30"/>
  <c r="DI113" i="30"/>
  <c r="DI112" i="30"/>
  <c r="FI112" i="29"/>
  <c r="FI113" i="29"/>
  <c r="FI114" i="29"/>
  <c r="FI111" i="29"/>
  <c r="CU56" i="32"/>
  <c r="CU88" i="32"/>
  <c r="CU43" i="32"/>
  <c r="CU75" i="32"/>
  <c r="CU107" i="32"/>
  <c r="CU60" i="32"/>
  <c r="CU92" i="32"/>
  <c r="CU79" i="32"/>
  <c r="CU95" i="32"/>
  <c r="CU37" i="32"/>
  <c r="CU101" i="32"/>
  <c r="CU90" i="32"/>
  <c r="CU73" i="32"/>
  <c r="CU62" i="32"/>
  <c r="CU61" i="32"/>
  <c r="CU34" i="32"/>
  <c r="CU98" i="32"/>
  <c r="CU54" i="32"/>
  <c r="CU49" i="32"/>
  <c r="CV10" i="32"/>
  <c r="CU64" i="32"/>
  <c r="CU96" i="32"/>
  <c r="CU51" i="32"/>
  <c r="CU83" i="32"/>
  <c r="CU36" i="32"/>
  <c r="CU68" i="32"/>
  <c r="CU100" i="32"/>
  <c r="CU55" i="32"/>
  <c r="CU39" i="32"/>
  <c r="CU53" i="32"/>
  <c r="CU42" i="32"/>
  <c r="CU106" i="32"/>
  <c r="CU89" i="32"/>
  <c r="CU78" i="32"/>
  <c r="CU77" i="32"/>
  <c r="CU50" i="32"/>
  <c r="CU65" i="32"/>
  <c r="CU70" i="32"/>
  <c r="CU81" i="32"/>
  <c r="CU40" i="32"/>
  <c r="CU72" i="32"/>
  <c r="CU104" i="32"/>
  <c r="CU59" i="32"/>
  <c r="CU91" i="32"/>
  <c r="CU44" i="32"/>
  <c r="CU76" i="32"/>
  <c r="CU108" i="32"/>
  <c r="CU87" i="32"/>
  <c r="CU71" i="32"/>
  <c r="CU69" i="32"/>
  <c r="CU58" i="32"/>
  <c r="CU41" i="32"/>
  <c r="CU105" i="32"/>
  <c r="CU94" i="32"/>
  <c r="CU93" i="32"/>
  <c r="CU66" i="32"/>
  <c r="CU97" i="32"/>
  <c r="CU86" i="32"/>
  <c r="CU48" i="32"/>
  <c r="CU80" i="32"/>
  <c r="CU35" i="32"/>
  <c r="CU67" i="32"/>
  <c r="CU99" i="32"/>
  <c r="CU52" i="32"/>
  <c r="CU84" i="32"/>
  <c r="CU47" i="32"/>
  <c r="CU63" i="32"/>
  <c r="CU103" i="32"/>
  <c r="CU85" i="32"/>
  <c r="CU74" i="32"/>
  <c r="CU57" i="32"/>
  <c r="CU46" i="32"/>
  <c r="CU45" i="32"/>
  <c r="CU109" i="32"/>
  <c r="CU82" i="32"/>
  <c r="CU38" i="32"/>
  <c r="CU102" i="32"/>
  <c r="DP49" i="31"/>
  <c r="DP81" i="31"/>
  <c r="DP34" i="31"/>
  <c r="DP66" i="31"/>
  <c r="DP98" i="31"/>
  <c r="DP53" i="31"/>
  <c r="DP85" i="31"/>
  <c r="DP54" i="31"/>
  <c r="DP38" i="31"/>
  <c r="DP78" i="31"/>
  <c r="DP83" i="31"/>
  <c r="DP72" i="31"/>
  <c r="DP55" i="31"/>
  <c r="DP44" i="31"/>
  <c r="DP108" i="31"/>
  <c r="DP91" i="31"/>
  <c r="DP80" i="31"/>
  <c r="DP79" i="31"/>
  <c r="DP68" i="31"/>
  <c r="DP57" i="31"/>
  <c r="DP89" i="31"/>
  <c r="DP42" i="31"/>
  <c r="DP74" i="31"/>
  <c r="DP106" i="31"/>
  <c r="DP61" i="31"/>
  <c r="DP93" i="31"/>
  <c r="DP86" i="31"/>
  <c r="DP70" i="31"/>
  <c r="DP35" i="31"/>
  <c r="DP99" i="31"/>
  <c r="DP88" i="31"/>
  <c r="DP71" i="31"/>
  <c r="DP60" i="31"/>
  <c r="DP43" i="31"/>
  <c r="DP107" i="31"/>
  <c r="DP96" i="31"/>
  <c r="DP95" i="31"/>
  <c r="DP84" i="31"/>
  <c r="DQ10" i="31"/>
  <c r="DP65" i="31"/>
  <c r="DP97" i="31"/>
  <c r="DP50" i="31"/>
  <c r="DP82" i="31"/>
  <c r="DP37" i="31"/>
  <c r="DP69" i="31"/>
  <c r="DP101" i="31"/>
  <c r="DP62" i="31"/>
  <c r="DP102" i="31"/>
  <c r="DP51" i="31"/>
  <c r="DP40" i="31"/>
  <c r="DP104" i="31"/>
  <c r="DP87" i="31"/>
  <c r="DP76" i="31"/>
  <c r="DP59" i="31"/>
  <c r="DP48" i="31"/>
  <c r="DP47" i="31"/>
  <c r="DP36" i="31"/>
  <c r="DP100" i="31"/>
  <c r="DP41" i="31"/>
  <c r="DP73" i="31"/>
  <c r="DP105" i="31"/>
  <c r="DP58" i="31"/>
  <c r="DP90" i="31"/>
  <c r="DP45" i="31"/>
  <c r="DP77" i="31"/>
  <c r="DP109" i="31"/>
  <c r="DP94" i="31"/>
  <c r="DP46" i="31"/>
  <c r="DP67" i="31"/>
  <c r="DP56" i="31"/>
  <c r="DP39" i="31"/>
  <c r="DP103" i="31"/>
  <c r="DP92" i="31"/>
  <c r="DP75" i="31"/>
  <c r="DP64" i="31"/>
  <c r="DP63" i="31"/>
  <c r="DP52" i="31"/>
  <c r="CT113" i="32"/>
  <c r="CT111" i="32"/>
  <c r="CT114" i="32"/>
  <c r="CT112" i="32"/>
  <c r="FK10" i="29"/>
  <c r="FJ64" i="29"/>
  <c r="FJ52" i="29"/>
  <c r="FJ76" i="29"/>
  <c r="FJ85" i="29"/>
  <c r="FJ66" i="29"/>
  <c r="FJ51" i="29"/>
  <c r="FJ72" i="29"/>
  <c r="FJ73" i="29"/>
  <c r="FJ54" i="29"/>
  <c r="FJ39" i="29"/>
  <c r="FJ103" i="29"/>
  <c r="FJ61" i="29"/>
  <c r="FJ42" i="29"/>
  <c r="FJ106" i="29"/>
  <c r="FJ91" i="29"/>
  <c r="FJ65" i="29"/>
  <c r="FJ62" i="29"/>
  <c r="FJ63" i="29"/>
  <c r="FJ104" i="29"/>
  <c r="FJ40" i="29"/>
  <c r="FJ80" i="29"/>
  <c r="FJ68" i="29"/>
  <c r="FJ37" i="29"/>
  <c r="FJ101" i="29"/>
  <c r="FJ82" i="29"/>
  <c r="FJ67" i="29"/>
  <c r="FJ60" i="29"/>
  <c r="FJ89" i="29"/>
  <c r="FJ70" i="29"/>
  <c r="FJ55" i="29"/>
  <c r="FJ56" i="29"/>
  <c r="FJ77" i="29"/>
  <c r="FJ58" i="29"/>
  <c r="FJ43" i="29"/>
  <c r="FJ107" i="29"/>
  <c r="FJ81" i="29"/>
  <c r="FJ78" i="29"/>
  <c r="FJ79" i="29"/>
  <c r="FJ44" i="29"/>
  <c r="FJ96" i="29"/>
  <c r="FJ84" i="29"/>
  <c r="FJ53" i="29"/>
  <c r="FJ34" i="29"/>
  <c r="FJ98" i="29"/>
  <c r="FJ83" i="29"/>
  <c r="FJ41" i="29"/>
  <c r="FJ105" i="29"/>
  <c r="FJ86" i="29"/>
  <c r="FJ71" i="29"/>
  <c r="FJ108" i="29"/>
  <c r="FJ93" i="29"/>
  <c r="FJ74" i="29"/>
  <c r="FJ59" i="29"/>
  <c r="FJ92" i="29"/>
  <c r="FJ97" i="29"/>
  <c r="FJ94" i="29"/>
  <c r="FJ95" i="29"/>
  <c r="FJ48" i="29"/>
  <c r="FJ36" i="29"/>
  <c r="FJ100" i="29"/>
  <c r="FJ69" i="29"/>
  <c r="FJ50" i="29"/>
  <c r="FJ35" i="29"/>
  <c r="FJ99" i="29"/>
  <c r="FJ57" i="29"/>
  <c r="FJ38" i="29"/>
  <c r="FJ102" i="29"/>
  <c r="FJ87" i="29"/>
  <c r="FJ45" i="29"/>
  <c r="FJ109" i="29"/>
  <c r="FJ90" i="29"/>
  <c r="FJ75" i="29"/>
  <c r="FJ49" i="29"/>
  <c r="FJ46" i="29"/>
  <c r="FJ47" i="29"/>
  <c r="FJ88" i="29"/>
  <c r="DO113" i="31"/>
  <c r="DO114" i="31"/>
  <c r="DO112" i="31"/>
  <c r="DO111" i="31"/>
  <c r="DJ35" i="30"/>
  <c r="DJ57" i="30"/>
  <c r="DJ78" i="30"/>
  <c r="DJ99" i="30"/>
  <c r="DJ47" i="30"/>
  <c r="DJ69" i="30"/>
  <c r="DJ90" i="30"/>
  <c r="DJ38" i="30"/>
  <c r="DJ59" i="30"/>
  <c r="DJ81" i="30"/>
  <c r="DJ102" i="30"/>
  <c r="DJ76" i="30"/>
  <c r="DJ77" i="30"/>
  <c r="DJ84" i="30"/>
  <c r="DJ39" i="30"/>
  <c r="DJ87" i="30"/>
  <c r="DJ96" i="30"/>
  <c r="DJ36" i="30"/>
  <c r="DJ103" i="30"/>
  <c r="DJ41" i="30"/>
  <c r="DJ62" i="30"/>
  <c r="DJ83" i="30"/>
  <c r="DJ105" i="30"/>
  <c r="DJ53" i="30"/>
  <c r="DJ74" i="30"/>
  <c r="DJ95" i="30"/>
  <c r="DJ43" i="30"/>
  <c r="DJ65" i="30"/>
  <c r="DJ86" i="30"/>
  <c r="DJ107" i="30"/>
  <c r="DJ92" i="30"/>
  <c r="DJ55" i="30"/>
  <c r="DJ104" i="30"/>
  <c r="DJ48" i="30"/>
  <c r="DJ61" i="30"/>
  <c r="DJ109" i="30"/>
  <c r="DJ56" i="30"/>
  <c r="DJ71" i="30"/>
  <c r="DK10" i="30"/>
  <c r="DJ46" i="30"/>
  <c r="DJ67" i="30"/>
  <c r="DJ89" i="30"/>
  <c r="DJ37" i="30"/>
  <c r="DJ58" i="30"/>
  <c r="DJ79" i="30"/>
  <c r="DJ101" i="30"/>
  <c r="DJ49" i="30"/>
  <c r="DJ70" i="30"/>
  <c r="DJ91" i="30"/>
  <c r="DJ44" i="30"/>
  <c r="DJ108" i="30"/>
  <c r="DJ40" i="30"/>
  <c r="DJ93" i="30"/>
  <c r="DJ68" i="30"/>
  <c r="DJ52" i="30"/>
  <c r="DJ82" i="30"/>
  <c r="DJ80" i="30"/>
  <c r="DJ45" i="30"/>
  <c r="DJ34" i="30"/>
  <c r="DJ51" i="30"/>
  <c r="DJ73" i="30"/>
  <c r="DJ94" i="30"/>
  <c r="DJ42" i="30"/>
  <c r="DJ63" i="30"/>
  <c r="DJ85" i="30"/>
  <c r="DJ106" i="30"/>
  <c r="DJ54" i="30"/>
  <c r="DJ75" i="30"/>
  <c r="DJ97" i="30"/>
  <c r="DJ60" i="30"/>
  <c r="DJ98" i="30"/>
  <c r="DJ64" i="30"/>
  <c r="DJ66" i="30"/>
  <c r="DJ88" i="30"/>
  <c r="DJ72" i="30"/>
  <c r="DJ50" i="30"/>
  <c r="DJ100" i="30"/>
  <c r="DJ113" i="30" l="1"/>
  <c r="DJ112" i="30"/>
  <c r="DJ111" i="30"/>
  <c r="DJ114" i="30"/>
  <c r="DL10" i="30"/>
  <c r="DK48" i="30"/>
  <c r="DK70" i="30"/>
  <c r="DK91" i="30"/>
  <c r="DK34" i="30"/>
  <c r="DK55" i="30"/>
  <c r="DK76" i="30"/>
  <c r="DK98" i="30"/>
  <c r="DK40" i="30"/>
  <c r="DK62" i="30"/>
  <c r="DK83" i="30"/>
  <c r="DK104" i="30"/>
  <c r="DK89" i="30"/>
  <c r="DK63" i="30"/>
  <c r="DK97" i="30"/>
  <c r="DK81" i="30"/>
  <c r="DK47" i="30"/>
  <c r="DK109" i="30"/>
  <c r="DK49" i="30"/>
  <c r="DK58" i="30"/>
  <c r="DK37" i="30"/>
  <c r="DK54" i="30"/>
  <c r="DK75" i="30"/>
  <c r="DK96" i="30"/>
  <c r="DK39" i="30"/>
  <c r="DK60" i="30"/>
  <c r="DK82" i="30"/>
  <c r="DK103" i="30"/>
  <c r="DK46" i="30"/>
  <c r="DK67" i="30"/>
  <c r="DK88" i="30"/>
  <c r="DK41" i="30"/>
  <c r="DK105" i="30"/>
  <c r="DK42" i="30"/>
  <c r="DK79" i="30"/>
  <c r="DK101" i="30"/>
  <c r="DK45" i="30"/>
  <c r="DK95" i="30"/>
  <c r="DK69" i="30"/>
  <c r="DK38" i="30"/>
  <c r="DK59" i="30"/>
  <c r="DK80" i="30"/>
  <c r="DK102" i="30"/>
  <c r="DK44" i="30"/>
  <c r="DK66" i="30"/>
  <c r="DK87" i="30"/>
  <c r="DK108" i="30"/>
  <c r="DK51" i="30"/>
  <c r="DK72" i="30"/>
  <c r="DK94" i="30"/>
  <c r="DK57" i="30"/>
  <c r="DK106" i="30"/>
  <c r="DK53" i="30"/>
  <c r="DK52" i="30"/>
  <c r="DK100" i="30"/>
  <c r="DK65" i="30"/>
  <c r="DK68" i="30"/>
  <c r="DK93" i="30"/>
  <c r="DK43" i="30"/>
  <c r="DK64" i="30"/>
  <c r="DK86" i="30"/>
  <c r="DK107" i="30"/>
  <c r="DK50" i="30"/>
  <c r="DK71" i="30"/>
  <c r="DK92" i="30"/>
  <c r="DK35" i="30"/>
  <c r="DK56" i="30"/>
  <c r="DK78" i="30"/>
  <c r="DK99" i="30"/>
  <c r="DK73" i="30"/>
  <c r="DK84" i="30"/>
  <c r="DK77" i="30"/>
  <c r="DK61" i="30"/>
  <c r="DK74" i="30"/>
  <c r="DK85" i="30"/>
  <c r="DK36" i="30"/>
  <c r="DK90" i="30"/>
  <c r="FJ114" i="29"/>
  <c r="FJ111" i="29"/>
  <c r="FJ112" i="29"/>
  <c r="FJ113" i="29"/>
  <c r="CV45" i="32"/>
  <c r="CV77" i="32"/>
  <c r="CV109" i="32"/>
  <c r="CV64" i="32"/>
  <c r="CV96" i="32"/>
  <c r="CV57" i="32"/>
  <c r="CV89" i="32"/>
  <c r="CV92" i="32"/>
  <c r="CV44" i="32"/>
  <c r="CV84" i="32"/>
  <c r="CV94" i="32"/>
  <c r="CV87" i="32"/>
  <c r="CV66" i="32"/>
  <c r="CV59" i="32"/>
  <c r="CV38" i="32"/>
  <c r="CV102" i="32"/>
  <c r="CV95" i="32"/>
  <c r="CV51" i="32"/>
  <c r="CV42" i="32"/>
  <c r="CV53" i="32"/>
  <c r="CV85" i="32"/>
  <c r="CV40" i="32"/>
  <c r="CV72" i="32"/>
  <c r="CV104" i="32"/>
  <c r="CV65" i="32"/>
  <c r="CV97" i="32"/>
  <c r="CV36" i="32"/>
  <c r="CV76" i="32"/>
  <c r="CV46" i="32"/>
  <c r="CV39" i="32"/>
  <c r="CV103" i="32"/>
  <c r="CV82" i="32"/>
  <c r="CV75" i="32"/>
  <c r="CV54" i="32"/>
  <c r="CV47" i="32"/>
  <c r="CV58" i="32"/>
  <c r="CV67" i="32"/>
  <c r="CV74" i="32"/>
  <c r="CW10" i="32"/>
  <c r="CV61" i="32"/>
  <c r="CV93" i="32"/>
  <c r="CV48" i="32"/>
  <c r="CV80" i="32"/>
  <c r="CV41" i="32"/>
  <c r="CV73" i="32"/>
  <c r="CV105" i="32"/>
  <c r="CV68" i="32"/>
  <c r="CV108" i="32"/>
  <c r="CV62" i="32"/>
  <c r="CV55" i="32"/>
  <c r="CV34" i="32"/>
  <c r="CV98" i="32"/>
  <c r="CV91" i="32"/>
  <c r="CV70" i="32"/>
  <c r="CV63" i="32"/>
  <c r="CV106" i="32"/>
  <c r="CV83" i="32"/>
  <c r="CV90" i="32"/>
  <c r="CV37" i="32"/>
  <c r="CV69" i="32"/>
  <c r="CV101" i="32"/>
  <c r="CV56" i="32"/>
  <c r="CV88" i="32"/>
  <c r="CV49" i="32"/>
  <c r="CV81" i="32"/>
  <c r="CV60" i="32"/>
  <c r="CV100" i="32"/>
  <c r="CV52" i="32"/>
  <c r="CV78" i="32"/>
  <c r="CV71" i="32"/>
  <c r="CV50" i="32"/>
  <c r="CV43" i="32"/>
  <c r="CV107" i="32"/>
  <c r="CV86" i="32"/>
  <c r="CV79" i="32"/>
  <c r="CV35" i="32"/>
  <c r="CV99" i="32"/>
  <c r="CU114" i="32"/>
  <c r="CU112" i="32"/>
  <c r="CU111" i="32"/>
  <c r="CU113" i="32"/>
  <c r="DQ37" i="31"/>
  <c r="DQ62" i="31"/>
  <c r="DQ94" i="31"/>
  <c r="DQ55" i="31"/>
  <c r="DQ87" i="31"/>
  <c r="DQ42" i="31"/>
  <c r="DQ74" i="31"/>
  <c r="DQ106" i="31"/>
  <c r="DQ43" i="31"/>
  <c r="DQ83" i="31"/>
  <c r="DQ64" i="31"/>
  <c r="DQ69" i="31"/>
  <c r="DQ52" i="31"/>
  <c r="DQ41" i="31"/>
  <c r="DQ105" i="31"/>
  <c r="DQ88" i="31"/>
  <c r="DQ77" i="31"/>
  <c r="DQ60" i="31"/>
  <c r="DQ49" i="31"/>
  <c r="DQ38" i="31"/>
  <c r="DQ70" i="31"/>
  <c r="DQ102" i="31"/>
  <c r="DQ63" i="31"/>
  <c r="DQ95" i="31"/>
  <c r="DQ50" i="31"/>
  <c r="DQ82" i="31"/>
  <c r="DQ35" i="31"/>
  <c r="DQ75" i="31"/>
  <c r="DQ59" i="31"/>
  <c r="DQ80" i="31"/>
  <c r="DQ85" i="31"/>
  <c r="DQ68" i="31"/>
  <c r="DQ57" i="31"/>
  <c r="DQ40" i="31"/>
  <c r="DQ104" i="31"/>
  <c r="DQ93" i="31"/>
  <c r="DQ76" i="31"/>
  <c r="DQ65" i="31"/>
  <c r="DQ46" i="31"/>
  <c r="DQ78" i="31"/>
  <c r="DQ39" i="31"/>
  <c r="DQ71" i="31"/>
  <c r="DQ103" i="31"/>
  <c r="DQ58" i="31"/>
  <c r="DQ90" i="31"/>
  <c r="DQ67" i="31"/>
  <c r="DQ107" i="31"/>
  <c r="DQ91" i="31"/>
  <c r="DQ96" i="31"/>
  <c r="DQ101" i="31"/>
  <c r="DQ84" i="31"/>
  <c r="DQ73" i="31"/>
  <c r="DQ56" i="31"/>
  <c r="DQ45" i="31"/>
  <c r="DQ109" i="31"/>
  <c r="DQ92" i="31"/>
  <c r="DQ81" i="31"/>
  <c r="DR10" i="31"/>
  <c r="DQ54" i="31"/>
  <c r="DQ86" i="31"/>
  <c r="DQ47" i="31"/>
  <c r="DQ79" i="31"/>
  <c r="DQ34" i="31"/>
  <c r="DQ66" i="31"/>
  <c r="DQ98" i="31"/>
  <c r="DQ99" i="31"/>
  <c r="DQ51" i="31"/>
  <c r="DQ48" i="31"/>
  <c r="DQ53" i="31"/>
  <c r="DQ36" i="31"/>
  <c r="DQ100" i="31"/>
  <c r="DQ89" i="31"/>
  <c r="DQ72" i="31"/>
  <c r="DQ61" i="31"/>
  <c r="DQ44" i="31"/>
  <c r="DQ108" i="31"/>
  <c r="DQ97" i="31"/>
  <c r="DP113" i="31"/>
  <c r="DP111" i="31"/>
  <c r="DP112" i="31"/>
  <c r="DP114" i="31"/>
  <c r="FL10" i="29"/>
  <c r="FK41" i="29"/>
  <c r="FK93" i="29"/>
  <c r="FK81" i="29"/>
  <c r="FK62" i="29"/>
  <c r="FK63" i="29"/>
  <c r="FK64" i="29"/>
  <c r="FK50" i="29"/>
  <c r="FK35" i="29"/>
  <c r="FK99" i="29"/>
  <c r="FK84" i="29"/>
  <c r="FK38" i="29"/>
  <c r="FK102" i="29"/>
  <c r="FK87" i="29"/>
  <c r="FK72" i="29"/>
  <c r="FK42" i="29"/>
  <c r="FK106" i="29"/>
  <c r="FK91" i="29"/>
  <c r="FK76" i="29"/>
  <c r="FK101" i="29"/>
  <c r="FK37" i="29"/>
  <c r="FK73" i="29"/>
  <c r="FK109" i="29"/>
  <c r="FK97" i="29"/>
  <c r="FK78" i="29"/>
  <c r="FK79" i="29"/>
  <c r="FK80" i="29"/>
  <c r="FK66" i="29"/>
  <c r="FK51" i="29"/>
  <c r="FK36" i="29"/>
  <c r="FK100" i="29"/>
  <c r="FK54" i="29"/>
  <c r="FK39" i="29"/>
  <c r="FK103" i="29"/>
  <c r="FK88" i="29"/>
  <c r="FK58" i="29"/>
  <c r="FK43" i="29"/>
  <c r="FK107" i="29"/>
  <c r="FK92" i="29"/>
  <c r="FK69" i="29"/>
  <c r="FK61" i="29"/>
  <c r="FK49" i="29"/>
  <c r="FK57" i="29"/>
  <c r="FK94" i="29"/>
  <c r="FK95" i="29"/>
  <c r="FK96" i="29"/>
  <c r="FK82" i="29"/>
  <c r="FK67" i="29"/>
  <c r="FK52" i="29"/>
  <c r="FK45" i="29"/>
  <c r="FK70" i="29"/>
  <c r="FK55" i="29"/>
  <c r="FK40" i="29"/>
  <c r="FK104" i="29"/>
  <c r="FK74" i="29"/>
  <c r="FK59" i="29"/>
  <c r="FK44" i="29"/>
  <c r="FK108" i="29"/>
  <c r="FK85" i="29"/>
  <c r="FK77" i="29"/>
  <c r="FK65" i="29"/>
  <c r="FK46" i="29"/>
  <c r="FK47" i="29"/>
  <c r="FK48" i="29"/>
  <c r="FK34" i="29"/>
  <c r="FK98" i="29"/>
  <c r="FK83" i="29"/>
  <c r="FK68" i="29"/>
  <c r="FK105" i="29"/>
  <c r="FK86" i="29"/>
  <c r="FK71" i="29"/>
  <c r="FK56" i="29"/>
  <c r="FK89" i="29"/>
  <c r="FK90" i="29"/>
  <c r="FK75" i="29"/>
  <c r="FK60" i="29"/>
  <c r="FK53" i="29"/>
  <c r="FL82" i="29" l="1"/>
  <c r="FL74" i="29"/>
  <c r="FL78" i="29"/>
  <c r="FL59" i="29"/>
  <c r="FL44" i="29"/>
  <c r="FL108" i="29"/>
  <c r="FL93" i="29"/>
  <c r="FL47" i="29"/>
  <c r="FL48" i="29"/>
  <c r="FL49" i="29"/>
  <c r="FL66" i="29"/>
  <c r="FL67" i="29"/>
  <c r="FL52" i="29"/>
  <c r="FL37" i="29"/>
  <c r="FL101" i="29"/>
  <c r="FL55" i="29"/>
  <c r="FL40" i="29"/>
  <c r="FL104" i="29"/>
  <c r="FL89" i="29"/>
  <c r="FL38" i="29"/>
  <c r="FL90" i="29"/>
  <c r="FL94" i="29"/>
  <c r="FL75" i="29"/>
  <c r="FL60" i="29"/>
  <c r="FL45" i="29"/>
  <c r="FL109" i="29"/>
  <c r="FL63" i="29"/>
  <c r="FL64" i="29"/>
  <c r="FL65" i="29"/>
  <c r="FL86" i="29"/>
  <c r="FL83" i="29"/>
  <c r="FL68" i="29"/>
  <c r="FL53" i="29"/>
  <c r="FL106" i="29"/>
  <c r="FL71" i="29"/>
  <c r="FL56" i="29"/>
  <c r="FL41" i="29"/>
  <c r="FL105" i="29"/>
  <c r="FM10" i="29"/>
  <c r="FL70" i="29"/>
  <c r="FL46" i="29"/>
  <c r="FL58" i="29"/>
  <c r="FL91" i="29"/>
  <c r="FL76" i="29"/>
  <c r="FL61" i="29"/>
  <c r="FL98" i="29"/>
  <c r="FL79" i="29"/>
  <c r="FL80" i="29"/>
  <c r="FL81" i="29"/>
  <c r="FL35" i="29"/>
  <c r="FL99" i="29"/>
  <c r="FL84" i="29"/>
  <c r="FL69" i="29"/>
  <c r="FL54" i="29"/>
  <c r="FL87" i="29"/>
  <c r="FL72" i="29"/>
  <c r="FL57" i="29"/>
  <c r="FL50" i="29"/>
  <c r="FL34" i="29"/>
  <c r="FL42" i="29"/>
  <c r="FL62" i="29"/>
  <c r="FL43" i="29"/>
  <c r="FL107" i="29"/>
  <c r="FL92" i="29"/>
  <c r="FL77" i="29"/>
  <c r="FL102" i="29"/>
  <c r="FL95" i="29"/>
  <c r="FL96" i="29"/>
  <c r="FL97" i="29"/>
  <c r="FL51" i="29"/>
  <c r="FL36" i="29"/>
  <c r="FL100" i="29"/>
  <c r="FL85" i="29"/>
  <c r="FL39" i="29"/>
  <c r="FL103" i="29"/>
  <c r="FL88" i="29"/>
  <c r="FL73" i="29"/>
  <c r="DQ111" i="31"/>
  <c r="DQ114" i="31"/>
  <c r="DQ112" i="31"/>
  <c r="DQ113" i="31"/>
  <c r="DR34" i="31"/>
  <c r="DR51" i="31"/>
  <c r="DR83" i="31"/>
  <c r="DS10" i="31"/>
  <c r="DR60" i="31"/>
  <c r="DR92" i="31"/>
  <c r="DR47" i="31"/>
  <c r="DR79" i="31"/>
  <c r="DR48" i="31"/>
  <c r="DR64" i="31"/>
  <c r="DR104" i="31"/>
  <c r="DR93" i="31"/>
  <c r="DR74" i="31"/>
  <c r="DR65" i="31"/>
  <c r="DR62" i="31"/>
  <c r="DR69" i="31"/>
  <c r="DR66" i="31"/>
  <c r="DR57" i="31"/>
  <c r="DR54" i="31"/>
  <c r="DR38" i="31"/>
  <c r="DR59" i="31"/>
  <c r="DR91" i="31"/>
  <c r="DR36" i="31"/>
  <c r="DR68" i="31"/>
  <c r="DR100" i="31"/>
  <c r="DR55" i="31"/>
  <c r="DR87" i="31"/>
  <c r="DR80" i="31"/>
  <c r="DR96" i="31"/>
  <c r="DR45" i="31"/>
  <c r="DR109" i="31"/>
  <c r="DR90" i="31"/>
  <c r="DR81" i="31"/>
  <c r="DR78" i="31"/>
  <c r="DR85" i="31"/>
  <c r="DR82" i="31"/>
  <c r="DR73" i="31"/>
  <c r="DR70" i="31"/>
  <c r="DR35" i="31"/>
  <c r="DR67" i="31"/>
  <c r="DR99" i="31"/>
  <c r="DR44" i="31"/>
  <c r="DR76" i="31"/>
  <c r="DR108" i="31"/>
  <c r="DR63" i="31"/>
  <c r="DR95" i="31"/>
  <c r="DR56" i="31"/>
  <c r="DR40" i="31"/>
  <c r="DR61" i="31"/>
  <c r="DR42" i="31"/>
  <c r="DR106" i="31"/>
  <c r="DR97" i="31"/>
  <c r="DR94" i="31"/>
  <c r="DR101" i="31"/>
  <c r="DR98" i="31"/>
  <c r="DR89" i="31"/>
  <c r="DR86" i="31"/>
  <c r="DR37" i="31"/>
  <c r="DR43" i="31"/>
  <c r="DR75" i="31"/>
  <c r="DR107" i="31"/>
  <c r="DR52" i="31"/>
  <c r="DR84" i="31"/>
  <c r="DR39" i="31"/>
  <c r="DR71" i="31"/>
  <c r="DR103" i="31"/>
  <c r="DR88" i="31"/>
  <c r="DR72" i="31"/>
  <c r="DR77" i="31"/>
  <c r="DR58" i="31"/>
  <c r="DR49" i="31"/>
  <c r="DR46" i="31"/>
  <c r="DR53" i="31"/>
  <c r="DR50" i="31"/>
  <c r="DR41" i="31"/>
  <c r="DR105" i="31"/>
  <c r="DR102" i="31"/>
  <c r="FK111" i="29"/>
  <c r="FK112" i="29"/>
  <c r="FK113" i="29"/>
  <c r="FK114" i="29"/>
  <c r="CV111" i="32"/>
  <c r="CV113" i="32"/>
  <c r="CV114" i="32"/>
  <c r="CV112" i="32"/>
  <c r="CW50" i="32"/>
  <c r="CW82" i="32"/>
  <c r="CX10" i="32"/>
  <c r="CW61" i="32"/>
  <c r="CW93" i="32"/>
  <c r="CW46" i="32"/>
  <c r="CW78" i="32"/>
  <c r="CW41" i="32"/>
  <c r="CW81" i="32"/>
  <c r="CW97" i="32"/>
  <c r="CW91" i="32"/>
  <c r="CW68" i="32"/>
  <c r="CW63" i="32"/>
  <c r="CW56" i="32"/>
  <c r="CW35" i="32"/>
  <c r="CW99" i="32"/>
  <c r="CW92" i="32"/>
  <c r="CW71" i="32"/>
  <c r="CW80" i="32"/>
  <c r="CW58" i="32"/>
  <c r="CW90" i="32"/>
  <c r="CW37" i="32"/>
  <c r="CW69" i="32"/>
  <c r="CW101" i="32"/>
  <c r="CW54" i="32"/>
  <c r="CW86" i="32"/>
  <c r="CW73" i="32"/>
  <c r="CW57" i="32"/>
  <c r="CW43" i="32"/>
  <c r="CW107" i="32"/>
  <c r="CW84" i="32"/>
  <c r="CW79" i="32"/>
  <c r="CW72" i="32"/>
  <c r="CW51" i="32"/>
  <c r="CW44" i="32"/>
  <c r="CW108" i="32"/>
  <c r="CW103" i="32"/>
  <c r="CW96" i="32"/>
  <c r="CW34" i="32"/>
  <c r="CW66" i="32"/>
  <c r="CW98" i="32"/>
  <c r="CW45" i="32"/>
  <c r="CW77" i="32"/>
  <c r="CW109" i="32"/>
  <c r="CW62" i="32"/>
  <c r="CW94" i="32"/>
  <c r="CW105" i="32"/>
  <c r="CW89" i="32"/>
  <c r="CW59" i="32"/>
  <c r="CW36" i="32"/>
  <c r="CW100" i="32"/>
  <c r="CW95" i="32"/>
  <c r="CW88" i="32"/>
  <c r="CW67" i="32"/>
  <c r="CW60" i="32"/>
  <c r="CW39" i="32"/>
  <c r="CW48" i="32"/>
  <c r="CW87" i="32"/>
  <c r="CW42" i="32"/>
  <c r="CW74" i="32"/>
  <c r="CW106" i="32"/>
  <c r="CW53" i="32"/>
  <c r="CW85" i="32"/>
  <c r="CW38" i="32"/>
  <c r="CW70" i="32"/>
  <c r="CW102" i="32"/>
  <c r="CW49" i="32"/>
  <c r="CW65" i="32"/>
  <c r="CW75" i="32"/>
  <c r="CW52" i="32"/>
  <c r="CW47" i="32"/>
  <c r="CW40" i="32"/>
  <c r="CW104" i="32"/>
  <c r="CW83" i="32"/>
  <c r="CW76" i="32"/>
  <c r="CW55" i="32"/>
  <c r="CW64" i="32"/>
  <c r="DK112" i="30"/>
  <c r="DK111" i="30"/>
  <c r="DK113" i="30"/>
  <c r="DK114" i="30"/>
  <c r="DL38" i="30"/>
  <c r="DL45" i="30"/>
  <c r="DL67" i="30"/>
  <c r="DL88" i="30"/>
  <c r="DL109" i="30"/>
  <c r="DL52" i="30"/>
  <c r="DL73" i="30"/>
  <c r="DL95" i="30"/>
  <c r="DL43" i="30"/>
  <c r="DL64" i="30"/>
  <c r="DL85" i="30"/>
  <c r="DL107" i="30"/>
  <c r="DL94" i="30"/>
  <c r="DL58" i="30"/>
  <c r="DL71" i="30"/>
  <c r="DL86" i="30"/>
  <c r="DL39" i="30"/>
  <c r="DL87" i="30"/>
  <c r="DL98" i="30"/>
  <c r="DM10" i="30"/>
  <c r="DL51" i="30"/>
  <c r="DL72" i="30"/>
  <c r="DL93" i="30"/>
  <c r="DL36" i="30"/>
  <c r="DL57" i="30"/>
  <c r="DL79" i="30"/>
  <c r="DL100" i="30"/>
  <c r="DL48" i="30"/>
  <c r="DL69" i="30"/>
  <c r="DL91" i="30"/>
  <c r="DL46" i="30"/>
  <c r="DL97" i="30"/>
  <c r="DL82" i="30"/>
  <c r="DL44" i="30"/>
  <c r="DL106" i="30"/>
  <c r="DL50" i="30"/>
  <c r="DL60" i="30"/>
  <c r="DL108" i="30"/>
  <c r="DL35" i="30"/>
  <c r="DL56" i="30"/>
  <c r="DL77" i="30"/>
  <c r="DL99" i="30"/>
  <c r="DL41" i="30"/>
  <c r="DL63" i="30"/>
  <c r="DL84" i="30"/>
  <c r="DL105" i="30"/>
  <c r="DL53" i="30"/>
  <c r="DL75" i="30"/>
  <c r="DL96" i="30"/>
  <c r="DL62" i="30"/>
  <c r="DL76" i="30"/>
  <c r="DL102" i="30"/>
  <c r="DL42" i="30"/>
  <c r="DL92" i="30"/>
  <c r="DL70" i="30"/>
  <c r="DL54" i="30"/>
  <c r="DL81" i="30"/>
  <c r="DL34" i="30"/>
  <c r="DL40" i="30"/>
  <c r="DL61" i="30"/>
  <c r="DL83" i="30"/>
  <c r="DL104" i="30"/>
  <c r="DL47" i="30"/>
  <c r="DL68" i="30"/>
  <c r="DL89" i="30"/>
  <c r="DL37" i="30"/>
  <c r="DL59" i="30"/>
  <c r="DL80" i="30"/>
  <c r="DL101" i="30"/>
  <c r="DL78" i="30"/>
  <c r="DL55" i="30"/>
  <c r="DL103" i="30"/>
  <c r="DL66" i="30"/>
  <c r="DL65" i="30"/>
  <c r="DL90" i="30"/>
  <c r="DL74" i="30"/>
  <c r="DL49" i="30"/>
  <c r="CW111" i="32" l="1"/>
  <c r="CW114" i="32"/>
  <c r="CW112" i="32"/>
  <c r="CW113" i="32"/>
  <c r="CX47" i="32"/>
  <c r="CX79" i="32"/>
  <c r="CX34" i="32"/>
  <c r="CX66" i="32"/>
  <c r="CX98" i="32"/>
  <c r="CX51" i="32"/>
  <c r="CX83" i="32"/>
  <c r="CX54" i="32"/>
  <c r="CX38" i="32"/>
  <c r="CX78" i="32"/>
  <c r="CX88" i="32"/>
  <c r="CX81" i="32"/>
  <c r="CX76" i="32"/>
  <c r="CX53" i="32"/>
  <c r="CX48" i="32"/>
  <c r="CX41" i="32"/>
  <c r="CX105" i="32"/>
  <c r="CX77" i="32"/>
  <c r="CX52" i="32"/>
  <c r="CX55" i="32"/>
  <c r="CX87" i="32"/>
  <c r="CX42" i="32"/>
  <c r="CX74" i="32"/>
  <c r="CX106" i="32"/>
  <c r="CX59" i="32"/>
  <c r="CX91" i="32"/>
  <c r="CX86" i="32"/>
  <c r="CX70" i="32"/>
  <c r="CX40" i="32"/>
  <c r="CX104" i="32"/>
  <c r="CX97" i="32"/>
  <c r="CX92" i="32"/>
  <c r="CX69" i="32"/>
  <c r="CX64" i="32"/>
  <c r="CX57" i="32"/>
  <c r="CX84" i="32"/>
  <c r="CX93" i="32"/>
  <c r="CX68" i="32"/>
  <c r="CY10" i="32"/>
  <c r="CX63" i="32"/>
  <c r="CX95" i="32"/>
  <c r="CX50" i="32"/>
  <c r="CX82" i="32"/>
  <c r="CX35" i="32"/>
  <c r="CX67" i="32"/>
  <c r="CX99" i="32"/>
  <c r="CX62" i="32"/>
  <c r="CX102" i="32"/>
  <c r="CX56" i="32"/>
  <c r="CX49" i="32"/>
  <c r="CX44" i="32"/>
  <c r="CX108" i="32"/>
  <c r="CX85" i="32"/>
  <c r="CX80" i="32"/>
  <c r="CX73" i="32"/>
  <c r="CX45" i="32"/>
  <c r="CX109" i="32"/>
  <c r="CX100" i="32"/>
  <c r="CX39" i="32"/>
  <c r="CX71" i="32"/>
  <c r="CX103" i="32"/>
  <c r="CX58" i="32"/>
  <c r="CX90" i="32"/>
  <c r="CX43" i="32"/>
  <c r="CX75" i="32"/>
  <c r="CX107" i="32"/>
  <c r="CX94" i="32"/>
  <c r="CX46" i="32"/>
  <c r="CX72" i="32"/>
  <c r="CX65" i="32"/>
  <c r="CX60" i="32"/>
  <c r="CX37" i="32"/>
  <c r="CX101" i="32"/>
  <c r="CX96" i="32"/>
  <c r="CX89" i="32"/>
  <c r="CX61" i="32"/>
  <c r="CX36" i="32"/>
  <c r="DM48" i="30"/>
  <c r="DM69" i="30"/>
  <c r="DM90" i="30"/>
  <c r="DM38" i="30"/>
  <c r="DM60" i="30"/>
  <c r="DM81" i="30"/>
  <c r="DM102" i="30"/>
  <c r="DM45" i="30"/>
  <c r="DM66" i="30"/>
  <c r="DM88" i="30"/>
  <c r="DM109" i="30"/>
  <c r="DM83" i="30"/>
  <c r="DM62" i="30"/>
  <c r="DM87" i="30"/>
  <c r="DM47" i="30"/>
  <c r="DM52" i="30"/>
  <c r="DM100" i="30"/>
  <c r="DM59" i="30"/>
  <c r="DM68" i="30"/>
  <c r="DN10" i="30"/>
  <c r="DM53" i="30"/>
  <c r="DM74" i="30"/>
  <c r="DM96" i="30"/>
  <c r="DM44" i="30"/>
  <c r="DM65" i="30"/>
  <c r="DM86" i="30"/>
  <c r="DM108" i="30"/>
  <c r="DM50" i="30"/>
  <c r="DM72" i="30"/>
  <c r="DM93" i="30"/>
  <c r="DM35" i="30"/>
  <c r="DM99" i="30"/>
  <c r="DM41" i="30"/>
  <c r="DM107" i="30"/>
  <c r="DM71" i="30"/>
  <c r="DM55" i="30"/>
  <c r="DM73" i="30"/>
  <c r="DM79" i="30"/>
  <c r="DM36" i="30"/>
  <c r="DM37" i="30"/>
  <c r="DM58" i="30"/>
  <c r="DM80" i="30"/>
  <c r="DM101" i="30"/>
  <c r="DM49" i="30"/>
  <c r="DM70" i="30"/>
  <c r="DM92" i="30"/>
  <c r="DM34" i="30"/>
  <c r="DM56" i="30"/>
  <c r="DM77" i="30"/>
  <c r="DM98" i="30"/>
  <c r="DM51" i="30"/>
  <c r="DM105" i="30"/>
  <c r="DM43" i="30"/>
  <c r="DM89" i="30"/>
  <c r="DM91" i="30"/>
  <c r="DM75" i="30"/>
  <c r="DM46" i="30"/>
  <c r="DM103" i="30"/>
  <c r="DM42" i="30"/>
  <c r="DM64" i="30"/>
  <c r="DM85" i="30"/>
  <c r="DM106" i="30"/>
  <c r="DM54" i="30"/>
  <c r="DM76" i="30"/>
  <c r="DM97" i="30"/>
  <c r="DM40" i="30"/>
  <c r="DM61" i="30"/>
  <c r="DM82" i="30"/>
  <c r="DM104" i="30"/>
  <c r="DM67" i="30"/>
  <c r="DM84" i="30"/>
  <c r="DM63" i="30"/>
  <c r="DM57" i="30"/>
  <c r="DM78" i="30"/>
  <c r="DM95" i="30"/>
  <c r="DM39" i="30"/>
  <c r="DM94" i="30"/>
  <c r="FL112" i="29"/>
  <c r="FL113" i="29"/>
  <c r="FL114" i="29"/>
  <c r="FL111" i="29"/>
  <c r="FM83" i="29"/>
  <c r="FM43" i="29"/>
  <c r="FM107" i="29"/>
  <c r="FM72" i="29"/>
  <c r="FM57" i="29"/>
  <c r="FM38" i="29"/>
  <c r="FM102" i="29"/>
  <c r="FM44" i="29"/>
  <c r="FM108" i="29"/>
  <c r="FM93" i="29"/>
  <c r="FM74" i="29"/>
  <c r="FM87" i="29"/>
  <c r="FM80" i="29"/>
  <c r="FM81" i="29"/>
  <c r="FM78" i="29"/>
  <c r="FM52" i="29"/>
  <c r="FM37" i="29"/>
  <c r="FM101" i="29"/>
  <c r="FM82" i="29"/>
  <c r="FM39" i="29"/>
  <c r="FM59" i="29"/>
  <c r="FM99" i="29"/>
  <c r="FM88" i="29"/>
  <c r="FM73" i="29"/>
  <c r="FM54" i="29"/>
  <c r="FM63" i="29"/>
  <c r="FM60" i="29"/>
  <c r="FM45" i="29"/>
  <c r="FM109" i="29"/>
  <c r="FM90" i="29"/>
  <c r="FM51" i="29"/>
  <c r="FM96" i="29"/>
  <c r="FM97" i="29"/>
  <c r="FM94" i="29"/>
  <c r="FM68" i="29"/>
  <c r="FM53" i="29"/>
  <c r="FM34" i="29"/>
  <c r="FM98" i="29"/>
  <c r="FM79" i="29"/>
  <c r="FM55" i="29"/>
  <c r="FM75" i="29"/>
  <c r="FM40" i="29"/>
  <c r="FM104" i="29"/>
  <c r="FM89" i="29"/>
  <c r="FM70" i="29"/>
  <c r="FM103" i="29"/>
  <c r="FM76" i="29"/>
  <c r="FM61" i="29"/>
  <c r="FM42" i="29"/>
  <c r="FM106" i="29"/>
  <c r="FM48" i="29"/>
  <c r="FM49" i="29"/>
  <c r="FM46" i="29"/>
  <c r="FM35" i="29"/>
  <c r="FM84" i="29"/>
  <c r="FM69" i="29"/>
  <c r="FM50" i="29"/>
  <c r="FM95" i="29"/>
  <c r="FN10" i="29"/>
  <c r="FM71" i="29"/>
  <c r="FM91" i="29"/>
  <c r="FM56" i="29"/>
  <c r="FM41" i="29"/>
  <c r="FM105" i="29"/>
  <c r="FM86" i="29"/>
  <c r="FM67" i="29"/>
  <c r="FM92" i="29"/>
  <c r="FM77" i="29"/>
  <c r="FM58" i="29"/>
  <c r="FM47" i="29"/>
  <c r="FM64" i="29"/>
  <c r="FM65" i="29"/>
  <c r="FM62" i="29"/>
  <c r="FM36" i="29"/>
  <c r="FM100" i="29"/>
  <c r="FM85" i="29"/>
  <c r="FM66" i="29"/>
  <c r="DR113" i="31"/>
  <c r="DR114" i="31"/>
  <c r="DR112" i="31"/>
  <c r="DR111" i="31"/>
  <c r="DT10" i="31"/>
  <c r="DS48" i="31"/>
  <c r="DS80" i="31"/>
  <c r="DS41" i="31"/>
  <c r="DS73" i="31"/>
  <c r="DS105" i="31"/>
  <c r="DS60" i="31"/>
  <c r="DS92" i="31"/>
  <c r="DS93" i="31"/>
  <c r="DS45" i="31"/>
  <c r="DS85" i="31"/>
  <c r="DS98" i="31"/>
  <c r="DS95" i="31"/>
  <c r="DS102" i="31"/>
  <c r="DS83" i="31"/>
  <c r="DS74" i="31"/>
  <c r="DS55" i="31"/>
  <c r="DS46" i="31"/>
  <c r="DS43" i="31"/>
  <c r="DS107" i="31"/>
  <c r="DS34" i="31"/>
  <c r="DS56" i="31"/>
  <c r="DS88" i="31"/>
  <c r="DS49" i="31"/>
  <c r="DS81" i="31"/>
  <c r="DS36" i="31"/>
  <c r="DS68" i="31"/>
  <c r="DS100" i="31"/>
  <c r="DS37" i="31"/>
  <c r="DS77" i="31"/>
  <c r="DS50" i="31"/>
  <c r="DS47" i="31"/>
  <c r="DS54" i="31"/>
  <c r="DS35" i="31"/>
  <c r="DS99" i="31"/>
  <c r="DS90" i="31"/>
  <c r="DS71" i="31"/>
  <c r="DS62" i="31"/>
  <c r="DS59" i="31"/>
  <c r="DS38" i="31"/>
  <c r="DS64" i="31"/>
  <c r="DS96" i="31"/>
  <c r="DS57" i="31"/>
  <c r="DS89" i="31"/>
  <c r="DS44" i="31"/>
  <c r="DS76" i="31"/>
  <c r="DS108" i="31"/>
  <c r="DS69" i="31"/>
  <c r="DS109" i="31"/>
  <c r="DS66" i="31"/>
  <c r="DS63" i="31"/>
  <c r="DS70" i="31"/>
  <c r="DS51" i="31"/>
  <c r="DS42" i="31"/>
  <c r="DS106" i="31"/>
  <c r="DS87" i="31"/>
  <c r="DS78" i="31"/>
  <c r="DS75" i="31"/>
  <c r="DS72" i="31"/>
  <c r="DS52" i="31"/>
  <c r="DS53" i="31"/>
  <c r="DS67" i="31"/>
  <c r="DS94" i="31"/>
  <c r="DS104" i="31"/>
  <c r="DS84" i="31"/>
  <c r="DS82" i="31"/>
  <c r="DS58" i="31"/>
  <c r="DS91" i="31"/>
  <c r="DS65" i="31"/>
  <c r="DS61" i="31"/>
  <c r="DS79" i="31"/>
  <c r="DS39" i="31"/>
  <c r="DS40" i="31"/>
  <c r="DS97" i="31"/>
  <c r="DS101" i="31"/>
  <c r="DS86" i="31"/>
  <c r="DS103" i="31"/>
  <c r="DL112" i="30"/>
  <c r="DL114" i="30"/>
  <c r="DL111" i="30"/>
  <c r="DL113" i="30"/>
  <c r="DS111" i="31" l="1"/>
  <c r="DS114" i="31"/>
  <c r="DS112" i="31"/>
  <c r="DS113" i="31"/>
  <c r="FM111" i="29"/>
  <c r="FM112" i="29"/>
  <c r="FM113" i="29"/>
  <c r="FM114" i="29"/>
  <c r="DM113" i="30"/>
  <c r="DM112" i="30"/>
  <c r="DM111" i="30"/>
  <c r="DM114" i="30"/>
  <c r="CZ10" i="32"/>
  <c r="CY60" i="32"/>
  <c r="CY92" i="32"/>
  <c r="CY47" i="32"/>
  <c r="CY79" i="32"/>
  <c r="CY40" i="32"/>
  <c r="CY72" i="32"/>
  <c r="CY104" i="32"/>
  <c r="CY43" i="32"/>
  <c r="CY83" i="32"/>
  <c r="CY53" i="32"/>
  <c r="CY42" i="32"/>
  <c r="CY106" i="32"/>
  <c r="CY89" i="32"/>
  <c r="CY78" i="32"/>
  <c r="CY77" i="32"/>
  <c r="CY50" i="32"/>
  <c r="CY65" i="32"/>
  <c r="CY70" i="32"/>
  <c r="CY81" i="32"/>
  <c r="CY36" i="32"/>
  <c r="CY68" i="32"/>
  <c r="CY100" i="32"/>
  <c r="CY55" i="32"/>
  <c r="CY87" i="32"/>
  <c r="CY48" i="32"/>
  <c r="CY80" i="32"/>
  <c r="CY35" i="32"/>
  <c r="CY75" i="32"/>
  <c r="CY59" i="32"/>
  <c r="CY69" i="32"/>
  <c r="CY58" i="32"/>
  <c r="CY41" i="32"/>
  <c r="CY105" i="32"/>
  <c r="CY94" i="32"/>
  <c r="CY93" i="32"/>
  <c r="CY66" i="32"/>
  <c r="CY97" i="32"/>
  <c r="CY86" i="32"/>
  <c r="CY44" i="32"/>
  <c r="CY76" i="32"/>
  <c r="CY108" i="32"/>
  <c r="CY63" i="32"/>
  <c r="CY95" i="32"/>
  <c r="CY56" i="32"/>
  <c r="CY88" i="32"/>
  <c r="CY67" i="32"/>
  <c r="CY107" i="32"/>
  <c r="CY91" i="32"/>
  <c r="CY85" i="32"/>
  <c r="CY74" i="32"/>
  <c r="CY57" i="32"/>
  <c r="CY46" i="32"/>
  <c r="CY45" i="32"/>
  <c r="CY109" i="32"/>
  <c r="CY82" i="32"/>
  <c r="CY38" i="32"/>
  <c r="CY102" i="32"/>
  <c r="CY52" i="32"/>
  <c r="CY84" i="32"/>
  <c r="CY39" i="32"/>
  <c r="CY71" i="32"/>
  <c r="CY103" i="32"/>
  <c r="CY64" i="32"/>
  <c r="CY96" i="32"/>
  <c r="CY99" i="32"/>
  <c r="CY51" i="32"/>
  <c r="CY37" i="32"/>
  <c r="CY101" i="32"/>
  <c r="CY90" i="32"/>
  <c r="CY73" i="32"/>
  <c r="CY62" i="32"/>
  <c r="CY61" i="32"/>
  <c r="CY34" i="32"/>
  <c r="CY98" i="32"/>
  <c r="CY54" i="32"/>
  <c r="CY49" i="32"/>
  <c r="CX114" i="32"/>
  <c r="CX113" i="32"/>
  <c r="CX111" i="32"/>
  <c r="CX112" i="32"/>
  <c r="DT37" i="31"/>
  <c r="DT69" i="31"/>
  <c r="DT101" i="31"/>
  <c r="DT54" i="31"/>
  <c r="DT86" i="31"/>
  <c r="DT49" i="31"/>
  <c r="DT81" i="31"/>
  <c r="DT34" i="31"/>
  <c r="DT74" i="31"/>
  <c r="DT66" i="31"/>
  <c r="DT71" i="31"/>
  <c r="DT60" i="31"/>
  <c r="DT43" i="31"/>
  <c r="DT107" i="31"/>
  <c r="DT96" i="31"/>
  <c r="DT95" i="31"/>
  <c r="DT84" i="31"/>
  <c r="DT67" i="31"/>
  <c r="DT56" i="31"/>
  <c r="DT45" i="31"/>
  <c r="DT77" i="31"/>
  <c r="DT109" i="31"/>
  <c r="DT62" i="31"/>
  <c r="DT94" i="31"/>
  <c r="DT57" i="31"/>
  <c r="DT89" i="31"/>
  <c r="DT42" i="31"/>
  <c r="DT106" i="31"/>
  <c r="DT98" i="31"/>
  <c r="DT87" i="31"/>
  <c r="DT76" i="31"/>
  <c r="DT59" i="31"/>
  <c r="DT48" i="31"/>
  <c r="DT47" i="31"/>
  <c r="DT36" i="31"/>
  <c r="DT100" i="31"/>
  <c r="DT83" i="31"/>
  <c r="DT72" i="31"/>
  <c r="DT53" i="31"/>
  <c r="DT85" i="31"/>
  <c r="DT38" i="31"/>
  <c r="DT70" i="31"/>
  <c r="DT102" i="31"/>
  <c r="DT65" i="31"/>
  <c r="DT97" i="31"/>
  <c r="DT50" i="31"/>
  <c r="DT82" i="31"/>
  <c r="DT39" i="31"/>
  <c r="DT103" i="31"/>
  <c r="DT92" i="31"/>
  <c r="DT75" i="31"/>
  <c r="DT64" i="31"/>
  <c r="DT63" i="31"/>
  <c r="DT52" i="31"/>
  <c r="DT35" i="31"/>
  <c r="DT99" i="31"/>
  <c r="DT88" i="31"/>
  <c r="DT93" i="31"/>
  <c r="DT73" i="31"/>
  <c r="DT55" i="31"/>
  <c r="DT80" i="31"/>
  <c r="DT40" i="31"/>
  <c r="DT46" i="31"/>
  <c r="DT105" i="31"/>
  <c r="DT44" i="31"/>
  <c r="DT79" i="31"/>
  <c r="DT104" i="31"/>
  <c r="DU10" i="31"/>
  <c r="DT78" i="31"/>
  <c r="DT58" i="31"/>
  <c r="DT108" i="31"/>
  <c r="DT68" i="31"/>
  <c r="DT61" i="31"/>
  <c r="DT41" i="31"/>
  <c r="DT90" i="31"/>
  <c r="DT91" i="31"/>
  <c r="DT51" i="31"/>
  <c r="FN44" i="29"/>
  <c r="FN68" i="29"/>
  <c r="FN72" i="29"/>
  <c r="FN37" i="29"/>
  <c r="FN101" i="29"/>
  <c r="FN82" i="29"/>
  <c r="FN67" i="29"/>
  <c r="FN64" i="29"/>
  <c r="FN89" i="29"/>
  <c r="FN70" i="29"/>
  <c r="FN55" i="29"/>
  <c r="FN60" i="29"/>
  <c r="FN77" i="29"/>
  <c r="FN58" i="29"/>
  <c r="FN43" i="29"/>
  <c r="FN107" i="29"/>
  <c r="FN81" i="29"/>
  <c r="FN78" i="29"/>
  <c r="FN79" i="29"/>
  <c r="FN80" i="29"/>
  <c r="FN84" i="29"/>
  <c r="FN88" i="29"/>
  <c r="FN53" i="29"/>
  <c r="FN34" i="29"/>
  <c r="FN98" i="29"/>
  <c r="FN83" i="29"/>
  <c r="FN41" i="29"/>
  <c r="FN105" i="29"/>
  <c r="FN86" i="29"/>
  <c r="FN71" i="29"/>
  <c r="FN48" i="29"/>
  <c r="FN93" i="29"/>
  <c r="FN74" i="29"/>
  <c r="FN59" i="29"/>
  <c r="FN100" i="29"/>
  <c r="FN97" i="29"/>
  <c r="FN94" i="29"/>
  <c r="FN95" i="29"/>
  <c r="FN36" i="29"/>
  <c r="FN40" i="29"/>
  <c r="FN104" i="29"/>
  <c r="FN69" i="29"/>
  <c r="FN50" i="29"/>
  <c r="FN35" i="29"/>
  <c r="FN99" i="29"/>
  <c r="FN57" i="29"/>
  <c r="FN38" i="29"/>
  <c r="FN102" i="29"/>
  <c r="FN87" i="29"/>
  <c r="FN45" i="29"/>
  <c r="FN109" i="29"/>
  <c r="FN90" i="29"/>
  <c r="FN75" i="29"/>
  <c r="FN49" i="29"/>
  <c r="FN46" i="29"/>
  <c r="FN47" i="29"/>
  <c r="FN92" i="29"/>
  <c r="FO10" i="29"/>
  <c r="FN52" i="29"/>
  <c r="FN56" i="29"/>
  <c r="FN96" i="29"/>
  <c r="FN85" i="29"/>
  <c r="FN66" i="29"/>
  <c r="FN51" i="29"/>
  <c r="FN76" i="29"/>
  <c r="FN73" i="29"/>
  <c r="FN54" i="29"/>
  <c r="FN39" i="29"/>
  <c r="FN103" i="29"/>
  <c r="FN61" i="29"/>
  <c r="FN42" i="29"/>
  <c r="FN106" i="29"/>
  <c r="FN91" i="29"/>
  <c r="FN65" i="29"/>
  <c r="FN62" i="29"/>
  <c r="FN63" i="29"/>
  <c r="FN108" i="29"/>
  <c r="DN34" i="30"/>
  <c r="DN55" i="30"/>
  <c r="DN77" i="30"/>
  <c r="DN98" i="30"/>
  <c r="DN35" i="30"/>
  <c r="DN57" i="30"/>
  <c r="DN78" i="30"/>
  <c r="DN99" i="30"/>
  <c r="DN47" i="30"/>
  <c r="DN69" i="30"/>
  <c r="DN90" i="30"/>
  <c r="DN48" i="30"/>
  <c r="DN97" i="30"/>
  <c r="DN56" i="30"/>
  <c r="DN81" i="30"/>
  <c r="DN84" i="30"/>
  <c r="DN43" i="30"/>
  <c r="DN108" i="30"/>
  <c r="DN72" i="30"/>
  <c r="DN39" i="30"/>
  <c r="DN61" i="30"/>
  <c r="DN82" i="30"/>
  <c r="DN103" i="30"/>
  <c r="DN41" i="30"/>
  <c r="DN62" i="30"/>
  <c r="DN83" i="30"/>
  <c r="DN105" i="30"/>
  <c r="DN53" i="30"/>
  <c r="DN74" i="30"/>
  <c r="DN95" i="30"/>
  <c r="DN64" i="30"/>
  <c r="DN75" i="30"/>
  <c r="DN76" i="30"/>
  <c r="DN49" i="30"/>
  <c r="DN104" i="30"/>
  <c r="DN44" i="30"/>
  <c r="DN91" i="30"/>
  <c r="DN92" i="30"/>
  <c r="DN45" i="30"/>
  <c r="DN66" i="30"/>
  <c r="DN87" i="30"/>
  <c r="DN109" i="30"/>
  <c r="DN46" i="30"/>
  <c r="DN67" i="30"/>
  <c r="DN89" i="30"/>
  <c r="DN37" i="30"/>
  <c r="DN58" i="30"/>
  <c r="DN79" i="30"/>
  <c r="DN101" i="30"/>
  <c r="DN80" i="30"/>
  <c r="DN54" i="30"/>
  <c r="DN100" i="30"/>
  <c r="DN40" i="30"/>
  <c r="DN102" i="30"/>
  <c r="DN68" i="30"/>
  <c r="DN65" i="30"/>
  <c r="DN86" i="30"/>
  <c r="DN38" i="30"/>
  <c r="DN50" i="30"/>
  <c r="DN71" i="30"/>
  <c r="DN93" i="30"/>
  <c r="DO10" i="30"/>
  <c r="DN51" i="30"/>
  <c r="DN73" i="30"/>
  <c r="DN94" i="30"/>
  <c r="DN42" i="30"/>
  <c r="DN63" i="30"/>
  <c r="DN85" i="30"/>
  <c r="DN106" i="30"/>
  <c r="DN96" i="30"/>
  <c r="DN36" i="30"/>
  <c r="DN107" i="30"/>
  <c r="DN60" i="30"/>
  <c r="DN70" i="30"/>
  <c r="DN88" i="30"/>
  <c r="DN52" i="30"/>
  <c r="DN59" i="30"/>
  <c r="DO42" i="30" l="1"/>
  <c r="DO63" i="30"/>
  <c r="DO84" i="30"/>
  <c r="DO106" i="30"/>
  <c r="DO54" i="30"/>
  <c r="DO75" i="30"/>
  <c r="DO96" i="30"/>
  <c r="DO39" i="30"/>
  <c r="DO60" i="30"/>
  <c r="DO82" i="30"/>
  <c r="DO103" i="30"/>
  <c r="DO77" i="30"/>
  <c r="DO49" i="30"/>
  <c r="DO67" i="30"/>
  <c r="DO97" i="30"/>
  <c r="DO57" i="30"/>
  <c r="DO78" i="30"/>
  <c r="DO65" i="30"/>
  <c r="DO72" i="30"/>
  <c r="DP10" i="30"/>
  <c r="DO47" i="30"/>
  <c r="DO68" i="30"/>
  <c r="DO90" i="30"/>
  <c r="DO38" i="30"/>
  <c r="DO59" i="30"/>
  <c r="DO80" i="30"/>
  <c r="DO102" i="30"/>
  <c r="DO44" i="30"/>
  <c r="DO66" i="30"/>
  <c r="DO87" i="30"/>
  <c r="DO108" i="30"/>
  <c r="DO93" i="30"/>
  <c r="DO69" i="30"/>
  <c r="DO46" i="30"/>
  <c r="DO83" i="30"/>
  <c r="DO81" i="30"/>
  <c r="DO56" i="30"/>
  <c r="DO85" i="30"/>
  <c r="DO51" i="30"/>
  <c r="DO37" i="30"/>
  <c r="DO52" i="30"/>
  <c r="DO74" i="30"/>
  <c r="DO95" i="30"/>
  <c r="DO43" i="30"/>
  <c r="DO64" i="30"/>
  <c r="DO86" i="30"/>
  <c r="DO107" i="30"/>
  <c r="DO50" i="30"/>
  <c r="DO71" i="30"/>
  <c r="DO92" i="30"/>
  <c r="DO45" i="30"/>
  <c r="DO109" i="30"/>
  <c r="DO89" i="30"/>
  <c r="DO53" i="30"/>
  <c r="DO62" i="30"/>
  <c r="DO101" i="30"/>
  <c r="DO35" i="30"/>
  <c r="DO105" i="30"/>
  <c r="DO36" i="30"/>
  <c r="DO58" i="30"/>
  <c r="DO79" i="30"/>
  <c r="DO100" i="30"/>
  <c r="DO48" i="30"/>
  <c r="DO70" i="30"/>
  <c r="DO91" i="30"/>
  <c r="DO34" i="30"/>
  <c r="DO55" i="30"/>
  <c r="DO76" i="30"/>
  <c r="DO98" i="30"/>
  <c r="DO61" i="30"/>
  <c r="DO99" i="30"/>
  <c r="DO88" i="30"/>
  <c r="DO73" i="30"/>
  <c r="DO40" i="30"/>
  <c r="DO104" i="30"/>
  <c r="DO41" i="30"/>
  <c r="DO94" i="30"/>
  <c r="FN111" i="29"/>
  <c r="FN112" i="29"/>
  <c r="FN113" i="29"/>
  <c r="FN114" i="29"/>
  <c r="CY113" i="32"/>
  <c r="CY111" i="32"/>
  <c r="CY114" i="32"/>
  <c r="CY112" i="32"/>
  <c r="DN112" i="30"/>
  <c r="DN111" i="30"/>
  <c r="DN114" i="30"/>
  <c r="DN113" i="30"/>
  <c r="DU50" i="31"/>
  <c r="DU82" i="31"/>
  <c r="DU35" i="31"/>
  <c r="DU67" i="31"/>
  <c r="DU99" i="31"/>
  <c r="DU46" i="31"/>
  <c r="DU78" i="31"/>
  <c r="DU39" i="31"/>
  <c r="DU71" i="31"/>
  <c r="DU103" i="31"/>
  <c r="DU84" i="31"/>
  <c r="DU73" i="31"/>
  <c r="DU56" i="31"/>
  <c r="DU45" i="31"/>
  <c r="DU109" i="31"/>
  <c r="DU92" i="31"/>
  <c r="DU81" i="31"/>
  <c r="DU80" i="31"/>
  <c r="DU85" i="31"/>
  <c r="DU37" i="31"/>
  <c r="DU58" i="31"/>
  <c r="DU90" i="31"/>
  <c r="DU43" i="31"/>
  <c r="DU75" i="31"/>
  <c r="DU107" i="31"/>
  <c r="DU54" i="31"/>
  <c r="DU86" i="31"/>
  <c r="DU47" i="31"/>
  <c r="DU79" i="31"/>
  <c r="DU36" i="31"/>
  <c r="DU100" i="31"/>
  <c r="DU89" i="31"/>
  <c r="DU72" i="31"/>
  <c r="DU61" i="31"/>
  <c r="DU44" i="31"/>
  <c r="DU108" i="31"/>
  <c r="DU97" i="31"/>
  <c r="DU96" i="31"/>
  <c r="DU101" i="31"/>
  <c r="DU34" i="31"/>
  <c r="DU66" i="31"/>
  <c r="DU98" i="31"/>
  <c r="DU51" i="31"/>
  <c r="DU83" i="31"/>
  <c r="DV10" i="31"/>
  <c r="DU62" i="31"/>
  <c r="DU94" i="31"/>
  <c r="DU55" i="31"/>
  <c r="DU87" i="31"/>
  <c r="DU52" i="31"/>
  <c r="DU41" i="31"/>
  <c r="DU105" i="31"/>
  <c r="DU88" i="31"/>
  <c r="DU77" i="31"/>
  <c r="DU60" i="31"/>
  <c r="DU49" i="31"/>
  <c r="DU48" i="31"/>
  <c r="DU53" i="31"/>
  <c r="DU42" i="31"/>
  <c r="DU91" i="31"/>
  <c r="DU63" i="31"/>
  <c r="DU40" i="31"/>
  <c r="DU65" i="31"/>
  <c r="DU74" i="31"/>
  <c r="DU38" i="31"/>
  <c r="DU95" i="31"/>
  <c r="DU104" i="31"/>
  <c r="DU64" i="31"/>
  <c r="DU106" i="31"/>
  <c r="DU70" i="31"/>
  <c r="DU68" i="31"/>
  <c r="DU93" i="31"/>
  <c r="DU69" i="31"/>
  <c r="DU59" i="31"/>
  <c r="DU102" i="31"/>
  <c r="DU57" i="31"/>
  <c r="DU76" i="31"/>
  <c r="DT111" i="31"/>
  <c r="DT114" i="31"/>
  <c r="DT112" i="31"/>
  <c r="DT113" i="31"/>
  <c r="CZ41" i="32"/>
  <c r="CZ73" i="32"/>
  <c r="CZ105" i="32"/>
  <c r="CZ60" i="32"/>
  <c r="CZ92" i="32"/>
  <c r="CZ37" i="32"/>
  <c r="CZ69" i="32"/>
  <c r="CZ101" i="32"/>
  <c r="CZ56" i="32"/>
  <c r="CZ40" i="32"/>
  <c r="CZ62" i="32"/>
  <c r="CZ55" i="32"/>
  <c r="CZ34" i="32"/>
  <c r="CZ98" i="32"/>
  <c r="CZ91" i="32"/>
  <c r="CZ70" i="32"/>
  <c r="CZ63" i="32"/>
  <c r="CZ106" i="32"/>
  <c r="CZ83" i="32"/>
  <c r="CZ90" i="32"/>
  <c r="CZ49" i="32"/>
  <c r="CZ81" i="32"/>
  <c r="CZ36" i="32"/>
  <c r="CZ68" i="32"/>
  <c r="CZ100" i="32"/>
  <c r="CZ45" i="32"/>
  <c r="CZ77" i="32"/>
  <c r="CZ109" i="32"/>
  <c r="CZ88" i="32"/>
  <c r="CZ72" i="32"/>
  <c r="CZ78" i="32"/>
  <c r="CZ71" i="32"/>
  <c r="CZ50" i="32"/>
  <c r="CZ43" i="32"/>
  <c r="CZ107" i="32"/>
  <c r="CZ86" i="32"/>
  <c r="CZ79" i="32"/>
  <c r="CZ35" i="32"/>
  <c r="CZ99" i="32"/>
  <c r="CZ57" i="32"/>
  <c r="CZ89" i="32"/>
  <c r="CZ44" i="32"/>
  <c r="CZ76" i="32"/>
  <c r="CZ108" i="32"/>
  <c r="CZ53" i="32"/>
  <c r="CZ85" i="32"/>
  <c r="CZ48" i="32"/>
  <c r="CZ64" i="32"/>
  <c r="CZ104" i="32"/>
  <c r="CZ94" i="32"/>
  <c r="CZ87" i="32"/>
  <c r="CZ66" i="32"/>
  <c r="CZ59" i="32"/>
  <c r="CZ38" i="32"/>
  <c r="CZ102" i="32"/>
  <c r="CZ95" i="32"/>
  <c r="CZ51" i="32"/>
  <c r="CZ42" i="32"/>
  <c r="CZ97" i="32"/>
  <c r="CZ61" i="32"/>
  <c r="CZ46" i="32"/>
  <c r="CZ75" i="32"/>
  <c r="CZ67" i="32"/>
  <c r="CZ52" i="32"/>
  <c r="CZ93" i="32"/>
  <c r="CZ39" i="32"/>
  <c r="CZ54" i="32"/>
  <c r="CZ74" i="32"/>
  <c r="CZ84" i="32"/>
  <c r="CZ80" i="32"/>
  <c r="CZ103" i="32"/>
  <c r="CZ47" i="32"/>
  <c r="CZ65" i="32"/>
  <c r="DA10" i="32"/>
  <c r="CZ96" i="32"/>
  <c r="CZ82" i="32"/>
  <c r="CZ58" i="32"/>
  <c r="FP10" i="29"/>
  <c r="FO65" i="29"/>
  <c r="FO69" i="29"/>
  <c r="FO93" i="29"/>
  <c r="FO94" i="29"/>
  <c r="FO95" i="29"/>
  <c r="FO96" i="29"/>
  <c r="FO34" i="29"/>
  <c r="FO98" i="29"/>
  <c r="FO83" i="29"/>
  <c r="FO68" i="29"/>
  <c r="FO38" i="29"/>
  <c r="FO102" i="29"/>
  <c r="FO87" i="29"/>
  <c r="FO72" i="29"/>
  <c r="FO42" i="29"/>
  <c r="FO106" i="29"/>
  <c r="FO91" i="29"/>
  <c r="FO76" i="29"/>
  <c r="FO105" i="29"/>
  <c r="FO41" i="29"/>
  <c r="FO81" i="29"/>
  <c r="FO85" i="29"/>
  <c r="FO46" i="29"/>
  <c r="FO47" i="29"/>
  <c r="FO48" i="29"/>
  <c r="FO57" i="29"/>
  <c r="FO50" i="29"/>
  <c r="FO35" i="29"/>
  <c r="FO99" i="29"/>
  <c r="FO84" i="29"/>
  <c r="FO54" i="29"/>
  <c r="FO39" i="29"/>
  <c r="FO103" i="29"/>
  <c r="FO88" i="29"/>
  <c r="FO58" i="29"/>
  <c r="FO43" i="29"/>
  <c r="FO107" i="29"/>
  <c r="FO92" i="29"/>
  <c r="FO73" i="29"/>
  <c r="FO37" i="29"/>
  <c r="FO101" i="29"/>
  <c r="FO62" i="29"/>
  <c r="FO63" i="29"/>
  <c r="FO64" i="29"/>
  <c r="FO49" i="29"/>
  <c r="FO66" i="29"/>
  <c r="FO51" i="29"/>
  <c r="FO36" i="29"/>
  <c r="FO100" i="29"/>
  <c r="FO70" i="29"/>
  <c r="FO55" i="29"/>
  <c r="FO40" i="29"/>
  <c r="FO104" i="29"/>
  <c r="FO74" i="29"/>
  <c r="FO59" i="29"/>
  <c r="FO44" i="29"/>
  <c r="FO108" i="29"/>
  <c r="FO77" i="29"/>
  <c r="FO53" i="29"/>
  <c r="FO97" i="29"/>
  <c r="FO78" i="29"/>
  <c r="FO79" i="29"/>
  <c r="FO80" i="29"/>
  <c r="FO61" i="29"/>
  <c r="FO82" i="29"/>
  <c r="FO67" i="29"/>
  <c r="FO52" i="29"/>
  <c r="FO45" i="29"/>
  <c r="FO86" i="29"/>
  <c r="FO71" i="29"/>
  <c r="FO56" i="29"/>
  <c r="FO109" i="29"/>
  <c r="FO90" i="29"/>
  <c r="FO75" i="29"/>
  <c r="FO60" i="29"/>
  <c r="FO89" i="29"/>
  <c r="CZ112" i="32" l="1"/>
  <c r="CZ113" i="32"/>
  <c r="CZ111" i="32"/>
  <c r="CZ114" i="32"/>
  <c r="DP38" i="30"/>
  <c r="DP44" i="30"/>
  <c r="DP65" i="30"/>
  <c r="DP87" i="30"/>
  <c r="DP108" i="30"/>
  <c r="DP51" i="30"/>
  <c r="DP72" i="30"/>
  <c r="DP93" i="30"/>
  <c r="DP36" i="30"/>
  <c r="DP57" i="30"/>
  <c r="DP79" i="30"/>
  <c r="DP100" i="30"/>
  <c r="DP82" i="30"/>
  <c r="DP94" i="30"/>
  <c r="DP58" i="30"/>
  <c r="DP75" i="30"/>
  <c r="DP86" i="30"/>
  <c r="DP48" i="30"/>
  <c r="DP107" i="30"/>
  <c r="DQ10" i="30"/>
  <c r="DP49" i="30"/>
  <c r="DP71" i="30"/>
  <c r="DP92" i="30"/>
  <c r="DP35" i="30"/>
  <c r="DP56" i="30"/>
  <c r="DP77" i="30"/>
  <c r="DP99" i="30"/>
  <c r="DP41" i="30"/>
  <c r="DP63" i="30"/>
  <c r="DP84" i="30"/>
  <c r="DP105" i="30"/>
  <c r="DP98" i="30"/>
  <c r="DP101" i="30"/>
  <c r="DP78" i="30"/>
  <c r="DP53" i="30"/>
  <c r="DP106" i="30"/>
  <c r="DP46" i="30"/>
  <c r="DP85" i="30"/>
  <c r="DP37" i="30"/>
  <c r="DP55" i="30"/>
  <c r="DP76" i="30"/>
  <c r="DP97" i="30"/>
  <c r="DP40" i="30"/>
  <c r="DP61" i="30"/>
  <c r="DP83" i="30"/>
  <c r="DP104" i="30"/>
  <c r="DP47" i="30"/>
  <c r="DP68" i="30"/>
  <c r="DP89" i="30"/>
  <c r="DP50" i="30"/>
  <c r="DP54" i="30"/>
  <c r="DP80" i="30"/>
  <c r="DP102" i="30"/>
  <c r="DP42" i="30"/>
  <c r="DP91" i="30"/>
  <c r="DP70" i="30"/>
  <c r="DP64" i="30"/>
  <c r="DP39" i="30"/>
  <c r="DP45" i="30"/>
  <c r="DP52" i="30"/>
  <c r="DP74" i="30"/>
  <c r="DP69" i="30"/>
  <c r="DP60" i="30"/>
  <c r="DP67" i="30"/>
  <c r="DP73" i="30"/>
  <c r="DP59" i="30"/>
  <c r="DP90" i="30"/>
  <c r="DP81" i="30"/>
  <c r="DP88" i="30"/>
  <c r="DP95" i="30"/>
  <c r="DP96" i="30"/>
  <c r="DP43" i="30"/>
  <c r="DP34" i="30"/>
  <c r="DP103" i="30"/>
  <c r="DP109" i="30"/>
  <c r="DP66" i="30"/>
  <c r="DP62" i="30"/>
  <c r="DV38" i="31"/>
  <c r="DV62" i="31"/>
  <c r="DV95" i="31"/>
  <c r="DV63" i="31"/>
  <c r="DV96" i="31"/>
  <c r="DV56" i="31"/>
  <c r="DV91" i="31"/>
  <c r="DV47" i="31"/>
  <c r="DV84" i="31"/>
  <c r="DV45" i="31"/>
  <c r="DV81" i="31"/>
  <c r="DV78" i="31"/>
  <c r="DV48" i="31"/>
  <c r="DV44" i="31"/>
  <c r="DV53" i="31"/>
  <c r="DV105" i="31"/>
  <c r="DV102" i="31"/>
  <c r="DV77" i="31"/>
  <c r="DV74" i="31"/>
  <c r="DV37" i="31"/>
  <c r="DV40" i="31"/>
  <c r="DV79" i="31"/>
  <c r="DV42" i="31"/>
  <c r="DV80" i="31"/>
  <c r="DV35" i="31"/>
  <c r="DV75" i="31"/>
  <c r="DV107" i="31"/>
  <c r="DV68" i="31"/>
  <c r="DV100" i="31"/>
  <c r="DV43" i="31"/>
  <c r="DV39" i="31"/>
  <c r="DV49" i="31"/>
  <c r="DV85" i="31"/>
  <c r="DV82" i="31"/>
  <c r="DV73" i="31"/>
  <c r="DV70" i="31"/>
  <c r="DV57" i="31"/>
  <c r="DV109" i="31"/>
  <c r="DV106" i="31"/>
  <c r="DV34" i="31"/>
  <c r="DV103" i="31"/>
  <c r="DV104" i="31"/>
  <c r="DV99" i="31"/>
  <c r="DV92" i="31"/>
  <c r="DV97" i="31"/>
  <c r="DV69" i="31"/>
  <c r="DV54" i="31"/>
  <c r="DV41" i="31"/>
  <c r="DV90" i="31"/>
  <c r="DV51" i="31"/>
  <c r="DV52" i="31"/>
  <c r="DV46" i="31"/>
  <c r="DV36" i="31"/>
  <c r="DV108" i="31"/>
  <c r="DV60" i="31"/>
  <c r="DV101" i="31"/>
  <c r="DV89" i="31"/>
  <c r="DV59" i="31"/>
  <c r="DV71" i="31"/>
  <c r="DV72" i="31"/>
  <c r="DV67" i="31"/>
  <c r="DV58" i="31"/>
  <c r="DV61" i="31"/>
  <c r="DV94" i="31"/>
  <c r="DV66" i="31"/>
  <c r="DV50" i="31"/>
  <c r="DV93" i="31"/>
  <c r="DW10" i="31"/>
  <c r="DV87" i="31"/>
  <c r="DV88" i="31"/>
  <c r="DV83" i="31"/>
  <c r="DV76" i="31"/>
  <c r="DV64" i="31"/>
  <c r="DV65" i="31"/>
  <c r="DV98" i="31"/>
  <c r="DV86" i="31"/>
  <c r="DV55" i="31"/>
  <c r="DU111" i="31"/>
  <c r="DU112" i="31"/>
  <c r="DU113" i="31"/>
  <c r="DU114" i="31"/>
  <c r="DO114" i="30"/>
  <c r="DO112" i="30"/>
  <c r="DO111" i="30"/>
  <c r="DO113" i="30"/>
  <c r="FQ10" i="29"/>
  <c r="FP74" i="29"/>
  <c r="FP66" i="29"/>
  <c r="FP90" i="29"/>
  <c r="FP91" i="29"/>
  <c r="FP76" i="29"/>
  <c r="FP61" i="29"/>
  <c r="FP58" i="29"/>
  <c r="FP95" i="29"/>
  <c r="FP96" i="29"/>
  <c r="FP97" i="29"/>
  <c r="FP51" i="29"/>
  <c r="FP36" i="29"/>
  <c r="FP100" i="29"/>
  <c r="FP85" i="29"/>
  <c r="FP39" i="29"/>
  <c r="FP103" i="29"/>
  <c r="FP88" i="29"/>
  <c r="FP73" i="29"/>
  <c r="FP86" i="29"/>
  <c r="FP38" i="29"/>
  <c r="FP78" i="29"/>
  <c r="FP82" i="29"/>
  <c r="FP43" i="29"/>
  <c r="FP107" i="29"/>
  <c r="FP92" i="29"/>
  <c r="FP77" i="29"/>
  <c r="FP47" i="29"/>
  <c r="FP48" i="29"/>
  <c r="FP49" i="29"/>
  <c r="FP102" i="29"/>
  <c r="FP67" i="29"/>
  <c r="FP52" i="29"/>
  <c r="FP37" i="29"/>
  <c r="FP101" i="29"/>
  <c r="FP55" i="29"/>
  <c r="FP40" i="29"/>
  <c r="FP104" i="29"/>
  <c r="FP89" i="29"/>
  <c r="FP70" i="29"/>
  <c r="FP34" i="29"/>
  <c r="FP98" i="29"/>
  <c r="FP59" i="29"/>
  <c r="FP44" i="29"/>
  <c r="FP108" i="29"/>
  <c r="FP93" i="29"/>
  <c r="FP63" i="29"/>
  <c r="FP64" i="29"/>
  <c r="FP65" i="29"/>
  <c r="FP94" i="29"/>
  <c r="FP83" i="29"/>
  <c r="FP68" i="29"/>
  <c r="FP53" i="29"/>
  <c r="FP62" i="29"/>
  <c r="FP71" i="29"/>
  <c r="FP56" i="29"/>
  <c r="FP41" i="29"/>
  <c r="FP105" i="29"/>
  <c r="FP42" i="29"/>
  <c r="FP50" i="29"/>
  <c r="FP46" i="29"/>
  <c r="FP75" i="29"/>
  <c r="FP60" i="29"/>
  <c r="FP45" i="29"/>
  <c r="FP109" i="29"/>
  <c r="FP79" i="29"/>
  <c r="FP80" i="29"/>
  <c r="FP81" i="29"/>
  <c r="FP35" i="29"/>
  <c r="FP99" i="29"/>
  <c r="FP84" i="29"/>
  <c r="FP69" i="29"/>
  <c r="FP106" i="29"/>
  <c r="FP87" i="29"/>
  <c r="FP72" i="29"/>
  <c r="FP57" i="29"/>
  <c r="FP54" i="29"/>
  <c r="FO114" i="29"/>
  <c r="FO111" i="29"/>
  <c r="FO112" i="29"/>
  <c r="FO113" i="29"/>
  <c r="DA38" i="32"/>
  <c r="DA70" i="32"/>
  <c r="DA102" i="32"/>
  <c r="DA65" i="32"/>
  <c r="DA97" i="32"/>
  <c r="DA50" i="32"/>
  <c r="DA82" i="32"/>
  <c r="DA61" i="32"/>
  <c r="DA101" i="32"/>
  <c r="DB10" i="32"/>
  <c r="DA59" i="32"/>
  <c r="DA36" i="32"/>
  <c r="DA100" i="32"/>
  <c r="DA95" i="32"/>
  <c r="DA88" i="32"/>
  <c r="DA67" i="32"/>
  <c r="DA60" i="32"/>
  <c r="DA71" i="32"/>
  <c r="DA80" i="32"/>
  <c r="DA87" i="32"/>
  <c r="DA46" i="32"/>
  <c r="DA78" i="32"/>
  <c r="DA41" i="32"/>
  <c r="DA73" i="32"/>
  <c r="DA105" i="32"/>
  <c r="DA58" i="32"/>
  <c r="DA90" i="32"/>
  <c r="DA93" i="32"/>
  <c r="DA45" i="32"/>
  <c r="DA53" i="32"/>
  <c r="DA75" i="32"/>
  <c r="DA52" i="32"/>
  <c r="DA47" i="32"/>
  <c r="DA40" i="32"/>
  <c r="DA104" i="32"/>
  <c r="DA83" i="32"/>
  <c r="DA76" i="32"/>
  <c r="DA103" i="32"/>
  <c r="DA96" i="32"/>
  <c r="DA54" i="32"/>
  <c r="DA86" i="32"/>
  <c r="DA49" i="32"/>
  <c r="DA81" i="32"/>
  <c r="DA34" i="32"/>
  <c r="DA66" i="32"/>
  <c r="DA98" i="32"/>
  <c r="DA37" i="32"/>
  <c r="DA77" i="32"/>
  <c r="DA85" i="32"/>
  <c r="DA91" i="32"/>
  <c r="DA68" i="32"/>
  <c r="DA63" i="32"/>
  <c r="DA56" i="32"/>
  <c r="DA35" i="32"/>
  <c r="DA99" i="32"/>
  <c r="DA92" i="32"/>
  <c r="DA48" i="32"/>
  <c r="DA39" i="32"/>
  <c r="DA89" i="32"/>
  <c r="DA69" i="32"/>
  <c r="DA84" i="32"/>
  <c r="DA44" i="32"/>
  <c r="DA62" i="32"/>
  <c r="DA42" i="32"/>
  <c r="DA109" i="32"/>
  <c r="DA79" i="32"/>
  <c r="DA108" i="32"/>
  <c r="DA94" i="32"/>
  <c r="DA74" i="32"/>
  <c r="DA43" i="32"/>
  <c r="DA72" i="32"/>
  <c r="DA64" i="32"/>
  <c r="DA57" i="32"/>
  <c r="DA106" i="32"/>
  <c r="DA107" i="32"/>
  <c r="DA51" i="32"/>
  <c r="DA55" i="32"/>
  <c r="FR10" i="29" l="1"/>
  <c r="FQ63" i="29"/>
  <c r="FQ40" i="29"/>
  <c r="FQ104" i="29"/>
  <c r="FQ89" i="29"/>
  <c r="FQ70" i="29"/>
  <c r="FQ107" i="29"/>
  <c r="FQ92" i="29"/>
  <c r="FQ77" i="29"/>
  <c r="FQ58" i="29"/>
  <c r="FQ67" i="29"/>
  <c r="FQ64" i="29"/>
  <c r="FQ65" i="29"/>
  <c r="FQ62" i="29"/>
  <c r="FQ87" i="29"/>
  <c r="FQ84" i="29"/>
  <c r="FQ69" i="29"/>
  <c r="FQ50" i="29"/>
  <c r="FQ35" i="29"/>
  <c r="FQ83" i="29"/>
  <c r="FQ43" i="29"/>
  <c r="FQ79" i="29"/>
  <c r="FQ56" i="29"/>
  <c r="FQ41" i="29"/>
  <c r="FQ105" i="29"/>
  <c r="FQ86" i="29"/>
  <c r="FQ44" i="29"/>
  <c r="FQ108" i="29"/>
  <c r="FQ93" i="29"/>
  <c r="FQ74" i="29"/>
  <c r="FQ91" i="29"/>
  <c r="FQ80" i="29"/>
  <c r="FQ81" i="29"/>
  <c r="FQ78" i="29"/>
  <c r="FQ36" i="29"/>
  <c r="FQ100" i="29"/>
  <c r="FQ85" i="29"/>
  <c r="FQ66" i="29"/>
  <c r="FQ51" i="29"/>
  <c r="FQ39" i="29"/>
  <c r="FQ75" i="29"/>
  <c r="FQ95" i="29"/>
  <c r="FQ72" i="29"/>
  <c r="FQ57" i="29"/>
  <c r="FQ38" i="29"/>
  <c r="FQ102" i="29"/>
  <c r="FQ60" i="29"/>
  <c r="FQ45" i="29"/>
  <c r="FQ109" i="29"/>
  <c r="FQ90" i="29"/>
  <c r="FQ103" i="29"/>
  <c r="FQ96" i="29"/>
  <c r="FQ97" i="29"/>
  <c r="FQ94" i="29"/>
  <c r="FQ52" i="29"/>
  <c r="FQ37" i="29"/>
  <c r="FQ101" i="29"/>
  <c r="FQ82" i="29"/>
  <c r="FQ71" i="29"/>
  <c r="FQ47" i="29"/>
  <c r="FQ55" i="29"/>
  <c r="FQ88" i="29"/>
  <c r="FQ73" i="29"/>
  <c r="FQ54" i="29"/>
  <c r="FQ99" i="29"/>
  <c r="FQ76" i="29"/>
  <c r="FQ61" i="29"/>
  <c r="FQ42" i="29"/>
  <c r="FQ106" i="29"/>
  <c r="FQ48" i="29"/>
  <c r="FQ49" i="29"/>
  <c r="FQ46" i="29"/>
  <c r="FQ59" i="29"/>
  <c r="FQ68" i="29"/>
  <c r="FQ53" i="29"/>
  <c r="FQ34" i="29"/>
  <c r="FQ98" i="29"/>
  <c r="DA111" i="32"/>
  <c r="DA112" i="32"/>
  <c r="DA114" i="32"/>
  <c r="DA113" i="32"/>
  <c r="FP114" i="29"/>
  <c r="FP111" i="29"/>
  <c r="FP112" i="29"/>
  <c r="FP113" i="29"/>
  <c r="DB35" i="32"/>
  <c r="DB67" i="32"/>
  <c r="DB99" i="32"/>
  <c r="DB54" i="32"/>
  <c r="DB86" i="32"/>
  <c r="DB47" i="32"/>
  <c r="DB79" i="32"/>
  <c r="DB42" i="32"/>
  <c r="DB82" i="32"/>
  <c r="DB66" i="32"/>
  <c r="DB72" i="32"/>
  <c r="DB65" i="32"/>
  <c r="DB60" i="32"/>
  <c r="DB37" i="32"/>
  <c r="DB101" i="32"/>
  <c r="DB96" i="32"/>
  <c r="DB89" i="32"/>
  <c r="DB68" i="32"/>
  <c r="DB77" i="32"/>
  <c r="DB51" i="32"/>
  <c r="DB83" i="32"/>
  <c r="DB38" i="32"/>
  <c r="DB70" i="32"/>
  <c r="DB102" i="32"/>
  <c r="DB63" i="32"/>
  <c r="DB95" i="32"/>
  <c r="DB106" i="32"/>
  <c r="DB90" i="32"/>
  <c r="DB40" i="32"/>
  <c r="DB104" i="32"/>
  <c r="DB97" i="32"/>
  <c r="DB92" i="32"/>
  <c r="DB69" i="32"/>
  <c r="DB64" i="32"/>
  <c r="DB57" i="32"/>
  <c r="DB36" i="32"/>
  <c r="DB45" i="32"/>
  <c r="DB109" i="32"/>
  <c r="DB75" i="32"/>
  <c r="DB62" i="32"/>
  <c r="DB55" i="32"/>
  <c r="DB74" i="32"/>
  <c r="DB98" i="32"/>
  <c r="DB81" i="32"/>
  <c r="DB53" i="32"/>
  <c r="DB41" i="32"/>
  <c r="DB100" i="32"/>
  <c r="DC10" i="32"/>
  <c r="DB91" i="32"/>
  <c r="DB78" i="32"/>
  <c r="DB71" i="32"/>
  <c r="DB50" i="32"/>
  <c r="DB56" i="32"/>
  <c r="DB44" i="32"/>
  <c r="DB85" i="32"/>
  <c r="DB73" i="32"/>
  <c r="DB61" i="32"/>
  <c r="DB43" i="32"/>
  <c r="DB107" i="32"/>
  <c r="DB94" i="32"/>
  <c r="DB87" i="32"/>
  <c r="DB58" i="32"/>
  <c r="DB88" i="32"/>
  <c r="DB76" i="32"/>
  <c r="DB48" i="32"/>
  <c r="DB105" i="32"/>
  <c r="DB93" i="32"/>
  <c r="DB59" i="32"/>
  <c r="DB46" i="32"/>
  <c r="DB39" i="32"/>
  <c r="DB103" i="32"/>
  <c r="DB34" i="32"/>
  <c r="DB49" i="32"/>
  <c r="DB108" i="32"/>
  <c r="DB80" i="32"/>
  <c r="DB52" i="32"/>
  <c r="DB84" i="32"/>
  <c r="DW38" i="31"/>
  <c r="DW75" i="31"/>
  <c r="DW44" i="31"/>
  <c r="DW87" i="31"/>
  <c r="DW48" i="31"/>
  <c r="DW91" i="31"/>
  <c r="DW60" i="31"/>
  <c r="DW103" i="31"/>
  <c r="DW98" i="31"/>
  <c r="DW47" i="31"/>
  <c r="DW70" i="31"/>
  <c r="DW56" i="31"/>
  <c r="DW73" i="31"/>
  <c r="DW74" i="31"/>
  <c r="DW61" i="31"/>
  <c r="DW57" i="31"/>
  <c r="DW62" i="31"/>
  <c r="DW67" i="31"/>
  <c r="DW63" i="31"/>
  <c r="DW43" i="31"/>
  <c r="DW85" i="31"/>
  <c r="DW55" i="31"/>
  <c r="DW97" i="31"/>
  <c r="DW59" i="31"/>
  <c r="DW101" i="31"/>
  <c r="DW71" i="31"/>
  <c r="DW50" i="31"/>
  <c r="DW51" i="31"/>
  <c r="DW68" i="31"/>
  <c r="DW86" i="31"/>
  <c r="DW77" i="31"/>
  <c r="DW95" i="31"/>
  <c r="DW90" i="31"/>
  <c r="DW83" i="31"/>
  <c r="DW79" i="31"/>
  <c r="DW78" i="31"/>
  <c r="DW88" i="31"/>
  <c r="DW84" i="31"/>
  <c r="DX10" i="31"/>
  <c r="DW53" i="31"/>
  <c r="DW96" i="31"/>
  <c r="DW65" i="31"/>
  <c r="DW108" i="31"/>
  <c r="DW69" i="31"/>
  <c r="DW39" i="31"/>
  <c r="DW81" i="31"/>
  <c r="DW66" i="31"/>
  <c r="DW72" i="31"/>
  <c r="DW89" i="31"/>
  <c r="DW102" i="31"/>
  <c r="DW99" i="31"/>
  <c r="DW42" i="31"/>
  <c r="DW106" i="31"/>
  <c r="DW104" i="31"/>
  <c r="DW100" i="31"/>
  <c r="DW94" i="31"/>
  <c r="DW109" i="31"/>
  <c r="DW105" i="31"/>
  <c r="DW34" i="31"/>
  <c r="DW64" i="31"/>
  <c r="DW107" i="31"/>
  <c r="DW76" i="31"/>
  <c r="DW37" i="31"/>
  <c r="DW80" i="31"/>
  <c r="DW49" i="31"/>
  <c r="DW92" i="31"/>
  <c r="DW82" i="31"/>
  <c r="DW93" i="31"/>
  <c r="DW54" i="31"/>
  <c r="DW35" i="31"/>
  <c r="DW52" i="31"/>
  <c r="DW58" i="31"/>
  <c r="DW40" i="31"/>
  <c r="DW36" i="31"/>
  <c r="DW46" i="31"/>
  <c r="DW45" i="31"/>
  <c r="DW41" i="31"/>
  <c r="DV111" i="31"/>
  <c r="DV112" i="31"/>
  <c r="DV114" i="31"/>
  <c r="DV113" i="31"/>
  <c r="DP111" i="30"/>
  <c r="DP113" i="30"/>
  <c r="DP112" i="30"/>
  <c r="DP114" i="30"/>
  <c r="DQ46" i="30"/>
  <c r="DQ68" i="30"/>
  <c r="DQ89" i="30"/>
  <c r="DQ37" i="30"/>
  <c r="DQ58" i="30"/>
  <c r="DQ80" i="30"/>
  <c r="DQ101" i="30"/>
  <c r="DQ44" i="30"/>
  <c r="DQ65" i="30"/>
  <c r="DQ86" i="30"/>
  <c r="DQ108" i="30"/>
  <c r="DQ87" i="30"/>
  <c r="DQ79" i="30"/>
  <c r="DQ66" i="30"/>
  <c r="DQ83" i="30"/>
  <c r="DQ61" i="30"/>
  <c r="DQ91" i="30"/>
  <c r="DQ51" i="30"/>
  <c r="DQ72" i="30"/>
  <c r="DQ34" i="30"/>
  <c r="DQ52" i="30"/>
  <c r="DQ73" i="30"/>
  <c r="DQ94" i="30"/>
  <c r="DQ42" i="30"/>
  <c r="DQ64" i="30"/>
  <c r="DQ85" i="30"/>
  <c r="DQ106" i="30"/>
  <c r="DQ49" i="30"/>
  <c r="DQ70" i="30"/>
  <c r="DQ92" i="30"/>
  <c r="DQ39" i="30"/>
  <c r="DQ103" i="30"/>
  <c r="DQ99" i="30"/>
  <c r="DQ45" i="30"/>
  <c r="DQ107" i="30"/>
  <c r="DQ40" i="30"/>
  <c r="DQ98" i="30"/>
  <c r="DQ75" i="30"/>
  <c r="DQ50" i="30"/>
  <c r="DQ36" i="30"/>
  <c r="DQ57" i="30"/>
  <c r="DQ78" i="30"/>
  <c r="DQ100" i="30"/>
  <c r="DQ48" i="30"/>
  <c r="DQ69" i="30"/>
  <c r="DQ90" i="30"/>
  <c r="DR10" i="30"/>
  <c r="DQ54" i="30"/>
  <c r="DQ76" i="30"/>
  <c r="DQ97" i="30"/>
  <c r="DQ55" i="30"/>
  <c r="DQ35" i="30"/>
  <c r="DQ109" i="30"/>
  <c r="DQ43" i="30"/>
  <c r="DQ104" i="30"/>
  <c r="DQ47" i="30"/>
  <c r="DQ77" i="30"/>
  <c r="DQ95" i="30"/>
  <c r="DQ62" i="30"/>
  <c r="DQ74" i="30"/>
  <c r="DQ81" i="30"/>
  <c r="DQ88" i="30"/>
  <c r="DQ56" i="30"/>
  <c r="DQ84" i="30"/>
  <c r="DQ96" i="30"/>
  <c r="DQ102" i="30"/>
  <c r="DQ63" i="30"/>
  <c r="DQ93" i="30"/>
  <c r="DQ105" i="30"/>
  <c r="DQ38" i="30"/>
  <c r="DQ71" i="30"/>
  <c r="DQ82" i="30"/>
  <c r="DQ41" i="30"/>
  <c r="DQ53" i="30"/>
  <c r="DQ60" i="30"/>
  <c r="DQ59" i="30"/>
  <c r="DQ67" i="30"/>
  <c r="DR43" i="30" l="1"/>
  <c r="DR86" i="30"/>
  <c r="DR107" i="30"/>
  <c r="DR50" i="30"/>
  <c r="DR71" i="30"/>
  <c r="DR93" i="30"/>
  <c r="DR35" i="30"/>
  <c r="DR57" i="30"/>
  <c r="DR78" i="30"/>
  <c r="DR99" i="30"/>
  <c r="DR68" i="30"/>
  <c r="DR48" i="30"/>
  <c r="DR95" i="30"/>
  <c r="DR76" i="30"/>
  <c r="DR69" i="30"/>
  <c r="DR80" i="30"/>
  <c r="DR85" i="30"/>
  <c r="DR64" i="30"/>
  <c r="DR79" i="30"/>
  <c r="DS10" i="30"/>
  <c r="DR70" i="30"/>
  <c r="DR91" i="30"/>
  <c r="DR34" i="30"/>
  <c r="DR55" i="30"/>
  <c r="DR77" i="30"/>
  <c r="DR98" i="30"/>
  <c r="DR41" i="30"/>
  <c r="DR62" i="30"/>
  <c r="DR83" i="30"/>
  <c r="DR105" i="30"/>
  <c r="DR84" i="30"/>
  <c r="DR72" i="30"/>
  <c r="DR74" i="30"/>
  <c r="DR96" i="30"/>
  <c r="DR47" i="30"/>
  <c r="DR104" i="30"/>
  <c r="DR63" i="30"/>
  <c r="DR88" i="30"/>
  <c r="DR58" i="30"/>
  <c r="DR37" i="30"/>
  <c r="DR75" i="30"/>
  <c r="DR97" i="30"/>
  <c r="DR39" i="30"/>
  <c r="DR61" i="30"/>
  <c r="DR82" i="30"/>
  <c r="DR103" i="30"/>
  <c r="DR46" i="30"/>
  <c r="DR67" i="30"/>
  <c r="DR89" i="30"/>
  <c r="DR36" i="30"/>
  <c r="DR100" i="30"/>
  <c r="DR92" i="30"/>
  <c r="DR53" i="30"/>
  <c r="DR54" i="30"/>
  <c r="DR40" i="30"/>
  <c r="DR49" i="30"/>
  <c r="DR42" i="30"/>
  <c r="DR108" i="30"/>
  <c r="DR45" i="30"/>
  <c r="DR51" i="30"/>
  <c r="DR59" i="30"/>
  <c r="DR60" i="30"/>
  <c r="DR38" i="30"/>
  <c r="DR66" i="30"/>
  <c r="DR73" i="30"/>
  <c r="DR65" i="30"/>
  <c r="DR106" i="30"/>
  <c r="DR81" i="30"/>
  <c r="DR87" i="30"/>
  <c r="DR94" i="30"/>
  <c r="DR56" i="30"/>
  <c r="DR44" i="30"/>
  <c r="DR102" i="30"/>
  <c r="DR109" i="30"/>
  <c r="DR52" i="30"/>
  <c r="DR90" i="30"/>
  <c r="DR101" i="30"/>
  <c r="DW111" i="31"/>
  <c r="DW113" i="31"/>
  <c r="DW114" i="31"/>
  <c r="DW112" i="31"/>
  <c r="DY10" i="31"/>
  <c r="DX45" i="31"/>
  <c r="DX88" i="31"/>
  <c r="DX46" i="31"/>
  <c r="DX89" i="31"/>
  <c r="DX61" i="31"/>
  <c r="DX104" i="31"/>
  <c r="DX73" i="31"/>
  <c r="DX39" i="31"/>
  <c r="DX103" i="31"/>
  <c r="DX106" i="31"/>
  <c r="DX43" i="31"/>
  <c r="DX107" i="31"/>
  <c r="DX44" i="31"/>
  <c r="DX47" i="31"/>
  <c r="DX53" i="31"/>
  <c r="DX70" i="31"/>
  <c r="DX67" i="31"/>
  <c r="DX80" i="31"/>
  <c r="DX97" i="31"/>
  <c r="DX37" i="31"/>
  <c r="DX56" i="31"/>
  <c r="DX98" i="31"/>
  <c r="DX57" i="31"/>
  <c r="DX100" i="31"/>
  <c r="DX72" i="31"/>
  <c r="DX41" i="31"/>
  <c r="DX84" i="31"/>
  <c r="DX55" i="31"/>
  <c r="DX42" i="31"/>
  <c r="DX60" i="31"/>
  <c r="DX59" i="31"/>
  <c r="DX48" i="31"/>
  <c r="DX65" i="31"/>
  <c r="DX63" i="31"/>
  <c r="DX74" i="31"/>
  <c r="DX92" i="31"/>
  <c r="DX83" i="31"/>
  <c r="DX101" i="31"/>
  <c r="DX38" i="31"/>
  <c r="DX66" i="31"/>
  <c r="DX109" i="31"/>
  <c r="DX68" i="31"/>
  <c r="DX40" i="31"/>
  <c r="DX82" i="31"/>
  <c r="DX52" i="31"/>
  <c r="DX94" i="31"/>
  <c r="DX71" i="31"/>
  <c r="DX64" i="31"/>
  <c r="DX81" i="31"/>
  <c r="DX75" i="31"/>
  <c r="DX69" i="31"/>
  <c r="DX86" i="31"/>
  <c r="DX79" i="31"/>
  <c r="DX96" i="31"/>
  <c r="DX35" i="31"/>
  <c r="DX99" i="31"/>
  <c r="DX54" i="31"/>
  <c r="DX34" i="31"/>
  <c r="DX77" i="31"/>
  <c r="DX36" i="31"/>
  <c r="DX78" i="31"/>
  <c r="DX50" i="31"/>
  <c r="DX93" i="31"/>
  <c r="DX62" i="31"/>
  <c r="DX105" i="31"/>
  <c r="DX87" i="31"/>
  <c r="DX85" i="31"/>
  <c r="DX102" i="31"/>
  <c r="DX91" i="31"/>
  <c r="DX90" i="31"/>
  <c r="DX108" i="31"/>
  <c r="DX95" i="31"/>
  <c r="DX49" i="31"/>
  <c r="DX51" i="31"/>
  <c r="DX58" i="31"/>
  <c r="DX76" i="31"/>
  <c r="DB111" i="32"/>
  <c r="DB114" i="32"/>
  <c r="DB112" i="32"/>
  <c r="DB113" i="32"/>
  <c r="DC40" i="32"/>
  <c r="DC72" i="32"/>
  <c r="DC104" i="32"/>
  <c r="DC59" i="32"/>
  <c r="DC91" i="32"/>
  <c r="DC44" i="32"/>
  <c r="DC76" i="32"/>
  <c r="DC108" i="32"/>
  <c r="DC95" i="32"/>
  <c r="DC47" i="32"/>
  <c r="DC69" i="32"/>
  <c r="DC58" i="32"/>
  <c r="DC41" i="32"/>
  <c r="DC105" i="32"/>
  <c r="DC94" i="32"/>
  <c r="DC93" i="32"/>
  <c r="DC66" i="32"/>
  <c r="DC65" i="32"/>
  <c r="DC86" i="32"/>
  <c r="DC48" i="32"/>
  <c r="DC80" i="32"/>
  <c r="DC35" i="32"/>
  <c r="DC67" i="32"/>
  <c r="DC99" i="32"/>
  <c r="DC52" i="32"/>
  <c r="DC84" i="32"/>
  <c r="DC55" i="32"/>
  <c r="DC39" i="32"/>
  <c r="DC79" i="32"/>
  <c r="DC85" i="32"/>
  <c r="DC74" i="32"/>
  <c r="DC57" i="32"/>
  <c r="DC46" i="32"/>
  <c r="DC45" i="32"/>
  <c r="DC109" i="32"/>
  <c r="DC82" i="32"/>
  <c r="DC38" i="32"/>
  <c r="DC102" i="32"/>
  <c r="DC56" i="32"/>
  <c r="DC88" i="32"/>
  <c r="DC43" i="32"/>
  <c r="DC75" i="32"/>
  <c r="DC107" i="32"/>
  <c r="DC60" i="32"/>
  <c r="DC92" i="32"/>
  <c r="DC87" i="32"/>
  <c r="DC71" i="32"/>
  <c r="DC37" i="32"/>
  <c r="DC101" i="32"/>
  <c r="DC90" i="32"/>
  <c r="DC73" i="32"/>
  <c r="DC62" i="32"/>
  <c r="DC61" i="32"/>
  <c r="DC34" i="32"/>
  <c r="DC98" i="32"/>
  <c r="DC54" i="32"/>
  <c r="DC81" i="32"/>
  <c r="DD10" i="32"/>
  <c r="DC64" i="32"/>
  <c r="DC96" i="32"/>
  <c r="DC51" i="32"/>
  <c r="DC83" i="32"/>
  <c r="DC36" i="32"/>
  <c r="DC68" i="32"/>
  <c r="DC100" i="32"/>
  <c r="DC63" i="32"/>
  <c r="DC103" i="32"/>
  <c r="DC53" i="32"/>
  <c r="DC42" i="32"/>
  <c r="DC106" i="32"/>
  <c r="DC89" i="32"/>
  <c r="DC78" i="32"/>
  <c r="DC77" i="32"/>
  <c r="DC50" i="32"/>
  <c r="DC49" i="32"/>
  <c r="DC70" i="32"/>
  <c r="DC97" i="32"/>
  <c r="FR84" i="29"/>
  <c r="FR76" i="29"/>
  <c r="FR36" i="29"/>
  <c r="FR85" i="29"/>
  <c r="FR66" i="29"/>
  <c r="FR51" i="29"/>
  <c r="FR96" i="29"/>
  <c r="FR57" i="29"/>
  <c r="FR38" i="29"/>
  <c r="FR102" i="29"/>
  <c r="FR87" i="29"/>
  <c r="FR68" i="29"/>
  <c r="FR93" i="29"/>
  <c r="FR74" i="29"/>
  <c r="FR59" i="29"/>
  <c r="FR56" i="29"/>
  <c r="FR81" i="29"/>
  <c r="FR78" i="29"/>
  <c r="FR79" i="29"/>
  <c r="FR40" i="29"/>
  <c r="FR92" i="29"/>
  <c r="FR37" i="29"/>
  <c r="FR101" i="29"/>
  <c r="FR82" i="29"/>
  <c r="FR67" i="29"/>
  <c r="FR88" i="29"/>
  <c r="FR73" i="29"/>
  <c r="FR54" i="29"/>
  <c r="FR39" i="29"/>
  <c r="FR103" i="29"/>
  <c r="FR45" i="29"/>
  <c r="FR109" i="29"/>
  <c r="FR90" i="29"/>
  <c r="FR75" i="29"/>
  <c r="FR52" i="29"/>
  <c r="FR97" i="29"/>
  <c r="FR94" i="29"/>
  <c r="FR95" i="29"/>
  <c r="FS10" i="29"/>
  <c r="FR44" i="29"/>
  <c r="FR108" i="29"/>
  <c r="FR53" i="29"/>
  <c r="FR34" i="29"/>
  <c r="FR98" i="29"/>
  <c r="FR83" i="29"/>
  <c r="FR100" i="29"/>
  <c r="FR89" i="29"/>
  <c r="FR70" i="29"/>
  <c r="FR55" i="29"/>
  <c r="FR64" i="29"/>
  <c r="FR61" i="29"/>
  <c r="FR42" i="29"/>
  <c r="FR106" i="29"/>
  <c r="FR91" i="29"/>
  <c r="FR49" i="29"/>
  <c r="FR46" i="29"/>
  <c r="FR47" i="29"/>
  <c r="FR48" i="29"/>
  <c r="FR80" i="29"/>
  <c r="FR60" i="29"/>
  <c r="FR104" i="29"/>
  <c r="FR69" i="29"/>
  <c r="FR50" i="29"/>
  <c r="FR35" i="29"/>
  <c r="FR99" i="29"/>
  <c r="FR41" i="29"/>
  <c r="FR105" i="29"/>
  <c r="FR86" i="29"/>
  <c r="FR71" i="29"/>
  <c r="FR72" i="29"/>
  <c r="FR77" i="29"/>
  <c r="FR58" i="29"/>
  <c r="FR43" i="29"/>
  <c r="FR107" i="29"/>
  <c r="FR65" i="29"/>
  <c r="FR62" i="29"/>
  <c r="FR63" i="29"/>
  <c r="FQ114" i="29"/>
  <c r="FQ111" i="29"/>
  <c r="FQ112" i="29"/>
  <c r="FQ113" i="29"/>
  <c r="DQ113" i="30"/>
  <c r="DQ112" i="30"/>
  <c r="DQ111" i="30"/>
  <c r="DQ114" i="30"/>
  <c r="DS37" i="30" l="1"/>
  <c r="DS83" i="30"/>
  <c r="DS47" i="30"/>
  <c r="DS68" i="30"/>
  <c r="DS90" i="30"/>
  <c r="DS38" i="30"/>
  <c r="DS59" i="30"/>
  <c r="DS80" i="30"/>
  <c r="DS102" i="30"/>
  <c r="DS81" i="30"/>
  <c r="DS35" i="30"/>
  <c r="DS105" i="30"/>
  <c r="DS82" i="30"/>
  <c r="DS69" i="30"/>
  <c r="DS46" i="30"/>
  <c r="DS53" i="30"/>
  <c r="DS92" i="30"/>
  <c r="DS77" i="30"/>
  <c r="DS108" i="30"/>
  <c r="DS40" i="30"/>
  <c r="DS36" i="30"/>
  <c r="DS58" i="30"/>
  <c r="DS79" i="30"/>
  <c r="DS100" i="30"/>
  <c r="DS48" i="30"/>
  <c r="DS70" i="30"/>
  <c r="DS91" i="30"/>
  <c r="DS49" i="30"/>
  <c r="DS99" i="30"/>
  <c r="DS61" i="30"/>
  <c r="DS51" i="30"/>
  <c r="DS39" i="30"/>
  <c r="DS109" i="30"/>
  <c r="DS76" i="30"/>
  <c r="DS93" i="30"/>
  <c r="DS50" i="30"/>
  <c r="DS104" i="30"/>
  <c r="DS66" i="30"/>
  <c r="DS34" i="30"/>
  <c r="DS52" i="30"/>
  <c r="DS95" i="30"/>
  <c r="DS64" i="30"/>
  <c r="DS107" i="30"/>
  <c r="DS41" i="30"/>
  <c r="DS60" i="30"/>
  <c r="DS98" i="30"/>
  <c r="DS71" i="30"/>
  <c r="DS87" i="30"/>
  <c r="DS78" i="30"/>
  <c r="DS63" i="30"/>
  <c r="DS106" i="30"/>
  <c r="DS75" i="30"/>
  <c r="DS65" i="30"/>
  <c r="DS85" i="30"/>
  <c r="DS45" i="30"/>
  <c r="DS55" i="30"/>
  <c r="DS57" i="30"/>
  <c r="DS44" i="30"/>
  <c r="DS88" i="30"/>
  <c r="DS74" i="30"/>
  <c r="DS43" i="30"/>
  <c r="DS86" i="30"/>
  <c r="DS97" i="30"/>
  <c r="DS94" i="30"/>
  <c r="DS89" i="30"/>
  <c r="DS73" i="30"/>
  <c r="DS101" i="30"/>
  <c r="DT10" i="30"/>
  <c r="DS42" i="30"/>
  <c r="DS84" i="30"/>
  <c r="DS54" i="30"/>
  <c r="DS96" i="30"/>
  <c r="DS62" i="30"/>
  <c r="DS103" i="30"/>
  <c r="DS72" i="30"/>
  <c r="DS67" i="30"/>
  <c r="DS56" i="30"/>
  <c r="FR111" i="29"/>
  <c r="FR114" i="29"/>
  <c r="FR113" i="29"/>
  <c r="FR112" i="29"/>
  <c r="FS81" i="29"/>
  <c r="FS41" i="29"/>
  <c r="FS105" i="29"/>
  <c r="FS78" i="29"/>
  <c r="FS79" i="29"/>
  <c r="FS80" i="29"/>
  <c r="FS97" i="29"/>
  <c r="FS82" i="29"/>
  <c r="FS67" i="29"/>
  <c r="FS52" i="29"/>
  <c r="FS61" i="29"/>
  <c r="FS70" i="29"/>
  <c r="FS55" i="29"/>
  <c r="FS40" i="29"/>
  <c r="FS104" i="29"/>
  <c r="FS74" i="29"/>
  <c r="FS59" i="29"/>
  <c r="FS44" i="29"/>
  <c r="FS77" i="29"/>
  <c r="FS85" i="29"/>
  <c r="FS89" i="29"/>
  <c r="FS62" i="29"/>
  <c r="FS63" i="29"/>
  <c r="FS64" i="29"/>
  <c r="FS53" i="29"/>
  <c r="FS66" i="29"/>
  <c r="FS51" i="29"/>
  <c r="FS36" i="29"/>
  <c r="FS100" i="29"/>
  <c r="FS54" i="29"/>
  <c r="FS39" i="29"/>
  <c r="FS103" i="29"/>
  <c r="FS88" i="29"/>
  <c r="FS58" i="29"/>
  <c r="FS69" i="29"/>
  <c r="FS46" i="29"/>
  <c r="FS48" i="29"/>
  <c r="FS50" i="29"/>
  <c r="FS99" i="29"/>
  <c r="FS38" i="29"/>
  <c r="FS87" i="29"/>
  <c r="FS42" i="29"/>
  <c r="FS75" i="29"/>
  <c r="FS76" i="29"/>
  <c r="FS45" i="29"/>
  <c r="FS57" i="29"/>
  <c r="FS94" i="29"/>
  <c r="FS96" i="29"/>
  <c r="FS98" i="29"/>
  <c r="FS68" i="29"/>
  <c r="FS86" i="29"/>
  <c r="FS56" i="29"/>
  <c r="FS90" i="29"/>
  <c r="FS91" i="29"/>
  <c r="FS92" i="29"/>
  <c r="FT10" i="29"/>
  <c r="FS73" i="29"/>
  <c r="FS47" i="29"/>
  <c r="FS93" i="29"/>
  <c r="FS35" i="29"/>
  <c r="FS84" i="29"/>
  <c r="FS102" i="29"/>
  <c r="FS72" i="29"/>
  <c r="FS106" i="29"/>
  <c r="FS107" i="29"/>
  <c r="FS108" i="29"/>
  <c r="FS37" i="29"/>
  <c r="FS101" i="29"/>
  <c r="FS95" i="29"/>
  <c r="FS34" i="29"/>
  <c r="FS83" i="29"/>
  <c r="FS65" i="29"/>
  <c r="FS71" i="29"/>
  <c r="FS49" i="29"/>
  <c r="FS43" i="29"/>
  <c r="FS60" i="29"/>
  <c r="FS109" i="29"/>
  <c r="DZ10" i="31"/>
  <c r="DY69" i="31"/>
  <c r="DY38" i="31"/>
  <c r="DY81" i="31"/>
  <c r="DY53" i="31"/>
  <c r="DY95" i="31"/>
  <c r="DY65" i="31"/>
  <c r="DY107" i="31"/>
  <c r="DY84" i="31"/>
  <c r="DY93" i="31"/>
  <c r="DY105" i="31"/>
  <c r="DY88" i="31"/>
  <c r="DY98" i="31"/>
  <c r="DY44" i="31"/>
  <c r="DY108" i="31"/>
  <c r="DY103" i="31"/>
  <c r="DY48" i="31"/>
  <c r="DY45" i="31"/>
  <c r="DY35" i="31"/>
  <c r="DY37" i="31"/>
  <c r="DY79" i="31"/>
  <c r="DY49" i="31"/>
  <c r="DY91" i="31"/>
  <c r="DY63" i="31"/>
  <c r="DY106" i="31"/>
  <c r="DY75" i="31"/>
  <c r="DY36" i="31"/>
  <c r="DY100" i="31"/>
  <c r="DY41" i="31"/>
  <c r="DY40" i="31"/>
  <c r="DY104" i="31"/>
  <c r="DY46" i="31"/>
  <c r="DY60" i="31"/>
  <c r="DY39" i="31"/>
  <c r="DY51" i="31"/>
  <c r="DY64" i="31"/>
  <c r="DY66" i="31"/>
  <c r="DY57" i="31"/>
  <c r="DY47" i="31"/>
  <c r="DY90" i="31"/>
  <c r="DY59" i="31"/>
  <c r="DY102" i="31"/>
  <c r="DY74" i="31"/>
  <c r="DY43" i="31"/>
  <c r="DY86" i="31"/>
  <c r="DY52" i="31"/>
  <c r="DY50" i="31"/>
  <c r="DY62" i="31"/>
  <c r="DY56" i="31"/>
  <c r="DY55" i="31"/>
  <c r="DY67" i="31"/>
  <c r="DY76" i="31"/>
  <c r="DY61" i="31"/>
  <c r="DY73" i="31"/>
  <c r="DY80" i="31"/>
  <c r="DY87" i="31"/>
  <c r="DY78" i="31"/>
  <c r="DY34" i="31"/>
  <c r="DY58" i="31"/>
  <c r="DY101" i="31"/>
  <c r="DY70" i="31"/>
  <c r="DY42" i="31"/>
  <c r="DY85" i="31"/>
  <c r="DY54" i="31"/>
  <c r="DY97" i="31"/>
  <c r="DY68" i="31"/>
  <c r="DY71" i="31"/>
  <c r="DY83" i="31"/>
  <c r="DY72" i="31"/>
  <c r="DY77" i="31"/>
  <c r="DY89" i="31"/>
  <c r="DY92" i="31"/>
  <c r="DY82" i="31"/>
  <c r="DY94" i="31"/>
  <c r="DY96" i="31"/>
  <c r="DY109" i="31"/>
  <c r="DY99" i="31"/>
  <c r="DR113" i="30"/>
  <c r="DR111" i="30"/>
  <c r="DR114" i="30"/>
  <c r="DR112" i="30"/>
  <c r="DD53" i="32"/>
  <c r="DD85" i="32"/>
  <c r="DD40" i="32"/>
  <c r="DD72" i="32"/>
  <c r="DD104" i="32"/>
  <c r="DD65" i="32"/>
  <c r="DD97" i="32"/>
  <c r="DD100" i="32"/>
  <c r="DD52" i="32"/>
  <c r="DD46" i="32"/>
  <c r="DD39" i="32"/>
  <c r="DD103" i="32"/>
  <c r="DD82" i="32"/>
  <c r="DD75" i="32"/>
  <c r="DD54" i="32"/>
  <c r="DD47" i="32"/>
  <c r="DD42" i="32"/>
  <c r="DD51" i="32"/>
  <c r="DD58" i="32"/>
  <c r="DE10" i="32"/>
  <c r="DD61" i="32"/>
  <c r="DD93" i="32"/>
  <c r="DD48" i="32"/>
  <c r="DD80" i="32"/>
  <c r="DD41" i="32"/>
  <c r="DD73" i="32"/>
  <c r="DD105" i="32"/>
  <c r="DD44" i="32"/>
  <c r="DD84" i="32"/>
  <c r="DD62" i="32"/>
  <c r="DD55" i="32"/>
  <c r="DD34" i="32"/>
  <c r="DD98" i="32"/>
  <c r="DD91" i="32"/>
  <c r="DD70" i="32"/>
  <c r="DD63" i="32"/>
  <c r="DD74" i="32"/>
  <c r="DD67" i="32"/>
  <c r="DD106" i="32"/>
  <c r="DD37" i="32"/>
  <c r="DD69" i="32"/>
  <c r="DD101" i="32"/>
  <c r="DD56" i="32"/>
  <c r="DD88" i="32"/>
  <c r="DD49" i="32"/>
  <c r="DD81" i="32"/>
  <c r="DD36" i="32"/>
  <c r="DD76" i="32"/>
  <c r="DD60" i="32"/>
  <c r="DD78" i="32"/>
  <c r="DD71" i="32"/>
  <c r="DD50" i="32"/>
  <c r="DD43" i="32"/>
  <c r="DD107" i="32"/>
  <c r="DD86" i="32"/>
  <c r="DD79" i="32"/>
  <c r="DD90" i="32"/>
  <c r="DD83" i="32"/>
  <c r="DD45" i="32"/>
  <c r="DD77" i="32"/>
  <c r="DD109" i="32"/>
  <c r="DD64" i="32"/>
  <c r="DD96" i="32"/>
  <c r="DD57" i="32"/>
  <c r="DD89" i="32"/>
  <c r="DD68" i="32"/>
  <c r="DD108" i="32"/>
  <c r="DD92" i="32"/>
  <c r="DD94" i="32"/>
  <c r="DD87" i="32"/>
  <c r="DD66" i="32"/>
  <c r="DD59" i="32"/>
  <c r="DD38" i="32"/>
  <c r="DD102" i="32"/>
  <c r="DD95" i="32"/>
  <c r="DD35" i="32"/>
  <c r="DD99" i="32"/>
  <c r="DC114" i="32"/>
  <c r="DC112" i="32"/>
  <c r="DC111" i="32"/>
  <c r="DC113" i="32"/>
  <c r="DX114" i="31"/>
  <c r="DX112" i="31"/>
  <c r="DX113" i="31"/>
  <c r="DX111" i="31"/>
  <c r="DY113" i="31" l="1"/>
  <c r="DY111" i="31"/>
  <c r="DY114" i="31"/>
  <c r="DY112" i="31"/>
  <c r="DT37" i="30"/>
  <c r="DT80" i="30"/>
  <c r="DT44" i="30"/>
  <c r="DT65" i="30"/>
  <c r="DT87" i="30"/>
  <c r="DT108" i="30"/>
  <c r="DT51" i="30"/>
  <c r="DT72" i="30"/>
  <c r="DT93" i="30"/>
  <c r="DT54" i="30"/>
  <c r="DT64" i="30"/>
  <c r="DT96" i="30"/>
  <c r="DT50" i="30"/>
  <c r="DT105" i="30"/>
  <c r="DT58" i="30"/>
  <c r="DT53" i="30"/>
  <c r="DT36" i="30"/>
  <c r="DT106" i="30"/>
  <c r="DT73" i="30"/>
  <c r="DT34" i="30"/>
  <c r="DT43" i="30"/>
  <c r="DT85" i="30"/>
  <c r="DT49" i="30"/>
  <c r="DT71" i="30"/>
  <c r="DT92" i="30"/>
  <c r="DT35" i="30"/>
  <c r="DT56" i="30"/>
  <c r="DT77" i="30"/>
  <c r="DT99" i="30"/>
  <c r="DT70" i="30"/>
  <c r="DT46" i="30"/>
  <c r="DT89" i="30"/>
  <c r="DT74" i="30"/>
  <c r="DT84" i="30"/>
  <c r="DT78" i="30"/>
  <c r="DT100" i="30"/>
  <c r="DT42" i="30"/>
  <c r="DT101" i="30"/>
  <c r="DT52" i="30"/>
  <c r="DT38" i="30"/>
  <c r="DT69" i="30"/>
  <c r="DT91" i="30"/>
  <c r="DT55" i="30"/>
  <c r="DT76" i="30"/>
  <c r="DT97" i="30"/>
  <c r="DT40" i="30"/>
  <c r="DT61" i="30"/>
  <c r="DT83" i="30"/>
  <c r="DT104" i="30"/>
  <c r="DT86" i="30"/>
  <c r="DT66" i="30"/>
  <c r="DT68" i="30"/>
  <c r="DT94" i="30"/>
  <c r="DT63" i="30"/>
  <c r="DT98" i="30"/>
  <c r="DT79" i="30"/>
  <c r="DT62" i="30"/>
  <c r="DT48" i="30"/>
  <c r="DU10" i="30"/>
  <c r="DT75" i="30"/>
  <c r="DT39" i="30"/>
  <c r="DT60" i="30"/>
  <c r="DT81" i="30"/>
  <c r="DT103" i="30"/>
  <c r="DT45" i="30"/>
  <c r="DT67" i="30"/>
  <c r="DT88" i="30"/>
  <c r="DT109" i="30"/>
  <c r="DT102" i="30"/>
  <c r="DT90" i="30"/>
  <c r="DT47" i="30"/>
  <c r="DT59" i="30"/>
  <c r="DT41" i="30"/>
  <c r="DT107" i="30"/>
  <c r="DT57" i="30"/>
  <c r="DT82" i="30"/>
  <c r="DT95" i="30"/>
  <c r="DZ50" i="31"/>
  <c r="DZ92" i="31"/>
  <c r="DZ62" i="31"/>
  <c r="DZ104" i="31"/>
  <c r="DZ66" i="31"/>
  <c r="DZ108" i="31"/>
  <c r="DZ56" i="31"/>
  <c r="DZ99" i="31"/>
  <c r="DZ97" i="31"/>
  <c r="DZ100" i="31"/>
  <c r="DZ53" i="31"/>
  <c r="DZ42" i="31"/>
  <c r="DZ59" i="31"/>
  <c r="DZ57" i="31"/>
  <c r="DZ47" i="31"/>
  <c r="DZ64" i="31"/>
  <c r="DZ61" i="31"/>
  <c r="DZ52" i="31"/>
  <c r="DZ70" i="31"/>
  <c r="DZ37" i="31"/>
  <c r="DZ60" i="31"/>
  <c r="DZ103" i="31"/>
  <c r="DZ72" i="31"/>
  <c r="DZ34" i="31"/>
  <c r="DZ76" i="31"/>
  <c r="EA10" i="31"/>
  <c r="DZ67" i="31"/>
  <c r="DZ49" i="31"/>
  <c r="DZ36" i="31"/>
  <c r="DZ54" i="31"/>
  <c r="DZ69" i="31"/>
  <c r="DZ63" i="31"/>
  <c r="DZ80" i="31"/>
  <c r="DZ73" i="31"/>
  <c r="DZ68" i="31"/>
  <c r="DZ86" i="31"/>
  <c r="DZ77" i="31"/>
  <c r="DZ74" i="31"/>
  <c r="DZ91" i="31"/>
  <c r="DZ38" i="31"/>
  <c r="DZ71" i="31"/>
  <c r="DZ40" i="31"/>
  <c r="DZ83" i="31"/>
  <c r="DZ44" i="31"/>
  <c r="DZ87" i="31"/>
  <c r="DZ35" i="31"/>
  <c r="DZ78" i="31"/>
  <c r="DZ65" i="31"/>
  <c r="DZ58" i="31"/>
  <c r="DZ75" i="31"/>
  <c r="DZ85" i="31"/>
  <c r="DZ84" i="31"/>
  <c r="DZ102" i="31"/>
  <c r="DZ89" i="31"/>
  <c r="DZ90" i="31"/>
  <c r="DZ107" i="31"/>
  <c r="DZ93" i="31"/>
  <c r="DZ95" i="31"/>
  <c r="DZ39" i="31"/>
  <c r="DZ82" i="31"/>
  <c r="DZ51" i="31"/>
  <c r="DZ94" i="31"/>
  <c r="DZ55" i="31"/>
  <c r="DZ98" i="31"/>
  <c r="DZ46" i="31"/>
  <c r="DZ88" i="31"/>
  <c r="DZ81" i="31"/>
  <c r="DZ79" i="31"/>
  <c r="DZ96" i="31"/>
  <c r="DZ101" i="31"/>
  <c r="DZ106" i="31"/>
  <c r="DZ41" i="31"/>
  <c r="DZ105" i="31"/>
  <c r="DZ43" i="31"/>
  <c r="DZ45" i="31"/>
  <c r="DZ109" i="31"/>
  <c r="DZ48" i="31"/>
  <c r="FS112" i="29"/>
  <c r="FS113" i="29"/>
  <c r="FS114" i="29"/>
  <c r="FS111" i="29"/>
  <c r="DS113" i="30"/>
  <c r="DS112" i="30"/>
  <c r="DS114" i="30"/>
  <c r="DS111" i="30"/>
  <c r="DD111" i="32"/>
  <c r="DD113" i="32"/>
  <c r="DD114" i="32"/>
  <c r="DD112" i="32"/>
  <c r="DE50" i="32"/>
  <c r="DE82" i="32"/>
  <c r="DF10" i="32"/>
  <c r="DE61" i="32"/>
  <c r="DE93" i="32"/>
  <c r="DE46" i="32"/>
  <c r="DE78" i="32"/>
  <c r="DE49" i="32"/>
  <c r="DE65" i="32"/>
  <c r="DE105" i="32"/>
  <c r="DE91" i="32"/>
  <c r="DE68" i="32"/>
  <c r="DE63" i="32"/>
  <c r="DE56" i="32"/>
  <c r="DE35" i="32"/>
  <c r="DE99" i="32"/>
  <c r="DE92" i="32"/>
  <c r="DE87" i="32"/>
  <c r="DE96" i="32"/>
  <c r="DE58" i="32"/>
  <c r="DE90" i="32"/>
  <c r="DE37" i="32"/>
  <c r="DE69" i="32"/>
  <c r="DE101" i="32"/>
  <c r="DE54" i="32"/>
  <c r="DE86" i="32"/>
  <c r="DE81" i="32"/>
  <c r="DE97" i="32"/>
  <c r="DE43" i="32"/>
  <c r="DE107" i="32"/>
  <c r="DE84" i="32"/>
  <c r="DE79" i="32"/>
  <c r="DE72" i="32"/>
  <c r="DE51" i="32"/>
  <c r="DE44" i="32"/>
  <c r="DE108" i="32"/>
  <c r="DE48" i="32"/>
  <c r="DE71" i="32"/>
  <c r="DE34" i="32"/>
  <c r="DE66" i="32"/>
  <c r="DE98" i="32"/>
  <c r="DE45" i="32"/>
  <c r="DE77" i="32"/>
  <c r="DE109" i="32"/>
  <c r="DE62" i="32"/>
  <c r="DE94" i="32"/>
  <c r="DE57" i="32"/>
  <c r="DE41" i="32"/>
  <c r="DE59" i="32"/>
  <c r="DE36" i="32"/>
  <c r="DE100" i="32"/>
  <c r="DE95" i="32"/>
  <c r="DE88" i="32"/>
  <c r="DE67" i="32"/>
  <c r="DE60" i="32"/>
  <c r="DE39" i="32"/>
  <c r="DE64" i="32"/>
  <c r="DE103" i="32"/>
  <c r="DE42" i="32"/>
  <c r="DE74" i="32"/>
  <c r="DE106" i="32"/>
  <c r="DE53" i="32"/>
  <c r="DE85" i="32"/>
  <c r="DE38" i="32"/>
  <c r="DE70" i="32"/>
  <c r="DE102" i="32"/>
  <c r="DE89" i="32"/>
  <c r="DE73" i="32"/>
  <c r="DE75" i="32"/>
  <c r="DE52" i="32"/>
  <c r="DE47" i="32"/>
  <c r="DE40" i="32"/>
  <c r="DE104" i="32"/>
  <c r="DE83" i="32"/>
  <c r="DE76" i="32"/>
  <c r="DE55" i="32"/>
  <c r="DE80" i="32"/>
  <c r="FT74" i="29"/>
  <c r="FT38" i="29"/>
  <c r="FT102" i="29"/>
  <c r="FT59" i="29"/>
  <c r="FT44" i="29"/>
  <c r="FT108" i="29"/>
  <c r="FT93" i="29"/>
  <c r="FT47" i="29"/>
  <c r="FT48" i="29"/>
  <c r="FT49" i="29"/>
  <c r="FT58" i="29"/>
  <c r="FT51" i="29"/>
  <c r="FT36" i="29"/>
  <c r="FT100" i="29"/>
  <c r="FT85" i="29"/>
  <c r="FT55" i="29"/>
  <c r="FT40" i="29"/>
  <c r="FT104" i="29"/>
  <c r="FT89" i="29"/>
  <c r="FT78" i="29"/>
  <c r="FT54" i="29"/>
  <c r="FT50" i="29"/>
  <c r="FT75" i="29"/>
  <c r="FT60" i="29"/>
  <c r="FT45" i="29"/>
  <c r="FT109" i="29"/>
  <c r="FT63" i="29"/>
  <c r="FT64" i="29"/>
  <c r="FT65" i="29"/>
  <c r="FT98" i="29"/>
  <c r="FT67" i="29"/>
  <c r="FT52" i="29"/>
  <c r="FT37" i="29"/>
  <c r="FT101" i="29"/>
  <c r="FT71" i="29"/>
  <c r="FT56" i="29"/>
  <c r="FT41" i="29"/>
  <c r="FT105" i="29"/>
  <c r="FU10" i="29"/>
  <c r="FT34" i="29"/>
  <c r="FT70" i="29"/>
  <c r="FT94" i="29"/>
  <c r="FT91" i="29"/>
  <c r="FT76" i="29"/>
  <c r="FT61" i="29"/>
  <c r="FT90" i="29"/>
  <c r="FT79" i="29"/>
  <c r="FT80" i="29"/>
  <c r="FT81" i="29"/>
  <c r="FT46" i="29"/>
  <c r="FT83" i="29"/>
  <c r="FT68" i="29"/>
  <c r="FT53" i="29"/>
  <c r="FT66" i="29"/>
  <c r="FT87" i="29"/>
  <c r="FT72" i="29"/>
  <c r="FT57" i="29"/>
  <c r="FT106" i="29"/>
  <c r="FT42" i="29"/>
  <c r="FT82" i="29"/>
  <c r="FT86" i="29"/>
  <c r="FT43" i="29"/>
  <c r="FT107" i="29"/>
  <c r="FT92" i="29"/>
  <c r="FT77" i="29"/>
  <c r="FT62" i="29"/>
  <c r="FT95" i="29"/>
  <c r="FT96" i="29"/>
  <c r="FT97" i="29"/>
  <c r="FT35" i="29"/>
  <c r="FT99" i="29"/>
  <c r="FT84" i="29"/>
  <c r="FT69" i="29"/>
  <c r="FT39" i="29"/>
  <c r="FT103" i="29"/>
  <c r="FT88" i="29"/>
  <c r="FT73" i="29"/>
  <c r="DU34" i="30" l="1"/>
  <c r="DU52" i="30"/>
  <c r="DU73" i="30"/>
  <c r="DU94" i="30"/>
  <c r="DU42" i="30"/>
  <c r="DU64" i="30"/>
  <c r="DU85" i="30"/>
  <c r="DU106" i="30"/>
  <c r="DU91" i="30"/>
  <c r="DU66" i="30"/>
  <c r="DU95" i="30"/>
  <c r="DU102" i="30"/>
  <c r="DU55" i="30"/>
  <c r="DU72" i="30"/>
  <c r="DU54" i="30"/>
  <c r="DU103" i="30"/>
  <c r="DU70" i="30"/>
  <c r="DU87" i="30"/>
  <c r="DU86" i="30"/>
  <c r="DU36" i="30"/>
  <c r="DU57" i="30"/>
  <c r="DU78" i="30"/>
  <c r="DU100" i="30"/>
  <c r="DU48" i="30"/>
  <c r="DU69" i="30"/>
  <c r="DU90" i="30"/>
  <c r="DU43" i="30"/>
  <c r="DU107" i="30"/>
  <c r="DU45" i="30"/>
  <c r="DU104" i="30"/>
  <c r="DU81" i="30"/>
  <c r="DU79" i="30"/>
  <c r="DU40" i="30"/>
  <c r="DU39" i="30"/>
  <c r="DU93" i="30"/>
  <c r="DU49" i="30"/>
  <c r="DU82" i="30"/>
  <c r="DU65" i="30"/>
  <c r="DU38" i="30"/>
  <c r="DU41" i="30"/>
  <c r="DU62" i="30"/>
  <c r="DU84" i="30"/>
  <c r="DU105" i="30"/>
  <c r="DU53" i="30"/>
  <c r="DU74" i="30"/>
  <c r="DU96" i="30"/>
  <c r="DU59" i="30"/>
  <c r="DU109" i="30"/>
  <c r="DU51" i="30"/>
  <c r="DU77" i="30"/>
  <c r="DU60" i="30"/>
  <c r="DU99" i="30"/>
  <c r="DU97" i="30"/>
  <c r="DU63" i="30"/>
  <c r="DU61" i="30"/>
  <c r="DU47" i="30"/>
  <c r="DU56" i="30"/>
  <c r="DU44" i="30"/>
  <c r="DV10" i="30"/>
  <c r="DU46" i="30"/>
  <c r="DU68" i="30"/>
  <c r="DU89" i="30"/>
  <c r="DU37" i="30"/>
  <c r="DU58" i="30"/>
  <c r="DU80" i="30"/>
  <c r="DU101" i="30"/>
  <c r="DU75" i="30"/>
  <c r="DU88" i="30"/>
  <c r="DU71" i="30"/>
  <c r="DU50" i="30"/>
  <c r="DU35" i="30"/>
  <c r="DU98" i="30"/>
  <c r="DU76" i="30"/>
  <c r="DU83" i="30"/>
  <c r="DU92" i="30"/>
  <c r="DU67" i="30"/>
  <c r="DU108" i="30"/>
  <c r="DE113" i="32"/>
  <c r="DE111" i="32"/>
  <c r="DE114" i="32"/>
  <c r="DE112" i="32"/>
  <c r="DF47" i="32"/>
  <c r="DF79" i="32"/>
  <c r="DF34" i="32"/>
  <c r="DF66" i="32"/>
  <c r="DF98" i="32"/>
  <c r="DF51" i="32"/>
  <c r="DF83" i="32"/>
  <c r="DF62" i="32"/>
  <c r="DF102" i="32"/>
  <c r="DF86" i="32"/>
  <c r="DF88" i="32"/>
  <c r="DF81" i="32"/>
  <c r="DF76" i="32"/>
  <c r="DF53" i="32"/>
  <c r="DF48" i="32"/>
  <c r="DF41" i="32"/>
  <c r="DF105" i="32"/>
  <c r="DF77" i="32"/>
  <c r="DF52" i="32"/>
  <c r="DF55" i="32"/>
  <c r="DF87" i="32"/>
  <c r="DF42" i="32"/>
  <c r="DF74" i="32"/>
  <c r="DF106" i="32"/>
  <c r="DF59" i="32"/>
  <c r="DF91" i="32"/>
  <c r="DF94" i="32"/>
  <c r="DF46" i="32"/>
  <c r="DF40" i="32"/>
  <c r="DF104" i="32"/>
  <c r="DF97" i="32"/>
  <c r="DF92" i="32"/>
  <c r="DF69" i="32"/>
  <c r="DF64" i="32"/>
  <c r="DF57" i="32"/>
  <c r="DF68" i="32"/>
  <c r="DF93" i="32"/>
  <c r="DF84" i="32"/>
  <c r="DG10" i="32"/>
  <c r="DF63" i="32"/>
  <c r="DF95" i="32"/>
  <c r="DF50" i="32"/>
  <c r="DF82" i="32"/>
  <c r="DF35" i="32"/>
  <c r="DF67" i="32"/>
  <c r="DF99" i="32"/>
  <c r="DF38" i="32"/>
  <c r="DF78" i="32"/>
  <c r="DF56" i="32"/>
  <c r="DF49" i="32"/>
  <c r="DF44" i="32"/>
  <c r="DF108" i="32"/>
  <c r="DF85" i="32"/>
  <c r="DF80" i="32"/>
  <c r="DF73" i="32"/>
  <c r="DF45" i="32"/>
  <c r="DF109" i="32"/>
  <c r="DF100" i="32"/>
  <c r="DF39" i="32"/>
  <c r="DF71" i="32"/>
  <c r="DF103" i="32"/>
  <c r="DF58" i="32"/>
  <c r="DF90" i="32"/>
  <c r="DF43" i="32"/>
  <c r="DF75" i="32"/>
  <c r="DF107" i="32"/>
  <c r="DF70" i="32"/>
  <c r="DF54" i="32"/>
  <c r="DF72" i="32"/>
  <c r="DF65" i="32"/>
  <c r="DF60" i="32"/>
  <c r="DF37" i="32"/>
  <c r="DF101" i="32"/>
  <c r="DF96" i="32"/>
  <c r="DF89" i="32"/>
  <c r="DF61" i="32"/>
  <c r="DF36" i="32"/>
  <c r="DZ114" i="31"/>
  <c r="DZ111" i="31"/>
  <c r="DZ113" i="31"/>
  <c r="DZ112" i="31"/>
  <c r="FU75" i="29"/>
  <c r="FU51" i="29"/>
  <c r="FU91" i="29"/>
  <c r="FU88" i="29"/>
  <c r="FU73" i="29"/>
  <c r="FU54" i="29"/>
  <c r="FU55" i="29"/>
  <c r="FU60" i="29"/>
  <c r="FU45" i="29"/>
  <c r="FU109" i="29"/>
  <c r="FU90" i="29"/>
  <c r="FU64" i="29"/>
  <c r="FU65" i="29"/>
  <c r="FU62" i="29"/>
  <c r="FU107" i="29"/>
  <c r="FU84" i="29"/>
  <c r="FU69" i="29"/>
  <c r="FU50" i="29"/>
  <c r="FU87" i="29"/>
  <c r="FU39" i="29"/>
  <c r="FU79" i="29"/>
  <c r="FU67" i="29"/>
  <c r="FU40" i="29"/>
  <c r="FU104" i="29"/>
  <c r="FU89" i="29"/>
  <c r="FU70" i="29"/>
  <c r="FU95" i="29"/>
  <c r="FU76" i="29"/>
  <c r="FU61" i="29"/>
  <c r="FU42" i="29"/>
  <c r="FU106" i="29"/>
  <c r="FU80" i="29"/>
  <c r="FU81" i="29"/>
  <c r="FU78" i="29"/>
  <c r="FU36" i="29"/>
  <c r="FU100" i="29"/>
  <c r="FU85" i="29"/>
  <c r="FU66" i="29"/>
  <c r="FU103" i="29"/>
  <c r="FU71" i="29"/>
  <c r="FV10" i="29"/>
  <c r="FU83" i="29"/>
  <c r="FU56" i="29"/>
  <c r="FU41" i="29"/>
  <c r="FU105" i="29"/>
  <c r="FU86" i="29"/>
  <c r="FU59" i="29"/>
  <c r="FU92" i="29"/>
  <c r="FU77" i="29"/>
  <c r="FU58" i="29"/>
  <c r="FU63" i="29"/>
  <c r="FU96" i="29"/>
  <c r="FU97" i="29"/>
  <c r="FU94" i="29"/>
  <c r="FU52" i="29"/>
  <c r="FU37" i="29"/>
  <c r="FU101" i="29"/>
  <c r="FU82" i="29"/>
  <c r="FU43" i="29"/>
  <c r="FU35" i="29"/>
  <c r="FU99" i="29"/>
  <c r="FU72" i="29"/>
  <c r="FU57" i="29"/>
  <c r="FU38" i="29"/>
  <c r="FU102" i="29"/>
  <c r="FU44" i="29"/>
  <c r="FU108" i="29"/>
  <c r="FU93" i="29"/>
  <c r="FU74" i="29"/>
  <c r="FU48" i="29"/>
  <c r="FU49" i="29"/>
  <c r="FU46" i="29"/>
  <c r="FU47" i="29"/>
  <c r="FU68" i="29"/>
  <c r="FU53" i="29"/>
  <c r="FU34" i="29"/>
  <c r="FU98" i="29"/>
  <c r="FT114" i="29"/>
  <c r="FT111" i="29"/>
  <c r="FT112" i="29"/>
  <c r="FT113" i="29"/>
  <c r="EA38" i="31"/>
  <c r="EA73" i="31"/>
  <c r="EA43" i="31"/>
  <c r="EA85" i="31"/>
  <c r="EA47" i="31"/>
  <c r="EA89" i="31"/>
  <c r="EA59" i="31"/>
  <c r="EA101" i="31"/>
  <c r="EA102" i="31"/>
  <c r="EA40" i="31"/>
  <c r="EA42" i="31"/>
  <c r="EA106" i="31"/>
  <c r="EA45" i="31"/>
  <c r="EA46" i="31"/>
  <c r="EA39" i="31"/>
  <c r="EA51" i="31"/>
  <c r="EA66" i="31"/>
  <c r="EA65" i="31"/>
  <c r="EA56" i="31"/>
  <c r="EA41" i="31"/>
  <c r="EA84" i="31"/>
  <c r="EA53" i="31"/>
  <c r="EA96" i="31"/>
  <c r="EA57" i="31"/>
  <c r="EA100" i="31"/>
  <c r="EA69" i="31"/>
  <c r="EA54" i="31"/>
  <c r="EA49" i="31"/>
  <c r="EA61" i="31"/>
  <c r="EA58" i="31"/>
  <c r="EA55" i="31"/>
  <c r="EA67" i="31"/>
  <c r="EA62" i="31"/>
  <c r="EA60" i="31"/>
  <c r="EA72" i="31"/>
  <c r="EA82" i="31"/>
  <c r="EA87" i="31"/>
  <c r="EA77" i="31"/>
  <c r="EB10" i="31"/>
  <c r="EA52" i="31"/>
  <c r="EA95" i="31"/>
  <c r="EA64" i="31"/>
  <c r="EA107" i="31"/>
  <c r="EA68" i="31"/>
  <c r="EA37" i="31"/>
  <c r="EA80" i="31"/>
  <c r="EA70" i="31"/>
  <c r="EA71" i="31"/>
  <c r="EA83" i="31"/>
  <c r="EA74" i="31"/>
  <c r="EA76" i="31"/>
  <c r="EA88" i="31"/>
  <c r="EA78" i="31"/>
  <c r="EA81" i="31"/>
  <c r="EA93" i="31"/>
  <c r="EA98" i="31"/>
  <c r="EA108" i="31"/>
  <c r="EA99" i="31"/>
  <c r="EA34" i="31"/>
  <c r="EA63" i="31"/>
  <c r="EA105" i="31"/>
  <c r="EA75" i="31"/>
  <c r="EA36" i="31"/>
  <c r="EA79" i="31"/>
  <c r="EA48" i="31"/>
  <c r="EA91" i="31"/>
  <c r="EA86" i="31"/>
  <c r="EA92" i="31"/>
  <c r="EA104" i="31"/>
  <c r="EA90" i="31"/>
  <c r="EA97" i="31"/>
  <c r="EA109" i="31"/>
  <c r="EA94" i="31"/>
  <c r="EA103" i="31"/>
  <c r="EA50" i="31"/>
  <c r="EA44" i="31"/>
  <c r="EA35" i="31"/>
  <c r="DT112" i="30"/>
  <c r="DT114" i="30"/>
  <c r="DT111" i="30"/>
  <c r="DT113" i="30"/>
  <c r="EA114" i="31" l="1"/>
  <c r="EA112" i="31"/>
  <c r="EA113" i="31"/>
  <c r="EA111" i="31"/>
  <c r="EC10" i="31"/>
  <c r="EB65" i="31"/>
  <c r="EB108" i="31"/>
  <c r="EB66" i="31"/>
  <c r="EB109" i="31"/>
  <c r="EB70" i="31"/>
  <c r="EB40" i="31"/>
  <c r="EB82" i="31"/>
  <c r="EB59" i="31"/>
  <c r="EB36" i="31"/>
  <c r="EB53" i="31"/>
  <c r="EB63" i="31"/>
  <c r="EB62" i="31"/>
  <c r="EB80" i="31"/>
  <c r="EB67" i="31"/>
  <c r="EB68" i="31"/>
  <c r="EB85" i="31"/>
  <c r="EB71" i="31"/>
  <c r="EB73" i="31"/>
  <c r="EB90" i="31"/>
  <c r="EB37" i="31"/>
  <c r="EB76" i="31"/>
  <c r="EB34" i="31"/>
  <c r="EB77" i="31"/>
  <c r="EB38" i="31"/>
  <c r="EB81" i="31"/>
  <c r="EB50" i="31"/>
  <c r="EB93" i="31"/>
  <c r="EB75" i="31"/>
  <c r="EB57" i="31"/>
  <c r="EB74" i="31"/>
  <c r="EB79" i="31"/>
  <c r="EB84" i="31"/>
  <c r="EB101" i="31"/>
  <c r="EB83" i="31"/>
  <c r="EB89" i="31"/>
  <c r="EB106" i="31"/>
  <c r="EB87" i="31"/>
  <c r="EB94" i="31"/>
  <c r="EB44" i="31"/>
  <c r="EB86" i="31"/>
  <c r="EB45" i="31"/>
  <c r="EB88" i="31"/>
  <c r="EB49" i="31"/>
  <c r="EB92" i="31"/>
  <c r="EB61" i="31"/>
  <c r="EB104" i="31"/>
  <c r="EB91" i="31"/>
  <c r="EB78" i="31"/>
  <c r="EB96" i="31"/>
  <c r="EB95" i="31"/>
  <c r="EB105" i="31"/>
  <c r="EB35" i="31"/>
  <c r="EB99" i="31"/>
  <c r="EB42" i="31"/>
  <c r="EB39" i="31"/>
  <c r="EB103" i="31"/>
  <c r="EB48" i="31"/>
  <c r="EB54" i="31"/>
  <c r="EB97" i="31"/>
  <c r="EB56" i="31"/>
  <c r="EB98" i="31"/>
  <c r="EB60" i="31"/>
  <c r="EB102" i="31"/>
  <c r="EB72" i="31"/>
  <c r="EB43" i="31"/>
  <c r="EB107" i="31"/>
  <c r="EB100" i="31"/>
  <c r="EB47" i="31"/>
  <c r="EB41" i="31"/>
  <c r="EB58" i="31"/>
  <c r="EB51" i="31"/>
  <c r="EB46" i="31"/>
  <c r="EB64" i="31"/>
  <c r="EB55" i="31"/>
  <c r="EB52" i="31"/>
  <c r="EB69" i="31"/>
  <c r="FU113" i="29"/>
  <c r="FU114" i="29"/>
  <c r="FU111" i="29"/>
  <c r="FU112" i="29"/>
  <c r="DG52" i="32"/>
  <c r="DG84" i="32"/>
  <c r="DG39" i="32"/>
  <c r="DG71" i="32"/>
  <c r="DG103" i="32"/>
  <c r="DG64" i="32"/>
  <c r="DG96" i="32"/>
  <c r="DG107" i="32"/>
  <c r="DG91" i="32"/>
  <c r="DG37" i="32"/>
  <c r="DG101" i="32"/>
  <c r="DG90" i="32"/>
  <c r="DG73" i="32"/>
  <c r="DG62" i="32"/>
  <c r="DG61" i="32"/>
  <c r="DG34" i="32"/>
  <c r="DG98" i="32"/>
  <c r="DG38" i="32"/>
  <c r="DG102" i="32"/>
  <c r="DH10" i="32"/>
  <c r="DG60" i="32"/>
  <c r="DG92" i="32"/>
  <c r="DG47" i="32"/>
  <c r="DG79" i="32"/>
  <c r="DG40" i="32"/>
  <c r="DG72" i="32"/>
  <c r="DG104" i="32"/>
  <c r="DG51" i="32"/>
  <c r="DG35" i="32"/>
  <c r="DG53" i="32"/>
  <c r="DG42" i="32"/>
  <c r="DG106" i="32"/>
  <c r="DG89" i="32"/>
  <c r="DG78" i="32"/>
  <c r="DG77" i="32"/>
  <c r="DG50" i="32"/>
  <c r="DG49" i="32"/>
  <c r="DG54" i="32"/>
  <c r="DG65" i="32"/>
  <c r="DG36" i="32"/>
  <c r="DG68" i="32"/>
  <c r="DG100" i="32"/>
  <c r="DG55" i="32"/>
  <c r="DG87" i="32"/>
  <c r="DG48" i="32"/>
  <c r="DG80" i="32"/>
  <c r="DG43" i="32"/>
  <c r="DG83" i="32"/>
  <c r="DG67" i="32"/>
  <c r="DG69" i="32"/>
  <c r="DG58" i="32"/>
  <c r="DG41" i="32"/>
  <c r="DG105" i="32"/>
  <c r="DG94" i="32"/>
  <c r="DG93" i="32"/>
  <c r="DG66" i="32"/>
  <c r="DG81" i="32"/>
  <c r="DG70" i="32"/>
  <c r="DG44" i="32"/>
  <c r="DG76" i="32"/>
  <c r="DG108" i="32"/>
  <c r="DG63" i="32"/>
  <c r="DG95" i="32"/>
  <c r="DG56" i="32"/>
  <c r="DG88" i="32"/>
  <c r="DG75" i="32"/>
  <c r="DG59" i="32"/>
  <c r="DG99" i="32"/>
  <c r="DG85" i="32"/>
  <c r="DG74" i="32"/>
  <c r="DG57" i="32"/>
  <c r="DG46" i="32"/>
  <c r="DG45" i="32"/>
  <c r="DG109" i="32"/>
  <c r="DG82" i="32"/>
  <c r="DG97" i="32"/>
  <c r="DG86" i="32"/>
  <c r="DF111" i="32"/>
  <c r="DF114" i="32"/>
  <c r="DF112" i="32"/>
  <c r="DF113" i="32"/>
  <c r="DV43" i="30"/>
  <c r="DV65" i="30"/>
  <c r="DV86" i="30"/>
  <c r="DV107" i="30"/>
  <c r="DV50" i="30"/>
  <c r="DV71" i="30"/>
  <c r="DV93" i="30"/>
  <c r="DV40" i="30"/>
  <c r="DV104" i="30"/>
  <c r="DV44" i="30"/>
  <c r="DV90" i="30"/>
  <c r="DV62" i="30"/>
  <c r="DV92" i="30"/>
  <c r="DV78" i="30"/>
  <c r="DV76" i="30"/>
  <c r="DV47" i="30"/>
  <c r="DV36" i="30"/>
  <c r="DV101" i="30"/>
  <c r="DV67" i="30"/>
  <c r="DV37" i="30"/>
  <c r="DV49" i="30"/>
  <c r="DV70" i="30"/>
  <c r="DV91" i="30"/>
  <c r="DV34" i="30"/>
  <c r="DV55" i="30"/>
  <c r="DV77" i="30"/>
  <c r="DV98" i="30"/>
  <c r="DV56" i="30"/>
  <c r="DV95" i="30"/>
  <c r="DV64" i="30"/>
  <c r="DV63" i="30"/>
  <c r="DV41" i="30"/>
  <c r="DV85" i="30"/>
  <c r="DV57" i="30"/>
  <c r="DV96" i="30"/>
  <c r="DV94" i="30"/>
  <c r="DV60" i="30"/>
  <c r="DV69" i="30"/>
  <c r="DV46" i="30"/>
  <c r="DW10" i="30"/>
  <c r="DV54" i="30"/>
  <c r="DV75" i="30"/>
  <c r="DV97" i="30"/>
  <c r="DV39" i="30"/>
  <c r="DV61" i="30"/>
  <c r="DV82" i="30"/>
  <c r="DV103" i="30"/>
  <c r="DV72" i="30"/>
  <c r="DV74" i="30"/>
  <c r="DV84" i="30"/>
  <c r="DV105" i="30"/>
  <c r="DV48" i="30"/>
  <c r="DV58" i="30"/>
  <c r="DV35" i="30"/>
  <c r="DV106" i="30"/>
  <c r="DV73" i="30"/>
  <c r="DV80" i="30"/>
  <c r="DV42" i="30"/>
  <c r="DV38" i="30"/>
  <c r="DV59" i="30"/>
  <c r="DV81" i="30"/>
  <c r="DV102" i="30"/>
  <c r="DV45" i="30"/>
  <c r="DV66" i="30"/>
  <c r="DV87" i="30"/>
  <c r="DV109" i="30"/>
  <c r="DV88" i="30"/>
  <c r="DV53" i="30"/>
  <c r="DV108" i="30"/>
  <c r="DV83" i="30"/>
  <c r="DV68" i="30"/>
  <c r="DV99" i="30"/>
  <c r="DV52" i="30"/>
  <c r="DV79" i="30"/>
  <c r="DV51" i="30"/>
  <c r="DV100" i="30"/>
  <c r="DV89" i="30"/>
  <c r="FV44" i="29"/>
  <c r="FV96" i="29"/>
  <c r="FV53" i="29"/>
  <c r="FV34" i="29"/>
  <c r="FV98" i="29"/>
  <c r="FV83" i="29"/>
  <c r="FV56" i="29"/>
  <c r="FV89" i="29"/>
  <c r="FV70" i="29"/>
  <c r="FV55" i="29"/>
  <c r="FV100" i="29"/>
  <c r="FV61" i="29"/>
  <c r="FV42" i="29"/>
  <c r="FV106" i="29"/>
  <c r="FV91" i="29"/>
  <c r="FV49" i="29"/>
  <c r="FV46" i="29"/>
  <c r="FV47" i="29"/>
  <c r="FV52" i="29"/>
  <c r="FW10" i="29"/>
  <c r="FV48" i="29"/>
  <c r="FV108" i="29"/>
  <c r="FV69" i="29"/>
  <c r="FV50" i="29"/>
  <c r="FV35" i="29"/>
  <c r="FV99" i="29"/>
  <c r="FV41" i="29"/>
  <c r="FV105" i="29"/>
  <c r="FV86" i="29"/>
  <c r="FV71" i="29"/>
  <c r="FV76" i="29"/>
  <c r="FV77" i="29"/>
  <c r="FV58" i="29"/>
  <c r="FV43" i="29"/>
  <c r="FV107" i="29"/>
  <c r="FV65" i="29"/>
  <c r="FV62" i="29"/>
  <c r="FV63" i="29"/>
  <c r="FV68" i="29"/>
  <c r="FV84" i="29"/>
  <c r="FV64" i="29"/>
  <c r="FV72" i="29"/>
  <c r="FV85" i="29"/>
  <c r="FV66" i="29"/>
  <c r="FV51" i="29"/>
  <c r="FV36" i="29"/>
  <c r="FV57" i="29"/>
  <c r="FV38" i="29"/>
  <c r="FV102" i="29"/>
  <c r="FV87" i="29"/>
  <c r="FV104" i="29"/>
  <c r="FV93" i="29"/>
  <c r="FV74" i="29"/>
  <c r="FV59" i="29"/>
  <c r="FV60" i="29"/>
  <c r="FV81" i="29"/>
  <c r="FV78" i="29"/>
  <c r="FV79" i="29"/>
  <c r="FV40" i="29"/>
  <c r="FV80" i="29"/>
  <c r="FV37" i="29"/>
  <c r="FV101" i="29"/>
  <c r="FV82" i="29"/>
  <c r="FV67" i="29"/>
  <c r="FV92" i="29"/>
  <c r="FV73" i="29"/>
  <c r="FV54" i="29"/>
  <c r="FV39" i="29"/>
  <c r="FV103" i="29"/>
  <c r="FV45" i="29"/>
  <c r="FV109" i="29"/>
  <c r="FV90" i="29"/>
  <c r="FV75" i="29"/>
  <c r="FV88" i="29"/>
  <c r="FV97" i="29"/>
  <c r="FV94" i="29"/>
  <c r="FV95" i="29"/>
  <c r="DU113" i="30"/>
  <c r="DU112" i="30"/>
  <c r="DU111" i="30"/>
  <c r="DU114" i="30"/>
  <c r="DX10" i="30" l="1"/>
  <c r="DW35" i="30"/>
  <c r="DW56" i="30"/>
  <c r="DW78" i="30"/>
  <c r="DW99" i="30"/>
  <c r="DW47" i="30"/>
  <c r="DW68" i="30"/>
  <c r="DW90" i="30"/>
  <c r="DW53" i="30"/>
  <c r="DW103" i="30"/>
  <c r="DW57" i="30"/>
  <c r="DW76" i="30"/>
  <c r="DW54" i="30"/>
  <c r="DW105" i="30"/>
  <c r="DW91" i="30"/>
  <c r="DW65" i="30"/>
  <c r="DW66" i="30"/>
  <c r="DW43" i="30"/>
  <c r="DW87" i="30"/>
  <c r="DW59" i="30"/>
  <c r="DW37" i="30"/>
  <c r="DW40" i="30"/>
  <c r="DW62" i="30"/>
  <c r="DW83" i="30"/>
  <c r="DW104" i="30"/>
  <c r="DW52" i="30"/>
  <c r="DW74" i="30"/>
  <c r="DW95" i="30"/>
  <c r="DW69" i="30"/>
  <c r="DW82" i="30"/>
  <c r="DW77" i="30"/>
  <c r="DW50" i="30"/>
  <c r="DW41" i="30"/>
  <c r="DW98" i="30"/>
  <c r="DW70" i="30"/>
  <c r="DW89" i="30"/>
  <c r="DW107" i="30"/>
  <c r="DW49" i="30"/>
  <c r="DW55" i="30"/>
  <c r="DW38" i="30"/>
  <c r="DW46" i="30"/>
  <c r="DW67" i="30"/>
  <c r="DW88" i="30"/>
  <c r="DW36" i="30"/>
  <c r="DW58" i="30"/>
  <c r="DW79" i="30"/>
  <c r="DW100" i="30"/>
  <c r="DW85" i="30"/>
  <c r="DW60" i="30"/>
  <c r="DW97" i="30"/>
  <c r="DW96" i="30"/>
  <c r="DW61" i="30"/>
  <c r="DW71" i="30"/>
  <c r="DW48" i="30"/>
  <c r="DW109" i="30"/>
  <c r="DW86" i="30"/>
  <c r="DW73" i="30"/>
  <c r="DW102" i="30"/>
  <c r="DW34" i="30"/>
  <c r="DW51" i="30"/>
  <c r="DW72" i="30"/>
  <c r="DW94" i="30"/>
  <c r="DW42" i="30"/>
  <c r="DW63" i="30"/>
  <c r="DW84" i="30"/>
  <c r="DW106" i="30"/>
  <c r="DW101" i="30"/>
  <c r="DW39" i="30"/>
  <c r="DW108" i="30"/>
  <c r="DW75" i="30"/>
  <c r="DW81" i="30"/>
  <c r="DW44" i="30"/>
  <c r="DW45" i="30"/>
  <c r="DW92" i="30"/>
  <c r="DW64" i="30"/>
  <c r="DW93" i="30"/>
  <c r="DW80" i="30"/>
  <c r="DV111" i="30"/>
  <c r="DV114" i="30"/>
  <c r="DV113" i="30"/>
  <c r="DV112" i="30"/>
  <c r="EB113" i="31"/>
  <c r="EB111" i="31"/>
  <c r="EB112" i="31"/>
  <c r="EB114" i="31"/>
  <c r="DH57" i="32"/>
  <c r="DH89" i="32"/>
  <c r="DH44" i="32"/>
  <c r="DH76" i="32"/>
  <c r="DH108" i="32"/>
  <c r="DH53" i="32"/>
  <c r="DH85" i="32"/>
  <c r="DH56" i="32"/>
  <c r="DH40" i="32"/>
  <c r="DH80" i="32"/>
  <c r="DH94" i="32"/>
  <c r="DH87" i="32"/>
  <c r="DH66" i="32"/>
  <c r="DH59" i="32"/>
  <c r="DH38" i="32"/>
  <c r="DH102" i="32"/>
  <c r="DH95" i="32"/>
  <c r="DH35" i="32"/>
  <c r="DH99" i="32"/>
  <c r="DH65" i="32"/>
  <c r="DH97" i="32"/>
  <c r="DH52" i="32"/>
  <c r="DH84" i="32"/>
  <c r="DI10" i="32"/>
  <c r="DH61" i="32"/>
  <c r="DH93" i="32"/>
  <c r="DH88" i="32"/>
  <c r="DH72" i="32"/>
  <c r="DH46" i="32"/>
  <c r="DH39" i="32"/>
  <c r="DH103" i="32"/>
  <c r="DH82" i="32"/>
  <c r="DH75" i="32"/>
  <c r="DH54" i="32"/>
  <c r="DH47" i="32"/>
  <c r="DH42" i="32"/>
  <c r="DH51" i="32"/>
  <c r="DH58" i="32"/>
  <c r="DH41" i="32"/>
  <c r="DH73" i="32"/>
  <c r="DH105" i="32"/>
  <c r="DH60" i="32"/>
  <c r="DH92" i="32"/>
  <c r="DH37" i="32"/>
  <c r="DH69" i="32"/>
  <c r="DH101" i="32"/>
  <c r="DH64" i="32"/>
  <c r="DH104" i="32"/>
  <c r="DH62" i="32"/>
  <c r="DH55" i="32"/>
  <c r="DH34" i="32"/>
  <c r="DH98" i="32"/>
  <c r="DH91" i="32"/>
  <c r="DH70" i="32"/>
  <c r="DH63" i="32"/>
  <c r="DH74" i="32"/>
  <c r="DH67" i="32"/>
  <c r="DH106" i="32"/>
  <c r="DH49" i="32"/>
  <c r="DH81" i="32"/>
  <c r="DH36" i="32"/>
  <c r="DH68" i="32"/>
  <c r="DH100" i="32"/>
  <c r="DH45" i="32"/>
  <c r="DH77" i="32"/>
  <c r="DH109" i="32"/>
  <c r="DH96" i="32"/>
  <c r="DH48" i="32"/>
  <c r="DH78" i="32"/>
  <c r="DH71" i="32"/>
  <c r="DH50" i="32"/>
  <c r="DH43" i="32"/>
  <c r="DH107" i="32"/>
  <c r="DH86" i="32"/>
  <c r="DH79" i="32"/>
  <c r="DH90" i="32"/>
  <c r="DH83" i="32"/>
  <c r="DG112" i="32"/>
  <c r="DG113" i="32"/>
  <c r="DG111" i="32"/>
  <c r="DG114" i="32"/>
  <c r="FX10" i="29"/>
  <c r="FW85" i="29"/>
  <c r="FW61" i="29"/>
  <c r="FW105" i="29"/>
  <c r="FW94" i="29"/>
  <c r="FW95" i="29"/>
  <c r="FW96" i="29"/>
  <c r="FW66" i="29"/>
  <c r="FW51" i="29"/>
  <c r="FW36" i="29"/>
  <c r="FW100" i="29"/>
  <c r="FW38" i="29"/>
  <c r="FW102" i="29"/>
  <c r="FW87" i="29"/>
  <c r="FW72" i="29"/>
  <c r="FW42" i="29"/>
  <c r="FW106" i="29"/>
  <c r="FW91" i="29"/>
  <c r="FW76" i="29"/>
  <c r="FW65" i="29"/>
  <c r="FW81" i="29"/>
  <c r="FW41" i="29"/>
  <c r="FW77" i="29"/>
  <c r="FW46" i="29"/>
  <c r="FW47" i="29"/>
  <c r="FW48" i="29"/>
  <c r="FW89" i="29"/>
  <c r="FW82" i="29"/>
  <c r="FW67" i="29"/>
  <c r="FW52" i="29"/>
  <c r="FW97" i="29"/>
  <c r="FW54" i="29"/>
  <c r="FW39" i="29"/>
  <c r="FW103" i="29"/>
  <c r="FW88" i="29"/>
  <c r="FW58" i="29"/>
  <c r="FW43" i="29"/>
  <c r="FW107" i="29"/>
  <c r="FW92" i="29"/>
  <c r="FW37" i="29"/>
  <c r="FW73" i="29"/>
  <c r="FW93" i="29"/>
  <c r="FW62" i="29"/>
  <c r="FW63" i="29"/>
  <c r="FW64" i="29"/>
  <c r="FW34" i="29"/>
  <c r="FW98" i="29"/>
  <c r="FW83" i="29"/>
  <c r="FW68" i="29"/>
  <c r="FW57" i="29"/>
  <c r="FW70" i="29"/>
  <c r="FW55" i="29"/>
  <c r="FW40" i="29"/>
  <c r="FW104" i="29"/>
  <c r="FW74" i="29"/>
  <c r="FW59" i="29"/>
  <c r="FW44" i="29"/>
  <c r="FW108" i="29"/>
  <c r="FW69" i="29"/>
  <c r="FW45" i="29"/>
  <c r="FW109" i="29"/>
  <c r="FW78" i="29"/>
  <c r="FW79" i="29"/>
  <c r="FW80" i="29"/>
  <c r="FW50" i="29"/>
  <c r="FW35" i="29"/>
  <c r="FW99" i="29"/>
  <c r="FW84" i="29"/>
  <c r="FW101" i="29"/>
  <c r="FW86" i="29"/>
  <c r="FW71" i="29"/>
  <c r="FW56" i="29"/>
  <c r="FW53" i="29"/>
  <c r="FW90" i="29"/>
  <c r="FW75" i="29"/>
  <c r="FW60" i="29"/>
  <c r="FW49" i="29"/>
  <c r="FV114" i="29"/>
  <c r="FV111" i="29"/>
  <c r="FV112" i="29"/>
  <c r="FV113" i="29"/>
  <c r="EC34" i="31"/>
  <c r="EC57" i="31"/>
  <c r="EC99" i="31"/>
  <c r="EC69" i="31"/>
  <c r="EC41" i="31"/>
  <c r="EC83" i="31"/>
  <c r="EC53" i="31"/>
  <c r="EC95" i="31"/>
  <c r="EC72" i="31"/>
  <c r="EC70" i="31"/>
  <c r="EC82" i="31"/>
  <c r="EC76" i="31"/>
  <c r="EC75" i="31"/>
  <c r="EC87" i="31"/>
  <c r="EC80" i="31"/>
  <c r="EC102" i="31"/>
  <c r="EC36" i="31"/>
  <c r="EC100" i="31"/>
  <c r="EC107" i="31"/>
  <c r="ED10" i="31"/>
  <c r="EC67" i="31"/>
  <c r="EC37" i="31"/>
  <c r="EC79" i="31"/>
  <c r="EC51" i="31"/>
  <c r="EC94" i="31"/>
  <c r="EC63" i="31"/>
  <c r="EC106" i="31"/>
  <c r="EC88" i="31"/>
  <c r="EC91" i="31"/>
  <c r="EC103" i="31"/>
  <c r="EC92" i="31"/>
  <c r="EC97" i="31"/>
  <c r="EC109" i="31"/>
  <c r="EC96" i="31"/>
  <c r="EC50" i="31"/>
  <c r="EC52" i="31"/>
  <c r="EC43" i="31"/>
  <c r="EC55" i="31"/>
  <c r="EC35" i="31"/>
  <c r="EC78" i="31"/>
  <c r="EC47" i="31"/>
  <c r="EC90" i="31"/>
  <c r="EC62" i="31"/>
  <c r="EC105" i="31"/>
  <c r="EC74" i="31"/>
  <c r="EC40" i="31"/>
  <c r="EC104" i="31"/>
  <c r="EC39" i="31"/>
  <c r="EC44" i="31"/>
  <c r="EC108" i="31"/>
  <c r="EC45" i="31"/>
  <c r="EC48" i="31"/>
  <c r="EC59" i="31"/>
  <c r="EC71" i="31"/>
  <c r="EC68" i="31"/>
  <c r="EC65" i="31"/>
  <c r="EC77" i="31"/>
  <c r="EC38" i="31"/>
  <c r="EC46" i="31"/>
  <c r="EC89" i="31"/>
  <c r="EC58" i="31"/>
  <c r="EC101" i="31"/>
  <c r="EC73" i="31"/>
  <c r="EC42" i="31"/>
  <c r="EC85" i="31"/>
  <c r="EC56" i="31"/>
  <c r="EC49" i="31"/>
  <c r="EC61" i="31"/>
  <c r="EC60" i="31"/>
  <c r="EC54" i="31"/>
  <c r="EC66" i="31"/>
  <c r="EC64" i="31"/>
  <c r="EC81" i="31"/>
  <c r="EC93" i="31"/>
  <c r="EC84" i="31"/>
  <c r="EC86" i="31"/>
  <c r="EC98" i="31"/>
  <c r="FY10" i="29" l="1"/>
  <c r="FX38" i="29"/>
  <c r="FX74" i="29"/>
  <c r="FX98" i="29"/>
  <c r="FX91" i="29"/>
  <c r="FX76" i="29"/>
  <c r="FX61" i="29"/>
  <c r="FX94" i="29"/>
  <c r="FX63" i="29"/>
  <c r="FX64" i="29"/>
  <c r="FX65" i="29"/>
  <c r="FX50" i="29"/>
  <c r="FX83" i="29"/>
  <c r="FX68" i="29"/>
  <c r="FX53" i="29"/>
  <c r="FX102" i="29"/>
  <c r="FX87" i="29"/>
  <c r="FX72" i="29"/>
  <c r="FX57" i="29"/>
  <c r="FX46" i="29"/>
  <c r="FX78" i="29"/>
  <c r="FX70" i="29"/>
  <c r="FX90" i="29"/>
  <c r="FX43" i="29"/>
  <c r="FX107" i="29"/>
  <c r="FX92" i="29"/>
  <c r="FX77" i="29"/>
  <c r="FX54" i="29"/>
  <c r="FX79" i="29"/>
  <c r="FX80" i="29"/>
  <c r="FX81" i="29"/>
  <c r="FX35" i="29"/>
  <c r="FX99" i="29"/>
  <c r="FX84" i="29"/>
  <c r="FX69" i="29"/>
  <c r="FX39" i="29"/>
  <c r="FX103" i="29"/>
  <c r="FX88" i="29"/>
  <c r="FX73" i="29"/>
  <c r="FX34" i="29"/>
  <c r="FX42" i="29"/>
  <c r="FX106" i="29"/>
  <c r="FX59" i="29"/>
  <c r="FX44" i="29"/>
  <c r="FX108" i="29"/>
  <c r="FX93" i="29"/>
  <c r="FX66" i="29"/>
  <c r="FX95" i="29"/>
  <c r="FX96" i="29"/>
  <c r="FX97" i="29"/>
  <c r="FX51" i="29"/>
  <c r="FX36" i="29"/>
  <c r="FX100" i="29"/>
  <c r="FX85" i="29"/>
  <c r="FX55" i="29"/>
  <c r="FX40" i="29"/>
  <c r="FX104" i="29"/>
  <c r="FX89" i="29"/>
  <c r="FX82" i="29"/>
  <c r="FX58" i="29"/>
  <c r="FX86" i="29"/>
  <c r="FX75" i="29"/>
  <c r="FX60" i="29"/>
  <c r="FX45" i="29"/>
  <c r="FX109" i="29"/>
  <c r="FX47" i="29"/>
  <c r="FX48" i="29"/>
  <c r="FX49" i="29"/>
  <c r="FX62" i="29"/>
  <c r="FX67" i="29"/>
  <c r="FX52" i="29"/>
  <c r="FX37" i="29"/>
  <c r="FX101" i="29"/>
  <c r="FX71" i="29"/>
  <c r="FX56" i="29"/>
  <c r="FX41" i="29"/>
  <c r="FX105" i="29"/>
  <c r="EC111" i="31"/>
  <c r="EC114" i="31"/>
  <c r="EC112" i="31"/>
  <c r="EC113" i="31"/>
  <c r="DW113" i="30"/>
  <c r="DW114" i="30"/>
  <c r="DW112" i="30"/>
  <c r="DW111" i="30"/>
  <c r="DI54" i="32"/>
  <c r="DI86" i="32"/>
  <c r="DI49" i="32"/>
  <c r="DI81" i="32"/>
  <c r="DI34" i="32"/>
  <c r="DI66" i="32"/>
  <c r="DI98" i="32"/>
  <c r="DI69" i="32"/>
  <c r="DI109" i="32"/>
  <c r="DI93" i="32"/>
  <c r="DI91" i="32"/>
  <c r="DI68" i="32"/>
  <c r="DI63" i="32"/>
  <c r="DI56" i="32"/>
  <c r="DI35" i="32"/>
  <c r="DI99" i="32"/>
  <c r="DI92" i="32"/>
  <c r="DI64" i="32"/>
  <c r="DI55" i="32"/>
  <c r="DI62" i="32"/>
  <c r="DI94" i="32"/>
  <c r="DI57" i="32"/>
  <c r="DI89" i="32"/>
  <c r="DI42" i="32"/>
  <c r="DI74" i="32"/>
  <c r="DI106" i="32"/>
  <c r="DI101" i="32"/>
  <c r="DI53" i="32"/>
  <c r="DI43" i="32"/>
  <c r="DI107" i="32"/>
  <c r="DI84" i="32"/>
  <c r="DI79" i="32"/>
  <c r="DI72" i="32"/>
  <c r="DI51" i="32"/>
  <c r="DI44" i="32"/>
  <c r="DI108" i="32"/>
  <c r="DI80" i="32"/>
  <c r="DI71" i="32"/>
  <c r="DI38" i="32"/>
  <c r="DI70" i="32"/>
  <c r="DI102" i="32"/>
  <c r="DI65" i="32"/>
  <c r="DI97" i="32"/>
  <c r="DI50" i="32"/>
  <c r="DI82" i="32"/>
  <c r="DJ10" i="32"/>
  <c r="DI45" i="32"/>
  <c r="DI85" i="32"/>
  <c r="DI59" i="32"/>
  <c r="DI36" i="32"/>
  <c r="DI100" i="32"/>
  <c r="DI95" i="32"/>
  <c r="DI88" i="32"/>
  <c r="DI67" i="32"/>
  <c r="DI60" i="32"/>
  <c r="DI87" i="32"/>
  <c r="DI96" i="32"/>
  <c r="DI103" i="32"/>
  <c r="DI46" i="32"/>
  <c r="DI78" i="32"/>
  <c r="DI41" i="32"/>
  <c r="DI73" i="32"/>
  <c r="DI105" i="32"/>
  <c r="DI58" i="32"/>
  <c r="DI90" i="32"/>
  <c r="DI37" i="32"/>
  <c r="DI77" i="32"/>
  <c r="DI61" i="32"/>
  <c r="DI75" i="32"/>
  <c r="DI52" i="32"/>
  <c r="DI47" i="32"/>
  <c r="DI40" i="32"/>
  <c r="DI104" i="32"/>
  <c r="DI83" i="32"/>
  <c r="DI76" i="32"/>
  <c r="DI48" i="32"/>
  <c r="DI39" i="32"/>
  <c r="ED48" i="31"/>
  <c r="ED91" i="31"/>
  <c r="ED60" i="31"/>
  <c r="ED103" i="31"/>
  <c r="ED75" i="31"/>
  <c r="ED34" i="31"/>
  <c r="ED76" i="31"/>
  <c r="ED53" i="31"/>
  <c r="ED51" i="31"/>
  <c r="ED68" i="31"/>
  <c r="ED73" i="31"/>
  <c r="ED56" i="31"/>
  <c r="ED74" i="31"/>
  <c r="ED77" i="31"/>
  <c r="ED62" i="31"/>
  <c r="ED58" i="31"/>
  <c r="ED65" i="31"/>
  <c r="ED67" i="31"/>
  <c r="ED84" i="31"/>
  <c r="ED37" i="31"/>
  <c r="ED59" i="31"/>
  <c r="ED102" i="31"/>
  <c r="ED71" i="31"/>
  <c r="ED43" i="31"/>
  <c r="ED86" i="31"/>
  <c r="ED44" i="31"/>
  <c r="ED87" i="31"/>
  <c r="ED69" i="31"/>
  <c r="ED72" i="31"/>
  <c r="ED90" i="31"/>
  <c r="ED89" i="31"/>
  <c r="ED78" i="31"/>
  <c r="ED95" i="31"/>
  <c r="ED93" i="31"/>
  <c r="ED83" i="31"/>
  <c r="ED79" i="31"/>
  <c r="ED81" i="31"/>
  <c r="ED88" i="31"/>
  <c r="ED106" i="31"/>
  <c r="EE10" i="31"/>
  <c r="ED70" i="31"/>
  <c r="ED39" i="31"/>
  <c r="ED82" i="31"/>
  <c r="ED54" i="31"/>
  <c r="ED96" i="31"/>
  <c r="ED55" i="31"/>
  <c r="ED98" i="31"/>
  <c r="ED85" i="31"/>
  <c r="ED94" i="31"/>
  <c r="ED41" i="31"/>
  <c r="ED105" i="31"/>
  <c r="ED99" i="31"/>
  <c r="ED45" i="31"/>
  <c r="ED109" i="31"/>
  <c r="ED104" i="31"/>
  <c r="ED100" i="31"/>
  <c r="ED97" i="31"/>
  <c r="ED42" i="31"/>
  <c r="ED38" i="31"/>
  <c r="ED80" i="31"/>
  <c r="ED50" i="31"/>
  <c r="ED92" i="31"/>
  <c r="ED64" i="31"/>
  <c r="ED107" i="31"/>
  <c r="ED66" i="31"/>
  <c r="ED108" i="31"/>
  <c r="ED101" i="31"/>
  <c r="ED47" i="31"/>
  <c r="ED57" i="31"/>
  <c r="ED35" i="31"/>
  <c r="ED52" i="31"/>
  <c r="ED61" i="31"/>
  <c r="ED40" i="31"/>
  <c r="ED36" i="31"/>
  <c r="ED49" i="31"/>
  <c r="ED46" i="31"/>
  <c r="ED63" i="31"/>
  <c r="FW111" i="29"/>
  <c r="FW112" i="29"/>
  <c r="FW113" i="29"/>
  <c r="FW114" i="29"/>
  <c r="DH111" i="32"/>
  <c r="DH114" i="32"/>
  <c r="DH112" i="32"/>
  <c r="DH113" i="32"/>
  <c r="DX38" i="30"/>
  <c r="DX48" i="30"/>
  <c r="DX69" i="30"/>
  <c r="DX91" i="30"/>
  <c r="DX39" i="30"/>
  <c r="DX60" i="30"/>
  <c r="DX81" i="30"/>
  <c r="DX103" i="30"/>
  <c r="DX74" i="30"/>
  <c r="DX68" i="30"/>
  <c r="DX102" i="30"/>
  <c r="DX104" i="30"/>
  <c r="DX46" i="30"/>
  <c r="DX57" i="30"/>
  <c r="DX35" i="30"/>
  <c r="DX105" i="30"/>
  <c r="DX72" i="30"/>
  <c r="DX98" i="30"/>
  <c r="DX109" i="30"/>
  <c r="DY10" i="30"/>
  <c r="DX53" i="30"/>
  <c r="DX75" i="30"/>
  <c r="DX96" i="30"/>
  <c r="DX44" i="30"/>
  <c r="DX65" i="30"/>
  <c r="DX87" i="30"/>
  <c r="DX108" i="30"/>
  <c r="DX90" i="30"/>
  <c r="DX47" i="30"/>
  <c r="DX95" i="30"/>
  <c r="DX83" i="30"/>
  <c r="DX66" i="30"/>
  <c r="DX99" i="30"/>
  <c r="DX50" i="30"/>
  <c r="DX79" i="30"/>
  <c r="DX51" i="30"/>
  <c r="DX100" i="30"/>
  <c r="DX88" i="30"/>
  <c r="DX37" i="30"/>
  <c r="DX59" i="30"/>
  <c r="DX80" i="30"/>
  <c r="DX101" i="30"/>
  <c r="DX49" i="30"/>
  <c r="DX71" i="30"/>
  <c r="DX92" i="30"/>
  <c r="DX42" i="30"/>
  <c r="DX106" i="30"/>
  <c r="DX62" i="30"/>
  <c r="DX63" i="30"/>
  <c r="DX61" i="30"/>
  <c r="DX86" i="30"/>
  <c r="DX77" i="30"/>
  <c r="DX70" i="30"/>
  <c r="DX52" i="30"/>
  <c r="DX54" i="30"/>
  <c r="DX73" i="30"/>
  <c r="DX67" i="30"/>
  <c r="DX34" i="30"/>
  <c r="DX43" i="30"/>
  <c r="DX64" i="30"/>
  <c r="DX85" i="30"/>
  <c r="DX107" i="30"/>
  <c r="DX55" i="30"/>
  <c r="DX76" i="30"/>
  <c r="DX97" i="30"/>
  <c r="DX58" i="30"/>
  <c r="DX89" i="30"/>
  <c r="DX82" i="30"/>
  <c r="DX36" i="30"/>
  <c r="DX40" i="30"/>
  <c r="DX84" i="30"/>
  <c r="DX56" i="30"/>
  <c r="DX94" i="30"/>
  <c r="DX93" i="30"/>
  <c r="DX78" i="30"/>
  <c r="DX41" i="30"/>
  <c r="DX45" i="30"/>
  <c r="DY40" i="30" l="1"/>
  <c r="DY61" i="30"/>
  <c r="DY82" i="30"/>
  <c r="DY104" i="30"/>
  <c r="DY41" i="30"/>
  <c r="DY62" i="30"/>
  <c r="DY84" i="30"/>
  <c r="DY105" i="30"/>
  <c r="DY95" i="30"/>
  <c r="DY43" i="30"/>
  <c r="DY86" i="30"/>
  <c r="DY53" i="30"/>
  <c r="DY108" i="30"/>
  <c r="DY69" i="30"/>
  <c r="DY75" i="30"/>
  <c r="DY44" i="30"/>
  <c r="DY42" i="30"/>
  <c r="DY103" i="30"/>
  <c r="DY80" i="30"/>
  <c r="DY37" i="30"/>
  <c r="DY45" i="30"/>
  <c r="DY66" i="30"/>
  <c r="DY88" i="30"/>
  <c r="DY109" i="30"/>
  <c r="DY46" i="30"/>
  <c r="DY68" i="30"/>
  <c r="DY89" i="30"/>
  <c r="DY47" i="30"/>
  <c r="DY102" i="30"/>
  <c r="DY67" i="30"/>
  <c r="DY54" i="30"/>
  <c r="DY51" i="30"/>
  <c r="DY76" i="30"/>
  <c r="DY48" i="30"/>
  <c r="DY99" i="30"/>
  <c r="DY106" i="30"/>
  <c r="DY39" i="30"/>
  <c r="DY92" i="30"/>
  <c r="DY58" i="30"/>
  <c r="DY38" i="30"/>
  <c r="DY50" i="30"/>
  <c r="DY72" i="30"/>
  <c r="DY93" i="30"/>
  <c r="DZ10" i="30"/>
  <c r="DY52" i="30"/>
  <c r="DY73" i="30"/>
  <c r="DY94" i="30"/>
  <c r="DY63" i="30"/>
  <c r="DY81" i="30"/>
  <c r="DY87" i="30"/>
  <c r="DY96" i="30"/>
  <c r="DY71" i="30"/>
  <c r="DY49" i="30"/>
  <c r="DY35" i="30"/>
  <c r="DY97" i="30"/>
  <c r="DY85" i="30"/>
  <c r="DY59" i="30"/>
  <c r="DY65" i="30"/>
  <c r="DY34" i="30"/>
  <c r="DY56" i="30"/>
  <c r="DY77" i="30"/>
  <c r="DY98" i="30"/>
  <c r="DY36" i="30"/>
  <c r="DY57" i="30"/>
  <c r="DY78" i="30"/>
  <c r="DY100" i="30"/>
  <c r="DY79" i="30"/>
  <c r="DY60" i="30"/>
  <c r="DY107" i="30"/>
  <c r="DY74" i="30"/>
  <c r="DY91" i="30"/>
  <c r="DY90" i="30"/>
  <c r="DY55" i="30"/>
  <c r="DY70" i="30"/>
  <c r="DY64" i="30"/>
  <c r="DY83" i="30"/>
  <c r="DY101" i="30"/>
  <c r="DK10" i="32"/>
  <c r="DJ59" i="32"/>
  <c r="DJ91" i="32"/>
  <c r="DJ46" i="32"/>
  <c r="DJ78" i="32"/>
  <c r="DJ39" i="32"/>
  <c r="DJ71" i="32"/>
  <c r="DJ103" i="32"/>
  <c r="DJ90" i="32"/>
  <c r="DJ42" i="32"/>
  <c r="DJ56" i="32"/>
  <c r="DJ49" i="32"/>
  <c r="DJ44" i="32"/>
  <c r="DJ108" i="32"/>
  <c r="DJ85" i="32"/>
  <c r="DJ80" i="32"/>
  <c r="DJ73" i="32"/>
  <c r="DJ100" i="32"/>
  <c r="DJ93" i="32"/>
  <c r="DJ84" i="32"/>
  <c r="DJ35" i="32"/>
  <c r="DJ67" i="32"/>
  <c r="DJ99" i="32"/>
  <c r="DJ54" i="32"/>
  <c r="DJ86" i="32"/>
  <c r="DJ47" i="32"/>
  <c r="DJ79" i="32"/>
  <c r="DJ50" i="32"/>
  <c r="DJ34" i="32"/>
  <c r="DJ74" i="32"/>
  <c r="DJ72" i="32"/>
  <c r="DJ65" i="32"/>
  <c r="DJ60" i="32"/>
  <c r="DJ37" i="32"/>
  <c r="DJ101" i="32"/>
  <c r="DJ96" i="32"/>
  <c r="DJ89" i="32"/>
  <c r="DJ45" i="32"/>
  <c r="DJ109" i="32"/>
  <c r="DJ43" i="32"/>
  <c r="DJ75" i="32"/>
  <c r="DJ107" i="32"/>
  <c r="DJ62" i="32"/>
  <c r="DJ94" i="32"/>
  <c r="DJ55" i="32"/>
  <c r="DJ87" i="32"/>
  <c r="DJ82" i="32"/>
  <c r="DJ66" i="32"/>
  <c r="DJ106" i="32"/>
  <c r="DJ88" i="32"/>
  <c r="DJ81" i="32"/>
  <c r="DJ76" i="32"/>
  <c r="DJ53" i="32"/>
  <c r="DJ48" i="32"/>
  <c r="DJ41" i="32"/>
  <c r="DJ105" i="32"/>
  <c r="DJ61" i="32"/>
  <c r="DJ36" i="32"/>
  <c r="DJ51" i="32"/>
  <c r="DJ83" i="32"/>
  <c r="DJ38" i="32"/>
  <c r="DJ70" i="32"/>
  <c r="DJ102" i="32"/>
  <c r="DJ63" i="32"/>
  <c r="DJ95" i="32"/>
  <c r="DJ58" i="32"/>
  <c r="DJ98" i="32"/>
  <c r="DJ40" i="32"/>
  <c r="DJ104" i="32"/>
  <c r="DJ97" i="32"/>
  <c r="DJ92" i="32"/>
  <c r="DJ69" i="32"/>
  <c r="DJ64" i="32"/>
  <c r="DJ57" i="32"/>
  <c r="DJ68" i="32"/>
  <c r="DJ77" i="32"/>
  <c r="DJ52" i="32"/>
  <c r="FX114" i="29"/>
  <c r="FX111" i="29"/>
  <c r="FX112" i="29"/>
  <c r="FX113" i="29"/>
  <c r="DX114" i="30"/>
  <c r="DX111" i="30"/>
  <c r="DX113" i="30"/>
  <c r="DX112" i="30"/>
  <c r="EE38" i="31"/>
  <c r="EE61" i="31"/>
  <c r="EE104" i="31"/>
  <c r="EE73" i="31"/>
  <c r="EE35" i="31"/>
  <c r="EE77" i="31"/>
  <c r="EE36" i="31"/>
  <c r="EE79" i="31"/>
  <c r="EE58" i="31"/>
  <c r="EE43" i="31"/>
  <c r="EE39" i="31"/>
  <c r="EE46" i="31"/>
  <c r="EE48" i="31"/>
  <c r="EE65" i="31"/>
  <c r="EE66" i="31"/>
  <c r="EE75" i="31"/>
  <c r="EE92" i="31"/>
  <c r="EE102" i="31"/>
  <c r="EE55" i="31"/>
  <c r="EE37" i="31"/>
  <c r="EE72" i="31"/>
  <c r="EE41" i="31"/>
  <c r="EE84" i="31"/>
  <c r="EE45" i="31"/>
  <c r="EE88" i="31"/>
  <c r="EE47" i="31"/>
  <c r="EE89" i="31"/>
  <c r="EE74" i="31"/>
  <c r="EE64" i="31"/>
  <c r="EE60" i="31"/>
  <c r="EE62" i="31"/>
  <c r="EE69" i="31"/>
  <c r="EE87" i="31"/>
  <c r="EE82" i="31"/>
  <c r="EE96" i="31"/>
  <c r="EE54" i="31"/>
  <c r="EE59" i="31"/>
  <c r="EE76" i="31"/>
  <c r="EF10" i="31"/>
  <c r="EE40" i="31"/>
  <c r="EE83" i="31"/>
  <c r="EE52" i="31"/>
  <c r="EE95" i="31"/>
  <c r="EE56" i="31"/>
  <c r="EE99" i="31"/>
  <c r="EE57" i="31"/>
  <c r="EE100" i="31"/>
  <c r="EE90" i="31"/>
  <c r="EE85" i="31"/>
  <c r="EE81" i="31"/>
  <c r="EE78" i="31"/>
  <c r="EE91" i="31"/>
  <c r="EE108" i="31"/>
  <c r="EE98" i="31"/>
  <c r="EE49" i="31"/>
  <c r="EE70" i="31"/>
  <c r="EE80" i="31"/>
  <c r="EE97" i="31"/>
  <c r="EE34" i="31"/>
  <c r="EE51" i="31"/>
  <c r="EE93" i="31"/>
  <c r="EE63" i="31"/>
  <c r="EE105" i="31"/>
  <c r="EE67" i="31"/>
  <c r="EE109" i="31"/>
  <c r="EE68" i="31"/>
  <c r="EE42" i="31"/>
  <c r="EE106" i="31"/>
  <c r="EE107" i="31"/>
  <c r="EE103" i="31"/>
  <c r="EE94" i="31"/>
  <c r="EE44" i="31"/>
  <c r="EE50" i="31"/>
  <c r="EE53" i="31"/>
  <c r="EE71" i="31"/>
  <c r="EE86" i="31"/>
  <c r="EE101" i="31"/>
  <c r="DI111" i="32"/>
  <c r="DI114" i="32"/>
  <c r="DI112" i="32"/>
  <c r="DI113" i="32"/>
  <c r="ED112" i="31"/>
  <c r="ED113" i="31"/>
  <c r="ED111" i="31"/>
  <c r="ED114" i="31"/>
  <c r="FZ10" i="29"/>
  <c r="FY83" i="29"/>
  <c r="FY87" i="29"/>
  <c r="FY40" i="29"/>
  <c r="FY104" i="29"/>
  <c r="FY89" i="29"/>
  <c r="FY70" i="29"/>
  <c r="FY35" i="29"/>
  <c r="FY76" i="29"/>
  <c r="FY61" i="29"/>
  <c r="FY42" i="29"/>
  <c r="FY106" i="29"/>
  <c r="FY64" i="29"/>
  <c r="FY65" i="29"/>
  <c r="FY62" i="29"/>
  <c r="FY95" i="29"/>
  <c r="FY84" i="29"/>
  <c r="FY69" i="29"/>
  <c r="FY50" i="29"/>
  <c r="FY107" i="29"/>
  <c r="FY43" i="29"/>
  <c r="FY39" i="29"/>
  <c r="FY103" i="29"/>
  <c r="FY56" i="29"/>
  <c r="FY41" i="29"/>
  <c r="FY105" i="29"/>
  <c r="FY86" i="29"/>
  <c r="FY47" i="29"/>
  <c r="FY92" i="29"/>
  <c r="FY77" i="29"/>
  <c r="FY58" i="29"/>
  <c r="FY59" i="29"/>
  <c r="FY80" i="29"/>
  <c r="FY81" i="29"/>
  <c r="FY78" i="29"/>
  <c r="FY36" i="29"/>
  <c r="FY100" i="29"/>
  <c r="FY85" i="29"/>
  <c r="FY66" i="29"/>
  <c r="FY75" i="29"/>
  <c r="FY55" i="29"/>
  <c r="FY51" i="29"/>
  <c r="FY72" i="29"/>
  <c r="FY57" i="29"/>
  <c r="FY38" i="29"/>
  <c r="FY102" i="29"/>
  <c r="FY44" i="29"/>
  <c r="FY108" i="29"/>
  <c r="FY93" i="29"/>
  <c r="FY74" i="29"/>
  <c r="FY99" i="29"/>
  <c r="FY96" i="29"/>
  <c r="FY97" i="29"/>
  <c r="FY94" i="29"/>
  <c r="FY52" i="29"/>
  <c r="FY37" i="29"/>
  <c r="FY101" i="29"/>
  <c r="FY82" i="29"/>
  <c r="FY79" i="29"/>
  <c r="FY71" i="29"/>
  <c r="FY63" i="29"/>
  <c r="FY88" i="29"/>
  <c r="FY73" i="29"/>
  <c r="FY54" i="29"/>
  <c r="FY91" i="29"/>
  <c r="FY60" i="29"/>
  <c r="FY45" i="29"/>
  <c r="FY109" i="29"/>
  <c r="FY90" i="29"/>
  <c r="FY48" i="29"/>
  <c r="FY49" i="29"/>
  <c r="FY46" i="29"/>
  <c r="FY67" i="29"/>
  <c r="FY68" i="29"/>
  <c r="FY53" i="29"/>
  <c r="FY34" i="29"/>
  <c r="FY98" i="29"/>
  <c r="FY111" i="29" l="1"/>
  <c r="FY112" i="29"/>
  <c r="FY113" i="29"/>
  <c r="FY114" i="29"/>
  <c r="DZ42" i="30"/>
  <c r="DZ63" i="30"/>
  <c r="DZ85" i="30"/>
  <c r="DZ106" i="30"/>
  <c r="DZ54" i="30"/>
  <c r="DZ75" i="30"/>
  <c r="DZ97" i="30"/>
  <c r="DZ60" i="30"/>
  <c r="DZ105" i="30"/>
  <c r="DZ36" i="30"/>
  <c r="DZ94" i="30"/>
  <c r="DZ82" i="30"/>
  <c r="DZ64" i="30"/>
  <c r="DZ57" i="30"/>
  <c r="DZ48" i="30"/>
  <c r="DZ51" i="30"/>
  <c r="DZ52" i="30"/>
  <c r="DZ73" i="30"/>
  <c r="DZ66" i="30"/>
  <c r="EA10" i="30"/>
  <c r="DZ47" i="30"/>
  <c r="DZ69" i="30"/>
  <c r="DZ90" i="30"/>
  <c r="DZ38" i="30"/>
  <c r="DZ59" i="30"/>
  <c r="DZ81" i="30"/>
  <c r="DZ102" i="30"/>
  <c r="DZ76" i="30"/>
  <c r="DZ83" i="30"/>
  <c r="DZ56" i="30"/>
  <c r="DZ67" i="30"/>
  <c r="DZ61" i="30"/>
  <c r="DZ84" i="30"/>
  <c r="DZ98" i="30"/>
  <c r="DZ68" i="30"/>
  <c r="DZ93" i="30"/>
  <c r="DZ72" i="30"/>
  <c r="DZ46" i="30"/>
  <c r="DZ45" i="30"/>
  <c r="DZ34" i="30"/>
  <c r="DZ53" i="30"/>
  <c r="DZ74" i="30"/>
  <c r="DZ95" i="30"/>
  <c r="DZ43" i="30"/>
  <c r="DZ65" i="30"/>
  <c r="DZ86" i="30"/>
  <c r="DZ107" i="30"/>
  <c r="DZ92" i="30"/>
  <c r="DZ62" i="30"/>
  <c r="DZ80" i="30"/>
  <c r="DZ35" i="30"/>
  <c r="DZ39" i="30"/>
  <c r="DZ104" i="30"/>
  <c r="DZ77" i="30"/>
  <c r="DZ88" i="30"/>
  <c r="DZ71" i="30"/>
  <c r="DZ96" i="30"/>
  <c r="DZ109" i="30"/>
  <c r="DZ37" i="30"/>
  <c r="DZ58" i="30"/>
  <c r="DZ79" i="30"/>
  <c r="DZ101" i="30"/>
  <c r="DZ49" i="30"/>
  <c r="DZ70" i="30"/>
  <c r="DZ91" i="30"/>
  <c r="DZ44" i="30"/>
  <c r="DZ108" i="30"/>
  <c r="DZ41" i="30"/>
  <c r="DZ100" i="30"/>
  <c r="DZ103" i="30"/>
  <c r="DZ40" i="30"/>
  <c r="DZ89" i="30"/>
  <c r="DZ55" i="30"/>
  <c r="DZ78" i="30"/>
  <c r="DZ50" i="30"/>
  <c r="DZ99" i="30"/>
  <c r="DZ87" i="30"/>
  <c r="EE113" i="31"/>
  <c r="EE114" i="31"/>
  <c r="EE112" i="31"/>
  <c r="EE111" i="31"/>
  <c r="EF42" i="31"/>
  <c r="EF85" i="31"/>
  <c r="EF54" i="31"/>
  <c r="EF97" i="31"/>
  <c r="EF58" i="31"/>
  <c r="EF101" i="31"/>
  <c r="EF70" i="31"/>
  <c r="EF47" i="31"/>
  <c r="EF50" i="31"/>
  <c r="EF68" i="31"/>
  <c r="EF67" i="31"/>
  <c r="EF77" i="31"/>
  <c r="EF94" i="31"/>
  <c r="EF87" i="31"/>
  <c r="EF82" i="31"/>
  <c r="EF78" i="31"/>
  <c r="EF75" i="31"/>
  <c r="EF66" i="31"/>
  <c r="EF62" i="31"/>
  <c r="EF53" i="31"/>
  <c r="EF96" i="31"/>
  <c r="EF65" i="31"/>
  <c r="EF108" i="31"/>
  <c r="EF69" i="31"/>
  <c r="EF38" i="31"/>
  <c r="EF81" i="31"/>
  <c r="EF63" i="31"/>
  <c r="EF72" i="31"/>
  <c r="EF89" i="31"/>
  <c r="EF83" i="31"/>
  <c r="EF98" i="31"/>
  <c r="EF39" i="31"/>
  <c r="EF103" i="31"/>
  <c r="EF104" i="31"/>
  <c r="EF100" i="31"/>
  <c r="EF91" i="31"/>
  <c r="EF88" i="31"/>
  <c r="EF84" i="31"/>
  <c r="EG10" i="31"/>
  <c r="EF64" i="31"/>
  <c r="EF106" i="31"/>
  <c r="EF76" i="31"/>
  <c r="EF37" i="31"/>
  <c r="EF80" i="31"/>
  <c r="EF49" i="31"/>
  <c r="EF92" i="31"/>
  <c r="EF79" i="31"/>
  <c r="EF93" i="31"/>
  <c r="EF35" i="31"/>
  <c r="EF99" i="31"/>
  <c r="EF52" i="31"/>
  <c r="EF55" i="31"/>
  <c r="EF40" i="31"/>
  <c r="EF36" i="31"/>
  <c r="EF43" i="31"/>
  <c r="EF107" i="31"/>
  <c r="EF109" i="31"/>
  <c r="EF105" i="31"/>
  <c r="EF34" i="31"/>
  <c r="EF74" i="31"/>
  <c r="EF44" i="31"/>
  <c r="EF86" i="31"/>
  <c r="EF48" i="31"/>
  <c r="EF90" i="31"/>
  <c r="EF60" i="31"/>
  <c r="EF102" i="31"/>
  <c r="EF95" i="31"/>
  <c r="EF46" i="31"/>
  <c r="EF51" i="31"/>
  <c r="EF56" i="31"/>
  <c r="EF73" i="31"/>
  <c r="EF71" i="31"/>
  <c r="EF61" i="31"/>
  <c r="EF57" i="31"/>
  <c r="EF59" i="31"/>
  <c r="EF45" i="31"/>
  <c r="EF41" i="31"/>
  <c r="DY111" i="30"/>
  <c r="DY114" i="30"/>
  <c r="DY113" i="30"/>
  <c r="DY112" i="30"/>
  <c r="FZ80" i="29"/>
  <c r="FZ84" i="29"/>
  <c r="FZ37" i="29"/>
  <c r="FZ101" i="29"/>
  <c r="FZ82" i="29"/>
  <c r="FZ67" i="29"/>
  <c r="FZ60" i="29"/>
  <c r="FZ89" i="29"/>
  <c r="FZ70" i="29"/>
  <c r="FZ55" i="29"/>
  <c r="FZ56" i="29"/>
  <c r="FZ61" i="29"/>
  <c r="FZ42" i="29"/>
  <c r="FZ106" i="29"/>
  <c r="FZ91" i="29"/>
  <c r="FZ49" i="29"/>
  <c r="FZ46" i="29"/>
  <c r="FZ47" i="29"/>
  <c r="FZ88" i="29"/>
  <c r="GA10" i="29"/>
  <c r="FZ36" i="29"/>
  <c r="FZ100" i="29"/>
  <c r="FZ53" i="29"/>
  <c r="FZ34" i="29"/>
  <c r="FZ98" i="29"/>
  <c r="FZ83" i="29"/>
  <c r="FZ41" i="29"/>
  <c r="FZ105" i="29"/>
  <c r="FZ86" i="29"/>
  <c r="FZ71" i="29"/>
  <c r="FZ96" i="29"/>
  <c r="FZ77" i="29"/>
  <c r="FZ58" i="29"/>
  <c r="FZ43" i="29"/>
  <c r="FZ107" i="29"/>
  <c r="FZ65" i="29"/>
  <c r="FZ62" i="29"/>
  <c r="FZ63" i="29"/>
  <c r="FZ104" i="29"/>
  <c r="FZ40" i="29"/>
  <c r="FZ52" i="29"/>
  <c r="FZ48" i="29"/>
  <c r="FZ69" i="29"/>
  <c r="FZ50" i="29"/>
  <c r="FZ35" i="29"/>
  <c r="FZ99" i="29"/>
  <c r="FZ57" i="29"/>
  <c r="FZ38" i="29"/>
  <c r="FZ102" i="29"/>
  <c r="FZ87" i="29"/>
  <c r="FZ108" i="29"/>
  <c r="FZ93" i="29"/>
  <c r="FZ74" i="29"/>
  <c r="FZ59" i="29"/>
  <c r="FZ64" i="29"/>
  <c r="FZ81" i="29"/>
  <c r="FZ78" i="29"/>
  <c r="FZ79" i="29"/>
  <c r="FZ44" i="29"/>
  <c r="FZ68" i="29"/>
  <c r="FZ76" i="29"/>
  <c r="FZ85" i="29"/>
  <c r="FZ66" i="29"/>
  <c r="FZ51" i="29"/>
  <c r="FZ72" i="29"/>
  <c r="FZ73" i="29"/>
  <c r="FZ54" i="29"/>
  <c r="FZ39" i="29"/>
  <c r="FZ103" i="29"/>
  <c r="FZ45" i="29"/>
  <c r="FZ109" i="29"/>
  <c r="FZ90" i="29"/>
  <c r="FZ75" i="29"/>
  <c r="FZ92" i="29"/>
  <c r="FZ97" i="29"/>
  <c r="FZ94" i="29"/>
  <c r="FZ95" i="29"/>
  <c r="DJ111" i="32"/>
  <c r="DJ114" i="32"/>
  <c r="DJ112" i="32"/>
  <c r="DJ113" i="32"/>
  <c r="DK40" i="32"/>
  <c r="DK43" i="32"/>
  <c r="DK75" i="32"/>
  <c r="DK107" i="32"/>
  <c r="DK60" i="32"/>
  <c r="DK92" i="32"/>
  <c r="DK95" i="32"/>
  <c r="DK47" i="32"/>
  <c r="DK96" i="32"/>
  <c r="DK69" i="32"/>
  <c r="DK58" i="32"/>
  <c r="DK88" i="32"/>
  <c r="DK73" i="32"/>
  <c r="DK62" i="32"/>
  <c r="DK45" i="32"/>
  <c r="DK109" i="32"/>
  <c r="DK82" i="32"/>
  <c r="DK97" i="32"/>
  <c r="DK86" i="32"/>
  <c r="DK80" i="32"/>
  <c r="DK51" i="32"/>
  <c r="DK83" i="32"/>
  <c r="DK36" i="32"/>
  <c r="DK68" i="32"/>
  <c r="DK100" i="32"/>
  <c r="DK39" i="32"/>
  <c r="DK79" i="32"/>
  <c r="DK56" i="32"/>
  <c r="DK85" i="32"/>
  <c r="DK74" i="32"/>
  <c r="DK48" i="32"/>
  <c r="DK89" i="32"/>
  <c r="DK78" i="32"/>
  <c r="DK61" i="32"/>
  <c r="DK34" i="32"/>
  <c r="DK98" i="32"/>
  <c r="DK38" i="32"/>
  <c r="DK102" i="32"/>
  <c r="DK104" i="32"/>
  <c r="DK59" i="32"/>
  <c r="DK91" i="32"/>
  <c r="DK44" i="32"/>
  <c r="DK76" i="32"/>
  <c r="DK108" i="32"/>
  <c r="DK71" i="32"/>
  <c r="DK55" i="32"/>
  <c r="DK37" i="32"/>
  <c r="DK101" i="32"/>
  <c r="DK90" i="32"/>
  <c r="DK41" i="32"/>
  <c r="DK105" i="32"/>
  <c r="DK94" i="32"/>
  <c r="DK77" i="32"/>
  <c r="DK50" i="32"/>
  <c r="DK64" i="32"/>
  <c r="DK54" i="32"/>
  <c r="DK49" i="32"/>
  <c r="DL10" i="32"/>
  <c r="DK35" i="32"/>
  <c r="DK67" i="32"/>
  <c r="DK99" i="32"/>
  <c r="DK52" i="32"/>
  <c r="DK84" i="32"/>
  <c r="DK63" i="32"/>
  <c r="DK103" i="32"/>
  <c r="DK87" i="32"/>
  <c r="DK53" i="32"/>
  <c r="DK42" i="32"/>
  <c r="DK106" i="32"/>
  <c r="DK57" i="32"/>
  <c r="DK46" i="32"/>
  <c r="DK72" i="32"/>
  <c r="DK93" i="32"/>
  <c r="DK66" i="32"/>
  <c r="DK65" i="32"/>
  <c r="DK70" i="32"/>
  <c r="DK81" i="32"/>
  <c r="DK112" i="32" l="1"/>
  <c r="DK111" i="32"/>
  <c r="DK113" i="32"/>
  <c r="DK114" i="32"/>
  <c r="FZ111" i="29"/>
  <c r="FZ112" i="29"/>
  <c r="FZ113" i="29"/>
  <c r="FZ114" i="29"/>
  <c r="GA69" i="29"/>
  <c r="GA77" i="29"/>
  <c r="GA97" i="29"/>
  <c r="GA62" i="29"/>
  <c r="GA63" i="29"/>
  <c r="GA64" i="29"/>
  <c r="GA34" i="29"/>
  <c r="GA98" i="29"/>
  <c r="GA83" i="29"/>
  <c r="GA68" i="29"/>
  <c r="GA105" i="29"/>
  <c r="GA86" i="29"/>
  <c r="GA71" i="29"/>
  <c r="GA56" i="29"/>
  <c r="GA61" i="29"/>
  <c r="GA74" i="29"/>
  <c r="GA59" i="29"/>
  <c r="GA44" i="29"/>
  <c r="GA108" i="29"/>
  <c r="GA85" i="29"/>
  <c r="GA49" i="29"/>
  <c r="GA45" i="29"/>
  <c r="GA78" i="29"/>
  <c r="GA79" i="29"/>
  <c r="GA80" i="29"/>
  <c r="GA50" i="29"/>
  <c r="GA35" i="29"/>
  <c r="GA99" i="29"/>
  <c r="GA84" i="29"/>
  <c r="GA38" i="29"/>
  <c r="GA102" i="29"/>
  <c r="GA87" i="29"/>
  <c r="GA72" i="29"/>
  <c r="GA89" i="29"/>
  <c r="GA90" i="29"/>
  <c r="GA75" i="29"/>
  <c r="GA60" i="29"/>
  <c r="GA53" i="29"/>
  <c r="GB10" i="29"/>
  <c r="GA41" i="29"/>
  <c r="GA65" i="29"/>
  <c r="GA57" i="29"/>
  <c r="GA94" i="29"/>
  <c r="GA95" i="29"/>
  <c r="GA96" i="29"/>
  <c r="GA66" i="29"/>
  <c r="GA51" i="29"/>
  <c r="GA36" i="29"/>
  <c r="GA100" i="29"/>
  <c r="GA54" i="29"/>
  <c r="GA39" i="29"/>
  <c r="GA103" i="29"/>
  <c r="GA88" i="29"/>
  <c r="GA42" i="29"/>
  <c r="GA106" i="29"/>
  <c r="GA91" i="29"/>
  <c r="GA76" i="29"/>
  <c r="GA101" i="29"/>
  <c r="GA37" i="29"/>
  <c r="GA73" i="29"/>
  <c r="GA81" i="29"/>
  <c r="GA46" i="29"/>
  <c r="GA47" i="29"/>
  <c r="GA48" i="29"/>
  <c r="GA109" i="29"/>
  <c r="GA82" i="29"/>
  <c r="GA67" i="29"/>
  <c r="GA55" i="29"/>
  <c r="GA43" i="29"/>
  <c r="GA52" i="29"/>
  <c r="GA40" i="29"/>
  <c r="GA107" i="29"/>
  <c r="GA93" i="29"/>
  <c r="GA104" i="29"/>
  <c r="GA92" i="29"/>
  <c r="GA70" i="29"/>
  <c r="GA58" i="29"/>
  <c r="DM10" i="32"/>
  <c r="DL85" i="32"/>
  <c r="DL64" i="32"/>
  <c r="DL96" i="32"/>
  <c r="DL57" i="32"/>
  <c r="DL89" i="32"/>
  <c r="DL76" i="32"/>
  <c r="DL60" i="32"/>
  <c r="DL100" i="32"/>
  <c r="DL78" i="32"/>
  <c r="DL71" i="32"/>
  <c r="DL34" i="32"/>
  <c r="DL98" i="32"/>
  <c r="DL91" i="32"/>
  <c r="DL38" i="32"/>
  <c r="DL102" i="32"/>
  <c r="DL95" i="32"/>
  <c r="DL35" i="32"/>
  <c r="DL99" i="32"/>
  <c r="DL90" i="32"/>
  <c r="DL37" i="32"/>
  <c r="DL40" i="32"/>
  <c r="DL72" i="32"/>
  <c r="DL104" i="32"/>
  <c r="DL65" i="32"/>
  <c r="DL97" i="32"/>
  <c r="DL108" i="32"/>
  <c r="DL92" i="32"/>
  <c r="DL93" i="32"/>
  <c r="DL94" i="32"/>
  <c r="DL87" i="32"/>
  <c r="DL50" i="32"/>
  <c r="DL43" i="32"/>
  <c r="DL107" i="32"/>
  <c r="DL54" i="32"/>
  <c r="DL47" i="32"/>
  <c r="DL45" i="32"/>
  <c r="DL51" i="32"/>
  <c r="DL101" i="32"/>
  <c r="DL69" i="32"/>
  <c r="DL48" i="32"/>
  <c r="DL80" i="32"/>
  <c r="DL41" i="32"/>
  <c r="DL73" i="32"/>
  <c r="DL105" i="32"/>
  <c r="DL52" i="32"/>
  <c r="DL36" i="32"/>
  <c r="DL46" i="32"/>
  <c r="DL39" i="32"/>
  <c r="DL103" i="32"/>
  <c r="DL66" i="32"/>
  <c r="DL59" i="32"/>
  <c r="DL109" i="32"/>
  <c r="DL70" i="32"/>
  <c r="DL63" i="32"/>
  <c r="DL58" i="32"/>
  <c r="DL67" i="32"/>
  <c r="DL42" i="32"/>
  <c r="DL77" i="32"/>
  <c r="DL56" i="32"/>
  <c r="DL88" i="32"/>
  <c r="DL49" i="32"/>
  <c r="DL81" i="32"/>
  <c r="DL44" i="32"/>
  <c r="DL84" i="32"/>
  <c r="DL68" i="32"/>
  <c r="DL62" i="32"/>
  <c r="DL55" i="32"/>
  <c r="DL61" i="32"/>
  <c r="DL82" i="32"/>
  <c r="DL75" i="32"/>
  <c r="DL53" i="32"/>
  <c r="DL86" i="32"/>
  <c r="DL79" i="32"/>
  <c r="DL106" i="32"/>
  <c r="DL83" i="32"/>
  <c r="DL74" i="32"/>
  <c r="EF112" i="31"/>
  <c r="EF114" i="31"/>
  <c r="EF113" i="31"/>
  <c r="EF111" i="31"/>
  <c r="EG34" i="31"/>
  <c r="EG77" i="31"/>
  <c r="EG35" i="31"/>
  <c r="EG78" i="31"/>
  <c r="EG50" i="31"/>
  <c r="EG93" i="31"/>
  <c r="EG62" i="31"/>
  <c r="EG105" i="31"/>
  <c r="EG58" i="31"/>
  <c r="EG81" i="31"/>
  <c r="EG44" i="31"/>
  <c r="EG42" i="31"/>
  <c r="EG43" i="31"/>
  <c r="EG60" i="31"/>
  <c r="EG47" i="31"/>
  <c r="EG70" i="31"/>
  <c r="EG40" i="31"/>
  <c r="EG53" i="31"/>
  <c r="EG75" i="31"/>
  <c r="EG37" i="31"/>
  <c r="EG45" i="31"/>
  <c r="EG87" i="31"/>
  <c r="EG46" i="31"/>
  <c r="EG89" i="31"/>
  <c r="EG61" i="31"/>
  <c r="EG103" i="31"/>
  <c r="EG73" i="31"/>
  <c r="EG76" i="31"/>
  <c r="EG79" i="31"/>
  <c r="EG102" i="31"/>
  <c r="EG36" i="31"/>
  <c r="EG63" i="31"/>
  <c r="EG65" i="31"/>
  <c r="EG68" i="31"/>
  <c r="EG69" i="31"/>
  <c r="EG91" i="31"/>
  <c r="EG52" i="31"/>
  <c r="EG74" i="31"/>
  <c r="EG97" i="31"/>
  <c r="EH10" i="31"/>
  <c r="EG55" i="31"/>
  <c r="EG98" i="31"/>
  <c r="EG57" i="31"/>
  <c r="EG99" i="31"/>
  <c r="EG71" i="31"/>
  <c r="EG41" i="31"/>
  <c r="EG83" i="31"/>
  <c r="EG92" i="31"/>
  <c r="EG101" i="31"/>
  <c r="EG64" i="31"/>
  <c r="EG80" i="31"/>
  <c r="EG85" i="31"/>
  <c r="EG86" i="31"/>
  <c r="EG84" i="31"/>
  <c r="EG90" i="31"/>
  <c r="EG72" i="31"/>
  <c r="EG88" i="31"/>
  <c r="EG95" i="31"/>
  <c r="EG38" i="31"/>
  <c r="EG66" i="31"/>
  <c r="EG109" i="31"/>
  <c r="EG67" i="31"/>
  <c r="EG39" i="31"/>
  <c r="EG82" i="31"/>
  <c r="EG51" i="31"/>
  <c r="EG94" i="31"/>
  <c r="EG108" i="31"/>
  <c r="EG59" i="31"/>
  <c r="EG48" i="31"/>
  <c r="EG96" i="31"/>
  <c r="EG106" i="31"/>
  <c r="EG107" i="31"/>
  <c r="EG100" i="31"/>
  <c r="EG49" i="31"/>
  <c r="EG56" i="31"/>
  <c r="EG104" i="31"/>
  <c r="EG54" i="31"/>
  <c r="DZ111" i="30"/>
  <c r="DZ114" i="30"/>
  <c r="DZ113" i="30"/>
  <c r="DZ112" i="30"/>
  <c r="EA38" i="30"/>
  <c r="EA50" i="30"/>
  <c r="EA71" i="30"/>
  <c r="EA92" i="30"/>
  <c r="EA35" i="30"/>
  <c r="EA56" i="30"/>
  <c r="EA78" i="30"/>
  <c r="EA99" i="30"/>
  <c r="EA73" i="30"/>
  <c r="EA75" i="30"/>
  <c r="EA93" i="30"/>
  <c r="EA68" i="30"/>
  <c r="EA97" i="30"/>
  <c r="EA106" i="30"/>
  <c r="EA61" i="30"/>
  <c r="EA70" i="30"/>
  <c r="EA58" i="30"/>
  <c r="EA85" i="30"/>
  <c r="EA95" i="30"/>
  <c r="EA34" i="30"/>
  <c r="EA55" i="30"/>
  <c r="EA76" i="30"/>
  <c r="EA98" i="30"/>
  <c r="EA40" i="30"/>
  <c r="EA62" i="30"/>
  <c r="EA83" i="30"/>
  <c r="EA104" i="30"/>
  <c r="EA89" i="30"/>
  <c r="EA54" i="30"/>
  <c r="EA86" i="30"/>
  <c r="EA47" i="30"/>
  <c r="EA107" i="30"/>
  <c r="EA84" i="30"/>
  <c r="EA81" i="30"/>
  <c r="EA43" i="30"/>
  <c r="EA36" i="30"/>
  <c r="EA109" i="30"/>
  <c r="EA74" i="30"/>
  <c r="EB10" i="30"/>
  <c r="EA39" i="30"/>
  <c r="EA60" i="30"/>
  <c r="EA82" i="30"/>
  <c r="EA103" i="30"/>
  <c r="EA46" i="30"/>
  <c r="EA67" i="30"/>
  <c r="EA88" i="30"/>
  <c r="EA41" i="30"/>
  <c r="EA105" i="30"/>
  <c r="EA49" i="30"/>
  <c r="EA59" i="30"/>
  <c r="EA53" i="30"/>
  <c r="EA80" i="30"/>
  <c r="EA63" i="30"/>
  <c r="EA101" i="30"/>
  <c r="EA100" i="30"/>
  <c r="EA45" i="30"/>
  <c r="EA91" i="30"/>
  <c r="EA52" i="30"/>
  <c r="EA37" i="30"/>
  <c r="EA44" i="30"/>
  <c r="EA66" i="30"/>
  <c r="EA87" i="30"/>
  <c r="EA108" i="30"/>
  <c r="EA51" i="30"/>
  <c r="EA72" i="30"/>
  <c r="EA94" i="30"/>
  <c r="EA57" i="30"/>
  <c r="EA96" i="30"/>
  <c r="EA69" i="30"/>
  <c r="EA90" i="30"/>
  <c r="EA77" i="30"/>
  <c r="EA48" i="30"/>
  <c r="EA42" i="30"/>
  <c r="EA102" i="30"/>
  <c r="EA79" i="30"/>
  <c r="EA65" i="30"/>
  <c r="EA64" i="30"/>
  <c r="EB36" i="30" l="1"/>
  <c r="EB57" i="30"/>
  <c r="EB79" i="30"/>
  <c r="EB100" i="30"/>
  <c r="EB48" i="30"/>
  <c r="EB69" i="30"/>
  <c r="EB91" i="30"/>
  <c r="EB46" i="30"/>
  <c r="EB104" i="30"/>
  <c r="EB54" i="30"/>
  <c r="EB72" i="30"/>
  <c r="EB60" i="30"/>
  <c r="EB102" i="30"/>
  <c r="EB97" i="30"/>
  <c r="EB66" i="30"/>
  <c r="EB56" i="30"/>
  <c r="EB50" i="30"/>
  <c r="EB77" i="30"/>
  <c r="EB65" i="30"/>
  <c r="EB34" i="30"/>
  <c r="EB41" i="30"/>
  <c r="EB63" i="30"/>
  <c r="EB84" i="30"/>
  <c r="EB105" i="30"/>
  <c r="EB53" i="30"/>
  <c r="EB75" i="30"/>
  <c r="EB96" i="30"/>
  <c r="EB62" i="30"/>
  <c r="EB83" i="30"/>
  <c r="EB74" i="30"/>
  <c r="EB45" i="30"/>
  <c r="EB39" i="30"/>
  <c r="EB93" i="30"/>
  <c r="EB76" i="30"/>
  <c r="EB86" i="30"/>
  <c r="EB92" i="30"/>
  <c r="EB70" i="30"/>
  <c r="EB51" i="30"/>
  <c r="EB44" i="30"/>
  <c r="EB38" i="30"/>
  <c r="EB47" i="30"/>
  <c r="EB68" i="30"/>
  <c r="EB89" i="30"/>
  <c r="EB37" i="30"/>
  <c r="EB59" i="30"/>
  <c r="EB80" i="30"/>
  <c r="EB101" i="30"/>
  <c r="EB78" i="30"/>
  <c r="EB61" i="30"/>
  <c r="EB98" i="30"/>
  <c r="EB103" i="30"/>
  <c r="EB58" i="30"/>
  <c r="EB67" i="30"/>
  <c r="EB55" i="30"/>
  <c r="EB106" i="30"/>
  <c r="EB71" i="30"/>
  <c r="EB90" i="30"/>
  <c r="EB108" i="30"/>
  <c r="EC10" i="30"/>
  <c r="EB52" i="30"/>
  <c r="EB73" i="30"/>
  <c r="EB95" i="30"/>
  <c r="EB43" i="30"/>
  <c r="EB64" i="30"/>
  <c r="EB85" i="30"/>
  <c r="EB107" i="30"/>
  <c r="EB94" i="30"/>
  <c r="EB40" i="30"/>
  <c r="EB99" i="30"/>
  <c r="EB81" i="30"/>
  <c r="EB82" i="30"/>
  <c r="EB35" i="30"/>
  <c r="EB42" i="30"/>
  <c r="EB88" i="30"/>
  <c r="EB49" i="30"/>
  <c r="EB109" i="30"/>
  <c r="EB87" i="30"/>
  <c r="EH34" i="31"/>
  <c r="EH58" i="31"/>
  <c r="EH100" i="31"/>
  <c r="EH59" i="31"/>
  <c r="EH102" i="31"/>
  <c r="EH74" i="31"/>
  <c r="EH43" i="31"/>
  <c r="EH86" i="31"/>
  <c r="EH66" i="31"/>
  <c r="EH62" i="31"/>
  <c r="EH93" i="31"/>
  <c r="EH105" i="31"/>
  <c r="EH50" i="31"/>
  <c r="EH67" i="31"/>
  <c r="EH49" i="31"/>
  <c r="EH51" i="31"/>
  <c r="EH85" i="31"/>
  <c r="EH65" i="31"/>
  <c r="EH103" i="31"/>
  <c r="EH97" i="31"/>
  <c r="EH38" i="31"/>
  <c r="EH68" i="31"/>
  <c r="EI10" i="31"/>
  <c r="EH70" i="31"/>
  <c r="EH42" i="31"/>
  <c r="EH84" i="31"/>
  <c r="EH54" i="31"/>
  <c r="EH96" i="31"/>
  <c r="EH87" i="31"/>
  <c r="EH83" i="31"/>
  <c r="EH77" i="31"/>
  <c r="EH73" i="31"/>
  <c r="EH71" i="31"/>
  <c r="EH88" i="31"/>
  <c r="EH55" i="31"/>
  <c r="EH72" i="31"/>
  <c r="EH69" i="31"/>
  <c r="EH39" i="31"/>
  <c r="EH56" i="31"/>
  <c r="EH35" i="31"/>
  <c r="EH79" i="31"/>
  <c r="EH36" i="31"/>
  <c r="EH80" i="31"/>
  <c r="EH52" i="31"/>
  <c r="EH95" i="31"/>
  <c r="EH64" i="31"/>
  <c r="EH107" i="31"/>
  <c r="EH108" i="31"/>
  <c r="EH104" i="31"/>
  <c r="EH61" i="31"/>
  <c r="EH41" i="31"/>
  <c r="EH92" i="31"/>
  <c r="EH89" i="31"/>
  <c r="EH76" i="31"/>
  <c r="EH94" i="31"/>
  <c r="EH53" i="31"/>
  <c r="EH60" i="31"/>
  <c r="EH78" i="31"/>
  <c r="EH47" i="31"/>
  <c r="EH90" i="31"/>
  <c r="EH48" i="31"/>
  <c r="EH91" i="31"/>
  <c r="EH63" i="31"/>
  <c r="EH106" i="31"/>
  <c r="EH75" i="31"/>
  <c r="EH44" i="31"/>
  <c r="EH40" i="31"/>
  <c r="EH109" i="31"/>
  <c r="EH45" i="31"/>
  <c r="EH81" i="31"/>
  <c r="EH46" i="31"/>
  <c r="EH57" i="31"/>
  <c r="EH98" i="31"/>
  <c r="EH101" i="31"/>
  <c r="EH37" i="31"/>
  <c r="EH82" i="31"/>
  <c r="EH99" i="31"/>
  <c r="GB82" i="29"/>
  <c r="GB74" i="29"/>
  <c r="GB94" i="29"/>
  <c r="GB91" i="29"/>
  <c r="GB76" i="29"/>
  <c r="GB61" i="29"/>
  <c r="GB98" i="29"/>
  <c r="GB63" i="29"/>
  <c r="GB64" i="29"/>
  <c r="GB65" i="29"/>
  <c r="GB90" i="29"/>
  <c r="GB67" i="29"/>
  <c r="GB52" i="29"/>
  <c r="GB37" i="29"/>
  <c r="GB101" i="29"/>
  <c r="GB55" i="29"/>
  <c r="GB40" i="29"/>
  <c r="GB104" i="29"/>
  <c r="GB89" i="29"/>
  <c r="GB38" i="29"/>
  <c r="GB46" i="29"/>
  <c r="GB43" i="29"/>
  <c r="GB107" i="29"/>
  <c r="GB92" i="29"/>
  <c r="GB77" i="29"/>
  <c r="GB106" i="29"/>
  <c r="GB79" i="29"/>
  <c r="GB80" i="29"/>
  <c r="GB81" i="29"/>
  <c r="GB86" i="29"/>
  <c r="GB83" i="29"/>
  <c r="GB68" i="29"/>
  <c r="GB53" i="29"/>
  <c r="GB58" i="29"/>
  <c r="GB71" i="29"/>
  <c r="GB56" i="29"/>
  <c r="GB41" i="29"/>
  <c r="GB105" i="29"/>
  <c r="GC10" i="29"/>
  <c r="GB70" i="29"/>
  <c r="GB62" i="29"/>
  <c r="GB59" i="29"/>
  <c r="GB44" i="29"/>
  <c r="GB108" i="29"/>
  <c r="GB93" i="29"/>
  <c r="GB102" i="29"/>
  <c r="GB95" i="29"/>
  <c r="GB96" i="29"/>
  <c r="GB97" i="29"/>
  <c r="GB35" i="29"/>
  <c r="GB99" i="29"/>
  <c r="GB84" i="29"/>
  <c r="GB69" i="29"/>
  <c r="GB54" i="29"/>
  <c r="GB87" i="29"/>
  <c r="GB72" i="29"/>
  <c r="GB57" i="29"/>
  <c r="GB50" i="29"/>
  <c r="GB78" i="29"/>
  <c r="GB109" i="29"/>
  <c r="GB66" i="29"/>
  <c r="GB85" i="29"/>
  <c r="GB73" i="29"/>
  <c r="GB75" i="29"/>
  <c r="GB47" i="29"/>
  <c r="GB51" i="29"/>
  <c r="GB39" i="29"/>
  <c r="GB34" i="29"/>
  <c r="GB60" i="29"/>
  <c r="GB48" i="29"/>
  <c r="GB36" i="29"/>
  <c r="GB103" i="29"/>
  <c r="GB42" i="29"/>
  <c r="GB45" i="29"/>
  <c r="GB49" i="29"/>
  <c r="GB100" i="29"/>
  <c r="GB88" i="29"/>
  <c r="GA114" i="29"/>
  <c r="GA111" i="29"/>
  <c r="GA112" i="29"/>
  <c r="GA113" i="29"/>
  <c r="DM74" i="32"/>
  <c r="DM45" i="32"/>
  <c r="DM77" i="32"/>
  <c r="DM109" i="32"/>
  <c r="DM62" i="32"/>
  <c r="DM94" i="32"/>
  <c r="DM65" i="32"/>
  <c r="DM105" i="32"/>
  <c r="DM58" i="32"/>
  <c r="DM91" i="32"/>
  <c r="DM68" i="32"/>
  <c r="DM50" i="32"/>
  <c r="DM95" i="32"/>
  <c r="DM88" i="32"/>
  <c r="DM51" i="32"/>
  <c r="DM44" i="32"/>
  <c r="DM108" i="32"/>
  <c r="DM103" i="32"/>
  <c r="DM96" i="32"/>
  <c r="DM82" i="32"/>
  <c r="DM53" i="32"/>
  <c r="DM85" i="32"/>
  <c r="DM38" i="32"/>
  <c r="DM70" i="32"/>
  <c r="DM102" i="32"/>
  <c r="DM97" i="32"/>
  <c r="DM49" i="32"/>
  <c r="DM43" i="32"/>
  <c r="DM107" i="32"/>
  <c r="DM84" i="32"/>
  <c r="DM47" i="32"/>
  <c r="DM40" i="32"/>
  <c r="DM104" i="32"/>
  <c r="DM67" i="32"/>
  <c r="DM60" i="32"/>
  <c r="DM39" i="32"/>
  <c r="DM48" i="32"/>
  <c r="DM66" i="32"/>
  <c r="DM34" i="32"/>
  <c r="DN10" i="32"/>
  <c r="DM61" i="32"/>
  <c r="DM93" i="32"/>
  <c r="DM46" i="32"/>
  <c r="DM78" i="32"/>
  <c r="DM57" i="32"/>
  <c r="DM41" i="32"/>
  <c r="DM81" i="32"/>
  <c r="DM59" i="32"/>
  <c r="DM36" i="32"/>
  <c r="DM100" i="32"/>
  <c r="DM63" i="32"/>
  <c r="DM56" i="32"/>
  <c r="DM90" i="32"/>
  <c r="DM83" i="32"/>
  <c r="DM76" i="32"/>
  <c r="DM55" i="32"/>
  <c r="DM64" i="32"/>
  <c r="DM87" i="32"/>
  <c r="DM42" i="32"/>
  <c r="DM37" i="32"/>
  <c r="DM69" i="32"/>
  <c r="DM101" i="32"/>
  <c r="DM54" i="32"/>
  <c r="DM86" i="32"/>
  <c r="DM89" i="32"/>
  <c r="DM73" i="32"/>
  <c r="DM106" i="32"/>
  <c r="DM75" i="32"/>
  <c r="DM52" i="32"/>
  <c r="DM98" i="32"/>
  <c r="DM79" i="32"/>
  <c r="DM72" i="32"/>
  <c r="DM35" i="32"/>
  <c r="DM99" i="32"/>
  <c r="DM92" i="32"/>
  <c r="DM71" i="32"/>
  <c r="DM80" i="32"/>
  <c r="DL111" i="32"/>
  <c r="DL113" i="32"/>
  <c r="DL114" i="32"/>
  <c r="DL112" i="32"/>
  <c r="EA112" i="30"/>
  <c r="EA111" i="30"/>
  <c r="EA113" i="30"/>
  <c r="EA114" i="30"/>
  <c r="EG112" i="31"/>
  <c r="EG113" i="31"/>
  <c r="EG111" i="31"/>
  <c r="EG114" i="31"/>
  <c r="DM113" i="32" l="1"/>
  <c r="DM111" i="32"/>
  <c r="DM114" i="32"/>
  <c r="DM112" i="32"/>
  <c r="EI37" i="31"/>
  <c r="EI96" i="31"/>
  <c r="EI97" i="31"/>
  <c r="EI88" i="31"/>
  <c r="EI73" i="31"/>
  <c r="EI43" i="31"/>
  <c r="EI107" i="31"/>
  <c r="EI85" i="31"/>
  <c r="EI54" i="31"/>
  <c r="EI42" i="31"/>
  <c r="EI95" i="31"/>
  <c r="EI61" i="31"/>
  <c r="EI35" i="31"/>
  <c r="EI99" i="31"/>
  <c r="EI69" i="31"/>
  <c r="EI62" i="31"/>
  <c r="EI39" i="31"/>
  <c r="EI103" i="31"/>
  <c r="EI77" i="31"/>
  <c r="EI48" i="31"/>
  <c r="EI49" i="31"/>
  <c r="EI40" i="31"/>
  <c r="EI104" i="31"/>
  <c r="EI89" i="31"/>
  <c r="EI59" i="31"/>
  <c r="EI60" i="31"/>
  <c r="EI102" i="31"/>
  <c r="EI98" i="31"/>
  <c r="EI47" i="31"/>
  <c r="EI36" i="31"/>
  <c r="EI93" i="31"/>
  <c r="EI51" i="31"/>
  <c r="EI44" i="31"/>
  <c r="EI101" i="31"/>
  <c r="EI46" i="31"/>
  <c r="EI55" i="31"/>
  <c r="EI52" i="31"/>
  <c r="EI109" i="31"/>
  <c r="EI64" i="31"/>
  <c r="EI65" i="31"/>
  <c r="EI56" i="31"/>
  <c r="EI41" i="31"/>
  <c r="EI105" i="31"/>
  <c r="EI75" i="31"/>
  <c r="EI92" i="31"/>
  <c r="EI86" i="31"/>
  <c r="EI50" i="31"/>
  <c r="EI63" i="31"/>
  <c r="EI68" i="31"/>
  <c r="EI82" i="31"/>
  <c r="EI67" i="31"/>
  <c r="EI76" i="31"/>
  <c r="EI94" i="31"/>
  <c r="EI74" i="31"/>
  <c r="EI71" i="31"/>
  <c r="EI84" i="31"/>
  <c r="EI106" i="31"/>
  <c r="EI34" i="31"/>
  <c r="EI80" i="31"/>
  <c r="EI81" i="31"/>
  <c r="EI72" i="31"/>
  <c r="EI57" i="31"/>
  <c r="EI38" i="31"/>
  <c r="EI91" i="31"/>
  <c r="EI53" i="31"/>
  <c r="EI70" i="31"/>
  <c r="EI90" i="31"/>
  <c r="EI79" i="31"/>
  <c r="EI100" i="31"/>
  <c r="EI66" i="31"/>
  <c r="EI83" i="31"/>
  <c r="EI108" i="31"/>
  <c r="EI78" i="31"/>
  <c r="EI58" i="31"/>
  <c r="EI87" i="31"/>
  <c r="EI45" i="31"/>
  <c r="EB111" i="30"/>
  <c r="EB113" i="30"/>
  <c r="EB112" i="30"/>
  <c r="EB114" i="30"/>
  <c r="GB111" i="29"/>
  <c r="GB112" i="29"/>
  <c r="GB113" i="29"/>
  <c r="GB114" i="29"/>
  <c r="EC44" i="30"/>
  <c r="EC65" i="30"/>
  <c r="EC86" i="30"/>
  <c r="EC108" i="30"/>
  <c r="EC50" i="30"/>
  <c r="EC72" i="30"/>
  <c r="EC93" i="30"/>
  <c r="EC35" i="30"/>
  <c r="EC99" i="30"/>
  <c r="EC39" i="30"/>
  <c r="EC90" i="30"/>
  <c r="EC46" i="30"/>
  <c r="EC107" i="30"/>
  <c r="EC84" i="30"/>
  <c r="EC71" i="30"/>
  <c r="EC48" i="30"/>
  <c r="EC36" i="30"/>
  <c r="EC101" i="30"/>
  <c r="EC73" i="30"/>
  <c r="ED10" i="30"/>
  <c r="EC49" i="30"/>
  <c r="EC70" i="30"/>
  <c r="EC92" i="30"/>
  <c r="EC34" i="30"/>
  <c r="EC56" i="30"/>
  <c r="EC77" i="30"/>
  <c r="EC98" i="30"/>
  <c r="EC51" i="30"/>
  <c r="EC96" i="30"/>
  <c r="EC59" i="30"/>
  <c r="EC64" i="30"/>
  <c r="EC43" i="30"/>
  <c r="EC85" i="30"/>
  <c r="EC62" i="30"/>
  <c r="EC91" i="30"/>
  <c r="EC100" i="30"/>
  <c r="EC55" i="30"/>
  <c r="EC69" i="30"/>
  <c r="EC52" i="30"/>
  <c r="EC37" i="30"/>
  <c r="EC54" i="30"/>
  <c r="EC76" i="30"/>
  <c r="EC97" i="30"/>
  <c r="EC40" i="30"/>
  <c r="EC61" i="30"/>
  <c r="EC82" i="30"/>
  <c r="EC104" i="30"/>
  <c r="EC67" i="30"/>
  <c r="EC74" i="30"/>
  <c r="EC79" i="30"/>
  <c r="EC89" i="30"/>
  <c r="EC63" i="30"/>
  <c r="EC58" i="30"/>
  <c r="EC41" i="30"/>
  <c r="EC106" i="30"/>
  <c r="EC78" i="30"/>
  <c r="EC75" i="30"/>
  <c r="EC42" i="30"/>
  <c r="EC38" i="30"/>
  <c r="EC60" i="30"/>
  <c r="EC81" i="30"/>
  <c r="EC102" i="30"/>
  <c r="EC45" i="30"/>
  <c r="EC66" i="30"/>
  <c r="EC88" i="30"/>
  <c r="EC109" i="30"/>
  <c r="EC83" i="30"/>
  <c r="EC53" i="30"/>
  <c r="EC103" i="30"/>
  <c r="EC68" i="30"/>
  <c r="EC87" i="30"/>
  <c r="EC105" i="30"/>
  <c r="EC47" i="30"/>
  <c r="EC80" i="30"/>
  <c r="EC57" i="30"/>
  <c r="EC95" i="30"/>
  <c r="EC94" i="30"/>
  <c r="GC83" i="29"/>
  <c r="GC59" i="29"/>
  <c r="GC103" i="29"/>
  <c r="GC72" i="29"/>
  <c r="GC57" i="29"/>
  <c r="GC38" i="29"/>
  <c r="GC102" i="29"/>
  <c r="GC44" i="29"/>
  <c r="GC108" i="29"/>
  <c r="GC93" i="29"/>
  <c r="GC74" i="29"/>
  <c r="GC55" i="29"/>
  <c r="GC80" i="29"/>
  <c r="GC81" i="29"/>
  <c r="GC78" i="29"/>
  <c r="GC52" i="29"/>
  <c r="GC37" i="29"/>
  <c r="GC101" i="29"/>
  <c r="GC82" i="29"/>
  <c r="GC39" i="29"/>
  <c r="GC75" i="29"/>
  <c r="GC99" i="29"/>
  <c r="GC88" i="29"/>
  <c r="GC73" i="29"/>
  <c r="GC54" i="29"/>
  <c r="GC63" i="29"/>
  <c r="GC60" i="29"/>
  <c r="GC45" i="29"/>
  <c r="GC109" i="29"/>
  <c r="GC90" i="29"/>
  <c r="GC79" i="29"/>
  <c r="GC71" i="29"/>
  <c r="GC91" i="29"/>
  <c r="GC40" i="29"/>
  <c r="GC104" i="29"/>
  <c r="GC89" i="29"/>
  <c r="GC70" i="29"/>
  <c r="GC87" i="29"/>
  <c r="GC76" i="29"/>
  <c r="GC61" i="29"/>
  <c r="GC42" i="29"/>
  <c r="GC106" i="29"/>
  <c r="GC48" i="29"/>
  <c r="GC49" i="29"/>
  <c r="GC46" i="29"/>
  <c r="GC35" i="29"/>
  <c r="GC84" i="29"/>
  <c r="GC69" i="29"/>
  <c r="GC50" i="29"/>
  <c r="GC95" i="29"/>
  <c r="GD10" i="29"/>
  <c r="GC41" i="29"/>
  <c r="GC92" i="29"/>
  <c r="GC51" i="29"/>
  <c r="GC97" i="29"/>
  <c r="GC68" i="29"/>
  <c r="GC34" i="29"/>
  <c r="GC43" i="29"/>
  <c r="GC105" i="29"/>
  <c r="GC77" i="29"/>
  <c r="GC64" i="29"/>
  <c r="GC62" i="29"/>
  <c r="GC100" i="29"/>
  <c r="GC66" i="29"/>
  <c r="GC107" i="29"/>
  <c r="GC86" i="29"/>
  <c r="GC58" i="29"/>
  <c r="GC96" i="29"/>
  <c r="GC94" i="29"/>
  <c r="GC53" i="29"/>
  <c r="GC98" i="29"/>
  <c r="GC56" i="29"/>
  <c r="GC67" i="29"/>
  <c r="GC47" i="29"/>
  <c r="GC65" i="29"/>
  <c r="GC36" i="29"/>
  <c r="GC85" i="29"/>
  <c r="EH112" i="31"/>
  <c r="EH111" i="31"/>
  <c r="EH113" i="31"/>
  <c r="EH114" i="31"/>
  <c r="DN39" i="32"/>
  <c r="DN42" i="32"/>
  <c r="DN74" i="32"/>
  <c r="DN106" i="32"/>
  <c r="DN59" i="32"/>
  <c r="DN91" i="32"/>
  <c r="DN70" i="32"/>
  <c r="DN54" i="32"/>
  <c r="DN87" i="32"/>
  <c r="DN88" i="32"/>
  <c r="DN81" i="32"/>
  <c r="DN60" i="32"/>
  <c r="DN37" i="32"/>
  <c r="DN101" i="32"/>
  <c r="DN64" i="32"/>
  <c r="DN57" i="32"/>
  <c r="DN47" i="32"/>
  <c r="DN77" i="32"/>
  <c r="DN36" i="32"/>
  <c r="DN71" i="32"/>
  <c r="DN50" i="32"/>
  <c r="DN82" i="32"/>
  <c r="DN35" i="32"/>
  <c r="DN67" i="32"/>
  <c r="DN99" i="32"/>
  <c r="DN102" i="32"/>
  <c r="DN86" i="32"/>
  <c r="DN40" i="32"/>
  <c r="DN104" i="32"/>
  <c r="DN97" i="32"/>
  <c r="DN76" i="32"/>
  <c r="DN53" i="32"/>
  <c r="DN103" i="32"/>
  <c r="DN80" i="32"/>
  <c r="DN73" i="32"/>
  <c r="DN84" i="32"/>
  <c r="DN93" i="32"/>
  <c r="DN52" i="32"/>
  <c r="DN79" i="32"/>
  <c r="DN58" i="32"/>
  <c r="DN90" i="32"/>
  <c r="DN43" i="32"/>
  <c r="DN75" i="32"/>
  <c r="DN107" i="32"/>
  <c r="DN46" i="32"/>
  <c r="DN62" i="32"/>
  <c r="DN56" i="32"/>
  <c r="DN49" i="32"/>
  <c r="DN63" i="32"/>
  <c r="DN92" i="32"/>
  <c r="DN69" i="32"/>
  <c r="DN55" i="32"/>
  <c r="DN96" i="32"/>
  <c r="DN89" i="32"/>
  <c r="DN45" i="32"/>
  <c r="DN109" i="32"/>
  <c r="DN68" i="32"/>
  <c r="DO10" i="32"/>
  <c r="DN34" i="32"/>
  <c r="DN66" i="32"/>
  <c r="DN98" i="32"/>
  <c r="DN51" i="32"/>
  <c r="DN83" i="32"/>
  <c r="DN38" i="32"/>
  <c r="DN78" i="32"/>
  <c r="DN94" i="32"/>
  <c r="DN72" i="32"/>
  <c r="DN65" i="32"/>
  <c r="DN44" i="32"/>
  <c r="DN108" i="32"/>
  <c r="DN85" i="32"/>
  <c r="DN48" i="32"/>
  <c r="DN41" i="32"/>
  <c r="DN105" i="32"/>
  <c r="DN61" i="32"/>
  <c r="DN95" i="32"/>
  <c r="DN100" i="32"/>
  <c r="GC113" i="29" l="1"/>
  <c r="GC111" i="29"/>
  <c r="GC114" i="29"/>
  <c r="GC112" i="29"/>
  <c r="DO44" i="32"/>
  <c r="DO55" i="32"/>
  <c r="DO87" i="32"/>
  <c r="DO48" i="32"/>
  <c r="DO80" i="32"/>
  <c r="DO51" i="32"/>
  <c r="DO35" i="32"/>
  <c r="DO75" i="32"/>
  <c r="DO37" i="32"/>
  <c r="DO101" i="32"/>
  <c r="DO90" i="32"/>
  <c r="DO41" i="32"/>
  <c r="DO105" i="32"/>
  <c r="DO94" i="32"/>
  <c r="DO61" i="32"/>
  <c r="DO34" i="32"/>
  <c r="DO98" i="32"/>
  <c r="DO38" i="32"/>
  <c r="DO102" i="32"/>
  <c r="DO84" i="32"/>
  <c r="DO63" i="32"/>
  <c r="DO95" i="32"/>
  <c r="DO56" i="32"/>
  <c r="DO88" i="32"/>
  <c r="DO83" i="32"/>
  <c r="DO67" i="32"/>
  <c r="DO107" i="32"/>
  <c r="DO53" i="32"/>
  <c r="DO42" i="32"/>
  <c r="DO106" i="32"/>
  <c r="DO57" i="32"/>
  <c r="DO46" i="32"/>
  <c r="DO92" i="32"/>
  <c r="DO77" i="32"/>
  <c r="DO50" i="32"/>
  <c r="DO36" i="32"/>
  <c r="DO54" i="32"/>
  <c r="DO76" i="32"/>
  <c r="DO39" i="32"/>
  <c r="DO71" i="32"/>
  <c r="DO103" i="32"/>
  <c r="DO64" i="32"/>
  <c r="DO96" i="32"/>
  <c r="DO59" i="32"/>
  <c r="DO99" i="32"/>
  <c r="DO108" i="32"/>
  <c r="DO69" i="32"/>
  <c r="DO58" i="32"/>
  <c r="DO100" i="32"/>
  <c r="DO73" i="32"/>
  <c r="DO62" i="32"/>
  <c r="DO52" i="32"/>
  <c r="DO93" i="32"/>
  <c r="DO66" i="32"/>
  <c r="DO65" i="32"/>
  <c r="DO70" i="32"/>
  <c r="DO49" i="32"/>
  <c r="DP10" i="32"/>
  <c r="DO47" i="32"/>
  <c r="DO79" i="32"/>
  <c r="DO40" i="32"/>
  <c r="DO72" i="32"/>
  <c r="DO104" i="32"/>
  <c r="DO91" i="32"/>
  <c r="DO43" i="32"/>
  <c r="DO68" i="32"/>
  <c r="DO85" i="32"/>
  <c r="DO74" i="32"/>
  <c r="DO60" i="32"/>
  <c r="DO89" i="32"/>
  <c r="DO78" i="32"/>
  <c r="DO45" i="32"/>
  <c r="DO109" i="32"/>
  <c r="DO82" i="32"/>
  <c r="DO97" i="32"/>
  <c r="DO86" i="32"/>
  <c r="DO81" i="32"/>
  <c r="DN111" i="32"/>
  <c r="DN114" i="32"/>
  <c r="DN112" i="32"/>
  <c r="DN113" i="32"/>
  <c r="EI111" i="31"/>
  <c r="EI114" i="31"/>
  <c r="EI112" i="31"/>
  <c r="EI113" i="31"/>
  <c r="GE10" i="29"/>
  <c r="GD40" i="29"/>
  <c r="GD104" i="29"/>
  <c r="GD53" i="29"/>
  <c r="GD34" i="29"/>
  <c r="GD98" i="29"/>
  <c r="GD83" i="29"/>
  <c r="GD64" i="29"/>
  <c r="GD89" i="29"/>
  <c r="GD70" i="29"/>
  <c r="GD55" i="29"/>
  <c r="GD60" i="29"/>
  <c r="GD61" i="29"/>
  <c r="GD42" i="29"/>
  <c r="GD106" i="29"/>
  <c r="GD91" i="29"/>
  <c r="GD65" i="29"/>
  <c r="GD62" i="29"/>
  <c r="GD63" i="29"/>
  <c r="GD108" i="29"/>
  <c r="GD80" i="29"/>
  <c r="GD72" i="29"/>
  <c r="GD96" i="29"/>
  <c r="GD85" i="29"/>
  <c r="GD66" i="29"/>
  <c r="GD51" i="29"/>
  <c r="GD76" i="29"/>
  <c r="GD57" i="29"/>
  <c r="GD38" i="29"/>
  <c r="GD102" i="29"/>
  <c r="GD87" i="29"/>
  <c r="GD48" i="29"/>
  <c r="GD93" i="29"/>
  <c r="GD74" i="29"/>
  <c r="GD59" i="29"/>
  <c r="GD100" i="29"/>
  <c r="GD97" i="29"/>
  <c r="GD94" i="29"/>
  <c r="GD95" i="29"/>
  <c r="GD56" i="29"/>
  <c r="GD69" i="29"/>
  <c r="GD35" i="29"/>
  <c r="GD41" i="29"/>
  <c r="GD86" i="29"/>
  <c r="GD36" i="29"/>
  <c r="GD58" i="29"/>
  <c r="GD107" i="29"/>
  <c r="GD78" i="29"/>
  <c r="GD88" i="29"/>
  <c r="GD101" i="29"/>
  <c r="GD67" i="29"/>
  <c r="GD73" i="29"/>
  <c r="GD39" i="29"/>
  <c r="GD45" i="29"/>
  <c r="GD90" i="29"/>
  <c r="GD49" i="29"/>
  <c r="GD47" i="29"/>
  <c r="GD44" i="29"/>
  <c r="GD68" i="29"/>
  <c r="GD50" i="29"/>
  <c r="GD99" i="29"/>
  <c r="GD105" i="29"/>
  <c r="GD71" i="29"/>
  <c r="GD77" i="29"/>
  <c r="GD43" i="29"/>
  <c r="GD81" i="29"/>
  <c r="GD79" i="29"/>
  <c r="GD84" i="29"/>
  <c r="GD37" i="29"/>
  <c r="GD82" i="29"/>
  <c r="GD52" i="29"/>
  <c r="GD54" i="29"/>
  <c r="GD103" i="29"/>
  <c r="GD109" i="29"/>
  <c r="GD75" i="29"/>
  <c r="GD46" i="29"/>
  <c r="GD92" i="29"/>
  <c r="EC112" i="30"/>
  <c r="EC111" i="30"/>
  <c r="EC114" i="30"/>
  <c r="EC113" i="30"/>
  <c r="ED35" i="30"/>
  <c r="ED57" i="30"/>
  <c r="ED78" i="30"/>
  <c r="ED99" i="30"/>
  <c r="ED47" i="30"/>
  <c r="ED69" i="30"/>
  <c r="ED90" i="30"/>
  <c r="ED48" i="30"/>
  <c r="ED103" i="30"/>
  <c r="ED52" i="30"/>
  <c r="ED77" i="30"/>
  <c r="ED59" i="30"/>
  <c r="ED100" i="30"/>
  <c r="ED97" i="30"/>
  <c r="ED60" i="30"/>
  <c r="ED66" i="30"/>
  <c r="ED44" i="30"/>
  <c r="ED87" i="30"/>
  <c r="ED65" i="30"/>
  <c r="ED41" i="30"/>
  <c r="ED62" i="30"/>
  <c r="ED83" i="30"/>
  <c r="ED105" i="30"/>
  <c r="ED53" i="30"/>
  <c r="ED74" i="30"/>
  <c r="ED95" i="30"/>
  <c r="ED64" i="30"/>
  <c r="ED82" i="30"/>
  <c r="ED72" i="30"/>
  <c r="ED50" i="30"/>
  <c r="ED36" i="30"/>
  <c r="ED98" i="30"/>
  <c r="ED75" i="30"/>
  <c r="ED84" i="30"/>
  <c r="ED91" i="30"/>
  <c r="ED68" i="30"/>
  <c r="ED55" i="30"/>
  <c r="ED43" i="30"/>
  <c r="ED38" i="30"/>
  <c r="ED46" i="30"/>
  <c r="ED67" i="30"/>
  <c r="ED89" i="30"/>
  <c r="ED37" i="30"/>
  <c r="ED58" i="30"/>
  <c r="ED79" i="30"/>
  <c r="ED101" i="30"/>
  <c r="ED80" i="30"/>
  <c r="ED61" i="30"/>
  <c r="ED92" i="30"/>
  <c r="ED102" i="30"/>
  <c r="ED56" i="30"/>
  <c r="ED71" i="30"/>
  <c r="ED54" i="30"/>
  <c r="ED104" i="30"/>
  <c r="ED70" i="30"/>
  <c r="ED88" i="30"/>
  <c r="ED107" i="30"/>
  <c r="ED34" i="30"/>
  <c r="ED51" i="30"/>
  <c r="ED73" i="30"/>
  <c r="ED94" i="30"/>
  <c r="ED42" i="30"/>
  <c r="ED63" i="30"/>
  <c r="ED85" i="30"/>
  <c r="ED106" i="30"/>
  <c r="ED96" i="30"/>
  <c r="ED39" i="30"/>
  <c r="ED109" i="30"/>
  <c r="ED81" i="30"/>
  <c r="ED76" i="30"/>
  <c r="ED45" i="30"/>
  <c r="ED40" i="30"/>
  <c r="ED93" i="30"/>
  <c r="ED49" i="30"/>
  <c r="ED108" i="30"/>
  <c r="ED86" i="30"/>
  <c r="GD113" i="29" l="1"/>
  <c r="GD114" i="29"/>
  <c r="GD111" i="29"/>
  <c r="GD112" i="29"/>
  <c r="GF10" i="29"/>
  <c r="GE81" i="29"/>
  <c r="GE85" i="29"/>
  <c r="GE46" i="29"/>
  <c r="GE47" i="29"/>
  <c r="GE48" i="29"/>
  <c r="GE57" i="29"/>
  <c r="GE50" i="29"/>
  <c r="GE35" i="29"/>
  <c r="GE99" i="29"/>
  <c r="GE84" i="29"/>
  <c r="GE54" i="29"/>
  <c r="GE39" i="29"/>
  <c r="GE103" i="29"/>
  <c r="GE88" i="29"/>
  <c r="GE42" i="29"/>
  <c r="GE106" i="29"/>
  <c r="GE91" i="29"/>
  <c r="GE76" i="29"/>
  <c r="GE105" i="29"/>
  <c r="GE41" i="29"/>
  <c r="GE37" i="29"/>
  <c r="GE101" i="29"/>
  <c r="GE62" i="29"/>
  <c r="GE63" i="29"/>
  <c r="GE64" i="29"/>
  <c r="GE49" i="29"/>
  <c r="GE66" i="29"/>
  <c r="GE51" i="29"/>
  <c r="GE36" i="29"/>
  <c r="GE100" i="29"/>
  <c r="GE70" i="29"/>
  <c r="GE55" i="29"/>
  <c r="GE40" i="29"/>
  <c r="GE104" i="29"/>
  <c r="GE58" i="29"/>
  <c r="GE43" i="29"/>
  <c r="GE107" i="29"/>
  <c r="GE92" i="29"/>
  <c r="GE73" i="29"/>
  <c r="GE53" i="29"/>
  <c r="GE65" i="29"/>
  <c r="GE78" i="29"/>
  <c r="GE79" i="29"/>
  <c r="GE80" i="29"/>
  <c r="GE61" i="29"/>
  <c r="GE82" i="29"/>
  <c r="GE67" i="29"/>
  <c r="GE52" i="29"/>
  <c r="GE45" i="29"/>
  <c r="GE86" i="29"/>
  <c r="GE71" i="29"/>
  <c r="GE56" i="29"/>
  <c r="GE97" i="29"/>
  <c r="GE74" i="29"/>
  <c r="GE59" i="29"/>
  <c r="GE44" i="29"/>
  <c r="GE108" i="29"/>
  <c r="GE77" i="29"/>
  <c r="GE69" i="29"/>
  <c r="GE93" i="29"/>
  <c r="GE94" i="29"/>
  <c r="GE95" i="29"/>
  <c r="GE96" i="29"/>
  <c r="GE34" i="29"/>
  <c r="GE98" i="29"/>
  <c r="GE83" i="29"/>
  <c r="GE68" i="29"/>
  <c r="GE38" i="29"/>
  <c r="GE102" i="29"/>
  <c r="GE87" i="29"/>
  <c r="GE72" i="29"/>
  <c r="GE109" i="29"/>
  <c r="GE90" i="29"/>
  <c r="GE75" i="29"/>
  <c r="GE60" i="29"/>
  <c r="GE89" i="29"/>
  <c r="DP41" i="32"/>
  <c r="DP44" i="32"/>
  <c r="DP76" i="32"/>
  <c r="DP108" i="32"/>
  <c r="DP53" i="32"/>
  <c r="DP85" i="32"/>
  <c r="DP64" i="32"/>
  <c r="DP104" i="32"/>
  <c r="DP88" i="32"/>
  <c r="DP62" i="32"/>
  <c r="DP55" i="32"/>
  <c r="DP97" i="32"/>
  <c r="DP66" i="32"/>
  <c r="DP59" i="32"/>
  <c r="DP89" i="32"/>
  <c r="DP86" i="32"/>
  <c r="DP79" i="32"/>
  <c r="DP106" i="32"/>
  <c r="DP83" i="32"/>
  <c r="DP90" i="32"/>
  <c r="DP73" i="32"/>
  <c r="DP52" i="32"/>
  <c r="DP84" i="32"/>
  <c r="DQ10" i="32"/>
  <c r="DP61" i="32"/>
  <c r="DP93" i="32"/>
  <c r="DP96" i="32"/>
  <c r="DP48" i="32"/>
  <c r="DP105" i="32"/>
  <c r="DP78" i="32"/>
  <c r="DP71" i="32"/>
  <c r="DP49" i="32"/>
  <c r="DP82" i="32"/>
  <c r="DP75" i="32"/>
  <c r="DP38" i="32"/>
  <c r="DP102" i="32"/>
  <c r="DP95" i="32"/>
  <c r="DP35" i="32"/>
  <c r="DP99" i="32"/>
  <c r="DP81" i="32"/>
  <c r="DP60" i="32"/>
  <c r="DP92" i="32"/>
  <c r="DP37" i="32"/>
  <c r="DP69" i="32"/>
  <c r="DP101" i="32"/>
  <c r="DP40" i="32"/>
  <c r="DP80" i="32"/>
  <c r="DP57" i="32"/>
  <c r="DP94" i="32"/>
  <c r="DP87" i="32"/>
  <c r="DP34" i="32"/>
  <c r="DP98" i="32"/>
  <c r="DP91" i="32"/>
  <c r="DP54" i="32"/>
  <c r="DP47" i="32"/>
  <c r="DP65" i="32"/>
  <c r="DP51" i="32"/>
  <c r="DP42" i="32"/>
  <c r="DP36" i="32"/>
  <c r="DP68" i="32"/>
  <c r="DP100" i="32"/>
  <c r="DP45" i="32"/>
  <c r="DP77" i="32"/>
  <c r="DP109" i="32"/>
  <c r="DP72" i="32"/>
  <c r="DP56" i="32"/>
  <c r="DP46" i="32"/>
  <c r="DP39" i="32"/>
  <c r="DP103" i="32"/>
  <c r="DP50" i="32"/>
  <c r="DP43" i="32"/>
  <c r="DP107" i="32"/>
  <c r="DP70" i="32"/>
  <c r="DP63" i="32"/>
  <c r="DP58" i="32"/>
  <c r="DP67" i="32"/>
  <c r="DP74" i="32"/>
  <c r="ED113" i="30"/>
  <c r="ED112" i="30"/>
  <c r="ED111" i="30"/>
  <c r="ED114" i="30"/>
  <c r="DO114" i="32"/>
  <c r="DO112" i="32"/>
  <c r="DO113" i="32"/>
  <c r="DO111" i="32"/>
  <c r="DP113" i="32" l="1"/>
  <c r="DP111" i="32"/>
  <c r="DP114" i="32"/>
  <c r="DP112" i="32"/>
  <c r="DQ70" i="32"/>
  <c r="DQ57" i="32"/>
  <c r="DQ89" i="32"/>
  <c r="DQ42" i="32"/>
  <c r="DQ74" i="32"/>
  <c r="DQ106" i="32"/>
  <c r="DR10" i="32"/>
  <c r="DQ93" i="32"/>
  <c r="DQ86" i="32"/>
  <c r="DQ91" i="32"/>
  <c r="DQ68" i="32"/>
  <c r="DQ47" i="32"/>
  <c r="DQ40" i="32"/>
  <c r="DQ104" i="32"/>
  <c r="DQ51" i="32"/>
  <c r="DQ44" i="32"/>
  <c r="DQ108" i="32"/>
  <c r="DQ71" i="32"/>
  <c r="DQ80" i="32"/>
  <c r="DQ78" i="32"/>
  <c r="DQ65" i="32"/>
  <c r="DQ97" i="32"/>
  <c r="DQ50" i="32"/>
  <c r="DQ82" i="32"/>
  <c r="DQ45" i="32"/>
  <c r="DQ53" i="32"/>
  <c r="DQ37" i="32"/>
  <c r="DQ43" i="32"/>
  <c r="DQ107" i="32"/>
  <c r="DQ84" i="32"/>
  <c r="DQ63" i="32"/>
  <c r="DQ56" i="32"/>
  <c r="DQ102" i="32"/>
  <c r="DQ67" i="32"/>
  <c r="DQ60" i="32"/>
  <c r="DQ46" i="32"/>
  <c r="DQ103" i="32"/>
  <c r="DQ96" i="32"/>
  <c r="DQ41" i="32"/>
  <c r="DQ73" i="32"/>
  <c r="DQ105" i="32"/>
  <c r="DQ58" i="32"/>
  <c r="DQ90" i="32"/>
  <c r="DQ77" i="32"/>
  <c r="DQ85" i="32"/>
  <c r="DQ69" i="32"/>
  <c r="DQ59" i="32"/>
  <c r="DQ36" i="32"/>
  <c r="DQ100" i="32"/>
  <c r="DQ79" i="32"/>
  <c r="DQ72" i="32"/>
  <c r="DQ54" i="32"/>
  <c r="DQ83" i="32"/>
  <c r="DQ76" i="32"/>
  <c r="DQ39" i="32"/>
  <c r="DQ48" i="32"/>
  <c r="DQ94" i="32"/>
  <c r="DQ38" i="32"/>
  <c r="DQ49" i="32"/>
  <c r="DQ81" i="32"/>
  <c r="DQ34" i="32"/>
  <c r="DQ66" i="32"/>
  <c r="DQ98" i="32"/>
  <c r="DQ109" i="32"/>
  <c r="DQ61" i="32"/>
  <c r="DQ101" i="32"/>
  <c r="DQ75" i="32"/>
  <c r="DQ52" i="32"/>
  <c r="DQ62" i="32"/>
  <c r="DQ95" i="32"/>
  <c r="DQ88" i="32"/>
  <c r="DQ35" i="32"/>
  <c r="DQ99" i="32"/>
  <c r="DQ92" i="32"/>
  <c r="DQ55" i="32"/>
  <c r="DQ64" i="32"/>
  <c r="DQ87" i="32"/>
  <c r="GE111" i="29"/>
  <c r="GE112" i="29"/>
  <c r="GE113" i="29"/>
  <c r="GE114" i="29"/>
  <c r="GF74" i="29"/>
  <c r="GF66" i="29"/>
  <c r="GF90" i="29"/>
  <c r="GF91" i="29"/>
  <c r="GF76" i="29"/>
  <c r="GF61" i="29"/>
  <c r="GF58" i="29"/>
  <c r="GF95" i="29"/>
  <c r="GF96" i="29"/>
  <c r="GF97" i="29"/>
  <c r="GF35" i="29"/>
  <c r="GF99" i="29"/>
  <c r="GF84" i="29"/>
  <c r="GF69" i="29"/>
  <c r="GF106" i="29"/>
  <c r="GF87" i="29"/>
  <c r="GF72" i="29"/>
  <c r="GF57" i="29"/>
  <c r="GF86" i="29"/>
  <c r="GF38" i="29"/>
  <c r="GF78" i="29"/>
  <c r="GF82" i="29"/>
  <c r="GF43" i="29"/>
  <c r="GF107" i="29"/>
  <c r="GF92" i="29"/>
  <c r="GF77" i="29"/>
  <c r="GF47" i="29"/>
  <c r="GF48" i="29"/>
  <c r="GF49" i="29"/>
  <c r="GF102" i="29"/>
  <c r="GF51" i="29"/>
  <c r="GF36" i="29"/>
  <c r="GF100" i="29"/>
  <c r="GF85" i="29"/>
  <c r="GF39" i="29"/>
  <c r="GF103" i="29"/>
  <c r="GF88" i="29"/>
  <c r="GF73" i="29"/>
  <c r="GF70" i="29"/>
  <c r="GF34" i="29"/>
  <c r="GF98" i="29"/>
  <c r="GF59" i="29"/>
  <c r="GF44" i="29"/>
  <c r="GF108" i="29"/>
  <c r="GF93" i="29"/>
  <c r="GF63" i="29"/>
  <c r="GF64" i="29"/>
  <c r="GF65" i="29"/>
  <c r="GF54" i="29"/>
  <c r="GF67" i="29"/>
  <c r="GF52" i="29"/>
  <c r="GF37" i="29"/>
  <c r="GF101" i="29"/>
  <c r="GF55" i="29"/>
  <c r="GF40" i="29"/>
  <c r="GF104" i="29"/>
  <c r="GF89" i="29"/>
  <c r="GF42" i="29"/>
  <c r="GF50" i="29"/>
  <c r="GF46" i="29"/>
  <c r="GF75" i="29"/>
  <c r="GF60" i="29"/>
  <c r="GF45" i="29"/>
  <c r="GF109" i="29"/>
  <c r="GF79" i="29"/>
  <c r="GF80" i="29"/>
  <c r="GF81" i="29"/>
  <c r="GF94" i="29"/>
  <c r="GF83" i="29"/>
  <c r="GF68" i="29"/>
  <c r="GF53" i="29"/>
  <c r="GF62" i="29"/>
  <c r="GF71" i="29"/>
  <c r="GF56" i="29"/>
  <c r="GF41" i="29"/>
  <c r="GF105" i="29"/>
  <c r="GF113" i="29" l="1"/>
  <c r="GF114" i="29"/>
  <c r="GF111" i="29"/>
  <c r="GF112" i="29"/>
  <c r="DQ112" i="32"/>
  <c r="DQ113" i="32"/>
  <c r="DQ111" i="32"/>
  <c r="DQ114" i="32"/>
  <c r="DS10" i="32"/>
  <c r="DR38" i="32"/>
  <c r="DR94" i="32"/>
  <c r="DR55" i="32"/>
  <c r="DR87" i="32"/>
  <c r="DR90" i="32"/>
  <c r="DR42" i="32"/>
  <c r="DR82" i="32"/>
  <c r="DR40" i="32"/>
  <c r="DR104" i="32"/>
  <c r="DR97" i="32"/>
  <c r="DR60" i="32"/>
  <c r="DR37" i="32"/>
  <c r="DR101" i="32"/>
  <c r="DR48" i="32"/>
  <c r="DR41" i="32"/>
  <c r="DR105" i="32"/>
  <c r="DR61" i="32"/>
  <c r="DR54" i="32"/>
  <c r="DR100" i="32"/>
  <c r="DR43" i="32"/>
  <c r="DR70" i="32"/>
  <c r="DR102" i="32"/>
  <c r="DR63" i="32"/>
  <c r="DR95" i="32"/>
  <c r="DR34" i="32"/>
  <c r="DR74" i="32"/>
  <c r="DR46" i="32"/>
  <c r="DR56" i="32"/>
  <c r="DR49" i="32"/>
  <c r="DR99" i="32"/>
  <c r="DR76" i="32"/>
  <c r="DR53" i="32"/>
  <c r="DR62" i="32"/>
  <c r="DR64" i="32"/>
  <c r="DR57" i="32"/>
  <c r="DR67" i="32"/>
  <c r="DR77" i="32"/>
  <c r="DR36" i="32"/>
  <c r="DR75" i="32"/>
  <c r="DR78" i="32"/>
  <c r="DR39" i="32"/>
  <c r="DR71" i="32"/>
  <c r="DR103" i="32"/>
  <c r="DR66" i="32"/>
  <c r="DR106" i="32"/>
  <c r="DR107" i="32"/>
  <c r="DR72" i="32"/>
  <c r="DR65" i="32"/>
  <c r="DR51" i="32"/>
  <c r="DR92" i="32"/>
  <c r="DR69" i="32"/>
  <c r="DR91" i="32"/>
  <c r="DR80" i="32"/>
  <c r="DR73" i="32"/>
  <c r="DR68" i="32"/>
  <c r="DR93" i="32"/>
  <c r="DR52" i="32"/>
  <c r="DR83" i="32"/>
  <c r="DR86" i="32"/>
  <c r="DR47" i="32"/>
  <c r="DR79" i="32"/>
  <c r="DR58" i="32"/>
  <c r="DR98" i="32"/>
  <c r="DR50" i="32"/>
  <c r="DR59" i="32"/>
  <c r="DR88" i="32"/>
  <c r="DR81" i="32"/>
  <c r="DR44" i="32"/>
  <c r="DR108" i="32"/>
  <c r="DR85" i="32"/>
  <c r="DR35" i="32"/>
  <c r="DR96" i="32"/>
  <c r="DR89" i="32"/>
  <c r="DR45" i="32"/>
  <c r="DR109" i="32"/>
  <c r="DR84" i="32"/>
  <c r="DR111" i="32" l="1"/>
  <c r="DR114" i="32"/>
  <c r="DR112" i="32"/>
  <c r="DR113" i="32"/>
  <c r="DS40" i="32"/>
  <c r="DS83" i="32"/>
  <c r="DS60" i="32"/>
  <c r="DS92" i="32"/>
  <c r="DS71" i="32"/>
  <c r="DS55" i="32"/>
  <c r="DS67" i="32"/>
  <c r="DS53" i="32"/>
  <c r="DS42" i="32"/>
  <c r="DS106" i="32"/>
  <c r="DS48" i="32"/>
  <c r="DS89" i="32"/>
  <c r="DS78" i="32"/>
  <c r="DS72" i="32"/>
  <c r="DS93" i="32"/>
  <c r="DS66" i="32"/>
  <c r="DS65" i="32"/>
  <c r="DS70" i="32"/>
  <c r="DS35" i="32"/>
  <c r="DS80" i="32"/>
  <c r="DS36" i="32"/>
  <c r="DS68" i="32"/>
  <c r="DS100" i="32"/>
  <c r="DS103" i="32"/>
  <c r="DS87" i="32"/>
  <c r="DS96" i="32"/>
  <c r="DS69" i="32"/>
  <c r="DS58" i="32"/>
  <c r="DS107" i="32"/>
  <c r="DS41" i="32"/>
  <c r="DS105" i="32"/>
  <c r="DS94" i="32"/>
  <c r="DS45" i="32"/>
  <c r="DS109" i="32"/>
  <c r="DS82" i="32"/>
  <c r="DS97" i="32"/>
  <c r="DS86" i="32"/>
  <c r="DS104" i="32"/>
  <c r="DS43" i="32"/>
  <c r="DS44" i="32"/>
  <c r="DS76" i="32"/>
  <c r="DS108" i="32"/>
  <c r="DS47" i="32"/>
  <c r="DS63" i="32"/>
  <c r="DS56" i="32"/>
  <c r="DS85" i="32"/>
  <c r="DS74" i="32"/>
  <c r="DS59" i="32"/>
  <c r="DS57" i="32"/>
  <c r="DS46" i="32"/>
  <c r="DS99" i="32"/>
  <c r="DS61" i="32"/>
  <c r="DS34" i="32"/>
  <c r="DS98" i="32"/>
  <c r="DS38" i="32"/>
  <c r="DS102" i="32"/>
  <c r="DS49" i="32"/>
  <c r="DT10" i="32"/>
  <c r="DS75" i="32"/>
  <c r="DS52" i="32"/>
  <c r="DS84" i="32"/>
  <c r="DS39" i="32"/>
  <c r="DS79" i="32"/>
  <c r="DS95" i="32"/>
  <c r="DS37" i="32"/>
  <c r="DS101" i="32"/>
  <c r="DS90" i="32"/>
  <c r="DS88" i="32"/>
  <c r="DS73" i="32"/>
  <c r="DS62" i="32"/>
  <c r="DS51" i="32"/>
  <c r="DS77" i="32"/>
  <c r="DS50" i="32"/>
  <c r="DS64" i="32"/>
  <c r="DS54" i="32"/>
  <c r="DS91" i="32"/>
  <c r="DS81" i="32"/>
  <c r="DU10" i="32" l="1"/>
  <c r="DT85" i="32"/>
  <c r="DT49" i="32"/>
  <c r="DT81" i="32"/>
  <c r="DT52" i="32"/>
  <c r="DT36" i="32"/>
  <c r="DT76" i="32"/>
  <c r="DT93" i="32"/>
  <c r="DT94" i="32"/>
  <c r="DT87" i="32"/>
  <c r="DT61" i="32"/>
  <c r="DT82" i="32"/>
  <c r="DT75" i="32"/>
  <c r="DT48" i="32"/>
  <c r="DT54" i="32"/>
  <c r="DT47" i="32"/>
  <c r="DT101" i="32"/>
  <c r="DT106" i="32"/>
  <c r="DT83" i="32"/>
  <c r="DT58" i="32"/>
  <c r="DT37" i="32"/>
  <c r="DT40" i="32"/>
  <c r="DT57" i="32"/>
  <c r="DT89" i="32"/>
  <c r="DT84" i="32"/>
  <c r="DT68" i="32"/>
  <c r="DT108" i="32"/>
  <c r="DT46" i="32"/>
  <c r="DT39" i="32"/>
  <c r="DT103" i="32"/>
  <c r="DT34" i="32"/>
  <c r="DT98" i="32"/>
  <c r="DT91" i="32"/>
  <c r="DT109" i="32"/>
  <c r="DT70" i="32"/>
  <c r="DT63" i="32"/>
  <c r="DT42" i="32"/>
  <c r="DT35" i="32"/>
  <c r="DT99" i="32"/>
  <c r="DT69" i="32"/>
  <c r="DT80" i="32"/>
  <c r="DT65" i="32"/>
  <c r="DT97" i="32"/>
  <c r="DT60" i="32"/>
  <c r="DT100" i="32"/>
  <c r="DT104" i="32"/>
  <c r="DT62" i="32"/>
  <c r="DT55" i="32"/>
  <c r="DT96" i="32"/>
  <c r="DT50" i="32"/>
  <c r="DT43" i="32"/>
  <c r="DT107" i="32"/>
  <c r="DT53" i="32"/>
  <c r="DT86" i="32"/>
  <c r="DT79" i="32"/>
  <c r="DT74" i="32"/>
  <c r="DT51" i="32"/>
  <c r="DT72" i="32"/>
  <c r="DT77" i="32"/>
  <c r="DT41" i="32"/>
  <c r="DT73" i="32"/>
  <c r="DT105" i="32"/>
  <c r="DT92" i="32"/>
  <c r="DT44" i="32"/>
  <c r="DT64" i="32"/>
  <c r="DT78" i="32"/>
  <c r="DT71" i="32"/>
  <c r="DT56" i="32"/>
  <c r="DT66" i="32"/>
  <c r="DT59" i="32"/>
  <c r="DT88" i="32"/>
  <c r="DT38" i="32"/>
  <c r="DT102" i="32"/>
  <c r="DT95" i="32"/>
  <c r="DT90" i="32"/>
  <c r="DT67" i="32"/>
  <c r="DT45" i="32"/>
  <c r="DS114" i="32"/>
  <c r="DS112" i="32"/>
  <c r="DS111" i="32"/>
  <c r="DS113" i="32"/>
  <c r="DT112" i="32" l="1"/>
  <c r="DT111" i="32"/>
  <c r="DT113" i="32"/>
  <c r="DT114" i="32"/>
  <c r="DU42" i="32"/>
  <c r="DU37" i="32"/>
  <c r="DU38" i="32"/>
  <c r="DU70" i="32"/>
  <c r="DU102" i="32"/>
  <c r="DU73" i="32"/>
  <c r="DU57" i="32"/>
  <c r="DU106" i="32"/>
  <c r="DU75" i="32"/>
  <c r="DU52" i="32"/>
  <c r="DU93" i="32"/>
  <c r="DU63" i="32"/>
  <c r="DU56" i="32"/>
  <c r="DU61" i="32"/>
  <c r="DU67" i="32"/>
  <c r="DU60" i="32"/>
  <c r="DU66" i="32"/>
  <c r="DU48" i="32"/>
  <c r="DU109" i="32"/>
  <c r="DU74" i="32"/>
  <c r="DU69" i="32"/>
  <c r="DU46" i="32"/>
  <c r="DU78" i="32"/>
  <c r="DU65" i="32"/>
  <c r="DU105" i="32"/>
  <c r="DU89" i="32"/>
  <c r="DU58" i="32"/>
  <c r="DU91" i="32"/>
  <c r="DU68" i="32"/>
  <c r="DU98" i="32"/>
  <c r="DU79" i="32"/>
  <c r="DU72" i="32"/>
  <c r="DU90" i="32"/>
  <c r="DU83" i="32"/>
  <c r="DU76" i="32"/>
  <c r="DU39" i="32"/>
  <c r="DU64" i="32"/>
  <c r="DU53" i="32"/>
  <c r="DU82" i="32"/>
  <c r="DU77" i="32"/>
  <c r="DU54" i="32"/>
  <c r="DU86" i="32"/>
  <c r="DU97" i="32"/>
  <c r="DU49" i="32"/>
  <c r="DU101" i="32"/>
  <c r="DU43" i="32"/>
  <c r="DU107" i="32"/>
  <c r="DU84" i="32"/>
  <c r="DU50" i="32"/>
  <c r="DU95" i="32"/>
  <c r="DU88" i="32"/>
  <c r="DU35" i="32"/>
  <c r="DU99" i="32"/>
  <c r="DU92" i="32"/>
  <c r="DU55" i="32"/>
  <c r="DU80" i="32"/>
  <c r="DU71" i="32"/>
  <c r="DU34" i="32"/>
  <c r="DV10" i="32"/>
  <c r="DU85" i="32"/>
  <c r="DU62" i="32"/>
  <c r="DU94" i="32"/>
  <c r="DU41" i="32"/>
  <c r="DU81" i="32"/>
  <c r="DU45" i="32"/>
  <c r="DU59" i="32"/>
  <c r="DU36" i="32"/>
  <c r="DU100" i="32"/>
  <c r="DU47" i="32"/>
  <c r="DU40" i="32"/>
  <c r="DU104" i="32"/>
  <c r="DU51" i="32"/>
  <c r="DU44" i="32"/>
  <c r="DU108" i="32"/>
  <c r="DU87" i="32"/>
  <c r="DU96" i="32"/>
  <c r="DU103" i="32"/>
  <c r="DW10" i="32" l="1"/>
  <c r="DV34" i="32"/>
  <c r="DV35" i="32"/>
  <c r="DV67" i="32"/>
  <c r="DV99" i="32"/>
  <c r="DV54" i="32"/>
  <c r="DV38" i="32"/>
  <c r="DV87" i="32"/>
  <c r="DV88" i="32"/>
  <c r="DV81" i="32"/>
  <c r="DV63" i="32"/>
  <c r="DV92" i="32"/>
  <c r="DV69" i="32"/>
  <c r="DV50" i="32"/>
  <c r="DV64" i="32"/>
  <c r="DV57" i="32"/>
  <c r="DV47" i="32"/>
  <c r="DV77" i="32"/>
  <c r="DV95" i="32"/>
  <c r="DV100" i="32"/>
  <c r="DV39" i="32"/>
  <c r="DV42" i="32"/>
  <c r="DV43" i="32"/>
  <c r="DV75" i="32"/>
  <c r="DV107" i="32"/>
  <c r="DV86" i="32"/>
  <c r="DV70" i="32"/>
  <c r="DV40" i="32"/>
  <c r="DV104" i="32"/>
  <c r="DV97" i="32"/>
  <c r="DV44" i="32"/>
  <c r="DV108" i="32"/>
  <c r="DV85" i="32"/>
  <c r="DV103" i="32"/>
  <c r="DV80" i="32"/>
  <c r="DV73" i="32"/>
  <c r="DV84" i="32"/>
  <c r="DV93" i="32"/>
  <c r="DV36" i="32"/>
  <c r="DV71" i="32"/>
  <c r="DV74" i="32"/>
  <c r="DV51" i="32"/>
  <c r="DV83" i="32"/>
  <c r="DV46" i="32"/>
  <c r="DV62" i="32"/>
  <c r="DV102" i="32"/>
  <c r="DV56" i="32"/>
  <c r="DV49" i="32"/>
  <c r="DV106" i="32"/>
  <c r="DV60" i="32"/>
  <c r="DV37" i="32"/>
  <c r="DV101" i="32"/>
  <c r="DV55" i="32"/>
  <c r="DV96" i="32"/>
  <c r="DV89" i="32"/>
  <c r="DV45" i="32"/>
  <c r="DV109" i="32"/>
  <c r="DV52" i="32"/>
  <c r="DV79" i="32"/>
  <c r="DV82" i="32"/>
  <c r="DV59" i="32"/>
  <c r="DV91" i="32"/>
  <c r="DV78" i="32"/>
  <c r="DV94" i="32"/>
  <c r="DV66" i="32"/>
  <c r="DV72" i="32"/>
  <c r="DV65" i="32"/>
  <c r="DV58" i="32"/>
  <c r="DV76" i="32"/>
  <c r="DV53" i="32"/>
  <c r="DV98" i="32"/>
  <c r="DV48" i="32"/>
  <c r="DV41" i="32"/>
  <c r="DV105" i="32"/>
  <c r="DV61" i="32"/>
  <c r="DV90" i="32"/>
  <c r="DV68" i="32"/>
  <c r="DU112" i="32"/>
  <c r="DU113" i="32"/>
  <c r="DU111" i="32"/>
  <c r="DU114" i="32"/>
  <c r="DV111" i="32" l="1"/>
  <c r="DV114" i="32"/>
  <c r="DV112" i="32"/>
  <c r="DV113" i="32"/>
  <c r="DW44" i="32"/>
  <c r="DW79" i="32"/>
  <c r="DW64" i="32"/>
  <c r="DW96" i="32"/>
  <c r="DW35" i="32"/>
  <c r="DW75" i="32"/>
  <c r="DW95" i="32"/>
  <c r="DW37" i="32"/>
  <c r="DW101" i="32"/>
  <c r="DW90" i="32"/>
  <c r="DW60" i="32"/>
  <c r="DW89" i="32"/>
  <c r="DW78" i="32"/>
  <c r="DW52" i="32"/>
  <c r="DW93" i="32"/>
  <c r="DW66" i="32"/>
  <c r="DW65" i="32"/>
  <c r="DW70" i="32"/>
  <c r="DW55" i="32"/>
  <c r="DW84" i="32"/>
  <c r="DW40" i="32"/>
  <c r="DW72" i="32"/>
  <c r="DW104" i="32"/>
  <c r="DW67" i="32"/>
  <c r="DW107" i="32"/>
  <c r="DW47" i="32"/>
  <c r="DW53" i="32"/>
  <c r="DW42" i="32"/>
  <c r="DW106" i="32"/>
  <c r="DW41" i="32"/>
  <c r="DW105" i="32"/>
  <c r="DW94" i="32"/>
  <c r="DW45" i="32"/>
  <c r="DW109" i="32"/>
  <c r="DW82" i="32"/>
  <c r="DW97" i="32"/>
  <c r="DW86" i="32"/>
  <c r="DW76" i="32"/>
  <c r="DW39" i="32"/>
  <c r="DW48" i="32"/>
  <c r="DW80" i="32"/>
  <c r="DW59" i="32"/>
  <c r="DW99" i="32"/>
  <c r="DW51" i="32"/>
  <c r="DW108" i="32"/>
  <c r="DW69" i="32"/>
  <c r="DW58" i="32"/>
  <c r="DW87" i="32"/>
  <c r="DW57" i="32"/>
  <c r="DW46" i="32"/>
  <c r="DW63" i="32"/>
  <c r="DW61" i="32"/>
  <c r="DW34" i="32"/>
  <c r="DW98" i="32"/>
  <c r="DW38" i="32"/>
  <c r="DW102" i="32"/>
  <c r="DW49" i="32"/>
  <c r="DX10" i="32"/>
  <c r="DW71" i="32"/>
  <c r="DW56" i="32"/>
  <c r="DW88" i="32"/>
  <c r="DW91" i="32"/>
  <c r="DW43" i="32"/>
  <c r="DW83" i="32"/>
  <c r="DW68" i="32"/>
  <c r="DW85" i="32"/>
  <c r="DW74" i="32"/>
  <c r="DW100" i="32"/>
  <c r="DW73" i="32"/>
  <c r="DW62" i="32"/>
  <c r="DW92" i="32"/>
  <c r="DW77" i="32"/>
  <c r="DW50" i="32"/>
  <c r="DW36" i="32"/>
  <c r="DW54" i="32"/>
  <c r="DW103" i="32"/>
  <c r="DW81" i="32"/>
  <c r="DX41" i="32" l="1"/>
  <c r="DX84" i="32"/>
  <c r="DX53" i="32"/>
  <c r="DX85" i="32"/>
  <c r="DX40" i="32"/>
  <c r="DX80" i="32"/>
  <c r="DX96" i="32"/>
  <c r="DX105" i="32"/>
  <c r="DX78" i="32"/>
  <c r="DX71" i="32"/>
  <c r="DX68" i="32"/>
  <c r="DX66" i="32"/>
  <c r="DX59" i="32"/>
  <c r="DX100" i="32"/>
  <c r="DX54" i="32"/>
  <c r="DX47" i="32"/>
  <c r="DX65" i="32"/>
  <c r="DX51" i="32"/>
  <c r="DX92" i="32"/>
  <c r="DX90" i="32"/>
  <c r="DX73" i="32"/>
  <c r="DY10" i="32"/>
  <c r="DX61" i="32"/>
  <c r="DX93" i="32"/>
  <c r="DX72" i="32"/>
  <c r="DX56" i="32"/>
  <c r="DX49" i="32"/>
  <c r="DX57" i="32"/>
  <c r="DX94" i="32"/>
  <c r="DX87" i="32"/>
  <c r="DX97" i="32"/>
  <c r="DX82" i="32"/>
  <c r="DX75" i="32"/>
  <c r="DX60" i="32"/>
  <c r="DX70" i="32"/>
  <c r="DX63" i="32"/>
  <c r="DX58" i="32"/>
  <c r="DX67" i="32"/>
  <c r="DX52" i="32"/>
  <c r="DX81" i="32"/>
  <c r="DX37" i="32"/>
  <c r="DX69" i="32"/>
  <c r="DX101" i="32"/>
  <c r="DX104" i="32"/>
  <c r="DX88" i="32"/>
  <c r="DX76" i="32"/>
  <c r="DX46" i="32"/>
  <c r="DX39" i="32"/>
  <c r="DX103" i="32"/>
  <c r="DX34" i="32"/>
  <c r="DX98" i="32"/>
  <c r="DX91" i="32"/>
  <c r="DX89" i="32"/>
  <c r="DX86" i="32"/>
  <c r="DX79" i="32"/>
  <c r="DX106" i="32"/>
  <c r="DX83" i="32"/>
  <c r="DX42" i="32"/>
  <c r="DX44" i="32"/>
  <c r="DX45" i="32"/>
  <c r="DX77" i="32"/>
  <c r="DX109" i="32"/>
  <c r="DX48" i="32"/>
  <c r="DX64" i="32"/>
  <c r="DX36" i="32"/>
  <c r="DX62" i="32"/>
  <c r="DX55" i="32"/>
  <c r="DX108" i="32"/>
  <c r="DX50" i="32"/>
  <c r="DX43" i="32"/>
  <c r="DX107" i="32"/>
  <c r="DX38" i="32"/>
  <c r="DX102" i="32"/>
  <c r="DX95" i="32"/>
  <c r="DX35" i="32"/>
  <c r="DX99" i="32"/>
  <c r="DX74" i="32"/>
  <c r="DW114" i="32"/>
  <c r="DW112" i="32"/>
  <c r="DW113" i="32"/>
  <c r="DW111" i="32"/>
  <c r="DX113" i="32" l="1"/>
  <c r="DX111" i="32"/>
  <c r="DX114" i="32"/>
  <c r="DX112" i="32"/>
  <c r="DY70" i="32"/>
  <c r="DY81" i="32"/>
  <c r="DY58" i="32"/>
  <c r="DY90" i="32"/>
  <c r="DY85" i="32"/>
  <c r="DY37" i="32"/>
  <c r="DY77" i="32"/>
  <c r="DY43" i="32"/>
  <c r="DY107" i="32"/>
  <c r="DY84" i="32"/>
  <c r="DY102" i="32"/>
  <c r="DY79" i="32"/>
  <c r="DY72" i="32"/>
  <c r="DY49" i="32"/>
  <c r="DY51" i="32"/>
  <c r="DY44" i="32"/>
  <c r="DY108" i="32"/>
  <c r="DY64" i="32"/>
  <c r="DY86" i="32"/>
  <c r="DY78" i="32"/>
  <c r="DY34" i="32"/>
  <c r="DY66" i="32"/>
  <c r="DY98" i="32"/>
  <c r="DY61" i="32"/>
  <c r="DY69" i="32"/>
  <c r="DY109" i="32"/>
  <c r="DY59" i="32"/>
  <c r="DY36" i="32"/>
  <c r="DY100" i="32"/>
  <c r="DY54" i="32"/>
  <c r="DY95" i="32"/>
  <c r="DY88" i="32"/>
  <c r="DY94" i="32"/>
  <c r="DY67" i="32"/>
  <c r="DY60" i="32"/>
  <c r="DY71" i="32"/>
  <c r="DY80" i="32"/>
  <c r="DY39" i="32"/>
  <c r="DY41" i="32"/>
  <c r="DY42" i="32"/>
  <c r="DY74" i="32"/>
  <c r="DY106" i="32"/>
  <c r="DY93" i="32"/>
  <c r="DY101" i="32"/>
  <c r="DY65" i="32"/>
  <c r="DY75" i="32"/>
  <c r="DY52" i="32"/>
  <c r="DY105" i="32"/>
  <c r="DY47" i="32"/>
  <c r="DY40" i="32"/>
  <c r="DY104" i="32"/>
  <c r="DY46" i="32"/>
  <c r="DY83" i="32"/>
  <c r="DY76" i="32"/>
  <c r="DY103" i="32"/>
  <c r="DY96" i="32"/>
  <c r="DY55" i="32"/>
  <c r="DY38" i="32"/>
  <c r="DY73" i="32"/>
  <c r="DY50" i="32"/>
  <c r="DY82" i="32"/>
  <c r="DY53" i="32"/>
  <c r="DZ10" i="32"/>
  <c r="DY45" i="32"/>
  <c r="DY62" i="32"/>
  <c r="DY91" i="32"/>
  <c r="DY68" i="32"/>
  <c r="DY57" i="32"/>
  <c r="DY63" i="32"/>
  <c r="DY56" i="32"/>
  <c r="DY97" i="32"/>
  <c r="DY35" i="32"/>
  <c r="DY99" i="32"/>
  <c r="DY92" i="32"/>
  <c r="DY48" i="32"/>
  <c r="DY89" i="32"/>
  <c r="DY87" i="32"/>
  <c r="EA10" i="32" l="1"/>
  <c r="DZ38" i="32"/>
  <c r="DZ47" i="32"/>
  <c r="DZ79" i="32"/>
  <c r="DZ34" i="32"/>
  <c r="DZ74" i="32"/>
  <c r="DZ58" i="32"/>
  <c r="DZ99" i="32"/>
  <c r="DZ72" i="32"/>
  <c r="DZ65" i="32"/>
  <c r="DZ91" i="32"/>
  <c r="DZ76" i="32"/>
  <c r="DZ53" i="32"/>
  <c r="DZ62" i="32"/>
  <c r="DZ80" i="32"/>
  <c r="DZ73" i="32"/>
  <c r="DZ68" i="32"/>
  <c r="DZ77" i="32"/>
  <c r="DZ54" i="32"/>
  <c r="DZ84" i="32"/>
  <c r="DZ43" i="32"/>
  <c r="DZ70" i="32"/>
  <c r="DZ55" i="32"/>
  <c r="DZ87" i="32"/>
  <c r="DZ66" i="32"/>
  <c r="DZ106" i="32"/>
  <c r="DZ90" i="32"/>
  <c r="DZ51" i="32"/>
  <c r="DZ88" i="32"/>
  <c r="DZ81" i="32"/>
  <c r="DZ35" i="32"/>
  <c r="DZ92" i="32"/>
  <c r="DZ69" i="32"/>
  <c r="DZ67" i="32"/>
  <c r="DZ96" i="32"/>
  <c r="DZ89" i="32"/>
  <c r="DZ100" i="32"/>
  <c r="DZ93" i="32"/>
  <c r="DZ59" i="32"/>
  <c r="DZ75" i="32"/>
  <c r="DZ78" i="32"/>
  <c r="DZ63" i="32"/>
  <c r="DZ95" i="32"/>
  <c r="DZ98" i="32"/>
  <c r="DZ50" i="32"/>
  <c r="DZ94" i="32"/>
  <c r="DZ40" i="32"/>
  <c r="DZ104" i="32"/>
  <c r="DZ97" i="32"/>
  <c r="DZ44" i="32"/>
  <c r="DZ108" i="32"/>
  <c r="DZ85" i="32"/>
  <c r="DZ48" i="32"/>
  <c r="DZ41" i="32"/>
  <c r="DZ105" i="32"/>
  <c r="DZ45" i="32"/>
  <c r="DZ109" i="32"/>
  <c r="DZ36" i="32"/>
  <c r="DZ83" i="32"/>
  <c r="DZ39" i="32"/>
  <c r="DZ71" i="32"/>
  <c r="DZ103" i="32"/>
  <c r="DZ42" i="32"/>
  <c r="DZ82" i="32"/>
  <c r="DZ46" i="32"/>
  <c r="DZ56" i="32"/>
  <c r="DZ49" i="32"/>
  <c r="DZ86" i="32"/>
  <c r="DZ60" i="32"/>
  <c r="DZ37" i="32"/>
  <c r="DZ101" i="32"/>
  <c r="DZ64" i="32"/>
  <c r="DZ57" i="32"/>
  <c r="DZ107" i="32"/>
  <c r="DZ61" i="32"/>
  <c r="DZ102" i="32"/>
  <c r="DZ52" i="32"/>
  <c r="DY113" i="32"/>
  <c r="DY111" i="32"/>
  <c r="DY114" i="32"/>
  <c r="DY112" i="32"/>
  <c r="DZ111" i="32" l="1"/>
  <c r="DZ114" i="32"/>
  <c r="DZ112" i="32"/>
  <c r="DZ113" i="32"/>
  <c r="EA80" i="32"/>
  <c r="EA34" i="32"/>
  <c r="EA60" i="32"/>
  <c r="EA92" i="32"/>
  <c r="EA79" i="32"/>
  <c r="EA95" i="32"/>
  <c r="EA67" i="32"/>
  <c r="EA69" i="32"/>
  <c r="EA58" i="32"/>
  <c r="EA48" i="32"/>
  <c r="EA41" i="32"/>
  <c r="EA105" i="32"/>
  <c r="EA94" i="32"/>
  <c r="EA64" i="32"/>
  <c r="EA93" i="32"/>
  <c r="EA82" i="32"/>
  <c r="EA97" i="32"/>
  <c r="EA86" i="32"/>
  <c r="EA56" i="32"/>
  <c r="EA43" i="32"/>
  <c r="EA36" i="32"/>
  <c r="EA68" i="32"/>
  <c r="EA100" i="32"/>
  <c r="EA55" i="32"/>
  <c r="EA39" i="32"/>
  <c r="EA88" i="32"/>
  <c r="EA85" i="32"/>
  <c r="EA74" i="32"/>
  <c r="EA107" i="32"/>
  <c r="EA57" i="32"/>
  <c r="EA46" i="32"/>
  <c r="EA99" i="32"/>
  <c r="EA45" i="32"/>
  <c r="EA109" i="32"/>
  <c r="EA98" i="32"/>
  <c r="EA38" i="32"/>
  <c r="EA102" i="32"/>
  <c r="EA65" i="32"/>
  <c r="EA75" i="32"/>
  <c r="EA44" i="32"/>
  <c r="EA76" i="32"/>
  <c r="EA108" i="32"/>
  <c r="EA87" i="32"/>
  <c r="EA71" i="32"/>
  <c r="EA37" i="32"/>
  <c r="EA101" i="32"/>
  <c r="EA90" i="32"/>
  <c r="EA59" i="32"/>
  <c r="EA73" i="32"/>
  <c r="EA62" i="32"/>
  <c r="EA51" i="32"/>
  <c r="EA61" i="32"/>
  <c r="EA50" i="32"/>
  <c r="EA96" i="32"/>
  <c r="EA54" i="32"/>
  <c r="EA91" i="32"/>
  <c r="EA81" i="32"/>
  <c r="EA40" i="32"/>
  <c r="EA83" i="32"/>
  <c r="EA52" i="32"/>
  <c r="EA84" i="32"/>
  <c r="EA47" i="32"/>
  <c r="EA63" i="32"/>
  <c r="EA103" i="32"/>
  <c r="EA53" i="32"/>
  <c r="EA42" i="32"/>
  <c r="EA106" i="32"/>
  <c r="EA72" i="32"/>
  <c r="EA89" i="32"/>
  <c r="EA78" i="32"/>
  <c r="EA104" i="32"/>
  <c r="EA77" i="32"/>
  <c r="EA66" i="32"/>
  <c r="EA49" i="32"/>
  <c r="EA70" i="32"/>
  <c r="EA35" i="32"/>
  <c r="EA112" i="32" l="1"/>
  <c r="EA111" i="32"/>
  <c r="EA113" i="32"/>
  <c r="EA114"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Rommens, Wim</author>
  </authors>
  <commentList>
    <comment ref="X1" authorId="0" shapeId="0" xr:uid="{00000000-0006-0000-0200-000001000000}">
      <text>
        <r>
          <rPr>
            <b/>
            <sz val="9"/>
            <color indexed="81"/>
            <rFont val="Tahoma"/>
            <family val="2"/>
          </rPr>
          <t>Plaatsen:</t>
        </r>
        <r>
          <rPr>
            <sz val="9"/>
            <color indexed="81"/>
            <rFont val="Tahoma"/>
            <family val="2"/>
          </rPr>
          <t xml:space="preserve">
Er is geen sprake van een oude situatie. Er wordt een meter geplaatst.</t>
        </r>
      </text>
    </comment>
    <comment ref="Z1" authorId="0" shapeId="0" xr:uid="{00000000-0006-0000-0200-000002000000}">
      <text>
        <r>
          <rPr>
            <b/>
            <sz val="9"/>
            <color indexed="81"/>
            <rFont val="Tahoma"/>
            <family val="2"/>
          </rPr>
          <t>Verwijderen:</t>
        </r>
        <r>
          <rPr>
            <sz val="9"/>
            <color indexed="81"/>
            <rFont val="Tahoma"/>
            <family val="2"/>
          </rPr>
          <t xml:space="preserve">
Er is een oude situatie en die gaat verdwijnen, er komt geen nieuwe situatie terug.
</t>
        </r>
      </text>
    </comment>
    <comment ref="AA1" authorId="0" shapeId="0" xr:uid="{00000000-0006-0000-0200-000003000000}">
      <text>
        <r>
          <rPr>
            <b/>
            <sz val="9"/>
            <color indexed="81"/>
            <rFont val="Tahoma"/>
            <family val="2"/>
          </rPr>
          <t>Wisselen:</t>
        </r>
        <r>
          <rPr>
            <sz val="9"/>
            <color indexed="81"/>
            <rFont val="Tahoma"/>
            <family val="2"/>
          </rPr>
          <t xml:space="preserve">
Er is een oude situatie en die wordt verandert naar een nieuwe situatie. De meest uitgebreide variant.
</t>
        </r>
      </text>
    </comment>
    <comment ref="AB1" authorId="0" shapeId="0" xr:uid="{00000000-0006-0000-0200-000004000000}">
      <text>
        <r>
          <rPr>
            <b/>
            <sz val="9"/>
            <color indexed="81"/>
            <rFont val="Tahoma"/>
            <family val="2"/>
          </rPr>
          <t>Vastleggen informatie:</t>
        </r>
        <r>
          <rPr>
            <sz val="9"/>
            <color indexed="81"/>
            <rFont val="Tahoma"/>
            <family val="2"/>
          </rPr>
          <t xml:space="preserve">
Als informatie over een meter wordt vastgelegd dan betreft dat de 'oude meter', er kunnen dus geen gegevens worden gevuld bij de 'nieuwe meter'.
</t>
        </r>
      </text>
    </comment>
    <comment ref="AC1" authorId="0" shapeId="0" xr:uid="{00000000-0006-0000-0200-000005000000}">
      <text>
        <r>
          <rPr>
            <b/>
            <sz val="9"/>
            <color indexed="81"/>
            <rFont val="Tahoma"/>
            <family val="2"/>
          </rPr>
          <t>Geen:</t>
        </r>
        <r>
          <rPr>
            <sz val="9"/>
            <color indexed="81"/>
            <rFont val="Tahoma"/>
            <family val="2"/>
          </rPr>
          <t xml:space="preserve">
Geen werkzaamheden aan de meter. Dit betreft de minimale variant. Met het berichtgeef je aan dat de werkzaamheden buiten zijn gerealiseerd en dat de klant weer gas/elektra heeft.</t>
        </r>
      </text>
    </comment>
  </commentList>
</comments>
</file>

<file path=xl/sharedStrings.xml><?xml version="1.0" encoding="utf-8"?>
<sst xmlns="http://schemas.openxmlformats.org/spreadsheetml/2006/main" count="50074" uniqueCount="961">
  <si>
    <t>OpdrachtID</t>
  </si>
  <si>
    <t>Versienummer</t>
  </si>
  <si>
    <t>BijlageID</t>
  </si>
  <si>
    <t>Bestandsnaam</t>
  </si>
  <si>
    <t>Extensie</t>
  </si>
  <si>
    <t>Omschrijving</t>
  </si>
  <si>
    <t>Documentsoort</t>
  </si>
  <si>
    <t>MIMEType</t>
  </si>
  <si>
    <t>Assetdata</t>
  </si>
  <si>
    <t>AanleverdatumDocument</t>
  </si>
  <si>
    <t>Aanlevering</t>
  </si>
  <si>
    <t>DatumTechnischGereed</t>
  </si>
  <si>
    <t>Inmeetwijze</t>
  </si>
  <si>
    <t>Opdrachtgever</t>
  </si>
  <si>
    <t>Code</t>
  </si>
  <si>
    <t>Toelichting</t>
  </si>
  <si>
    <t>Ordertype</t>
  </si>
  <si>
    <t>Choice</t>
  </si>
  <si>
    <t>AansluitingGas</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</si>
  <si>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</si>
  <si>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</si>
  <si>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</si>
  <si>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</si>
  <si>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</si>
  <si>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</si>
  <si>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</si>
  <si>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</si>
  <si>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</si>
  <si>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</si>
  <si>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</si>
  <si>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</si>
  <si>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</si>
  <si>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</si>
  <si>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</si>
  <si>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</si>
  <si>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ZakkendeGrondConstructie</t>
  </si>
  <si>
    <t>Type</t>
  </si>
  <si>
    <t>Armrichting</t>
  </si>
  <si>
    <t>Armlengte</t>
  </si>
  <si>
    <t>Hoofdleiding</t>
  </si>
  <si>
    <t>Bekleding</t>
  </si>
  <si>
    <t>Materiaal</t>
  </si>
  <si>
    <t>Netdruk</t>
  </si>
  <si>
    <t>Diameter</t>
  </si>
  <si>
    <t>Aansluitleiding</t>
  </si>
  <si>
    <t>Lengte</t>
  </si>
  <si>
    <t>LijnGeometrie</t>
  </si>
  <si>
    <t>Lijnpunten</t>
  </si>
  <si>
    <t>Referentiemaatvoering</t>
  </si>
  <si>
    <t>Bewerking</t>
  </si>
  <si>
    <t>Koppeling</t>
  </si>
  <si>
    <t>Koppelingsoort</t>
  </si>
  <si>
    <t>PuntGeometrie</t>
  </si>
  <si>
    <t>Hoek</t>
  </si>
  <si>
    <t>Punt</t>
  </si>
  <si>
    <t>Aanboring</t>
  </si>
  <si>
    <t>Aanboringsoort</t>
  </si>
  <si>
    <t>Afsluiter</t>
  </si>
  <si>
    <t>Nummer</t>
  </si>
  <si>
    <t>Soort</t>
  </si>
  <si>
    <t>AfsluiterType</t>
  </si>
  <si>
    <t>SoortVerbinding</t>
  </si>
  <si>
    <t>Gasstopper</t>
  </si>
  <si>
    <t>Gevelbevestiging</t>
  </si>
  <si>
    <t>Gevelpassage</t>
  </si>
  <si>
    <t>FlexibeleInlaat</t>
  </si>
  <si>
    <t>AansluitingElektra</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</si>
  <si>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</si>
  <si>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</si>
  <si>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</si>
  <si>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</si>
  <si>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</si>
  <si>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</si>
  <si>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</si>
  <si>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</si>
  <si>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</si>
  <si>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</si>
  <si>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</si>
  <si>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</si>
  <si>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Straatmeubilair</t>
  </si>
  <si>
    <t>Behuizing</t>
  </si>
  <si>
    <t>Toegang</t>
  </si>
  <si>
    <t>Hoofdinfra</t>
  </si>
  <si>
    <t>AantalAders</t>
  </si>
  <si>
    <t>DiameterAders</t>
  </si>
  <si>
    <t>Hulpaders</t>
  </si>
  <si>
    <t>Aantal</t>
  </si>
  <si>
    <t>KabelnummerSubgroep</t>
  </si>
  <si>
    <t>MateriaalAders</t>
  </si>
  <si>
    <t>MateriaalMantel</t>
  </si>
  <si>
    <t>Zegeltekst</t>
  </si>
  <si>
    <t>Aansluitkabel</t>
  </si>
  <si>
    <t>Huisaansluitkast</t>
  </si>
  <si>
    <t>IsNieuwAangelegd</t>
  </si>
  <si>
    <t>IsMeterbordGeplaatst</t>
  </si>
  <si>
    <t>AansluitingWater</t>
  </si>
  <si>
    <t>AansluitingKoper</t>
  </si>
  <si>
    <t>AansluitingCAI</t>
  </si>
  <si>
    <t>AansluitingGlas</t>
  </si>
  <si>
    <t>Monteur</t>
  </si>
  <si>
    <t>Naam</t>
  </si>
  <si>
    <t>TijdstipUitvoering</t>
  </si>
  <si>
    <t>Mantelbuis</t>
  </si>
  <si>
    <t>Buitendiameter</t>
  </si>
  <si>
    <t>IsGevuld</t>
  </si>
  <si>
    <t>IsHergebruikt</t>
  </si>
  <si>
    <t>AfwijkendType</t>
  </si>
  <si>
    <t>BAG</t>
  </si>
  <si>
    <t>ID</t>
  </si>
  <si>
    <t>Versiedatum</t>
  </si>
  <si>
    <t>Nulpunt</t>
  </si>
  <si>
    <t>Richting</t>
  </si>
  <si>
    <t>Maatvoering</t>
  </si>
  <si>
    <t>Lijn</t>
  </si>
  <si>
    <t>Topografie</t>
  </si>
  <si>
    <t>Adres</t>
  </si>
  <si>
    <t>Postcode</t>
  </si>
  <si>
    <t>Straat</t>
  </si>
  <si>
    <t>Plaats</t>
  </si>
  <si>
    <t>Huisnummer</t>
  </si>
  <si>
    <t>Toevoeging</t>
  </si>
  <si>
    <t>Land</t>
  </si>
  <si>
    <t>Gemeente</t>
  </si>
  <si>
    <t>Gemeentecode</t>
  </si>
  <si>
    <t>Afnameservicepunt</t>
  </si>
  <si>
    <t>Extern</t>
  </si>
  <si>
    <t>Werkzaamheden</t>
  </si>
  <si>
    <t>Aansluiting</t>
  </si>
  <si>
    <t>Binnenwerk</t>
  </si>
  <si>
    <t>Meter</t>
  </si>
  <si>
    <t>TypeAansluiting</t>
  </si>
  <si>
    <t>FysiekeStatus</t>
  </si>
  <si>
    <t>WijzigenCapaciteit</t>
  </si>
  <si>
    <t>AantalBeoordelingen</t>
  </si>
  <si>
    <t>AGAssetsbericht</t>
  </si>
  <si>
    <t>OpdrachtIDType</t>
  </si>
  <si>
    <t>VersienummerType</t>
  </si>
  <si>
    <t>String</t>
  </si>
  <si>
    <t>DocumentsoortType</t>
  </si>
  <si>
    <t>Decimal</t>
  </si>
  <si>
    <t>AanleveringType</t>
  </si>
  <si>
    <t>Date</t>
  </si>
  <si>
    <t>InmeetwijzeType</t>
  </si>
  <si>
    <t>OpmerkingredenAGType</t>
  </si>
  <si>
    <t>EANcodeType</t>
  </si>
  <si>
    <t>UitgevoerdeActiviteitType</t>
  </si>
  <si>
    <t>AansluitpakketGasType</t>
  </si>
  <si>
    <t>AansluitwijzeGasType</t>
  </si>
  <si>
    <t>Boolean</t>
  </si>
  <si>
    <t>AfnemerGType</t>
  </si>
  <si>
    <t>BeveiligingsklepType</t>
  </si>
  <si>
    <t>CapaciteitGasType</t>
  </si>
  <si>
    <t>HoofdkraantypeType</t>
  </si>
  <si>
    <t>HuisdrukregelaarType</t>
  </si>
  <si>
    <t>FabrikantHuisdrukregelaarType</t>
  </si>
  <si>
    <t>GasmeterbeugeltypeType</t>
  </si>
  <si>
    <t>TekeningnummerMeteropstellingGasType</t>
  </si>
  <si>
    <t>TypeZakkendeGrondConstructieType</t>
  </si>
  <si>
    <t>ArmrichtingType</t>
  </si>
  <si>
    <t>ArmlengteType</t>
  </si>
  <si>
    <t>BekledingType</t>
  </si>
  <si>
    <t>NetdrukType</t>
  </si>
  <si>
    <t>DiameterHoofdleidingType</t>
  </si>
  <si>
    <t>LengteType</t>
  </si>
  <si>
    <t>MateriaalAansluitleidingType</t>
  </si>
  <si>
    <t>DiameterAansluitleidingType</t>
  </si>
  <si>
    <t>Bijlagen [+]</t>
  </si>
  <si>
    <t>Bijlagen</t>
  </si>
  <si>
    <t>Opm</t>
  </si>
  <si>
    <t>Assetdata [+]</t>
  </si>
  <si>
    <t>Opmerking [+]</t>
  </si>
  <si>
    <r>
      <t>Choice</t>
    </r>
    <r>
      <rPr>
        <sz val="11"/>
        <color theme="1"/>
        <rFont val="Calibri"/>
        <family val="2"/>
        <scheme val="minor"/>
      </rPr>
      <t>[+]</t>
    </r>
  </si>
  <si>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</si>
  <si>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</si>
  <si>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</si>
  <si>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</si>
  <si>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</si>
  <si>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</si>
  <si>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</si>
  <si>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</si>
  <si>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</si>
  <si>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</si>
  <si>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</si>
  <si>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</si>
  <si>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</si>
  <si>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</si>
  <si>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</si>
  <si>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</si>
  <si>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</si>
  <si>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</si>
  <si>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</si>
  <si>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</si>
  <si>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</si>
  <si>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</si>
  <si>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</si>
  <si>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</si>
  <si>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</si>
  <si>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</si>
  <si>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PuntGeo</t>
  </si>
  <si>
    <t>LijnGeo</t>
  </si>
  <si>
    <t>Emof</t>
  </si>
  <si>
    <t>BijlageType</t>
  </si>
  <si>
    <t>AssetdataType</t>
  </si>
  <si>
    <t>Opdrachtnemer</t>
  </si>
  <si>
    <t>OpmerkingAGType</t>
  </si>
  <si>
    <t>AansluitingGasAGType</t>
  </si>
  <si>
    <t>ZakkendeGrondConstructieType</t>
  </si>
  <si>
    <t>LijngeometrieType</t>
  </si>
  <si>
    <t>BewerkingType</t>
  </si>
  <si>
    <t>KoppelingGasType</t>
  </si>
  <si>
    <t>KoppelingsoortType</t>
  </si>
  <si>
    <t>PuntgeometrieType</t>
  </si>
  <si>
    <t>string</t>
  </si>
  <si>
    <t>AanboringGasType</t>
  </si>
  <si>
    <t>AanboringsoortType</t>
  </si>
  <si>
    <t>AfsluiterGasType</t>
  </si>
  <si>
    <t>AfsluiterGasSoortType</t>
  </si>
  <si>
    <t>AfsluiterGasTypeTyep</t>
  </si>
  <si>
    <t>AfsluiterGasSoortVerbindingType</t>
  </si>
  <si>
    <t>GasstopperType</t>
  </si>
  <si>
    <t>CapaciteitGasstopperGasType</t>
  </si>
  <si>
    <t>GevelbevestigingGasType</t>
  </si>
  <si>
    <t>GevelpassageGasType</t>
  </si>
  <si>
    <t>AansluitingElektraAGType</t>
  </si>
  <si>
    <t>AansluitmeetwijzeType</t>
  </si>
  <si>
    <t>AansluitwijzeElektraType</t>
  </si>
  <si>
    <t>AardingwijzeType</t>
  </si>
  <si>
    <t>AfnemerEType</t>
  </si>
  <si>
    <t>FaseType</t>
  </si>
  <si>
    <t>NetwerkType</t>
  </si>
  <si>
    <t>BeveilingstypeType</t>
  </si>
  <si>
    <t>BeveilingingskarakteristiekType</t>
  </si>
  <si>
    <t>ZekeringswaardeType</t>
  </si>
  <si>
    <t>StraatmeubilairType</t>
  </si>
  <si>
    <t>StraatmeubilairbehuizingType</t>
  </si>
  <si>
    <t>StraatmeubilairtoegangType</t>
  </si>
  <si>
    <t>HoofinfraElektraType</t>
  </si>
  <si>
    <t>AantalAdersType</t>
  </si>
  <si>
    <t>DiameterAdersType</t>
  </si>
  <si>
    <t>HulpadersElektraType</t>
  </si>
  <si>
    <t>DiameterHulpAdersType</t>
  </si>
  <si>
    <t>MateriaalAdersType</t>
  </si>
  <si>
    <t>AansluitkabelElektraType</t>
  </si>
  <si>
    <t>EMofType</t>
  </si>
  <si>
    <t>EMofsoortType</t>
  </si>
  <si>
    <t>EMoftypeType</t>
  </si>
  <si>
    <t>HuisaansluitkastType</t>
  </si>
  <si>
    <t>HuisaansluitkasttypeType</t>
  </si>
  <si>
    <t>MonteurType</t>
  </si>
  <si>
    <t>dateTimeZuluType</t>
  </si>
  <si>
    <t>MantelbuisType</t>
  </si>
  <si>
    <t>DiameterMantelbuisType</t>
  </si>
  <si>
    <t>MateriaalMantelbuisType</t>
  </si>
  <si>
    <t>AfwijkendTypeMantelbuisType</t>
  </si>
  <si>
    <t>BAGType</t>
  </si>
  <si>
    <t>BAGSoortType</t>
  </si>
  <si>
    <t>date</t>
  </si>
  <si>
    <t>NulpuntType</t>
  </si>
  <si>
    <t>MaatvoeringType</t>
  </si>
  <si>
    <t>TopgrafieType</t>
  </si>
  <si>
    <t>AdresType</t>
  </si>
  <si>
    <t>LandType</t>
  </si>
  <si>
    <t>AfnameservicepuntType</t>
  </si>
  <si>
    <t>WerkzaamhedenType</t>
  </si>
  <si>
    <t>AansluitingType</t>
  </si>
  <si>
    <t>BinnenwerkType</t>
  </si>
  <si>
    <t>MeterType</t>
  </si>
  <si>
    <t>TypeAansluitingType</t>
  </si>
  <si>
    <t>FysiekeStatusType</t>
  </si>
  <si>
    <t>WijzigenCapaciteitType</t>
  </si>
  <si>
    <t>Integer</t>
  </si>
  <si>
    <t>AGAssetsberichtType</t>
  </si>
  <si>
    <t>Aanlevering
Heraanlevering</t>
  </si>
  <si>
    <t>Meetlint
GPS
Laser</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</si>
  <si>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</si>
  <si>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Plaatsen
Verwijderen
Wisselen
Schouwen</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</si>
  <si>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</si>
  <si>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Bouwaansluiting
Buitenmeterkast
Flat
Woonhuis
Anders</t>
  </si>
  <si>
    <t>Ja, Geintegreerd
Ja, Niet Geintegreerd
Nee, Niet Aanwezig</t>
  </si>
  <si>
    <t>G4
G6
G10
G16
G25
Onbekend</t>
  </si>
  <si>
    <t>Kogelkraan
Membraankraan
Plugkraan
Schuifafsluiter
Vlinderklep</t>
  </si>
  <si>
    <t>GAvilar
Jeavons
Sperryn</t>
  </si>
  <si>
    <t>Gasvoerende Beugel
Plaatbeugel
KZ-AL-2
KZ-AL-3
CGR</t>
  </si>
  <si>
    <t>292
283D
1752
1850
1850A
1866
1866A
1866B
2013011
2013012
2013013
2013014
2013015
2013016
2013017
43699R
43702Q
43703R
43700R
43701Q
43704S
2009018
2009013
2009012
2009011
2009010
Anders</t>
  </si>
  <si>
    <t>Lus Inpandig
Lus Uitpandig
Ontspanningselement
Draaischuif Element
Zakelement Met Gasstop 110 mm
Zakelement Met Gasstop 63 mm</t>
  </si>
  <si>
    <t>Links
Rechts
Verticaal</t>
  </si>
  <si>
    <t>40 cm
80 cm</t>
  </si>
  <si>
    <t>Menie
Asfalt
HPE-mantel
Asfalt Bitumen
PE XTRU
PE
Vetband
PE GESINTERD
Epoxy
Anders</t>
  </si>
  <si>
    <t>30 mbar
100 mbar
200 mbar</t>
  </si>
  <si>
    <t>30
32
40
48,3
50
57
60
60,3
63
75
80
85
88,9
90
100
107
108
110
114,3
125
133
150
159
160
168,3
175
200
219,3
250
300
315
350
400
406,4
500
600
Anders</t>
  </si>
  <si>
    <t>15
22
25
26,9
28
30
32
33,7
35
40
42
42,4
48,3
50
54
75
60,3
63
63,5
88,9
114,3
168,3
Anders</t>
  </si>
  <si>
    <t>T-Stuk
Verloop
Zwenkventiel
Zadel
Elektrolas Zadel
Opzetstuk
Eindkap
Afsluitplug</t>
  </si>
  <si>
    <t>Kogelafsluiter
Schuifafsluiter
Plugafsluiter
Vlinderklep</t>
  </si>
  <si>
    <t>2635
GGG-50/PUR
GGG-50/GS-C25N
RK 494
Anders</t>
  </si>
  <si>
    <t>Flens
Mof
Spie
Las
Schroef
Elektrolasmof
PE Las
Flens-Mof
Anders</t>
  </si>
  <si>
    <t>G4
G6</t>
  </si>
  <si>
    <t>Tangit
Anders</t>
  </si>
  <si>
    <t>Onderdoor
Doorheen Bovengronds
Doorheen Ondergronds</t>
  </si>
  <si>
    <t>Direct
Indirect
Geen Meting</t>
  </si>
  <si>
    <t>Zelfstandige Aansluiting
Primaire Aansluiting
Secundaire Aansluiting</t>
  </si>
  <si>
    <t>Geen aarding (IT)
Alleen via het net (TN)
Alleen via een klantelectrode (TT)
Via net + klantelectrode (TN+TT)</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</si>
  <si>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</si>
  <si>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R
G
B
3</t>
  </si>
  <si>
    <t>LS
OV</t>
  </si>
  <si>
    <t>Automaat
Doorverbinder Mes
Smeltveiligheid Buis
Smeltveiligheid Mes
Smeltveiligheid Schroef</t>
  </si>
  <si>
    <t>B
C
D
G
aM
gG</t>
  </si>
  <si>
    <t>Bovengronds Metalen Kast
Bovengronds Kunststof Kast
Ondergronds Metalen Kast
Ondergronds Kunststof Kast</t>
  </si>
  <si>
    <t>Sleutel Netbeheerder
Sleutel Derden
Zonder Sleutel
Geen Directe Toegang</t>
  </si>
  <si>
    <t>1
2
3
4
5
6
Anders</t>
  </si>
  <si>
    <t>2,5
4
6
10
16
25
35
50
70
95
120
150
185
240
300
Anders</t>
  </si>
  <si>
    <t>1
1,03
1,5
2,5
4
6
10
16
25
35
50
70
Anders</t>
  </si>
  <si>
    <t>Cu
Al</t>
  </si>
  <si>
    <t>Filoform Pers-wikkelmof
Giet
Wikkel
FiloSlim Spuit-wikkelmof
Wikkelmof GTS PUR2160
Wikkelmof ISI-Joint PUR22</t>
  </si>
  <si>
    <t>A
B
C
D
E
G
K
O
Anders</t>
  </si>
  <si>
    <t>40
50
63
75
80
90
100
110
114.3
125
133
150
160
200
250
300
315
400
Anders</t>
  </si>
  <si>
    <t>PVC
Slagvast PVC (CPE)
Staal
Staal PE Bekleed
PE
NGY
Gietijzer
GVK
Anders</t>
  </si>
  <si>
    <t>Gestuurde Boring
(Boog)Zinker</t>
  </si>
  <si>
    <t>Nulpunt
Aansluitobject
Nulpunt En Aansluitobject</t>
  </si>
  <si>
    <t>NL
BE
DE</t>
  </si>
  <si>
    <t>Nieuw aanleggen
Verplaatsen
Vervangen
Gedeeltelijk vervangen
Overzetten
Verwijderen
Doortrekken bouw
Wijzigen dimensie
Vastleggen informatie
Geen</t>
  </si>
  <si>
    <t>Aanleggen
Verplaatsen
Vervangen
Verwijderen
Vanuit werkvoorbereiding
Vastleggen informatie
Geen</t>
  </si>
  <si>
    <t>Plaatsen
Verwijderen
Wisselen
Vastleggen informatie
Geen</t>
  </si>
  <si>
    <t>Permanent
Tijdelijk
Bouw</t>
  </si>
  <si>
    <t>In aanleg
In bedrijf
Uit bedrijf
Sloop</t>
  </si>
  <si>
    <t>Verlagen
Verzwaren
Geen</t>
  </si>
  <si>
    <t>6
10
16
20
25
32
35
40
50
60
63
80
125
160
0
100</t>
  </si>
  <si>
    <t>Geen Regelaar Aanwezig
J42
J48
WMR-10-F
G1000 1 1/2"
G1000 1 1/4"
G1000 2"
G1000 DN50
SERUS 1 1/4"
WMRG 10W 1"
WMRG 10W 3/4"
WMRG 10F
WMRG-10-F
WMRG-10
WMG-6-F
WMG-A-6F
WMG-i-6
G1000
WMG-6
WMR-A-6F
WMRG-A-10F
Anders</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</si>
  <si>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</si>
  <si>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Nieuw aanleggen</t>
  </si>
  <si>
    <t>Verplaatsen</t>
  </si>
  <si>
    <t>Vervangen</t>
  </si>
  <si>
    <t>Gedeeltelijk vervangen</t>
  </si>
  <si>
    <t>Overzetten</t>
  </si>
  <si>
    <t>Verwijderen</t>
  </si>
  <si>
    <t>Doortrekken bouw</t>
  </si>
  <si>
    <t>Wijzigen dimensie</t>
  </si>
  <si>
    <t>Vastleggen informatie</t>
  </si>
  <si>
    <t>Geen</t>
  </si>
  <si>
    <t>Ja</t>
  </si>
  <si>
    <t>Nvt</t>
  </si>
  <si>
    <t>Optie</t>
  </si>
  <si>
    <t>Nee</t>
  </si>
  <si>
    <t>Afhankelijkheid</t>
  </si>
  <si>
    <t>Als in een veld 'anders' is ingevuld dan is een opmerking verplicht!</t>
  </si>
  <si>
    <t>ja</t>
  </si>
  <si>
    <t>Netdruk; bij 30 mBar niet gebruiken</t>
  </si>
  <si>
    <t>Huisdrukregelaar; alleen vullen bij 'Ja'</t>
  </si>
  <si>
    <t>Verplicht als element wordt geraakt</t>
  </si>
  <si>
    <t>DSP - WAARDENLIJST</t>
  </si>
  <si>
    <t>ENEXIS - WAARDENLIJST (Beperkt)</t>
  </si>
  <si>
    <t>Mantelbuis 63mm
Mantelbuis 75mm
Meterput
PEKO
Anders</t>
  </si>
  <si>
    <t>Geen Regelaar Aanwezig
J42
J48
WMR-10-F
Anders</t>
  </si>
  <si>
    <t>g</t>
  </si>
  <si>
    <t>b</t>
  </si>
  <si>
    <t>r</t>
  </si>
  <si>
    <t>l</t>
  </si>
  <si>
    <t>Kleur</t>
  </si>
  <si>
    <t>Filoform Pers-wikkelmof
Giet
Wikkel
FiloSlim Spuit-wikkelmof</t>
  </si>
  <si>
    <t>Alleen vullen bij straatmeubilair en laadpalen.</t>
  </si>
  <si>
    <t>2013011
2013012
2013013
2013014
2013015
2013016
2013017
43699R
43702Q
43703R
43700R
43701Q
43704S
2009018
2009013
2009012
2009011
2009010
Anders</t>
  </si>
  <si>
    <t>Alleen bij capaciteit G4 en G6</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</si>
  <si>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</si>
  <si>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Vergunning
Persrapport
Situatieschets
Aansluitschets
Foto
Schouwrapport
Bodemonderzoek
Straatwerk
Brief Aan Klant
Meerwerkformulier
Document Bij Kunstwerk
Digitaal Inmeetrapport
</t>
    </r>
    <r>
      <rPr>
        <strike/>
        <sz val="11"/>
        <color theme="1"/>
        <rFont val="Calibri"/>
        <family val="2"/>
        <scheme val="minor"/>
      </rPr>
      <t>Lasdocument
Handtekening</t>
    </r>
    <r>
      <rPr>
        <sz val="11"/>
        <color theme="1"/>
        <rFont val="Calibri"/>
        <family val="2"/>
        <scheme val="minor"/>
      </rPr>
      <t xml:space="preserve">
Overig
</t>
    </r>
    <r>
      <rPr>
        <sz val="11"/>
        <color rgb="FF92D050"/>
        <rFont val="Calibri"/>
        <family val="2"/>
        <scheme val="minor"/>
      </rPr>
      <t>Klant</t>
    </r>
    <r>
      <rPr>
        <sz val="11"/>
        <color theme="1"/>
        <rFont val="Calibri"/>
        <family val="2"/>
        <scheme val="minor"/>
      </rPr>
      <t xml:space="preserve">
</t>
    </r>
    <r>
      <rPr>
        <sz val="11"/>
        <color rgb="FF92D050"/>
        <rFont val="Calibri"/>
        <family val="2"/>
        <scheme val="minor"/>
      </rPr>
      <t>Etageschets</t>
    </r>
  </si>
  <si>
    <r>
      <t xml:space="preserve">Bouwaansluiting
</t>
    </r>
    <r>
      <rPr>
        <strike/>
        <sz val="11"/>
        <color theme="1"/>
        <rFont val="Calibri"/>
        <family val="2"/>
        <scheme val="minor"/>
      </rPr>
      <t>Buitenmeterkast</t>
    </r>
    <r>
      <rPr>
        <sz val="11"/>
        <color theme="1"/>
        <rFont val="Calibri"/>
        <family val="2"/>
        <scheme val="minor"/>
      </rPr>
      <t xml:space="preserve">
Flat
Woonhuis
Anders</t>
    </r>
  </si>
  <si>
    <r>
      <t xml:space="preserve">Lus Inpandig
Lus Uitpandig
Ontspanningselement
</t>
    </r>
    <r>
      <rPr>
        <strike/>
        <sz val="11"/>
        <color theme="1"/>
        <rFont val="Calibri"/>
        <family val="2"/>
        <scheme val="minor"/>
      </rPr>
      <t>Draaischuif Element
Zakelement Met Gasstop 110 mm
Zakelement Met Gasstop 63 mm</t>
    </r>
  </si>
  <si>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</si>
  <si>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r>
      <t xml:space="preserve">Nieuw
</t>
    </r>
    <r>
      <rPr>
        <sz val="11"/>
        <color rgb="FF92D050"/>
        <rFont val="Calibri"/>
        <family val="2"/>
        <scheme val="minor"/>
      </rPr>
      <t>Verleggen</t>
    </r>
    <r>
      <rPr>
        <sz val="11"/>
        <color theme="1"/>
        <rFont val="Calibri"/>
        <family val="2"/>
        <scheme val="minor"/>
      </rPr>
      <t xml:space="preserve">
Verplaatst
Verwijderd
Uit Bedrijf</t>
    </r>
  </si>
  <si>
    <r>
      <t xml:space="preserve">T-Stuk
Verloop
</t>
    </r>
    <r>
      <rPr>
        <strike/>
        <sz val="11"/>
        <color theme="1"/>
        <rFont val="Calibri"/>
        <family val="2"/>
        <scheme val="minor"/>
      </rPr>
      <t>Zwenkventiel</t>
    </r>
    <r>
      <rPr>
        <sz val="11"/>
        <color theme="1"/>
        <rFont val="Calibri"/>
        <family val="2"/>
        <scheme val="minor"/>
      </rPr>
      <t xml:space="preserve">
Zadel
</t>
    </r>
    <r>
      <rPr>
        <strike/>
        <sz val="11"/>
        <color theme="1"/>
        <rFont val="Calibri"/>
        <family val="2"/>
        <scheme val="minor"/>
      </rPr>
      <t>Elektrolas Zadel</t>
    </r>
    <r>
      <rPr>
        <sz val="11"/>
        <color theme="1"/>
        <rFont val="Calibri"/>
        <family val="2"/>
        <scheme val="minor"/>
      </rPr>
      <t xml:space="preserve">
Opzetstuk
Eindkap
Afsluitplug</t>
    </r>
  </si>
  <si>
    <r>
      <t xml:space="preserve">B
C
</t>
    </r>
    <r>
      <rPr>
        <strike/>
        <sz val="11"/>
        <color theme="1"/>
        <rFont val="Calibri"/>
        <family val="2"/>
        <scheme val="minor"/>
      </rPr>
      <t>D
G</t>
    </r>
    <r>
      <rPr>
        <sz val="11"/>
        <color theme="1"/>
        <rFont val="Calibri"/>
        <family val="2"/>
        <scheme val="minor"/>
      </rPr>
      <t xml:space="preserve">
aM
gG</t>
    </r>
  </si>
  <si>
    <r>
      <t xml:space="preserve">Verbindingsmof
Eindmof
Aftakmof
</t>
    </r>
    <r>
      <rPr>
        <sz val="11"/>
        <color rgb="FF92D050"/>
        <rFont val="Calibri"/>
        <family val="2"/>
        <scheme val="minor"/>
      </rPr>
      <t>Tweelingmof</t>
    </r>
  </si>
  <si>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</si>
  <si>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</si>
  <si>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t>Alleen vullen als element wordt geraakt</t>
  </si>
  <si>
    <r>
      <t xml:space="preserve">Aanboring
Zadel
T Stuk
</t>
    </r>
    <r>
      <rPr>
        <sz val="11"/>
        <color rgb="FF92D050"/>
        <rFont val="Calibri"/>
        <family val="2"/>
        <scheme val="minor"/>
      </rPr>
      <t>PE-Las</t>
    </r>
  </si>
  <si>
    <t>TechnischGereedbericht</t>
  </si>
  <si>
    <t>Choice [+]</t>
  </si>
  <si>
    <t>WijzeOplevering</t>
  </si>
  <si>
    <t>RedenTraditioneleMeter</t>
  </si>
  <si>
    <t>VerwijderdeMeter [+]</t>
  </si>
  <si>
    <t>Meternummer</t>
  </si>
  <si>
    <t>Barcode</t>
  </si>
  <si>
    <t>Telwerk [+]</t>
  </si>
  <si>
    <t>Stand</t>
  </si>
  <si>
    <t>NieuweMeter</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</si>
  <si>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</si>
  <si>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</si>
  <si>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</si>
  <si>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</si>
  <si>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</si>
  <si>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</si>
  <si>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</si>
  <si>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</si>
  <si>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</si>
  <si>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</si>
  <si>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</si>
  <si>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</si>
  <si>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</si>
  <si>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</si>
  <si>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VerwijderdeMeter</t>
  </si>
  <si>
    <t>TechnischGereedType</t>
  </si>
  <si>
    <t>AanstuilingGasTGType</t>
  </si>
  <si>
    <t>WijzeOpleveringType</t>
  </si>
  <si>
    <t>RedenTraditioneleMeterType</t>
  </si>
  <si>
    <t>TelwerkType</t>
  </si>
  <si>
    <t>AansluitingElektraTGType</t>
  </si>
  <si>
    <t>ZekeringwaardeType</t>
  </si>
  <si>
    <t>AantalFasenType</t>
  </si>
  <si>
    <t>AansluitingCAITGType</t>
  </si>
  <si>
    <t>AansluitingWaterTGType</t>
  </si>
  <si>
    <t>OpmerkingenType</t>
  </si>
  <si>
    <t>OpmerkingredenTGType</t>
  </si>
  <si>
    <t>Slim
Dom
SlimUit
OV TF</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</si>
  <si>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</si>
  <si>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1
3</t>
  </si>
  <si>
    <t>Toelichting Meterstand
Vermoeden van fraude
Nader Te Bepalen
Algemeen
Geen meter aanwezig
Andere capaciteit aangetroffen</t>
  </si>
  <si>
    <t>Bijstellingbericht</t>
  </si>
  <si>
    <t>AantalBijstellingen</t>
  </si>
  <si>
    <t>Bijstelling [+]</t>
  </si>
  <si>
    <t>Bijstellingreden</t>
  </si>
  <si>
    <t>ContactpersoonAannemer</t>
  </si>
  <si>
    <t>Aanhef</t>
  </si>
  <si>
    <t>Achternaam</t>
  </si>
  <si>
    <t>Voorletters</t>
  </si>
  <si>
    <t>Tussenvoegsel</t>
  </si>
  <si>
    <t>Mobielnummer</t>
  </si>
  <si>
    <t>Emailadres</t>
  </si>
  <si>
    <t>ContactpersoonAannemer [+]</t>
  </si>
  <si>
    <t>Bijstelling</t>
  </si>
  <si>
    <t>BijstellingredenType</t>
  </si>
  <si>
    <t>AfkeurredenType</t>
  </si>
  <si>
    <t>ContactpersoonType</t>
  </si>
  <si>
    <t>BijstellingberichtType</t>
  </si>
  <si>
    <t>Plaatsen</t>
  </si>
  <si>
    <t>Wisselen</t>
  </si>
  <si>
    <t>Als veld 'WijzeOplevering' is gevuld met de aarde 'Dom', dan moet deze gevuld zijn.</t>
  </si>
  <si>
    <t>Alleen niet vullen als het een onbemeterde aansluiting betreft.</t>
  </si>
  <si>
    <t>Alleen vullen als er een oude situatie was</t>
  </si>
  <si>
    <t>CHECK</t>
  </si>
  <si>
    <t>AGProductiestaatbericht</t>
  </si>
  <si>
    <t>MIMETyoe</t>
  </si>
  <si>
    <t>Aantalbeoordelingen</t>
  </si>
  <si>
    <t>Productiestaat [+]</t>
  </si>
  <si>
    <t>Productiestaat</t>
  </si>
  <si>
    <t>Regels [+]</t>
  </si>
  <si>
    <t>Regels</t>
  </si>
  <si>
    <t>Bestekcode</t>
  </si>
  <si>
    <t>Eenheidsprijs</t>
  </si>
  <si>
    <t>Opmerking</t>
  </si>
  <si>
    <t>Referentie</t>
  </si>
  <si>
    <t>AGProductiestaatberichtType</t>
  </si>
  <si>
    <t>ProductiestaatType</t>
  </si>
  <si>
    <t>ProductiestaatRegelType</t>
  </si>
  <si>
    <t>AantalType</t>
  </si>
  <si>
    <t>PrijsType</t>
  </si>
  <si>
    <t>Business Rules</t>
  </si>
  <si>
    <t>Bij gas dient hier altijd een persrapport bij te zitten, behalve als wordt verwijderd.</t>
  </si>
  <si>
    <t>Afhankelijkheden</t>
  </si>
  <si>
    <t>Enummeraties</t>
  </si>
  <si>
    <t>XSD-velden</t>
  </si>
  <si>
    <t>AnnuleerGereedBericht</t>
  </si>
  <si>
    <t>AnnuleringGereed</t>
  </si>
  <si>
    <t>AnnuleergereedBerichtType</t>
  </si>
  <si>
    <t>Planbericht</t>
  </si>
  <si>
    <t>Planning [+]</t>
  </si>
  <si>
    <t>TypeTijdstip</t>
  </si>
  <si>
    <t>Starttijd</t>
  </si>
  <si>
    <t>Eindtijd</t>
  </si>
  <si>
    <t>Redencode</t>
  </si>
  <si>
    <t>IsOpdrachtgeverBenodigd</t>
  </si>
  <si>
    <t>Beletmelding</t>
  </si>
  <si>
    <t>Beletmelding [+]</t>
  </si>
  <si>
    <t>Contacttijdstip</t>
  </si>
  <si>
    <t>TypeContactpoging</t>
  </si>
  <si>
    <t>Planning</t>
  </si>
  <si>
    <t>PlanningType</t>
  </si>
  <si>
    <t>PlanningTijdstipType</t>
  </si>
  <si>
    <t>RedenCodeType</t>
  </si>
  <si>
    <t>BeletType</t>
  </si>
  <si>
    <t>TypeContactpogingType</t>
  </si>
  <si>
    <t>Wens
Definitief
Voorlopig
Beletmelding</t>
  </si>
  <si>
    <t>Klant Niet Thuis
Vergunning Niet Gereed
Afspraak Gepland Met Klant
Overmacht
Miscommunicatie
Werkdruk Monteur
Werkzaamheden Klant Niet Gereed
Andere Discipline Niet Gereed
Vervuilde Grond
Weersomstandigheden
In Combinatie Met Sanering/VVV
Nav Combiplanning</t>
  </si>
  <si>
    <t>Telefonisch
Langs Gegaan
Schrijven
Anders</t>
  </si>
  <si>
    <r>
      <rPr>
        <strike/>
        <sz val="11"/>
        <color rgb="FFFF0000"/>
        <rFont val="Calibri"/>
        <family val="2"/>
        <scheme val="minor"/>
      </rPr>
      <t>Wens</t>
    </r>
    <r>
      <rPr>
        <sz val="11"/>
        <color theme="1"/>
        <rFont val="Calibri"/>
        <family val="2"/>
        <scheme val="minor"/>
      </rPr>
      <t xml:space="preserve">
Definitief
Voorlopig
</t>
    </r>
    <r>
      <rPr>
        <strike/>
        <sz val="11"/>
        <color rgb="FFFF0000"/>
        <rFont val="Calibri"/>
        <family val="2"/>
        <scheme val="minor"/>
      </rPr>
      <t>Beletmelding</t>
    </r>
  </si>
  <si>
    <t>In het opdrachtbericht ontvangt de aannemer een datum (wensdatum). Als bij het volgende planbericht de datum gaat afwijken van de oorspronkelijke (wens)datum, dan moet je een verklarende redencode toevoegen. Als voorbeeld: "Werkzaamheden Klant Niet Gereed". Dit geldt voor elk volgende planbericht.
De redencode "Afspraak Gepland met Klant" geeft aan dat de datum gelijk blijft (geen afwijking).</t>
  </si>
  <si>
    <t>Ter aanvulling op de redencode.</t>
  </si>
  <si>
    <t>0 is bedoeld voor ongezekerde aansluitingen (bijv. aansluitkabel Flat) of als "Onbekend"</t>
  </si>
  <si>
    <t>Plan</t>
  </si>
  <si>
    <t>TG</t>
  </si>
  <si>
    <t>AGA</t>
  </si>
  <si>
    <t>AGP</t>
  </si>
  <si>
    <r>
      <t xml:space="preserve">Meerwerk Is Noodzakelijk
</t>
    </r>
    <r>
      <rPr>
        <sz val="11"/>
        <color rgb="FF92D050"/>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</si>
  <si>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t>
    </r>
    <r>
      <rPr>
        <sz val="11"/>
        <color theme="1"/>
        <rFont val="Calibri"/>
        <family val="2"/>
        <scheme val="minor"/>
      </rPr>
      <t xml:space="preserve">
</t>
    </r>
    <r>
      <rPr>
        <i/>
        <sz val="11"/>
        <color rgb="FF92D050"/>
        <rFont val="Calibri"/>
        <family val="2"/>
        <scheme val="minor"/>
      </rPr>
      <t>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</si>
  <si>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</si>
  <si>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nvt</t>
  </si>
  <si>
    <t>Aanleggen</t>
  </si>
  <si>
    <t>Permanent</t>
  </si>
  <si>
    <t>Verlagen</t>
  </si>
  <si>
    <t>In bedrijf</t>
  </si>
  <si>
    <t>Verzwaren</t>
  </si>
  <si>
    <t>Bouw</t>
  </si>
  <si>
    <t>Uit bedrijf</t>
  </si>
  <si>
    <t>Sloop</t>
  </si>
  <si>
    <t>Vanuit werkvoorbereiding</t>
  </si>
  <si>
    <t>Verplichtingen TG</t>
  </si>
  <si>
    <t>Mof</t>
  </si>
  <si>
    <t>Verplichtingen AGA</t>
  </si>
  <si>
    <t>Werkzaamheden Type</t>
  </si>
  <si>
    <t>→</t>
  </si>
  <si>
    <t>Business Rules Aansl</t>
  </si>
  <si>
    <t>Business Rules Binnenwerk</t>
  </si>
  <si>
    <t>verwijderen gewone aansluiting</t>
  </si>
  <si>
    <t>Verwijderen Aansluiting</t>
  </si>
  <si>
    <t>Wijzigen Capaciteit (Inpandig)</t>
  </si>
  <si>
    <t>Sloop / Opruiming Van Aansluiting</t>
  </si>
  <si>
    <t>Wegnemen aansluiting</t>
  </si>
  <si>
    <t>Nieuwe Aansluiting Combi</t>
  </si>
  <si>
    <t>verwijderen bouwaansluiting</t>
  </si>
  <si>
    <t>meterwisseling</t>
  </si>
  <si>
    <t>Meterwissel Door Tariefwijziging</t>
  </si>
  <si>
    <t>Meterwissel</t>
  </si>
  <si>
    <t>Verwisselen meter</t>
  </si>
  <si>
    <t>gewone aansluiting; verplaatsen en capaciteitswijziging</t>
  </si>
  <si>
    <t>Verplaatsing</t>
  </si>
  <si>
    <t>Plaatsen/Wijzigen Aansluitkabel/leiding</t>
  </si>
  <si>
    <t>Verplaatsing En Capaciteitswijziging Aansluiting</t>
  </si>
  <si>
    <t>Verplaatsen icm Cap. Wijziging</t>
  </si>
  <si>
    <t>Sanering</t>
  </si>
  <si>
    <t>gewone aansluiting; omzetten naar bouwaansluiting</t>
  </si>
  <si>
    <t>Verplaatsing Van De Aansluiting</t>
  </si>
  <si>
    <t>Verplaatsen Aansluiting</t>
  </si>
  <si>
    <t>gewone aansluiting; capaciteitswijziging</t>
  </si>
  <si>
    <t>gewone aansluiting; verplaatsen</t>
  </si>
  <si>
    <t>Nieuwe Aansluiting</t>
  </si>
  <si>
    <t>Verzwaren Verlagen</t>
  </si>
  <si>
    <t>Wijziging Van Capaciteit / Aansluitwaarde</t>
  </si>
  <si>
    <t>Verlagen Aansluitwaarde</t>
  </si>
  <si>
    <t>bouwaansluiting; capaciteitswijziging</t>
  </si>
  <si>
    <t>Verhogen Aansluitwaarde</t>
  </si>
  <si>
    <t>gewone aansluiting; volledig saneren</t>
  </si>
  <si>
    <t>Overige Producten</t>
  </si>
  <si>
    <t>aanleggen gewone aansluiting</t>
  </si>
  <si>
    <t>Permanente Aansluiting</t>
  </si>
  <si>
    <t>Onbemeten aansluiting</t>
  </si>
  <si>
    <t>aanleggen bouwaansluiting</t>
  </si>
  <si>
    <t>Bouwaansluiting</t>
  </si>
  <si>
    <t>Gemma</t>
  </si>
  <si>
    <t>Saar</t>
  </si>
  <si>
    <t>Werkzaamheden WijzigenCapaciteit</t>
  </si>
  <si>
    <t>Werkzaamheden FysiekeStatus</t>
  </si>
  <si>
    <t>Werkzaamheden TypeAansluiting</t>
  </si>
  <si>
    <t>Werkzaamheden Meter</t>
  </si>
  <si>
    <t>Werkzaamheden Binnenwerk</t>
  </si>
  <si>
    <t>Werkzaamheden Aansluiting</t>
  </si>
  <si>
    <t>AardWerkzaamheden</t>
  </si>
  <si>
    <t>SoortWerk</t>
  </si>
  <si>
    <t>AHUB Werkstroom</t>
  </si>
  <si>
    <t>Werkstroom Opdrachtmanager</t>
  </si>
  <si>
    <t>SAP Werkstroom</t>
  </si>
  <si>
    <t>Opties</t>
  </si>
  <si>
    <t>Impact op</t>
  </si>
  <si>
    <t>Scenario keuze</t>
  </si>
  <si>
    <t>Stedin-velden - Scenario</t>
  </si>
  <si>
    <t>Scenario</t>
  </si>
  <si>
    <t>Nieuwe bouwaansluiting</t>
  </si>
  <si>
    <t>Nieuwe permanente aansluiting</t>
  </si>
  <si>
    <t>Scenario:</t>
  </si>
  <si>
    <t>Nieuwe onbemeterde aansluiting</t>
  </si>
  <si>
    <t>Sanering inclusief meterwisselen</t>
  </si>
  <si>
    <t>Sanering exclusief meterwisselen</t>
  </si>
  <si>
    <t>Verplaatsen aansluiting (wel infra, exclusief meter)</t>
  </si>
  <si>
    <t>Verplaatsen aansluiting (geen infra, exclusief meter)</t>
  </si>
  <si>
    <t>Verplaatsen naar bouwaansluiting</t>
  </si>
  <si>
    <t>Verplaatsen en verlagen (wel infra)</t>
  </si>
  <si>
    <t>Verplaatsen en verzwaren (wel infra)</t>
  </si>
  <si>
    <t>Scenario-hulpveld</t>
  </si>
  <si>
    <t>Verwijderen bouwaansluiting</t>
  </si>
  <si>
    <t>Verwijderen permanente aansluiting</t>
  </si>
  <si>
    <t>Verwijderen permanente aansluiting (sloop)</t>
  </si>
  <si>
    <t>Nieuwe hoogbouwaansluiting</t>
  </si>
  <si>
    <t>Verwijderen hoogbouwaansluiting</t>
  </si>
  <si>
    <t>Schouwen</t>
  </si>
  <si>
    <t>Geen werk</t>
  </si>
  <si>
    <t>Binnenwerk Aannemer</t>
  </si>
  <si>
    <t>Scenario-hulpveld 2</t>
  </si>
  <si>
    <t>Bij hoogbouw wel invullen bij binnenwerk</t>
  </si>
  <si>
    <t>Maatvoering is in principe optioneel; alleen verplicht bij inmeten via meetband en laser. Bij GPS is deze niet nodig.</t>
  </si>
  <si>
    <t>AGA - Elektra</t>
  </si>
  <si>
    <t>AGA - Gas</t>
  </si>
  <si>
    <t>TG - Gas</t>
  </si>
  <si>
    <t>TG - Elektra</t>
  </si>
  <si>
    <t>1. Voor het scenario op waarvan de gegevens geraadpleegd moeten worden.</t>
  </si>
  <si>
    <t>2. Indien in het opdrachtbericht bij het veld 'Binnenwerk' de waarde 'Vanuit werkvoorbereiding' is gegeven dan zal deze in de opleverberichten (TG, AGA en AGP) aangepast moeten worden. De gekozen waarde dient bij "2" ingevuld te worden.</t>
  </si>
  <si>
    <t>Verplicht?</t>
  </si>
  <si>
    <t>Veld</t>
  </si>
  <si>
    <t>Voer scenario op!</t>
  </si>
  <si>
    <t>Legenda Veld</t>
  </si>
  <si>
    <t>Verplicht veld</t>
  </si>
  <si>
    <t>Optioneel veld</t>
  </si>
  <si>
    <t>Optioneel veld dat niet door Enexis wordt gebruikt</t>
  </si>
  <si>
    <t>Legenda Verplicht?</t>
  </si>
  <si>
    <t>Verplicht voor het scenario</t>
  </si>
  <si>
    <t>Optioneel (maar kan noodzakelijk zijn)*</t>
  </si>
  <si>
    <t>Geen verplicht veld</t>
  </si>
  <si>
    <t>Te nemen stappen</t>
  </si>
  <si>
    <t>INFORMATIE</t>
  </si>
  <si>
    <t>Veld niet nodig voor Enexis</t>
  </si>
  <si>
    <t>Berichten</t>
  </si>
  <si>
    <t>Opdracht</t>
  </si>
  <si>
    <t>Bericht verstuurd door</t>
  </si>
  <si>
    <t>Enexis</t>
  </si>
  <si>
    <t>Kleine situatieschets</t>
  </si>
  <si>
    <t>Annuleer</t>
  </si>
  <si>
    <t>Beoordeling AGA</t>
  </si>
  <si>
    <t>Beoordeling AGP</t>
  </si>
  <si>
    <t>Opdrachtgereed</t>
  </si>
  <si>
    <t>Aannemer</t>
  </si>
  <si>
    <t>Bijstelling (verzoek)</t>
  </si>
  <si>
    <t>Beoordeling TG</t>
  </si>
  <si>
    <t>DSP oud</t>
  </si>
  <si>
    <t>DSP Nieuw</t>
  </si>
  <si>
    <t>Synfra</t>
  </si>
  <si>
    <t>AGP: Persrapport (Gas)</t>
  </si>
  <si>
    <t>TG: Foto meter oud</t>
  </si>
  <si>
    <t>TG: Foto stand oud</t>
  </si>
  <si>
    <t>TG: Foto meter nieuw</t>
  </si>
  <si>
    <t>TG: Foto stand nieuw</t>
  </si>
  <si>
    <t>Foto's</t>
  </si>
  <si>
    <t>Persrapport bij gas
Foto's bij saneringen</t>
  </si>
  <si>
    <t>Elektra: Technische Gegevens Aanleg</t>
  </si>
  <si>
    <t>Algemeen Opdracht</t>
  </si>
  <si>
    <t>Netbeheerder:</t>
  </si>
  <si>
    <t>Disciplinenummer:</t>
  </si>
  <si>
    <t>Aanleveren Document:</t>
  </si>
  <si>
    <t>Aanlevering:</t>
  </si>
  <si>
    <t>Datum Technisch Gereed:</t>
  </si>
  <si>
    <t>Ordertype:</t>
  </si>
  <si>
    <t>Orderno Metermutatie:</t>
  </si>
  <si>
    <t>Inmeetwijze:</t>
  </si>
  <si>
    <t>Bestel/Werkopdracht no:</t>
  </si>
  <si>
    <t>Soort werk:</t>
  </si>
  <si>
    <t>Land:</t>
  </si>
  <si>
    <t>Gemeentecode:</t>
  </si>
  <si>
    <t>Gemeentenaam:</t>
  </si>
  <si>
    <t>Woonplaats:</t>
  </si>
  <si>
    <t>Postcode:</t>
  </si>
  <si>
    <t>Straat:</t>
  </si>
  <si>
    <t>Huisnummer:</t>
  </si>
  <si>
    <t>Toevoeging:</t>
  </si>
  <si>
    <t>Locatie omschrijving:</t>
  </si>
  <si>
    <t>Locatie</t>
  </si>
  <si>
    <t>Gegevens Aannemer</t>
  </si>
  <si>
    <t>Aannemer:</t>
  </si>
  <si>
    <t>Naam monteur:</t>
  </si>
  <si>
    <t>Opmerkingen Monteur</t>
  </si>
  <si>
    <t>Gegevens discipline</t>
  </si>
  <si>
    <t>EAN-code:</t>
  </si>
  <si>
    <t>EAN-code primair:</t>
  </si>
  <si>
    <t>Afnemer Elektra:</t>
  </si>
  <si>
    <t>Netwerk:</t>
  </si>
  <si>
    <t>Aansluitwijze Elektra:</t>
  </si>
  <si>
    <t>Aansluitmeetwijze:</t>
  </si>
  <si>
    <t>Fase:</t>
  </si>
  <si>
    <t>Beveiligingstype:</t>
  </si>
  <si>
    <t>Karakteristiek:</t>
  </si>
  <si>
    <t>Zekering Waarde:</t>
  </si>
  <si>
    <t>Straatmeubilair Behuizing:</t>
  </si>
  <si>
    <t>Straatmeubilair Toegang:</t>
  </si>
  <si>
    <t>Groepsnr. sub:</t>
  </si>
  <si>
    <t>Aardingswijze:</t>
  </si>
  <si>
    <t>Koppeling Nul Aarde:</t>
  </si>
  <si>
    <t>Weerstand Fase Nul:</t>
  </si>
  <si>
    <t>Weerstand Fase Aarde:</t>
  </si>
  <si>
    <t>Eigen richting:</t>
  </si>
  <si>
    <t>A</t>
  </si>
  <si>
    <t>Ω</t>
  </si>
  <si>
    <t>Hoofdnet</t>
  </si>
  <si>
    <t>Aansluitkabel 1</t>
  </si>
  <si>
    <t>Aansluitkabel 2</t>
  </si>
  <si>
    <t>Aansluitkabel 3</t>
  </si>
  <si>
    <t>m</t>
  </si>
  <si>
    <t>x</t>
  </si>
  <si>
    <t>Aders</t>
  </si>
  <si>
    <t>Diam.</t>
  </si>
  <si>
    <t>Materiaal Mantel</t>
  </si>
  <si>
    <t>mm2</t>
  </si>
  <si>
    <t>Materiaal Hulpader</t>
  </si>
  <si>
    <t>Mof Soort</t>
  </si>
  <si>
    <t>Mof Type</t>
  </si>
  <si>
    <t>mm</t>
  </si>
  <si>
    <t>Schets</t>
  </si>
  <si>
    <t>Status lijn</t>
  </si>
  <si>
    <t>Nieuw</t>
  </si>
  <si>
    <t>Verwijderd</t>
  </si>
  <si>
    <t>Te verleggen</t>
  </si>
  <si>
    <t>Verplaatst</t>
  </si>
  <si>
    <t>Rode lijn</t>
  </si>
  <si>
    <t>Groene stippellijn</t>
  </si>
  <si>
    <t>Oranjestippellijn</t>
  </si>
  <si>
    <t>Oranje lijn</t>
  </si>
  <si>
    <t>Afnemer Gas:</t>
  </si>
  <si>
    <t>Capaciteit:</t>
  </si>
  <si>
    <t>Netdruk:</t>
  </si>
  <si>
    <t>Tekeningno. Meteropstelling:</t>
  </si>
  <si>
    <t>Huisdrukregelaar:</t>
  </si>
  <si>
    <t>Huisdrukregelaartype:</t>
  </si>
  <si>
    <t>Aansluitwijze Gas:</t>
  </si>
  <si>
    <t>Aansluitpakket:</t>
  </si>
  <si>
    <t>Hoofdkraantype:</t>
  </si>
  <si>
    <t>Zakkende Grondconstr Type:</t>
  </si>
  <si>
    <t>Zak. Grondconstr Armrichting:</t>
  </si>
  <si>
    <t>Zak. Grondconstr Armlengte:</t>
  </si>
  <si>
    <t>B-Klep:</t>
  </si>
  <si>
    <t>Afgeperst:</t>
  </si>
  <si>
    <t>mBar</t>
  </si>
  <si>
    <t>Aanboringssoort:</t>
  </si>
  <si>
    <t>Gasstopper Cap:</t>
  </si>
  <si>
    <t>Afsluitersoort:</t>
  </si>
  <si>
    <t>Afsluiternummer:</t>
  </si>
  <si>
    <t>Koppelingssoort</t>
  </si>
  <si>
    <t>Aansluitleiding 1</t>
  </si>
  <si>
    <t>Aansluitleiding 2</t>
  </si>
  <si>
    <t>Aansluitleiding 3</t>
  </si>
  <si>
    <t>Aansluitleiding 4</t>
  </si>
  <si>
    <t>Aansluitleiding 5</t>
  </si>
  <si>
    <t>AGA, TG</t>
  </si>
  <si>
    <t>Business Rules Meter</t>
  </si>
  <si>
    <t>Verplaatsen aansluiting (wel infra, inclusief meter)</t>
  </si>
  <si>
    <t>Verplaatsen aansluiting (geen infra, inclusief meter)</t>
  </si>
  <si>
    <t>Verlagen aansluiting (wel infra, inclusief meter)</t>
  </si>
  <si>
    <t>Verlagen aansluiting (wel infra, exclusief meter)</t>
  </si>
  <si>
    <t>Verlagen aansluiting (geen infra, inclusief meter)</t>
  </si>
  <si>
    <t>Verlagen aansluiting (geen infra, exclusief meter)</t>
  </si>
  <si>
    <t>Verzwaren aansluiting (wel infra, inclusief meter)</t>
  </si>
  <si>
    <t>Verzwaren aansluiting (wel infra, exclusief meter)</t>
  </si>
  <si>
    <t>Verzwaren aansluiting (geen infra, inclusief meter)</t>
  </si>
  <si>
    <t>Verzwaren aansluiting (geen infra, exclusief meter)</t>
  </si>
  <si>
    <t>Vertikaal zoeken</t>
  </si>
  <si>
    <t>Verwijderen onbemeterde aansluiting</t>
  </si>
  <si>
    <t>Hoogbouwaansluiting verlagen (inclusief meter)</t>
  </si>
  <si>
    <t>Hoogbouwaansluiting verlagen (exclusief meter)</t>
  </si>
  <si>
    <t>Hoogbouwaansluiting verzwaren (inclusief meter)</t>
  </si>
  <si>
    <t>Hoogbouwaansluiting verzwaren (exclusief meter)</t>
  </si>
  <si>
    <t>Hoogbouwaansluiting verplaatsen (inclusief meter)</t>
  </si>
  <si>
    <t>Hoogbouwaansluiting verplaatsen (exclusief meter)</t>
  </si>
  <si>
    <t>Meerwerk Is Noodzakelijk</t>
  </si>
  <si>
    <t>Nog Geen Hoofdnet Aanwezig</t>
  </si>
  <si>
    <t>Contactgegevens Klant Onjuist</t>
  </si>
  <si>
    <t>Technisch Niet Uitvoerbaar</t>
  </si>
  <si>
    <t>Doorlaatwaarde Onjuist</t>
  </si>
  <si>
    <t>Onveilige Situatie</t>
  </si>
  <si>
    <t>Tracé Niet Bereikbaar</t>
  </si>
  <si>
    <t>Asbest Verdachte Situatie</t>
  </si>
  <si>
    <t>Klant Vraagt Om Uitstel/Wijziging</t>
  </si>
  <si>
    <t>Klant Niet Bereikbaar Aannemer</t>
  </si>
  <si>
    <t>Klant Werkt Niet Mee</t>
  </si>
  <si>
    <t>Verzoek Tot Annulering</t>
  </si>
  <si>
    <t>Zie Toelichting</t>
  </si>
  <si>
    <t>Bijstelling Op Verzoek Van Netbeheerder</t>
  </si>
  <si>
    <t>Conversie</t>
  </si>
  <si>
    <r>
      <t xml:space="preserve">Meerwerk Is Noodzakelijk
</t>
    </r>
    <r>
      <rPr>
        <sz val="11"/>
        <color rgb="FF92D050"/>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
Conversie</t>
    </r>
  </si>
  <si>
    <t>AGP: Saneerfoto 1</t>
  </si>
  <si>
    <t>AGP: Saneerfoto 2</t>
  </si>
  <si>
    <t>AGP: Saneerfoto 3</t>
  </si>
  <si>
    <t>AGP: Saneerfoto 4</t>
  </si>
  <si>
    <t>AGP: Saneerfoto 5</t>
  </si>
  <si>
    <t>Toelichting: voor de naam van de bijlage staat het bericht waarin de bijlage meegestuurd dient te worden. Voor Enexis dient het persrapport in het AGP bericht meegestuurd te worden.</t>
  </si>
  <si>
    <t>UNIEKE SCENARIO'S (nodig voor tabblad 'start')</t>
  </si>
  <si>
    <t>AansluitingWater [+]</t>
  </si>
  <si>
    <t>IsParticulier</t>
  </si>
  <si>
    <t>Bescherming</t>
  </si>
  <si>
    <t>Wanddikte</t>
  </si>
  <si>
    <t>AansluitwijzeKraan</t>
  </si>
  <si>
    <t>Referntiemaatvoering</t>
  </si>
  <si>
    <t>UitgevoerdeActiviteitMeter</t>
  </si>
  <si>
    <t>Caliber</t>
  </si>
  <si>
    <t>TypeMeter</t>
  </si>
  <si>
    <t>Begrenzer</t>
  </si>
  <si>
    <t>SoortKeerklep</t>
  </si>
  <si>
    <t>Meterligging</t>
  </si>
  <si>
    <t>Meterstand</t>
  </si>
  <si>
    <t>AansluitwijzeHoofdkraan</t>
  </si>
  <si>
    <t>DiameterKeerklep</t>
  </si>
  <si>
    <t>Component</t>
  </si>
  <si>
    <t>Component [+]</t>
  </si>
  <si>
    <t>TypeGeveldoorvoer</t>
  </si>
  <si>
    <t>Installatienummer</t>
  </si>
  <si>
    <t>InstallatienummerPrimair</t>
  </si>
  <si>
    <t>Uitvoeringswijze</t>
  </si>
  <si>
    <t>AansluitingKoper [+]</t>
  </si>
  <si>
    <t>AangeslotenAders</t>
  </si>
  <si>
    <t>TypeAansluitkabel</t>
  </si>
  <si>
    <t>LengteAansluitkabel</t>
  </si>
  <si>
    <t>LocatieAansluitpunt</t>
  </si>
  <si>
    <t>TypeMof</t>
  </si>
  <si>
    <t>AansluitingCAI [+]</t>
  </si>
  <si>
    <t>TAPnummer</t>
  </si>
  <si>
    <t>GepulsteLengte</t>
  </si>
  <si>
    <t>IsDoorgetrokkenNaarHuiskamer</t>
  </si>
  <si>
    <t>TypeKoppeling</t>
  </si>
  <si>
    <t>AansluitingGlas [+]</t>
  </si>
  <si>
    <t>GeplaatsteLengte</t>
  </si>
  <si>
    <t>Opleveringswijze</t>
  </si>
  <si>
    <t>AGA - Water</t>
  </si>
  <si>
    <t>AGA - Koper</t>
  </si>
  <si>
    <t>AGA - CAI</t>
  </si>
  <si>
    <t>AGA - Glas</t>
  </si>
  <si>
    <t>Mof [+]</t>
  </si>
  <si>
    <t>CAI</t>
  </si>
  <si>
    <t>AOPGeplaatst</t>
  </si>
  <si>
    <t>RedenAOPNietGeaard</t>
  </si>
  <si>
    <t>IsDoorgetrokken</t>
  </si>
  <si>
    <t>RedenNietDoortrekken</t>
  </si>
  <si>
    <t>IsKabelInEVIngevoerd</t>
  </si>
  <si>
    <t>TG - Water</t>
  </si>
  <si>
    <t>TG - CAI</t>
  </si>
  <si>
    <t>Bouwaansluiting binnen brengen (inclusief meter)</t>
  </si>
  <si>
    <t>Bouwaansluiting binnen brengen (exclusief meter)</t>
  </si>
  <si>
    <t>Scenario (rij 2: gekozen scenario bij tabblad 'start')</t>
  </si>
  <si>
    <r>
      <t>Binnenwerk (</t>
    </r>
    <r>
      <rPr>
        <b/>
        <sz val="8"/>
        <color theme="1"/>
        <rFont val="Calibri"/>
        <family val="2"/>
        <scheme val="minor"/>
      </rPr>
      <t>Netbeheerder Opdrachtbericht</t>
    </r>
    <r>
      <rPr>
        <sz val="11"/>
        <color theme="1"/>
        <rFont val="Calibri"/>
        <family val="2"/>
        <scheme val="minor"/>
      </rPr>
      <t>)</t>
    </r>
  </si>
  <si>
    <r>
      <t>Binnenwerk (</t>
    </r>
    <r>
      <rPr>
        <b/>
        <sz val="8"/>
        <color theme="1"/>
        <rFont val="Calibri"/>
        <family val="2"/>
        <scheme val="minor"/>
      </rPr>
      <t>Aannemer TG en AGA</t>
    </r>
    <r>
      <rPr>
        <sz val="11"/>
        <color theme="1"/>
        <rFont val="Calibri"/>
        <family val="2"/>
        <scheme val="minor"/>
      </rPr>
      <t>)</t>
    </r>
  </si>
  <si>
    <t>----------------------&gt;</t>
  </si>
  <si>
    <t>------------------------------------</t>
  </si>
  <si>
    <t>--</t>
  </si>
  <si>
    <t>---------------</t>
  </si>
  <si>
    <t>INFORMATIE --------------------</t>
  </si>
  <si>
    <t>Niveau</t>
  </si>
  <si>
    <t>Scenario TG</t>
  </si>
  <si>
    <t>TG01</t>
  </si>
  <si>
    <t>TG02</t>
  </si>
  <si>
    <t>TG03</t>
  </si>
  <si>
    <t>TG04</t>
  </si>
  <si>
    <t>TG05</t>
  </si>
  <si>
    <t>TG06</t>
  </si>
  <si>
    <t>TG07</t>
  </si>
  <si>
    <t>TG08</t>
  </si>
  <si>
    <t>TG09</t>
  </si>
  <si>
    <t>TG10</t>
  </si>
  <si>
    <t>TG11</t>
  </si>
  <si>
    <t>Scenario AGA</t>
  </si>
  <si>
    <t>AGA01</t>
  </si>
  <si>
    <t>AGA02</t>
  </si>
  <si>
    <t>AGA03</t>
  </si>
  <si>
    <t>AGA04</t>
  </si>
  <si>
    <t>AGA05</t>
  </si>
  <si>
    <t>AGA06</t>
  </si>
  <si>
    <t>AGA07</t>
  </si>
  <si>
    <t>AGA08</t>
  </si>
  <si>
    <t>AGA09</t>
  </si>
  <si>
    <t>AGA10</t>
  </si>
  <si>
    <t>AGA11</t>
  </si>
  <si>
    <t>AGA12</t>
  </si>
  <si>
    <t>AGA13</t>
  </si>
  <si>
    <t>AGA14</t>
  </si>
  <si>
    <t>AGA15</t>
  </si>
  <si>
    <t>AGA16</t>
  </si>
  <si>
    <t>AGA17</t>
  </si>
  <si>
    <t>AGA18</t>
  </si>
  <si>
    <t>TG Binnen</t>
  </si>
  <si>
    <t>TG Meter</t>
  </si>
  <si>
    <t>AGA Aansl</t>
  </si>
  <si>
    <t>AGA Binnen</t>
  </si>
  <si>
    <t>RIJ</t>
  </si>
  <si>
    <t>AE</t>
  </si>
  <si>
    <t>X</t>
  </si>
  <si>
    <t>AC</t>
  </si>
  <si>
    <t>AF</t>
  </si>
  <si>
    <t>AA</t>
  </si>
  <si>
    <t>AG</t>
  </si>
  <si>
    <t>AK</t>
  </si>
  <si>
    <t>AH</t>
  </si>
  <si>
    <t>Z</t>
  </si>
  <si>
    <t>AJ</t>
  </si>
  <si>
    <t>AB</t>
  </si>
  <si>
    <t>Binnen</t>
  </si>
  <si>
    <t>TG-AGA</t>
  </si>
  <si>
    <t>Binnenwerk (in opdracht)</t>
  </si>
  <si>
    <t>Choice[+]</t>
  </si>
  <si>
    <t>↘</t>
  </si>
  <si>
    <t>.</t>
  </si>
  <si>
    <t>Gen</t>
  </si>
  <si>
    <t>GEN</t>
  </si>
  <si>
    <t>WATER</t>
  </si>
  <si>
    <t>KOPER</t>
  </si>
  <si>
    <t>GLAS</t>
  </si>
  <si>
    <t>Vaakvoorkomend</t>
  </si>
  <si>
    <t>DSP</t>
  </si>
  <si>
    <t>Intern</t>
  </si>
  <si>
    <t>Verplictingen TG</t>
  </si>
  <si>
    <t/>
  </si>
  <si>
    <t>Behoort bij bovenliggend veld</t>
  </si>
  <si>
    <t>Toelichting gebruik veld</t>
  </si>
  <si>
    <t>Niet relevant</t>
  </si>
  <si>
    <t>Bericht</t>
  </si>
  <si>
    <t>Niet van toepassing</t>
  </si>
  <si>
    <t>Alle scenario's</t>
  </si>
  <si>
    <t>Alle scenario's behalve verwijderen</t>
  </si>
  <si>
    <t>Alleen te gebruiken als een traditionele / conventionele meter wordt gebruikt</t>
  </si>
  <si>
    <t>Alleen optioneel bij scenario schouwen; te vullen als hier de opdracht naar is</t>
  </si>
  <si>
    <t>Alleen te gebruiken als een opmerking noodzakelijk is</t>
  </si>
  <si>
    <t>Alleen te gebruiken als een bijlage toegevoegd moet zijn; dit zal praktisch altijd zijn vanwege de foto verplichting.</t>
  </si>
  <si>
    <t>In principe wordt geen bijlage verwacht bij het AGA bericht</t>
  </si>
  <si>
    <t>12 scenario's (geen werk binnen, wel werk buiten) en schouw</t>
  </si>
  <si>
    <t>Als een AGA voor Elektra aangeleverd wordt dient deze verplicht gekozen te worden</t>
  </si>
  <si>
    <t>61 scenario's (uitgezonderd verwijderingen én daar waar geen werk buiten als binnen is)</t>
  </si>
  <si>
    <t>Indien optioneel te vullen met de juiste data (gezien bepaalde contracten nog niet overal meegenomen)</t>
  </si>
  <si>
    <t>Alleen voor werkzaamheden in Eindhoven</t>
  </si>
  <si>
    <t>Schouwen én daar waar buiten de dimensie wijzigt en binnen geen werkzaamheden</t>
  </si>
  <si>
    <t>66 scenario's (uitgezonderd daar waar binnen én buiten geen werkzaamheden zijn)</t>
  </si>
  <si>
    <t>Verplicht als het straatmeubilair betreft</t>
  </si>
  <si>
    <t>Verplicht als de hoofdinfra door de monteur wordt geraakt</t>
  </si>
  <si>
    <t>Doortrekken bouw en verplaatsen</t>
  </si>
  <si>
    <t>Verplicht als hoofdinfra wordt gevuld én er sprake is van hulpaders</t>
  </si>
  <si>
    <t>Divers afhankelijk van veld 'Hoofdinfra [+]'</t>
  </si>
  <si>
    <t>Scenario informatie (wanneer sprake is van 'optie')</t>
  </si>
  <si>
    <t>Verplicht bij inmeetwijze 'Meetlint', niet verplicht bij inmeetwijze 'GPS'</t>
  </si>
  <si>
    <t>Aansluitkabel [+] - LijnGeometrie [+]</t>
  </si>
  <si>
    <t>Emof [+] - PuntGeometrie [+]</t>
  </si>
  <si>
    <t>Mantelbuis [+] - Lijnpunten [+]</t>
  </si>
  <si>
    <t>Topografie [+] - Lijnpunten [+]</t>
  </si>
  <si>
    <t>Afnameservicepunt [+] - PuntGeometrie [+]</t>
  </si>
  <si>
    <t>Verplicht als er aansluitkabels binnen worden aangelegd</t>
  </si>
  <si>
    <t>24 scenario's (geen werk buiten, wel werk binnen)</t>
  </si>
  <si>
    <t>Divers afhankelijk van veld 'Aansluitkabel [+]'</t>
  </si>
  <si>
    <t>Verplicht als aansluitkabel wordt gevuld én er sprake is van hulpaders</t>
  </si>
  <si>
    <t>Verplicht als een mof wordt geplaatst</t>
  </si>
  <si>
    <t>51 scenario's (daar waar werkzaamheden binnen en/of buiten zijn)</t>
  </si>
  <si>
    <t>Divers afhankelijk van veld 'Emof [+]'</t>
  </si>
  <si>
    <t>Verplicht als een mantelbuis wordt geplaatst</t>
  </si>
  <si>
    <t>Scenario's waar buiten werkzaamheden zijn</t>
  </si>
  <si>
    <t>Divers afhankelijk van veld 'Mantelbuis [+]'</t>
  </si>
  <si>
    <t>Verplicht indien van toepassing</t>
  </si>
  <si>
    <t>Inmeten bij verwijderen is optioneel</t>
  </si>
  <si>
    <t>Divers afhankelijk van veld 'Topografie [+]'</t>
  </si>
  <si>
    <t>Divers afhankelijk van veld 'Afnameservicepunt [+]'</t>
  </si>
  <si>
    <t>Divers afhankelijk van veld 'Nulpunt [+]'</t>
  </si>
  <si>
    <t>Indien van toepassing vullen</t>
  </si>
  <si>
    <t>Verplicht als het afnameservicepunt niet inpandig is of als het afnameservicepunt niet binnen een meter in het pand aanwezig is</t>
  </si>
  <si>
    <t>Als een AGA voor Gas aangeleverd wordt dient deze verplicht gekozen te worden</t>
  </si>
  <si>
    <t>Vervangen, wijzigen of verplaatsen van leiding (buiten)</t>
  </si>
  <si>
    <t>Verplicht als deze wordt gerealiseerd</t>
  </si>
  <si>
    <t>Scenario's waar geen buiten werkzaamheden zijn, maar wel binnen</t>
  </si>
  <si>
    <t>Scenario's met werkzaamheden buiten (exclusief verwijderingen)</t>
  </si>
  <si>
    <t>Aansluitleiding [+] - LijnGeometrie [+]</t>
  </si>
  <si>
    <t>Koppeling [+] - PuntGeometrie [+]</t>
  </si>
  <si>
    <t>Aanboring [+] - PuntGeometrie [+]</t>
  </si>
  <si>
    <t>Afsluiter [+] - PuntGeometrie [+]</t>
  </si>
  <si>
    <t>Divers afhankelijk van veld 'Hoofdleiding [+]'</t>
  </si>
  <si>
    <t>Divers afhankelijk van veld 'Aansluitleiding [+]'</t>
  </si>
  <si>
    <t>Verplicht als er aansluitleidingen binnen worden aangelegd</t>
  </si>
  <si>
    <t>Divers afhankelijk van veld 'Koppeling [+]'</t>
  </si>
  <si>
    <t>Divers afhankelijk van veld 'Aanboring [+]'</t>
  </si>
  <si>
    <t>Divers afhankelijk van veld 'Afsluiter [+]'</t>
  </si>
  <si>
    <t>Schouwen en optioneel als werkzaamheden buiten of binnen plaatsvinden</t>
  </si>
  <si>
    <t>Optioneel als werkzaamheden buiten plaatsvinden (exclusief nieuwe aansluiting, dan verplicht)</t>
  </si>
  <si>
    <t>Optioneel als werkzaamheden buiten plaatsvinden</t>
  </si>
  <si>
    <t>Verplaatsen onbemeterd (wel infra)</t>
  </si>
  <si>
    <t>Verplaatsen onbemeterd (geen infra)</t>
  </si>
  <si>
    <t>NEW</t>
  </si>
  <si>
    <t>Verwijderen onbemeterde aansluiting (sloop)</t>
  </si>
  <si>
    <t>TG12</t>
  </si>
  <si>
    <t>TG13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</si>
</sst>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i/>
      <sz val="11"/>
      <color theme="1"/>
      <name val="Calibri"/>
      <family val="2"/>
      <scheme val="minor"/>
    </font>
    <font>
      <b/>
      <sz val="11"/>
      <color theme="1"/>
      <name val="Calibri"/>
      <family val="2"/>
      <scheme val="minor"/>
    </font>
    <font>
      <sz val="11"/>
      <name val="Calibri"/>
      <family val="2"/>
      <scheme val="minor"/>
    </font>
    <font>
      <strike/>
      <sz val="11"/>
      <color theme="1"/>
      <name val="Calibri"/>
      <family val="2"/>
      <scheme val="minor"/>
    </font>
    <font>
      <sz val="11"/>
      <color rgb="FF92D050"/>
      <name val="Calibri"/>
      <family val="2"/>
      <scheme val="minor"/>
    </font>
    <font>
      <sz val="9"/>
      <color indexed="81"/>
      <name val="Tahoma"/>
      <family val="2"/>
    </font>
    <font>
      <b/>
      <sz val="9"/>
      <color indexed="81"/>
      <name val="Tahoma"/>
      <family val="2"/>
    </font>
    <font>
      <strike/>
      <sz val="11"/>
      <color rgb="FFFF0000"/>
      <name val="Calibri"/>
      <family val="2"/>
      <scheme val="minor"/>
    </font>
    <font>
      <sz val="11"/>
      <color rgb="FFFF0000"/>
      <name val="Calibri"/>
      <family val="2"/>
      <scheme val="minor"/>
    </font>
    <font>
      <i/>
      <sz val="11"/>
      <color rgb="FF92D050"/>
      <name val="Calibri"/>
      <family val="2"/>
      <scheme val="minor"/>
    </font>
    <font>
      <b/>
      <i/>
      <sz val="11"/>
      <color theme="1"/>
      <name val="Calibri"/>
      <family val="2"/>
      <scheme val="minor"/>
    </font>
    <font>
      <b/>
      <sz val="12"/>
      <color theme="1"/>
      <name val="Calibri"/>
      <family val="2"/>
      <scheme val="minor"/>
    </font>
    <font>
      <sz val="11"/>
      <color theme="0"/>
      <name val="Calibri"/>
      <family val="2"/>
      <scheme val="minor"/>
    </font>
    <font>
      <b/>
      <sz val="11"/>
      <color theme="0"/>
      <name val="Calibri"/>
      <family val="2"/>
      <scheme val="minor"/>
    </font>
    <font>
      <b/>
      <sz val="8"/>
      <color theme="1"/>
      <name val="Calibri"/>
      <family val="2"/>
      <scheme val="minor"/>
    </font>
    <font>
      <sz val="11"/>
      <color theme="0"/>
      <name val="Calibri"/>
      <family val="2"/>
    </font>
    <font>
      <b/>
      <sz val="14"/>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sz val="11"/>
      <name val="Calibri"/>
      <family val="2"/>
    </font>
  </fonts>
  <fills count="2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1"/>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8" fillId="0" borderId="0"/>
  </cellStyleXfs>
  <cellXfs count="244">
    <xf numFmtId="0" fontId="0" fillId="0" borderId="0" xfId="0"/>
    <xf numFmtId="0" fontId="0" fillId="0" borderId="1" xfId="0" applyBorder="1" applyAlignment="1">
      <alignment horizontal="left" vertical="top"/>
    </xf>
    <xf numFmtId="0" fontId="0" fillId="0" borderId="0" xfId="0" applyAlignment="1">
      <alignment horizontal="left" vertical="top"/>
    </xf>
    <xf numFmtId="0" fontId="0" fillId="2" borderId="1" xfId="0" applyFill="1" applyBorder="1" applyAlignment="1">
      <alignment horizontal="left" vertical="top"/>
    </xf>
    <xf numFmtId="0" fontId="0" fillId="0" borderId="0" xfId="0" applyFill="1" applyAlignment="1">
      <alignment horizontal="left" vertical="top"/>
    </xf>
    <xf numFmtId="0" fontId="0" fillId="0" borderId="1" xfId="0" applyFill="1" applyBorder="1" applyAlignment="1">
      <alignment horizontal="left" vertical="top"/>
    </xf>
    <xf numFmtId="0" fontId="0" fillId="0" borderId="0" xfId="0" applyBorder="1" applyAlignment="1">
      <alignment horizontal="left" vertical="top"/>
    </xf>
    <xf numFmtId="0" fontId="0" fillId="3" borderId="1" xfId="0" applyFill="1" applyBorder="1" applyAlignment="1">
      <alignment horizontal="left" vertical="top"/>
    </xf>
    <xf numFmtId="0" fontId="0" fillId="4" borderId="1"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Border="1" applyAlignment="1">
      <alignment horizontal="left" vertical="top"/>
    </xf>
    <xf numFmtId="0" fontId="0" fillId="4" borderId="2" xfId="0" applyFill="1" applyBorder="1" applyAlignment="1">
      <alignment horizontal="left" vertical="top"/>
    </xf>
    <xf numFmtId="0" fontId="0" fillId="2" borderId="2" xfId="0" applyFill="1" applyBorder="1" applyAlignment="1">
      <alignment horizontal="left" vertical="top"/>
    </xf>
    <xf numFmtId="0" fontId="3" fillId="0" borderId="0" xfId="0" quotePrefix="1" applyFont="1" applyFill="1" applyBorder="1" applyAlignment="1">
      <alignment horizontal="left" vertical="top"/>
    </xf>
    <xf numFmtId="0" fontId="0" fillId="0" borderId="0" xfId="0" applyFill="1" applyBorder="1" applyAlignment="1">
      <alignment horizontal="center" vertical="top" textRotation="90"/>
    </xf>
    <xf numFmtId="0" fontId="0" fillId="2" borderId="1" xfId="0" applyFill="1" applyBorder="1" applyAlignment="1">
      <alignment horizontal="center" vertical="top" textRotation="90"/>
    </xf>
    <xf numFmtId="0" fontId="0" fillId="3" borderId="2" xfId="0" applyFill="1" applyBorder="1" applyAlignment="1">
      <alignment horizontal="left" vertical="top"/>
    </xf>
    <xf numFmtId="0" fontId="1" fillId="3" borderId="2" xfId="0" applyFont="1" applyFill="1" applyBorder="1" applyAlignment="1">
      <alignment horizontal="left" vertical="top"/>
    </xf>
    <xf numFmtId="0" fontId="0" fillId="6" borderId="1" xfId="0" applyFill="1" applyBorder="1" applyAlignment="1">
      <alignment horizontal="left" vertical="top"/>
    </xf>
    <xf numFmtId="0" fontId="0" fillId="3" borderId="1" xfId="0" applyFill="1" applyBorder="1" applyAlignment="1">
      <alignment horizontal="center" vertical="top" textRotation="90"/>
    </xf>
    <xf numFmtId="0" fontId="0" fillId="0" borderId="1" xfId="0" applyBorder="1" applyAlignment="1">
      <alignment horizontal="left" vertical="top" wrapText="1"/>
    </xf>
    <xf numFmtId="0" fontId="0" fillId="0" borderId="0" xfId="0" applyAlignment="1">
      <alignment horizontal="left" vertical="top" wrapText="1"/>
    </xf>
    <xf numFmtId="0" fontId="5" fillId="0" borderId="1" xfId="0" applyFont="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6" borderId="1" xfId="0" applyFont="1" applyFill="1" applyBorder="1" applyAlignment="1">
      <alignment horizontal="left" vertical="top" textRotation="90"/>
    </xf>
    <xf numFmtId="0" fontId="2" fillId="3" borderId="2" xfId="0" quotePrefix="1" applyFont="1" applyFill="1" applyBorder="1" applyAlignment="1">
      <alignment horizontal="left" vertical="top"/>
    </xf>
    <xf numFmtId="0" fontId="2" fillId="0" borderId="0" xfId="0" quotePrefix="1" applyFont="1" applyBorder="1" applyAlignment="1">
      <alignment horizontal="left" vertical="top"/>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xf>
    <xf numFmtId="0" fontId="2" fillId="0" borderId="1" xfId="0" applyFont="1" applyFill="1" applyBorder="1" applyAlignment="1">
      <alignment horizontal="left" vertical="top"/>
    </xf>
    <xf numFmtId="0" fontId="2" fillId="0" borderId="2" xfId="0" applyFont="1" applyFill="1" applyBorder="1" applyAlignment="1">
      <alignment horizontal="left" vertical="top"/>
    </xf>
    <xf numFmtId="0" fontId="2" fillId="3" borderId="2" xfId="0" applyFont="1" applyFill="1" applyBorder="1" applyAlignment="1">
      <alignment horizontal="left" vertical="top"/>
    </xf>
    <xf numFmtId="0" fontId="5" fillId="0" borderId="1" xfId="0" applyFont="1" applyBorder="1" applyAlignment="1">
      <alignment horizontal="left" vertical="top"/>
    </xf>
    <xf numFmtId="0" fontId="9" fillId="0" borderId="1" xfId="0" applyFont="1" applyBorder="1" applyAlignment="1">
      <alignment horizontal="left" vertical="top" wrapText="1"/>
    </xf>
    <xf numFmtId="0" fontId="0" fillId="0" borderId="0" xfId="0" applyAlignment="1">
      <alignment horizontal="center"/>
    </xf>
    <xf numFmtId="0" fontId="0" fillId="0" borderId="0" xfId="0" applyAlignment="1">
      <alignment wrapText="1"/>
    </xf>
    <xf numFmtId="0" fontId="0" fillId="0" borderId="1" xfId="0" applyBorder="1"/>
    <xf numFmtId="0" fontId="9" fillId="0" borderId="1" xfId="0" applyFont="1" applyBorder="1"/>
    <xf numFmtId="0" fontId="0" fillId="0" borderId="1" xfId="0" applyFill="1" applyBorder="1"/>
    <xf numFmtId="0" fontId="0" fillId="5" borderId="1" xfId="0" applyFill="1" applyBorder="1"/>
    <xf numFmtId="0" fontId="0" fillId="2" borderId="1" xfId="0" applyFill="1" applyBorder="1"/>
    <xf numFmtId="0" fontId="0" fillId="2" borderId="1" xfId="0" applyFill="1" applyBorder="1" applyAlignment="1">
      <alignment horizontal="left" vertical="top" wrapText="1"/>
    </xf>
    <xf numFmtId="0" fontId="12" fillId="14" borderId="1" xfId="0" applyFont="1" applyFill="1" applyBorder="1" applyAlignment="1">
      <alignment vertical="center"/>
    </xf>
    <xf numFmtId="0" fontId="0" fillId="0" borderId="6" xfId="0" applyBorder="1" applyAlignment="1">
      <alignment horizontal="center"/>
    </xf>
    <xf numFmtId="0" fontId="0" fillId="0" borderId="0" xfId="0" applyFill="1" applyBorder="1"/>
    <xf numFmtId="0" fontId="0" fillId="3" borderId="1" xfId="0" applyFill="1" applyBorder="1"/>
    <xf numFmtId="0" fontId="0" fillId="16" borderId="1" xfId="0" applyFill="1" applyBorder="1"/>
    <xf numFmtId="0" fontId="0" fillId="0" borderId="0" xfId="0" applyAlignment="1">
      <alignment horizontal="right"/>
    </xf>
    <xf numFmtId="0" fontId="15" fillId="2" borderId="1" xfId="0" applyFont="1" applyFill="1" applyBorder="1"/>
    <xf numFmtId="0" fontId="15" fillId="4" borderId="1" xfId="0" applyFont="1" applyFill="1" applyBorder="1"/>
    <xf numFmtId="0" fontId="15" fillId="3" borderId="1" xfId="0" applyFont="1" applyFill="1" applyBorder="1"/>
    <xf numFmtId="0" fontId="0" fillId="0" borderId="0" xfId="0" applyFill="1"/>
    <xf numFmtId="0" fontId="14" fillId="9" borderId="0" xfId="0" applyFont="1" applyFill="1" applyBorder="1"/>
    <xf numFmtId="0" fontId="14" fillId="9" borderId="0" xfId="0" applyFont="1" applyFill="1"/>
    <xf numFmtId="0" fontId="13" fillId="9" borderId="1" xfId="0" applyFont="1" applyFill="1" applyBorder="1"/>
    <xf numFmtId="0" fontId="14" fillId="9" borderId="14" xfId="0" applyFont="1" applyFill="1" applyBorder="1"/>
    <xf numFmtId="0" fontId="14" fillId="9" borderId="15" xfId="0" applyFont="1" applyFill="1" applyBorder="1"/>
    <xf numFmtId="0" fontId="0" fillId="2" borderId="17" xfId="0" applyFill="1" applyBorder="1"/>
    <xf numFmtId="0" fontId="0" fillId="17" borderId="17" xfId="0" applyFill="1" applyBorder="1"/>
    <xf numFmtId="0" fontId="0" fillId="17" borderId="19" xfId="0" applyFill="1" applyBorder="1"/>
    <xf numFmtId="0" fontId="0" fillId="2" borderId="20" xfId="0" applyFill="1" applyBorder="1"/>
    <xf numFmtId="0" fontId="9" fillId="0" borderId="0" xfId="0" applyFont="1" applyAlignment="1"/>
    <xf numFmtId="0" fontId="14" fillId="0" borderId="0" xfId="0" applyFont="1" applyFill="1"/>
    <xf numFmtId="0" fontId="13" fillId="9" borderId="1" xfId="0" applyFont="1" applyFill="1" applyBorder="1" applyAlignment="1">
      <alignment wrapText="1"/>
    </xf>
    <xf numFmtId="0" fontId="0" fillId="3" borderId="1" xfId="0" applyFill="1" applyBorder="1" applyAlignment="1">
      <alignment wrapText="1"/>
    </xf>
    <xf numFmtId="0" fontId="0" fillId="2" borderId="1" xfId="0" applyFill="1" applyBorder="1" applyAlignment="1">
      <alignment wrapText="1"/>
    </xf>
    <xf numFmtId="0" fontId="0" fillId="4" borderId="1" xfId="0" applyFill="1" applyBorder="1" applyAlignment="1">
      <alignment wrapText="1"/>
    </xf>
    <xf numFmtId="0" fontId="12" fillId="0" borderId="0" xfId="0" applyFont="1" applyAlignment="1">
      <alignment wrapText="1"/>
    </xf>
    <xf numFmtId="0" fontId="0" fillId="6" borderId="1" xfId="0" applyFill="1" applyBorder="1" applyAlignment="1">
      <alignment wrapText="1"/>
    </xf>
    <xf numFmtId="0" fontId="13" fillId="9" borderId="1" xfId="0" applyFont="1" applyFill="1" applyBorder="1" applyAlignment="1">
      <alignment horizontal="left" vertical="top"/>
    </xf>
    <xf numFmtId="0" fontId="13" fillId="9" borderId="0" xfId="0" applyFont="1" applyFill="1"/>
    <xf numFmtId="0" fontId="0" fillId="19" borderId="0" xfId="0" applyFill="1"/>
    <xf numFmtId="0" fontId="13" fillId="9" borderId="0" xfId="0" applyFont="1" applyFill="1" applyBorder="1"/>
    <xf numFmtId="0" fontId="16" fillId="9" borderId="1" xfId="0" applyFont="1" applyFill="1" applyBorder="1"/>
    <xf numFmtId="0" fontId="0" fillId="21" borderId="0" xfId="0" applyFill="1"/>
    <xf numFmtId="0" fontId="0" fillId="19" borderId="1" xfId="0" applyFill="1" applyBorder="1"/>
    <xf numFmtId="0" fontId="0" fillId="0" borderId="2" xfId="0" applyBorder="1"/>
    <xf numFmtId="0" fontId="0" fillId="0" borderId="6" xfId="0" applyBorder="1" applyAlignment="1"/>
    <xf numFmtId="0" fontId="0" fillId="0" borderId="1" xfId="0" applyBorder="1" applyAlignment="1">
      <alignment horizontal="left"/>
    </xf>
    <xf numFmtId="0" fontId="0" fillId="19" borderId="0" xfId="0" applyFill="1" applyBorder="1"/>
    <xf numFmtId="0" fontId="0" fillId="0" borderId="1" xfId="0" applyBorder="1" applyAlignment="1">
      <alignment horizontal="left" vertical="top" wrapText="1"/>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9" fillId="0" borderId="0" xfId="0" applyFont="1"/>
    <xf numFmtId="0" fontId="3" fillId="0" borderId="1" xfId="0" applyFont="1" applyFill="1" applyBorder="1"/>
    <xf numFmtId="0" fontId="0" fillId="0" borderId="1" xfId="0" applyFill="1" applyBorder="1" applyAlignment="1">
      <alignment horizontal="left" vertical="top" wrapText="1"/>
    </xf>
    <xf numFmtId="0" fontId="0" fillId="0" borderId="0" xfId="0" applyFont="1" applyFill="1" applyBorder="1" applyAlignment="1">
      <alignment horizontal="left" vertical="top"/>
    </xf>
    <xf numFmtId="0" fontId="0" fillId="22" borderId="1" xfId="0" applyFill="1" applyBorder="1" applyAlignment="1">
      <alignment horizontal="left" vertical="top"/>
    </xf>
    <xf numFmtId="0" fontId="0" fillId="23" borderId="1" xfId="0" applyFill="1" applyBorder="1" applyAlignment="1">
      <alignment horizontal="left" vertical="top"/>
    </xf>
    <xf numFmtId="0" fontId="0" fillId="2" borderId="2" xfId="0" applyFont="1" applyFill="1" applyBorder="1" applyAlignment="1">
      <alignment horizontal="left" vertical="top"/>
    </xf>
    <xf numFmtId="0" fontId="3" fillId="2" borderId="2" xfId="0" applyFont="1" applyFill="1" applyBorder="1" applyAlignment="1">
      <alignment horizontal="left" vertical="top"/>
    </xf>
    <xf numFmtId="0" fontId="1" fillId="0" borderId="0" xfId="0" applyFont="1" applyFill="1" applyBorder="1" applyAlignment="1">
      <alignment horizontal="center" vertical="top" textRotation="90"/>
    </xf>
    <xf numFmtId="0" fontId="1" fillId="0" borderId="0" xfId="0" applyFont="1" applyFill="1" applyBorder="1" applyAlignment="1">
      <alignment vertical="top" textRotation="90"/>
    </xf>
    <xf numFmtId="0" fontId="0" fillId="0" borderId="0" xfId="0" applyFill="1" applyBorder="1" applyAlignment="1">
      <alignment vertical="top" textRotation="90"/>
    </xf>
    <xf numFmtId="0" fontId="0" fillId="0" borderId="0" xfId="0" applyFill="1" applyBorder="1" applyAlignment="1">
      <alignment horizontal="left" vertical="top" textRotation="90"/>
    </xf>
    <xf numFmtId="0" fontId="11" fillId="24" borderId="1" xfId="0" applyFont="1" applyFill="1" applyBorder="1"/>
    <xf numFmtId="0" fontId="2" fillId="24" borderId="1" xfId="0" applyFont="1" applyFill="1" applyBorder="1"/>
    <xf numFmtId="0" fontId="11" fillId="25" borderId="1" xfId="0" applyFont="1" applyFill="1" applyBorder="1"/>
    <xf numFmtId="0" fontId="11" fillId="3" borderId="1" xfId="0" applyFont="1" applyFill="1" applyBorder="1"/>
    <xf numFmtId="0" fontId="11" fillId="18" borderId="1" xfId="0" applyFont="1" applyFill="1" applyBorder="1" applyAlignment="1">
      <alignment vertical="top" textRotation="90"/>
    </xf>
    <xf numFmtId="0" fontId="11" fillId="10" borderId="1" xfId="0" applyFont="1" applyFill="1" applyBorder="1"/>
    <xf numFmtId="0" fontId="11" fillId="12" borderId="1" xfId="0" applyFont="1" applyFill="1" applyBorder="1"/>
    <xf numFmtId="0" fontId="11" fillId="0" borderId="0" xfId="0" applyFont="1"/>
    <xf numFmtId="0" fontId="17" fillId="11" borderId="1" xfId="0" applyFont="1" applyFill="1" applyBorder="1"/>
    <xf numFmtId="0" fontId="17" fillId="18" borderId="1" xfId="0" applyFont="1" applyFill="1" applyBorder="1" applyAlignment="1">
      <alignment vertical="top" textRotation="90"/>
    </xf>
    <xf numFmtId="0" fontId="17" fillId="13" borderId="1" xfId="0" applyFont="1" applyFill="1" applyBorder="1"/>
    <xf numFmtId="0" fontId="17" fillId="15" borderId="1" xfId="0" applyFont="1" applyFill="1" applyBorder="1"/>
    <xf numFmtId="0" fontId="17" fillId="10" borderId="1" xfId="0" applyFont="1" applyFill="1" applyBorder="1"/>
    <xf numFmtId="0" fontId="17" fillId="12" borderId="1" xfId="0" applyFont="1" applyFill="1" applyBorder="1"/>
    <xf numFmtId="0" fontId="17" fillId="0" borderId="0" xfId="0" applyFont="1"/>
    <xf numFmtId="0" fontId="0" fillId="0" borderId="0" xfId="0" quotePrefix="1" applyFill="1"/>
    <xf numFmtId="0" fontId="14" fillId="9" borderId="1" xfId="0" applyFont="1" applyFill="1" applyBorder="1"/>
    <xf numFmtId="0" fontId="0" fillId="0" borderId="6" xfId="0" applyBorder="1"/>
    <xf numFmtId="0" fontId="0" fillId="0" borderId="6" xfId="0" applyFill="1" applyBorder="1"/>
    <xf numFmtId="0" fontId="0" fillId="12" borderId="1" xfId="0" applyFill="1" applyBorder="1"/>
    <xf numFmtId="0" fontId="0" fillId="3" borderId="0" xfId="0" applyFill="1" applyBorder="1" applyAlignment="1">
      <alignment horizontal="left" vertical="top"/>
    </xf>
    <xf numFmtId="0" fontId="17" fillId="5" borderId="6" xfId="0" applyFont="1" applyFill="1" applyBorder="1"/>
    <xf numFmtId="0" fontId="0" fillId="8" borderId="1" xfId="0" applyFill="1" applyBorder="1" applyAlignment="1"/>
    <xf numFmtId="0" fontId="0" fillId="3" borderId="1" xfId="0" applyFill="1" applyBorder="1" applyAlignment="1"/>
    <xf numFmtId="0" fontId="11" fillId="7" borderId="5" xfId="1" applyFont="1" applyFill="1" applyBorder="1" applyAlignment="1">
      <alignment horizontal="center" textRotation="90" wrapText="1"/>
    </xf>
    <xf numFmtId="0" fontId="17" fillId="5" borderId="13" xfId="0" applyFont="1" applyFill="1" applyBorder="1"/>
    <xf numFmtId="0" fontId="17" fillId="0" borderId="0" xfId="0" applyFont="1" applyFill="1" applyBorder="1"/>
    <xf numFmtId="0" fontId="19" fillId="8" borderId="1" xfId="1" applyFont="1" applyFill="1" applyBorder="1" applyAlignment="1">
      <alignment horizontal="center" vertical="center"/>
    </xf>
    <xf numFmtId="0" fontId="0" fillId="0" borderId="1" xfId="0" applyFill="1" applyBorder="1" applyAlignment="1"/>
    <xf numFmtId="0" fontId="0" fillId="8" borderId="1" xfId="0" applyNumberFormat="1" applyFill="1" applyBorder="1" applyAlignment="1"/>
    <xf numFmtId="0" fontId="20" fillId="8" borderId="1" xfId="1" applyFont="1" applyFill="1" applyBorder="1" applyAlignment="1">
      <alignment horizontal="right" vertical="center"/>
    </xf>
    <xf numFmtId="0" fontId="20" fillId="8" borderId="1" xfId="0" applyFont="1" applyFill="1" applyBorder="1" applyAlignment="1"/>
    <xf numFmtId="0" fontId="0" fillId="0" borderId="6" xfId="0" applyFill="1" applyBorder="1" applyAlignment="1">
      <alignment horizontal="center"/>
    </xf>
    <xf numFmtId="0" fontId="0" fillId="0" borderId="1" xfId="0" applyFont="1" applyBorder="1" applyAlignment="1"/>
    <xf numFmtId="0" fontId="11" fillId="7" borderId="1" xfId="1" applyFont="1" applyFill="1" applyBorder="1" applyAlignment="1">
      <alignment textRotation="90" wrapText="1"/>
    </xf>
    <xf numFmtId="0" fontId="11" fillId="7" borderId="1" xfId="1" applyFont="1" applyFill="1" applyBorder="1" applyAlignment="1">
      <alignment textRotation="90"/>
    </xf>
    <xf numFmtId="0" fontId="11" fillId="7" borderId="5" xfId="1" applyFont="1" applyFill="1" applyBorder="1" applyAlignment="1">
      <alignment horizontal="center" textRotation="90"/>
    </xf>
    <xf numFmtId="0" fontId="2" fillId="5" borderId="1" xfId="0" applyFont="1" applyFill="1" applyBorder="1" applyAlignment="1">
      <alignment textRotation="90"/>
    </xf>
    <xf numFmtId="0" fontId="2" fillId="8" borderId="1" xfId="0" applyFont="1" applyFill="1" applyBorder="1" applyAlignment="1"/>
    <xf numFmtId="0" fontId="9" fillId="8" borderId="1" xfId="0" applyFont="1" applyFill="1" applyBorder="1" applyAlignment="1"/>
    <xf numFmtId="0" fontId="9" fillId="3" borderId="1" xfId="0" applyFont="1" applyFill="1" applyBorder="1" applyAlignment="1"/>
    <xf numFmtId="0" fontId="0" fillId="8" borderId="1" xfId="0" applyFill="1" applyBorder="1"/>
    <xf numFmtId="0" fontId="2" fillId="26" borderId="1" xfId="0" applyFont="1" applyFill="1" applyBorder="1"/>
    <xf numFmtId="0" fontId="0" fillId="0" borderId="1" xfId="0" applyBorder="1" applyAlignment="1">
      <alignment horizontal="center"/>
    </xf>
    <xf numFmtId="0" fontId="9" fillId="0" borderId="1" xfId="0" applyFont="1" applyBorder="1" applyAlignment="1">
      <alignment horizontal="left" vertical="top"/>
    </xf>
    <xf numFmtId="0" fontId="3" fillId="8" borderId="1" xfId="0" applyFont="1" applyFill="1" applyBorder="1" applyAlignment="1"/>
    <xf numFmtId="0" fontId="3" fillId="8" borderId="1" xfId="0" applyNumberFormat="1" applyFont="1" applyFill="1" applyBorder="1" applyAlignment="1"/>
    <xf numFmtId="0" fontId="22" fillId="8" borderId="1" xfId="0" applyFont="1" applyFill="1" applyBorder="1" applyAlignment="1"/>
    <xf numFmtId="0" fontId="22" fillId="8" borderId="1" xfId="1" applyFont="1" applyFill="1" applyBorder="1" applyAlignment="1">
      <alignment horizontal="right" vertical="center"/>
    </xf>
    <xf numFmtId="0" fontId="11" fillId="7" borderId="3" xfId="1" applyFont="1" applyFill="1" applyBorder="1" applyAlignment="1">
      <alignment horizontal="center" textRotation="90" wrapText="1"/>
    </xf>
    <xf numFmtId="0" fontId="11" fillId="7" borderId="4" xfId="1" applyFont="1" applyFill="1" applyBorder="1" applyAlignment="1">
      <alignment horizontal="center" textRotation="90" wrapText="1"/>
    </xf>
    <xf numFmtId="0" fontId="11" fillId="7" borderId="5" xfId="1" applyFont="1" applyFill="1" applyBorder="1" applyAlignment="1">
      <alignment horizontal="center" textRotation="90" wrapText="1"/>
    </xf>
    <xf numFmtId="0" fontId="11" fillId="7" borderId="3" xfId="1" applyFont="1" applyFill="1" applyBorder="1" applyAlignment="1">
      <alignment horizontal="center" textRotation="90"/>
    </xf>
    <xf numFmtId="0" fontId="11" fillId="7" borderId="4" xfId="1" applyFont="1" applyFill="1" applyBorder="1" applyAlignment="1">
      <alignment horizontal="center" textRotation="90"/>
    </xf>
    <xf numFmtId="0" fontId="11" fillId="7" borderId="5" xfId="1" applyFont="1" applyFill="1" applyBorder="1" applyAlignment="1">
      <alignment horizontal="center" textRotation="90"/>
    </xf>
    <xf numFmtId="0" fontId="11" fillId="7" borderId="8" xfId="1" applyFont="1" applyFill="1" applyBorder="1" applyAlignment="1">
      <alignment horizontal="center" wrapText="1"/>
    </xf>
    <xf numFmtId="0" fontId="11" fillId="7" borderId="24" xfId="1" applyFont="1" applyFill="1" applyBorder="1" applyAlignment="1">
      <alignment horizontal="center" wrapText="1"/>
    </xf>
    <xf numFmtId="0" fontId="2" fillId="16" borderId="1" xfId="0" applyFont="1" applyFill="1" applyBorder="1" applyAlignment="1">
      <alignment horizontal="left"/>
    </xf>
    <xf numFmtId="0" fontId="21" fillId="12" borderId="6" xfId="0" applyFont="1" applyFill="1" applyBorder="1" applyAlignment="1">
      <alignment horizontal="left"/>
    </xf>
    <xf numFmtId="0" fontId="21" fillId="12" borderId="13" xfId="0" applyFont="1" applyFill="1" applyBorder="1" applyAlignment="1">
      <alignment horizontal="left"/>
    </xf>
    <xf numFmtId="0" fontId="21" fillId="12" borderId="2" xfId="0" applyFont="1" applyFill="1" applyBorder="1" applyAlignment="1">
      <alignment horizontal="left"/>
    </xf>
    <xf numFmtId="0" fontId="2" fillId="7" borderId="24" xfId="0" applyFont="1" applyFill="1" applyBorder="1" applyAlignment="1">
      <alignment horizontal="center"/>
    </xf>
    <xf numFmtId="0" fontId="2" fillId="7" borderId="7" xfId="0" applyFont="1" applyFill="1" applyBorder="1" applyAlignment="1">
      <alignment horizontal="center"/>
    </xf>
    <xf numFmtId="0" fontId="11" fillId="7" borderId="1" xfId="1" applyFont="1" applyFill="1" applyBorder="1" applyAlignment="1">
      <alignment horizontal="center" wrapText="1"/>
    </xf>
    <xf numFmtId="0" fontId="11" fillId="16" borderId="1" xfId="0" applyFont="1" applyFill="1" applyBorder="1" applyAlignment="1">
      <alignment horizontal="left"/>
    </xf>
    <xf numFmtId="0" fontId="11" fillId="12" borderId="1" xfId="0" applyFont="1" applyFill="1" applyBorder="1" applyAlignment="1">
      <alignment horizontal="left"/>
    </xf>
    <xf numFmtId="0" fontId="11" fillId="7" borderId="1" xfId="0" applyFont="1" applyFill="1" applyBorder="1" applyAlignment="1">
      <alignment horizontal="center"/>
    </xf>
    <xf numFmtId="0" fontId="11" fillId="7" borderId="24" xfId="0" applyFont="1" applyFill="1" applyBorder="1" applyAlignment="1">
      <alignment horizontal="center"/>
    </xf>
    <xf numFmtId="0" fontId="11" fillId="7" borderId="7" xfId="0" applyFont="1" applyFill="1" applyBorder="1" applyAlignment="1">
      <alignment horizontal="center"/>
    </xf>
    <xf numFmtId="0" fontId="11" fillId="16" borderId="6" xfId="0" applyFont="1" applyFill="1" applyBorder="1" applyAlignment="1">
      <alignment horizontal="left"/>
    </xf>
    <xf numFmtId="0" fontId="11" fillId="16" borderId="13" xfId="0" applyFont="1" applyFill="1" applyBorder="1" applyAlignment="1">
      <alignment horizontal="left"/>
    </xf>
    <xf numFmtId="0" fontId="11" fillId="16" borderId="2" xfId="0" applyFont="1" applyFill="1" applyBorder="1" applyAlignment="1">
      <alignment horizontal="left"/>
    </xf>
    <xf numFmtId="0" fontId="11" fillId="12" borderId="6" xfId="0" applyFont="1" applyFill="1" applyBorder="1" applyAlignment="1">
      <alignment horizontal="left"/>
    </xf>
    <xf numFmtId="0" fontId="11" fillId="12" borderId="13" xfId="0" applyFont="1" applyFill="1" applyBorder="1" applyAlignment="1">
      <alignment horizontal="left"/>
    </xf>
    <xf numFmtId="0" fontId="11" fillId="12" borderId="2" xfId="0" applyFont="1" applyFill="1" applyBorder="1" applyAlignment="1">
      <alignment horizontal="left"/>
    </xf>
    <xf numFmtId="0" fontId="0" fillId="16" borderId="1" xfId="0" applyFill="1" applyBorder="1" applyAlignment="1">
      <alignment horizontal="center" vertical="top" textRotation="90"/>
    </xf>
    <xf numFmtId="0" fontId="0" fillId="16" borderId="3" xfId="0" applyFill="1" applyBorder="1" applyAlignment="1">
      <alignment horizontal="center" vertical="top" textRotation="90"/>
    </xf>
    <xf numFmtId="0" fontId="0" fillId="16" borderId="4" xfId="0" applyFill="1" applyBorder="1" applyAlignment="1">
      <alignment horizontal="center" vertical="top" textRotation="90"/>
    </xf>
    <xf numFmtId="0" fontId="0" fillId="16" borderId="5" xfId="0" applyFill="1" applyBorder="1" applyAlignment="1">
      <alignment horizontal="center" vertical="top" textRotation="90"/>
    </xf>
    <xf numFmtId="0" fontId="12" fillId="4" borderId="1" xfId="0" applyFont="1" applyFill="1" applyBorder="1" applyAlignment="1">
      <alignment horizontal="center" vertical="center"/>
    </xf>
    <xf numFmtId="0" fontId="0" fillId="0" borderId="1" xfId="0" applyBorder="1" applyAlignment="1">
      <alignment horizontal="left" vertical="top" wrapText="1"/>
    </xf>
    <xf numFmtId="0" fontId="0" fillId="16" borderId="1" xfId="0" applyFill="1" applyBorder="1" applyAlignment="1">
      <alignment horizontal="left" vertical="top" textRotation="90"/>
    </xf>
    <xf numFmtId="0" fontId="0" fillId="2" borderId="6" xfId="0" applyFill="1" applyBorder="1" applyAlignment="1">
      <alignment horizontal="left"/>
    </xf>
    <xf numFmtId="0" fontId="0" fillId="2" borderId="18" xfId="0" applyFill="1" applyBorder="1" applyAlignment="1">
      <alignment horizontal="left"/>
    </xf>
    <xf numFmtId="0" fontId="14" fillId="9" borderId="22" xfId="0" applyFont="1" applyFill="1" applyBorder="1" applyAlignment="1">
      <alignment horizontal="left"/>
    </xf>
    <xf numFmtId="0" fontId="14" fillId="9" borderId="16" xfId="0" applyFont="1" applyFill="1" applyBorder="1" applyAlignment="1">
      <alignment horizontal="left"/>
    </xf>
    <xf numFmtId="0" fontId="0" fillId="2" borderId="6" xfId="0" applyFill="1" applyBorder="1" applyAlignment="1">
      <alignment horizontal="left" vertical="top" wrapText="1"/>
    </xf>
    <xf numFmtId="0" fontId="0" fillId="2" borderId="18" xfId="0" applyFill="1" applyBorder="1" applyAlignment="1">
      <alignment horizontal="left" vertical="top" wrapText="1"/>
    </xf>
    <xf numFmtId="0" fontId="0" fillId="4" borderId="21" xfId="0" applyFill="1" applyBorder="1" applyAlignment="1">
      <alignment horizontal="left"/>
    </xf>
    <xf numFmtId="0" fontId="0" fillId="4" borderId="23" xfId="0" applyFill="1" applyBorder="1" applyAlignment="1">
      <alignment horizontal="left"/>
    </xf>
    <xf numFmtId="0" fontId="0" fillId="0" borderId="0" xfId="0" applyAlignment="1">
      <alignment horizontal="left" wrapText="1"/>
    </xf>
    <xf numFmtId="0" fontId="0" fillId="0" borderId="6" xfId="0" applyBorder="1" applyAlignment="1">
      <alignment horizontal="left"/>
    </xf>
    <xf numFmtId="0" fontId="0" fillId="0" borderId="2" xfId="0" applyBorder="1" applyAlignment="1">
      <alignment horizontal="left"/>
    </xf>
    <xf numFmtId="0" fontId="0" fillId="0" borderId="10" xfId="0" applyBorder="1" applyAlignment="1">
      <alignment horizontal="left"/>
    </xf>
    <xf numFmtId="0" fontId="0" fillId="0" borderId="0" xfId="0" applyBorder="1" applyAlignment="1">
      <alignment horizontal="left"/>
    </xf>
    <xf numFmtId="0" fontId="0" fillId="0" borderId="1" xfId="0" applyBorder="1" applyAlignment="1">
      <alignment horizontal="left"/>
    </xf>
    <xf numFmtId="0" fontId="0" fillId="0" borderId="13" xfId="0" applyBorder="1" applyAlignment="1">
      <alignment horizontal="left"/>
    </xf>
    <xf numFmtId="0" fontId="13" fillId="9" borderId="0" xfId="0" applyFont="1" applyFill="1" applyAlignment="1">
      <alignment horizontal="center"/>
    </xf>
    <xf numFmtId="0" fontId="0" fillId="0" borderId="12" xfId="0" applyBorder="1" applyAlignment="1">
      <alignment horizontal="left"/>
    </xf>
    <xf numFmtId="0" fontId="0" fillId="0" borderId="25" xfId="0" applyBorder="1" applyAlignment="1">
      <alignment horizontal="left"/>
    </xf>
    <xf numFmtId="0" fontId="0" fillId="0" borderId="8" xfId="0" applyBorder="1" applyAlignment="1">
      <alignment horizontal="left"/>
    </xf>
    <xf numFmtId="0" fontId="0" fillId="0" borderId="24" xfId="0" applyBorder="1" applyAlignment="1">
      <alignment horizontal="left"/>
    </xf>
    <xf numFmtId="0" fontId="0" fillId="0" borderId="11" xfId="0" applyBorder="1" applyAlignment="1">
      <alignment horizontal="left"/>
    </xf>
    <xf numFmtId="0" fontId="0" fillId="0" borderId="9" xfId="0" applyBorder="1" applyAlignment="1">
      <alignment horizontal="left"/>
    </xf>
    <xf numFmtId="0" fontId="0" fillId="0" borderId="7" xfId="0" applyBorder="1" applyAlignment="1">
      <alignment horizontal="left"/>
    </xf>
    <xf numFmtId="0" fontId="0" fillId="19" borderId="1" xfId="0" applyFill="1" applyBorder="1" applyAlignment="1">
      <alignment horizontal="center"/>
    </xf>
    <xf numFmtId="0" fontId="13" fillId="9" borderId="1" xfId="0" applyFont="1" applyFill="1" applyBorder="1" applyAlignment="1">
      <alignment horizontal="left"/>
    </xf>
    <xf numFmtId="0" fontId="13" fillId="20" borderId="12" xfId="0" applyFont="1" applyFill="1" applyBorder="1" applyAlignment="1">
      <alignment horizontal="left"/>
    </xf>
    <xf numFmtId="0" fontId="13" fillId="20" borderId="11" xfId="0" applyFont="1" applyFill="1" applyBorder="1" applyAlignment="1">
      <alignment horizontal="left"/>
    </xf>
    <xf numFmtId="0" fontId="0" fillId="18" borderId="12" xfId="0" applyFill="1" applyBorder="1" applyAlignment="1">
      <alignment horizontal="center" vertical="center"/>
    </xf>
    <xf numFmtId="0" fontId="0" fillId="18" borderId="11" xfId="0" applyFill="1" applyBorder="1" applyAlignment="1">
      <alignment horizontal="center" vertical="center"/>
    </xf>
    <xf numFmtId="0" fontId="0" fillId="18" borderId="8" xfId="0" applyFill="1" applyBorder="1" applyAlignment="1">
      <alignment horizontal="center" vertical="center"/>
    </xf>
    <xf numFmtId="0" fontId="0" fillId="18" borderId="7" xfId="0" applyFill="1" applyBorder="1" applyAlignment="1">
      <alignment horizontal="center" vertical="center"/>
    </xf>
    <xf numFmtId="0" fontId="13" fillId="9" borderId="0" xfId="0" applyFont="1" applyFill="1" applyBorder="1" applyAlignment="1">
      <alignment horizontal="left"/>
    </xf>
    <xf numFmtId="0" fontId="3" fillId="0" borderId="6" xfId="0" applyFont="1" applyFill="1" applyBorder="1" applyAlignment="1">
      <alignment horizontal="left"/>
    </xf>
    <xf numFmtId="0" fontId="3" fillId="0" borderId="2" xfId="0" applyFont="1" applyFill="1" applyBorder="1" applyAlignment="1">
      <alignment horizontal="left"/>
    </xf>
    <xf numFmtId="0" fontId="13" fillId="9" borderId="13" xfId="0" applyFont="1" applyFill="1" applyBorder="1" applyAlignment="1">
      <alignment horizontal="left"/>
    </xf>
    <xf numFmtId="0" fontId="13" fillId="9" borderId="2" xfId="0" applyFont="1" applyFill="1" applyBorder="1" applyAlignment="1">
      <alignment horizontal="left"/>
    </xf>
    <xf numFmtId="0" fontId="0" fillId="0" borderId="1" xfId="0" applyFill="1" applyBorder="1" applyAlignment="1">
      <alignment horizontal="left"/>
    </xf>
    <xf numFmtId="0" fontId="0" fillId="19" borderId="0" xfId="0" applyFill="1" applyBorder="1" applyAlignment="1">
      <alignment horizontal="left"/>
    </xf>
    <xf numFmtId="0" fontId="0" fillId="0" borderId="1" xfId="0" applyBorder="1" applyAlignment="1">
      <alignment horizontal="center"/>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3" xfId="0" applyFill="1" applyBorder="1" applyAlignment="1">
      <alignment horizontal="center" vertical="top" textRotation="90"/>
    </xf>
    <xf numFmtId="0" fontId="0" fillId="2" borderId="4" xfId="0" applyFill="1" applyBorder="1" applyAlignment="1">
      <alignment horizontal="center" vertical="top" textRotation="90"/>
    </xf>
    <xf numFmtId="0" fontId="0" fillId="2" borderId="5" xfId="0" applyFill="1" applyBorder="1" applyAlignment="1">
      <alignment horizontal="center" vertical="top" textRotation="90"/>
    </xf>
    <xf numFmtId="0" fontId="0" fillId="2" borderId="1" xfId="0" applyFill="1" applyBorder="1" applyAlignment="1">
      <alignment horizontal="center" vertical="top" textRotation="90"/>
    </xf>
    <xf numFmtId="0" fontId="0" fillId="4"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0" fillId="2" borderId="1" xfId="0" applyFont="1" applyFill="1" applyBorder="1" applyAlignment="1">
      <alignment horizontal="center" vertical="top" textRotation="90"/>
    </xf>
    <xf numFmtId="0" fontId="0" fillId="22" borderId="1" xfId="0" applyFill="1" applyBorder="1" applyAlignment="1">
      <alignment horizontal="center" vertical="top" textRotation="90"/>
    </xf>
    <xf numFmtId="0" fontId="1" fillId="3" borderId="1" xfId="0" applyFont="1" applyFill="1" applyBorder="1" applyAlignment="1">
      <alignment horizontal="center" vertical="top" textRotation="90"/>
    </xf>
    <xf numFmtId="0" fontId="9" fillId="2" borderId="1" xfId="0" applyFont="1" applyFill="1" applyBorder="1"/>
    <xf numFmtId="0" fontId="3" fillId="0" borderId="1" xfId="0" applyFont="1" applyBorder="1" applyAlignment="1">
      <alignment horizontal="left" vertical="top"/>
    </xf>
    <xf numFmtId="0" fontId="9" fillId="4" borderId="1" xfId="0" applyFont="1" applyFill="1" applyBorder="1"/>
    <xf numFmtId="0" fontId="9" fillId="0" borderId="1" xfId="0" applyFont="1" applyFill="1" applyBorder="1"/>
    <xf numFmtId="0" fontId="9" fillId="0" borderId="6" xfId="0" applyFont="1" applyBorder="1"/>
    <xf numFmtId="0" fontId="9" fillId="0" borderId="6" xfId="0" applyFont="1" applyBorder="1" applyAlignment="1">
      <alignment horizontal="center"/>
    </xf>
  </cellXfs>
  <cellStyles count="2">
    <cellStyle name="Standaard" xfId="0" builtinId="0"/>
    <cellStyle name="Standaard 2" xfId="1" xr:uid="{D0842B4F-40C9-49C8-BFE7-9CBCE85B311E}"/>
  </cellStyles>
  <dxfs count="200">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ont>
        <color auto="1"/>
      </font>
      <fill>
        <patternFill>
          <bgColor theme="9" tint="0.79998168889431442"/>
        </patternFill>
      </fill>
    </dxf>
    <dxf>
      <fill>
        <patternFill>
          <bgColor theme="5" tint="0.79998168889431442"/>
        </patternFill>
      </fill>
    </dxf>
    <dxf>
      <fill>
        <patternFill>
          <bgColor theme="0" tint="-4.9989318521683403E-2"/>
        </patternFill>
      </fill>
    </dxf>
    <dxf>
      <fill>
        <patternFill>
          <bgColor theme="4" tint="0.79998168889431442"/>
        </patternFill>
      </fill>
    </dxf>
    <dxf>
      <fill>
        <patternFill>
          <bgColor theme="9" tint="0.79998168889431442"/>
        </patternFill>
      </fill>
    </dxf>
    <dxf>
      <fill>
        <patternFill>
          <bgColor theme="5" tint="0.79998168889431442"/>
        </patternFill>
      </fill>
    </dxf>
    <dxf>
      <font>
        <color rgb="FF00B050"/>
      </font>
    </dxf>
    <dxf>
      <font>
        <color rgb="FFFF0000"/>
      </font>
    </dxf>
    <dxf>
      <font>
        <color auto="1"/>
      </font>
      <fill>
        <patternFill>
          <bgColor theme="9" tint="0.79998168889431442"/>
        </patternFill>
      </fill>
    </dxf>
    <dxf>
      <fill>
        <patternFill>
          <bgColor theme="5" tint="0.79998168889431442"/>
        </patternFill>
      </fill>
    </dxf>
    <dxf>
      <fill>
        <patternFill>
          <bgColor theme="0" tint="-4.9989318521683403E-2"/>
        </patternFill>
      </fill>
    </dxf>
    <dxf>
      <fill>
        <patternFill>
          <bgColor theme="4" tint="0.79998168889431442"/>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9C0006"/>
      </font>
      <fill>
        <patternFill>
          <bgColor rgb="FFFFC7CE"/>
        </patternFill>
      </fill>
    </dxf>
    <dxf>
      <font>
        <color rgb="FF006100"/>
      </font>
      <fill>
        <patternFill>
          <bgColor rgb="FFC6EFCE"/>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s>
  <tableStyles count="0" defaultTableStyle="TableStyleMedium2" defaultPivotStyle="PivotStyleLight16"/>
  <colors>
    <mruColors>
      <color rgb="FFFF00FF"/>
      <color rgb="FFCC00CC"/>
      <color rgb="FFFFFFFF"/>
      <color rgb="FFFFCCFF"/>
      <color rgb="FFFF99FF"/>
      <color rgb="FFFF66FF"/>
      <color rgb="FFFFFF99"/>
      <color rgb="FFFFFF66"/>
      <color rgb="FFFFFF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3</xdr:col>
      <xdr:colOff>7620</xdr:colOff>
      <xdr:row>1</xdr:row>
      <xdr:rowOff>0</xdr:rowOff>
    </xdr:from>
    <xdr:to>
      <xdr:col>3</xdr:col>
      <xdr:colOff>327660</xdr:colOff>
      <xdr:row>2</xdr:row>
      <xdr:rowOff>15240</xdr:rowOff>
    </xdr:to>
    <xdr:sp macro="" textlink="">
      <xdr:nvSpPr>
        <xdr:cNvPr id="2" name="Ovaal 1">
          <a:extLst>
            <a:ext uri="{FF2B5EF4-FFF2-40B4-BE49-F238E27FC236}">
              <a16:creationId xmlns:a16="http://schemas.microsoft.com/office/drawing/2014/main" id="{038F8BDF-F0F7-4B8F-B426-A5C2DD647BB8}"/>
            </a:ext>
          </a:extLst>
        </xdr:cNvPr>
        <xdr:cNvSpPr/>
      </xdr:nvSpPr>
      <xdr:spPr>
        <a:xfrm>
          <a:off x="2362200" y="182880"/>
          <a:ext cx="320040" cy="320040"/>
        </a:xfrm>
        <a:prstGeom prst="ellipse">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l-NL" sz="800">
              <a:latin typeface="Arial Black" panose="020B0A04020102020204" pitchFamily="34" charset="0"/>
            </a:rPr>
            <a:t>1</a:t>
          </a:r>
        </a:p>
      </xdr:txBody>
    </xdr:sp>
    <xdr:clientData/>
  </xdr:twoCellAnchor>
  <xdr:twoCellAnchor>
    <xdr:from>
      <xdr:col>6</xdr:col>
      <xdr:colOff>45720</xdr:colOff>
      <xdr:row>8</xdr:row>
      <xdr:rowOff>38100</xdr:rowOff>
    </xdr:from>
    <xdr:to>
      <xdr:col>6</xdr:col>
      <xdr:colOff>373380</xdr:colOff>
      <xdr:row>10</xdr:row>
      <xdr:rowOff>0</xdr:rowOff>
    </xdr:to>
    <xdr:sp macro="" textlink="">
      <xdr:nvSpPr>
        <xdr:cNvPr id="4" name="Ovaal 3">
          <a:extLst>
            <a:ext uri="{FF2B5EF4-FFF2-40B4-BE49-F238E27FC236}">
              <a16:creationId xmlns:a16="http://schemas.microsoft.com/office/drawing/2014/main" id="{5316DE30-BE2C-4AA8-9168-97CA397E403B}"/>
            </a:ext>
          </a:extLst>
        </xdr:cNvPr>
        <xdr:cNvSpPr/>
      </xdr:nvSpPr>
      <xdr:spPr>
        <a:xfrm>
          <a:off x="5905500" y="1630680"/>
          <a:ext cx="327660" cy="327660"/>
        </a:xfrm>
        <a:prstGeom prst="ellipse">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l-NL" sz="800">
              <a:latin typeface="Arial Black" panose="020B0A04020102020204" pitchFamily="34" charset="0"/>
            </a:rPr>
            <a:t>2</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AF8B9-B691-4497-AD7F-A09BC508726A}">
  <sheetPr>
    <tabColor rgb="FFFFFF00"/>
  </sheetPr>
  <dimension ref="A1:AG131"/>
  <sheetViews>
    <sheetView zoomScaleNormal="100" workbookViewId="0">
      <pane xSplit="4" ySplit="2" topLeftCell="J31" activePane="bottomRight" state="frozen"/>
      <selection pane="topRight" activeCell="E1" sqref="E1"/>
      <selection pane="bottomLeft" activeCell="A3" sqref="A3"/>
      <selection pane="bottomRight" activeCell="A38" sqref="A38:A41"/>
    </sheetView>
  </sheetViews>
  <sheetFormatPr defaultRowHeight="14.4" outlineLevelCol="1" x14ac:dyDescent="0.3"/>
  <cols>
    <col min="1" max="1" width="57.5546875" bestFit="1" customWidth="1"/>
    <col min="2" max="2" width="2.6640625" customWidth="1"/>
    <col min="3" max="3" width="28.109375" bestFit="1" customWidth="1"/>
    <col min="4" max="4" width="2.6640625" customWidth="1"/>
    <col min="5" max="5" width="45" hidden="1" customWidth="1"/>
    <col min="6" max="6" width="21.44140625" hidden="1" customWidth="1" outlineLevel="1"/>
    <col min="7" max="7" width="37" hidden="1" customWidth="1" outlineLevel="1"/>
    <col min="8" max="8" width="26.109375" hidden="1" customWidth="1" outlineLevel="1"/>
    <col min="9" max="9" width="27.88671875" hidden="1" customWidth="1" outlineLevel="1"/>
    <col min="10" max="10" width="4.21875" bestFit="1" customWidth="1" collapsed="1"/>
    <col min="11" max="11" width="39.6640625" hidden="1" customWidth="1" outlineLevel="1"/>
    <col min="12" max="12" width="33.21875" hidden="1" customWidth="1" outlineLevel="1"/>
    <col min="13" max="13" width="4.21875" bestFit="1" customWidth="1" collapsed="1"/>
    <col min="14" max="14" width="27.88671875" hidden="1" customWidth="1" outlineLevel="1"/>
    <col min="15" max="15" width="24.109375" hidden="1" customWidth="1" outlineLevel="1"/>
    <col min="16" max="16" width="23.21875" hidden="1" customWidth="1" outlineLevel="1"/>
    <col min="17" max="17" width="26.6640625" hidden="1" customWidth="1" outlineLevel="1"/>
    <col min="18" max="18" width="25.88671875" hidden="1" customWidth="1" outlineLevel="1"/>
    <col min="19" max="23" width="22.77734375" hidden="1" customWidth="1" outlineLevel="1"/>
    <col min="24" max="24" width="4.21875" bestFit="1" customWidth="1" collapsed="1"/>
    <col min="25" max="25" width="34.21875" customWidth="1" outlineLevel="1"/>
    <col min="26" max="26" width="35.109375" customWidth="1" outlineLevel="1"/>
    <col min="27" max="27" width="28.88671875" customWidth="1" outlineLevel="1"/>
    <col min="28" max="28" width="39.44140625" customWidth="1" outlineLevel="1"/>
    <col min="29" max="29" width="37" customWidth="1" outlineLevel="1"/>
    <col min="30" max="30" width="42.44140625" customWidth="1" outlineLevel="1"/>
    <col min="31" max="31" width="4.21875" bestFit="1" customWidth="1"/>
    <col min="32" max="32" width="46.44140625" hidden="1" customWidth="1" outlineLevel="1"/>
    <col min="33" max="33" width="4.21875" bestFit="1" customWidth="1" collapsed="1"/>
  </cols>
  <sheetData>
    <row r="1" spans="1:33" s="116" customFormat="1" ht="97.2" customHeight="1" x14ac:dyDescent="0.35">
      <c r="A1" s="110" t="s">
        <v>817</v>
      </c>
      <c r="B1" s="110" t="s">
        <v>574</v>
      </c>
      <c r="C1" s="110" t="s">
        <v>582</v>
      </c>
      <c r="D1" s="110" t="s">
        <v>583</v>
      </c>
      <c r="E1" s="110" t="s">
        <v>736</v>
      </c>
      <c r="F1" s="110" t="s">
        <v>557</v>
      </c>
      <c r="G1" s="110" t="s">
        <v>556</v>
      </c>
      <c r="H1" s="110" t="s">
        <v>555</v>
      </c>
      <c r="I1" s="110" t="s">
        <v>546</v>
      </c>
      <c r="J1" s="111" t="s">
        <v>609</v>
      </c>
      <c r="K1" s="112" t="s">
        <v>554</v>
      </c>
      <c r="L1" s="112" t="s">
        <v>553</v>
      </c>
      <c r="M1" s="111" t="s">
        <v>618</v>
      </c>
      <c r="N1" s="113" t="s">
        <v>621</v>
      </c>
      <c r="O1" s="113" t="s">
        <v>622</v>
      </c>
      <c r="P1" s="113" t="s">
        <v>623</v>
      </c>
      <c r="Q1" s="113" t="s">
        <v>624</v>
      </c>
      <c r="R1" s="113" t="s">
        <v>625</v>
      </c>
      <c r="S1" s="113" t="s">
        <v>760</v>
      </c>
      <c r="T1" s="113" t="s">
        <v>761</v>
      </c>
      <c r="U1" s="113" t="s">
        <v>762</v>
      </c>
      <c r="V1" s="113" t="s">
        <v>763</v>
      </c>
      <c r="W1" s="113" t="s">
        <v>764</v>
      </c>
      <c r="X1" s="111" t="s">
        <v>167</v>
      </c>
      <c r="Y1" s="114" t="s">
        <v>552</v>
      </c>
      <c r="Z1" s="114" t="s">
        <v>551</v>
      </c>
      <c r="AA1" s="114" t="s">
        <v>550</v>
      </c>
      <c r="AB1" s="114" t="s">
        <v>549</v>
      </c>
      <c r="AC1" s="115" t="s">
        <v>548</v>
      </c>
      <c r="AD1" s="114" t="s">
        <v>547</v>
      </c>
      <c r="AE1" s="111" t="s">
        <v>619</v>
      </c>
      <c r="AF1" s="114" t="s">
        <v>545</v>
      </c>
      <c r="AG1" s="111" t="s">
        <v>620</v>
      </c>
    </row>
    <row r="2" spans="1:33" s="109" customFormat="1" ht="14.4" customHeight="1" x14ac:dyDescent="0.3">
      <c r="A2" s="102" t="str">
        <f>Start!D2</f>
        <v>Bouwaansluiting binnen brengen (exclusief meter)</v>
      </c>
      <c r="B2" s="103" t="str">
        <f>IF(Start!$D$2=Scenario!A2,"1","0")</f>
        <v>1</v>
      </c>
      <c r="C2" s="102" t="str">
        <f>Start!D11</f>
        <v>Aanleggen</v>
      </c>
      <c r="D2" s="103" t="str">
        <f>IF(B2="1",IF(Start!$D$11=Scenario!C2,"1","0"),"0")</f>
        <v>1</v>
      </c>
      <c r="E2" s="102" t="str">
        <f>VLOOKUP(Start!D2,$A$3:$AG$78,5,FALSE)</f>
        <v>Bouwaansluiting binnen brengen (exclusief meter)</v>
      </c>
      <c r="F2" s="102">
        <f>VLOOKUP(Start!D2,$A$3:$AG$83,6,FALSE)</f>
        <v>0</v>
      </c>
      <c r="G2" s="102">
        <f>VLOOKUP(Start!D2,$A$3:$AG$83,7,FALSE)</f>
        <v>0</v>
      </c>
      <c r="H2" s="102">
        <f>VLOOKUP(Start!D2,$A$3:$AG$83,8,FALSE)</f>
        <v>0</v>
      </c>
      <c r="I2" s="102">
        <f>VLOOKUP(Start!D2,$A$3:$AG$83,9,FALSE)</f>
        <v>0</v>
      </c>
      <c r="J2" s="106">
        <f>VLOOKUP(Start!D2,$A$3:$AG$83,10,FALSE)</f>
        <v>0</v>
      </c>
      <c r="K2" s="104">
        <f>VLOOKUP(Start!D2,$A$3:$AG$83,11,FALSE)</f>
        <v>0</v>
      </c>
      <c r="L2" s="104">
        <f>VLOOKUP(Start!D2,$A$3:$AG$83,12,FALSE)</f>
        <v>0</v>
      </c>
      <c r="M2" s="106">
        <f>VLOOKUP(Start!D2,$A$3:$AG$83,13,FALSE)</f>
        <v>0</v>
      </c>
      <c r="N2" s="105" t="str">
        <f>VLOOKUP(Start!D2,$A$3:$AG$83,14,FALSE)</f>
        <v>Ja</v>
      </c>
      <c r="O2" s="105" t="str">
        <f>VLOOKUP(Start!D2,$A$3:$AG$83,15,FALSE)</f>
        <v>Ja</v>
      </c>
      <c r="P2" s="105" t="str">
        <f>VLOOKUP(Start!D2,$A$3:$AG$83,16,FALSE)</f>
        <v>Ja</v>
      </c>
      <c r="Q2" s="105" t="str">
        <f>VLOOKUP(Start!D2,$A$3:$AG$83,17,FALSE)</f>
        <v>Nee</v>
      </c>
      <c r="R2" s="105" t="str">
        <f>VLOOKUP(Start!D2,$A$3:$AG$83,18,FALSE)</f>
        <v>Nee</v>
      </c>
      <c r="S2" s="105" t="str">
        <f>VLOOKUP(Start!D2,$A$3:$AG$83,19,FALSE)</f>
        <v>Nee</v>
      </c>
      <c r="T2" s="105" t="str">
        <f>VLOOKUP(Start!D2,$A$3:$AG$83,20,FALSE)</f>
        <v>Nee</v>
      </c>
      <c r="U2" s="105" t="str">
        <f>VLOOKUP(Start!D2,$A$3:$AG$83,21,FALSE)</f>
        <v>Nee</v>
      </c>
      <c r="V2" s="105" t="str">
        <f>VLOOKUP(Start!D2,$A$3:$AG$83,22,FALSE)</f>
        <v>Nee</v>
      </c>
      <c r="W2" s="105" t="str">
        <f>VLOOKUP(Start!D2,$A$3:$AG$83,23,FALSE)</f>
        <v>Nee</v>
      </c>
      <c r="X2" s="106">
        <f>VLOOKUP(Start!D2,$A$3:$AG$83,24,FALSE)</f>
        <v>0</v>
      </c>
      <c r="Y2" s="107" t="str">
        <f>VLOOKUP(Start!D2,$A$3:$AG$83,25,FALSE)</f>
        <v>Doortrekken bouw</v>
      </c>
      <c r="Z2" s="107" t="str">
        <f>VLOOKUP(Start!D2,$A$3:$AG$83,26,FALSE)</f>
        <v>Aanleggen</v>
      </c>
      <c r="AA2" s="107" t="str">
        <f>VLOOKUP(Start!D2,$A$3:$AG$83,27,FALSE)</f>
        <v>Vastleggen informatie</v>
      </c>
      <c r="AB2" s="107" t="str">
        <f>VLOOKUP(Start!D2,$A$3:$AG$83,28,FALSE)</f>
        <v>Permanent</v>
      </c>
      <c r="AC2" s="108" t="str">
        <f>VLOOKUP(Start!D2,$A$3:$AG$83,29,FALSE)</f>
        <v>In bedrijf</v>
      </c>
      <c r="AD2" s="107" t="str">
        <f>VLOOKUP(Start!D2,$A$3:$AG$83,30,FALSE)</f>
        <v>Geen</v>
      </c>
      <c r="AE2" s="106">
        <f>VLOOKUP(Start!D2,$A$3:$AG$83,31,FALSE)</f>
        <v>0</v>
      </c>
      <c r="AF2" s="107">
        <f>VLOOKUP(Start!D2,$A$3:$AG$83,32,FALSE)</f>
        <v>0</v>
      </c>
      <c r="AG2" s="106">
        <f>VLOOKUP(Start!D2,$A$3:$AG$83,33,FALSE)</f>
        <v>0</v>
      </c>
    </row>
    <row r="3" spans="1:33" x14ac:dyDescent="0.3">
      <c r="A3" s="47" t="s">
        <v>563</v>
      </c>
      <c r="B3" s="43" t="str">
        <f>IF(Start!$D$2=Scenario!A3,"1","0")</f>
        <v>0</v>
      </c>
      <c r="C3" s="43" t="s">
        <v>494</v>
      </c>
      <c r="D3" s="43" t="str">
        <f>IF(B3="1",IF(Start!$D$11=Scenario!C3,"1","0"),"0")</f>
        <v>0</v>
      </c>
      <c r="E3" s="43" t="str">
        <f>A3</f>
        <v>Nieuwe bouwaansluiting</v>
      </c>
      <c r="F3" s="43"/>
      <c r="G3" s="43" t="s">
        <v>515</v>
      </c>
      <c r="H3" s="43" t="s">
        <v>544</v>
      </c>
      <c r="I3" s="43" t="s">
        <v>532</v>
      </c>
      <c r="J3" s="43"/>
      <c r="K3" s="43" t="s">
        <v>544</v>
      </c>
      <c r="L3" s="43" t="s">
        <v>523</v>
      </c>
      <c r="M3" s="43"/>
      <c r="N3" s="43" t="s">
        <v>338</v>
      </c>
      <c r="O3" s="43" t="s">
        <v>341</v>
      </c>
      <c r="P3" s="43" t="s">
        <v>341</v>
      </c>
      <c r="Q3" s="43" t="s">
        <v>338</v>
      </c>
      <c r="R3" s="43" t="s">
        <v>338</v>
      </c>
      <c r="S3" s="43" t="s">
        <v>341</v>
      </c>
      <c r="T3" s="43" t="s">
        <v>341</v>
      </c>
      <c r="U3" s="43" t="s">
        <v>341</v>
      </c>
      <c r="V3" s="43" t="s">
        <v>341</v>
      </c>
      <c r="W3" s="43" t="s">
        <v>341</v>
      </c>
      <c r="X3" s="43"/>
      <c r="Y3" s="43" t="s">
        <v>328</v>
      </c>
      <c r="Z3" s="43" t="s">
        <v>494</v>
      </c>
      <c r="AA3" s="43" t="s">
        <v>432</v>
      </c>
      <c r="AB3" s="43" t="s">
        <v>499</v>
      </c>
      <c r="AC3" s="43" t="s">
        <v>497</v>
      </c>
      <c r="AD3" s="43" t="s">
        <v>337</v>
      </c>
      <c r="AE3" s="43"/>
      <c r="AF3" s="43" t="s">
        <v>543</v>
      </c>
      <c r="AG3" s="43"/>
    </row>
    <row r="4" spans="1:33" x14ac:dyDescent="0.3">
      <c r="A4" s="47" t="s">
        <v>815</v>
      </c>
      <c r="B4" s="43" t="str">
        <f>IF(Start!$D$2=Scenario!A4,"1","0")</f>
        <v>0</v>
      </c>
      <c r="C4" s="45" t="s">
        <v>494</v>
      </c>
      <c r="D4" s="43" t="str">
        <f>IF(B4="1",IF(Start!$D$11=Scenario!C4,"1","0"),"0")</f>
        <v>0</v>
      </c>
      <c r="E4" s="43" t="str">
        <f t="shared" ref="E4:E75" si="0">A4</f>
        <v>Bouwaansluiting binnen brengen (inclusief meter)</v>
      </c>
      <c r="F4" s="43"/>
      <c r="G4" s="43" t="s">
        <v>515</v>
      </c>
      <c r="H4" s="43" t="s">
        <v>529</v>
      </c>
      <c r="I4" s="43" t="s">
        <v>522</v>
      </c>
      <c r="J4" s="43"/>
      <c r="K4" s="43" t="s">
        <v>528</v>
      </c>
      <c r="L4" s="43" t="s">
        <v>523</v>
      </c>
      <c r="M4" s="43"/>
      <c r="N4" s="43" t="s">
        <v>338</v>
      </c>
      <c r="O4" s="43" t="s">
        <v>338</v>
      </c>
      <c r="P4" s="43" t="s">
        <v>338</v>
      </c>
      <c r="Q4" s="43" t="s">
        <v>338</v>
      </c>
      <c r="R4" s="43" t="s">
        <v>338</v>
      </c>
      <c r="S4" s="43" t="s">
        <v>341</v>
      </c>
      <c r="T4" s="43" t="s">
        <v>341</v>
      </c>
      <c r="U4" s="43" t="s">
        <v>341</v>
      </c>
      <c r="V4" s="43" t="s">
        <v>341</v>
      </c>
      <c r="W4" s="43" t="s">
        <v>341</v>
      </c>
      <c r="X4" s="43"/>
      <c r="Y4" s="43" t="s">
        <v>334</v>
      </c>
      <c r="Z4" s="43" t="s">
        <v>494</v>
      </c>
      <c r="AA4" s="43" t="s">
        <v>432</v>
      </c>
      <c r="AB4" s="43" t="s">
        <v>495</v>
      </c>
      <c r="AC4" s="43" t="s">
        <v>497</v>
      </c>
      <c r="AD4" s="43" t="s">
        <v>337</v>
      </c>
      <c r="AE4" s="43"/>
      <c r="AF4" s="46"/>
      <c r="AG4" s="43"/>
    </row>
    <row r="5" spans="1:33" x14ac:dyDescent="0.3">
      <c r="A5" s="47" t="s">
        <v>816</v>
      </c>
      <c r="B5" s="43" t="str">
        <f>IF(Start!$D$2=Scenario!A5,"1","0")</f>
        <v>1</v>
      </c>
      <c r="C5" s="45" t="s">
        <v>494</v>
      </c>
      <c r="D5" s="43" t="str">
        <f>IF(B5="1",IF(Start!$D$11=Scenario!C5,"1","0"),"0")</f>
        <v>1</v>
      </c>
      <c r="E5" s="43" t="str">
        <f t="shared" si="0"/>
        <v>Bouwaansluiting binnen brengen (exclusief meter)</v>
      </c>
      <c r="F5" s="43"/>
      <c r="G5" s="43"/>
      <c r="H5" s="43"/>
      <c r="I5" s="43"/>
      <c r="J5" s="43"/>
      <c r="K5" s="43"/>
      <c r="L5" s="43"/>
      <c r="M5" s="43"/>
      <c r="N5" s="43" t="s">
        <v>338</v>
      </c>
      <c r="O5" s="43" t="s">
        <v>338</v>
      </c>
      <c r="P5" s="43" t="s">
        <v>338</v>
      </c>
      <c r="Q5" s="43" t="s">
        <v>341</v>
      </c>
      <c r="R5" s="43" t="s">
        <v>341</v>
      </c>
      <c r="S5" s="43" t="s">
        <v>341</v>
      </c>
      <c r="T5" s="43" t="s">
        <v>341</v>
      </c>
      <c r="U5" s="43" t="s">
        <v>341</v>
      </c>
      <c r="V5" s="43" t="s">
        <v>341</v>
      </c>
      <c r="W5" s="43" t="s">
        <v>341</v>
      </c>
      <c r="X5" s="43"/>
      <c r="Y5" s="43" t="s">
        <v>334</v>
      </c>
      <c r="Z5" s="43" t="s">
        <v>494</v>
      </c>
      <c r="AA5" s="43" t="s">
        <v>336</v>
      </c>
      <c r="AB5" s="43" t="s">
        <v>495</v>
      </c>
      <c r="AC5" s="43" t="s">
        <v>497</v>
      </c>
      <c r="AD5" s="43" t="s">
        <v>337</v>
      </c>
      <c r="AE5" s="43"/>
      <c r="AF5" s="46"/>
      <c r="AG5" s="43"/>
    </row>
    <row r="6" spans="1:33" x14ac:dyDescent="0.3">
      <c r="A6" s="47" t="s">
        <v>564</v>
      </c>
      <c r="B6" s="43" t="str">
        <f>IF(Start!$D$2=Scenario!A6,"1","0")</f>
        <v>0</v>
      </c>
      <c r="C6" s="43" t="s">
        <v>494</v>
      </c>
      <c r="D6" s="43" t="str">
        <f>IF(B6="1",IF(Start!$D$11=Scenario!C6,"1","0"),"0")</f>
        <v>0</v>
      </c>
      <c r="E6" s="43" t="str">
        <f t="shared" si="0"/>
        <v>Nieuwe permanente aansluiting</v>
      </c>
      <c r="F6" s="43"/>
      <c r="G6" s="43" t="s">
        <v>515</v>
      </c>
      <c r="H6" s="43" t="s">
        <v>532</v>
      </c>
      <c r="I6" s="43" t="s">
        <v>532</v>
      </c>
      <c r="J6" s="43"/>
      <c r="K6" s="43" t="s">
        <v>541</v>
      </c>
      <c r="L6" s="43" t="s">
        <v>523</v>
      </c>
      <c r="M6" s="43"/>
      <c r="N6" s="43" t="s">
        <v>338</v>
      </c>
      <c r="O6" s="43" t="s">
        <v>341</v>
      </c>
      <c r="P6" s="43" t="s">
        <v>341</v>
      </c>
      <c r="Q6" s="43" t="s">
        <v>338</v>
      </c>
      <c r="R6" s="43" t="s">
        <v>338</v>
      </c>
      <c r="S6" s="43" t="s">
        <v>341</v>
      </c>
      <c r="T6" s="43" t="s">
        <v>341</v>
      </c>
      <c r="U6" s="43" t="s">
        <v>341</v>
      </c>
      <c r="V6" s="43" t="s">
        <v>341</v>
      </c>
      <c r="W6" s="43" t="s">
        <v>341</v>
      </c>
      <c r="X6" s="43"/>
      <c r="Y6" s="43" t="s">
        <v>328</v>
      </c>
      <c r="Z6" s="45" t="s">
        <v>494</v>
      </c>
      <c r="AA6" s="45" t="s">
        <v>432</v>
      </c>
      <c r="AB6" s="43" t="s">
        <v>495</v>
      </c>
      <c r="AC6" s="43" t="s">
        <v>497</v>
      </c>
      <c r="AD6" s="43" t="s">
        <v>337</v>
      </c>
      <c r="AE6" s="43"/>
      <c r="AF6" s="43" t="s">
        <v>540</v>
      </c>
      <c r="AG6" s="43"/>
    </row>
    <row r="7" spans="1:33" x14ac:dyDescent="0.3">
      <c r="A7" s="47" t="s">
        <v>566</v>
      </c>
      <c r="B7" s="43" t="str">
        <f>IF(Start!$D$2=Scenario!A7,"1","0")</f>
        <v>0</v>
      </c>
      <c r="C7" s="43" t="s">
        <v>494</v>
      </c>
      <c r="D7" s="43" t="str">
        <f>IF(B7="1",IF(Start!$D$11=Scenario!C7,"1","0"),"0")</f>
        <v>0</v>
      </c>
      <c r="E7" s="43" t="str">
        <f t="shared" si="0"/>
        <v>Nieuwe onbemeterde aansluiting</v>
      </c>
      <c r="F7" s="43"/>
      <c r="G7" s="43" t="s">
        <v>515</v>
      </c>
      <c r="H7" s="43" t="s">
        <v>542</v>
      </c>
      <c r="I7" s="43" t="s">
        <v>532</v>
      </c>
      <c r="J7" s="43"/>
      <c r="K7" s="43" t="s">
        <v>541</v>
      </c>
      <c r="L7" s="43" t="s">
        <v>523</v>
      </c>
      <c r="M7" s="43"/>
      <c r="N7" s="43" t="s">
        <v>341</v>
      </c>
      <c r="O7" s="43" t="s">
        <v>341</v>
      </c>
      <c r="P7" s="43" t="s">
        <v>341</v>
      </c>
      <c r="Q7" s="43" t="s">
        <v>341</v>
      </c>
      <c r="R7" s="43" t="s">
        <v>341</v>
      </c>
      <c r="S7" s="43" t="s">
        <v>341</v>
      </c>
      <c r="T7" s="43" t="s">
        <v>341</v>
      </c>
      <c r="U7" s="43" t="s">
        <v>341</v>
      </c>
      <c r="V7" s="43" t="s">
        <v>341</v>
      </c>
      <c r="W7" s="43" t="s">
        <v>341</v>
      </c>
      <c r="X7" s="43"/>
      <c r="Y7" s="43" t="s">
        <v>328</v>
      </c>
      <c r="Z7" s="45" t="s">
        <v>494</v>
      </c>
      <c r="AA7" s="45" t="s">
        <v>337</v>
      </c>
      <c r="AB7" s="43" t="s">
        <v>495</v>
      </c>
      <c r="AC7" s="43" t="s">
        <v>497</v>
      </c>
      <c r="AD7" s="43" t="s">
        <v>337</v>
      </c>
      <c r="AE7" s="43"/>
      <c r="AF7" s="43" t="s">
        <v>540</v>
      </c>
      <c r="AG7" s="43"/>
    </row>
    <row r="8" spans="1:33" x14ac:dyDescent="0.3">
      <c r="A8" s="47" t="s">
        <v>567</v>
      </c>
      <c r="B8" s="43" t="str">
        <f>IF(Start!$D$2=Scenario!A8,"1","0")</f>
        <v>0</v>
      </c>
      <c r="C8" s="45" t="s">
        <v>329</v>
      </c>
      <c r="D8" s="43" t="str">
        <f>IF(B8="1",IF(Start!$D$11=Scenario!C8,"1","0"),"0")</f>
        <v>0</v>
      </c>
      <c r="E8" s="43" t="str">
        <f t="shared" si="0"/>
        <v>Sanering inclusief meterwisselen</v>
      </c>
      <c r="F8" s="43"/>
      <c r="G8" s="43" t="s">
        <v>526</v>
      </c>
      <c r="H8" s="43" t="s">
        <v>539</v>
      </c>
      <c r="I8" s="43" t="s">
        <v>526</v>
      </c>
      <c r="J8" s="43"/>
      <c r="K8" s="43" t="s">
        <v>526</v>
      </c>
      <c r="L8" s="43" t="s">
        <v>523</v>
      </c>
      <c r="M8" s="43"/>
      <c r="N8" s="43" t="s">
        <v>338</v>
      </c>
      <c r="O8" s="43" t="s">
        <v>338</v>
      </c>
      <c r="P8" s="43" t="s">
        <v>338</v>
      </c>
      <c r="Q8" s="43" t="s">
        <v>338</v>
      </c>
      <c r="R8" s="43" t="s">
        <v>338</v>
      </c>
      <c r="S8" s="43" t="s">
        <v>338</v>
      </c>
      <c r="T8" s="43" t="s">
        <v>338</v>
      </c>
      <c r="U8" s="43" t="s">
        <v>338</v>
      </c>
      <c r="V8" s="43" t="s">
        <v>338</v>
      </c>
      <c r="W8" s="43" t="s">
        <v>338</v>
      </c>
      <c r="X8" s="43"/>
      <c r="Y8" s="43" t="s">
        <v>330</v>
      </c>
      <c r="Z8" s="45" t="s">
        <v>502</v>
      </c>
      <c r="AA8" s="45" t="s">
        <v>433</v>
      </c>
      <c r="AB8" s="43" t="s">
        <v>495</v>
      </c>
      <c r="AC8" s="43" t="s">
        <v>497</v>
      </c>
      <c r="AD8" s="43" t="s">
        <v>337</v>
      </c>
      <c r="AE8" s="43"/>
      <c r="AF8" s="43" t="s">
        <v>538</v>
      </c>
      <c r="AG8" s="43"/>
    </row>
    <row r="9" spans="1:33" x14ac:dyDescent="0.3">
      <c r="A9" s="47" t="s">
        <v>567</v>
      </c>
      <c r="B9" s="43" t="str">
        <f>IF(Start!$D$2=Scenario!A9,"1","0")</f>
        <v>0</v>
      </c>
      <c r="C9" s="45" t="s">
        <v>330</v>
      </c>
      <c r="D9" s="43" t="str">
        <f>IF(B9="1",IF(Start!$D$11=Scenario!C9,"1","0"),"0")</f>
        <v>0</v>
      </c>
      <c r="E9" s="43" t="str">
        <f t="shared" si="0"/>
        <v>Sanering inclusief meterwisselen</v>
      </c>
      <c r="F9" s="43"/>
      <c r="G9" s="43" t="s">
        <v>526</v>
      </c>
      <c r="H9" s="43" t="s">
        <v>539</v>
      </c>
      <c r="I9" s="43" t="s">
        <v>526</v>
      </c>
      <c r="J9" s="43"/>
      <c r="K9" s="43" t="s">
        <v>526</v>
      </c>
      <c r="L9" s="43" t="s">
        <v>523</v>
      </c>
      <c r="M9" s="43"/>
      <c r="N9" s="43" t="s">
        <v>338</v>
      </c>
      <c r="O9" s="43" t="s">
        <v>338</v>
      </c>
      <c r="P9" s="43" t="s">
        <v>338</v>
      </c>
      <c r="Q9" s="43" t="s">
        <v>338</v>
      </c>
      <c r="R9" s="43" t="s">
        <v>338</v>
      </c>
      <c r="S9" s="43" t="s">
        <v>338</v>
      </c>
      <c r="T9" s="43" t="s">
        <v>338</v>
      </c>
      <c r="U9" s="43" t="s">
        <v>338</v>
      </c>
      <c r="V9" s="43" t="s">
        <v>338</v>
      </c>
      <c r="W9" s="43" t="s">
        <v>338</v>
      </c>
      <c r="X9" s="43"/>
      <c r="Y9" s="43" t="s">
        <v>330</v>
      </c>
      <c r="Z9" s="45" t="s">
        <v>502</v>
      </c>
      <c r="AA9" s="45" t="s">
        <v>433</v>
      </c>
      <c r="AB9" s="43" t="s">
        <v>495</v>
      </c>
      <c r="AC9" s="43" t="s">
        <v>497</v>
      </c>
      <c r="AD9" s="43" t="s">
        <v>337</v>
      </c>
      <c r="AE9" s="43"/>
      <c r="AF9" s="43" t="s">
        <v>538</v>
      </c>
      <c r="AG9" s="43"/>
    </row>
    <row r="10" spans="1:33" x14ac:dyDescent="0.3">
      <c r="A10" s="47" t="s">
        <v>567</v>
      </c>
      <c r="B10" s="43" t="str">
        <f>IF(Start!$D$2=Scenario!A10,"1","0")</f>
        <v>0</v>
      </c>
      <c r="C10" s="45" t="s">
        <v>337</v>
      </c>
      <c r="D10" s="43" t="str">
        <f>IF(B10="1",IF(Start!$D$11=Scenario!C10,"1","0"),"0")</f>
        <v>0</v>
      </c>
      <c r="E10" s="43" t="str">
        <f t="shared" si="0"/>
        <v>Sanering inclusief meterwisselen</v>
      </c>
      <c r="F10" s="43"/>
      <c r="G10" s="43" t="s">
        <v>526</v>
      </c>
      <c r="H10" s="43" t="s">
        <v>539</v>
      </c>
      <c r="I10" s="43" t="s">
        <v>526</v>
      </c>
      <c r="J10" s="43"/>
      <c r="K10" s="43" t="s">
        <v>526</v>
      </c>
      <c r="L10" s="43" t="s">
        <v>523</v>
      </c>
      <c r="M10" s="43"/>
      <c r="N10" s="43" t="s">
        <v>338</v>
      </c>
      <c r="O10" s="43" t="s">
        <v>338</v>
      </c>
      <c r="P10" s="43" t="s">
        <v>338</v>
      </c>
      <c r="Q10" s="43" t="s">
        <v>338</v>
      </c>
      <c r="R10" s="43" t="s">
        <v>338</v>
      </c>
      <c r="S10" s="43" t="s">
        <v>338</v>
      </c>
      <c r="T10" s="43" t="s">
        <v>338</v>
      </c>
      <c r="U10" s="43" t="s">
        <v>338</v>
      </c>
      <c r="V10" s="43" t="s">
        <v>338</v>
      </c>
      <c r="W10" s="43" t="s">
        <v>338</v>
      </c>
      <c r="X10" s="43"/>
      <c r="Y10" s="43" t="s">
        <v>330</v>
      </c>
      <c r="Z10" s="45" t="s">
        <v>502</v>
      </c>
      <c r="AA10" s="45" t="s">
        <v>433</v>
      </c>
      <c r="AB10" s="43" t="s">
        <v>495</v>
      </c>
      <c r="AC10" s="43" t="s">
        <v>497</v>
      </c>
      <c r="AD10" s="43" t="s">
        <v>337</v>
      </c>
      <c r="AE10" s="43"/>
      <c r="AF10" s="43" t="s">
        <v>538</v>
      </c>
      <c r="AG10" s="43"/>
    </row>
    <row r="11" spans="1:33" x14ac:dyDescent="0.3">
      <c r="A11" s="47" t="s">
        <v>568</v>
      </c>
      <c r="B11" s="43" t="str">
        <f>IF(Start!$D$2=Scenario!A11,"1","0")</f>
        <v>0</v>
      </c>
      <c r="C11" s="45" t="s">
        <v>329</v>
      </c>
      <c r="D11" s="43" t="str">
        <f>IF(B11="1",IF(Start!$D$11=Scenario!C11,"1","0"),"0")</f>
        <v>0</v>
      </c>
      <c r="E11" s="43" t="str">
        <f t="shared" si="0"/>
        <v>Sanering exclusief meterwisselen</v>
      </c>
      <c r="F11" s="43"/>
      <c r="G11" s="43" t="s">
        <v>526</v>
      </c>
      <c r="H11" s="43" t="s">
        <v>539</v>
      </c>
      <c r="I11" s="44" t="s">
        <v>526</v>
      </c>
      <c r="J11" s="43"/>
      <c r="K11" s="43" t="s">
        <v>526</v>
      </c>
      <c r="L11" s="43" t="s">
        <v>523</v>
      </c>
      <c r="M11" s="43"/>
      <c r="N11" s="43" t="s">
        <v>338</v>
      </c>
      <c r="O11" s="43" t="s">
        <v>338</v>
      </c>
      <c r="P11" s="43" t="s">
        <v>338</v>
      </c>
      <c r="Q11" s="43" t="s">
        <v>341</v>
      </c>
      <c r="R11" s="43" t="s">
        <v>341</v>
      </c>
      <c r="S11" s="43" t="s">
        <v>338</v>
      </c>
      <c r="T11" s="43" t="s">
        <v>338</v>
      </c>
      <c r="U11" s="43" t="s">
        <v>338</v>
      </c>
      <c r="V11" s="43" t="s">
        <v>338</v>
      </c>
      <c r="W11" s="43" t="s">
        <v>338</v>
      </c>
      <c r="X11" s="43"/>
      <c r="Y11" s="43" t="s">
        <v>330</v>
      </c>
      <c r="Z11" s="45" t="s">
        <v>502</v>
      </c>
      <c r="AA11" s="45" t="s">
        <v>336</v>
      </c>
      <c r="AB11" s="43" t="s">
        <v>495</v>
      </c>
      <c r="AC11" s="43" t="s">
        <v>497</v>
      </c>
      <c r="AD11" s="43" t="s">
        <v>337</v>
      </c>
      <c r="AE11" s="43"/>
      <c r="AF11" s="43" t="s">
        <v>538</v>
      </c>
      <c r="AG11" s="43"/>
    </row>
    <row r="12" spans="1:33" x14ac:dyDescent="0.3">
      <c r="A12" s="47" t="s">
        <v>568</v>
      </c>
      <c r="B12" s="43" t="str">
        <f>IF(Start!$D$2=Scenario!A12,"1","0")</f>
        <v>0</v>
      </c>
      <c r="C12" s="45" t="s">
        <v>330</v>
      </c>
      <c r="D12" s="43" t="str">
        <f>IF(B12="1",IF(Start!$D$11=Scenario!C12,"1","0"),"0")</f>
        <v>0</v>
      </c>
      <c r="E12" s="43" t="str">
        <f t="shared" si="0"/>
        <v>Sanering exclusief meterwisselen</v>
      </c>
      <c r="F12" s="43"/>
      <c r="G12" s="43" t="s">
        <v>526</v>
      </c>
      <c r="H12" s="43" t="s">
        <v>539</v>
      </c>
      <c r="I12" s="44" t="s">
        <v>526</v>
      </c>
      <c r="J12" s="43"/>
      <c r="K12" s="43" t="s">
        <v>526</v>
      </c>
      <c r="L12" s="43" t="s">
        <v>523</v>
      </c>
      <c r="M12" s="43"/>
      <c r="N12" s="43" t="s">
        <v>338</v>
      </c>
      <c r="O12" s="43" t="s">
        <v>338</v>
      </c>
      <c r="P12" s="43" t="s">
        <v>338</v>
      </c>
      <c r="Q12" s="43" t="s">
        <v>341</v>
      </c>
      <c r="R12" s="43" t="s">
        <v>341</v>
      </c>
      <c r="S12" s="43" t="s">
        <v>338</v>
      </c>
      <c r="T12" s="43" t="s">
        <v>338</v>
      </c>
      <c r="U12" s="43" t="s">
        <v>338</v>
      </c>
      <c r="V12" s="43" t="s">
        <v>338</v>
      </c>
      <c r="W12" s="43" t="s">
        <v>338</v>
      </c>
      <c r="X12" s="43"/>
      <c r="Y12" s="43" t="s">
        <v>330</v>
      </c>
      <c r="Z12" s="45" t="s">
        <v>502</v>
      </c>
      <c r="AA12" s="45" t="s">
        <v>336</v>
      </c>
      <c r="AB12" s="43" t="s">
        <v>495</v>
      </c>
      <c r="AC12" s="43" t="s">
        <v>497</v>
      </c>
      <c r="AD12" s="43" t="s">
        <v>337</v>
      </c>
      <c r="AE12" s="43"/>
      <c r="AF12" s="43" t="s">
        <v>538</v>
      </c>
      <c r="AG12" s="43"/>
    </row>
    <row r="13" spans="1:33" x14ac:dyDescent="0.3">
      <c r="A13" s="47" t="s">
        <v>568</v>
      </c>
      <c r="B13" s="43" t="str">
        <f>IF(Start!$D$2=Scenario!A13,"1","0")</f>
        <v>0</v>
      </c>
      <c r="C13" s="45" t="s">
        <v>337</v>
      </c>
      <c r="D13" s="43" t="str">
        <f>IF(B13="1",IF(Start!$D$11=Scenario!C13,"1","0"),"0")</f>
        <v>0</v>
      </c>
      <c r="E13" s="43" t="str">
        <f t="shared" si="0"/>
        <v>Sanering exclusief meterwisselen</v>
      </c>
      <c r="F13" s="43"/>
      <c r="G13" s="43" t="s">
        <v>526</v>
      </c>
      <c r="H13" s="43" t="s">
        <v>539</v>
      </c>
      <c r="I13" s="44" t="s">
        <v>526</v>
      </c>
      <c r="J13" s="43"/>
      <c r="K13" s="43" t="s">
        <v>526</v>
      </c>
      <c r="L13" s="43" t="s">
        <v>523</v>
      </c>
      <c r="M13" s="43"/>
      <c r="N13" s="43" t="s">
        <v>338</v>
      </c>
      <c r="O13" s="43" t="s">
        <v>338</v>
      </c>
      <c r="P13" s="43" t="s">
        <v>338</v>
      </c>
      <c r="Q13" s="43" t="s">
        <v>341</v>
      </c>
      <c r="R13" s="43" t="s">
        <v>341</v>
      </c>
      <c r="S13" s="43" t="s">
        <v>338</v>
      </c>
      <c r="T13" s="43" t="s">
        <v>338</v>
      </c>
      <c r="U13" s="43" t="s">
        <v>338</v>
      </c>
      <c r="V13" s="43" t="s">
        <v>338</v>
      </c>
      <c r="W13" s="43" t="s">
        <v>338</v>
      </c>
      <c r="X13" s="43"/>
      <c r="Y13" s="43" t="s">
        <v>330</v>
      </c>
      <c r="Z13" s="45" t="s">
        <v>502</v>
      </c>
      <c r="AA13" s="45" t="s">
        <v>336</v>
      </c>
      <c r="AB13" s="43" t="s">
        <v>495</v>
      </c>
      <c r="AC13" s="43" t="s">
        <v>497</v>
      </c>
      <c r="AD13" s="43" t="s">
        <v>337</v>
      </c>
      <c r="AE13" s="43"/>
      <c r="AF13" s="43" t="s">
        <v>538</v>
      </c>
      <c r="AG13" s="43"/>
    </row>
    <row r="14" spans="1:33" x14ac:dyDescent="0.3">
      <c r="A14" s="47" t="s">
        <v>735</v>
      </c>
      <c r="B14" s="43" t="str">
        <f>IF(Start!$D$2=Scenario!A14,"1","0")</f>
        <v>0</v>
      </c>
      <c r="C14" s="45" t="s">
        <v>329</v>
      </c>
      <c r="D14" s="43" t="str">
        <f>IF(B14="1",IF(Start!$D$11=Scenario!C14,"1","0"),"0")</f>
        <v>0</v>
      </c>
      <c r="E14" s="43" t="str">
        <f t="shared" si="0"/>
        <v>Verzwaren aansluiting (geen infra, exclusief meter)</v>
      </c>
      <c r="F14" s="43"/>
      <c r="G14" s="43" t="s">
        <v>515</v>
      </c>
      <c r="H14" s="43" t="s">
        <v>537</v>
      </c>
      <c r="I14" s="43" t="s">
        <v>533</v>
      </c>
      <c r="J14" s="43"/>
      <c r="K14" s="43" t="s">
        <v>534</v>
      </c>
      <c r="L14" s="43" t="s">
        <v>512</v>
      </c>
      <c r="M14" s="43"/>
      <c r="N14" s="43" t="s">
        <v>338</v>
      </c>
      <c r="O14" s="43" t="s">
        <v>338</v>
      </c>
      <c r="P14" s="43" t="s">
        <v>338</v>
      </c>
      <c r="Q14" s="43" t="s">
        <v>338</v>
      </c>
      <c r="R14" s="43" t="s">
        <v>338</v>
      </c>
      <c r="S14" s="43" t="s">
        <v>341</v>
      </c>
      <c r="T14" s="43" t="s">
        <v>341</v>
      </c>
      <c r="U14" s="43" t="s">
        <v>341</v>
      </c>
      <c r="V14" s="43" t="s">
        <v>341</v>
      </c>
      <c r="W14" s="43" t="s">
        <v>341</v>
      </c>
      <c r="X14" s="43"/>
      <c r="Y14" s="43" t="s">
        <v>337</v>
      </c>
      <c r="Z14" s="45" t="s">
        <v>502</v>
      </c>
      <c r="AA14" s="45" t="s">
        <v>336</v>
      </c>
      <c r="AB14" s="43" t="s">
        <v>495</v>
      </c>
      <c r="AC14" s="43" t="s">
        <v>497</v>
      </c>
      <c r="AD14" s="43" t="s">
        <v>498</v>
      </c>
      <c r="AE14" s="43"/>
      <c r="AF14" s="43" t="s">
        <v>530</v>
      </c>
      <c r="AG14" s="43"/>
    </row>
    <row r="15" spans="1:33" x14ac:dyDescent="0.3">
      <c r="A15" s="47" t="s">
        <v>735</v>
      </c>
      <c r="B15" s="43" t="str">
        <f>IF(Start!$D$2=Scenario!A15,"1","0")</f>
        <v>0</v>
      </c>
      <c r="C15" s="45" t="s">
        <v>330</v>
      </c>
      <c r="D15" s="43" t="str">
        <f>IF(B15="1",IF(Start!$D$11=Scenario!C15,"1","0"),"0")</f>
        <v>0</v>
      </c>
      <c r="E15" s="43" t="str">
        <f t="shared" si="0"/>
        <v>Verzwaren aansluiting (geen infra, exclusief meter)</v>
      </c>
      <c r="F15" s="43"/>
      <c r="G15" s="43" t="s">
        <v>515</v>
      </c>
      <c r="H15" s="43" t="s">
        <v>537</v>
      </c>
      <c r="I15" s="43" t="s">
        <v>533</v>
      </c>
      <c r="J15" s="43"/>
      <c r="K15" s="43" t="s">
        <v>534</v>
      </c>
      <c r="L15" s="43" t="s">
        <v>512</v>
      </c>
      <c r="M15" s="43"/>
      <c r="N15" s="43" t="s">
        <v>338</v>
      </c>
      <c r="O15" s="43" t="s">
        <v>338</v>
      </c>
      <c r="P15" s="43" t="s">
        <v>338</v>
      </c>
      <c r="Q15" s="43" t="s">
        <v>338</v>
      </c>
      <c r="R15" s="43" t="s">
        <v>338</v>
      </c>
      <c r="S15" s="43" t="s">
        <v>341</v>
      </c>
      <c r="T15" s="43" t="s">
        <v>341</v>
      </c>
      <c r="U15" s="43" t="s">
        <v>341</v>
      </c>
      <c r="V15" s="43" t="s">
        <v>341</v>
      </c>
      <c r="W15" s="43" t="s">
        <v>341</v>
      </c>
      <c r="X15" s="43"/>
      <c r="Y15" s="43" t="s">
        <v>337</v>
      </c>
      <c r="Z15" s="45" t="s">
        <v>502</v>
      </c>
      <c r="AA15" s="45" t="s">
        <v>336</v>
      </c>
      <c r="AB15" s="43" t="s">
        <v>495</v>
      </c>
      <c r="AC15" s="43" t="s">
        <v>497</v>
      </c>
      <c r="AD15" s="43" t="s">
        <v>498</v>
      </c>
      <c r="AE15" s="43"/>
      <c r="AF15" s="43" t="s">
        <v>530</v>
      </c>
      <c r="AG15" s="43"/>
    </row>
    <row r="16" spans="1:33" x14ac:dyDescent="0.3">
      <c r="A16" s="47" t="s">
        <v>735</v>
      </c>
      <c r="B16" s="43" t="str">
        <f>IF(Start!$D$2=Scenario!A16,"1","0")</f>
        <v>0</v>
      </c>
      <c r="C16" s="45" t="s">
        <v>337</v>
      </c>
      <c r="D16" s="43" t="str">
        <f>IF(B16="1",IF(Start!$D$11=Scenario!C16,"1","0"),"0")</f>
        <v>0</v>
      </c>
      <c r="E16" s="43" t="str">
        <f t="shared" si="0"/>
        <v>Verzwaren aansluiting (geen infra, exclusief meter)</v>
      </c>
      <c r="F16" s="43"/>
      <c r="G16" s="43" t="s">
        <v>515</v>
      </c>
      <c r="H16" s="43" t="s">
        <v>537</v>
      </c>
      <c r="I16" s="43" t="s">
        <v>533</v>
      </c>
      <c r="J16" s="43"/>
      <c r="K16" s="43" t="s">
        <v>534</v>
      </c>
      <c r="L16" s="43" t="s">
        <v>512</v>
      </c>
      <c r="M16" s="43"/>
      <c r="N16" s="43" t="s">
        <v>338</v>
      </c>
      <c r="O16" s="43" t="s">
        <v>338</v>
      </c>
      <c r="P16" s="43" t="s">
        <v>338</v>
      </c>
      <c r="Q16" s="43" t="s">
        <v>338</v>
      </c>
      <c r="R16" s="43" t="s">
        <v>338</v>
      </c>
      <c r="S16" s="43" t="s">
        <v>341</v>
      </c>
      <c r="T16" s="43" t="s">
        <v>341</v>
      </c>
      <c r="U16" s="43" t="s">
        <v>341</v>
      </c>
      <c r="V16" s="43" t="s">
        <v>341</v>
      </c>
      <c r="W16" s="43" t="s">
        <v>341</v>
      </c>
      <c r="X16" s="43"/>
      <c r="Y16" s="43" t="s">
        <v>337</v>
      </c>
      <c r="Z16" s="45" t="s">
        <v>502</v>
      </c>
      <c r="AA16" s="45" t="s">
        <v>336</v>
      </c>
      <c r="AB16" s="43" t="s">
        <v>495</v>
      </c>
      <c r="AC16" s="43" t="s">
        <v>497</v>
      </c>
      <c r="AD16" s="43" t="s">
        <v>498</v>
      </c>
      <c r="AE16" s="43"/>
      <c r="AF16" s="43" t="s">
        <v>530</v>
      </c>
      <c r="AG16" s="43"/>
    </row>
    <row r="17" spans="1:33" x14ac:dyDescent="0.3">
      <c r="A17" s="47" t="s">
        <v>734</v>
      </c>
      <c r="B17" s="43" t="str">
        <f>IF(Start!$D$2=Scenario!A17,"1","0")</f>
        <v>0</v>
      </c>
      <c r="C17" s="45" t="s">
        <v>329</v>
      </c>
      <c r="D17" s="43" t="str">
        <f>IF(B17="1",IF(Start!$D$11=Scenario!C17,"1","0"),"0")</f>
        <v>0</v>
      </c>
      <c r="E17" s="43" t="str">
        <f t="shared" si="0"/>
        <v>Verzwaren aansluiting (geen infra, inclusief meter)</v>
      </c>
      <c r="F17" s="43"/>
      <c r="G17" s="43" t="s">
        <v>515</v>
      </c>
      <c r="H17" s="43" t="s">
        <v>537</v>
      </c>
      <c r="I17" s="43" t="s">
        <v>533</v>
      </c>
      <c r="J17" s="43"/>
      <c r="K17" s="43" t="s">
        <v>534</v>
      </c>
      <c r="L17" s="43" t="s">
        <v>512</v>
      </c>
      <c r="M17" s="43"/>
      <c r="N17" s="43" t="s">
        <v>338</v>
      </c>
      <c r="O17" s="43" t="s">
        <v>338</v>
      </c>
      <c r="P17" s="43" t="s">
        <v>338</v>
      </c>
      <c r="Q17" s="43" t="s">
        <v>338</v>
      </c>
      <c r="R17" s="43" t="s">
        <v>338</v>
      </c>
      <c r="S17" s="43" t="s">
        <v>341</v>
      </c>
      <c r="T17" s="43" t="s">
        <v>341</v>
      </c>
      <c r="U17" s="43" t="s">
        <v>341</v>
      </c>
      <c r="V17" s="43" t="s">
        <v>341</v>
      </c>
      <c r="W17" s="43" t="s">
        <v>341</v>
      </c>
      <c r="X17" s="43"/>
      <c r="Y17" s="43" t="s">
        <v>337</v>
      </c>
      <c r="Z17" s="45" t="s">
        <v>502</v>
      </c>
      <c r="AA17" s="45" t="s">
        <v>433</v>
      </c>
      <c r="AB17" s="43" t="s">
        <v>495</v>
      </c>
      <c r="AC17" s="43" t="s">
        <v>497</v>
      </c>
      <c r="AD17" s="43" t="s">
        <v>498</v>
      </c>
      <c r="AE17" s="43"/>
      <c r="AF17" s="43" t="s">
        <v>530</v>
      </c>
      <c r="AG17" s="43"/>
    </row>
    <row r="18" spans="1:33" x14ac:dyDescent="0.3">
      <c r="A18" s="47" t="s">
        <v>734</v>
      </c>
      <c r="B18" s="43" t="str">
        <f>IF(Start!$D$2=Scenario!A18,"1","0")</f>
        <v>0</v>
      </c>
      <c r="C18" s="45" t="s">
        <v>330</v>
      </c>
      <c r="D18" s="43" t="str">
        <f>IF(B18="1",IF(Start!$D$11=Scenario!C18,"1","0"),"0")</f>
        <v>0</v>
      </c>
      <c r="E18" s="43" t="str">
        <f t="shared" si="0"/>
        <v>Verzwaren aansluiting (geen infra, inclusief meter)</v>
      </c>
      <c r="F18" s="43"/>
      <c r="G18" s="43" t="s">
        <v>515</v>
      </c>
      <c r="H18" s="43" t="s">
        <v>537</v>
      </c>
      <c r="I18" s="43" t="s">
        <v>533</v>
      </c>
      <c r="J18" s="43"/>
      <c r="K18" s="43" t="s">
        <v>534</v>
      </c>
      <c r="L18" s="43" t="s">
        <v>512</v>
      </c>
      <c r="M18" s="43"/>
      <c r="N18" s="43" t="s">
        <v>338</v>
      </c>
      <c r="O18" s="43" t="s">
        <v>338</v>
      </c>
      <c r="P18" s="43" t="s">
        <v>338</v>
      </c>
      <c r="Q18" s="43" t="s">
        <v>338</v>
      </c>
      <c r="R18" s="43" t="s">
        <v>338</v>
      </c>
      <c r="S18" s="43" t="s">
        <v>341</v>
      </c>
      <c r="T18" s="43" t="s">
        <v>341</v>
      </c>
      <c r="U18" s="43" t="s">
        <v>341</v>
      </c>
      <c r="V18" s="43" t="s">
        <v>341</v>
      </c>
      <c r="W18" s="43" t="s">
        <v>341</v>
      </c>
      <c r="X18" s="43"/>
      <c r="Y18" s="43" t="s">
        <v>337</v>
      </c>
      <c r="Z18" s="45" t="s">
        <v>502</v>
      </c>
      <c r="AA18" s="45" t="s">
        <v>433</v>
      </c>
      <c r="AB18" s="43" t="s">
        <v>495</v>
      </c>
      <c r="AC18" s="43" t="s">
        <v>497</v>
      </c>
      <c r="AD18" s="43" t="s">
        <v>498</v>
      </c>
      <c r="AE18" s="43"/>
      <c r="AF18" s="43" t="s">
        <v>530</v>
      </c>
      <c r="AG18" s="43"/>
    </row>
    <row r="19" spans="1:33" x14ac:dyDescent="0.3">
      <c r="A19" s="47" t="s">
        <v>734</v>
      </c>
      <c r="B19" s="43" t="str">
        <f>IF(Start!$D$2=Scenario!A19,"1","0")</f>
        <v>0</v>
      </c>
      <c r="C19" s="45" t="s">
        <v>337</v>
      </c>
      <c r="D19" s="43" t="str">
        <f>IF(B19="1",IF(Start!$D$11=Scenario!C19,"1","0"),"0")</f>
        <v>0</v>
      </c>
      <c r="E19" s="43" t="str">
        <f t="shared" si="0"/>
        <v>Verzwaren aansluiting (geen infra, inclusief meter)</v>
      </c>
      <c r="F19" s="43"/>
      <c r="G19" s="43" t="s">
        <v>515</v>
      </c>
      <c r="H19" s="43" t="s">
        <v>537</v>
      </c>
      <c r="I19" s="43" t="s">
        <v>533</v>
      </c>
      <c r="J19" s="43"/>
      <c r="K19" s="43" t="s">
        <v>534</v>
      </c>
      <c r="L19" s="43" t="s">
        <v>512</v>
      </c>
      <c r="M19" s="43"/>
      <c r="N19" s="43" t="s">
        <v>338</v>
      </c>
      <c r="O19" s="43" t="s">
        <v>338</v>
      </c>
      <c r="P19" s="43" t="s">
        <v>338</v>
      </c>
      <c r="Q19" s="43" t="s">
        <v>338</v>
      </c>
      <c r="R19" s="43" t="s">
        <v>338</v>
      </c>
      <c r="S19" s="43" t="s">
        <v>341</v>
      </c>
      <c r="T19" s="43" t="s">
        <v>341</v>
      </c>
      <c r="U19" s="43" t="s">
        <v>341</v>
      </c>
      <c r="V19" s="43" t="s">
        <v>341</v>
      </c>
      <c r="W19" s="43" t="s">
        <v>341</v>
      </c>
      <c r="X19" s="43"/>
      <c r="Y19" s="43" t="s">
        <v>337</v>
      </c>
      <c r="Z19" s="45" t="s">
        <v>502</v>
      </c>
      <c r="AA19" s="45" t="s">
        <v>433</v>
      </c>
      <c r="AB19" s="43" t="s">
        <v>495</v>
      </c>
      <c r="AC19" s="43" t="s">
        <v>497</v>
      </c>
      <c r="AD19" s="43" t="s">
        <v>498</v>
      </c>
      <c r="AE19" s="43"/>
      <c r="AF19" s="43" t="s">
        <v>530</v>
      </c>
      <c r="AG19" s="43"/>
    </row>
    <row r="20" spans="1:33" x14ac:dyDescent="0.3">
      <c r="A20" s="47" t="s">
        <v>733</v>
      </c>
      <c r="B20" s="43" t="str">
        <f>IF(Start!$D$2=Scenario!A20,"1","0")</f>
        <v>0</v>
      </c>
      <c r="C20" s="45" t="s">
        <v>329</v>
      </c>
      <c r="D20" s="43" t="str">
        <f>IF(B20="1",IF(Start!$D$11=Scenario!C20,"1","0"),"0")</f>
        <v>0</v>
      </c>
      <c r="E20" s="43" t="str">
        <f t="shared" si="0"/>
        <v>Verzwaren aansluiting (wel infra, exclusief meter)</v>
      </c>
      <c r="F20" s="43"/>
      <c r="G20" s="43" t="s">
        <v>515</v>
      </c>
      <c r="H20" s="43" t="s">
        <v>537</v>
      </c>
      <c r="I20" s="43" t="s">
        <v>533</v>
      </c>
      <c r="J20" s="43"/>
      <c r="K20" s="43" t="s">
        <v>534</v>
      </c>
      <c r="L20" s="43" t="s">
        <v>523</v>
      </c>
      <c r="M20" s="43"/>
      <c r="N20" s="43" t="s">
        <v>338</v>
      </c>
      <c r="O20" s="43" t="s">
        <v>338</v>
      </c>
      <c r="P20" s="43" t="s">
        <v>338</v>
      </c>
      <c r="Q20" s="43" t="s">
        <v>338</v>
      </c>
      <c r="R20" s="43" t="s">
        <v>338</v>
      </c>
      <c r="S20" s="43" t="s">
        <v>341</v>
      </c>
      <c r="T20" s="43" t="s">
        <v>341</v>
      </c>
      <c r="U20" s="43" t="s">
        <v>341</v>
      </c>
      <c r="V20" s="43" t="s">
        <v>341</v>
      </c>
      <c r="W20" s="43" t="s">
        <v>341</v>
      </c>
      <c r="X20" s="43"/>
      <c r="Y20" s="43" t="s">
        <v>335</v>
      </c>
      <c r="Z20" s="45" t="s">
        <v>502</v>
      </c>
      <c r="AA20" s="45" t="s">
        <v>336</v>
      </c>
      <c r="AB20" s="43" t="s">
        <v>495</v>
      </c>
      <c r="AC20" s="43" t="s">
        <v>497</v>
      </c>
      <c r="AD20" s="43" t="s">
        <v>498</v>
      </c>
      <c r="AE20" s="43"/>
      <c r="AF20" s="43" t="s">
        <v>530</v>
      </c>
      <c r="AG20" s="43"/>
    </row>
    <row r="21" spans="1:33" x14ac:dyDescent="0.3">
      <c r="A21" s="47" t="s">
        <v>733</v>
      </c>
      <c r="B21" s="43" t="str">
        <f>IF(Start!$D$2=Scenario!A21,"1","0")</f>
        <v>0</v>
      </c>
      <c r="C21" s="45" t="s">
        <v>330</v>
      </c>
      <c r="D21" s="43" t="str">
        <f>IF(B21="1",IF(Start!$D$11=Scenario!C21,"1","0"),"0")</f>
        <v>0</v>
      </c>
      <c r="E21" s="43" t="str">
        <f t="shared" si="0"/>
        <v>Verzwaren aansluiting (wel infra, exclusief meter)</v>
      </c>
      <c r="F21" s="43"/>
      <c r="G21" s="43" t="s">
        <v>515</v>
      </c>
      <c r="H21" s="43" t="s">
        <v>537</v>
      </c>
      <c r="I21" s="43" t="s">
        <v>533</v>
      </c>
      <c r="J21" s="43"/>
      <c r="K21" s="43" t="s">
        <v>534</v>
      </c>
      <c r="L21" s="43" t="s">
        <v>523</v>
      </c>
      <c r="M21" s="43"/>
      <c r="N21" s="43" t="s">
        <v>338</v>
      </c>
      <c r="O21" s="43" t="s">
        <v>338</v>
      </c>
      <c r="P21" s="43" t="s">
        <v>338</v>
      </c>
      <c r="Q21" s="43" t="s">
        <v>338</v>
      </c>
      <c r="R21" s="43" t="s">
        <v>338</v>
      </c>
      <c r="S21" s="43" t="s">
        <v>341</v>
      </c>
      <c r="T21" s="43" t="s">
        <v>341</v>
      </c>
      <c r="U21" s="43" t="s">
        <v>341</v>
      </c>
      <c r="V21" s="43" t="s">
        <v>341</v>
      </c>
      <c r="W21" s="43" t="s">
        <v>341</v>
      </c>
      <c r="X21" s="43"/>
      <c r="Y21" s="43" t="s">
        <v>335</v>
      </c>
      <c r="Z21" s="45" t="s">
        <v>502</v>
      </c>
      <c r="AA21" s="45" t="s">
        <v>336</v>
      </c>
      <c r="AB21" s="43" t="s">
        <v>495</v>
      </c>
      <c r="AC21" s="43" t="s">
        <v>497</v>
      </c>
      <c r="AD21" s="43" t="s">
        <v>498</v>
      </c>
      <c r="AE21" s="43"/>
      <c r="AF21" s="43" t="s">
        <v>530</v>
      </c>
      <c r="AG21" s="43"/>
    </row>
    <row r="22" spans="1:33" x14ac:dyDescent="0.3">
      <c r="A22" s="47" t="s">
        <v>733</v>
      </c>
      <c r="B22" s="43" t="str">
        <f>IF(Start!$D$2=Scenario!A22,"1","0")</f>
        <v>0</v>
      </c>
      <c r="C22" s="45" t="s">
        <v>337</v>
      </c>
      <c r="D22" s="43" t="str">
        <f>IF(B22="1",IF(Start!$D$11=Scenario!C22,"1","0"),"0")</f>
        <v>0</v>
      </c>
      <c r="E22" s="43" t="str">
        <f t="shared" si="0"/>
        <v>Verzwaren aansluiting (wel infra, exclusief meter)</v>
      </c>
      <c r="F22" s="43"/>
      <c r="G22" s="43" t="s">
        <v>515</v>
      </c>
      <c r="H22" s="43" t="s">
        <v>537</v>
      </c>
      <c r="I22" s="43" t="s">
        <v>533</v>
      </c>
      <c r="J22" s="43"/>
      <c r="K22" s="43" t="s">
        <v>534</v>
      </c>
      <c r="L22" s="43" t="s">
        <v>523</v>
      </c>
      <c r="M22" s="43"/>
      <c r="N22" s="43" t="s">
        <v>338</v>
      </c>
      <c r="O22" s="43" t="s">
        <v>338</v>
      </c>
      <c r="P22" s="43" t="s">
        <v>338</v>
      </c>
      <c r="Q22" s="43" t="s">
        <v>338</v>
      </c>
      <c r="R22" s="43" t="s">
        <v>338</v>
      </c>
      <c r="S22" s="43" t="s">
        <v>341</v>
      </c>
      <c r="T22" s="43" t="s">
        <v>341</v>
      </c>
      <c r="U22" s="43" t="s">
        <v>341</v>
      </c>
      <c r="V22" s="43" t="s">
        <v>341</v>
      </c>
      <c r="W22" s="43" t="s">
        <v>341</v>
      </c>
      <c r="X22" s="43"/>
      <c r="Y22" s="43" t="s">
        <v>335</v>
      </c>
      <c r="Z22" s="45" t="s">
        <v>502</v>
      </c>
      <c r="AA22" s="45" t="s">
        <v>336</v>
      </c>
      <c r="AB22" s="43" t="s">
        <v>495</v>
      </c>
      <c r="AC22" s="43" t="s">
        <v>497</v>
      </c>
      <c r="AD22" s="43" t="s">
        <v>498</v>
      </c>
      <c r="AE22" s="43"/>
      <c r="AF22" s="43" t="s">
        <v>530</v>
      </c>
      <c r="AG22" s="43"/>
    </row>
    <row r="23" spans="1:33" x14ac:dyDescent="0.3">
      <c r="A23" s="47" t="s">
        <v>732</v>
      </c>
      <c r="B23" s="43" t="str">
        <f>IF(Start!$D$2=Scenario!A23,"1","0")</f>
        <v>0</v>
      </c>
      <c r="C23" s="45" t="s">
        <v>329</v>
      </c>
      <c r="D23" s="43" t="str">
        <f>IF(B23="1",IF(Start!$D$11=Scenario!C23,"1","0"),"0")</f>
        <v>0</v>
      </c>
      <c r="E23" s="43" t="str">
        <f t="shared" si="0"/>
        <v>Verzwaren aansluiting (wel infra, inclusief meter)</v>
      </c>
      <c r="F23" s="43"/>
      <c r="G23" s="43" t="s">
        <v>515</v>
      </c>
      <c r="H23" s="43" t="s">
        <v>537</v>
      </c>
      <c r="I23" s="43" t="s">
        <v>533</v>
      </c>
      <c r="J23" s="43"/>
      <c r="K23" s="43" t="s">
        <v>534</v>
      </c>
      <c r="L23" s="43" t="s">
        <v>523</v>
      </c>
      <c r="M23" s="43"/>
      <c r="N23" s="43" t="s">
        <v>338</v>
      </c>
      <c r="O23" s="43" t="s">
        <v>338</v>
      </c>
      <c r="P23" s="43" t="s">
        <v>338</v>
      </c>
      <c r="Q23" s="43" t="s">
        <v>338</v>
      </c>
      <c r="R23" s="43" t="s">
        <v>338</v>
      </c>
      <c r="S23" s="43" t="s">
        <v>341</v>
      </c>
      <c r="T23" s="43" t="s">
        <v>341</v>
      </c>
      <c r="U23" s="43" t="s">
        <v>341</v>
      </c>
      <c r="V23" s="43" t="s">
        <v>341</v>
      </c>
      <c r="W23" s="43" t="s">
        <v>341</v>
      </c>
      <c r="X23" s="43"/>
      <c r="Y23" s="43" t="s">
        <v>335</v>
      </c>
      <c r="Z23" s="45" t="s">
        <v>502</v>
      </c>
      <c r="AA23" s="45" t="s">
        <v>433</v>
      </c>
      <c r="AB23" s="43" t="s">
        <v>495</v>
      </c>
      <c r="AC23" s="43" t="s">
        <v>497</v>
      </c>
      <c r="AD23" s="43" t="s">
        <v>498</v>
      </c>
      <c r="AE23" s="43"/>
      <c r="AF23" s="43" t="s">
        <v>530</v>
      </c>
      <c r="AG23" s="43"/>
    </row>
    <row r="24" spans="1:33" x14ac:dyDescent="0.3">
      <c r="A24" s="47" t="s">
        <v>732</v>
      </c>
      <c r="B24" s="43" t="str">
        <f>IF(Start!$D$2=Scenario!A24,"1","0")</f>
        <v>0</v>
      </c>
      <c r="C24" s="45" t="s">
        <v>330</v>
      </c>
      <c r="D24" s="43" t="str">
        <f>IF(B24="1",IF(Start!$D$11=Scenario!C24,"1","0"),"0")</f>
        <v>0</v>
      </c>
      <c r="E24" s="43" t="str">
        <f t="shared" si="0"/>
        <v>Verzwaren aansluiting (wel infra, inclusief meter)</v>
      </c>
      <c r="F24" s="43"/>
      <c r="G24" s="43" t="s">
        <v>515</v>
      </c>
      <c r="H24" s="43" t="s">
        <v>537</v>
      </c>
      <c r="I24" s="43" t="s">
        <v>533</v>
      </c>
      <c r="J24" s="43"/>
      <c r="K24" s="43" t="s">
        <v>534</v>
      </c>
      <c r="L24" s="43" t="s">
        <v>523</v>
      </c>
      <c r="M24" s="43"/>
      <c r="N24" s="43" t="s">
        <v>338</v>
      </c>
      <c r="O24" s="43" t="s">
        <v>338</v>
      </c>
      <c r="P24" s="43" t="s">
        <v>338</v>
      </c>
      <c r="Q24" s="43" t="s">
        <v>338</v>
      </c>
      <c r="R24" s="43" t="s">
        <v>338</v>
      </c>
      <c r="S24" s="43" t="s">
        <v>341</v>
      </c>
      <c r="T24" s="43" t="s">
        <v>341</v>
      </c>
      <c r="U24" s="43" t="s">
        <v>341</v>
      </c>
      <c r="V24" s="43" t="s">
        <v>341</v>
      </c>
      <c r="W24" s="43" t="s">
        <v>341</v>
      </c>
      <c r="X24" s="43"/>
      <c r="Y24" s="43" t="s">
        <v>335</v>
      </c>
      <c r="Z24" s="45" t="s">
        <v>502</v>
      </c>
      <c r="AA24" s="45" t="s">
        <v>433</v>
      </c>
      <c r="AB24" s="43" t="s">
        <v>495</v>
      </c>
      <c r="AC24" s="43" t="s">
        <v>497</v>
      </c>
      <c r="AD24" s="43" t="s">
        <v>498</v>
      </c>
      <c r="AE24" s="43"/>
      <c r="AF24" s="43" t="s">
        <v>530</v>
      </c>
      <c r="AG24" s="43"/>
    </row>
    <row r="25" spans="1:33" x14ac:dyDescent="0.3">
      <c r="A25" s="47" t="s">
        <v>732</v>
      </c>
      <c r="B25" s="43" t="str">
        <f>IF(Start!$D$2=Scenario!A25,"1","0")</f>
        <v>0</v>
      </c>
      <c r="C25" s="45" t="s">
        <v>337</v>
      </c>
      <c r="D25" s="43" t="str">
        <f>IF(B25="1",IF(Start!$D$11=Scenario!C25,"1","0"),"0")</f>
        <v>0</v>
      </c>
      <c r="E25" s="43" t="str">
        <f t="shared" si="0"/>
        <v>Verzwaren aansluiting (wel infra, inclusief meter)</v>
      </c>
      <c r="F25" s="43"/>
      <c r="G25" s="43" t="s">
        <v>515</v>
      </c>
      <c r="H25" s="43" t="s">
        <v>537</v>
      </c>
      <c r="I25" s="43" t="s">
        <v>533</v>
      </c>
      <c r="J25" s="43"/>
      <c r="K25" s="43" t="s">
        <v>534</v>
      </c>
      <c r="L25" s="43" t="s">
        <v>523</v>
      </c>
      <c r="M25" s="43"/>
      <c r="N25" s="43" t="s">
        <v>338</v>
      </c>
      <c r="O25" s="43" t="s">
        <v>338</v>
      </c>
      <c r="P25" s="43" t="s">
        <v>338</v>
      </c>
      <c r="Q25" s="43" t="s">
        <v>338</v>
      </c>
      <c r="R25" s="43" t="s">
        <v>338</v>
      </c>
      <c r="S25" s="43" t="s">
        <v>341</v>
      </c>
      <c r="T25" s="43" t="s">
        <v>341</v>
      </c>
      <c r="U25" s="43" t="s">
        <v>341</v>
      </c>
      <c r="V25" s="43" t="s">
        <v>341</v>
      </c>
      <c r="W25" s="43" t="s">
        <v>341</v>
      </c>
      <c r="X25" s="43"/>
      <c r="Y25" s="43" t="s">
        <v>335</v>
      </c>
      <c r="Z25" s="45" t="s">
        <v>502</v>
      </c>
      <c r="AA25" s="45" t="s">
        <v>433</v>
      </c>
      <c r="AB25" s="43" t="s">
        <v>495</v>
      </c>
      <c r="AC25" s="43" t="s">
        <v>497</v>
      </c>
      <c r="AD25" s="43" t="s">
        <v>498</v>
      </c>
      <c r="AE25" s="43"/>
      <c r="AF25" s="43" t="s">
        <v>530</v>
      </c>
      <c r="AG25" s="43"/>
    </row>
    <row r="26" spans="1:33" x14ac:dyDescent="0.3">
      <c r="A26" s="47" t="s">
        <v>731</v>
      </c>
      <c r="B26" s="43" t="str">
        <f>IF(Start!$D$2=Scenario!A26,"1","0")</f>
        <v>0</v>
      </c>
      <c r="C26" s="45" t="s">
        <v>329</v>
      </c>
      <c r="D26" s="43" t="str">
        <f>IF(B26="1",IF(Start!$D$11=Scenario!C26,"1","0"),"0")</f>
        <v>0</v>
      </c>
      <c r="E26" s="43" t="str">
        <f t="shared" si="0"/>
        <v>Verlagen aansluiting (geen infra, exclusief meter)</v>
      </c>
      <c r="F26" s="43"/>
      <c r="G26" s="43" t="s">
        <v>515</v>
      </c>
      <c r="H26" s="43" t="s">
        <v>535</v>
      </c>
      <c r="I26" s="43" t="s">
        <v>533</v>
      </c>
      <c r="J26" s="43"/>
      <c r="K26" s="43" t="s">
        <v>534</v>
      </c>
      <c r="L26" s="43" t="s">
        <v>512</v>
      </c>
      <c r="M26" s="43"/>
      <c r="N26" s="43" t="s">
        <v>338</v>
      </c>
      <c r="O26" s="43" t="s">
        <v>338</v>
      </c>
      <c r="P26" s="43" t="s">
        <v>338</v>
      </c>
      <c r="Q26" s="43" t="s">
        <v>338</v>
      </c>
      <c r="R26" s="43" t="s">
        <v>338</v>
      </c>
      <c r="S26" s="43" t="s">
        <v>341</v>
      </c>
      <c r="T26" s="43" t="s">
        <v>341</v>
      </c>
      <c r="U26" s="43" t="s">
        <v>341</v>
      </c>
      <c r="V26" s="43" t="s">
        <v>341</v>
      </c>
      <c r="W26" s="43" t="s">
        <v>341</v>
      </c>
      <c r="X26" s="43"/>
      <c r="Y26" s="43" t="s">
        <v>337</v>
      </c>
      <c r="Z26" s="45" t="s">
        <v>502</v>
      </c>
      <c r="AA26" s="45" t="s">
        <v>336</v>
      </c>
      <c r="AB26" s="43" t="s">
        <v>495</v>
      </c>
      <c r="AC26" s="43" t="s">
        <v>497</v>
      </c>
      <c r="AD26" s="43" t="s">
        <v>496</v>
      </c>
      <c r="AE26" s="43"/>
      <c r="AF26" s="43" t="s">
        <v>536</v>
      </c>
      <c r="AG26" s="43"/>
    </row>
    <row r="27" spans="1:33" x14ac:dyDescent="0.3">
      <c r="A27" s="47" t="s">
        <v>731</v>
      </c>
      <c r="B27" s="43" t="str">
        <f>IF(Start!$D$2=Scenario!A27,"1","0")</f>
        <v>0</v>
      </c>
      <c r="C27" s="45" t="s">
        <v>330</v>
      </c>
      <c r="D27" s="43" t="str">
        <f>IF(B27="1",IF(Start!$D$11=Scenario!C27,"1","0"),"0")</f>
        <v>0</v>
      </c>
      <c r="E27" s="43" t="str">
        <f t="shared" si="0"/>
        <v>Verlagen aansluiting (geen infra, exclusief meter)</v>
      </c>
      <c r="F27" s="43"/>
      <c r="G27" s="43" t="s">
        <v>515</v>
      </c>
      <c r="H27" s="43" t="s">
        <v>535</v>
      </c>
      <c r="I27" s="43" t="s">
        <v>533</v>
      </c>
      <c r="J27" s="43"/>
      <c r="K27" s="43" t="s">
        <v>534</v>
      </c>
      <c r="L27" s="43" t="s">
        <v>512</v>
      </c>
      <c r="M27" s="43"/>
      <c r="N27" s="43" t="s">
        <v>338</v>
      </c>
      <c r="O27" s="43" t="s">
        <v>338</v>
      </c>
      <c r="P27" s="43" t="s">
        <v>338</v>
      </c>
      <c r="Q27" s="43" t="s">
        <v>338</v>
      </c>
      <c r="R27" s="43" t="s">
        <v>338</v>
      </c>
      <c r="S27" s="43" t="s">
        <v>341</v>
      </c>
      <c r="T27" s="43" t="s">
        <v>341</v>
      </c>
      <c r="U27" s="43" t="s">
        <v>341</v>
      </c>
      <c r="V27" s="43" t="s">
        <v>341</v>
      </c>
      <c r="W27" s="43" t="s">
        <v>341</v>
      </c>
      <c r="X27" s="43"/>
      <c r="Y27" s="43" t="s">
        <v>337</v>
      </c>
      <c r="Z27" s="45" t="s">
        <v>502</v>
      </c>
      <c r="AA27" s="45" t="s">
        <v>336</v>
      </c>
      <c r="AB27" s="43" t="s">
        <v>495</v>
      </c>
      <c r="AC27" s="43" t="s">
        <v>497</v>
      </c>
      <c r="AD27" s="43" t="s">
        <v>496</v>
      </c>
      <c r="AE27" s="43"/>
      <c r="AF27" s="43" t="s">
        <v>536</v>
      </c>
      <c r="AG27" s="43"/>
    </row>
    <row r="28" spans="1:33" x14ac:dyDescent="0.3">
      <c r="A28" s="47" t="s">
        <v>731</v>
      </c>
      <c r="B28" s="43" t="str">
        <f>IF(Start!$D$2=Scenario!A28,"1","0")</f>
        <v>0</v>
      </c>
      <c r="C28" s="45" t="s">
        <v>337</v>
      </c>
      <c r="D28" s="43" t="str">
        <f>IF(B28="1",IF(Start!$D$11=Scenario!C28,"1","0"),"0")</f>
        <v>0</v>
      </c>
      <c r="E28" s="43" t="str">
        <f t="shared" si="0"/>
        <v>Verlagen aansluiting (geen infra, exclusief meter)</v>
      </c>
      <c r="F28" s="43"/>
      <c r="G28" s="43" t="s">
        <v>515</v>
      </c>
      <c r="H28" s="43" t="s">
        <v>535</v>
      </c>
      <c r="I28" s="43" t="s">
        <v>533</v>
      </c>
      <c r="J28" s="43"/>
      <c r="K28" s="43" t="s">
        <v>534</v>
      </c>
      <c r="L28" s="43" t="s">
        <v>512</v>
      </c>
      <c r="M28" s="43"/>
      <c r="N28" s="43" t="s">
        <v>338</v>
      </c>
      <c r="O28" s="43" t="s">
        <v>338</v>
      </c>
      <c r="P28" s="43" t="s">
        <v>338</v>
      </c>
      <c r="Q28" s="43" t="s">
        <v>338</v>
      </c>
      <c r="R28" s="43" t="s">
        <v>338</v>
      </c>
      <c r="S28" s="43" t="s">
        <v>341</v>
      </c>
      <c r="T28" s="43" t="s">
        <v>341</v>
      </c>
      <c r="U28" s="43" t="s">
        <v>341</v>
      </c>
      <c r="V28" s="43" t="s">
        <v>341</v>
      </c>
      <c r="W28" s="43" t="s">
        <v>341</v>
      </c>
      <c r="X28" s="43"/>
      <c r="Y28" s="43" t="s">
        <v>337</v>
      </c>
      <c r="Z28" s="45" t="s">
        <v>502</v>
      </c>
      <c r="AA28" s="45" t="s">
        <v>336</v>
      </c>
      <c r="AB28" s="43" t="s">
        <v>495</v>
      </c>
      <c r="AC28" s="43" t="s">
        <v>497</v>
      </c>
      <c r="AD28" s="43" t="s">
        <v>496</v>
      </c>
      <c r="AE28" s="43"/>
      <c r="AF28" s="43" t="s">
        <v>536</v>
      </c>
      <c r="AG28" s="43"/>
    </row>
    <row r="29" spans="1:33" x14ac:dyDescent="0.3">
      <c r="A29" s="47" t="s">
        <v>730</v>
      </c>
      <c r="B29" s="43" t="str">
        <f>IF(Start!$D$2=Scenario!A29,"1","0")</f>
        <v>0</v>
      </c>
      <c r="C29" s="45" t="s">
        <v>329</v>
      </c>
      <c r="D29" s="43" t="str">
        <f>IF(B29="1",IF(Start!$D$11=Scenario!C29,"1","0"),"0")</f>
        <v>0</v>
      </c>
      <c r="E29" s="43" t="str">
        <f t="shared" si="0"/>
        <v>Verlagen aansluiting (geen infra, inclusief meter)</v>
      </c>
      <c r="F29" s="43"/>
      <c r="G29" s="43" t="s">
        <v>515</v>
      </c>
      <c r="H29" s="43" t="s">
        <v>535</v>
      </c>
      <c r="I29" s="43" t="s">
        <v>533</v>
      </c>
      <c r="J29" s="43"/>
      <c r="K29" s="43" t="s">
        <v>534</v>
      </c>
      <c r="L29" s="43" t="s">
        <v>512</v>
      </c>
      <c r="M29" s="43"/>
      <c r="N29" s="43" t="s">
        <v>338</v>
      </c>
      <c r="O29" s="43" t="s">
        <v>338</v>
      </c>
      <c r="P29" s="43" t="s">
        <v>338</v>
      </c>
      <c r="Q29" s="43" t="s">
        <v>338</v>
      </c>
      <c r="R29" s="43" t="s">
        <v>338</v>
      </c>
      <c r="S29" s="43" t="s">
        <v>341</v>
      </c>
      <c r="T29" s="43" t="s">
        <v>341</v>
      </c>
      <c r="U29" s="43" t="s">
        <v>341</v>
      </c>
      <c r="V29" s="43" t="s">
        <v>341</v>
      </c>
      <c r="W29" s="43" t="s">
        <v>341</v>
      </c>
      <c r="X29" s="43"/>
      <c r="Y29" s="43" t="s">
        <v>337</v>
      </c>
      <c r="Z29" s="45" t="s">
        <v>502</v>
      </c>
      <c r="AA29" s="45" t="s">
        <v>433</v>
      </c>
      <c r="AB29" s="43" t="s">
        <v>495</v>
      </c>
      <c r="AC29" s="43" t="s">
        <v>497</v>
      </c>
      <c r="AD29" s="43" t="s">
        <v>496</v>
      </c>
      <c r="AE29" s="43"/>
      <c r="AF29" s="43" t="s">
        <v>536</v>
      </c>
      <c r="AG29" s="43"/>
    </row>
    <row r="30" spans="1:33" x14ac:dyDescent="0.3">
      <c r="A30" s="47" t="s">
        <v>730</v>
      </c>
      <c r="B30" s="43" t="str">
        <f>IF(Start!$D$2=Scenario!A30,"1","0")</f>
        <v>0</v>
      </c>
      <c r="C30" s="45" t="s">
        <v>330</v>
      </c>
      <c r="D30" s="43" t="str">
        <f>IF(B30="1",IF(Start!$D$11=Scenario!C30,"1","0"),"0")</f>
        <v>0</v>
      </c>
      <c r="E30" s="43" t="str">
        <f t="shared" si="0"/>
        <v>Verlagen aansluiting (geen infra, inclusief meter)</v>
      </c>
      <c r="F30" s="43"/>
      <c r="G30" s="43" t="s">
        <v>515</v>
      </c>
      <c r="H30" s="43" t="s">
        <v>535</v>
      </c>
      <c r="I30" s="43" t="s">
        <v>533</v>
      </c>
      <c r="J30" s="43"/>
      <c r="K30" s="43" t="s">
        <v>534</v>
      </c>
      <c r="L30" s="43" t="s">
        <v>512</v>
      </c>
      <c r="M30" s="43"/>
      <c r="N30" s="43" t="s">
        <v>338</v>
      </c>
      <c r="O30" s="43" t="s">
        <v>338</v>
      </c>
      <c r="P30" s="43" t="s">
        <v>338</v>
      </c>
      <c r="Q30" s="43" t="s">
        <v>338</v>
      </c>
      <c r="R30" s="43" t="s">
        <v>338</v>
      </c>
      <c r="S30" s="43" t="s">
        <v>341</v>
      </c>
      <c r="T30" s="43" t="s">
        <v>341</v>
      </c>
      <c r="U30" s="43" t="s">
        <v>341</v>
      </c>
      <c r="V30" s="43" t="s">
        <v>341</v>
      </c>
      <c r="W30" s="43" t="s">
        <v>341</v>
      </c>
      <c r="X30" s="43"/>
      <c r="Y30" s="43" t="s">
        <v>337</v>
      </c>
      <c r="Z30" s="45" t="s">
        <v>502</v>
      </c>
      <c r="AA30" s="45" t="s">
        <v>433</v>
      </c>
      <c r="AB30" s="43" t="s">
        <v>495</v>
      </c>
      <c r="AC30" s="43" t="s">
        <v>497</v>
      </c>
      <c r="AD30" s="43" t="s">
        <v>496</v>
      </c>
      <c r="AE30" s="43"/>
      <c r="AF30" s="43" t="s">
        <v>536</v>
      </c>
      <c r="AG30" s="43"/>
    </row>
    <row r="31" spans="1:33" x14ac:dyDescent="0.3">
      <c r="A31" s="47" t="s">
        <v>730</v>
      </c>
      <c r="B31" s="43" t="str">
        <f>IF(Start!$D$2=Scenario!A31,"1","0")</f>
        <v>0</v>
      </c>
      <c r="C31" s="45" t="s">
        <v>337</v>
      </c>
      <c r="D31" s="43" t="str">
        <f>IF(B31="1",IF(Start!$D$11=Scenario!C31,"1","0"),"0")</f>
        <v>0</v>
      </c>
      <c r="E31" s="43" t="str">
        <f t="shared" si="0"/>
        <v>Verlagen aansluiting (geen infra, inclusief meter)</v>
      </c>
      <c r="F31" s="43"/>
      <c r="G31" s="43" t="s">
        <v>515</v>
      </c>
      <c r="H31" s="43" t="s">
        <v>535</v>
      </c>
      <c r="I31" s="43" t="s">
        <v>533</v>
      </c>
      <c r="J31" s="43"/>
      <c r="K31" s="43" t="s">
        <v>534</v>
      </c>
      <c r="L31" s="43" t="s">
        <v>512</v>
      </c>
      <c r="M31" s="43"/>
      <c r="N31" s="43" t="s">
        <v>338</v>
      </c>
      <c r="O31" s="43" t="s">
        <v>338</v>
      </c>
      <c r="P31" s="43" t="s">
        <v>338</v>
      </c>
      <c r="Q31" s="43" t="s">
        <v>338</v>
      </c>
      <c r="R31" s="43" t="s">
        <v>338</v>
      </c>
      <c r="S31" s="43" t="s">
        <v>341</v>
      </c>
      <c r="T31" s="43" t="s">
        <v>341</v>
      </c>
      <c r="U31" s="43" t="s">
        <v>341</v>
      </c>
      <c r="V31" s="43" t="s">
        <v>341</v>
      </c>
      <c r="W31" s="43" t="s">
        <v>341</v>
      </c>
      <c r="X31" s="43"/>
      <c r="Y31" s="43" t="s">
        <v>337</v>
      </c>
      <c r="Z31" s="45" t="s">
        <v>502</v>
      </c>
      <c r="AA31" s="45" t="s">
        <v>433</v>
      </c>
      <c r="AB31" s="43" t="s">
        <v>495</v>
      </c>
      <c r="AC31" s="43" t="s">
        <v>497</v>
      </c>
      <c r="AD31" s="43" t="s">
        <v>496</v>
      </c>
      <c r="AE31" s="43"/>
      <c r="AF31" s="43" t="s">
        <v>536</v>
      </c>
      <c r="AG31" s="43"/>
    </row>
    <row r="32" spans="1:33" x14ac:dyDescent="0.3">
      <c r="A32" s="47" t="s">
        <v>729</v>
      </c>
      <c r="B32" s="43" t="str">
        <f>IF(Start!$D$2=Scenario!A32,"1","0")</f>
        <v>0</v>
      </c>
      <c r="C32" s="45" t="s">
        <v>329</v>
      </c>
      <c r="D32" s="43" t="str">
        <f>IF(B32="1",IF(Start!$D$11=Scenario!C32,"1","0"),"0")</f>
        <v>0</v>
      </c>
      <c r="E32" s="43" t="str">
        <f t="shared" si="0"/>
        <v>Verlagen aansluiting (wel infra, exclusief meter)</v>
      </c>
      <c r="F32" s="43"/>
      <c r="G32" s="43" t="s">
        <v>515</v>
      </c>
      <c r="H32" s="43" t="s">
        <v>535</v>
      </c>
      <c r="I32" s="43" t="s">
        <v>533</v>
      </c>
      <c r="J32" s="43"/>
      <c r="K32" s="43" t="s">
        <v>534</v>
      </c>
      <c r="L32" s="43" t="s">
        <v>523</v>
      </c>
      <c r="M32" s="43"/>
      <c r="N32" s="43" t="s">
        <v>338</v>
      </c>
      <c r="O32" s="43" t="s">
        <v>338</v>
      </c>
      <c r="P32" s="43" t="s">
        <v>338</v>
      </c>
      <c r="Q32" s="43" t="s">
        <v>338</v>
      </c>
      <c r="R32" s="43" t="s">
        <v>338</v>
      </c>
      <c r="S32" s="43" t="s">
        <v>341</v>
      </c>
      <c r="T32" s="43" t="s">
        <v>341</v>
      </c>
      <c r="U32" s="43" t="s">
        <v>341</v>
      </c>
      <c r="V32" s="43" t="s">
        <v>341</v>
      </c>
      <c r="W32" s="43" t="s">
        <v>341</v>
      </c>
      <c r="X32" s="43"/>
      <c r="Y32" s="43" t="s">
        <v>335</v>
      </c>
      <c r="Z32" s="45" t="s">
        <v>502</v>
      </c>
      <c r="AA32" s="45" t="s">
        <v>336</v>
      </c>
      <c r="AB32" s="43" t="s">
        <v>495</v>
      </c>
      <c r="AC32" s="43" t="s">
        <v>497</v>
      </c>
      <c r="AD32" s="43" t="s">
        <v>496</v>
      </c>
      <c r="AE32" s="43"/>
      <c r="AF32" s="43" t="s">
        <v>530</v>
      </c>
      <c r="AG32" s="43"/>
    </row>
    <row r="33" spans="1:33" x14ac:dyDescent="0.3">
      <c r="A33" s="47" t="s">
        <v>729</v>
      </c>
      <c r="B33" s="43" t="str">
        <f>IF(Start!$D$2=Scenario!A33,"1","0")</f>
        <v>0</v>
      </c>
      <c r="C33" s="45" t="s">
        <v>330</v>
      </c>
      <c r="D33" s="43" t="str">
        <f>IF(B33="1",IF(Start!$D$11=Scenario!C33,"1","0"),"0")</f>
        <v>0</v>
      </c>
      <c r="E33" s="43" t="str">
        <f t="shared" si="0"/>
        <v>Verlagen aansluiting (wel infra, exclusief meter)</v>
      </c>
      <c r="F33" s="43"/>
      <c r="G33" s="43" t="s">
        <v>515</v>
      </c>
      <c r="H33" s="43" t="s">
        <v>535</v>
      </c>
      <c r="I33" s="43" t="s">
        <v>533</v>
      </c>
      <c r="J33" s="43"/>
      <c r="K33" s="43" t="s">
        <v>534</v>
      </c>
      <c r="L33" s="43" t="s">
        <v>523</v>
      </c>
      <c r="M33" s="43"/>
      <c r="N33" s="43" t="s">
        <v>338</v>
      </c>
      <c r="O33" s="43" t="s">
        <v>338</v>
      </c>
      <c r="P33" s="43" t="s">
        <v>338</v>
      </c>
      <c r="Q33" s="43" t="s">
        <v>338</v>
      </c>
      <c r="R33" s="43" t="s">
        <v>338</v>
      </c>
      <c r="S33" s="43" t="s">
        <v>341</v>
      </c>
      <c r="T33" s="43" t="s">
        <v>341</v>
      </c>
      <c r="U33" s="43" t="s">
        <v>341</v>
      </c>
      <c r="V33" s="43" t="s">
        <v>341</v>
      </c>
      <c r="W33" s="43" t="s">
        <v>341</v>
      </c>
      <c r="X33" s="43"/>
      <c r="Y33" s="43" t="s">
        <v>335</v>
      </c>
      <c r="Z33" s="45" t="s">
        <v>502</v>
      </c>
      <c r="AA33" s="45" t="s">
        <v>336</v>
      </c>
      <c r="AB33" s="43" t="s">
        <v>495</v>
      </c>
      <c r="AC33" s="43" t="s">
        <v>497</v>
      </c>
      <c r="AD33" s="43" t="s">
        <v>496</v>
      </c>
      <c r="AE33" s="43"/>
      <c r="AF33" s="43" t="s">
        <v>530</v>
      </c>
      <c r="AG33" s="43"/>
    </row>
    <row r="34" spans="1:33" x14ac:dyDescent="0.3">
      <c r="A34" s="47" t="s">
        <v>729</v>
      </c>
      <c r="B34" s="43" t="str">
        <f>IF(Start!$D$2=Scenario!A34,"1","0")</f>
        <v>0</v>
      </c>
      <c r="C34" s="45" t="s">
        <v>337</v>
      </c>
      <c r="D34" s="43" t="str">
        <f>IF(B34="1",IF(Start!$D$11=Scenario!C34,"1","0"),"0")</f>
        <v>0</v>
      </c>
      <c r="E34" s="43" t="str">
        <f t="shared" si="0"/>
        <v>Verlagen aansluiting (wel infra, exclusief meter)</v>
      </c>
      <c r="F34" s="43"/>
      <c r="G34" s="43" t="s">
        <v>515</v>
      </c>
      <c r="H34" s="43" t="s">
        <v>535</v>
      </c>
      <c r="I34" s="43" t="s">
        <v>533</v>
      </c>
      <c r="J34" s="43"/>
      <c r="K34" s="43" t="s">
        <v>534</v>
      </c>
      <c r="L34" s="43" t="s">
        <v>523</v>
      </c>
      <c r="M34" s="43"/>
      <c r="N34" s="43" t="s">
        <v>338</v>
      </c>
      <c r="O34" s="43" t="s">
        <v>338</v>
      </c>
      <c r="P34" s="43" t="s">
        <v>338</v>
      </c>
      <c r="Q34" s="43" t="s">
        <v>338</v>
      </c>
      <c r="R34" s="43" t="s">
        <v>338</v>
      </c>
      <c r="S34" s="43" t="s">
        <v>341</v>
      </c>
      <c r="T34" s="43" t="s">
        <v>341</v>
      </c>
      <c r="U34" s="43" t="s">
        <v>341</v>
      </c>
      <c r="V34" s="43" t="s">
        <v>341</v>
      </c>
      <c r="W34" s="43" t="s">
        <v>341</v>
      </c>
      <c r="X34" s="43"/>
      <c r="Y34" s="43" t="s">
        <v>335</v>
      </c>
      <c r="Z34" s="45" t="s">
        <v>502</v>
      </c>
      <c r="AA34" s="45" t="s">
        <v>336</v>
      </c>
      <c r="AB34" s="43" t="s">
        <v>495</v>
      </c>
      <c r="AC34" s="43" t="s">
        <v>497</v>
      </c>
      <c r="AD34" s="43" t="s">
        <v>496</v>
      </c>
      <c r="AE34" s="43"/>
      <c r="AF34" s="43" t="s">
        <v>530</v>
      </c>
      <c r="AG34" s="43"/>
    </row>
    <row r="35" spans="1:33" x14ac:dyDescent="0.3">
      <c r="A35" s="47" t="s">
        <v>728</v>
      </c>
      <c r="B35" s="43" t="str">
        <f>IF(Start!$D$2=Scenario!A35,"1","0")</f>
        <v>0</v>
      </c>
      <c r="C35" s="45" t="s">
        <v>329</v>
      </c>
      <c r="D35" s="43" t="str">
        <f>IF(B35="1",IF(Start!$D$11=Scenario!C35,"1","0"),"0")</f>
        <v>0</v>
      </c>
      <c r="E35" s="43" t="str">
        <f t="shared" si="0"/>
        <v>Verlagen aansluiting (wel infra, inclusief meter)</v>
      </c>
      <c r="F35" s="43"/>
      <c r="G35" s="43" t="s">
        <v>515</v>
      </c>
      <c r="H35" s="43" t="s">
        <v>535</v>
      </c>
      <c r="I35" s="43" t="s">
        <v>533</v>
      </c>
      <c r="J35" s="43"/>
      <c r="K35" s="43" t="s">
        <v>534</v>
      </c>
      <c r="L35" s="43" t="s">
        <v>523</v>
      </c>
      <c r="M35" s="43"/>
      <c r="N35" s="43" t="s">
        <v>338</v>
      </c>
      <c r="O35" s="43" t="s">
        <v>338</v>
      </c>
      <c r="P35" s="43" t="s">
        <v>338</v>
      </c>
      <c r="Q35" s="43" t="s">
        <v>338</v>
      </c>
      <c r="R35" s="43" t="s">
        <v>338</v>
      </c>
      <c r="S35" s="43" t="s">
        <v>341</v>
      </c>
      <c r="T35" s="43" t="s">
        <v>341</v>
      </c>
      <c r="U35" s="43" t="s">
        <v>341</v>
      </c>
      <c r="V35" s="43" t="s">
        <v>341</v>
      </c>
      <c r="W35" s="43" t="s">
        <v>341</v>
      </c>
      <c r="X35" s="43"/>
      <c r="Y35" s="43" t="s">
        <v>335</v>
      </c>
      <c r="Z35" s="45" t="s">
        <v>502</v>
      </c>
      <c r="AA35" s="45" t="s">
        <v>433</v>
      </c>
      <c r="AB35" s="43" t="s">
        <v>495</v>
      </c>
      <c r="AC35" s="43" t="s">
        <v>497</v>
      </c>
      <c r="AD35" s="43" t="s">
        <v>496</v>
      </c>
      <c r="AE35" s="43"/>
      <c r="AF35" s="43" t="s">
        <v>530</v>
      </c>
      <c r="AG35" s="43"/>
    </row>
    <row r="36" spans="1:33" x14ac:dyDescent="0.3">
      <c r="A36" s="47" t="s">
        <v>728</v>
      </c>
      <c r="B36" s="43" t="str">
        <f>IF(Start!$D$2=Scenario!A36,"1","0")</f>
        <v>0</v>
      </c>
      <c r="C36" s="45" t="s">
        <v>330</v>
      </c>
      <c r="D36" s="43" t="str">
        <f>IF(B36="1",IF(Start!$D$11=Scenario!C36,"1","0"),"0")</f>
        <v>0</v>
      </c>
      <c r="E36" s="43" t="str">
        <f t="shared" si="0"/>
        <v>Verlagen aansluiting (wel infra, inclusief meter)</v>
      </c>
      <c r="F36" s="43"/>
      <c r="G36" s="43" t="s">
        <v>515</v>
      </c>
      <c r="H36" s="43" t="s">
        <v>535</v>
      </c>
      <c r="I36" s="43" t="s">
        <v>533</v>
      </c>
      <c r="J36" s="43"/>
      <c r="K36" s="43" t="s">
        <v>534</v>
      </c>
      <c r="L36" s="43" t="s">
        <v>523</v>
      </c>
      <c r="M36" s="43"/>
      <c r="N36" s="43" t="s">
        <v>338</v>
      </c>
      <c r="O36" s="43" t="s">
        <v>338</v>
      </c>
      <c r="P36" s="43" t="s">
        <v>338</v>
      </c>
      <c r="Q36" s="43" t="s">
        <v>338</v>
      </c>
      <c r="R36" s="43" t="s">
        <v>338</v>
      </c>
      <c r="S36" s="43" t="s">
        <v>341</v>
      </c>
      <c r="T36" s="43" t="s">
        <v>341</v>
      </c>
      <c r="U36" s="43" t="s">
        <v>341</v>
      </c>
      <c r="V36" s="43" t="s">
        <v>341</v>
      </c>
      <c r="W36" s="43" t="s">
        <v>341</v>
      </c>
      <c r="X36" s="43"/>
      <c r="Y36" s="43" t="s">
        <v>335</v>
      </c>
      <c r="Z36" s="45" t="s">
        <v>502</v>
      </c>
      <c r="AA36" s="45" t="s">
        <v>433</v>
      </c>
      <c r="AB36" s="43" t="s">
        <v>495</v>
      </c>
      <c r="AC36" s="43" t="s">
        <v>497</v>
      </c>
      <c r="AD36" s="43" t="s">
        <v>496</v>
      </c>
      <c r="AE36" s="43"/>
      <c r="AF36" s="43" t="s">
        <v>530</v>
      </c>
      <c r="AG36" s="43"/>
    </row>
    <row r="37" spans="1:33" x14ac:dyDescent="0.3">
      <c r="A37" s="47" t="s">
        <v>728</v>
      </c>
      <c r="B37" s="43" t="str">
        <f>IF(Start!$D$2=Scenario!A37,"1","0")</f>
        <v>0</v>
      </c>
      <c r="C37" s="45" t="s">
        <v>337</v>
      </c>
      <c r="D37" s="43" t="str">
        <f>IF(B37="1",IF(Start!$D$11=Scenario!C37,"1","0"),"0")</f>
        <v>0</v>
      </c>
      <c r="E37" s="43" t="str">
        <f t="shared" si="0"/>
        <v>Verlagen aansluiting (wel infra, inclusief meter)</v>
      </c>
      <c r="F37" s="43"/>
      <c r="G37" s="43" t="s">
        <v>515</v>
      </c>
      <c r="H37" s="43" t="s">
        <v>535</v>
      </c>
      <c r="I37" s="43" t="s">
        <v>533</v>
      </c>
      <c r="J37" s="43"/>
      <c r="K37" s="43" t="s">
        <v>534</v>
      </c>
      <c r="L37" s="43" t="s">
        <v>523</v>
      </c>
      <c r="M37" s="43"/>
      <c r="N37" s="43" t="s">
        <v>338</v>
      </c>
      <c r="O37" s="43" t="s">
        <v>338</v>
      </c>
      <c r="P37" s="43" t="s">
        <v>338</v>
      </c>
      <c r="Q37" s="43" t="s">
        <v>338</v>
      </c>
      <c r="R37" s="43" t="s">
        <v>338</v>
      </c>
      <c r="S37" s="43" t="s">
        <v>341</v>
      </c>
      <c r="T37" s="43" t="s">
        <v>341</v>
      </c>
      <c r="U37" s="43" t="s">
        <v>341</v>
      </c>
      <c r="V37" s="43" t="s">
        <v>341</v>
      </c>
      <c r="W37" s="43" t="s">
        <v>341</v>
      </c>
      <c r="X37" s="43"/>
      <c r="Y37" s="43" t="s">
        <v>335</v>
      </c>
      <c r="Z37" s="45" t="s">
        <v>502</v>
      </c>
      <c r="AA37" s="45" t="s">
        <v>433</v>
      </c>
      <c r="AB37" s="43" t="s">
        <v>495</v>
      </c>
      <c r="AC37" s="43" t="s">
        <v>497</v>
      </c>
      <c r="AD37" s="43" t="s">
        <v>496</v>
      </c>
      <c r="AE37" s="43"/>
      <c r="AF37" s="43" t="s">
        <v>530</v>
      </c>
      <c r="AG37" s="43"/>
    </row>
    <row r="38" spans="1:33" x14ac:dyDescent="0.3">
      <c r="A38" s="47" t="s">
        <v>726</v>
      </c>
      <c r="B38" s="43" t="str">
        <f>IF(Start!$D$2=Scenario!A38,"1","0")</f>
        <v>0</v>
      </c>
      <c r="C38" s="45" t="s">
        <v>329</v>
      </c>
      <c r="D38" s="43" t="str">
        <f>IF(B38="1",IF(Start!$D$11=Scenario!C38,"1","0"),"0")</f>
        <v>0</v>
      </c>
      <c r="E38" s="43" t="str">
        <f t="shared" si="0"/>
        <v>Verplaatsen aansluiting (wel infra, inclusief meter)</v>
      </c>
      <c r="F38" s="43"/>
      <c r="G38" s="43" t="s">
        <v>515</v>
      </c>
      <c r="H38" s="43" t="s">
        <v>529</v>
      </c>
      <c r="I38" s="43" t="s">
        <v>522</v>
      </c>
      <c r="J38" s="43"/>
      <c r="K38" s="43" t="s">
        <v>528</v>
      </c>
      <c r="L38" s="43" t="s">
        <v>523</v>
      </c>
      <c r="M38" s="43"/>
      <c r="N38" s="43" t="s">
        <v>338</v>
      </c>
      <c r="O38" s="43" t="s">
        <v>338</v>
      </c>
      <c r="P38" s="43" t="s">
        <v>338</v>
      </c>
      <c r="Q38" s="43" t="s">
        <v>338</v>
      </c>
      <c r="R38" s="43" t="s">
        <v>338</v>
      </c>
      <c r="S38" s="43" t="s">
        <v>341</v>
      </c>
      <c r="T38" s="43" t="s">
        <v>341</v>
      </c>
      <c r="U38" s="43" t="s">
        <v>341</v>
      </c>
      <c r="V38" s="43" t="s">
        <v>341</v>
      </c>
      <c r="W38" s="43" t="s">
        <v>341</v>
      </c>
      <c r="X38" s="43"/>
      <c r="Y38" s="43" t="s">
        <v>329</v>
      </c>
      <c r="Z38" s="45" t="s">
        <v>502</v>
      </c>
      <c r="AA38" s="45" t="s">
        <v>433</v>
      </c>
      <c r="AB38" s="43" t="s">
        <v>495</v>
      </c>
      <c r="AC38" s="43" t="s">
        <v>497</v>
      </c>
      <c r="AD38" s="43" t="s">
        <v>337</v>
      </c>
      <c r="AE38" s="43"/>
      <c r="AF38" s="43" t="s">
        <v>531</v>
      </c>
      <c r="AG38" s="43"/>
    </row>
    <row r="39" spans="1:33" x14ac:dyDescent="0.3">
      <c r="A39" s="47" t="s">
        <v>726</v>
      </c>
      <c r="B39" s="43" t="str">
        <f>IF(Start!$D$2=Scenario!A39,"1","0")</f>
        <v>0</v>
      </c>
      <c r="C39" s="45" t="s">
        <v>330</v>
      </c>
      <c r="D39" s="43" t="str">
        <f>IF(B39="1",IF(Start!$D$11=Scenario!C39,"1","0"),"0")</f>
        <v>0</v>
      </c>
      <c r="E39" s="43" t="str">
        <f t="shared" si="0"/>
        <v>Verplaatsen aansluiting (wel infra, inclusief meter)</v>
      </c>
      <c r="F39" s="43"/>
      <c r="G39" s="43" t="s">
        <v>515</v>
      </c>
      <c r="H39" s="43" t="s">
        <v>529</v>
      </c>
      <c r="I39" s="43" t="s">
        <v>522</v>
      </c>
      <c r="J39" s="43"/>
      <c r="K39" s="43" t="s">
        <v>528</v>
      </c>
      <c r="L39" s="43" t="s">
        <v>523</v>
      </c>
      <c r="M39" s="43"/>
      <c r="N39" s="43" t="s">
        <v>338</v>
      </c>
      <c r="O39" s="43" t="s">
        <v>338</v>
      </c>
      <c r="P39" s="43" t="s">
        <v>338</v>
      </c>
      <c r="Q39" s="43" t="s">
        <v>338</v>
      </c>
      <c r="R39" s="43" t="s">
        <v>338</v>
      </c>
      <c r="S39" s="43" t="s">
        <v>341</v>
      </c>
      <c r="T39" s="43" t="s">
        <v>341</v>
      </c>
      <c r="U39" s="43" t="s">
        <v>341</v>
      </c>
      <c r="V39" s="43" t="s">
        <v>341</v>
      </c>
      <c r="W39" s="43" t="s">
        <v>341</v>
      </c>
      <c r="X39" s="43"/>
      <c r="Y39" s="43" t="s">
        <v>329</v>
      </c>
      <c r="Z39" s="45" t="s">
        <v>502</v>
      </c>
      <c r="AA39" s="45" t="s">
        <v>433</v>
      </c>
      <c r="AB39" s="43" t="s">
        <v>495</v>
      </c>
      <c r="AC39" s="43" t="s">
        <v>497</v>
      </c>
      <c r="AD39" s="43" t="s">
        <v>337</v>
      </c>
      <c r="AE39" s="43"/>
      <c r="AF39" s="43" t="s">
        <v>531</v>
      </c>
      <c r="AG39" s="43"/>
    </row>
    <row r="40" spans="1:33" x14ac:dyDescent="0.3">
      <c r="A40" s="47" t="s">
        <v>726</v>
      </c>
      <c r="B40" s="43" t="str">
        <f>IF(Start!$D$2=Scenario!A40,"1","0")</f>
        <v>0</v>
      </c>
      <c r="C40" s="45" t="s">
        <v>337</v>
      </c>
      <c r="D40" s="43" t="str">
        <f>IF(B40="1",IF(Start!$D$11=Scenario!C40,"1","0"),"0")</f>
        <v>0</v>
      </c>
      <c r="E40" s="43" t="str">
        <f t="shared" si="0"/>
        <v>Verplaatsen aansluiting (wel infra, inclusief meter)</v>
      </c>
      <c r="F40" s="43"/>
      <c r="G40" s="43" t="s">
        <v>515</v>
      </c>
      <c r="H40" s="43" t="s">
        <v>529</v>
      </c>
      <c r="I40" s="43" t="s">
        <v>522</v>
      </c>
      <c r="J40" s="43"/>
      <c r="K40" s="43" t="s">
        <v>528</v>
      </c>
      <c r="L40" s="43" t="s">
        <v>523</v>
      </c>
      <c r="M40" s="43"/>
      <c r="N40" s="43" t="s">
        <v>338</v>
      </c>
      <c r="O40" s="43" t="s">
        <v>338</v>
      </c>
      <c r="P40" s="43" t="s">
        <v>338</v>
      </c>
      <c r="Q40" s="43" t="s">
        <v>338</v>
      </c>
      <c r="R40" s="43" t="s">
        <v>338</v>
      </c>
      <c r="S40" s="43" t="s">
        <v>341</v>
      </c>
      <c r="T40" s="43" t="s">
        <v>341</v>
      </c>
      <c r="U40" s="43" t="s">
        <v>341</v>
      </c>
      <c r="V40" s="43" t="s">
        <v>341</v>
      </c>
      <c r="W40" s="43" t="s">
        <v>341</v>
      </c>
      <c r="X40" s="43"/>
      <c r="Y40" s="43" t="s">
        <v>329</v>
      </c>
      <c r="Z40" s="91" t="s">
        <v>502</v>
      </c>
      <c r="AA40" s="45" t="s">
        <v>433</v>
      </c>
      <c r="AB40" s="43" t="s">
        <v>495</v>
      </c>
      <c r="AC40" s="43" t="s">
        <v>497</v>
      </c>
      <c r="AD40" s="43" t="s">
        <v>337</v>
      </c>
      <c r="AE40" s="43"/>
      <c r="AF40" s="43" t="s">
        <v>531</v>
      </c>
      <c r="AG40" s="43"/>
    </row>
    <row r="41" spans="1:33" x14ac:dyDescent="0.3">
      <c r="A41" s="47" t="s">
        <v>727</v>
      </c>
      <c r="B41" s="43" t="str">
        <f>IF(Start!$D$2=Scenario!A41,"1","0")</f>
        <v>0</v>
      </c>
      <c r="C41" s="45" t="s">
        <v>329</v>
      </c>
      <c r="D41" s="43" t="str">
        <f>IF(B41="1",IF(Start!$D$11=Scenario!C41,"1","0"),"0")</f>
        <v>0</v>
      </c>
      <c r="E41" s="43" t="str">
        <f t="shared" si="0"/>
        <v>Verplaatsen aansluiting (geen infra, inclusief meter)</v>
      </c>
      <c r="F41" s="43"/>
      <c r="G41" s="43" t="s">
        <v>515</v>
      </c>
      <c r="H41" s="43" t="s">
        <v>529</v>
      </c>
      <c r="I41" s="43" t="s">
        <v>522</v>
      </c>
      <c r="J41" s="43"/>
      <c r="K41" s="43" t="s">
        <v>528</v>
      </c>
      <c r="L41" s="43" t="s">
        <v>512</v>
      </c>
      <c r="M41" s="43"/>
      <c r="N41" s="43" t="s">
        <v>338</v>
      </c>
      <c r="O41" s="43" t="s">
        <v>338</v>
      </c>
      <c r="P41" s="43" t="s">
        <v>338</v>
      </c>
      <c r="Q41" s="43" t="s">
        <v>338</v>
      </c>
      <c r="R41" s="43" t="s">
        <v>338</v>
      </c>
      <c r="S41" s="43" t="s">
        <v>341</v>
      </c>
      <c r="T41" s="43" t="s">
        <v>341</v>
      </c>
      <c r="U41" s="43" t="s">
        <v>341</v>
      </c>
      <c r="V41" s="43" t="s">
        <v>341</v>
      </c>
      <c r="W41" s="43" t="s">
        <v>341</v>
      </c>
      <c r="X41" s="43"/>
      <c r="Y41" s="43" t="s">
        <v>337</v>
      </c>
      <c r="Z41" s="91" t="s">
        <v>329</v>
      </c>
      <c r="AA41" s="45" t="s">
        <v>433</v>
      </c>
      <c r="AB41" s="43" t="s">
        <v>495</v>
      </c>
      <c r="AC41" s="43" t="s">
        <v>497</v>
      </c>
      <c r="AD41" s="43" t="s">
        <v>337</v>
      </c>
      <c r="AE41" s="43"/>
      <c r="AF41" s="43" t="s">
        <v>530</v>
      </c>
      <c r="AG41" s="43"/>
    </row>
    <row r="42" spans="1:33" x14ac:dyDescent="0.3">
      <c r="A42" s="47" t="s">
        <v>569</v>
      </c>
      <c r="B42" s="43" t="str">
        <f>IF(Start!$D$2=Scenario!A42,"1","0")</f>
        <v>0</v>
      </c>
      <c r="C42" s="45" t="s">
        <v>329</v>
      </c>
      <c r="D42" s="43" t="str">
        <f>IF(B42="1",IF(Start!$D$11=Scenario!C42,"1","0"),"0")</f>
        <v>0</v>
      </c>
      <c r="E42" s="43" t="str">
        <f t="shared" si="0"/>
        <v>Verplaatsen aansluiting (wel infra, exclusief meter)</v>
      </c>
      <c r="F42" s="43"/>
      <c r="G42" s="43" t="s">
        <v>515</v>
      </c>
      <c r="H42" s="43" t="s">
        <v>529</v>
      </c>
      <c r="I42" s="43" t="s">
        <v>522</v>
      </c>
      <c r="J42" s="43"/>
      <c r="K42" s="43" t="s">
        <v>528</v>
      </c>
      <c r="L42" s="43" t="s">
        <v>523</v>
      </c>
      <c r="M42" s="43"/>
      <c r="N42" s="43" t="s">
        <v>338</v>
      </c>
      <c r="O42" s="43" t="s">
        <v>341</v>
      </c>
      <c r="P42" s="43" t="s">
        <v>341</v>
      </c>
      <c r="Q42" s="43" t="s">
        <v>341</v>
      </c>
      <c r="R42" s="43" t="s">
        <v>341</v>
      </c>
      <c r="S42" s="43" t="s">
        <v>341</v>
      </c>
      <c r="T42" s="43" t="s">
        <v>341</v>
      </c>
      <c r="U42" s="43" t="s">
        <v>341</v>
      </c>
      <c r="V42" s="43" t="s">
        <v>341</v>
      </c>
      <c r="W42" s="43" t="s">
        <v>341</v>
      </c>
      <c r="X42" s="43"/>
      <c r="Y42" s="43" t="s">
        <v>329</v>
      </c>
      <c r="Z42" s="91" t="s">
        <v>502</v>
      </c>
      <c r="AA42" s="45" t="s">
        <v>336</v>
      </c>
      <c r="AB42" s="43" t="s">
        <v>495</v>
      </c>
      <c r="AC42" s="43" t="s">
        <v>497</v>
      </c>
      <c r="AD42" s="43" t="s">
        <v>337</v>
      </c>
      <c r="AE42" s="43"/>
      <c r="AF42" s="43" t="s">
        <v>531</v>
      </c>
      <c r="AG42" s="43"/>
    </row>
    <row r="43" spans="1:33" x14ac:dyDescent="0.3">
      <c r="A43" s="47" t="s">
        <v>569</v>
      </c>
      <c r="B43" s="43" t="str">
        <f>IF(Start!$D$2=Scenario!A43,"1","0")</f>
        <v>0</v>
      </c>
      <c r="C43" s="45" t="s">
        <v>330</v>
      </c>
      <c r="D43" s="43" t="str">
        <f>IF(B43="1",IF(Start!$D$11=Scenario!C43,"1","0"),"0")</f>
        <v>0</v>
      </c>
      <c r="E43" s="43" t="str">
        <f t="shared" si="0"/>
        <v>Verplaatsen aansluiting (wel infra, exclusief meter)</v>
      </c>
      <c r="F43" s="43"/>
      <c r="G43" s="43" t="s">
        <v>515</v>
      </c>
      <c r="H43" s="43" t="s">
        <v>529</v>
      </c>
      <c r="I43" s="43" t="s">
        <v>522</v>
      </c>
      <c r="J43" s="43"/>
      <c r="K43" s="43" t="s">
        <v>528</v>
      </c>
      <c r="L43" s="43" t="s">
        <v>523</v>
      </c>
      <c r="M43" s="43"/>
      <c r="N43" s="43" t="s">
        <v>338</v>
      </c>
      <c r="O43" s="43" t="s">
        <v>341</v>
      </c>
      <c r="P43" s="43" t="s">
        <v>341</v>
      </c>
      <c r="Q43" s="43" t="s">
        <v>341</v>
      </c>
      <c r="R43" s="43" t="s">
        <v>341</v>
      </c>
      <c r="S43" s="43" t="s">
        <v>341</v>
      </c>
      <c r="T43" s="43" t="s">
        <v>341</v>
      </c>
      <c r="U43" s="43" t="s">
        <v>341</v>
      </c>
      <c r="V43" s="43" t="s">
        <v>341</v>
      </c>
      <c r="W43" s="43" t="s">
        <v>341</v>
      </c>
      <c r="X43" s="43"/>
      <c r="Y43" s="43" t="s">
        <v>329</v>
      </c>
      <c r="Z43" s="91" t="s">
        <v>502</v>
      </c>
      <c r="AA43" s="45" t="s">
        <v>336</v>
      </c>
      <c r="AB43" s="43" t="s">
        <v>495</v>
      </c>
      <c r="AC43" s="43" t="s">
        <v>497</v>
      </c>
      <c r="AD43" s="43" t="s">
        <v>337</v>
      </c>
      <c r="AE43" s="43"/>
      <c r="AF43" s="43" t="s">
        <v>531</v>
      </c>
      <c r="AG43" s="43"/>
    </row>
    <row r="44" spans="1:33" x14ac:dyDescent="0.3">
      <c r="A44" s="47" t="s">
        <v>569</v>
      </c>
      <c r="B44" s="43" t="str">
        <f>IF(Start!$D$2=Scenario!A44,"1","0")</f>
        <v>0</v>
      </c>
      <c r="C44" s="45" t="s">
        <v>337</v>
      </c>
      <c r="D44" s="43" t="str">
        <f>IF(B44="1",IF(Start!$D$11=Scenario!C44,"1","0"),"0")</f>
        <v>0</v>
      </c>
      <c r="E44" s="43" t="str">
        <f t="shared" si="0"/>
        <v>Verplaatsen aansluiting (wel infra, exclusief meter)</v>
      </c>
      <c r="F44" s="43"/>
      <c r="G44" s="43" t="s">
        <v>515</v>
      </c>
      <c r="H44" s="43" t="s">
        <v>529</v>
      </c>
      <c r="I44" s="43" t="s">
        <v>522</v>
      </c>
      <c r="J44" s="43"/>
      <c r="K44" s="43" t="s">
        <v>528</v>
      </c>
      <c r="L44" s="43" t="s">
        <v>523</v>
      </c>
      <c r="M44" s="43"/>
      <c r="N44" s="43" t="s">
        <v>338</v>
      </c>
      <c r="O44" s="43" t="s">
        <v>341</v>
      </c>
      <c r="P44" s="43" t="s">
        <v>341</v>
      </c>
      <c r="Q44" s="43" t="s">
        <v>341</v>
      </c>
      <c r="R44" s="43" t="s">
        <v>341</v>
      </c>
      <c r="S44" s="43" t="s">
        <v>341</v>
      </c>
      <c r="T44" s="43" t="s">
        <v>341</v>
      </c>
      <c r="U44" s="43" t="s">
        <v>341</v>
      </c>
      <c r="V44" s="43" t="s">
        <v>341</v>
      </c>
      <c r="W44" s="43" t="s">
        <v>341</v>
      </c>
      <c r="X44" s="43"/>
      <c r="Y44" s="43" t="s">
        <v>329</v>
      </c>
      <c r="Z44" s="91" t="s">
        <v>502</v>
      </c>
      <c r="AA44" s="45" t="s">
        <v>336</v>
      </c>
      <c r="AB44" s="43" t="s">
        <v>495</v>
      </c>
      <c r="AC44" s="43" t="s">
        <v>497</v>
      </c>
      <c r="AD44" s="43" t="s">
        <v>337</v>
      </c>
      <c r="AE44" s="43"/>
      <c r="AF44" s="43" t="s">
        <v>531</v>
      </c>
      <c r="AG44" s="43"/>
    </row>
    <row r="45" spans="1:33" x14ac:dyDescent="0.3">
      <c r="A45" s="47" t="s">
        <v>570</v>
      </c>
      <c r="B45" s="43" t="str">
        <f>IF(Start!$D$2=Scenario!A45,"1","0")</f>
        <v>0</v>
      </c>
      <c r="C45" s="45" t="s">
        <v>329</v>
      </c>
      <c r="D45" s="43" t="str">
        <f>IF(B45="1",IF(Start!$D$11=Scenario!C45,"1","0"),"0")</f>
        <v>0</v>
      </c>
      <c r="E45" s="43" t="str">
        <f t="shared" si="0"/>
        <v>Verplaatsen aansluiting (geen infra, exclusief meter)</v>
      </c>
      <c r="F45" s="43"/>
      <c r="G45" s="43" t="s">
        <v>515</v>
      </c>
      <c r="H45" s="43" t="s">
        <v>529</v>
      </c>
      <c r="I45" s="43" t="s">
        <v>522</v>
      </c>
      <c r="J45" s="43"/>
      <c r="K45" s="43" t="s">
        <v>528</v>
      </c>
      <c r="L45" s="43" t="s">
        <v>512</v>
      </c>
      <c r="M45" s="43"/>
      <c r="N45" s="43" t="s">
        <v>338</v>
      </c>
      <c r="O45" s="43" t="s">
        <v>341</v>
      </c>
      <c r="P45" s="43" t="s">
        <v>341</v>
      </c>
      <c r="Q45" s="43" t="s">
        <v>341</v>
      </c>
      <c r="R45" s="43" t="s">
        <v>341</v>
      </c>
      <c r="S45" s="43" t="s">
        <v>341</v>
      </c>
      <c r="T45" s="43" t="s">
        <v>341</v>
      </c>
      <c r="U45" s="43" t="s">
        <v>341</v>
      </c>
      <c r="V45" s="43" t="s">
        <v>341</v>
      </c>
      <c r="W45" s="43" t="s">
        <v>341</v>
      </c>
      <c r="X45" s="43"/>
      <c r="Y45" s="43" t="s">
        <v>337</v>
      </c>
      <c r="Z45" s="91" t="s">
        <v>329</v>
      </c>
      <c r="AA45" s="45" t="s">
        <v>336</v>
      </c>
      <c r="AB45" s="43" t="s">
        <v>495</v>
      </c>
      <c r="AC45" s="43" t="s">
        <v>497</v>
      </c>
      <c r="AD45" s="43" t="s">
        <v>337</v>
      </c>
      <c r="AE45" s="43"/>
      <c r="AF45" s="43" t="s">
        <v>530</v>
      </c>
      <c r="AG45" s="43"/>
    </row>
    <row r="46" spans="1:33" x14ac:dyDescent="0.3">
      <c r="A46" s="47" t="s">
        <v>571</v>
      </c>
      <c r="B46" s="43" t="str">
        <f>IF(Start!$D$2=Scenario!A46,"1","0")</f>
        <v>0</v>
      </c>
      <c r="C46" s="45" t="s">
        <v>329</v>
      </c>
      <c r="D46" s="43" t="str">
        <f>IF(B46="1",IF(Start!$D$11=Scenario!C46,"1","0"),"0")</f>
        <v>0</v>
      </c>
      <c r="E46" s="43" t="str">
        <f t="shared" si="0"/>
        <v>Verplaatsen naar bouwaansluiting</v>
      </c>
      <c r="F46" s="43"/>
      <c r="G46" s="43" t="s">
        <v>515</v>
      </c>
      <c r="H46" s="43" t="s">
        <v>529</v>
      </c>
      <c r="I46" s="43" t="s">
        <v>522</v>
      </c>
      <c r="J46" s="43"/>
      <c r="K46" s="43" t="s">
        <v>528</v>
      </c>
      <c r="L46" s="43" t="s">
        <v>523</v>
      </c>
      <c r="M46" s="43"/>
      <c r="N46" s="43" t="s">
        <v>338</v>
      </c>
      <c r="O46" s="43" t="s">
        <v>338</v>
      </c>
      <c r="P46" s="43" t="s">
        <v>338</v>
      </c>
      <c r="Q46" s="43" t="s">
        <v>338</v>
      </c>
      <c r="R46" s="43" t="s">
        <v>338</v>
      </c>
      <c r="S46" s="43" t="s">
        <v>341</v>
      </c>
      <c r="T46" s="43" t="s">
        <v>341</v>
      </c>
      <c r="U46" s="43" t="s">
        <v>341</v>
      </c>
      <c r="V46" s="43" t="s">
        <v>341</v>
      </c>
      <c r="W46" s="43" t="s">
        <v>341</v>
      </c>
      <c r="X46" s="43"/>
      <c r="Y46" s="43" t="s">
        <v>329</v>
      </c>
      <c r="Z46" s="91" t="s">
        <v>502</v>
      </c>
      <c r="AA46" s="45" t="s">
        <v>433</v>
      </c>
      <c r="AB46" s="43" t="s">
        <v>499</v>
      </c>
      <c r="AC46" s="43" t="s">
        <v>497</v>
      </c>
      <c r="AD46" s="43" t="s">
        <v>337</v>
      </c>
      <c r="AE46" s="43"/>
      <c r="AF46" s="43" t="s">
        <v>527</v>
      </c>
      <c r="AG46" s="43"/>
    </row>
    <row r="47" spans="1:33" x14ac:dyDescent="0.3">
      <c r="A47" s="47" t="s">
        <v>571</v>
      </c>
      <c r="B47" s="43" t="str">
        <f>IF(Start!$D$2=Scenario!A47,"1","0")</f>
        <v>0</v>
      </c>
      <c r="C47" s="45" t="s">
        <v>330</v>
      </c>
      <c r="D47" s="43" t="str">
        <f>IF(B47="1",IF(Start!$D$11=Scenario!C47,"1","0"),"0")</f>
        <v>0</v>
      </c>
      <c r="E47" s="43" t="str">
        <f t="shared" si="0"/>
        <v>Verplaatsen naar bouwaansluiting</v>
      </c>
      <c r="F47" s="43"/>
      <c r="G47" s="43" t="s">
        <v>515</v>
      </c>
      <c r="H47" s="43" t="s">
        <v>529</v>
      </c>
      <c r="I47" s="43" t="s">
        <v>522</v>
      </c>
      <c r="J47" s="43"/>
      <c r="K47" s="43" t="s">
        <v>528</v>
      </c>
      <c r="L47" s="43" t="s">
        <v>523</v>
      </c>
      <c r="M47" s="43"/>
      <c r="N47" s="43" t="s">
        <v>338</v>
      </c>
      <c r="O47" s="43" t="s">
        <v>338</v>
      </c>
      <c r="P47" s="43" t="s">
        <v>338</v>
      </c>
      <c r="Q47" s="43" t="s">
        <v>338</v>
      </c>
      <c r="R47" s="43" t="s">
        <v>338</v>
      </c>
      <c r="S47" s="43" t="s">
        <v>341</v>
      </c>
      <c r="T47" s="43" t="s">
        <v>341</v>
      </c>
      <c r="U47" s="43" t="s">
        <v>341</v>
      </c>
      <c r="V47" s="43" t="s">
        <v>341</v>
      </c>
      <c r="W47" s="43" t="s">
        <v>341</v>
      </c>
      <c r="X47" s="43"/>
      <c r="Y47" s="43" t="s">
        <v>329</v>
      </c>
      <c r="Z47" s="45" t="s">
        <v>502</v>
      </c>
      <c r="AA47" s="45" t="s">
        <v>433</v>
      </c>
      <c r="AB47" s="43" t="s">
        <v>499</v>
      </c>
      <c r="AC47" s="43" t="s">
        <v>497</v>
      </c>
      <c r="AD47" s="43" t="s">
        <v>337</v>
      </c>
      <c r="AE47" s="43"/>
      <c r="AF47" s="43" t="s">
        <v>527</v>
      </c>
      <c r="AG47" s="43"/>
    </row>
    <row r="48" spans="1:33" x14ac:dyDescent="0.3">
      <c r="A48" s="47" t="s">
        <v>571</v>
      </c>
      <c r="B48" s="43" t="str">
        <f>IF(Start!$D$2=Scenario!A48,"1","0")</f>
        <v>0</v>
      </c>
      <c r="C48" s="45" t="s">
        <v>337</v>
      </c>
      <c r="D48" s="43" t="str">
        <f>IF(B48="1",IF(Start!$D$11=Scenario!C48,"1","0"),"0")</f>
        <v>0</v>
      </c>
      <c r="E48" s="43" t="str">
        <f t="shared" si="0"/>
        <v>Verplaatsen naar bouwaansluiting</v>
      </c>
      <c r="F48" s="43"/>
      <c r="G48" s="43" t="s">
        <v>515</v>
      </c>
      <c r="H48" s="43" t="s">
        <v>529</v>
      </c>
      <c r="I48" s="43" t="s">
        <v>522</v>
      </c>
      <c r="J48" s="43"/>
      <c r="K48" s="43" t="s">
        <v>528</v>
      </c>
      <c r="L48" s="43" t="s">
        <v>523</v>
      </c>
      <c r="M48" s="43"/>
      <c r="N48" s="43" t="s">
        <v>338</v>
      </c>
      <c r="O48" s="43" t="s">
        <v>338</v>
      </c>
      <c r="P48" s="43" t="s">
        <v>338</v>
      </c>
      <c r="Q48" s="43" t="s">
        <v>338</v>
      </c>
      <c r="R48" s="43" t="s">
        <v>338</v>
      </c>
      <c r="S48" s="43" t="s">
        <v>341</v>
      </c>
      <c r="T48" s="43" t="s">
        <v>341</v>
      </c>
      <c r="U48" s="43" t="s">
        <v>341</v>
      </c>
      <c r="V48" s="43" t="s">
        <v>341</v>
      </c>
      <c r="W48" s="43" t="s">
        <v>341</v>
      </c>
      <c r="X48" s="43"/>
      <c r="Y48" s="43" t="s">
        <v>329</v>
      </c>
      <c r="Z48" s="45" t="s">
        <v>502</v>
      </c>
      <c r="AA48" s="45" t="s">
        <v>433</v>
      </c>
      <c r="AB48" s="43" t="s">
        <v>499</v>
      </c>
      <c r="AC48" s="43" t="s">
        <v>497</v>
      </c>
      <c r="AD48" s="43" t="s">
        <v>337</v>
      </c>
      <c r="AE48" s="43"/>
      <c r="AF48" s="43" t="s">
        <v>527</v>
      </c>
      <c r="AG48" s="43"/>
    </row>
    <row r="49" spans="1:33" x14ac:dyDescent="0.3">
      <c r="A49" s="47" t="s">
        <v>572</v>
      </c>
      <c r="B49" s="43" t="str">
        <f>IF(Start!$D$2=Scenario!A49,"1","0")</f>
        <v>0</v>
      </c>
      <c r="C49" s="45" t="s">
        <v>329</v>
      </c>
      <c r="D49" s="43" t="str">
        <f>IF(B49="1",IF(Start!$D$11=Scenario!C49,"1","0"),"0")</f>
        <v>0</v>
      </c>
      <c r="E49" s="43" t="str">
        <f t="shared" si="0"/>
        <v>Verplaatsen en verlagen (wel infra)</v>
      </c>
      <c r="F49" s="43"/>
      <c r="G49" s="43" t="s">
        <v>515</v>
      </c>
      <c r="H49" s="43" t="s">
        <v>525</v>
      </c>
      <c r="I49" s="43" t="s">
        <v>522</v>
      </c>
      <c r="J49" s="43"/>
      <c r="K49" s="43" t="s">
        <v>524</v>
      </c>
      <c r="L49" s="43" t="s">
        <v>523</v>
      </c>
      <c r="M49" s="43"/>
      <c r="N49" s="43" t="s">
        <v>338</v>
      </c>
      <c r="O49" s="43" t="s">
        <v>338</v>
      </c>
      <c r="P49" s="43" t="s">
        <v>338</v>
      </c>
      <c r="Q49" s="43" t="s">
        <v>338</v>
      </c>
      <c r="R49" s="43" t="s">
        <v>338</v>
      </c>
      <c r="S49" s="43" t="s">
        <v>341</v>
      </c>
      <c r="T49" s="43" t="s">
        <v>341</v>
      </c>
      <c r="U49" s="43" t="s">
        <v>341</v>
      </c>
      <c r="V49" s="43" t="s">
        <v>341</v>
      </c>
      <c r="W49" s="43" t="s">
        <v>341</v>
      </c>
      <c r="X49" s="43"/>
      <c r="Y49" s="43" t="s">
        <v>329</v>
      </c>
      <c r="Z49" s="45" t="s">
        <v>502</v>
      </c>
      <c r="AA49" s="45" t="s">
        <v>433</v>
      </c>
      <c r="AB49" s="43" t="s">
        <v>495</v>
      </c>
      <c r="AC49" s="43" t="s">
        <v>497</v>
      </c>
      <c r="AD49" s="43" t="s">
        <v>496</v>
      </c>
      <c r="AE49" s="43"/>
      <c r="AF49" s="43" t="s">
        <v>521</v>
      </c>
      <c r="AG49" s="43"/>
    </row>
    <row r="50" spans="1:33" x14ac:dyDescent="0.3">
      <c r="A50" s="47" t="s">
        <v>572</v>
      </c>
      <c r="B50" s="43" t="str">
        <f>IF(Start!$D$2=Scenario!A50,"1","0")</f>
        <v>0</v>
      </c>
      <c r="C50" s="45" t="s">
        <v>330</v>
      </c>
      <c r="D50" s="43" t="str">
        <f>IF(B50="1",IF(Start!$D$11=Scenario!C50,"1","0"),"0")</f>
        <v>0</v>
      </c>
      <c r="E50" s="43" t="str">
        <f t="shared" si="0"/>
        <v>Verplaatsen en verlagen (wel infra)</v>
      </c>
      <c r="F50" s="43"/>
      <c r="G50" s="43" t="s">
        <v>515</v>
      </c>
      <c r="H50" s="43" t="s">
        <v>525</v>
      </c>
      <c r="I50" s="43" t="s">
        <v>522</v>
      </c>
      <c r="J50" s="43"/>
      <c r="K50" s="43" t="s">
        <v>524</v>
      </c>
      <c r="L50" s="43" t="s">
        <v>523</v>
      </c>
      <c r="M50" s="43"/>
      <c r="N50" s="43" t="s">
        <v>338</v>
      </c>
      <c r="O50" s="43" t="s">
        <v>338</v>
      </c>
      <c r="P50" s="43" t="s">
        <v>338</v>
      </c>
      <c r="Q50" s="43" t="s">
        <v>338</v>
      </c>
      <c r="R50" s="43" t="s">
        <v>338</v>
      </c>
      <c r="S50" s="43" t="s">
        <v>341</v>
      </c>
      <c r="T50" s="43" t="s">
        <v>341</v>
      </c>
      <c r="U50" s="43" t="s">
        <v>341</v>
      </c>
      <c r="V50" s="43" t="s">
        <v>341</v>
      </c>
      <c r="W50" s="43" t="s">
        <v>341</v>
      </c>
      <c r="X50" s="43"/>
      <c r="Y50" s="43" t="s">
        <v>329</v>
      </c>
      <c r="Z50" s="45" t="s">
        <v>502</v>
      </c>
      <c r="AA50" s="45" t="s">
        <v>433</v>
      </c>
      <c r="AB50" s="43" t="s">
        <v>495</v>
      </c>
      <c r="AC50" s="43" t="s">
        <v>497</v>
      </c>
      <c r="AD50" s="43" t="s">
        <v>496</v>
      </c>
      <c r="AE50" s="43"/>
      <c r="AF50" s="43" t="s">
        <v>521</v>
      </c>
      <c r="AG50" s="43"/>
    </row>
    <row r="51" spans="1:33" x14ac:dyDescent="0.3">
      <c r="A51" s="47" t="s">
        <v>572</v>
      </c>
      <c r="B51" s="43" t="str">
        <f>IF(Start!$D$2=Scenario!A51,"1","0")</f>
        <v>0</v>
      </c>
      <c r="C51" s="45" t="s">
        <v>337</v>
      </c>
      <c r="D51" s="43" t="str">
        <f>IF(B51="1",IF(Start!$D$11=Scenario!C51,"1","0"),"0")</f>
        <v>0</v>
      </c>
      <c r="E51" s="43" t="str">
        <f t="shared" si="0"/>
        <v>Verplaatsen en verlagen (wel infra)</v>
      </c>
      <c r="F51" s="43"/>
      <c r="G51" s="43" t="s">
        <v>515</v>
      </c>
      <c r="H51" s="43" t="s">
        <v>525</v>
      </c>
      <c r="I51" s="43" t="s">
        <v>522</v>
      </c>
      <c r="J51" s="43"/>
      <c r="K51" s="43" t="s">
        <v>524</v>
      </c>
      <c r="L51" s="43" t="s">
        <v>523</v>
      </c>
      <c r="M51" s="43"/>
      <c r="N51" s="43" t="s">
        <v>338</v>
      </c>
      <c r="O51" s="43" t="s">
        <v>338</v>
      </c>
      <c r="P51" s="43" t="s">
        <v>338</v>
      </c>
      <c r="Q51" s="43" t="s">
        <v>338</v>
      </c>
      <c r="R51" s="43" t="s">
        <v>338</v>
      </c>
      <c r="S51" s="43" t="s">
        <v>341</v>
      </c>
      <c r="T51" s="43" t="s">
        <v>341</v>
      </c>
      <c r="U51" s="43" t="s">
        <v>341</v>
      </c>
      <c r="V51" s="43" t="s">
        <v>341</v>
      </c>
      <c r="W51" s="43" t="s">
        <v>341</v>
      </c>
      <c r="X51" s="43"/>
      <c r="Y51" s="43" t="s">
        <v>329</v>
      </c>
      <c r="Z51" s="45" t="s">
        <v>502</v>
      </c>
      <c r="AA51" s="45" t="s">
        <v>433</v>
      </c>
      <c r="AB51" s="43" t="s">
        <v>495</v>
      </c>
      <c r="AC51" s="43" t="s">
        <v>497</v>
      </c>
      <c r="AD51" s="43" t="s">
        <v>496</v>
      </c>
      <c r="AE51" s="43"/>
      <c r="AF51" s="43" t="s">
        <v>521</v>
      </c>
      <c r="AG51" s="43"/>
    </row>
    <row r="52" spans="1:33" x14ac:dyDescent="0.3">
      <c r="A52" s="47" t="s">
        <v>573</v>
      </c>
      <c r="B52" s="43" t="str">
        <f>IF(Start!$D$2=Scenario!A52,"1","0")</f>
        <v>0</v>
      </c>
      <c r="C52" s="45" t="s">
        <v>329</v>
      </c>
      <c r="D52" s="43" t="str">
        <f>IF(B52="1",IF(Start!$D$11=Scenario!C52,"1","0"),"0")</f>
        <v>0</v>
      </c>
      <c r="E52" s="43" t="str">
        <f t="shared" si="0"/>
        <v>Verplaatsen en verzwaren (wel infra)</v>
      </c>
      <c r="F52" s="43"/>
      <c r="G52" s="43" t="s">
        <v>515</v>
      </c>
      <c r="H52" s="43" t="s">
        <v>525</v>
      </c>
      <c r="I52" s="43" t="s">
        <v>522</v>
      </c>
      <c r="J52" s="43"/>
      <c r="K52" s="43" t="s">
        <v>524</v>
      </c>
      <c r="L52" s="43" t="s">
        <v>523</v>
      </c>
      <c r="M52" s="43"/>
      <c r="N52" s="43" t="s">
        <v>338</v>
      </c>
      <c r="O52" s="43" t="s">
        <v>338</v>
      </c>
      <c r="P52" s="43" t="s">
        <v>338</v>
      </c>
      <c r="Q52" s="43" t="s">
        <v>338</v>
      </c>
      <c r="R52" s="43" t="s">
        <v>338</v>
      </c>
      <c r="S52" s="43" t="s">
        <v>341</v>
      </c>
      <c r="T52" s="43" t="s">
        <v>341</v>
      </c>
      <c r="U52" s="43" t="s">
        <v>341</v>
      </c>
      <c r="V52" s="43" t="s">
        <v>341</v>
      </c>
      <c r="W52" s="43" t="s">
        <v>341</v>
      </c>
      <c r="X52" s="43"/>
      <c r="Y52" s="43" t="s">
        <v>329</v>
      </c>
      <c r="Z52" s="45" t="s">
        <v>502</v>
      </c>
      <c r="AA52" s="45" t="s">
        <v>433</v>
      </c>
      <c r="AB52" s="43" t="s">
        <v>495</v>
      </c>
      <c r="AC52" s="43" t="s">
        <v>497</v>
      </c>
      <c r="AD52" s="43" t="s">
        <v>498</v>
      </c>
      <c r="AE52" s="43"/>
      <c r="AF52" s="43" t="s">
        <v>521</v>
      </c>
      <c r="AG52" s="43"/>
    </row>
    <row r="53" spans="1:33" x14ac:dyDescent="0.3">
      <c r="A53" s="47" t="s">
        <v>573</v>
      </c>
      <c r="B53" s="43" t="str">
        <f>IF(Start!$D$2=Scenario!A53,"1","0")</f>
        <v>0</v>
      </c>
      <c r="C53" s="45" t="s">
        <v>330</v>
      </c>
      <c r="D53" s="43" t="str">
        <f>IF(B53="1",IF(Start!$D$11=Scenario!C53,"1","0"),"0")</f>
        <v>0</v>
      </c>
      <c r="E53" s="43" t="str">
        <f t="shared" si="0"/>
        <v>Verplaatsen en verzwaren (wel infra)</v>
      </c>
      <c r="F53" s="43"/>
      <c r="G53" s="43" t="s">
        <v>515</v>
      </c>
      <c r="H53" s="43" t="s">
        <v>525</v>
      </c>
      <c r="I53" s="43" t="s">
        <v>522</v>
      </c>
      <c r="J53" s="43"/>
      <c r="K53" s="43" t="s">
        <v>524</v>
      </c>
      <c r="L53" s="43" t="s">
        <v>523</v>
      </c>
      <c r="M53" s="43"/>
      <c r="N53" s="43" t="s">
        <v>338</v>
      </c>
      <c r="O53" s="43" t="s">
        <v>338</v>
      </c>
      <c r="P53" s="43" t="s">
        <v>338</v>
      </c>
      <c r="Q53" s="43" t="s">
        <v>338</v>
      </c>
      <c r="R53" s="43" t="s">
        <v>338</v>
      </c>
      <c r="S53" s="43" t="s">
        <v>341</v>
      </c>
      <c r="T53" s="43" t="s">
        <v>341</v>
      </c>
      <c r="U53" s="43" t="s">
        <v>341</v>
      </c>
      <c r="V53" s="43" t="s">
        <v>341</v>
      </c>
      <c r="W53" s="43" t="s">
        <v>341</v>
      </c>
      <c r="X53" s="43"/>
      <c r="Y53" s="43" t="s">
        <v>329</v>
      </c>
      <c r="Z53" s="45" t="s">
        <v>502</v>
      </c>
      <c r="AA53" s="45" t="s">
        <v>433</v>
      </c>
      <c r="AB53" s="43" t="s">
        <v>495</v>
      </c>
      <c r="AC53" s="43" t="s">
        <v>497</v>
      </c>
      <c r="AD53" s="43" t="s">
        <v>498</v>
      </c>
      <c r="AE53" s="43"/>
      <c r="AF53" s="43" t="s">
        <v>521</v>
      </c>
      <c r="AG53" s="43"/>
    </row>
    <row r="54" spans="1:33" x14ac:dyDescent="0.3">
      <c r="A54" s="47" t="s">
        <v>573</v>
      </c>
      <c r="B54" s="43" t="str">
        <f>IF(Start!$D$2=Scenario!A54,"1","0")</f>
        <v>0</v>
      </c>
      <c r="C54" s="45" t="s">
        <v>337</v>
      </c>
      <c r="D54" s="43" t="str">
        <f>IF(B54="1",IF(Start!$D$11=Scenario!C54,"1","0"),"0")</f>
        <v>0</v>
      </c>
      <c r="E54" s="43" t="str">
        <f t="shared" si="0"/>
        <v>Verplaatsen en verzwaren (wel infra)</v>
      </c>
      <c r="F54" s="43"/>
      <c r="G54" s="43" t="s">
        <v>515</v>
      </c>
      <c r="H54" s="43" t="s">
        <v>525</v>
      </c>
      <c r="I54" s="43" t="s">
        <v>522</v>
      </c>
      <c r="J54" s="43"/>
      <c r="K54" s="43" t="s">
        <v>524</v>
      </c>
      <c r="L54" s="43" t="s">
        <v>523</v>
      </c>
      <c r="M54" s="43"/>
      <c r="N54" s="43" t="s">
        <v>338</v>
      </c>
      <c r="O54" s="43" t="s">
        <v>338</v>
      </c>
      <c r="P54" s="43" t="s">
        <v>338</v>
      </c>
      <c r="Q54" s="43" t="s">
        <v>338</v>
      </c>
      <c r="R54" s="43" t="s">
        <v>338</v>
      </c>
      <c r="S54" s="43" t="s">
        <v>341</v>
      </c>
      <c r="T54" s="43" t="s">
        <v>341</v>
      </c>
      <c r="U54" s="43" t="s">
        <v>341</v>
      </c>
      <c r="V54" s="43" t="s">
        <v>341</v>
      </c>
      <c r="W54" s="43" t="s">
        <v>341</v>
      </c>
      <c r="X54" s="43"/>
      <c r="Y54" s="43" t="s">
        <v>329</v>
      </c>
      <c r="Z54" s="45" t="s">
        <v>502</v>
      </c>
      <c r="AA54" s="45" t="s">
        <v>433</v>
      </c>
      <c r="AB54" s="43" t="s">
        <v>495</v>
      </c>
      <c r="AC54" s="43" t="s">
        <v>497</v>
      </c>
      <c r="AD54" s="43" t="s">
        <v>498</v>
      </c>
      <c r="AE54" s="43"/>
      <c r="AF54" s="43" t="s">
        <v>521</v>
      </c>
      <c r="AG54" s="43"/>
    </row>
    <row r="55" spans="1:33" x14ac:dyDescent="0.3">
      <c r="A55" s="47" t="s">
        <v>519</v>
      </c>
      <c r="B55" s="43" t="str">
        <f>IF(Start!$D$2=Scenario!A55,"1","0")</f>
        <v>0</v>
      </c>
      <c r="C55" s="45" t="s">
        <v>330</v>
      </c>
      <c r="D55" s="43" t="str">
        <f>IF(B55="1",IF(Start!$D$11=Scenario!C55,"1","0"),"0")</f>
        <v>0</v>
      </c>
      <c r="E55" s="43" t="str">
        <f t="shared" si="0"/>
        <v>Meterwissel</v>
      </c>
      <c r="F55" s="43"/>
      <c r="G55" s="43" t="s">
        <v>519</v>
      </c>
      <c r="H55" s="43" t="s">
        <v>520</v>
      </c>
      <c r="I55" s="43" t="s">
        <v>518</v>
      </c>
      <c r="J55" s="43"/>
      <c r="K55" s="43" t="s">
        <v>519</v>
      </c>
      <c r="L55" s="43" t="s">
        <v>512</v>
      </c>
      <c r="M55" s="43"/>
      <c r="N55" s="43" t="s">
        <v>338</v>
      </c>
      <c r="O55" s="43" t="s">
        <v>338</v>
      </c>
      <c r="P55" s="43" t="s">
        <v>338</v>
      </c>
      <c r="Q55" s="43" t="s">
        <v>338</v>
      </c>
      <c r="R55" s="43" t="s">
        <v>338</v>
      </c>
      <c r="S55" s="43" t="s">
        <v>341</v>
      </c>
      <c r="T55" s="43" t="s">
        <v>341</v>
      </c>
      <c r="U55" s="43" t="s">
        <v>341</v>
      </c>
      <c r="V55" s="43" t="s">
        <v>341</v>
      </c>
      <c r="W55" s="43" t="s">
        <v>341</v>
      </c>
      <c r="X55" s="43"/>
      <c r="Y55" s="43" t="s">
        <v>337</v>
      </c>
      <c r="Z55" s="43" t="s">
        <v>502</v>
      </c>
      <c r="AA55" s="43" t="s">
        <v>433</v>
      </c>
      <c r="AB55" s="43" t="s">
        <v>495</v>
      </c>
      <c r="AC55" s="43" t="s">
        <v>497</v>
      </c>
      <c r="AD55" s="43" t="s">
        <v>337</v>
      </c>
      <c r="AE55" s="43"/>
      <c r="AF55" s="43" t="s">
        <v>517</v>
      </c>
      <c r="AG55" s="43"/>
    </row>
    <row r="56" spans="1:33" x14ac:dyDescent="0.3">
      <c r="A56" s="47" t="s">
        <v>519</v>
      </c>
      <c r="B56" s="43" t="str">
        <f>IF(Start!$D$2=Scenario!A56,"1","0")</f>
        <v>0</v>
      </c>
      <c r="C56" s="45" t="s">
        <v>337</v>
      </c>
      <c r="D56" s="43" t="str">
        <f>IF(B56="1",IF(Start!$D$11=Scenario!C56,"1","0"),"0")</f>
        <v>0</v>
      </c>
      <c r="E56" s="43" t="str">
        <f t="shared" si="0"/>
        <v>Meterwissel</v>
      </c>
      <c r="F56" s="43"/>
      <c r="G56" s="43" t="s">
        <v>519</v>
      </c>
      <c r="H56" s="43" t="s">
        <v>520</v>
      </c>
      <c r="I56" s="43" t="s">
        <v>518</v>
      </c>
      <c r="J56" s="43"/>
      <c r="K56" s="43" t="s">
        <v>519</v>
      </c>
      <c r="L56" s="43" t="s">
        <v>512</v>
      </c>
      <c r="M56" s="43"/>
      <c r="N56" s="43" t="s">
        <v>338</v>
      </c>
      <c r="O56" s="43" t="s">
        <v>338</v>
      </c>
      <c r="P56" s="43" t="s">
        <v>338</v>
      </c>
      <c r="Q56" s="43" t="s">
        <v>338</v>
      </c>
      <c r="R56" s="43" t="s">
        <v>338</v>
      </c>
      <c r="S56" s="43" t="s">
        <v>341</v>
      </c>
      <c r="T56" s="43" t="s">
        <v>341</v>
      </c>
      <c r="U56" s="43" t="s">
        <v>341</v>
      </c>
      <c r="V56" s="43" t="s">
        <v>341</v>
      </c>
      <c r="W56" s="43" t="s">
        <v>341</v>
      </c>
      <c r="X56" s="43"/>
      <c r="Y56" s="43" t="s">
        <v>337</v>
      </c>
      <c r="Z56" s="43" t="s">
        <v>502</v>
      </c>
      <c r="AA56" s="43" t="s">
        <v>433</v>
      </c>
      <c r="AB56" s="43" t="s">
        <v>495</v>
      </c>
      <c r="AC56" s="43" t="s">
        <v>497</v>
      </c>
      <c r="AD56" s="43" t="s">
        <v>337</v>
      </c>
      <c r="AE56" s="43"/>
      <c r="AF56" s="43" t="s">
        <v>517</v>
      </c>
      <c r="AG56" s="43"/>
    </row>
    <row r="57" spans="1:33" x14ac:dyDescent="0.3">
      <c r="A57" s="47" t="s">
        <v>575</v>
      </c>
      <c r="B57" s="43" t="str">
        <f>IF(Start!$D$2=Scenario!A57,"1","0")</f>
        <v>0</v>
      </c>
      <c r="C57" s="45" t="s">
        <v>333</v>
      </c>
      <c r="D57" s="43" t="str">
        <f>IF(B57="1",IF(Start!$D$11=Scenario!C57,"1","0"),"0")</f>
        <v>0</v>
      </c>
      <c r="E57" s="43" t="str">
        <f t="shared" si="0"/>
        <v>Verwijderen bouwaansluiting</v>
      </c>
      <c r="F57" s="43"/>
      <c r="G57" s="43"/>
      <c r="H57" s="43" t="s">
        <v>514</v>
      </c>
      <c r="I57" s="44" t="s">
        <v>511</v>
      </c>
      <c r="J57" s="43"/>
      <c r="K57" s="43" t="s">
        <v>513</v>
      </c>
      <c r="L57" s="43" t="s">
        <v>512</v>
      </c>
      <c r="M57" s="43"/>
      <c r="N57" s="43" t="s">
        <v>341</v>
      </c>
      <c r="O57" s="43" t="s">
        <v>338</v>
      </c>
      <c r="P57" s="43" t="s">
        <v>338</v>
      </c>
      <c r="Q57" s="43" t="s">
        <v>341</v>
      </c>
      <c r="R57" s="43" t="s">
        <v>341</v>
      </c>
      <c r="S57" s="43" t="s">
        <v>341</v>
      </c>
      <c r="T57" s="43" t="s">
        <v>341</v>
      </c>
      <c r="U57" s="43" t="s">
        <v>341</v>
      </c>
      <c r="V57" s="43" t="s">
        <v>341</v>
      </c>
      <c r="W57" s="43" t="s">
        <v>341</v>
      </c>
      <c r="X57" s="43"/>
      <c r="Y57" s="43" t="s">
        <v>333</v>
      </c>
      <c r="Z57" s="43" t="s">
        <v>333</v>
      </c>
      <c r="AA57" s="43" t="s">
        <v>333</v>
      </c>
      <c r="AB57" s="43" t="s">
        <v>499</v>
      </c>
      <c r="AC57" s="43" t="s">
        <v>501</v>
      </c>
      <c r="AD57" s="43" t="s">
        <v>337</v>
      </c>
      <c r="AE57" s="43"/>
      <c r="AF57" s="43" t="s">
        <v>516</v>
      </c>
      <c r="AG57" s="43"/>
    </row>
    <row r="58" spans="1:33" x14ac:dyDescent="0.3">
      <c r="A58" s="47" t="s">
        <v>576</v>
      </c>
      <c r="B58" s="43" t="str">
        <f>IF(Start!$D$2=Scenario!A58,"1","0")</f>
        <v>0</v>
      </c>
      <c r="C58" s="45" t="s">
        <v>333</v>
      </c>
      <c r="D58" s="43" t="str">
        <f>IF(B58="1",IF(Start!$D$11=Scenario!C58,"1","0"),"0")</f>
        <v>0</v>
      </c>
      <c r="E58" s="43" t="str">
        <f t="shared" si="0"/>
        <v>Verwijderen permanente aansluiting</v>
      </c>
      <c r="F58" s="43"/>
      <c r="G58" s="43"/>
      <c r="H58" s="43" t="s">
        <v>514</v>
      </c>
      <c r="I58" s="44" t="s">
        <v>511</v>
      </c>
      <c r="J58" s="43"/>
      <c r="K58" s="43" t="s">
        <v>513</v>
      </c>
      <c r="L58" s="43" t="s">
        <v>512</v>
      </c>
      <c r="M58" s="43"/>
      <c r="N58" s="43" t="s">
        <v>341</v>
      </c>
      <c r="O58" s="43" t="s">
        <v>338</v>
      </c>
      <c r="P58" s="43" t="s">
        <v>338</v>
      </c>
      <c r="Q58" s="43" t="s">
        <v>341</v>
      </c>
      <c r="R58" s="43" t="s">
        <v>341</v>
      </c>
      <c r="S58" s="43" t="s">
        <v>341</v>
      </c>
      <c r="T58" s="43" t="s">
        <v>341</v>
      </c>
      <c r="U58" s="43" t="s">
        <v>341</v>
      </c>
      <c r="V58" s="43" t="s">
        <v>341</v>
      </c>
      <c r="W58" s="43" t="s">
        <v>341</v>
      </c>
      <c r="X58" s="43"/>
      <c r="Y58" s="43" t="s">
        <v>333</v>
      </c>
      <c r="Z58" s="43" t="s">
        <v>333</v>
      </c>
      <c r="AA58" s="43" t="s">
        <v>333</v>
      </c>
      <c r="AB58" s="43" t="s">
        <v>495</v>
      </c>
      <c r="AC58" s="43" t="s">
        <v>500</v>
      </c>
      <c r="AD58" s="43" t="s">
        <v>337</v>
      </c>
      <c r="AE58" s="43"/>
      <c r="AF58" s="43" t="s">
        <v>510</v>
      </c>
      <c r="AG58" s="43"/>
    </row>
    <row r="59" spans="1:33" x14ac:dyDescent="0.3">
      <c r="A59" s="47" t="s">
        <v>577</v>
      </c>
      <c r="B59" s="43" t="str">
        <f>IF(Start!$D$2=Scenario!A59,"1","0")</f>
        <v>0</v>
      </c>
      <c r="C59" s="45" t="s">
        <v>333</v>
      </c>
      <c r="D59" s="43" t="str">
        <f>IF(B59="1",IF(Start!$D$11=Scenario!C59,"1","0"),"0")</f>
        <v>0</v>
      </c>
      <c r="E59" s="43" t="str">
        <f t="shared" si="0"/>
        <v>Verwijderen permanente aansluiting (sloop)</v>
      </c>
      <c r="F59" s="43"/>
      <c r="G59" s="43" t="s">
        <v>515</v>
      </c>
      <c r="H59" s="43" t="s">
        <v>514</v>
      </c>
      <c r="I59" s="43" t="s">
        <v>511</v>
      </c>
      <c r="J59" s="43"/>
      <c r="K59" s="43" t="s">
        <v>513</v>
      </c>
      <c r="L59" s="43" t="s">
        <v>512</v>
      </c>
      <c r="M59" s="43"/>
      <c r="N59" s="43" t="s">
        <v>341</v>
      </c>
      <c r="O59" s="43" t="s">
        <v>338</v>
      </c>
      <c r="P59" s="43" t="s">
        <v>338</v>
      </c>
      <c r="Q59" s="43" t="s">
        <v>341</v>
      </c>
      <c r="R59" s="43" t="s">
        <v>341</v>
      </c>
      <c r="S59" s="43" t="s">
        <v>341</v>
      </c>
      <c r="T59" s="43" t="s">
        <v>341</v>
      </c>
      <c r="U59" s="43" t="s">
        <v>341</v>
      </c>
      <c r="V59" s="43" t="s">
        <v>341</v>
      </c>
      <c r="W59" s="43" t="s">
        <v>341</v>
      </c>
      <c r="X59" s="43"/>
      <c r="Y59" s="43" t="s">
        <v>333</v>
      </c>
      <c r="Z59" s="43" t="s">
        <v>333</v>
      </c>
      <c r="AA59" s="43" t="s">
        <v>333</v>
      </c>
      <c r="AB59" s="43" t="s">
        <v>495</v>
      </c>
      <c r="AC59" s="43" t="s">
        <v>501</v>
      </c>
      <c r="AD59" s="43" t="s">
        <v>337</v>
      </c>
      <c r="AE59" s="43"/>
      <c r="AF59" s="43" t="s">
        <v>510</v>
      </c>
      <c r="AG59" s="43"/>
    </row>
    <row r="60" spans="1:33" x14ac:dyDescent="0.3">
      <c r="A60" s="47" t="s">
        <v>737</v>
      </c>
      <c r="B60" s="43" t="str">
        <f>IF(Start!$D$2=Scenario!A60,"1","0")</f>
        <v>0</v>
      </c>
      <c r="C60" s="45" t="s">
        <v>333</v>
      </c>
      <c r="D60" s="43" t="str">
        <f>IF(B60="1",IF(Start!$D$11=Scenario!C60,"1","0"),"0")</f>
        <v>0</v>
      </c>
      <c r="E60" s="43" t="str">
        <f t="shared" si="0"/>
        <v>Verwijderen onbemeterde aansluiting</v>
      </c>
      <c r="F60" s="43"/>
      <c r="G60" s="43"/>
      <c r="H60" s="43"/>
      <c r="I60" s="43"/>
      <c r="J60" s="43"/>
      <c r="K60" s="43"/>
      <c r="L60" s="43"/>
      <c r="M60" s="43"/>
      <c r="N60" s="43" t="s">
        <v>341</v>
      </c>
      <c r="O60" s="43" t="s">
        <v>341</v>
      </c>
      <c r="P60" s="43" t="s">
        <v>341</v>
      </c>
      <c r="Q60" s="43" t="s">
        <v>341</v>
      </c>
      <c r="R60" s="43" t="s">
        <v>341</v>
      </c>
      <c r="S60" s="43" t="s">
        <v>341</v>
      </c>
      <c r="T60" s="43" t="s">
        <v>341</v>
      </c>
      <c r="U60" s="43" t="s">
        <v>341</v>
      </c>
      <c r="V60" s="43" t="s">
        <v>341</v>
      </c>
      <c r="W60" s="43" t="s">
        <v>341</v>
      </c>
      <c r="X60" s="43"/>
      <c r="Y60" s="43" t="s">
        <v>333</v>
      </c>
      <c r="Z60" s="43" t="s">
        <v>333</v>
      </c>
      <c r="AA60" s="43" t="s">
        <v>337</v>
      </c>
      <c r="AB60" s="43" t="s">
        <v>495</v>
      </c>
      <c r="AC60" s="43" t="s">
        <v>500</v>
      </c>
      <c r="AD60" s="43" t="s">
        <v>337</v>
      </c>
      <c r="AE60" s="43"/>
      <c r="AF60" s="43"/>
      <c r="AG60" s="43"/>
    </row>
    <row r="61" spans="1:33" x14ac:dyDescent="0.3">
      <c r="A61" s="47" t="s">
        <v>578</v>
      </c>
      <c r="B61" s="43" t="str">
        <f>IF(Start!$D$2=Scenario!A61,"1","0")</f>
        <v>0</v>
      </c>
      <c r="C61" s="45" t="s">
        <v>494</v>
      </c>
      <c r="D61" s="43" t="str">
        <f>IF(B61="1",IF(Start!$D$11=Scenario!C61,"1","0"),"0")</f>
        <v>0</v>
      </c>
      <c r="E61" s="43" t="str">
        <f t="shared" si="0"/>
        <v>Nieuwe hoogbouwaansluiting</v>
      </c>
      <c r="F61" s="43"/>
      <c r="G61" s="43"/>
      <c r="H61" s="43"/>
      <c r="I61" s="43"/>
      <c r="J61" s="43"/>
      <c r="K61" s="43"/>
      <c r="L61" s="43"/>
      <c r="M61" s="43"/>
      <c r="N61" s="43" t="s">
        <v>338</v>
      </c>
      <c r="O61" s="43" t="s">
        <v>341</v>
      </c>
      <c r="P61" s="43" t="s">
        <v>341</v>
      </c>
      <c r="Q61" s="43" t="s">
        <v>338</v>
      </c>
      <c r="R61" s="43" t="s">
        <v>338</v>
      </c>
      <c r="S61" s="43" t="s">
        <v>341</v>
      </c>
      <c r="T61" s="43" t="s">
        <v>341</v>
      </c>
      <c r="U61" s="43" t="s">
        <v>341</v>
      </c>
      <c r="V61" s="43" t="s">
        <v>341</v>
      </c>
      <c r="W61" s="43" t="s">
        <v>341</v>
      </c>
      <c r="X61" s="43"/>
      <c r="Y61" s="45" t="s">
        <v>337</v>
      </c>
      <c r="Z61" s="45" t="s">
        <v>494</v>
      </c>
      <c r="AA61" s="45" t="s">
        <v>432</v>
      </c>
      <c r="AB61" s="45" t="s">
        <v>495</v>
      </c>
      <c r="AC61" s="45" t="s">
        <v>497</v>
      </c>
      <c r="AD61" s="45" t="s">
        <v>337</v>
      </c>
      <c r="AE61" s="45"/>
      <c r="AF61" s="43"/>
      <c r="AG61" s="43"/>
    </row>
    <row r="62" spans="1:33" x14ac:dyDescent="0.3">
      <c r="A62" s="47" t="s">
        <v>579</v>
      </c>
      <c r="B62" s="43" t="str">
        <f>IF(Start!$D$2=Scenario!A62,"1","0")</f>
        <v>0</v>
      </c>
      <c r="C62" s="45" t="s">
        <v>333</v>
      </c>
      <c r="D62" s="43" t="str">
        <f>IF(B62="1",IF(Start!$D$11=Scenario!C62,"1","0"),"0")</f>
        <v>0</v>
      </c>
      <c r="E62" s="43" t="str">
        <f t="shared" si="0"/>
        <v>Verwijderen hoogbouwaansluiting</v>
      </c>
      <c r="F62" s="43"/>
      <c r="G62" s="43"/>
      <c r="H62" s="43"/>
      <c r="I62" s="43"/>
      <c r="J62" s="43"/>
      <c r="K62" s="43"/>
      <c r="L62" s="43"/>
      <c r="M62" s="43"/>
      <c r="N62" s="43" t="s">
        <v>341</v>
      </c>
      <c r="O62" s="43" t="s">
        <v>338</v>
      </c>
      <c r="P62" s="43" t="s">
        <v>338</v>
      </c>
      <c r="Q62" s="43" t="s">
        <v>341</v>
      </c>
      <c r="R62" s="43" t="s">
        <v>341</v>
      </c>
      <c r="S62" s="43" t="s">
        <v>341</v>
      </c>
      <c r="T62" s="43" t="s">
        <v>341</v>
      </c>
      <c r="U62" s="43" t="s">
        <v>341</v>
      </c>
      <c r="V62" s="43" t="s">
        <v>341</v>
      </c>
      <c r="W62" s="43" t="s">
        <v>341</v>
      </c>
      <c r="X62" s="43"/>
      <c r="Y62" s="43" t="s">
        <v>337</v>
      </c>
      <c r="Z62" s="43" t="s">
        <v>333</v>
      </c>
      <c r="AA62" s="43" t="s">
        <v>333</v>
      </c>
      <c r="AB62" s="43" t="s">
        <v>495</v>
      </c>
      <c r="AC62" s="43" t="s">
        <v>500</v>
      </c>
      <c r="AD62" s="43" t="s">
        <v>337</v>
      </c>
      <c r="AE62" s="43"/>
      <c r="AF62" s="43"/>
      <c r="AG62" s="43"/>
    </row>
    <row r="63" spans="1:33" x14ac:dyDescent="0.3">
      <c r="A63" s="47" t="s">
        <v>738</v>
      </c>
      <c r="B63" s="43" t="str">
        <f>IF(Start!$D$2=Scenario!A63,"1","0")</f>
        <v>0</v>
      </c>
      <c r="C63" s="45" t="s">
        <v>329</v>
      </c>
      <c r="D63" s="43" t="str">
        <f>IF(B63="1",IF(Start!$D$11=Scenario!C63,"1","0"),"0")</f>
        <v>0</v>
      </c>
      <c r="E63" s="43" t="str">
        <f t="shared" si="0"/>
        <v>Hoogbouwaansluiting verlagen (inclusief meter)</v>
      </c>
      <c r="F63" s="43"/>
      <c r="G63" s="43"/>
      <c r="H63" s="43"/>
      <c r="I63" s="43"/>
      <c r="J63" s="43"/>
      <c r="K63" s="43"/>
      <c r="L63" s="43"/>
      <c r="M63" s="43"/>
      <c r="N63" s="43" t="s">
        <v>338</v>
      </c>
      <c r="O63" s="43" t="s">
        <v>338</v>
      </c>
      <c r="P63" s="43" t="s">
        <v>338</v>
      </c>
      <c r="Q63" s="43" t="s">
        <v>338</v>
      </c>
      <c r="R63" s="43" t="s">
        <v>338</v>
      </c>
      <c r="S63" s="43" t="s">
        <v>341</v>
      </c>
      <c r="T63" s="43" t="s">
        <v>341</v>
      </c>
      <c r="U63" s="43" t="s">
        <v>341</v>
      </c>
      <c r="V63" s="43" t="s">
        <v>341</v>
      </c>
      <c r="W63" s="43" t="s">
        <v>341</v>
      </c>
      <c r="X63" s="43"/>
      <c r="Y63" s="43" t="s">
        <v>337</v>
      </c>
      <c r="Z63" s="43" t="s">
        <v>502</v>
      </c>
      <c r="AA63" s="43" t="s">
        <v>433</v>
      </c>
      <c r="AB63" s="43" t="s">
        <v>495</v>
      </c>
      <c r="AC63" s="43" t="s">
        <v>497</v>
      </c>
      <c r="AD63" s="43" t="s">
        <v>496</v>
      </c>
      <c r="AE63" s="43"/>
      <c r="AF63" s="43"/>
      <c r="AG63" s="43"/>
    </row>
    <row r="64" spans="1:33" x14ac:dyDescent="0.3">
      <c r="A64" s="47" t="s">
        <v>738</v>
      </c>
      <c r="B64" s="43" t="str">
        <f>IF(Start!$D$2=Scenario!A64,"1","0")</f>
        <v>0</v>
      </c>
      <c r="C64" s="45" t="s">
        <v>330</v>
      </c>
      <c r="D64" s="43" t="str">
        <f>IF(B64="1",IF(Start!$D$11=Scenario!C64,"1","0"),"0")</f>
        <v>0</v>
      </c>
      <c r="E64" s="43" t="str">
        <f t="shared" si="0"/>
        <v>Hoogbouwaansluiting verlagen (inclusief meter)</v>
      </c>
      <c r="F64" s="43"/>
      <c r="G64" s="43"/>
      <c r="H64" s="43"/>
      <c r="I64" s="43"/>
      <c r="J64" s="43"/>
      <c r="K64" s="43"/>
      <c r="L64" s="43"/>
      <c r="M64" s="43"/>
      <c r="N64" s="43" t="s">
        <v>338</v>
      </c>
      <c r="O64" s="43" t="s">
        <v>338</v>
      </c>
      <c r="P64" s="43" t="s">
        <v>338</v>
      </c>
      <c r="Q64" s="43" t="s">
        <v>338</v>
      </c>
      <c r="R64" s="43" t="s">
        <v>338</v>
      </c>
      <c r="S64" s="43" t="s">
        <v>341</v>
      </c>
      <c r="T64" s="43" t="s">
        <v>341</v>
      </c>
      <c r="U64" s="43" t="s">
        <v>341</v>
      </c>
      <c r="V64" s="43" t="s">
        <v>341</v>
      </c>
      <c r="W64" s="43" t="s">
        <v>341</v>
      </c>
      <c r="X64" s="43"/>
      <c r="Y64" s="43" t="s">
        <v>337</v>
      </c>
      <c r="Z64" s="43" t="s">
        <v>502</v>
      </c>
      <c r="AA64" s="43" t="s">
        <v>433</v>
      </c>
      <c r="AB64" s="43" t="s">
        <v>495</v>
      </c>
      <c r="AC64" s="43" t="s">
        <v>497</v>
      </c>
      <c r="AD64" s="43" t="s">
        <v>496</v>
      </c>
      <c r="AE64" s="43"/>
      <c r="AF64" s="43"/>
      <c r="AG64" s="43"/>
    </row>
    <row r="65" spans="1:33" x14ac:dyDescent="0.3">
      <c r="A65" s="47" t="s">
        <v>738</v>
      </c>
      <c r="B65" s="43" t="str">
        <f>IF(Start!$D$2=Scenario!A65,"1","0")</f>
        <v>0</v>
      </c>
      <c r="C65" s="45" t="s">
        <v>337</v>
      </c>
      <c r="D65" s="43" t="str">
        <f>IF(B65="1",IF(Start!$D$11=Scenario!C65,"1","0"),"0")</f>
        <v>0</v>
      </c>
      <c r="E65" s="43" t="str">
        <f t="shared" si="0"/>
        <v>Hoogbouwaansluiting verlagen (inclusief meter)</v>
      </c>
      <c r="F65" s="43"/>
      <c r="G65" s="43"/>
      <c r="H65" s="43"/>
      <c r="I65" s="43"/>
      <c r="J65" s="43"/>
      <c r="K65" s="43"/>
      <c r="L65" s="43"/>
      <c r="M65" s="43"/>
      <c r="N65" s="43" t="s">
        <v>338</v>
      </c>
      <c r="O65" s="43" t="s">
        <v>338</v>
      </c>
      <c r="P65" s="43" t="s">
        <v>338</v>
      </c>
      <c r="Q65" s="43" t="s">
        <v>338</v>
      </c>
      <c r="R65" s="43" t="s">
        <v>338</v>
      </c>
      <c r="S65" s="43" t="s">
        <v>341</v>
      </c>
      <c r="T65" s="43" t="s">
        <v>341</v>
      </c>
      <c r="U65" s="43" t="s">
        <v>341</v>
      </c>
      <c r="V65" s="43" t="s">
        <v>341</v>
      </c>
      <c r="W65" s="43" t="s">
        <v>341</v>
      </c>
      <c r="X65" s="43"/>
      <c r="Y65" s="43" t="s">
        <v>337</v>
      </c>
      <c r="Z65" s="43" t="s">
        <v>502</v>
      </c>
      <c r="AA65" s="43" t="s">
        <v>433</v>
      </c>
      <c r="AB65" s="43" t="s">
        <v>495</v>
      </c>
      <c r="AC65" s="43" t="s">
        <v>497</v>
      </c>
      <c r="AD65" s="43" t="s">
        <v>496</v>
      </c>
      <c r="AE65" s="43"/>
      <c r="AF65" s="43"/>
      <c r="AG65" s="43"/>
    </row>
    <row r="66" spans="1:33" x14ac:dyDescent="0.3">
      <c r="A66" s="47" t="s">
        <v>739</v>
      </c>
      <c r="B66" s="43" t="str">
        <f>IF(Start!$D$2=Scenario!A66,"1","0")</f>
        <v>0</v>
      </c>
      <c r="C66" s="45" t="s">
        <v>329</v>
      </c>
      <c r="D66" s="43" t="str">
        <f>IF(B66="1",IF(Start!$D$11=Scenario!C66,"1","0"),"0")</f>
        <v>0</v>
      </c>
      <c r="E66" s="43" t="str">
        <f t="shared" ref="E66:E68" si="1">A66</f>
        <v>Hoogbouwaansluiting verlagen (exclusief meter)</v>
      </c>
      <c r="F66" s="43"/>
      <c r="G66" s="43"/>
      <c r="H66" s="43"/>
      <c r="I66" s="43"/>
      <c r="J66" s="43"/>
      <c r="K66" s="43"/>
      <c r="L66" s="43"/>
      <c r="M66" s="43"/>
      <c r="N66" s="43" t="s">
        <v>338</v>
      </c>
      <c r="O66" s="43" t="s">
        <v>338</v>
      </c>
      <c r="P66" s="43" t="s">
        <v>338</v>
      </c>
      <c r="Q66" s="43" t="s">
        <v>338</v>
      </c>
      <c r="R66" s="43" t="s">
        <v>338</v>
      </c>
      <c r="S66" s="43" t="s">
        <v>341</v>
      </c>
      <c r="T66" s="43" t="s">
        <v>341</v>
      </c>
      <c r="U66" s="43" t="s">
        <v>341</v>
      </c>
      <c r="V66" s="43" t="s">
        <v>341</v>
      </c>
      <c r="W66" s="43" t="s">
        <v>341</v>
      </c>
      <c r="X66" s="43"/>
      <c r="Y66" s="43" t="s">
        <v>337</v>
      </c>
      <c r="Z66" s="43" t="s">
        <v>502</v>
      </c>
      <c r="AA66" s="43" t="s">
        <v>336</v>
      </c>
      <c r="AB66" s="43" t="s">
        <v>495</v>
      </c>
      <c r="AC66" s="43" t="s">
        <v>497</v>
      </c>
      <c r="AD66" s="43" t="s">
        <v>496</v>
      </c>
      <c r="AE66" s="43"/>
      <c r="AF66" s="43"/>
      <c r="AG66" s="43"/>
    </row>
    <row r="67" spans="1:33" x14ac:dyDescent="0.3">
      <c r="A67" s="47" t="s">
        <v>739</v>
      </c>
      <c r="B67" s="43" t="str">
        <f>IF(Start!$D$2=Scenario!A67,"1","0")</f>
        <v>0</v>
      </c>
      <c r="C67" s="45" t="s">
        <v>330</v>
      </c>
      <c r="D67" s="43" t="str">
        <f>IF(B67="1",IF(Start!$D$11=Scenario!C67,"1","0"),"0")</f>
        <v>0</v>
      </c>
      <c r="E67" s="43" t="str">
        <f t="shared" si="1"/>
        <v>Hoogbouwaansluiting verlagen (exclusief meter)</v>
      </c>
      <c r="F67" s="43"/>
      <c r="G67" s="43"/>
      <c r="H67" s="43"/>
      <c r="I67" s="43"/>
      <c r="J67" s="43"/>
      <c r="K67" s="43"/>
      <c r="L67" s="43"/>
      <c r="M67" s="43"/>
      <c r="N67" s="43" t="s">
        <v>338</v>
      </c>
      <c r="O67" s="43" t="s">
        <v>338</v>
      </c>
      <c r="P67" s="43" t="s">
        <v>338</v>
      </c>
      <c r="Q67" s="43" t="s">
        <v>338</v>
      </c>
      <c r="R67" s="43" t="s">
        <v>338</v>
      </c>
      <c r="S67" s="43" t="s">
        <v>341</v>
      </c>
      <c r="T67" s="43" t="s">
        <v>341</v>
      </c>
      <c r="U67" s="43" t="s">
        <v>341</v>
      </c>
      <c r="V67" s="43" t="s">
        <v>341</v>
      </c>
      <c r="W67" s="43" t="s">
        <v>341</v>
      </c>
      <c r="X67" s="43"/>
      <c r="Y67" s="43" t="s">
        <v>337</v>
      </c>
      <c r="Z67" s="43" t="s">
        <v>502</v>
      </c>
      <c r="AA67" s="43" t="s">
        <v>336</v>
      </c>
      <c r="AB67" s="43" t="s">
        <v>495</v>
      </c>
      <c r="AC67" s="43" t="s">
        <v>497</v>
      </c>
      <c r="AD67" s="43" t="s">
        <v>496</v>
      </c>
      <c r="AE67" s="43"/>
      <c r="AF67" s="43"/>
      <c r="AG67" s="43"/>
    </row>
    <row r="68" spans="1:33" x14ac:dyDescent="0.3">
      <c r="A68" s="47" t="s">
        <v>739</v>
      </c>
      <c r="B68" s="43" t="str">
        <f>IF(Start!$D$2=Scenario!A68,"1","0")</f>
        <v>0</v>
      </c>
      <c r="C68" s="45" t="s">
        <v>337</v>
      </c>
      <c r="D68" s="43" t="str">
        <f>IF(B68="1",IF(Start!$D$11=Scenario!C68,"1","0"),"0")</f>
        <v>0</v>
      </c>
      <c r="E68" s="43" t="str">
        <f t="shared" si="1"/>
        <v>Hoogbouwaansluiting verlagen (exclusief meter)</v>
      </c>
      <c r="F68" s="43"/>
      <c r="G68" s="43"/>
      <c r="H68" s="43"/>
      <c r="I68" s="43"/>
      <c r="J68" s="43"/>
      <c r="K68" s="43"/>
      <c r="L68" s="43"/>
      <c r="M68" s="43"/>
      <c r="N68" s="43" t="s">
        <v>338</v>
      </c>
      <c r="O68" s="43" t="s">
        <v>338</v>
      </c>
      <c r="P68" s="43" t="s">
        <v>338</v>
      </c>
      <c r="Q68" s="43" t="s">
        <v>338</v>
      </c>
      <c r="R68" s="43" t="s">
        <v>338</v>
      </c>
      <c r="S68" s="43" t="s">
        <v>341</v>
      </c>
      <c r="T68" s="43" t="s">
        <v>341</v>
      </c>
      <c r="U68" s="43" t="s">
        <v>341</v>
      </c>
      <c r="V68" s="43" t="s">
        <v>341</v>
      </c>
      <c r="W68" s="43" t="s">
        <v>341</v>
      </c>
      <c r="X68" s="43"/>
      <c r="Y68" s="43" t="s">
        <v>337</v>
      </c>
      <c r="Z68" s="43" t="s">
        <v>502</v>
      </c>
      <c r="AA68" s="43" t="s">
        <v>336</v>
      </c>
      <c r="AB68" s="43" t="s">
        <v>495</v>
      </c>
      <c r="AC68" s="43" t="s">
        <v>497</v>
      </c>
      <c r="AD68" s="43" t="s">
        <v>496</v>
      </c>
      <c r="AE68" s="43"/>
      <c r="AF68" s="43"/>
      <c r="AG68" s="43"/>
    </row>
    <row r="69" spans="1:33" x14ac:dyDescent="0.3">
      <c r="A69" s="47" t="s">
        <v>740</v>
      </c>
      <c r="B69" s="43" t="str">
        <f>IF(Start!$D$2=Scenario!A69,"1","0")</f>
        <v>0</v>
      </c>
      <c r="C69" s="45" t="s">
        <v>329</v>
      </c>
      <c r="D69" s="43" t="str">
        <f>IF(B69="1",IF(Start!$D$11=Scenario!C69,"1","0"),"0")</f>
        <v>0</v>
      </c>
      <c r="E69" s="43" t="str">
        <f t="shared" si="0"/>
        <v>Hoogbouwaansluiting verzwaren (inclusief meter)</v>
      </c>
      <c r="F69" s="43"/>
      <c r="G69" s="43"/>
      <c r="H69" s="43"/>
      <c r="I69" s="43"/>
      <c r="J69" s="43"/>
      <c r="K69" s="43"/>
      <c r="L69" s="43"/>
      <c r="M69" s="43"/>
      <c r="N69" s="43" t="s">
        <v>338</v>
      </c>
      <c r="O69" s="43" t="s">
        <v>338</v>
      </c>
      <c r="P69" s="43" t="s">
        <v>338</v>
      </c>
      <c r="Q69" s="43" t="s">
        <v>338</v>
      </c>
      <c r="R69" s="43" t="s">
        <v>338</v>
      </c>
      <c r="S69" s="43" t="s">
        <v>341</v>
      </c>
      <c r="T69" s="43" t="s">
        <v>341</v>
      </c>
      <c r="U69" s="43" t="s">
        <v>341</v>
      </c>
      <c r="V69" s="43" t="s">
        <v>341</v>
      </c>
      <c r="W69" s="43" t="s">
        <v>341</v>
      </c>
      <c r="X69" s="43"/>
      <c r="Y69" s="43" t="s">
        <v>337</v>
      </c>
      <c r="Z69" s="43" t="s">
        <v>502</v>
      </c>
      <c r="AA69" s="43" t="s">
        <v>433</v>
      </c>
      <c r="AB69" s="43" t="s">
        <v>495</v>
      </c>
      <c r="AC69" s="43" t="s">
        <v>497</v>
      </c>
      <c r="AD69" s="43" t="s">
        <v>498</v>
      </c>
      <c r="AE69" s="43"/>
      <c r="AF69" s="43"/>
      <c r="AG69" s="43"/>
    </row>
    <row r="70" spans="1:33" x14ac:dyDescent="0.3">
      <c r="A70" s="47" t="s">
        <v>740</v>
      </c>
      <c r="B70" s="43" t="str">
        <f>IF(Start!$D$2=Scenario!A70,"1","0")</f>
        <v>0</v>
      </c>
      <c r="C70" s="45" t="s">
        <v>330</v>
      </c>
      <c r="D70" s="43" t="str">
        <f>IF(B70="1",IF(Start!$D$11=Scenario!C70,"1","0"),"0")</f>
        <v>0</v>
      </c>
      <c r="E70" s="43" t="str">
        <f t="shared" si="0"/>
        <v>Hoogbouwaansluiting verzwaren (inclusief meter)</v>
      </c>
      <c r="F70" s="43"/>
      <c r="G70" s="43"/>
      <c r="H70" s="43"/>
      <c r="I70" s="43"/>
      <c r="J70" s="43"/>
      <c r="K70" s="43"/>
      <c r="L70" s="43"/>
      <c r="M70" s="43"/>
      <c r="N70" s="43" t="s">
        <v>338</v>
      </c>
      <c r="O70" s="43" t="s">
        <v>338</v>
      </c>
      <c r="P70" s="43" t="s">
        <v>338</v>
      </c>
      <c r="Q70" s="43" t="s">
        <v>338</v>
      </c>
      <c r="R70" s="43" t="s">
        <v>338</v>
      </c>
      <c r="S70" s="43" t="s">
        <v>341</v>
      </c>
      <c r="T70" s="43" t="s">
        <v>341</v>
      </c>
      <c r="U70" s="43" t="s">
        <v>341</v>
      </c>
      <c r="V70" s="43" t="s">
        <v>341</v>
      </c>
      <c r="W70" s="43" t="s">
        <v>341</v>
      </c>
      <c r="X70" s="43"/>
      <c r="Y70" s="43" t="s">
        <v>337</v>
      </c>
      <c r="Z70" s="43" t="s">
        <v>502</v>
      </c>
      <c r="AA70" s="43" t="s">
        <v>433</v>
      </c>
      <c r="AB70" s="43" t="s">
        <v>495</v>
      </c>
      <c r="AC70" s="43" t="s">
        <v>497</v>
      </c>
      <c r="AD70" s="43" t="s">
        <v>498</v>
      </c>
      <c r="AE70" s="43"/>
      <c r="AF70" s="43"/>
      <c r="AG70" s="43"/>
    </row>
    <row r="71" spans="1:33" x14ac:dyDescent="0.3">
      <c r="A71" s="47" t="s">
        <v>740</v>
      </c>
      <c r="B71" s="43" t="str">
        <f>IF(Start!$D$2=Scenario!A71,"1","0")</f>
        <v>0</v>
      </c>
      <c r="C71" s="45" t="s">
        <v>337</v>
      </c>
      <c r="D71" s="43" t="str">
        <f>IF(B71="1",IF(Start!$D$11=Scenario!C71,"1","0"),"0")</f>
        <v>0</v>
      </c>
      <c r="E71" s="43" t="str">
        <f t="shared" si="0"/>
        <v>Hoogbouwaansluiting verzwaren (inclusief meter)</v>
      </c>
      <c r="F71" s="43"/>
      <c r="G71" s="43"/>
      <c r="H71" s="43"/>
      <c r="I71" s="43"/>
      <c r="J71" s="43"/>
      <c r="K71" s="43"/>
      <c r="L71" s="43"/>
      <c r="M71" s="43"/>
      <c r="N71" s="43" t="s">
        <v>338</v>
      </c>
      <c r="O71" s="43" t="s">
        <v>338</v>
      </c>
      <c r="P71" s="43" t="s">
        <v>338</v>
      </c>
      <c r="Q71" s="43" t="s">
        <v>338</v>
      </c>
      <c r="R71" s="43" t="s">
        <v>338</v>
      </c>
      <c r="S71" s="43" t="s">
        <v>341</v>
      </c>
      <c r="T71" s="43" t="s">
        <v>341</v>
      </c>
      <c r="U71" s="43" t="s">
        <v>341</v>
      </c>
      <c r="V71" s="43" t="s">
        <v>341</v>
      </c>
      <c r="W71" s="43" t="s">
        <v>341</v>
      </c>
      <c r="X71" s="43"/>
      <c r="Y71" s="43" t="s">
        <v>337</v>
      </c>
      <c r="Z71" s="43" t="s">
        <v>502</v>
      </c>
      <c r="AA71" s="43" t="s">
        <v>433</v>
      </c>
      <c r="AB71" s="43" t="s">
        <v>495</v>
      </c>
      <c r="AC71" s="43" t="s">
        <v>497</v>
      </c>
      <c r="AD71" s="43" t="s">
        <v>498</v>
      </c>
      <c r="AE71" s="43"/>
      <c r="AF71" s="43"/>
      <c r="AG71" s="43"/>
    </row>
    <row r="72" spans="1:33" x14ac:dyDescent="0.3">
      <c r="A72" s="47" t="s">
        <v>741</v>
      </c>
      <c r="B72" s="43" t="str">
        <f>IF(Start!$D$2=Scenario!A72,"1","0")</f>
        <v>0</v>
      </c>
      <c r="C72" s="45" t="s">
        <v>329</v>
      </c>
      <c r="D72" s="43" t="str">
        <f>IF(B72="1",IF(Start!$D$11=Scenario!C72,"1","0"),"0")</f>
        <v>0</v>
      </c>
      <c r="E72" s="43" t="str">
        <f t="shared" ref="E72:E74" si="2">A72</f>
        <v>Hoogbouwaansluiting verzwaren (exclusief meter)</v>
      </c>
      <c r="F72" s="43"/>
      <c r="G72" s="43"/>
      <c r="H72" s="43"/>
      <c r="I72" s="43"/>
      <c r="J72" s="43"/>
      <c r="K72" s="43"/>
      <c r="L72" s="43"/>
      <c r="M72" s="43"/>
      <c r="N72" s="43" t="s">
        <v>338</v>
      </c>
      <c r="O72" s="43" t="s">
        <v>338</v>
      </c>
      <c r="P72" s="43" t="s">
        <v>338</v>
      </c>
      <c r="Q72" s="43" t="s">
        <v>338</v>
      </c>
      <c r="R72" s="43" t="s">
        <v>338</v>
      </c>
      <c r="S72" s="43" t="s">
        <v>341</v>
      </c>
      <c r="T72" s="43" t="s">
        <v>341</v>
      </c>
      <c r="U72" s="43" t="s">
        <v>341</v>
      </c>
      <c r="V72" s="43" t="s">
        <v>341</v>
      </c>
      <c r="W72" s="43" t="s">
        <v>341</v>
      </c>
      <c r="X72" s="43"/>
      <c r="Y72" s="43" t="s">
        <v>337</v>
      </c>
      <c r="Z72" s="43" t="s">
        <v>502</v>
      </c>
      <c r="AA72" s="43" t="s">
        <v>336</v>
      </c>
      <c r="AB72" s="43" t="s">
        <v>495</v>
      </c>
      <c r="AC72" s="43" t="s">
        <v>497</v>
      </c>
      <c r="AD72" s="43" t="s">
        <v>498</v>
      </c>
      <c r="AE72" s="43"/>
      <c r="AF72" s="43"/>
      <c r="AG72" s="43"/>
    </row>
    <row r="73" spans="1:33" x14ac:dyDescent="0.3">
      <c r="A73" s="47" t="s">
        <v>741</v>
      </c>
      <c r="B73" s="43" t="str">
        <f>IF(Start!$D$2=Scenario!A73,"1","0")</f>
        <v>0</v>
      </c>
      <c r="C73" s="45" t="s">
        <v>330</v>
      </c>
      <c r="D73" s="43" t="str">
        <f>IF(B73="1",IF(Start!$D$11=Scenario!C73,"1","0"),"0")</f>
        <v>0</v>
      </c>
      <c r="E73" s="43" t="str">
        <f t="shared" si="2"/>
        <v>Hoogbouwaansluiting verzwaren (exclusief meter)</v>
      </c>
      <c r="F73" s="43"/>
      <c r="G73" s="43"/>
      <c r="H73" s="43"/>
      <c r="I73" s="43"/>
      <c r="J73" s="43"/>
      <c r="K73" s="43"/>
      <c r="L73" s="43"/>
      <c r="M73" s="43"/>
      <c r="N73" s="43" t="s">
        <v>338</v>
      </c>
      <c r="O73" s="43" t="s">
        <v>338</v>
      </c>
      <c r="P73" s="43" t="s">
        <v>338</v>
      </c>
      <c r="Q73" s="43" t="s">
        <v>338</v>
      </c>
      <c r="R73" s="43" t="s">
        <v>338</v>
      </c>
      <c r="S73" s="43" t="s">
        <v>341</v>
      </c>
      <c r="T73" s="43" t="s">
        <v>341</v>
      </c>
      <c r="U73" s="43" t="s">
        <v>341</v>
      </c>
      <c r="V73" s="43" t="s">
        <v>341</v>
      </c>
      <c r="W73" s="43" t="s">
        <v>341</v>
      </c>
      <c r="X73" s="43"/>
      <c r="Y73" s="43" t="s">
        <v>337</v>
      </c>
      <c r="Z73" s="43" t="s">
        <v>502</v>
      </c>
      <c r="AA73" s="43" t="s">
        <v>336</v>
      </c>
      <c r="AB73" s="43" t="s">
        <v>495</v>
      </c>
      <c r="AC73" s="43" t="s">
        <v>497</v>
      </c>
      <c r="AD73" s="43" t="s">
        <v>498</v>
      </c>
      <c r="AE73" s="43"/>
      <c r="AF73" s="43"/>
      <c r="AG73" s="43"/>
    </row>
    <row r="74" spans="1:33" x14ac:dyDescent="0.3">
      <c r="A74" s="47" t="s">
        <v>741</v>
      </c>
      <c r="B74" s="43" t="str">
        <f>IF(Start!$D$2=Scenario!A74,"1","0")</f>
        <v>0</v>
      </c>
      <c r="C74" s="45" t="s">
        <v>337</v>
      </c>
      <c r="D74" s="43" t="str">
        <f>IF(B74="1",IF(Start!$D$11=Scenario!C74,"1","0"),"0")</f>
        <v>0</v>
      </c>
      <c r="E74" s="43" t="str">
        <f t="shared" si="2"/>
        <v>Hoogbouwaansluiting verzwaren (exclusief meter)</v>
      </c>
      <c r="F74" s="43"/>
      <c r="G74" s="43"/>
      <c r="H74" s="43"/>
      <c r="I74" s="43"/>
      <c r="J74" s="43"/>
      <c r="K74" s="43"/>
      <c r="L74" s="43"/>
      <c r="M74" s="43"/>
      <c r="N74" s="43" t="s">
        <v>338</v>
      </c>
      <c r="O74" s="43" t="s">
        <v>338</v>
      </c>
      <c r="P74" s="43" t="s">
        <v>338</v>
      </c>
      <c r="Q74" s="43" t="s">
        <v>338</v>
      </c>
      <c r="R74" s="43" t="s">
        <v>338</v>
      </c>
      <c r="S74" s="43" t="s">
        <v>341</v>
      </c>
      <c r="T74" s="43" t="s">
        <v>341</v>
      </c>
      <c r="U74" s="43" t="s">
        <v>341</v>
      </c>
      <c r="V74" s="43" t="s">
        <v>341</v>
      </c>
      <c r="W74" s="43" t="s">
        <v>341</v>
      </c>
      <c r="X74" s="43"/>
      <c r="Y74" s="43" t="s">
        <v>337</v>
      </c>
      <c r="Z74" s="43" t="s">
        <v>502</v>
      </c>
      <c r="AA74" s="43" t="s">
        <v>336</v>
      </c>
      <c r="AB74" s="43" t="s">
        <v>495</v>
      </c>
      <c r="AC74" s="43" t="s">
        <v>497</v>
      </c>
      <c r="AD74" s="43" t="s">
        <v>498</v>
      </c>
      <c r="AE74" s="43"/>
      <c r="AF74" s="43"/>
      <c r="AG74" s="43"/>
    </row>
    <row r="75" spans="1:33" x14ac:dyDescent="0.3">
      <c r="A75" s="47" t="s">
        <v>742</v>
      </c>
      <c r="B75" s="43" t="str">
        <f>IF(Start!$D$2=Scenario!A75,"1","0")</f>
        <v>0</v>
      </c>
      <c r="C75" s="45" t="s">
        <v>329</v>
      </c>
      <c r="D75" s="43" t="str">
        <f>IF(B75="1",IF(Start!$D$11=Scenario!C75,"1","0"),"0")</f>
        <v>0</v>
      </c>
      <c r="E75" s="43" t="str">
        <f t="shared" si="0"/>
        <v>Hoogbouwaansluiting verplaatsen (inclusief meter)</v>
      </c>
      <c r="F75" s="43"/>
      <c r="G75" s="43"/>
      <c r="H75" s="43"/>
      <c r="I75" s="43"/>
      <c r="J75" s="43"/>
      <c r="K75" s="43"/>
      <c r="L75" s="43"/>
      <c r="M75" s="43"/>
      <c r="N75" s="43" t="s">
        <v>338</v>
      </c>
      <c r="O75" s="43" t="s">
        <v>338</v>
      </c>
      <c r="P75" s="43" t="s">
        <v>338</v>
      </c>
      <c r="Q75" s="43" t="s">
        <v>338</v>
      </c>
      <c r="R75" s="43" t="s">
        <v>338</v>
      </c>
      <c r="S75" s="43" t="s">
        <v>341</v>
      </c>
      <c r="T75" s="43" t="s">
        <v>341</v>
      </c>
      <c r="U75" s="43" t="s">
        <v>341</v>
      </c>
      <c r="V75" s="43" t="s">
        <v>341</v>
      </c>
      <c r="W75" s="43" t="s">
        <v>341</v>
      </c>
      <c r="X75" s="43"/>
      <c r="Y75" s="43" t="s">
        <v>337</v>
      </c>
      <c r="Z75" s="43" t="s">
        <v>329</v>
      </c>
      <c r="AA75" s="43" t="s">
        <v>433</v>
      </c>
      <c r="AB75" s="43" t="s">
        <v>495</v>
      </c>
      <c r="AC75" s="43" t="s">
        <v>497</v>
      </c>
      <c r="AD75" s="43" t="s">
        <v>337</v>
      </c>
      <c r="AE75" s="43"/>
      <c r="AF75" s="43"/>
      <c r="AG75" s="43"/>
    </row>
    <row r="76" spans="1:33" x14ac:dyDescent="0.3">
      <c r="A76" s="47" t="s">
        <v>743</v>
      </c>
      <c r="B76" s="43" t="str">
        <f>IF(Start!$D$2=Scenario!A76,"1","0")</f>
        <v>0</v>
      </c>
      <c r="C76" s="45" t="s">
        <v>329</v>
      </c>
      <c r="D76" s="43" t="str">
        <f>IF(B76="1",IF(Start!$D$11=Scenario!C76,"1","0"),"0")</f>
        <v>0</v>
      </c>
      <c r="E76" s="43" t="str">
        <f t="shared" ref="E76" si="3">A76</f>
        <v>Hoogbouwaansluiting verplaatsen (exclusief meter)</v>
      </c>
      <c r="F76" s="43"/>
      <c r="G76" s="43"/>
      <c r="H76" s="43"/>
      <c r="I76" s="43"/>
      <c r="J76" s="43"/>
      <c r="K76" s="43"/>
      <c r="L76" s="43"/>
      <c r="M76" s="43"/>
      <c r="N76" s="43" t="s">
        <v>338</v>
      </c>
      <c r="O76" s="43" t="s">
        <v>338</v>
      </c>
      <c r="P76" s="43" t="s">
        <v>338</v>
      </c>
      <c r="Q76" s="43" t="s">
        <v>338</v>
      </c>
      <c r="R76" s="43" t="s">
        <v>338</v>
      </c>
      <c r="S76" s="43" t="s">
        <v>341</v>
      </c>
      <c r="T76" s="43" t="s">
        <v>341</v>
      </c>
      <c r="U76" s="43" t="s">
        <v>341</v>
      </c>
      <c r="V76" s="43" t="s">
        <v>341</v>
      </c>
      <c r="W76" s="43" t="s">
        <v>341</v>
      </c>
      <c r="X76" s="43"/>
      <c r="Y76" s="43" t="s">
        <v>337</v>
      </c>
      <c r="Z76" s="43" t="s">
        <v>329</v>
      </c>
      <c r="AA76" s="43" t="s">
        <v>336</v>
      </c>
      <c r="AB76" s="43" t="s">
        <v>495</v>
      </c>
      <c r="AC76" s="43" t="s">
        <v>497</v>
      </c>
      <c r="AD76" s="43" t="s">
        <v>337</v>
      </c>
      <c r="AE76" s="43"/>
      <c r="AF76" s="43"/>
      <c r="AG76" s="43"/>
    </row>
    <row r="77" spans="1:33" x14ac:dyDescent="0.3">
      <c r="A77" s="47" t="s">
        <v>580</v>
      </c>
      <c r="B77" s="43" t="str">
        <f>IF(Start!$D$2=Scenario!A77,"1","0")</f>
        <v>0</v>
      </c>
      <c r="C77" s="45" t="s">
        <v>336</v>
      </c>
      <c r="D77" s="43" t="str">
        <f>IF(B77="1",IF(Start!$D$11=Scenario!C77,"1","0"),"0")</f>
        <v>0</v>
      </c>
      <c r="E77" s="43" t="str">
        <f t="shared" ref="E77:E78" si="4">A77</f>
        <v>Schouwen</v>
      </c>
      <c r="F77" s="43"/>
      <c r="G77" s="43"/>
      <c r="H77" s="43"/>
      <c r="I77" s="43"/>
      <c r="J77" s="43"/>
      <c r="K77" s="43"/>
      <c r="L77" s="43"/>
      <c r="M77" s="43"/>
      <c r="N77" s="43" t="s">
        <v>341</v>
      </c>
      <c r="O77" s="43" t="s">
        <v>341</v>
      </c>
      <c r="P77" s="43" t="s">
        <v>341</v>
      </c>
      <c r="Q77" s="43" t="s">
        <v>341</v>
      </c>
      <c r="R77" s="43" t="s">
        <v>341</v>
      </c>
      <c r="S77" s="43" t="s">
        <v>341</v>
      </c>
      <c r="T77" s="43" t="s">
        <v>341</v>
      </c>
      <c r="U77" s="43" t="s">
        <v>341</v>
      </c>
      <c r="V77" s="43" t="s">
        <v>341</v>
      </c>
      <c r="W77" s="43" t="s">
        <v>341</v>
      </c>
      <c r="X77" s="43"/>
      <c r="Y77" s="43" t="s">
        <v>336</v>
      </c>
      <c r="Z77" s="43" t="s">
        <v>336</v>
      </c>
      <c r="AA77" s="43" t="s">
        <v>336</v>
      </c>
      <c r="AB77" s="43" t="s">
        <v>495</v>
      </c>
      <c r="AC77" s="43" t="s">
        <v>497</v>
      </c>
      <c r="AD77" s="43" t="s">
        <v>337</v>
      </c>
      <c r="AE77" s="43"/>
      <c r="AF77" s="43"/>
      <c r="AG77" s="43"/>
    </row>
    <row r="78" spans="1:33" x14ac:dyDescent="0.3">
      <c r="A78" s="47" t="s">
        <v>581</v>
      </c>
      <c r="B78" s="43" t="str">
        <f>IF(Start!$D$2=Scenario!A78,"1","0")</f>
        <v>0</v>
      </c>
      <c r="C78" s="45" t="s">
        <v>337</v>
      </c>
      <c r="D78" s="43" t="str">
        <f>IF(B78="1",IF(Start!$D$11=Scenario!C78,"1","0"),"0")</f>
        <v>0</v>
      </c>
      <c r="E78" s="43" t="str">
        <f t="shared" si="4"/>
        <v>Geen werk</v>
      </c>
      <c r="F78" s="43"/>
      <c r="G78" s="43"/>
      <c r="H78" s="43"/>
      <c r="I78" s="43"/>
      <c r="J78" s="43"/>
      <c r="K78" s="43"/>
      <c r="L78" s="43"/>
      <c r="M78" s="43"/>
      <c r="N78" s="43" t="s">
        <v>341</v>
      </c>
      <c r="O78" s="43" t="s">
        <v>341</v>
      </c>
      <c r="P78" s="43" t="s">
        <v>341</v>
      </c>
      <c r="Q78" s="43" t="s">
        <v>341</v>
      </c>
      <c r="R78" s="43" t="s">
        <v>341</v>
      </c>
      <c r="S78" s="43" t="s">
        <v>341</v>
      </c>
      <c r="T78" s="43" t="s">
        <v>341</v>
      </c>
      <c r="U78" s="43" t="s">
        <v>341</v>
      </c>
      <c r="V78" s="43" t="s">
        <v>341</v>
      </c>
      <c r="W78" s="43" t="s">
        <v>341</v>
      </c>
      <c r="X78" s="43"/>
      <c r="Y78" s="43" t="s">
        <v>337</v>
      </c>
      <c r="Z78" s="43" t="s">
        <v>337</v>
      </c>
      <c r="AA78" s="43" t="s">
        <v>337</v>
      </c>
      <c r="AB78" s="43" t="s">
        <v>495</v>
      </c>
      <c r="AC78" s="43" t="s">
        <v>497</v>
      </c>
      <c r="AD78" s="43" t="s">
        <v>337</v>
      </c>
      <c r="AE78" s="43"/>
      <c r="AF78" s="43"/>
      <c r="AG78" s="43"/>
    </row>
    <row r="79" spans="1:33" x14ac:dyDescent="0.3">
      <c r="A79" s="47" t="s">
        <v>955</v>
      </c>
      <c r="B79" s="43" t="str">
        <f>IF(Start!$D$2=Scenario!A79,"1","0")</f>
        <v>0</v>
      </c>
      <c r="C79" s="45" t="s">
        <v>329</v>
      </c>
      <c r="D79" s="43" t="str">
        <f>IF(B79="1",IF(Start!$D$11=Scenario!C79,"1","0"),"0")</f>
        <v>0</v>
      </c>
      <c r="E79" s="43"/>
      <c r="F79" s="43"/>
      <c r="G79" s="43"/>
      <c r="H79" s="43"/>
      <c r="I79" s="43"/>
      <c r="J79" s="43"/>
      <c r="K79" s="43"/>
      <c r="L79" s="43"/>
      <c r="M79" s="43"/>
      <c r="N79" s="43" t="s">
        <v>338</v>
      </c>
      <c r="O79" s="43" t="s">
        <v>341</v>
      </c>
      <c r="P79" s="43" t="s">
        <v>341</v>
      </c>
      <c r="Q79" s="43" t="s">
        <v>341</v>
      </c>
      <c r="R79" s="43" t="s">
        <v>341</v>
      </c>
      <c r="S79" s="43" t="s">
        <v>341</v>
      </c>
      <c r="T79" s="43" t="s">
        <v>341</v>
      </c>
      <c r="U79" s="43" t="s">
        <v>341</v>
      </c>
      <c r="V79" s="43" t="s">
        <v>341</v>
      </c>
      <c r="W79" s="43" t="s">
        <v>341</v>
      </c>
      <c r="X79" s="43"/>
      <c r="Y79" s="43" t="s">
        <v>329</v>
      </c>
      <c r="Z79" s="43" t="s">
        <v>502</v>
      </c>
      <c r="AA79" s="43" t="s">
        <v>337</v>
      </c>
      <c r="AB79" s="43" t="s">
        <v>495</v>
      </c>
      <c r="AC79" s="43" t="s">
        <v>497</v>
      </c>
      <c r="AD79" s="43" t="s">
        <v>337</v>
      </c>
      <c r="AE79" s="43"/>
      <c r="AF79" s="43"/>
      <c r="AG79" s="43"/>
    </row>
    <row r="80" spans="1:33" x14ac:dyDescent="0.3">
      <c r="A80" s="47" t="s">
        <v>955</v>
      </c>
      <c r="B80" s="43" t="str">
        <f>IF(Start!$D$2=Scenario!A80,"1","0")</f>
        <v>0</v>
      </c>
      <c r="C80" s="45" t="s">
        <v>330</v>
      </c>
      <c r="D80" s="43" t="str">
        <f>IF(B80="1",IF(Start!$D$11=Scenario!C80,"1","0"),"0")</f>
        <v>0</v>
      </c>
      <c r="E80" s="43"/>
      <c r="F80" s="43"/>
      <c r="G80" s="43"/>
      <c r="H80" s="43"/>
      <c r="I80" s="43"/>
      <c r="J80" s="43"/>
      <c r="K80" s="43"/>
      <c r="L80" s="43"/>
      <c r="M80" s="43"/>
      <c r="N80" s="43" t="s">
        <v>338</v>
      </c>
      <c r="O80" s="43" t="s">
        <v>341</v>
      </c>
      <c r="P80" s="43" t="s">
        <v>341</v>
      </c>
      <c r="Q80" s="43" t="s">
        <v>341</v>
      </c>
      <c r="R80" s="43" t="s">
        <v>341</v>
      </c>
      <c r="S80" s="43" t="s">
        <v>341</v>
      </c>
      <c r="T80" s="43" t="s">
        <v>341</v>
      </c>
      <c r="U80" s="43" t="s">
        <v>341</v>
      </c>
      <c r="V80" s="43" t="s">
        <v>341</v>
      </c>
      <c r="W80" s="43" t="s">
        <v>341</v>
      </c>
      <c r="X80" s="43"/>
      <c r="Y80" s="43" t="s">
        <v>329</v>
      </c>
      <c r="Z80" s="43" t="s">
        <v>502</v>
      </c>
      <c r="AA80" s="43" t="s">
        <v>337</v>
      </c>
      <c r="AB80" s="43" t="s">
        <v>495</v>
      </c>
      <c r="AC80" s="43" t="s">
        <v>497</v>
      </c>
      <c r="AD80" s="43" t="s">
        <v>337</v>
      </c>
      <c r="AE80" s="43"/>
      <c r="AF80" s="43"/>
      <c r="AG80" s="43"/>
    </row>
    <row r="81" spans="1:33" x14ac:dyDescent="0.3">
      <c r="A81" s="47" t="s">
        <v>955</v>
      </c>
      <c r="B81" s="43" t="str">
        <f>IF(Start!$D$2=Scenario!A81,"1","0")</f>
        <v>0</v>
      </c>
      <c r="C81" s="45" t="s">
        <v>337</v>
      </c>
      <c r="D81" s="43" t="str">
        <f>IF(B81="1",IF(Start!$D$11=Scenario!C81,"1","0"),"0")</f>
        <v>0</v>
      </c>
      <c r="E81" s="43"/>
      <c r="F81" s="43"/>
      <c r="G81" s="43"/>
      <c r="H81" s="43"/>
      <c r="I81" s="43"/>
      <c r="J81" s="43"/>
      <c r="K81" s="43"/>
      <c r="L81" s="43"/>
      <c r="M81" s="43"/>
      <c r="N81" s="43" t="s">
        <v>338</v>
      </c>
      <c r="O81" s="43" t="s">
        <v>341</v>
      </c>
      <c r="P81" s="43" t="s">
        <v>341</v>
      </c>
      <c r="Q81" s="43" t="s">
        <v>341</v>
      </c>
      <c r="R81" s="43" t="s">
        <v>341</v>
      </c>
      <c r="S81" s="43" t="s">
        <v>341</v>
      </c>
      <c r="T81" s="43" t="s">
        <v>341</v>
      </c>
      <c r="U81" s="43" t="s">
        <v>341</v>
      </c>
      <c r="V81" s="43" t="s">
        <v>341</v>
      </c>
      <c r="W81" s="43" t="s">
        <v>341</v>
      </c>
      <c r="X81" s="43"/>
      <c r="Y81" s="43" t="s">
        <v>329</v>
      </c>
      <c r="Z81" s="43" t="s">
        <v>502</v>
      </c>
      <c r="AA81" s="43" t="s">
        <v>337</v>
      </c>
      <c r="AB81" s="43" t="s">
        <v>495</v>
      </c>
      <c r="AC81" s="43" t="s">
        <v>497</v>
      </c>
      <c r="AD81" s="43" t="s">
        <v>337</v>
      </c>
      <c r="AE81" s="43"/>
      <c r="AF81" s="43"/>
      <c r="AG81" s="43"/>
    </row>
    <row r="82" spans="1:33" x14ac:dyDescent="0.3">
      <c r="A82" s="47" t="s">
        <v>956</v>
      </c>
      <c r="B82" s="43" t="str">
        <f>IF(Start!$D$2=Scenario!A82,"1","0")</f>
        <v>0</v>
      </c>
      <c r="C82" s="45" t="s">
        <v>329</v>
      </c>
      <c r="D82" s="43" t="str">
        <f>IF(B82="1",IF(Start!$D$11=Scenario!C82,"1","0"),"0")</f>
        <v>0</v>
      </c>
      <c r="E82" s="43"/>
      <c r="F82" s="43"/>
      <c r="G82" s="43"/>
      <c r="H82" s="43"/>
      <c r="I82" s="43"/>
      <c r="J82" s="43"/>
      <c r="K82" s="43"/>
      <c r="L82" s="43"/>
      <c r="M82" s="43"/>
      <c r="N82" s="43" t="s">
        <v>338</v>
      </c>
      <c r="O82" s="43" t="s">
        <v>341</v>
      </c>
      <c r="P82" s="43" t="s">
        <v>341</v>
      </c>
      <c r="Q82" s="43" t="s">
        <v>341</v>
      </c>
      <c r="R82" s="43" t="s">
        <v>341</v>
      </c>
      <c r="S82" s="43" t="s">
        <v>341</v>
      </c>
      <c r="T82" s="43" t="s">
        <v>341</v>
      </c>
      <c r="U82" s="43" t="s">
        <v>341</v>
      </c>
      <c r="V82" s="43" t="s">
        <v>341</v>
      </c>
      <c r="W82" s="43" t="s">
        <v>341</v>
      </c>
      <c r="X82" s="43"/>
      <c r="Y82" s="43" t="s">
        <v>337</v>
      </c>
      <c r="Z82" s="43" t="s">
        <v>329</v>
      </c>
      <c r="AA82" s="43" t="s">
        <v>337</v>
      </c>
      <c r="AB82" s="43" t="s">
        <v>495</v>
      </c>
      <c r="AC82" s="43" t="s">
        <v>497</v>
      </c>
      <c r="AD82" s="43" t="s">
        <v>337</v>
      </c>
      <c r="AE82" s="43"/>
      <c r="AF82" s="43"/>
      <c r="AG82" s="43"/>
    </row>
    <row r="83" spans="1:33" x14ac:dyDescent="0.3">
      <c r="A83" s="47" t="s">
        <v>958</v>
      </c>
      <c r="B83" s="43" t="str">
        <f>IF(Start!$D$2=Scenario!A83,"1","0")</f>
        <v>0</v>
      </c>
      <c r="C83" s="45" t="s">
        <v>333</v>
      </c>
      <c r="D83" s="43" t="str">
        <f>IF(B83="1",IF(Start!$D$11=Scenario!C83,"1","0"),"0")</f>
        <v>0</v>
      </c>
      <c r="E83" s="43"/>
      <c r="F83" s="43"/>
      <c r="G83" s="43"/>
      <c r="H83" s="43"/>
      <c r="I83" s="43"/>
      <c r="J83" s="43"/>
      <c r="K83" s="43"/>
      <c r="L83" s="43"/>
      <c r="M83" s="43"/>
      <c r="N83" s="43" t="s">
        <v>338</v>
      </c>
      <c r="O83" s="43" t="s">
        <v>341</v>
      </c>
      <c r="P83" s="43" t="s">
        <v>341</v>
      </c>
      <c r="Q83" s="43" t="s">
        <v>341</v>
      </c>
      <c r="R83" s="43" t="s">
        <v>341</v>
      </c>
      <c r="S83" s="43" t="s">
        <v>341</v>
      </c>
      <c r="T83" s="43" t="s">
        <v>341</v>
      </c>
      <c r="U83" s="43" t="s">
        <v>341</v>
      </c>
      <c r="V83" s="43" t="s">
        <v>341</v>
      </c>
      <c r="W83" s="43" t="s">
        <v>341</v>
      </c>
      <c r="X83" s="43"/>
      <c r="Y83" s="43" t="s">
        <v>333</v>
      </c>
      <c r="Z83" s="43" t="s">
        <v>333</v>
      </c>
      <c r="AA83" s="43" t="s">
        <v>337</v>
      </c>
      <c r="AB83" s="43" t="s">
        <v>495</v>
      </c>
      <c r="AC83" s="43" t="s">
        <v>501</v>
      </c>
      <c r="AD83" s="43" t="s">
        <v>337</v>
      </c>
      <c r="AE83" s="43"/>
      <c r="AF83" s="43"/>
      <c r="AG83" s="43"/>
    </row>
    <row r="90" spans="1:33" x14ac:dyDescent="0.3">
      <c r="A90" s="90" t="s">
        <v>766</v>
      </c>
    </row>
    <row r="92" spans="1:33" x14ac:dyDescent="0.3">
      <c r="A92" t="s">
        <v>563</v>
      </c>
    </row>
    <row r="93" spans="1:33" x14ac:dyDescent="0.3">
      <c r="A93" t="str">
        <f>A4</f>
        <v>Bouwaansluiting binnen brengen (inclusief meter)</v>
      </c>
    </row>
    <row r="94" spans="1:33" x14ac:dyDescent="0.3">
      <c r="A94" t="str">
        <f>A5</f>
        <v>Bouwaansluiting binnen brengen (exclusief meter)</v>
      </c>
    </row>
    <row r="95" spans="1:33" x14ac:dyDescent="0.3">
      <c r="A95" t="s">
        <v>564</v>
      </c>
    </row>
    <row r="96" spans="1:33" x14ac:dyDescent="0.3">
      <c r="A96" t="s">
        <v>566</v>
      </c>
    </row>
    <row r="97" spans="1:1" x14ac:dyDescent="0.3">
      <c r="A97" t="s">
        <v>567</v>
      </c>
    </row>
    <row r="98" spans="1:1" x14ac:dyDescent="0.3">
      <c r="A98" t="s">
        <v>568</v>
      </c>
    </row>
    <row r="99" spans="1:1" x14ac:dyDescent="0.3">
      <c r="A99" t="s">
        <v>735</v>
      </c>
    </row>
    <row r="100" spans="1:1" x14ac:dyDescent="0.3">
      <c r="A100" t="s">
        <v>734</v>
      </c>
    </row>
    <row r="101" spans="1:1" x14ac:dyDescent="0.3">
      <c r="A101" t="s">
        <v>733</v>
      </c>
    </row>
    <row r="102" spans="1:1" x14ac:dyDescent="0.3">
      <c r="A102" t="s">
        <v>732</v>
      </c>
    </row>
    <row r="103" spans="1:1" x14ac:dyDescent="0.3">
      <c r="A103" t="s">
        <v>731</v>
      </c>
    </row>
    <row r="104" spans="1:1" x14ac:dyDescent="0.3">
      <c r="A104" t="s">
        <v>730</v>
      </c>
    </row>
    <row r="105" spans="1:1" x14ac:dyDescent="0.3">
      <c r="A105" t="s">
        <v>729</v>
      </c>
    </row>
    <row r="106" spans="1:1" x14ac:dyDescent="0.3">
      <c r="A106" t="s">
        <v>728</v>
      </c>
    </row>
    <row r="107" spans="1:1" x14ac:dyDescent="0.3">
      <c r="A107" t="s">
        <v>726</v>
      </c>
    </row>
    <row r="108" spans="1:1" x14ac:dyDescent="0.3">
      <c r="A108" t="s">
        <v>727</v>
      </c>
    </row>
    <row r="109" spans="1:1" x14ac:dyDescent="0.3">
      <c r="A109" t="s">
        <v>569</v>
      </c>
    </row>
    <row r="110" spans="1:1" x14ac:dyDescent="0.3">
      <c r="A110" t="s">
        <v>570</v>
      </c>
    </row>
    <row r="111" spans="1:1" x14ac:dyDescent="0.3">
      <c r="A111" t="s">
        <v>571</v>
      </c>
    </row>
    <row r="112" spans="1:1" x14ac:dyDescent="0.3">
      <c r="A112" t="s">
        <v>572</v>
      </c>
    </row>
    <row r="113" spans="1:1" x14ac:dyDescent="0.3">
      <c r="A113" t="s">
        <v>573</v>
      </c>
    </row>
    <row r="114" spans="1:1" x14ac:dyDescent="0.3">
      <c r="A114" t="s">
        <v>519</v>
      </c>
    </row>
    <row r="115" spans="1:1" x14ac:dyDescent="0.3">
      <c r="A115" t="s">
        <v>575</v>
      </c>
    </row>
    <row r="116" spans="1:1" x14ac:dyDescent="0.3">
      <c r="A116" t="s">
        <v>576</v>
      </c>
    </row>
    <row r="117" spans="1:1" x14ac:dyDescent="0.3">
      <c r="A117" t="s">
        <v>577</v>
      </c>
    </row>
    <row r="118" spans="1:1" x14ac:dyDescent="0.3">
      <c r="A118" t="s">
        <v>737</v>
      </c>
    </row>
    <row r="119" spans="1:1" x14ac:dyDescent="0.3">
      <c r="A119" t="s">
        <v>578</v>
      </c>
    </row>
    <row r="120" spans="1:1" x14ac:dyDescent="0.3">
      <c r="A120" t="s">
        <v>579</v>
      </c>
    </row>
    <row r="121" spans="1:1" x14ac:dyDescent="0.3">
      <c r="A121" t="s">
        <v>738</v>
      </c>
    </row>
    <row r="122" spans="1:1" x14ac:dyDescent="0.3">
      <c r="A122" t="s">
        <v>739</v>
      </c>
    </row>
    <row r="123" spans="1:1" x14ac:dyDescent="0.3">
      <c r="A123" t="s">
        <v>740</v>
      </c>
    </row>
    <row r="124" spans="1:1" x14ac:dyDescent="0.3">
      <c r="A124" t="s">
        <v>741</v>
      </c>
    </row>
    <row r="125" spans="1:1" x14ac:dyDescent="0.3">
      <c r="A125" t="s">
        <v>742</v>
      </c>
    </row>
    <row r="126" spans="1:1" x14ac:dyDescent="0.3">
      <c r="A126" t="s">
        <v>743</v>
      </c>
    </row>
    <row r="127" spans="1:1" x14ac:dyDescent="0.3">
      <c r="A127" t="s">
        <v>580</v>
      </c>
    </row>
    <row r="128" spans="1:1" x14ac:dyDescent="0.3">
      <c r="A128" t="s">
        <v>581</v>
      </c>
    </row>
    <row r="129" spans="1:1" x14ac:dyDescent="0.3">
      <c r="A129" t="s">
        <v>955</v>
      </c>
    </row>
    <row r="130" spans="1:1" x14ac:dyDescent="0.3">
      <c r="A130" t="s">
        <v>956</v>
      </c>
    </row>
    <row r="131" spans="1:1" x14ac:dyDescent="0.3">
      <c r="A131" t="s">
        <v>958</v>
      </c>
    </row>
  </sheetData>
  <autoFilter ref="A1:AG78" xr:uid="{3F04A27B-56CD-4E66-A004-D0F10705C089}"/>
  <conditionalFormatting sqref="B3:E3 B20:C22 B26:C28 B32:C34 B42:C65 B69:E71 B75:E75 B77:E78 B4:C16 D4:E65 B2 D2 B79:B83 D79:D83">
    <cfRule type="cellIs" dxfId="199" priority="25" operator="equal">
      <formula>"0"</formula>
    </cfRule>
    <cfRule type="cellIs" dxfId="198" priority="26" operator="equal">
      <formula>"1"</formula>
    </cfRule>
  </conditionalFormatting>
  <conditionalFormatting sqref="B17:C19">
    <cfRule type="cellIs" dxfId="197" priority="23" operator="equal">
      <formula>"0"</formula>
    </cfRule>
    <cfRule type="cellIs" dxfId="196" priority="24" operator="equal">
      <formula>"1"</formula>
    </cfRule>
  </conditionalFormatting>
  <conditionalFormatting sqref="B23:C25">
    <cfRule type="cellIs" dxfId="195" priority="21" operator="equal">
      <formula>"0"</formula>
    </cfRule>
    <cfRule type="cellIs" dxfId="194" priority="22" operator="equal">
      <formula>"1"</formula>
    </cfRule>
  </conditionalFormatting>
  <conditionalFormatting sqref="B29:C31">
    <cfRule type="cellIs" dxfId="193" priority="19" operator="equal">
      <formula>"0"</formula>
    </cfRule>
    <cfRule type="cellIs" dxfId="192" priority="20" operator="equal">
      <formula>"1"</formula>
    </cfRule>
  </conditionalFormatting>
  <conditionalFormatting sqref="B35:C37">
    <cfRule type="cellIs" dxfId="191" priority="17" operator="equal">
      <formula>"0"</formula>
    </cfRule>
    <cfRule type="cellIs" dxfId="190" priority="18" operator="equal">
      <formula>"1"</formula>
    </cfRule>
  </conditionalFormatting>
  <conditionalFormatting sqref="B38:C40">
    <cfRule type="cellIs" dxfId="189" priority="15" operator="equal">
      <formula>"0"</formula>
    </cfRule>
    <cfRule type="cellIs" dxfId="188" priority="16" operator="equal">
      <formula>"1"</formula>
    </cfRule>
  </conditionalFormatting>
  <conditionalFormatting sqref="B41:C41">
    <cfRule type="cellIs" dxfId="187" priority="13" operator="equal">
      <formula>"0"</formula>
    </cfRule>
    <cfRule type="cellIs" dxfId="186" priority="14" operator="equal">
      <formula>"1"</formula>
    </cfRule>
  </conditionalFormatting>
  <conditionalFormatting sqref="B66:E68">
    <cfRule type="cellIs" dxfId="185" priority="11" operator="equal">
      <formula>"0"</formula>
    </cfRule>
    <cfRule type="cellIs" dxfId="184" priority="12" operator="equal">
      <formula>"1"</formula>
    </cfRule>
  </conditionalFormatting>
  <conditionalFormatting sqref="B72:E74">
    <cfRule type="cellIs" dxfId="183" priority="9" operator="equal">
      <formula>"0"</formula>
    </cfRule>
    <cfRule type="cellIs" dxfId="182" priority="10" operator="equal">
      <formula>"1"</formula>
    </cfRule>
  </conditionalFormatting>
  <conditionalFormatting sqref="B76:E76">
    <cfRule type="cellIs" dxfId="181" priority="7" operator="equal">
      <formula>"0"</formula>
    </cfRule>
    <cfRule type="cellIs" dxfId="180" priority="8" operator="equal">
      <formula>"1"</formula>
    </cfRule>
  </conditionalFormatting>
  <conditionalFormatting sqref="C79:C82 E79:E82">
    <cfRule type="cellIs" dxfId="179" priority="5" operator="equal">
      <formula>"0"</formula>
    </cfRule>
    <cfRule type="cellIs" dxfId="178" priority="6" operator="equal">
      <formula>"1"</formula>
    </cfRule>
  </conditionalFormatting>
  <conditionalFormatting sqref="C83 E83">
    <cfRule type="cellIs" dxfId="177" priority="1" operator="equal">
      <formula>"0"</formula>
    </cfRule>
    <cfRule type="cellIs" dxfId="176" priority="2" operator="equal">
      <formula>"1"</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E7D15-B2F8-4E0E-BD7D-ABC2F2B4CABE}">
  <sheetPr>
    <tabColor rgb="FFFFFF00"/>
  </sheetPr>
  <dimension ref="B2:R66"/>
  <sheetViews>
    <sheetView topLeftCell="A10" zoomScaleNormal="100" workbookViewId="0">
      <selection activeCell="D2" sqref="D2:F2"/>
    </sheetView>
  </sheetViews>
  <sheetFormatPr defaultRowHeight="14.4" x14ac:dyDescent="0.3"/>
  <cols>
    <col min="1" max="1" width="2.21875" customWidth="1"/>
    <col min="2" max="2" width="2.6640625" customWidth="1"/>
    <col min="3" max="3" width="29.44140625" customWidth="1"/>
    <col min="4" max="4" width="25.5546875" customWidth="1"/>
    <col min="5" max="5" width="22.88671875" customWidth="1"/>
    <col min="6" max="6" width="2.6640625" customWidth="1"/>
    <col min="7" max="7" width="29.44140625" customWidth="1"/>
    <col min="8" max="8" width="25.5546875" customWidth="1"/>
    <col min="9" max="9" width="11.21875" style="58" customWidth="1"/>
    <col min="10" max="10" width="2.6640625" style="58" customWidth="1"/>
    <col min="11" max="12" width="25.5546875" style="58" customWidth="1"/>
    <col min="13" max="13" width="11.21875" style="58" customWidth="1"/>
    <col min="14" max="14" width="2.6640625" style="58" customWidth="1"/>
    <col min="15" max="16" width="25.5546875" style="58" customWidth="1"/>
    <col min="17" max="17" width="4.44140625" style="58" customWidth="1"/>
    <col min="18" max="18" width="44.5546875" style="42" customWidth="1"/>
  </cols>
  <sheetData>
    <row r="2" spans="2:18" ht="24" customHeight="1" x14ac:dyDescent="0.3">
      <c r="C2" s="49" t="s">
        <v>565</v>
      </c>
      <c r="D2" s="181" t="s">
        <v>816</v>
      </c>
      <c r="E2" s="181"/>
      <c r="F2" s="181"/>
      <c r="G2" s="68" t="s">
        <v>594</v>
      </c>
      <c r="R2" s="74" t="s">
        <v>604</v>
      </c>
    </row>
    <row r="3" spans="2:18" ht="15" thickBot="1" x14ac:dyDescent="0.35"/>
    <row r="4" spans="2:18" x14ac:dyDescent="0.3">
      <c r="C4" s="62" t="s">
        <v>126</v>
      </c>
      <c r="D4" s="63" t="s">
        <v>558</v>
      </c>
      <c r="E4" s="186" t="s">
        <v>559</v>
      </c>
      <c r="F4" s="187"/>
      <c r="R4" s="70" t="s">
        <v>603</v>
      </c>
    </row>
    <row r="5" spans="2:18" x14ac:dyDescent="0.3">
      <c r="C5" s="64" t="s">
        <v>127</v>
      </c>
      <c r="D5" s="48" t="str">
        <f>Scenario!Y2</f>
        <v>Doortrekken bouw</v>
      </c>
      <c r="E5" s="184" t="s">
        <v>488</v>
      </c>
      <c r="F5" s="185"/>
      <c r="R5" s="182" t="s">
        <v>590</v>
      </c>
    </row>
    <row r="6" spans="2:18" x14ac:dyDescent="0.3">
      <c r="B6" s="54"/>
      <c r="C6" s="65" t="s">
        <v>818</v>
      </c>
      <c r="D6" s="48" t="str">
        <f>Scenario!Z2</f>
        <v>Aanleggen</v>
      </c>
      <c r="E6" s="184" t="s">
        <v>724</v>
      </c>
      <c r="F6" s="185"/>
      <c r="H6" t="s">
        <v>824</v>
      </c>
      <c r="I6" s="117" t="s">
        <v>823</v>
      </c>
      <c r="J6" s="117" t="s">
        <v>822</v>
      </c>
      <c r="K6" s="117" t="s">
        <v>821</v>
      </c>
      <c r="L6" s="117" t="s">
        <v>821</v>
      </c>
      <c r="M6" s="117" t="s">
        <v>823</v>
      </c>
      <c r="N6" s="117" t="s">
        <v>822</v>
      </c>
      <c r="O6" s="117" t="s">
        <v>821</v>
      </c>
      <c r="P6" s="117" t="s">
        <v>820</v>
      </c>
      <c r="R6" s="182"/>
    </row>
    <row r="7" spans="2:18" x14ac:dyDescent="0.3">
      <c r="C7" s="64" t="s">
        <v>129</v>
      </c>
      <c r="D7" s="48" t="str">
        <f>Scenario!AA2</f>
        <v>Vastleggen informatie</v>
      </c>
      <c r="E7" s="184" t="s">
        <v>487</v>
      </c>
      <c r="F7" s="185"/>
      <c r="R7" s="182" t="s">
        <v>591</v>
      </c>
    </row>
    <row r="8" spans="2:18" x14ac:dyDescent="0.3">
      <c r="C8" s="64" t="s">
        <v>130</v>
      </c>
      <c r="D8" s="48" t="str">
        <f>Scenario!AB2</f>
        <v>Permanent</v>
      </c>
      <c r="E8" s="188"/>
      <c r="F8" s="189"/>
      <c r="R8" s="182"/>
    </row>
    <row r="9" spans="2:18" x14ac:dyDescent="0.3">
      <c r="C9" s="64" t="s">
        <v>131</v>
      </c>
      <c r="D9" s="48" t="str">
        <f>Scenario!AC2</f>
        <v>In bedrijf</v>
      </c>
      <c r="E9" s="188"/>
      <c r="F9" s="189"/>
      <c r="R9" s="182"/>
    </row>
    <row r="10" spans="2:18" x14ac:dyDescent="0.3">
      <c r="C10" s="64" t="s">
        <v>132</v>
      </c>
      <c r="D10" s="48" t="str">
        <f>Scenario!AD2</f>
        <v>Geen</v>
      </c>
      <c r="E10" s="188"/>
      <c r="F10" s="189"/>
      <c r="R10" s="182"/>
    </row>
    <row r="11" spans="2:18" ht="15" thickBot="1" x14ac:dyDescent="0.35">
      <c r="B11" s="54"/>
      <c r="C11" s="66" t="s">
        <v>819</v>
      </c>
      <c r="D11" s="67" t="str">
        <f>IF(D6="Vanuit werkvoorbereiding",IF(E11="","Geen",E11),D6)</f>
        <v>Aanleggen</v>
      </c>
      <c r="E11" s="190" t="s">
        <v>329</v>
      </c>
      <c r="F11" s="191"/>
      <c r="G11" t="str">
        <f>IF(D6="Vanuit werkvoorbereiding","GEEF WAARDE OP!","Geen actie noodzakelijk!")</f>
        <v>Geen actie noodzakelijk!</v>
      </c>
      <c r="R11" s="182"/>
    </row>
    <row r="13" spans="2:18" x14ac:dyDescent="0.3">
      <c r="C13" s="59" t="s">
        <v>593</v>
      </c>
      <c r="D13" s="60" t="s">
        <v>592</v>
      </c>
      <c r="E13" s="69"/>
      <c r="G13" s="59" t="s">
        <v>593</v>
      </c>
      <c r="H13" s="60" t="s">
        <v>592</v>
      </c>
      <c r="K13" s="59" t="s">
        <v>593</v>
      </c>
      <c r="L13" s="60" t="s">
        <v>592</v>
      </c>
      <c r="O13" s="59" t="s">
        <v>593</v>
      </c>
      <c r="P13" s="60" t="s">
        <v>592</v>
      </c>
      <c r="R13" s="70" t="s">
        <v>595</v>
      </c>
    </row>
    <row r="14" spans="2:18" ht="14.4" customHeight="1" x14ac:dyDescent="0.3">
      <c r="B14" s="183" t="s">
        <v>587</v>
      </c>
      <c r="C14" s="55" t="e">
        <f>#REF!</f>
        <v>#REF!</v>
      </c>
      <c r="D14" s="52" t="e">
        <f>#REF!</f>
        <v>#REF!</v>
      </c>
      <c r="E14" s="51"/>
      <c r="F14" s="177" t="s">
        <v>586</v>
      </c>
      <c r="G14" s="55" t="e">
        <f>C14</f>
        <v>#REF!</v>
      </c>
      <c r="H14" s="52" t="e">
        <f>D14</f>
        <v>#REF!</v>
      </c>
      <c r="I14" s="51"/>
      <c r="J14" s="177" t="s">
        <v>802</v>
      </c>
      <c r="K14" s="55" t="e">
        <f>G14</f>
        <v>#REF!</v>
      </c>
      <c r="L14" s="45" t="e">
        <f>H14</f>
        <v>#REF!</v>
      </c>
      <c r="M14" s="51"/>
      <c r="N14" s="177" t="s">
        <v>803</v>
      </c>
      <c r="O14" s="55" t="e">
        <f>K14</f>
        <v>#REF!</v>
      </c>
      <c r="P14" s="45" t="e">
        <f>L14</f>
        <v>#REF!</v>
      </c>
      <c r="Q14" s="51"/>
      <c r="R14" s="71" t="s">
        <v>596</v>
      </c>
    </row>
    <row r="15" spans="2:18" x14ac:dyDescent="0.3">
      <c r="B15" s="183"/>
      <c r="C15" s="55" t="e">
        <f>#REF!</f>
        <v>#REF!</v>
      </c>
      <c r="D15" s="52" t="e">
        <f>#REF!</f>
        <v>#REF!</v>
      </c>
      <c r="E15" s="51"/>
      <c r="F15" s="177"/>
      <c r="G15" s="55" t="e">
        <f>#REF!</f>
        <v>#REF!</v>
      </c>
      <c r="H15" s="52" t="e">
        <f>#REF!</f>
        <v>#REF!</v>
      </c>
      <c r="I15" s="51"/>
      <c r="J15" s="177"/>
      <c r="K15" s="57" t="e">
        <f>#REF!</f>
        <v>#REF!</v>
      </c>
      <c r="L15" s="45" t="e">
        <f>#REF!</f>
        <v>#REF!</v>
      </c>
      <c r="M15" s="51"/>
      <c r="N15" s="177"/>
      <c r="O15" s="55" t="e">
        <f>#REF!</f>
        <v>#REF!</v>
      </c>
      <c r="P15" s="45" t="e">
        <f>#REF!</f>
        <v>#REF!</v>
      </c>
      <c r="Q15" s="51"/>
      <c r="R15" s="72" t="s">
        <v>597</v>
      </c>
    </row>
    <row r="16" spans="2:18" x14ac:dyDescent="0.3">
      <c r="B16" s="183"/>
      <c r="C16" s="55" t="e">
        <f>#REF!</f>
        <v>#REF!</v>
      </c>
      <c r="D16" s="52" t="e">
        <f>#REF!</f>
        <v>#REF!</v>
      </c>
      <c r="E16" s="51"/>
      <c r="F16" s="177"/>
      <c r="G16" s="55" t="e">
        <f>#REF!</f>
        <v>#REF!</v>
      </c>
      <c r="H16" s="52" t="e">
        <f>#REF!</f>
        <v>#REF!</v>
      </c>
      <c r="I16" s="51"/>
      <c r="J16" s="177"/>
      <c r="K16" s="55" t="e">
        <f>#REF!</f>
        <v>#REF!</v>
      </c>
      <c r="L16" s="45" t="e">
        <f>#REF!</f>
        <v>#REF!</v>
      </c>
      <c r="M16" s="51"/>
      <c r="N16" s="177"/>
      <c r="O16" s="57" t="e">
        <f>#REF!</f>
        <v>#REF!</v>
      </c>
      <c r="P16" s="45" t="e">
        <f>#REF!</f>
        <v>#REF!</v>
      </c>
      <c r="Q16" s="51"/>
      <c r="R16" s="73" t="s">
        <v>598</v>
      </c>
    </row>
    <row r="17" spans="2:18" x14ac:dyDescent="0.3">
      <c r="B17" s="183"/>
      <c r="C17" s="56" t="e">
        <f>#REF!</f>
        <v>#REF!</v>
      </c>
      <c r="D17" s="52" t="e">
        <f>#REF!</f>
        <v>#REF!</v>
      </c>
      <c r="E17" s="51"/>
      <c r="F17" s="177"/>
      <c r="G17" s="55" t="e">
        <f>#REF!</f>
        <v>#REF!</v>
      </c>
      <c r="H17" s="52" t="e">
        <f>#REF!</f>
        <v>#REF!</v>
      </c>
      <c r="I17" s="51"/>
      <c r="J17" s="177"/>
      <c r="K17" s="55" t="e">
        <f>#REF!</f>
        <v>#REF!</v>
      </c>
      <c r="L17" s="45" t="e">
        <f>#REF!</f>
        <v>#REF!</v>
      </c>
      <c r="M17" s="51"/>
      <c r="N17" s="177"/>
      <c r="O17" s="57" t="e">
        <f>#REF!</f>
        <v>#REF!</v>
      </c>
      <c r="P17" s="45" t="e">
        <f>#REF!</f>
        <v>#REF!</v>
      </c>
      <c r="Q17" s="51"/>
    </row>
    <row r="18" spans="2:18" x14ac:dyDescent="0.3">
      <c r="B18" s="183"/>
      <c r="C18" s="55" t="e">
        <f>#REF!</f>
        <v>#REF!</v>
      </c>
      <c r="D18" s="52" t="e">
        <f>#REF!</f>
        <v>#REF!</v>
      </c>
      <c r="E18" s="51"/>
      <c r="F18" s="177"/>
      <c r="G18" s="55" t="e">
        <f>#REF!</f>
        <v>#REF!</v>
      </c>
      <c r="H18" s="52" t="e">
        <f>#REF!</f>
        <v>#REF!</v>
      </c>
      <c r="I18" s="51"/>
      <c r="J18" s="177"/>
      <c r="K18" s="55" t="e">
        <f>#REF!</f>
        <v>#REF!</v>
      </c>
      <c r="L18" s="45" t="e">
        <f>#REF!</f>
        <v>#REF!</v>
      </c>
      <c r="M18" s="51"/>
      <c r="N18" s="100"/>
      <c r="O18" s="51"/>
      <c r="P18" s="51"/>
      <c r="Q18" s="51"/>
      <c r="R18" s="70" t="s">
        <v>599</v>
      </c>
    </row>
    <row r="19" spans="2:18" x14ac:dyDescent="0.3">
      <c r="B19" s="183"/>
      <c r="C19" s="56" t="e">
        <f>#REF!</f>
        <v>#REF!</v>
      </c>
      <c r="D19" s="52" t="e">
        <f>#REF!</f>
        <v>#REF!</v>
      </c>
      <c r="E19" s="51"/>
      <c r="F19" s="177"/>
      <c r="G19" s="55" t="e">
        <f>#REF!</f>
        <v>#REF!</v>
      </c>
      <c r="H19" s="52" t="e">
        <f>#REF!</f>
        <v>#REF!</v>
      </c>
      <c r="I19" s="51"/>
      <c r="J19" s="177"/>
      <c r="K19" s="57" t="e">
        <f>#REF!</f>
        <v>#REF!</v>
      </c>
      <c r="L19" s="45" t="e">
        <f>#REF!</f>
        <v>#REF!</v>
      </c>
      <c r="M19" s="51"/>
      <c r="O19" s="59" t="s">
        <v>593</v>
      </c>
      <c r="P19" s="60" t="s">
        <v>592</v>
      </c>
      <c r="Q19" s="51"/>
      <c r="R19" s="71" t="s">
        <v>600</v>
      </c>
    </row>
    <row r="20" spans="2:18" x14ac:dyDescent="0.3">
      <c r="B20" s="183"/>
      <c r="C20" s="55" t="e">
        <f>#REF!</f>
        <v>#REF!</v>
      </c>
      <c r="D20" s="52" t="e">
        <f>#REF!</f>
        <v>#REF!</v>
      </c>
      <c r="E20" s="51"/>
      <c r="F20" s="177"/>
      <c r="G20" s="55" t="e">
        <f>#REF!</f>
        <v>#REF!</v>
      </c>
      <c r="H20" s="52" t="e">
        <f>#REF!</f>
        <v>#REF!</v>
      </c>
      <c r="I20" s="51"/>
      <c r="J20" s="177"/>
      <c r="K20" s="55" t="e">
        <f>#REF!</f>
        <v>#REF!</v>
      </c>
      <c r="L20" s="45" t="e">
        <f>#REF!</f>
        <v>#REF!</v>
      </c>
      <c r="M20" s="51"/>
      <c r="N20" s="177" t="s">
        <v>804</v>
      </c>
      <c r="O20" s="55" t="e">
        <f>O14</f>
        <v>#REF!</v>
      </c>
      <c r="P20" s="45" t="e">
        <f>P14</f>
        <v>#REF!</v>
      </c>
      <c r="Q20" s="51"/>
      <c r="R20" s="72" t="s">
        <v>601</v>
      </c>
    </row>
    <row r="21" spans="2:18" x14ac:dyDescent="0.3">
      <c r="B21" s="183"/>
      <c r="C21" s="55" t="e">
        <f>#REF!</f>
        <v>#REF!</v>
      </c>
      <c r="D21" s="52" t="e">
        <f>#REF!</f>
        <v>#REF!</v>
      </c>
      <c r="E21" s="51"/>
      <c r="F21" s="177"/>
      <c r="G21" s="55" t="e">
        <f>#REF!</f>
        <v>#REF!</v>
      </c>
      <c r="H21" s="52" t="e">
        <f>#REF!</f>
        <v>#REF!</v>
      </c>
      <c r="I21" s="51"/>
      <c r="J21" s="177"/>
      <c r="K21" s="55" t="e">
        <f>#REF!</f>
        <v>#REF!</v>
      </c>
      <c r="L21" s="45" t="e">
        <f>#REF!</f>
        <v>#REF!</v>
      </c>
      <c r="M21" s="51"/>
      <c r="N21" s="177"/>
      <c r="O21" s="57" t="e">
        <f>#REF!</f>
        <v>#REF!</v>
      </c>
      <c r="P21" s="45" t="e">
        <f>#REF!</f>
        <v>#REF!</v>
      </c>
      <c r="Q21" s="51"/>
      <c r="R21" s="73" t="s">
        <v>602</v>
      </c>
    </row>
    <row r="22" spans="2:18" x14ac:dyDescent="0.3">
      <c r="B22" s="183"/>
      <c r="C22" s="55" t="e">
        <f>#REF!</f>
        <v>#REF!</v>
      </c>
      <c r="D22" s="52" t="e">
        <f>#REF!</f>
        <v>#REF!</v>
      </c>
      <c r="E22" s="51"/>
      <c r="F22" s="177"/>
      <c r="G22" s="55" t="e">
        <f>#REF!</f>
        <v>#REF!</v>
      </c>
      <c r="H22" s="52" t="e">
        <f>#REF!</f>
        <v>#REF!</v>
      </c>
      <c r="I22" s="51"/>
      <c r="J22" s="177"/>
      <c r="K22" s="55" t="e">
        <f>#REF!</f>
        <v>#REF!</v>
      </c>
      <c r="L22" s="45" t="e">
        <f>#REF!</f>
        <v>#REF!</v>
      </c>
      <c r="M22" s="51"/>
      <c r="N22" s="177"/>
      <c r="O22" s="57" t="e">
        <f>#REF!</f>
        <v>#REF!</v>
      </c>
      <c r="P22" s="45" t="e">
        <f>#REF!</f>
        <v>#REF!</v>
      </c>
      <c r="Q22" s="51"/>
      <c r="R22" s="75" t="s">
        <v>605</v>
      </c>
    </row>
    <row r="23" spans="2:18" x14ac:dyDescent="0.3">
      <c r="B23" s="183"/>
      <c r="C23" s="55" t="e">
        <f>#REF!</f>
        <v>#REF!</v>
      </c>
      <c r="D23" s="52" t="e">
        <f>#REF!</f>
        <v>#REF!</v>
      </c>
      <c r="E23" s="51"/>
      <c r="F23" s="177"/>
      <c r="G23" s="55" t="e">
        <f>#REF!</f>
        <v>#REF!</v>
      </c>
      <c r="H23" s="52" t="e">
        <f>#REF!</f>
        <v>#REF!</v>
      </c>
      <c r="I23" s="51"/>
      <c r="J23" s="177"/>
      <c r="K23" s="55" t="e">
        <f>#REF!</f>
        <v>#REF!</v>
      </c>
      <c r="L23" s="45" t="e">
        <f>#REF!</f>
        <v>#REF!</v>
      </c>
      <c r="M23" s="51"/>
      <c r="N23" s="177"/>
      <c r="O23" s="55" t="e">
        <f>#REF!</f>
        <v>#REF!</v>
      </c>
      <c r="P23" s="45" t="e">
        <f>#REF!</f>
        <v>#REF!</v>
      </c>
      <c r="Q23" s="51"/>
    </row>
    <row r="24" spans="2:18" x14ac:dyDescent="0.3">
      <c r="B24" s="183"/>
      <c r="C24" s="56" t="e">
        <f>#REF!</f>
        <v>#REF!</v>
      </c>
      <c r="D24" s="52" t="e">
        <f>#REF!</f>
        <v>#REF!</v>
      </c>
      <c r="E24" s="51"/>
      <c r="F24" s="177"/>
      <c r="G24" s="55" t="e">
        <f>#REF!</f>
        <v>#REF!</v>
      </c>
      <c r="H24" s="52" t="e">
        <f>#REF!</f>
        <v>#REF!</v>
      </c>
      <c r="I24" s="51"/>
      <c r="J24" s="177"/>
      <c r="K24" s="55" t="e">
        <f>#REF!</f>
        <v>#REF!</v>
      </c>
      <c r="L24" s="45" t="e">
        <f>#REF!</f>
        <v>#REF!</v>
      </c>
      <c r="M24" s="51"/>
      <c r="N24" s="100"/>
      <c r="O24" s="51"/>
      <c r="P24" s="51"/>
      <c r="Q24" s="51"/>
    </row>
    <row r="25" spans="2:18" x14ac:dyDescent="0.3">
      <c r="B25" s="183"/>
      <c r="C25" s="56" t="e">
        <f>#REF!</f>
        <v>#REF!</v>
      </c>
      <c r="D25" s="52" t="e">
        <f>#REF!</f>
        <v>#REF!</v>
      </c>
      <c r="E25" s="51"/>
      <c r="F25" s="177"/>
      <c r="G25" s="55" t="e">
        <f>#REF!</f>
        <v>#REF!</v>
      </c>
      <c r="H25" s="52" t="e">
        <f>#REF!</f>
        <v>#REF!</v>
      </c>
      <c r="I25" s="51"/>
      <c r="J25" s="177"/>
      <c r="K25" s="55" t="e">
        <f>#REF!</f>
        <v>#REF!</v>
      </c>
      <c r="L25" s="45" t="e">
        <f>#REF!</f>
        <v>#REF!</v>
      </c>
      <c r="M25" s="51"/>
      <c r="O25" s="59" t="s">
        <v>593</v>
      </c>
      <c r="P25" s="60" t="s">
        <v>592</v>
      </c>
      <c r="Q25" s="51"/>
    </row>
    <row r="26" spans="2:18" x14ac:dyDescent="0.3">
      <c r="B26" s="183"/>
      <c r="C26" s="55" t="e">
        <f>#REF!</f>
        <v>#REF!</v>
      </c>
      <c r="D26" s="52" t="e">
        <f>#REF!</f>
        <v>#REF!</v>
      </c>
      <c r="E26" s="51"/>
      <c r="F26" s="177"/>
      <c r="G26" s="55" t="e">
        <f>#REF!</f>
        <v>#REF!</v>
      </c>
      <c r="H26" s="52" t="e">
        <f>#REF!</f>
        <v>#REF!</v>
      </c>
      <c r="I26" s="51"/>
      <c r="J26" s="177"/>
      <c r="K26" s="55" t="e">
        <f>#REF!</f>
        <v>#REF!</v>
      </c>
      <c r="L26" s="45" t="e">
        <f>#REF!</f>
        <v>#REF!</v>
      </c>
      <c r="M26" s="51"/>
      <c r="N26" s="177" t="s">
        <v>805</v>
      </c>
      <c r="O26" s="55" t="e">
        <f>O20</f>
        <v>#REF!</v>
      </c>
      <c r="P26" s="45" t="e">
        <f>P20</f>
        <v>#REF!</v>
      </c>
      <c r="Q26" s="51"/>
    </row>
    <row r="27" spans="2:18" x14ac:dyDescent="0.3">
      <c r="B27" s="183"/>
      <c r="C27" s="55" t="e">
        <f>#REF!</f>
        <v>#REF!</v>
      </c>
      <c r="D27" s="52" t="e">
        <f>#REF!</f>
        <v>#REF!</v>
      </c>
      <c r="E27" s="51"/>
      <c r="F27" s="177"/>
      <c r="G27" s="55" t="e">
        <f>#REF!</f>
        <v>#REF!</v>
      </c>
      <c r="H27" s="52" t="e">
        <f>#REF!</f>
        <v>#REF!</v>
      </c>
      <c r="I27" s="51"/>
      <c r="J27" s="177"/>
      <c r="K27" s="55" t="e">
        <f>#REF!</f>
        <v>#REF!</v>
      </c>
      <c r="L27" s="45" t="e">
        <f>#REF!</f>
        <v>#REF!</v>
      </c>
      <c r="M27" s="51"/>
      <c r="N27" s="177"/>
      <c r="O27" s="57" t="e">
        <f>#REF!</f>
        <v>#REF!</v>
      </c>
      <c r="P27" s="45" t="e">
        <f>#REF!</f>
        <v>#REF!</v>
      </c>
      <c r="Q27" s="51"/>
    </row>
    <row r="28" spans="2:18" x14ac:dyDescent="0.3">
      <c r="B28" s="183"/>
      <c r="C28" s="55" t="e">
        <f>#REF!</f>
        <v>#REF!</v>
      </c>
      <c r="D28" s="52" t="e">
        <f>#REF!</f>
        <v>#REF!</v>
      </c>
      <c r="E28" s="51"/>
      <c r="F28" s="177"/>
      <c r="G28" s="55" t="e">
        <f>#REF!</f>
        <v>#REF!</v>
      </c>
      <c r="H28" s="52" t="e">
        <f>#REF!</f>
        <v>#REF!</v>
      </c>
      <c r="I28" s="51"/>
      <c r="J28" s="51"/>
      <c r="K28" s="51"/>
      <c r="L28" s="51"/>
      <c r="M28" s="51"/>
      <c r="N28" s="177"/>
      <c r="O28" s="55" t="e">
        <f>#REF!</f>
        <v>#REF!</v>
      </c>
      <c r="P28" s="45" t="e">
        <f>#REF!</f>
        <v>#REF!</v>
      </c>
      <c r="Q28" s="51"/>
    </row>
    <row r="29" spans="2:18" x14ac:dyDescent="0.3">
      <c r="B29" s="183"/>
      <c r="C29" s="55" t="e">
        <f>#REF!</f>
        <v>#REF!</v>
      </c>
      <c r="D29" s="52" t="e">
        <f>#REF!</f>
        <v>#REF!</v>
      </c>
      <c r="E29" s="51"/>
      <c r="F29" s="177"/>
      <c r="G29" s="55" t="e">
        <f>#REF!</f>
        <v>#REF!</v>
      </c>
      <c r="H29" s="52" t="e">
        <f>#REF!</f>
        <v>#REF!</v>
      </c>
      <c r="I29" s="51"/>
      <c r="J29" s="51"/>
      <c r="K29" s="51"/>
      <c r="L29" s="51"/>
      <c r="M29" s="51"/>
      <c r="N29" s="100"/>
      <c r="O29" s="51"/>
      <c r="P29" s="51"/>
      <c r="Q29" s="51"/>
    </row>
    <row r="30" spans="2:18" x14ac:dyDescent="0.3">
      <c r="B30" s="183"/>
      <c r="C30" s="55" t="e">
        <f>#REF!</f>
        <v>#REF!</v>
      </c>
      <c r="D30" s="52" t="e">
        <f>#REF!</f>
        <v>#REF!</v>
      </c>
      <c r="E30" s="51"/>
      <c r="F30" s="177"/>
      <c r="G30" s="55" t="e">
        <f>#REF!</f>
        <v>#REF!</v>
      </c>
      <c r="H30" s="52" t="e">
        <f>#REF!</f>
        <v>#REF!</v>
      </c>
      <c r="I30" s="51"/>
      <c r="J30" s="51"/>
      <c r="K30" s="51"/>
      <c r="L30" s="51"/>
      <c r="M30" s="51"/>
      <c r="N30" s="51"/>
      <c r="O30" s="51"/>
      <c r="P30" s="51"/>
      <c r="Q30" s="51"/>
    </row>
    <row r="31" spans="2:18" x14ac:dyDescent="0.3">
      <c r="B31" s="183"/>
      <c r="C31" s="55" t="e">
        <f>#REF!</f>
        <v>#REF!</v>
      </c>
      <c r="D31" s="52" t="e">
        <f>#REF!</f>
        <v>#REF!</v>
      </c>
      <c r="E31" s="51"/>
      <c r="F31" s="177"/>
      <c r="G31" s="56" t="e">
        <f>#REF!</f>
        <v>#REF!</v>
      </c>
      <c r="H31" s="52" t="e">
        <f>#REF!</f>
        <v>#REF!</v>
      </c>
      <c r="I31" s="51"/>
      <c r="J31" s="51"/>
      <c r="K31" s="51"/>
      <c r="L31" s="51"/>
      <c r="M31" s="51"/>
      <c r="N31" s="51"/>
      <c r="O31" s="51"/>
      <c r="P31" s="51"/>
      <c r="Q31" s="51"/>
    </row>
    <row r="32" spans="2:18" x14ac:dyDescent="0.3">
      <c r="B32" s="183"/>
      <c r="C32" s="55" t="e">
        <f>#REF!</f>
        <v>#REF!</v>
      </c>
      <c r="D32" s="52" t="e">
        <f>#REF!</f>
        <v>#REF!</v>
      </c>
      <c r="E32" s="51"/>
      <c r="F32" s="177"/>
      <c r="G32" s="56" t="e">
        <f>#REF!</f>
        <v>#REF!</v>
      </c>
      <c r="H32" s="52" t="e">
        <f>#REF!</f>
        <v>#REF!</v>
      </c>
      <c r="I32" s="51"/>
      <c r="J32" s="51"/>
      <c r="K32" s="51"/>
      <c r="L32" s="51"/>
      <c r="M32" s="51"/>
      <c r="N32" s="51"/>
      <c r="O32" s="51"/>
      <c r="P32" s="51"/>
      <c r="Q32" s="51"/>
    </row>
    <row r="33" spans="2:17" x14ac:dyDescent="0.3">
      <c r="B33" s="183"/>
      <c r="C33" s="55" t="e">
        <f>#REF!</f>
        <v>#REF!</v>
      </c>
      <c r="D33" s="52" t="e">
        <f>#REF!</f>
        <v>#REF!</v>
      </c>
      <c r="E33" s="51"/>
      <c r="F33" s="177"/>
      <c r="G33" s="55" t="e">
        <f>#REF!</f>
        <v>#REF!</v>
      </c>
      <c r="H33" s="52" t="e">
        <f>#REF!</f>
        <v>#REF!</v>
      </c>
      <c r="I33" s="51"/>
      <c r="J33" s="51"/>
      <c r="K33" s="51"/>
      <c r="L33" s="51"/>
      <c r="M33" s="51"/>
      <c r="N33" s="51"/>
      <c r="O33" s="51"/>
      <c r="P33" s="51"/>
      <c r="Q33" s="51"/>
    </row>
    <row r="34" spans="2:17" x14ac:dyDescent="0.3">
      <c r="B34" s="183"/>
      <c r="C34" s="56" t="e">
        <f>#REF!</f>
        <v>#REF!</v>
      </c>
      <c r="D34" s="52" t="e">
        <f>#REF!</f>
        <v>#REF!</v>
      </c>
      <c r="E34" s="51"/>
    </row>
    <row r="35" spans="2:17" x14ac:dyDescent="0.3">
      <c r="B35" s="183"/>
      <c r="C35" s="56" t="e">
        <f>#REF!</f>
        <v>#REF!</v>
      </c>
      <c r="D35" s="52" t="e">
        <f>#REF!</f>
        <v>#REF!</v>
      </c>
      <c r="E35" s="51"/>
    </row>
    <row r="36" spans="2:17" x14ac:dyDescent="0.3">
      <c r="B36" s="183"/>
      <c r="C36" s="56" t="e">
        <f>#REF!</f>
        <v>#REF!</v>
      </c>
      <c r="D36" s="52" t="e">
        <f>#REF!</f>
        <v>#REF!</v>
      </c>
      <c r="E36" s="51"/>
    </row>
    <row r="37" spans="2:17" x14ac:dyDescent="0.3">
      <c r="E37" s="58"/>
    </row>
    <row r="38" spans="2:17" ht="2.4" customHeight="1" x14ac:dyDescent="0.3">
      <c r="B38" s="53"/>
      <c r="C38" s="53"/>
      <c r="D38" s="53"/>
      <c r="E38" s="53"/>
      <c r="F38" s="53"/>
      <c r="G38" s="53"/>
      <c r="H38" s="53"/>
      <c r="I38" s="53"/>
      <c r="J38" s="53"/>
      <c r="K38" s="53"/>
      <c r="L38" s="53"/>
      <c r="M38" s="53"/>
      <c r="N38" s="53"/>
      <c r="O38" s="53"/>
      <c r="P38" s="53"/>
    </row>
    <row r="39" spans="2:17" x14ac:dyDescent="0.3">
      <c r="E39" s="58"/>
    </row>
    <row r="40" spans="2:17" x14ac:dyDescent="0.3">
      <c r="C40" s="59" t="s">
        <v>593</v>
      </c>
      <c r="D40" s="60" t="s">
        <v>592</v>
      </c>
      <c r="E40" s="58"/>
      <c r="G40" s="59" t="s">
        <v>593</v>
      </c>
      <c r="H40" s="60" t="s">
        <v>592</v>
      </c>
      <c r="K40" s="59" t="s">
        <v>593</v>
      </c>
      <c r="L40" s="60" t="s">
        <v>592</v>
      </c>
      <c r="O40" s="59" t="s">
        <v>593</v>
      </c>
      <c r="P40" s="60" t="s">
        <v>592</v>
      </c>
    </row>
    <row r="41" spans="2:17" x14ac:dyDescent="0.3">
      <c r="B41" s="177" t="s">
        <v>588</v>
      </c>
      <c r="C41" s="55" t="e">
        <f>#REF!</f>
        <v>#REF!</v>
      </c>
      <c r="D41" s="52" t="e">
        <f>#REF!</f>
        <v>#REF!</v>
      </c>
      <c r="E41" s="51"/>
      <c r="F41" s="177" t="s">
        <v>589</v>
      </c>
      <c r="G41" s="55" t="e">
        <f>#REF!</f>
        <v>#REF!</v>
      </c>
      <c r="H41" s="52" t="e">
        <f>#REF!</f>
        <v>#REF!</v>
      </c>
      <c r="I41" s="51"/>
      <c r="J41" s="178" t="s">
        <v>813</v>
      </c>
      <c r="K41" s="55" t="e">
        <f>#REF!</f>
        <v>#REF!</v>
      </c>
      <c r="L41" s="45" t="e">
        <f>#REF!</f>
        <v>#REF!</v>
      </c>
      <c r="M41" s="51"/>
      <c r="N41" s="178" t="s">
        <v>814</v>
      </c>
      <c r="O41" s="57" t="e">
        <f>#REF!</f>
        <v>#REF!</v>
      </c>
      <c r="P41" s="45" t="e">
        <f>#REF!</f>
        <v>#REF!</v>
      </c>
      <c r="Q41" s="51"/>
    </row>
    <row r="42" spans="2:17" x14ac:dyDescent="0.3">
      <c r="B42" s="177"/>
      <c r="C42" s="55" t="e">
        <f>#REF!</f>
        <v>#REF!</v>
      </c>
      <c r="D42" s="52" t="e">
        <f>#REF!</f>
        <v>#REF!</v>
      </c>
      <c r="E42" s="51"/>
      <c r="F42" s="177"/>
      <c r="G42" s="55" t="e">
        <f>#REF!</f>
        <v>#REF!</v>
      </c>
      <c r="H42" s="52" t="e">
        <f>#REF!</f>
        <v>#REF!</v>
      </c>
      <c r="I42" s="51"/>
      <c r="J42" s="179"/>
      <c r="K42" s="55" t="e">
        <f>#REF!</f>
        <v>#REF!</v>
      </c>
      <c r="L42" s="45" t="e">
        <f>#REF!</f>
        <v>#REF!</v>
      </c>
      <c r="M42" s="51"/>
      <c r="N42" s="179"/>
      <c r="O42" s="55" t="e">
        <f>#REF!</f>
        <v>#REF!</v>
      </c>
      <c r="P42" s="45" t="e">
        <f>#REF!</f>
        <v>#REF!</v>
      </c>
      <c r="Q42" s="51"/>
    </row>
    <row r="43" spans="2:17" x14ac:dyDescent="0.3">
      <c r="B43" s="177"/>
      <c r="C43" s="55" t="e">
        <f>#REF!</f>
        <v>#REF!</v>
      </c>
      <c r="D43" s="52" t="e">
        <f>#REF!</f>
        <v>#REF!</v>
      </c>
      <c r="E43" s="51"/>
      <c r="F43" s="177"/>
      <c r="G43" s="55" t="e">
        <f>#REF!</f>
        <v>#REF!</v>
      </c>
      <c r="H43" s="52" t="e">
        <f>#REF!</f>
        <v>#REF!</v>
      </c>
      <c r="I43" s="51"/>
      <c r="J43" s="179"/>
      <c r="K43" s="55" t="e">
        <f>#REF!</f>
        <v>#REF!</v>
      </c>
      <c r="L43" s="45" t="e">
        <f>#REF!</f>
        <v>#REF!</v>
      </c>
      <c r="M43" s="51"/>
      <c r="N43" s="179"/>
      <c r="O43" s="57" t="e">
        <f>#REF!</f>
        <v>#REF!</v>
      </c>
      <c r="P43" s="45" t="e">
        <f>#REF!</f>
        <v>#REF!</v>
      </c>
      <c r="Q43" s="51"/>
    </row>
    <row r="44" spans="2:17" x14ac:dyDescent="0.3">
      <c r="B44" s="177"/>
      <c r="C44" s="55" t="e">
        <f>#REF!</f>
        <v>#REF!</v>
      </c>
      <c r="D44" s="52" t="e">
        <f>#REF!</f>
        <v>#REF!</v>
      </c>
      <c r="E44" s="51"/>
      <c r="F44" s="177"/>
      <c r="G44" s="55" t="e">
        <f>#REF!</f>
        <v>#REF!</v>
      </c>
      <c r="H44" s="52" t="e">
        <f>#REF!</f>
        <v>#REF!</v>
      </c>
      <c r="I44" s="51"/>
      <c r="J44" s="180"/>
      <c r="K44" s="55" t="e">
        <f>#REF!</f>
        <v>#REF!</v>
      </c>
      <c r="L44" s="45" t="e">
        <f>#REF!</f>
        <v>#REF!</v>
      </c>
      <c r="M44" s="51"/>
      <c r="N44" s="179"/>
      <c r="O44" s="55" t="e">
        <f>#REF!</f>
        <v>#REF!</v>
      </c>
      <c r="P44" s="45" t="e">
        <f>#REF!</f>
        <v>#REF!</v>
      </c>
      <c r="Q44" s="51"/>
    </row>
    <row r="45" spans="2:17" x14ac:dyDescent="0.3">
      <c r="B45" s="177"/>
      <c r="C45" s="55" t="e">
        <f>#REF!</f>
        <v>#REF!</v>
      </c>
      <c r="D45" s="52" t="e">
        <f>#REF!</f>
        <v>#REF!</v>
      </c>
      <c r="E45" s="51"/>
      <c r="F45" s="177"/>
      <c r="G45" s="55" t="e">
        <f>#REF!</f>
        <v>#REF!</v>
      </c>
      <c r="H45" s="52" t="e">
        <f>#REF!</f>
        <v>#REF!</v>
      </c>
      <c r="I45" s="51"/>
      <c r="J45" s="51"/>
      <c r="K45" s="51"/>
      <c r="L45" s="51"/>
      <c r="M45" s="51"/>
      <c r="N45" s="180"/>
      <c r="O45" s="57" t="e">
        <f>#REF!</f>
        <v>#REF!</v>
      </c>
      <c r="P45" s="45" t="e">
        <f>#REF!</f>
        <v>#REF!</v>
      </c>
      <c r="Q45" s="51"/>
    </row>
    <row r="46" spans="2:17" x14ac:dyDescent="0.3">
      <c r="E46" s="58"/>
      <c r="F46" s="177"/>
      <c r="G46" s="55" t="e">
        <f>#REF!</f>
        <v>#REF!</v>
      </c>
      <c r="H46" s="52" t="e">
        <f>#REF!</f>
        <v>#REF!</v>
      </c>
      <c r="I46" s="51"/>
      <c r="J46" s="51"/>
      <c r="K46" s="51"/>
      <c r="L46" s="51"/>
      <c r="M46" s="51"/>
      <c r="N46" s="51"/>
      <c r="O46" s="51"/>
      <c r="P46" s="51"/>
      <c r="Q46" s="51"/>
    </row>
    <row r="47" spans="2:17" x14ac:dyDescent="0.3">
      <c r="E47" s="58"/>
      <c r="F47" s="177"/>
      <c r="G47" s="55" t="e">
        <f>#REF!</f>
        <v>#REF!</v>
      </c>
      <c r="H47" s="52" t="e">
        <f>#REF!</f>
        <v>#REF!</v>
      </c>
      <c r="I47" s="51"/>
      <c r="J47" s="51"/>
      <c r="K47" s="51"/>
      <c r="L47" s="51"/>
      <c r="M47" s="51"/>
      <c r="N47" s="51"/>
      <c r="O47" s="51"/>
      <c r="P47" s="51"/>
      <c r="Q47" s="51"/>
    </row>
    <row r="48" spans="2:17" ht="14.4" customHeight="1" x14ac:dyDescent="0.3">
      <c r="E48" s="58"/>
      <c r="F48" s="177"/>
      <c r="G48" s="55" t="e">
        <f>#REF!</f>
        <v>#REF!</v>
      </c>
      <c r="H48" s="52" t="e">
        <f>#REF!</f>
        <v>#REF!</v>
      </c>
      <c r="I48" s="51"/>
      <c r="J48" s="51"/>
      <c r="K48" s="51"/>
      <c r="L48" s="51"/>
      <c r="M48" s="51"/>
      <c r="N48" s="51"/>
      <c r="O48" s="51"/>
      <c r="P48" s="51"/>
      <c r="Q48" s="51"/>
    </row>
    <row r="50" spans="2:16" ht="2.4" customHeight="1" x14ac:dyDescent="0.3">
      <c r="B50" s="53"/>
      <c r="C50" s="53"/>
      <c r="D50" s="53"/>
      <c r="E50" s="53"/>
      <c r="F50" s="53"/>
      <c r="G50" s="53"/>
      <c r="H50" s="53"/>
      <c r="I50" s="53"/>
      <c r="J50" s="53"/>
      <c r="K50" s="53"/>
      <c r="L50" s="53"/>
      <c r="M50" s="53"/>
      <c r="N50" s="53"/>
      <c r="O50" s="53"/>
      <c r="P50" s="53"/>
    </row>
    <row r="52" spans="2:16" x14ac:dyDescent="0.3">
      <c r="C52" s="118" t="s">
        <v>167</v>
      </c>
      <c r="D52" s="118" t="s">
        <v>592</v>
      </c>
    </row>
    <row r="53" spans="2:16" x14ac:dyDescent="0.3">
      <c r="B53" s="178" t="s">
        <v>167</v>
      </c>
      <c r="C53" s="55" t="str">
        <f>Scenario!N1</f>
        <v>AGP: Persrapport (Gas)</v>
      </c>
      <c r="D53" s="43" t="str">
        <f>Scenario!N2</f>
        <v>Ja</v>
      </c>
    </row>
    <row r="54" spans="2:16" x14ac:dyDescent="0.3">
      <c r="B54" s="179"/>
      <c r="C54" s="55" t="str">
        <f>Scenario!O1</f>
        <v>TG: Foto meter oud</v>
      </c>
      <c r="D54" s="43" t="str">
        <f>Scenario!O2</f>
        <v>Ja</v>
      </c>
    </row>
    <row r="55" spans="2:16" x14ac:dyDescent="0.3">
      <c r="B55" s="179"/>
      <c r="C55" s="55" t="str">
        <f>Scenario!P1</f>
        <v>TG: Foto stand oud</v>
      </c>
      <c r="D55" s="43" t="str">
        <f>Scenario!P2</f>
        <v>Ja</v>
      </c>
    </row>
    <row r="56" spans="2:16" x14ac:dyDescent="0.3">
      <c r="B56" s="179"/>
      <c r="C56" s="55" t="str">
        <f>Scenario!Q1</f>
        <v>TG: Foto meter nieuw</v>
      </c>
      <c r="D56" s="43" t="str">
        <f>Scenario!Q2</f>
        <v>Nee</v>
      </c>
    </row>
    <row r="57" spans="2:16" x14ac:dyDescent="0.3">
      <c r="B57" s="179"/>
      <c r="C57" s="55" t="str">
        <f>Scenario!R1</f>
        <v>TG: Foto stand nieuw</v>
      </c>
      <c r="D57" s="43" t="str">
        <f>Scenario!R2</f>
        <v>Nee</v>
      </c>
    </row>
    <row r="58" spans="2:16" x14ac:dyDescent="0.3">
      <c r="B58" s="179"/>
      <c r="C58" s="55" t="str">
        <f>Scenario!S1</f>
        <v>AGP: Saneerfoto 1</v>
      </c>
      <c r="D58" s="43" t="str">
        <f>Scenario!S2</f>
        <v>Nee</v>
      </c>
    </row>
    <row r="59" spans="2:16" x14ac:dyDescent="0.3">
      <c r="B59" s="179"/>
      <c r="C59" s="55" t="str">
        <f>Scenario!T1</f>
        <v>AGP: Saneerfoto 2</v>
      </c>
      <c r="D59" s="43" t="str">
        <f>Scenario!T2</f>
        <v>Nee</v>
      </c>
    </row>
    <row r="60" spans="2:16" x14ac:dyDescent="0.3">
      <c r="B60" s="179"/>
      <c r="C60" s="55" t="str">
        <f>Scenario!U1</f>
        <v>AGP: Saneerfoto 3</v>
      </c>
      <c r="D60" s="43" t="str">
        <f>Scenario!U2</f>
        <v>Nee</v>
      </c>
    </row>
    <row r="61" spans="2:16" x14ac:dyDescent="0.3">
      <c r="B61" s="179"/>
      <c r="C61" s="55" t="str">
        <f>Scenario!V1</f>
        <v>AGP: Saneerfoto 4</v>
      </c>
      <c r="D61" s="43" t="str">
        <f>Scenario!V2</f>
        <v>Nee</v>
      </c>
    </row>
    <row r="62" spans="2:16" x14ac:dyDescent="0.3">
      <c r="B62" s="180"/>
      <c r="C62" s="55" t="str">
        <f>Scenario!W1</f>
        <v>AGP: Saneerfoto 5</v>
      </c>
      <c r="D62" s="43" t="str">
        <f>Scenario!W2</f>
        <v>Nee</v>
      </c>
    </row>
    <row r="64" spans="2:16" ht="14.4" customHeight="1" x14ac:dyDescent="0.3">
      <c r="C64" s="192" t="s">
        <v>765</v>
      </c>
      <c r="D64" s="192"/>
    </row>
    <row r="65" spans="3:4" x14ac:dyDescent="0.3">
      <c r="C65" s="192"/>
      <c r="D65" s="192"/>
    </row>
    <row r="66" spans="3:4" x14ac:dyDescent="0.3">
      <c r="C66" s="192"/>
      <c r="D66" s="192"/>
    </row>
  </sheetData>
  <mergeCells count="23">
    <mergeCell ref="C64:D66"/>
    <mergeCell ref="J14:J27"/>
    <mergeCell ref="N14:N17"/>
    <mergeCell ref="N20:N23"/>
    <mergeCell ref="N26:N28"/>
    <mergeCell ref="J41:J44"/>
    <mergeCell ref="N41:N45"/>
    <mergeCell ref="R5:R6"/>
    <mergeCell ref="R7:R11"/>
    <mergeCell ref="B14:B36"/>
    <mergeCell ref="E5:F5"/>
    <mergeCell ref="E4:F4"/>
    <mergeCell ref="E6:F6"/>
    <mergeCell ref="E7:F7"/>
    <mergeCell ref="E8:F8"/>
    <mergeCell ref="E9:F9"/>
    <mergeCell ref="E10:F10"/>
    <mergeCell ref="E11:F11"/>
    <mergeCell ref="B41:B45"/>
    <mergeCell ref="F14:F33"/>
    <mergeCell ref="F41:F48"/>
    <mergeCell ref="B53:B62"/>
    <mergeCell ref="D2:F2"/>
  </mergeCells>
  <conditionalFormatting sqref="D14:E36 D41:E45 H28:L33 H14:J14 H15:I27 Q14:Q33 Q41:Q48 M28 O18 P14:P18 H41:J41 H45:L48 H42:I44 L14:L27 L41:L44 O24:P24 P20:P23 M29:P33 P26:P28">
    <cfRule type="cellIs" dxfId="147" priority="17" operator="equal">
      <formula>"Optie"</formula>
    </cfRule>
    <cfRule type="cellIs" dxfId="146" priority="18" operator="equal">
      <formula>"Nvt"</formula>
    </cfRule>
    <cfRule type="cellIs" dxfId="145" priority="19" operator="equal">
      <formula>"Nee"</formula>
    </cfRule>
    <cfRule type="cellIs" dxfId="144" priority="20" operator="equal">
      <formula>"Ja"</formula>
    </cfRule>
  </conditionalFormatting>
  <conditionalFormatting sqref="G11">
    <cfRule type="cellIs" dxfId="143" priority="15" operator="equal">
      <formula>"GEEF WAARDE OP!"</formula>
    </cfRule>
    <cfRule type="cellIs" dxfId="142" priority="16" operator="equal">
      <formula>"Geen actie noodzakelijk!"</formula>
    </cfRule>
  </conditionalFormatting>
  <conditionalFormatting sqref="D53:D62">
    <cfRule type="cellIs" dxfId="141" priority="13" operator="equal">
      <formula>"Nee"</formula>
    </cfRule>
    <cfRule type="cellIs" dxfId="140" priority="14" operator="equal">
      <formula>"Ja"</formula>
    </cfRule>
  </conditionalFormatting>
  <conditionalFormatting sqref="M41:N41 M14:N14 M15:M27 M46:P48 M42:M45 P41:P45">
    <cfRule type="cellIs" dxfId="139" priority="9" operator="equal">
      <formula>"Optie"</formula>
    </cfRule>
    <cfRule type="cellIs" dxfId="138" priority="10" operator="equal">
      <formula>"Nvt"</formula>
    </cfRule>
    <cfRule type="cellIs" dxfId="137" priority="11" operator="equal">
      <formula>"Nee"</formula>
    </cfRule>
    <cfRule type="cellIs" dxfId="136" priority="12" operator="equal">
      <formula>"Ja"</formula>
    </cfRule>
  </conditionalFormatting>
  <dataValidations count="7">
    <dataValidation type="list" allowBlank="1" showInputMessage="1" showErrorMessage="1" sqref="D5" xr:uid="{2B0A44B5-E04F-4CE6-A5C1-EC9DA42FFE0A}">
      <formula1>"Nieuw aanleggen,Verplaatsen,Vervangen,Gedeeltelijk vervangen,Overzetten,Verwijderen,Doortrekken bouw,Wijzigen dimensie,Vastleggen informatie,Geen"</formula1>
    </dataValidation>
    <dataValidation type="list" allowBlank="1" showInputMessage="1" showErrorMessage="1" sqref="D6" xr:uid="{C79D6C4E-C4F8-4775-9016-2E3B7AB0866C}">
      <formula1>"Aanleggen,Verplaatsen,Vervangen,Verwijderen,Vanuit werkvoorbereiding,Vastleggen informatie,Geen"</formula1>
    </dataValidation>
    <dataValidation type="list" allowBlank="1" showInputMessage="1" showErrorMessage="1" sqref="D7" xr:uid="{E4E78F70-45E6-4610-8390-426B4BB1870B}">
      <formula1>"Plaatsen,Verplaatsen,Verwijderen,Wisselen,Vastleggen informatie,Geen"</formula1>
    </dataValidation>
    <dataValidation type="list" allowBlank="1" showInputMessage="1" showErrorMessage="1" sqref="D8:E8" xr:uid="{BE040646-A0AE-40BD-909C-84DC8C5BE92C}">
      <formula1>"Permanent,Tijdelijk,Bouw"</formula1>
    </dataValidation>
    <dataValidation type="list" allowBlank="1" showInputMessage="1" showErrorMessage="1" sqref="D9:E9" xr:uid="{34BB5B7F-9D6D-4230-AEBA-C7229D6AD6DE}">
      <formula1>"In aanleg,In bedrijf,Uit bedrijf,Sloop"</formula1>
    </dataValidation>
    <dataValidation type="list" allowBlank="1" showInputMessage="1" showErrorMessage="1" sqref="D10:E10" xr:uid="{68CAF76F-5677-4615-9BA3-3E071A26DB65}">
      <formula1>"Verlagen,Verzwaren,Geen"</formula1>
    </dataValidation>
    <dataValidation type="list" allowBlank="1" showInputMessage="1" showErrorMessage="1" sqref="E11" xr:uid="{F1A6051E-0312-410B-BD4E-0755B0CBF0E0}">
      <formula1>"Verplaatsen,Vervangen,Geen"</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C9C310F-7ABF-4301-A66F-2039B76ED845}">
          <x14:formula1>
            <xm:f>Scenario!$A$92:$A$131</xm:f>
          </x14:formula1>
          <xm:sqref>D2:F2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91A37-4B00-4767-B6A4-CE69D04D6190}">
  <sheetPr>
    <tabColor rgb="FFFFFF00"/>
  </sheetPr>
  <dimension ref="A1:U43"/>
  <sheetViews>
    <sheetView workbookViewId="0">
      <selection activeCell="A17" sqref="A17"/>
    </sheetView>
  </sheetViews>
  <sheetFormatPr defaultRowHeight="14.4" x14ac:dyDescent="0.3"/>
  <cols>
    <col min="1" max="1" width="2.21875" customWidth="1"/>
    <col min="2" max="2" width="22.21875" customWidth="1"/>
    <col min="3" max="3" width="11.109375" customWidth="1"/>
    <col min="4" max="4" width="8.88671875" customWidth="1"/>
    <col min="5" max="6" width="2.21875" customWidth="1"/>
    <col min="7" max="7" width="15.5546875" customWidth="1"/>
    <col min="8" max="8" width="4.44140625" customWidth="1"/>
    <col min="9" max="9" width="2.21875" customWidth="1"/>
    <col min="10" max="10" width="16.6640625" customWidth="1"/>
    <col min="11" max="11" width="5.5546875" customWidth="1"/>
    <col min="12" max="12" width="2.21875" customWidth="1"/>
    <col min="13" max="13" width="15.5546875" customWidth="1"/>
    <col min="14" max="14" width="4.44140625" customWidth="1"/>
    <col min="15" max="15" width="2.21875" customWidth="1"/>
    <col min="16" max="16" width="16.6640625" customWidth="1"/>
    <col min="17" max="17" width="5.5546875" customWidth="1"/>
    <col min="18" max="18" width="2.21875" customWidth="1"/>
    <col min="19" max="20" width="16.6640625" customWidth="1"/>
    <col min="21" max="21" width="2.21875" customWidth="1"/>
  </cols>
  <sheetData>
    <row r="1" spans="1:21" x14ac:dyDescent="0.3">
      <c r="A1" s="199" t="s">
        <v>628</v>
      </c>
      <c r="B1" s="199"/>
      <c r="C1" s="199"/>
      <c r="D1" s="199"/>
      <c r="E1" s="199"/>
      <c r="F1" s="199"/>
      <c r="G1" s="199"/>
      <c r="H1" s="199"/>
      <c r="I1" s="199"/>
      <c r="J1" s="199"/>
      <c r="K1" s="199"/>
      <c r="L1" s="199"/>
      <c r="M1" s="199"/>
      <c r="N1" s="199"/>
      <c r="O1" s="199"/>
      <c r="P1" s="199"/>
      <c r="Q1" s="199"/>
      <c r="R1" s="199"/>
      <c r="S1" s="199"/>
      <c r="T1" s="199"/>
      <c r="U1" s="199"/>
    </row>
    <row r="2" spans="1:21" x14ac:dyDescent="0.3">
      <c r="A2" s="78"/>
      <c r="B2" s="78"/>
      <c r="C2" s="78"/>
      <c r="D2" s="78"/>
      <c r="E2" s="78"/>
      <c r="F2" s="78"/>
      <c r="G2" s="78"/>
      <c r="H2" s="78"/>
      <c r="I2" s="78"/>
      <c r="J2" s="78"/>
      <c r="K2" s="78"/>
      <c r="L2" s="78"/>
      <c r="M2" s="78"/>
      <c r="N2" s="78"/>
      <c r="O2" s="78"/>
      <c r="P2" s="78"/>
      <c r="Q2" s="78"/>
      <c r="R2" s="78"/>
      <c r="S2" s="78"/>
      <c r="T2" s="78"/>
      <c r="U2" s="78"/>
    </row>
    <row r="3" spans="1:21" x14ac:dyDescent="0.3">
      <c r="A3" s="78"/>
      <c r="B3" s="61" t="s">
        <v>629</v>
      </c>
      <c r="C3" s="61"/>
      <c r="D3" s="61"/>
      <c r="E3" s="61"/>
      <c r="F3" s="78"/>
      <c r="G3" s="61" t="s">
        <v>649</v>
      </c>
      <c r="H3" s="61"/>
      <c r="I3" s="61"/>
      <c r="J3" s="61"/>
      <c r="K3" s="79"/>
      <c r="L3" s="78"/>
      <c r="M3" s="61" t="s">
        <v>650</v>
      </c>
      <c r="N3" s="61"/>
      <c r="O3" s="61"/>
      <c r="P3" s="61"/>
      <c r="Q3" s="79"/>
      <c r="R3" s="78"/>
      <c r="S3" s="209" t="s">
        <v>562</v>
      </c>
      <c r="T3" s="210"/>
      <c r="U3" s="78"/>
    </row>
    <row r="4" spans="1:21" x14ac:dyDescent="0.3">
      <c r="A4" s="78"/>
      <c r="B4" s="43" t="s">
        <v>630</v>
      </c>
      <c r="C4" s="193" t="str">
        <f>AGA!Y18</f>
        <v>Ja</v>
      </c>
      <c r="D4" s="198"/>
      <c r="E4" s="194"/>
      <c r="F4" s="78"/>
      <c r="G4" s="193" t="s">
        <v>640</v>
      </c>
      <c r="H4" s="198"/>
      <c r="I4" s="194"/>
      <c r="J4" s="193" t="str">
        <f>AGA!Y294</f>
        <v>Optie</v>
      </c>
      <c r="K4" s="194"/>
      <c r="L4" s="78"/>
      <c r="M4" s="193" t="s">
        <v>651</v>
      </c>
      <c r="N4" s="198"/>
      <c r="O4" s="194"/>
      <c r="P4" s="193" t="str">
        <f>AGA!Y15</f>
        <v>Ja</v>
      </c>
      <c r="Q4" s="194"/>
      <c r="R4" s="78"/>
      <c r="S4" s="211" t="str">
        <f>Start!D2</f>
        <v>Bouwaansluiting binnen brengen (exclusief meter)</v>
      </c>
      <c r="T4" s="212"/>
      <c r="U4" s="78"/>
    </row>
    <row r="5" spans="1:21" x14ac:dyDescent="0.3">
      <c r="A5" s="78"/>
      <c r="B5" s="43" t="s">
        <v>631</v>
      </c>
      <c r="C5" s="193" t="str">
        <f>AGA!Y2</f>
        <v>Ja</v>
      </c>
      <c r="D5" s="198"/>
      <c r="E5" s="194"/>
      <c r="F5" s="78"/>
      <c r="G5" s="193" t="s">
        <v>641</v>
      </c>
      <c r="H5" s="198"/>
      <c r="I5" s="194"/>
      <c r="J5" s="193" t="str">
        <f>AGA!Y297</f>
        <v>Nee</v>
      </c>
      <c r="K5" s="194"/>
      <c r="L5" s="78"/>
      <c r="M5" s="193" t="s">
        <v>652</v>
      </c>
      <c r="N5" s="198"/>
      <c r="O5" s="194"/>
      <c r="P5" s="193" t="str">
        <f>AGA!Y256</f>
        <v>Ja</v>
      </c>
      <c r="Q5" s="194"/>
      <c r="R5" s="78"/>
      <c r="S5" s="213"/>
      <c r="T5" s="214"/>
      <c r="U5" s="78"/>
    </row>
    <row r="6" spans="1:21" x14ac:dyDescent="0.3">
      <c r="A6" s="78"/>
      <c r="B6" s="43" t="s">
        <v>632</v>
      </c>
      <c r="C6" s="193" t="str">
        <f>AGA!Y13</f>
        <v>Ja</v>
      </c>
      <c r="D6" s="198"/>
      <c r="E6" s="194"/>
      <c r="F6" s="78"/>
      <c r="G6" s="193" t="s">
        <v>642</v>
      </c>
      <c r="H6" s="198"/>
      <c r="I6" s="194"/>
      <c r="J6" s="193" t="str">
        <f>AGA!Y296</f>
        <v>Optie</v>
      </c>
      <c r="K6" s="194"/>
      <c r="L6" s="78"/>
      <c r="M6" s="61" t="s">
        <v>653</v>
      </c>
      <c r="N6" s="61"/>
      <c r="O6" s="61"/>
      <c r="P6" s="61"/>
      <c r="Q6" s="79"/>
      <c r="R6" s="78"/>
      <c r="S6" s="78"/>
      <c r="T6" s="78"/>
      <c r="U6" s="78"/>
    </row>
    <row r="7" spans="1:21" x14ac:dyDescent="0.3">
      <c r="A7" s="78"/>
      <c r="B7" s="43" t="s">
        <v>633</v>
      </c>
      <c r="C7" s="193" t="str">
        <f>AGA!Y14</f>
        <v>Ja</v>
      </c>
      <c r="D7" s="198"/>
      <c r="E7" s="194"/>
      <c r="F7" s="78"/>
      <c r="G7" s="193" t="s">
        <v>643</v>
      </c>
      <c r="H7" s="198"/>
      <c r="I7" s="194"/>
      <c r="J7" s="193" t="str">
        <f>AGA!Y291</f>
        <v>Ja</v>
      </c>
      <c r="K7" s="194"/>
      <c r="L7" s="78"/>
      <c r="M7" s="195" t="str">
        <f>AGA!Y19</f>
        <v>Optie</v>
      </c>
      <c r="N7" s="196"/>
      <c r="O7" s="196"/>
      <c r="P7" s="196"/>
      <c r="Q7" s="196"/>
      <c r="R7" s="78"/>
      <c r="S7" s="78"/>
      <c r="T7" s="78"/>
      <c r="U7" s="78"/>
    </row>
    <row r="8" spans="1:21" x14ac:dyDescent="0.3">
      <c r="A8" s="78"/>
      <c r="B8" s="43" t="s">
        <v>634</v>
      </c>
      <c r="C8" s="193" t="str">
        <f>AGA!Y16</f>
        <v>Ja</v>
      </c>
      <c r="D8" s="198"/>
      <c r="E8" s="194"/>
      <c r="F8" s="78"/>
      <c r="G8" s="193" t="s">
        <v>644</v>
      </c>
      <c r="H8" s="198"/>
      <c r="I8" s="194"/>
      <c r="J8" s="193" t="str">
        <f>AGA!Y289</f>
        <v>Ja</v>
      </c>
      <c r="K8" s="194"/>
      <c r="L8" s="78"/>
      <c r="M8" s="195"/>
      <c r="N8" s="196"/>
      <c r="O8" s="196"/>
      <c r="P8" s="196"/>
      <c r="Q8" s="196"/>
      <c r="R8" s="78"/>
      <c r="S8" s="78"/>
      <c r="T8" s="78"/>
      <c r="U8" s="78"/>
    </row>
    <row r="9" spans="1:21" x14ac:dyDescent="0.3">
      <c r="A9" s="78"/>
      <c r="B9" s="43" t="s">
        <v>635</v>
      </c>
      <c r="C9" s="193" t="str">
        <f>AGA!Y22</f>
        <v>Nee</v>
      </c>
      <c r="D9" s="198"/>
      <c r="E9" s="194"/>
      <c r="F9" s="78"/>
      <c r="G9" s="193" t="s">
        <v>645</v>
      </c>
      <c r="H9" s="198"/>
      <c r="I9" s="194"/>
      <c r="J9" s="193" t="str">
        <f>AGA!Y290</f>
        <v>Ja</v>
      </c>
      <c r="K9" s="194"/>
      <c r="L9" s="78"/>
      <c r="M9" s="195"/>
      <c r="N9" s="196"/>
      <c r="O9" s="196"/>
      <c r="P9" s="196"/>
      <c r="Q9" s="196"/>
      <c r="R9" s="78"/>
      <c r="S9" s="78"/>
      <c r="T9" s="78"/>
      <c r="U9" s="78"/>
    </row>
    <row r="10" spans="1:21" x14ac:dyDescent="0.3">
      <c r="A10" s="78"/>
      <c r="B10" s="43" t="s">
        <v>636</v>
      </c>
      <c r="C10" s="193" t="s">
        <v>341</v>
      </c>
      <c r="D10" s="198"/>
      <c r="E10" s="194"/>
      <c r="F10" s="78"/>
      <c r="G10" s="193" t="s">
        <v>646</v>
      </c>
      <c r="H10" s="198"/>
      <c r="I10" s="194"/>
      <c r="J10" s="193" t="str">
        <f>AGA!Y292</f>
        <v>Ja</v>
      </c>
      <c r="K10" s="194"/>
      <c r="L10" s="78"/>
      <c r="M10" s="195"/>
      <c r="N10" s="196"/>
      <c r="O10" s="196"/>
      <c r="P10" s="196"/>
      <c r="Q10" s="196"/>
      <c r="R10" s="78"/>
      <c r="S10" s="78"/>
      <c r="T10" s="78"/>
      <c r="U10" s="78"/>
    </row>
    <row r="11" spans="1:21" x14ac:dyDescent="0.3">
      <c r="A11" s="78"/>
      <c r="B11" s="43" t="s">
        <v>637</v>
      </c>
      <c r="C11" s="193" t="str">
        <f>AGA!Y17</f>
        <v>Ja</v>
      </c>
      <c r="D11" s="198"/>
      <c r="E11" s="194"/>
      <c r="F11" s="78"/>
      <c r="G11" s="193" t="s">
        <v>647</v>
      </c>
      <c r="H11" s="198"/>
      <c r="I11" s="194"/>
      <c r="J11" s="193" t="str">
        <f>AGA!Y293</f>
        <v>Optie</v>
      </c>
      <c r="K11" s="194"/>
      <c r="L11" s="78"/>
      <c r="M11" s="195"/>
      <c r="N11" s="196"/>
      <c r="O11" s="196"/>
      <c r="P11" s="196"/>
      <c r="Q11" s="196"/>
      <c r="R11" s="78"/>
      <c r="S11" s="78"/>
      <c r="T11" s="78"/>
      <c r="U11" s="78"/>
    </row>
    <row r="12" spans="1:21" x14ac:dyDescent="0.3">
      <c r="A12" s="78"/>
      <c r="B12" s="43" t="s">
        <v>638</v>
      </c>
      <c r="C12" s="193" t="s">
        <v>341</v>
      </c>
      <c r="D12" s="198"/>
      <c r="E12" s="194"/>
      <c r="F12" s="78"/>
      <c r="G12" s="193" t="s">
        <v>648</v>
      </c>
      <c r="H12" s="198"/>
      <c r="I12" s="194"/>
      <c r="J12" s="193" t="str">
        <f>AGA!Y295</f>
        <v>Optie</v>
      </c>
      <c r="K12" s="194"/>
      <c r="L12" s="78"/>
      <c r="M12" s="195"/>
      <c r="N12" s="196"/>
      <c r="O12" s="196"/>
      <c r="P12" s="196"/>
      <c r="Q12" s="196"/>
      <c r="R12" s="78"/>
      <c r="S12" s="78"/>
      <c r="T12" s="78"/>
      <c r="U12" s="78"/>
    </row>
    <row r="13" spans="1:21" x14ac:dyDescent="0.3">
      <c r="A13" s="78"/>
      <c r="B13" s="43" t="s">
        <v>639</v>
      </c>
      <c r="C13" s="193"/>
      <c r="D13" s="198"/>
      <c r="E13" s="198"/>
      <c r="F13" s="198"/>
      <c r="G13" s="198"/>
      <c r="H13" s="198"/>
      <c r="I13" s="198"/>
      <c r="J13" s="198"/>
      <c r="K13" s="194"/>
      <c r="L13" s="78"/>
      <c r="M13" s="195"/>
      <c r="N13" s="196"/>
      <c r="O13" s="196"/>
      <c r="P13" s="196"/>
      <c r="Q13" s="196"/>
      <c r="R13" s="78"/>
      <c r="S13" s="78"/>
      <c r="T13" s="78"/>
      <c r="U13" s="78"/>
    </row>
    <row r="14" spans="1:21" x14ac:dyDescent="0.3">
      <c r="A14" s="78"/>
      <c r="B14" s="78"/>
      <c r="C14" s="78"/>
      <c r="D14" s="78"/>
      <c r="E14" s="78"/>
      <c r="F14" s="78"/>
      <c r="G14" s="78"/>
      <c r="H14" s="78"/>
      <c r="I14" s="78"/>
      <c r="J14" s="78"/>
      <c r="K14" s="78"/>
      <c r="L14" s="78"/>
      <c r="M14" s="78"/>
      <c r="N14" s="78"/>
      <c r="O14" s="78"/>
      <c r="P14" s="78"/>
      <c r="Q14" s="78"/>
      <c r="R14" s="78"/>
      <c r="S14" s="78"/>
      <c r="T14" s="78"/>
      <c r="U14" s="78"/>
    </row>
    <row r="15" spans="1:21" ht="6" customHeight="1" x14ac:dyDescent="0.3">
      <c r="S15" s="58"/>
      <c r="T15" s="58"/>
      <c r="U15" s="58"/>
    </row>
    <row r="16" spans="1:21" x14ac:dyDescent="0.3">
      <c r="A16" s="78"/>
      <c r="B16" s="78"/>
      <c r="C16" s="78"/>
      <c r="D16" s="78"/>
      <c r="E16" s="78"/>
      <c r="F16" s="78"/>
      <c r="G16" s="78"/>
      <c r="H16" s="78"/>
      <c r="I16" s="78"/>
      <c r="J16" s="78"/>
      <c r="K16" s="78"/>
      <c r="L16" s="78"/>
      <c r="M16" s="78"/>
      <c r="N16" s="78"/>
      <c r="O16" s="78"/>
      <c r="P16" s="78"/>
      <c r="Q16" s="78"/>
      <c r="R16" s="78"/>
      <c r="S16" s="78"/>
      <c r="T16" s="78"/>
      <c r="U16" s="78"/>
    </row>
    <row r="17" spans="1:21" x14ac:dyDescent="0.3">
      <c r="A17" s="78"/>
      <c r="B17" s="77" t="s">
        <v>654</v>
      </c>
      <c r="C17" s="77"/>
      <c r="D17" s="77"/>
      <c r="E17" s="77"/>
      <c r="F17" s="77"/>
      <c r="G17" s="77"/>
      <c r="H17" s="77"/>
      <c r="I17" s="77"/>
      <c r="J17" s="77"/>
      <c r="K17" s="77"/>
      <c r="L17" s="77"/>
      <c r="M17" s="77"/>
      <c r="N17" s="77"/>
      <c r="O17" s="77"/>
      <c r="P17" s="77"/>
      <c r="Q17" s="77"/>
      <c r="R17" s="78"/>
      <c r="S17" s="78"/>
      <c r="T17" s="78"/>
      <c r="U17" s="78"/>
    </row>
    <row r="18" spans="1:21" x14ac:dyDescent="0.3">
      <c r="A18" s="78"/>
      <c r="B18" s="43" t="s">
        <v>655</v>
      </c>
      <c r="C18" s="193" t="str">
        <f>AGA!Y89</f>
        <v>Ja</v>
      </c>
      <c r="D18" s="198"/>
      <c r="E18" s="194"/>
      <c r="F18" s="78"/>
      <c r="G18" s="193" t="s">
        <v>661</v>
      </c>
      <c r="H18" s="198"/>
      <c r="I18" s="194"/>
      <c r="J18" s="193" t="str">
        <f>AGA!Y97</f>
        <v>Ja</v>
      </c>
      <c r="K18" s="194"/>
      <c r="L18" s="78"/>
      <c r="M18" s="193" t="s">
        <v>667</v>
      </c>
      <c r="N18" s="198"/>
      <c r="O18" s="194"/>
      <c r="P18" s="193" t="str">
        <f>AGA!Y115</f>
        <v>Ja</v>
      </c>
      <c r="Q18" s="194"/>
      <c r="R18" s="78"/>
      <c r="S18" s="78"/>
      <c r="T18" s="78"/>
      <c r="U18" s="78"/>
    </row>
    <row r="19" spans="1:21" x14ac:dyDescent="0.3">
      <c r="A19" s="78"/>
      <c r="B19" s="43" t="s">
        <v>656</v>
      </c>
      <c r="C19" s="193" t="str">
        <f>AGA!Y91</f>
        <v>Nee</v>
      </c>
      <c r="D19" s="198"/>
      <c r="E19" s="194"/>
      <c r="F19" s="78"/>
      <c r="G19" s="193" t="s">
        <v>662</v>
      </c>
      <c r="H19" s="198"/>
      <c r="I19" s="194"/>
      <c r="J19" s="193" t="str">
        <f>AGA!Y100</f>
        <v>Ja</v>
      </c>
      <c r="K19" s="194"/>
      <c r="L19" s="78"/>
      <c r="M19" s="193" t="s">
        <v>668</v>
      </c>
      <c r="N19" s="198"/>
      <c r="O19" s="194"/>
      <c r="P19" s="193" t="str">
        <f>AGA!Y94</f>
        <v>Ja</v>
      </c>
      <c r="Q19" s="194"/>
      <c r="R19" s="78"/>
      <c r="S19" s="78"/>
      <c r="T19" s="78"/>
      <c r="U19" s="78"/>
    </row>
    <row r="20" spans="1:21" x14ac:dyDescent="0.3">
      <c r="A20" s="78"/>
      <c r="B20" s="43" t="s">
        <v>657</v>
      </c>
      <c r="C20" s="193" t="str">
        <f>AGA!Y95</f>
        <v>Ja</v>
      </c>
      <c r="D20" s="198"/>
      <c r="E20" s="194"/>
      <c r="F20" s="78"/>
      <c r="G20" s="193" t="s">
        <v>663</v>
      </c>
      <c r="H20" s="198"/>
      <c r="I20" s="194"/>
      <c r="J20" s="193" t="str">
        <f>AGA!Y101</f>
        <v>Optie</v>
      </c>
      <c r="K20" s="194"/>
      <c r="L20" s="78"/>
      <c r="M20" s="193" t="s">
        <v>669</v>
      </c>
      <c r="N20" s="198"/>
      <c r="O20" s="194"/>
      <c r="P20" s="193" t="str">
        <f>AGA!Y98</f>
        <v>Ja</v>
      </c>
      <c r="Q20" s="194"/>
      <c r="R20" s="78"/>
      <c r="S20" s="78"/>
      <c r="T20" s="78"/>
      <c r="U20" s="78"/>
    </row>
    <row r="21" spans="1:21" x14ac:dyDescent="0.3">
      <c r="A21" s="78"/>
      <c r="B21" s="43" t="s">
        <v>658</v>
      </c>
      <c r="C21" s="193" t="str">
        <f>AGA!Y99</f>
        <v>Ja</v>
      </c>
      <c r="D21" s="198"/>
      <c r="E21" s="194"/>
      <c r="F21" s="78"/>
      <c r="G21" s="193" t="s">
        <v>664</v>
      </c>
      <c r="H21" s="198"/>
      <c r="I21" s="194"/>
      <c r="J21" s="85" t="str">
        <f>AGA!Y104</f>
        <v>Ja</v>
      </c>
      <c r="K21" s="61" t="s">
        <v>673</v>
      </c>
      <c r="L21" s="78"/>
      <c r="M21" s="193" t="s">
        <v>670</v>
      </c>
      <c r="N21" s="198"/>
      <c r="O21" s="194"/>
      <c r="P21" s="43" t="str">
        <f>AGA!Y103</f>
        <v>Optie</v>
      </c>
      <c r="Q21" s="80" t="s">
        <v>674</v>
      </c>
      <c r="R21" s="78"/>
      <c r="S21" s="78"/>
      <c r="T21" s="78"/>
      <c r="U21" s="78"/>
    </row>
    <row r="22" spans="1:21" x14ac:dyDescent="0.3">
      <c r="A22" s="78"/>
      <c r="B22" s="43" t="s">
        <v>659</v>
      </c>
      <c r="C22" s="193" t="str">
        <f>AGA!Y93</f>
        <v>Ja</v>
      </c>
      <c r="D22" s="198"/>
      <c r="E22" s="194"/>
      <c r="F22" s="78"/>
      <c r="G22" s="193" t="s">
        <v>665</v>
      </c>
      <c r="H22" s="198"/>
      <c r="I22" s="194"/>
      <c r="J22" s="193" t="str">
        <f>AGA!Y105</f>
        <v>Optie</v>
      </c>
      <c r="K22" s="194"/>
      <c r="L22" s="78"/>
      <c r="M22" s="197" t="s">
        <v>671</v>
      </c>
      <c r="N22" s="197"/>
      <c r="O22" s="197"/>
      <c r="P22" s="43" t="str">
        <f>AGA!Y102</f>
        <v>Optie</v>
      </c>
      <c r="Q22" s="80" t="s">
        <v>674</v>
      </c>
      <c r="R22" s="78"/>
      <c r="S22" s="78"/>
      <c r="T22" s="78"/>
      <c r="U22" s="78"/>
    </row>
    <row r="23" spans="1:21" x14ac:dyDescent="0.3">
      <c r="A23" s="78"/>
      <c r="B23" s="43" t="s">
        <v>660</v>
      </c>
      <c r="C23" s="193" t="str">
        <f>AGA!Y92</f>
        <v>Ja</v>
      </c>
      <c r="D23" s="198"/>
      <c r="E23" s="194"/>
      <c r="F23" s="78"/>
      <c r="G23" s="193" t="s">
        <v>666</v>
      </c>
      <c r="H23" s="198"/>
      <c r="I23" s="194"/>
      <c r="J23" s="193" t="str">
        <f>AGA!Y105</f>
        <v>Optie</v>
      </c>
      <c r="K23" s="194"/>
      <c r="L23" s="78"/>
      <c r="M23" s="193" t="s">
        <v>672</v>
      </c>
      <c r="N23" s="198"/>
      <c r="O23" s="194"/>
      <c r="P23" s="193" t="str">
        <f>AGA!Y96</f>
        <v>Ja</v>
      </c>
      <c r="Q23" s="194"/>
      <c r="R23" s="78"/>
      <c r="S23" s="78"/>
      <c r="T23" s="78"/>
      <c r="U23" s="78"/>
    </row>
    <row r="24" spans="1:21" x14ac:dyDescent="0.3">
      <c r="A24" s="78"/>
      <c r="B24" s="78"/>
      <c r="C24" s="78"/>
      <c r="D24" s="78"/>
      <c r="E24" s="78"/>
      <c r="F24" s="78"/>
      <c r="G24" s="78"/>
      <c r="H24" s="78"/>
      <c r="I24" s="78"/>
      <c r="J24" s="78"/>
      <c r="K24" s="78"/>
      <c r="L24" s="78"/>
      <c r="M24" s="78"/>
      <c r="N24" s="78"/>
      <c r="O24" s="78"/>
      <c r="P24" s="78"/>
      <c r="Q24" s="78"/>
      <c r="R24" s="78"/>
      <c r="S24" s="78"/>
      <c r="T24" s="78"/>
      <c r="U24" s="78"/>
    </row>
    <row r="25" spans="1:21" x14ac:dyDescent="0.3">
      <c r="A25" s="78"/>
      <c r="B25" s="78"/>
      <c r="C25" s="43" t="s">
        <v>49</v>
      </c>
      <c r="D25" s="197" t="s">
        <v>45</v>
      </c>
      <c r="E25" s="197"/>
      <c r="F25" s="78"/>
      <c r="G25" s="45" t="s">
        <v>683</v>
      </c>
      <c r="H25" s="43" t="s">
        <v>681</v>
      </c>
      <c r="I25" s="78"/>
      <c r="J25" s="43" t="s">
        <v>682</v>
      </c>
      <c r="K25" s="78"/>
      <c r="L25" s="78"/>
      <c r="M25" s="45" t="s">
        <v>685</v>
      </c>
      <c r="N25" s="43" t="s">
        <v>681</v>
      </c>
      <c r="O25" s="78"/>
      <c r="P25" s="43" t="s">
        <v>682</v>
      </c>
      <c r="Q25" s="78"/>
      <c r="R25" s="78"/>
      <c r="S25" s="43" t="s">
        <v>686</v>
      </c>
      <c r="T25" s="43" t="s">
        <v>687</v>
      </c>
      <c r="U25" s="78"/>
    </row>
    <row r="26" spans="1:21" x14ac:dyDescent="0.3">
      <c r="A26" s="78"/>
      <c r="B26" s="43" t="s">
        <v>675</v>
      </c>
      <c r="C26" s="82"/>
      <c r="D26" s="207"/>
      <c r="E26" s="207"/>
      <c r="F26" s="78"/>
      <c r="G26" s="43" t="str">
        <f>AGA!Y108</f>
        <v>Optie</v>
      </c>
      <c r="H26" s="43" t="str">
        <f>AGA!Y108</f>
        <v>Optie</v>
      </c>
      <c r="I26" s="83" t="s">
        <v>680</v>
      </c>
      <c r="J26" s="43" t="str">
        <f>AGA!Y108</f>
        <v>Optie</v>
      </c>
      <c r="K26" s="61" t="s">
        <v>684</v>
      </c>
      <c r="L26" s="78"/>
      <c r="M26" s="43" t="str">
        <f>AGA!Y111</f>
        <v>Optie</v>
      </c>
      <c r="N26" s="43" t="str">
        <f>AGA!Y111</f>
        <v>Optie</v>
      </c>
      <c r="O26" s="43" t="s">
        <v>680</v>
      </c>
      <c r="P26" s="43" t="str">
        <f>AGA!Y111</f>
        <v>Optie</v>
      </c>
      <c r="Q26" s="61" t="s">
        <v>684</v>
      </c>
      <c r="R26" s="78"/>
      <c r="S26" s="43" t="str">
        <f>AGA!Y133</f>
        <v>Optie</v>
      </c>
      <c r="T26" s="43" t="str">
        <f>AGA!Y133</f>
        <v>Optie</v>
      </c>
      <c r="U26" s="78"/>
    </row>
    <row r="27" spans="1:21" x14ac:dyDescent="0.3">
      <c r="A27" s="78"/>
      <c r="B27" s="43" t="s">
        <v>676</v>
      </c>
      <c r="C27" s="43" t="str">
        <f>AGA!Y119</f>
        <v>Ja</v>
      </c>
      <c r="D27" s="43" t="str">
        <f>AGA!Y119</f>
        <v>Ja</v>
      </c>
      <c r="E27" s="61" t="s">
        <v>679</v>
      </c>
      <c r="F27" s="78"/>
      <c r="G27" s="43" t="str">
        <f>AGA!Y119</f>
        <v>Ja</v>
      </c>
      <c r="H27" s="43" t="str">
        <f>AGA!Y119</f>
        <v>Ja</v>
      </c>
      <c r="I27" s="83" t="s">
        <v>680</v>
      </c>
      <c r="J27" s="43" t="str">
        <f>AGA!Y119</f>
        <v>Ja</v>
      </c>
      <c r="K27" s="61" t="s">
        <v>684</v>
      </c>
      <c r="L27" s="78"/>
      <c r="M27" s="43" t="str">
        <f>AGA!Y125</f>
        <v>Optie</v>
      </c>
      <c r="N27" s="43" t="str">
        <f>AGA!Y125</f>
        <v>Optie</v>
      </c>
      <c r="O27" s="43" t="s">
        <v>680</v>
      </c>
      <c r="P27" s="43" t="str">
        <f>AGA!Y125</f>
        <v>Optie</v>
      </c>
      <c r="Q27" s="61" t="s">
        <v>684</v>
      </c>
      <c r="R27" s="78"/>
      <c r="S27" s="43"/>
      <c r="T27" s="43"/>
      <c r="U27" s="78"/>
    </row>
    <row r="28" spans="1:21" x14ac:dyDescent="0.3">
      <c r="A28" s="78"/>
      <c r="B28" s="43" t="s">
        <v>677</v>
      </c>
      <c r="C28" s="43"/>
      <c r="D28" s="43"/>
      <c r="E28" s="61" t="s">
        <v>679</v>
      </c>
      <c r="F28" s="78"/>
      <c r="G28" s="43"/>
      <c r="H28" s="43"/>
      <c r="I28" s="83" t="s">
        <v>680</v>
      </c>
      <c r="J28" s="43"/>
      <c r="K28" s="61" t="s">
        <v>684</v>
      </c>
      <c r="L28" s="78"/>
      <c r="M28" s="43"/>
      <c r="N28" s="43"/>
      <c r="O28" s="43" t="s">
        <v>680</v>
      </c>
      <c r="P28" s="43"/>
      <c r="Q28" s="61" t="s">
        <v>684</v>
      </c>
      <c r="R28" s="78"/>
      <c r="S28" s="43"/>
      <c r="T28" s="43"/>
      <c r="U28" s="78"/>
    </row>
    <row r="29" spans="1:21" x14ac:dyDescent="0.3">
      <c r="A29" s="78"/>
      <c r="B29" s="43" t="s">
        <v>678</v>
      </c>
      <c r="C29" s="43"/>
      <c r="D29" s="43"/>
      <c r="E29" s="61" t="s">
        <v>679</v>
      </c>
      <c r="F29" s="78"/>
      <c r="G29" s="43"/>
      <c r="H29" s="43"/>
      <c r="I29" s="83" t="s">
        <v>680</v>
      </c>
      <c r="J29" s="43"/>
      <c r="K29" s="61" t="s">
        <v>684</v>
      </c>
      <c r="L29" s="78"/>
      <c r="M29" s="43"/>
      <c r="N29" s="43"/>
      <c r="O29" s="43" t="s">
        <v>680</v>
      </c>
      <c r="P29" s="43"/>
      <c r="Q29" s="61" t="s">
        <v>684</v>
      </c>
      <c r="R29" s="78"/>
      <c r="S29" s="43"/>
      <c r="T29" s="43"/>
      <c r="U29" s="78"/>
    </row>
    <row r="30" spans="1:21" x14ac:dyDescent="0.3">
      <c r="A30" s="78"/>
      <c r="B30" s="78"/>
      <c r="C30" s="78"/>
      <c r="D30" s="78"/>
      <c r="E30" s="78"/>
      <c r="F30" s="78"/>
      <c r="G30" s="78"/>
      <c r="H30" s="78"/>
      <c r="I30" s="78"/>
      <c r="J30" s="78"/>
      <c r="K30" s="78"/>
      <c r="L30" s="78"/>
      <c r="M30" s="78"/>
      <c r="N30" s="78"/>
      <c r="O30" s="78"/>
      <c r="P30" s="78"/>
      <c r="Q30" s="78"/>
      <c r="R30" s="78"/>
      <c r="S30" s="78"/>
      <c r="T30" s="78"/>
      <c r="U30" s="78"/>
    </row>
    <row r="31" spans="1:21" x14ac:dyDescent="0.3">
      <c r="A31" s="78"/>
      <c r="B31" s="45" t="s">
        <v>102</v>
      </c>
      <c r="C31" s="43" t="str">
        <f>AGA!Y258</f>
        <v>Optie</v>
      </c>
      <c r="D31" s="43" t="str">
        <f>AGA!Y258</f>
        <v>Optie</v>
      </c>
      <c r="E31" s="61" t="s">
        <v>679</v>
      </c>
      <c r="F31" s="78"/>
      <c r="G31" s="43" t="str">
        <f>AGA!Y258</f>
        <v>Optie</v>
      </c>
      <c r="H31" s="78"/>
      <c r="I31" s="78"/>
      <c r="J31" s="43" t="str">
        <f>AGA!Y258</f>
        <v>Optie</v>
      </c>
      <c r="K31" s="61" t="s">
        <v>688</v>
      </c>
      <c r="L31" s="78"/>
      <c r="M31" s="43" t="s">
        <v>36</v>
      </c>
      <c r="N31" s="197" t="str">
        <f>AGA!Y258</f>
        <v>Optie</v>
      </c>
      <c r="O31" s="197"/>
      <c r="P31" s="197"/>
      <c r="Q31" s="78"/>
      <c r="R31" s="78"/>
      <c r="S31" s="78"/>
      <c r="T31" s="78"/>
      <c r="U31" s="78"/>
    </row>
    <row r="32" spans="1:21" x14ac:dyDescent="0.3">
      <c r="A32" s="78"/>
      <c r="B32" s="78"/>
      <c r="C32" s="78"/>
      <c r="D32" s="78"/>
      <c r="E32" s="78"/>
      <c r="F32" s="78"/>
      <c r="G32" s="78"/>
      <c r="H32" s="78"/>
      <c r="I32" s="78"/>
      <c r="J32" s="78"/>
      <c r="K32" s="78"/>
      <c r="L32" s="78"/>
      <c r="M32" s="78"/>
      <c r="N32" s="78"/>
      <c r="O32" s="78"/>
      <c r="P32" s="78"/>
      <c r="Q32" s="78"/>
      <c r="R32" s="78"/>
      <c r="S32" s="78"/>
      <c r="T32" s="78"/>
      <c r="U32" s="78"/>
    </row>
    <row r="33" spans="1:21" ht="6" customHeight="1" x14ac:dyDescent="0.3">
      <c r="A33" s="81"/>
      <c r="B33" s="81"/>
      <c r="C33" s="81"/>
      <c r="D33" s="81"/>
      <c r="E33" s="81"/>
      <c r="F33" s="81"/>
      <c r="G33" s="81"/>
      <c r="H33" s="81"/>
      <c r="I33" s="81"/>
      <c r="J33" s="81"/>
      <c r="K33" s="81"/>
      <c r="L33" s="81"/>
      <c r="M33" s="81"/>
      <c r="N33" s="81"/>
      <c r="O33" s="81"/>
      <c r="P33" s="81"/>
      <c r="Q33" s="81"/>
      <c r="R33" s="81"/>
      <c r="S33" s="81"/>
      <c r="T33" s="81"/>
      <c r="U33" s="81"/>
    </row>
    <row r="34" spans="1:21" x14ac:dyDescent="0.3">
      <c r="A34" s="78"/>
      <c r="B34" s="78"/>
      <c r="C34" s="78"/>
      <c r="D34" s="78"/>
      <c r="E34" s="78"/>
      <c r="F34" s="78"/>
      <c r="G34" s="78"/>
      <c r="H34" s="78"/>
      <c r="I34" s="78"/>
      <c r="J34" s="78"/>
      <c r="K34" s="78"/>
      <c r="L34" s="78"/>
      <c r="M34" s="78"/>
      <c r="N34" s="78"/>
      <c r="O34" s="78"/>
      <c r="P34" s="78"/>
      <c r="Q34" s="78"/>
      <c r="R34" s="78"/>
      <c r="S34" s="78"/>
      <c r="T34" s="78"/>
      <c r="U34" s="78"/>
    </row>
    <row r="35" spans="1:21" x14ac:dyDescent="0.3">
      <c r="A35" s="78"/>
      <c r="B35" s="215" t="s">
        <v>689</v>
      </c>
      <c r="C35" s="215"/>
      <c r="D35" s="215"/>
      <c r="E35" s="215"/>
      <c r="F35" s="215"/>
      <c r="G35" s="215"/>
      <c r="H35" s="215"/>
      <c r="I35" s="215"/>
      <c r="J35" s="215"/>
      <c r="K35" s="215"/>
      <c r="L35" s="215"/>
      <c r="M35" s="215"/>
      <c r="N35" s="215"/>
      <c r="O35" s="215"/>
      <c r="P35" s="215"/>
      <c r="Q35" s="215"/>
      <c r="R35" s="215"/>
      <c r="S35" s="215"/>
      <c r="T35" s="215"/>
      <c r="U35" s="78"/>
    </row>
    <row r="36" spans="1:21" x14ac:dyDescent="0.3">
      <c r="A36" s="78"/>
      <c r="B36" s="200" t="str">
        <f>IF(C11="Ja","Ja",IF(C11="Nee","Nee",IF(C11="Optie","Optie","Nvt")))</f>
        <v>Ja</v>
      </c>
      <c r="C36" s="201"/>
      <c r="D36" s="201"/>
      <c r="E36" s="201"/>
      <c r="F36" s="201"/>
      <c r="G36" s="201"/>
      <c r="H36" s="201"/>
      <c r="I36" s="201"/>
      <c r="J36" s="201"/>
      <c r="K36" s="201"/>
      <c r="L36" s="201"/>
      <c r="M36" s="201"/>
      <c r="N36" s="201"/>
      <c r="O36" s="201"/>
      <c r="P36" s="198" t="str">
        <f>B36</f>
        <v>Ja</v>
      </c>
      <c r="Q36" s="198"/>
      <c r="R36" s="198"/>
      <c r="S36" s="198"/>
      <c r="T36" s="204" t="str">
        <f>B36</f>
        <v>Ja</v>
      </c>
      <c r="U36" s="78"/>
    </row>
    <row r="37" spans="1:21" x14ac:dyDescent="0.3">
      <c r="A37" s="78"/>
      <c r="B37" s="195"/>
      <c r="C37" s="196"/>
      <c r="D37" s="196"/>
      <c r="E37" s="196"/>
      <c r="F37" s="196"/>
      <c r="G37" s="196"/>
      <c r="H37" s="196"/>
      <c r="I37" s="196"/>
      <c r="J37" s="196"/>
      <c r="K37" s="196"/>
      <c r="L37" s="196"/>
      <c r="M37" s="196"/>
      <c r="N37" s="196"/>
      <c r="O37" s="196"/>
      <c r="P37" s="61" t="s">
        <v>690</v>
      </c>
      <c r="Q37" s="208" t="s">
        <v>356</v>
      </c>
      <c r="R37" s="208"/>
      <c r="S37" s="208"/>
      <c r="T37" s="205"/>
      <c r="U37" s="78"/>
    </row>
    <row r="38" spans="1:21" x14ac:dyDescent="0.3">
      <c r="A38" s="78"/>
      <c r="B38" s="195"/>
      <c r="C38" s="196"/>
      <c r="D38" s="196"/>
      <c r="E38" s="196"/>
      <c r="F38" s="196"/>
      <c r="G38" s="196"/>
      <c r="H38" s="196"/>
      <c r="I38" s="196"/>
      <c r="J38" s="196"/>
      <c r="K38" s="196"/>
      <c r="L38" s="196"/>
      <c r="M38" s="196"/>
      <c r="N38" s="196"/>
      <c r="O38" s="196"/>
      <c r="P38" s="43" t="s">
        <v>691</v>
      </c>
      <c r="Q38" s="197" t="s">
        <v>695</v>
      </c>
      <c r="R38" s="197"/>
      <c r="S38" s="197"/>
      <c r="T38" s="205"/>
      <c r="U38" s="78"/>
    </row>
    <row r="39" spans="1:21" x14ac:dyDescent="0.3">
      <c r="A39" s="78"/>
      <c r="B39" s="195"/>
      <c r="C39" s="196"/>
      <c r="D39" s="196"/>
      <c r="E39" s="196"/>
      <c r="F39" s="196"/>
      <c r="G39" s="196"/>
      <c r="H39" s="196"/>
      <c r="I39" s="196"/>
      <c r="J39" s="196"/>
      <c r="K39" s="196"/>
      <c r="L39" s="196"/>
      <c r="M39" s="196"/>
      <c r="N39" s="196"/>
      <c r="O39" s="196"/>
      <c r="P39" s="43" t="s">
        <v>692</v>
      </c>
      <c r="Q39" s="197" t="s">
        <v>696</v>
      </c>
      <c r="R39" s="197"/>
      <c r="S39" s="197"/>
      <c r="T39" s="205"/>
      <c r="U39" s="78"/>
    </row>
    <row r="40" spans="1:21" x14ac:dyDescent="0.3">
      <c r="A40" s="78"/>
      <c r="B40" s="195"/>
      <c r="C40" s="196"/>
      <c r="D40" s="196"/>
      <c r="E40" s="196"/>
      <c r="F40" s="196"/>
      <c r="G40" s="196"/>
      <c r="H40" s="196"/>
      <c r="I40" s="196"/>
      <c r="J40" s="196"/>
      <c r="K40" s="196"/>
      <c r="L40" s="196"/>
      <c r="M40" s="196"/>
      <c r="N40" s="196"/>
      <c r="O40" s="196"/>
      <c r="P40" s="43" t="s">
        <v>693</v>
      </c>
      <c r="Q40" s="197" t="s">
        <v>697</v>
      </c>
      <c r="R40" s="197"/>
      <c r="S40" s="197"/>
      <c r="T40" s="205"/>
      <c r="U40" s="78"/>
    </row>
    <row r="41" spans="1:21" x14ac:dyDescent="0.3">
      <c r="A41" s="78"/>
      <c r="B41" s="195"/>
      <c r="C41" s="196"/>
      <c r="D41" s="196"/>
      <c r="E41" s="196"/>
      <c r="F41" s="196"/>
      <c r="G41" s="196"/>
      <c r="H41" s="196"/>
      <c r="I41" s="196"/>
      <c r="J41" s="196"/>
      <c r="K41" s="196"/>
      <c r="L41" s="196"/>
      <c r="M41" s="196"/>
      <c r="N41" s="196"/>
      <c r="O41" s="196"/>
      <c r="P41" s="43" t="s">
        <v>694</v>
      </c>
      <c r="Q41" s="197" t="s">
        <v>698</v>
      </c>
      <c r="R41" s="197"/>
      <c r="S41" s="197"/>
      <c r="T41" s="205"/>
      <c r="U41" s="78"/>
    </row>
    <row r="42" spans="1:21" x14ac:dyDescent="0.3">
      <c r="A42" s="78"/>
      <c r="B42" s="202"/>
      <c r="C42" s="203"/>
      <c r="D42" s="203"/>
      <c r="E42" s="203"/>
      <c r="F42" s="203"/>
      <c r="G42" s="203"/>
      <c r="H42" s="203"/>
      <c r="I42" s="203"/>
      <c r="J42" s="203"/>
      <c r="K42" s="203"/>
      <c r="L42" s="203"/>
      <c r="M42" s="203"/>
      <c r="N42" s="203"/>
      <c r="O42" s="203"/>
      <c r="P42" s="198" t="str">
        <f>B36</f>
        <v>Ja</v>
      </c>
      <c r="Q42" s="198"/>
      <c r="R42" s="198"/>
      <c r="S42" s="198"/>
      <c r="T42" s="206"/>
      <c r="U42" s="78"/>
    </row>
    <row r="43" spans="1:21" x14ac:dyDescent="0.3">
      <c r="A43" s="78"/>
      <c r="B43" s="78"/>
      <c r="C43" s="78"/>
      <c r="D43" s="78"/>
      <c r="E43" s="78"/>
      <c r="F43" s="78"/>
      <c r="G43" s="78"/>
      <c r="H43" s="78"/>
      <c r="I43" s="78"/>
      <c r="J43" s="78"/>
      <c r="K43" s="78"/>
      <c r="L43" s="78"/>
      <c r="M43" s="78"/>
      <c r="N43" s="78"/>
      <c r="O43" s="78"/>
      <c r="P43" s="78"/>
      <c r="Q43" s="78"/>
      <c r="R43" s="78"/>
      <c r="S43" s="78"/>
      <c r="T43" s="78"/>
      <c r="U43" s="78"/>
    </row>
  </sheetData>
  <mergeCells count="76">
    <mergeCell ref="S3:T3"/>
    <mergeCell ref="S4:T5"/>
    <mergeCell ref="B35:T35"/>
    <mergeCell ref="M4:O4"/>
    <mergeCell ref="M5:O5"/>
    <mergeCell ref="G4:I4"/>
    <mergeCell ref="G5:I5"/>
    <mergeCell ref="G6:I6"/>
    <mergeCell ref="G7:I7"/>
    <mergeCell ref="G8:I8"/>
    <mergeCell ref="G9:I9"/>
    <mergeCell ref="C9:E9"/>
    <mergeCell ref="C8:E8"/>
    <mergeCell ref="C7:E7"/>
    <mergeCell ref="C6:E6"/>
    <mergeCell ref="C5:E5"/>
    <mergeCell ref="Q37:S37"/>
    <mergeCell ref="Q38:S38"/>
    <mergeCell ref="Q39:S39"/>
    <mergeCell ref="Q40:S40"/>
    <mergeCell ref="Q41:S41"/>
    <mergeCell ref="B36:O42"/>
    <mergeCell ref="P36:S36"/>
    <mergeCell ref="P42:S42"/>
    <mergeCell ref="T36:T42"/>
    <mergeCell ref="G10:I10"/>
    <mergeCell ref="G11:I11"/>
    <mergeCell ref="G12:I12"/>
    <mergeCell ref="N31:P31"/>
    <mergeCell ref="G21:I21"/>
    <mergeCell ref="G22:I22"/>
    <mergeCell ref="G23:I23"/>
    <mergeCell ref="C23:E23"/>
    <mergeCell ref="C22:E22"/>
    <mergeCell ref="C21:E21"/>
    <mergeCell ref="D26:E26"/>
    <mergeCell ref="D25:E25"/>
    <mergeCell ref="C4:E4"/>
    <mergeCell ref="G19:I19"/>
    <mergeCell ref="G20:I20"/>
    <mergeCell ref="C13:K13"/>
    <mergeCell ref="C20:E20"/>
    <mergeCell ref="C19:E19"/>
    <mergeCell ref="C18:E18"/>
    <mergeCell ref="G18:I18"/>
    <mergeCell ref="J18:K18"/>
    <mergeCell ref="J19:K19"/>
    <mergeCell ref="J20:K20"/>
    <mergeCell ref="A1:U1"/>
    <mergeCell ref="M18:O18"/>
    <mergeCell ref="M19:O19"/>
    <mergeCell ref="M20:O20"/>
    <mergeCell ref="M21:O21"/>
    <mergeCell ref="P18:Q18"/>
    <mergeCell ref="P19:Q19"/>
    <mergeCell ref="P20:Q20"/>
    <mergeCell ref="P4:Q4"/>
    <mergeCell ref="P5:Q5"/>
    <mergeCell ref="C12:E12"/>
    <mergeCell ref="C11:E11"/>
    <mergeCell ref="C10:E10"/>
    <mergeCell ref="J4:K4"/>
    <mergeCell ref="J5:K5"/>
    <mergeCell ref="J6:K6"/>
    <mergeCell ref="J22:K22"/>
    <mergeCell ref="P23:Q23"/>
    <mergeCell ref="J9:K9"/>
    <mergeCell ref="J10:K10"/>
    <mergeCell ref="J11:K11"/>
    <mergeCell ref="J12:K12"/>
    <mergeCell ref="M7:Q13"/>
    <mergeCell ref="J7:K7"/>
    <mergeCell ref="J8:K8"/>
    <mergeCell ref="M22:O22"/>
    <mergeCell ref="M23:O23"/>
    <mergeCell ref="J23:K23"/>
  </mergeCells>
  <conditionalFormatting sqref="A1:U2 A24:U43 A18:C23 F18:U23 A6:U17 A3:S4 A5:R5 U3:U5">
    <cfRule type="cellIs" dxfId="135" priority="1" operator="equal">
      <formula>"Nvt"</formula>
    </cfRule>
    <cfRule type="cellIs" dxfId="134" priority="2" operator="equal">
      <formula>"Optie"</formula>
    </cfRule>
    <cfRule type="cellIs" dxfId="133" priority="3" operator="equal">
      <formula>"Nee"</formula>
    </cfRule>
    <cfRule type="cellIs" dxfId="132" priority="4" operator="equal">
      <formula>"Ja"</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FC9C9-C63D-4E33-8899-87D24FE58304}">
  <sheetPr>
    <tabColor rgb="FFFFFF00"/>
  </sheetPr>
  <dimension ref="A1:U44"/>
  <sheetViews>
    <sheetView workbookViewId="0">
      <selection activeCell="B37" sqref="B37:O43"/>
    </sheetView>
  </sheetViews>
  <sheetFormatPr defaultRowHeight="14.4" x14ac:dyDescent="0.3"/>
  <cols>
    <col min="1" max="1" width="2.21875" customWidth="1"/>
    <col min="2" max="2" width="22.21875" customWidth="1"/>
    <col min="3" max="3" width="11.109375" customWidth="1"/>
    <col min="4" max="4" width="8.88671875" customWidth="1"/>
    <col min="5" max="6" width="2.21875" customWidth="1"/>
    <col min="7" max="7" width="15.5546875" customWidth="1"/>
    <col min="8" max="8" width="4.44140625" customWidth="1"/>
    <col min="9" max="9" width="2.21875" customWidth="1"/>
    <col min="10" max="10" width="16.6640625" customWidth="1"/>
    <col min="11" max="11" width="5.5546875" customWidth="1"/>
    <col min="12" max="12" width="2.21875" customWidth="1"/>
    <col min="13" max="13" width="15.5546875" customWidth="1"/>
    <col min="14" max="14" width="4.44140625" customWidth="1"/>
    <col min="15" max="15" width="2.21875" customWidth="1"/>
    <col min="16" max="16" width="16.6640625" customWidth="1"/>
    <col min="17" max="17" width="5.5546875" customWidth="1"/>
    <col min="18" max="18" width="2.21875" customWidth="1"/>
    <col min="19" max="20" width="16.6640625" customWidth="1"/>
    <col min="21" max="21" width="2.21875" customWidth="1"/>
  </cols>
  <sheetData>
    <row r="1" spans="1:21" x14ac:dyDescent="0.3">
      <c r="A1" s="199" t="s">
        <v>628</v>
      </c>
      <c r="B1" s="199"/>
      <c r="C1" s="199"/>
      <c r="D1" s="199"/>
      <c r="E1" s="199"/>
      <c r="F1" s="199"/>
      <c r="G1" s="199"/>
      <c r="H1" s="199"/>
      <c r="I1" s="199"/>
      <c r="J1" s="199"/>
      <c r="K1" s="199"/>
      <c r="L1" s="199"/>
      <c r="M1" s="199"/>
      <c r="N1" s="199"/>
      <c r="O1" s="199"/>
      <c r="P1" s="199"/>
      <c r="Q1" s="199"/>
      <c r="R1" s="199"/>
      <c r="S1" s="199"/>
      <c r="T1" s="199"/>
      <c r="U1" s="199"/>
    </row>
    <row r="2" spans="1:21" x14ac:dyDescent="0.3">
      <c r="A2" s="78"/>
      <c r="B2" s="78"/>
      <c r="C2" s="78"/>
      <c r="D2" s="78"/>
      <c r="E2" s="78"/>
      <c r="F2" s="78"/>
      <c r="G2" s="78"/>
      <c r="H2" s="78"/>
      <c r="I2" s="78"/>
      <c r="J2" s="78"/>
      <c r="K2" s="78"/>
      <c r="L2" s="78"/>
      <c r="M2" s="78"/>
      <c r="N2" s="78"/>
      <c r="O2" s="78"/>
      <c r="P2" s="78"/>
      <c r="Q2" s="78"/>
      <c r="R2" s="78"/>
      <c r="S2" s="78"/>
      <c r="T2" s="78"/>
      <c r="U2" s="78"/>
    </row>
    <row r="3" spans="1:21" x14ac:dyDescent="0.3">
      <c r="A3" s="78"/>
      <c r="B3" s="61" t="s">
        <v>629</v>
      </c>
      <c r="C3" s="61"/>
      <c r="D3" s="61"/>
      <c r="E3" s="61"/>
      <c r="F3" s="78"/>
      <c r="G3" s="61" t="s">
        <v>649</v>
      </c>
      <c r="H3" s="61"/>
      <c r="I3" s="61"/>
      <c r="J3" s="61"/>
      <c r="K3" s="79"/>
      <c r="L3" s="78"/>
      <c r="M3" s="61" t="s">
        <v>650</v>
      </c>
      <c r="N3" s="61"/>
      <c r="O3" s="61"/>
      <c r="P3" s="61"/>
      <c r="Q3" s="79"/>
      <c r="R3" s="78"/>
      <c r="S3" s="209" t="s">
        <v>562</v>
      </c>
      <c r="T3" s="210"/>
      <c r="U3" s="78"/>
    </row>
    <row r="4" spans="1:21" x14ac:dyDescent="0.3">
      <c r="A4" s="78"/>
      <c r="B4" s="43" t="s">
        <v>630</v>
      </c>
      <c r="C4" s="193" t="str">
        <f>AGA!Y18</f>
        <v>Ja</v>
      </c>
      <c r="D4" s="198"/>
      <c r="E4" s="194"/>
      <c r="F4" s="78"/>
      <c r="G4" s="193" t="s">
        <v>640</v>
      </c>
      <c r="H4" s="198"/>
      <c r="I4" s="194"/>
      <c r="J4" s="193" t="str">
        <f>AGA!Y294</f>
        <v>Optie</v>
      </c>
      <c r="K4" s="194"/>
      <c r="L4" s="78"/>
      <c r="M4" s="193" t="s">
        <v>651</v>
      </c>
      <c r="N4" s="198"/>
      <c r="O4" s="194"/>
      <c r="P4" s="193" t="str">
        <f>AGA!Y15</f>
        <v>Ja</v>
      </c>
      <c r="Q4" s="194"/>
      <c r="R4" s="78"/>
      <c r="S4" s="211" t="str">
        <f>Start!D2</f>
        <v>Bouwaansluiting binnen brengen (exclusief meter)</v>
      </c>
      <c r="T4" s="212"/>
      <c r="U4" s="78"/>
    </row>
    <row r="5" spans="1:21" x14ac:dyDescent="0.3">
      <c r="A5" s="78"/>
      <c r="B5" s="43" t="s">
        <v>631</v>
      </c>
      <c r="C5" s="193" t="str">
        <f>AGA!Y2</f>
        <v>Ja</v>
      </c>
      <c r="D5" s="198"/>
      <c r="E5" s="194"/>
      <c r="F5" s="78"/>
      <c r="G5" s="193" t="s">
        <v>641</v>
      </c>
      <c r="H5" s="198"/>
      <c r="I5" s="194"/>
      <c r="J5" s="193" t="str">
        <f>AGA!Y297</f>
        <v>Nee</v>
      </c>
      <c r="K5" s="194"/>
      <c r="L5" s="78"/>
      <c r="M5" s="193" t="s">
        <v>652</v>
      </c>
      <c r="N5" s="198"/>
      <c r="O5" s="194"/>
      <c r="P5" s="193" t="str">
        <f>AGA!Y256</f>
        <v>Ja</v>
      </c>
      <c r="Q5" s="194"/>
      <c r="R5" s="78"/>
      <c r="S5" s="213"/>
      <c r="T5" s="214"/>
      <c r="U5" s="78"/>
    </row>
    <row r="6" spans="1:21" x14ac:dyDescent="0.3">
      <c r="A6" s="78"/>
      <c r="B6" s="43" t="s">
        <v>632</v>
      </c>
      <c r="C6" s="193" t="str">
        <f>AGA!Y13</f>
        <v>Ja</v>
      </c>
      <c r="D6" s="198"/>
      <c r="E6" s="194"/>
      <c r="F6" s="78"/>
      <c r="G6" s="193" t="s">
        <v>642</v>
      </c>
      <c r="H6" s="198"/>
      <c r="I6" s="194"/>
      <c r="J6" s="193" t="str">
        <f>AGA!Y296</f>
        <v>Optie</v>
      </c>
      <c r="K6" s="194"/>
      <c r="L6" s="78"/>
      <c r="M6" s="61" t="s">
        <v>653</v>
      </c>
      <c r="N6" s="61"/>
      <c r="O6" s="61"/>
      <c r="P6" s="61"/>
      <c r="Q6" s="79"/>
      <c r="R6" s="78"/>
      <c r="S6" s="78"/>
      <c r="T6" s="78"/>
      <c r="U6" s="78"/>
    </row>
    <row r="7" spans="1:21" x14ac:dyDescent="0.3">
      <c r="A7" s="78"/>
      <c r="B7" s="43" t="s">
        <v>633</v>
      </c>
      <c r="C7" s="193" t="str">
        <f>AGA!Y14</f>
        <v>Ja</v>
      </c>
      <c r="D7" s="198"/>
      <c r="E7" s="194"/>
      <c r="F7" s="78"/>
      <c r="G7" s="193" t="s">
        <v>643</v>
      </c>
      <c r="H7" s="198"/>
      <c r="I7" s="194"/>
      <c r="J7" s="193" t="str">
        <f>AGA!Y291</f>
        <v>Ja</v>
      </c>
      <c r="K7" s="194"/>
      <c r="L7" s="78"/>
      <c r="M7" s="195" t="str">
        <f>AGA!Y19</f>
        <v>Optie</v>
      </c>
      <c r="N7" s="196"/>
      <c r="O7" s="196"/>
      <c r="P7" s="196"/>
      <c r="Q7" s="196"/>
      <c r="R7" s="78"/>
      <c r="S7" s="78"/>
      <c r="T7" s="78"/>
      <c r="U7" s="78"/>
    </row>
    <row r="8" spans="1:21" x14ac:dyDescent="0.3">
      <c r="A8" s="78"/>
      <c r="B8" s="43" t="s">
        <v>634</v>
      </c>
      <c r="C8" s="193" t="str">
        <f>AGA!Y16</f>
        <v>Ja</v>
      </c>
      <c r="D8" s="198"/>
      <c r="E8" s="194"/>
      <c r="F8" s="78"/>
      <c r="G8" s="193" t="s">
        <v>644</v>
      </c>
      <c r="H8" s="198"/>
      <c r="I8" s="194"/>
      <c r="J8" s="193" t="str">
        <f>AGA!Y289</f>
        <v>Ja</v>
      </c>
      <c r="K8" s="194"/>
      <c r="L8" s="78"/>
      <c r="M8" s="195"/>
      <c r="N8" s="196"/>
      <c r="O8" s="196"/>
      <c r="P8" s="196"/>
      <c r="Q8" s="196"/>
      <c r="R8" s="78"/>
      <c r="S8" s="78"/>
      <c r="T8" s="78"/>
      <c r="U8" s="78"/>
    </row>
    <row r="9" spans="1:21" x14ac:dyDescent="0.3">
      <c r="A9" s="78"/>
      <c r="B9" s="43" t="s">
        <v>635</v>
      </c>
      <c r="C9" s="193" t="str">
        <f>AGA!Y22</f>
        <v>Nee</v>
      </c>
      <c r="D9" s="198"/>
      <c r="E9" s="194"/>
      <c r="F9" s="78"/>
      <c r="G9" s="193" t="s">
        <v>645</v>
      </c>
      <c r="H9" s="198"/>
      <c r="I9" s="194"/>
      <c r="J9" s="193" t="str">
        <f>AGA!Y290</f>
        <v>Ja</v>
      </c>
      <c r="K9" s="194"/>
      <c r="L9" s="78"/>
      <c r="M9" s="195"/>
      <c r="N9" s="196"/>
      <c r="O9" s="196"/>
      <c r="P9" s="196"/>
      <c r="Q9" s="196"/>
      <c r="R9" s="78"/>
      <c r="S9" s="78"/>
      <c r="T9" s="78"/>
      <c r="U9" s="78"/>
    </row>
    <row r="10" spans="1:21" x14ac:dyDescent="0.3">
      <c r="A10" s="78"/>
      <c r="B10" s="43" t="s">
        <v>636</v>
      </c>
      <c r="C10" s="193" t="s">
        <v>341</v>
      </c>
      <c r="D10" s="198"/>
      <c r="E10" s="194"/>
      <c r="F10" s="78"/>
      <c r="G10" s="193" t="s">
        <v>646</v>
      </c>
      <c r="H10" s="198"/>
      <c r="I10" s="194"/>
      <c r="J10" s="193" t="str">
        <f>AGA!Y292</f>
        <v>Ja</v>
      </c>
      <c r="K10" s="194"/>
      <c r="L10" s="78"/>
      <c r="M10" s="195"/>
      <c r="N10" s="196"/>
      <c r="O10" s="196"/>
      <c r="P10" s="196"/>
      <c r="Q10" s="196"/>
      <c r="R10" s="78"/>
      <c r="S10" s="78"/>
      <c r="T10" s="78"/>
      <c r="U10" s="78"/>
    </row>
    <row r="11" spans="1:21" x14ac:dyDescent="0.3">
      <c r="A11" s="78"/>
      <c r="B11" s="43" t="s">
        <v>637</v>
      </c>
      <c r="C11" s="193" t="str">
        <f>AGA!Y17</f>
        <v>Ja</v>
      </c>
      <c r="D11" s="198"/>
      <c r="E11" s="194"/>
      <c r="F11" s="78"/>
      <c r="G11" s="193" t="s">
        <v>647</v>
      </c>
      <c r="H11" s="198"/>
      <c r="I11" s="194"/>
      <c r="J11" s="193" t="str">
        <f>AGA!Y293</f>
        <v>Optie</v>
      </c>
      <c r="K11" s="194"/>
      <c r="L11" s="78"/>
      <c r="M11" s="195"/>
      <c r="N11" s="196"/>
      <c r="O11" s="196"/>
      <c r="P11" s="196"/>
      <c r="Q11" s="196"/>
      <c r="R11" s="78"/>
      <c r="S11" s="78"/>
      <c r="T11" s="78"/>
      <c r="U11" s="78"/>
    </row>
    <row r="12" spans="1:21" x14ac:dyDescent="0.3">
      <c r="A12" s="78"/>
      <c r="B12" s="43" t="s">
        <v>638</v>
      </c>
      <c r="C12" s="193" t="s">
        <v>341</v>
      </c>
      <c r="D12" s="198"/>
      <c r="E12" s="194"/>
      <c r="F12" s="78"/>
      <c r="G12" s="193" t="s">
        <v>648</v>
      </c>
      <c r="H12" s="198"/>
      <c r="I12" s="194"/>
      <c r="J12" s="193" t="str">
        <f>AGA!Y295</f>
        <v>Optie</v>
      </c>
      <c r="K12" s="194"/>
      <c r="L12" s="78"/>
      <c r="M12" s="195"/>
      <c r="N12" s="196"/>
      <c r="O12" s="196"/>
      <c r="P12" s="196"/>
      <c r="Q12" s="196"/>
      <c r="R12" s="78"/>
      <c r="S12" s="78"/>
      <c r="T12" s="78"/>
      <c r="U12" s="78"/>
    </row>
    <row r="13" spans="1:21" x14ac:dyDescent="0.3">
      <c r="A13" s="78"/>
      <c r="B13" s="43" t="s">
        <v>639</v>
      </c>
      <c r="C13" s="193"/>
      <c r="D13" s="198"/>
      <c r="E13" s="198"/>
      <c r="F13" s="198"/>
      <c r="G13" s="198"/>
      <c r="H13" s="198"/>
      <c r="I13" s="198"/>
      <c r="J13" s="198"/>
      <c r="K13" s="194"/>
      <c r="L13" s="78"/>
      <c r="M13" s="195"/>
      <c r="N13" s="196"/>
      <c r="O13" s="196"/>
      <c r="P13" s="196"/>
      <c r="Q13" s="196"/>
      <c r="R13" s="78"/>
      <c r="S13" s="78"/>
      <c r="T13" s="78"/>
      <c r="U13" s="78"/>
    </row>
    <row r="14" spans="1:21" x14ac:dyDescent="0.3">
      <c r="A14" s="78"/>
      <c r="B14" s="78"/>
      <c r="C14" s="78"/>
      <c r="D14" s="78"/>
      <c r="E14" s="78"/>
      <c r="F14" s="78"/>
      <c r="G14" s="78"/>
      <c r="H14" s="78"/>
      <c r="I14" s="78"/>
      <c r="J14" s="78"/>
      <c r="K14" s="78"/>
      <c r="L14" s="78"/>
      <c r="M14" s="78"/>
      <c r="N14" s="78"/>
      <c r="O14" s="78"/>
      <c r="P14" s="78"/>
      <c r="Q14" s="78"/>
      <c r="R14" s="78"/>
      <c r="S14" s="78"/>
      <c r="T14" s="78"/>
      <c r="U14" s="78"/>
    </row>
    <row r="15" spans="1:21" ht="6" customHeight="1" x14ac:dyDescent="0.3">
      <c r="S15" s="58"/>
      <c r="T15" s="58"/>
      <c r="U15" s="58"/>
    </row>
    <row r="16" spans="1:21" x14ac:dyDescent="0.3">
      <c r="A16" s="78"/>
      <c r="B16" s="78"/>
      <c r="C16" s="78"/>
      <c r="D16" s="78"/>
      <c r="E16" s="78"/>
      <c r="F16" s="78"/>
      <c r="G16" s="78"/>
      <c r="H16" s="78"/>
      <c r="I16" s="78"/>
      <c r="J16" s="78"/>
      <c r="K16" s="78"/>
      <c r="L16" s="78"/>
      <c r="M16" s="78"/>
      <c r="N16" s="78"/>
      <c r="O16" s="78"/>
      <c r="P16" s="78"/>
      <c r="Q16" s="78"/>
      <c r="R16" s="78"/>
      <c r="S16" s="78"/>
      <c r="T16" s="78"/>
      <c r="U16" s="78"/>
    </row>
    <row r="17" spans="1:21" x14ac:dyDescent="0.3">
      <c r="A17" s="78"/>
      <c r="B17" s="77" t="s">
        <v>654</v>
      </c>
      <c r="C17" s="77"/>
      <c r="D17" s="77"/>
      <c r="E17" s="77"/>
      <c r="F17" s="77"/>
      <c r="G17" s="77"/>
      <c r="H17" s="77"/>
      <c r="I17" s="77"/>
      <c r="J17" s="77"/>
      <c r="K17" s="77"/>
      <c r="L17" s="77"/>
      <c r="M17" s="77"/>
      <c r="N17" s="77"/>
      <c r="O17" s="77"/>
      <c r="P17" s="77"/>
      <c r="Q17" s="77"/>
      <c r="R17" s="78"/>
      <c r="S17" s="78"/>
      <c r="T17" s="78"/>
      <c r="U17" s="78"/>
    </row>
    <row r="18" spans="1:21" x14ac:dyDescent="0.3">
      <c r="A18" s="78"/>
      <c r="B18" s="43" t="s">
        <v>655</v>
      </c>
      <c r="C18" s="193" t="str">
        <f>AGA!Y25</f>
        <v>Ja</v>
      </c>
      <c r="D18" s="198"/>
      <c r="E18" s="194"/>
      <c r="F18" s="78"/>
      <c r="G18" s="193" t="s">
        <v>703</v>
      </c>
      <c r="H18" s="198"/>
      <c r="I18" s="194"/>
      <c r="J18" s="193" t="str">
        <f>AGA!Y35</f>
        <v>Ja</v>
      </c>
      <c r="K18" s="194"/>
      <c r="L18" s="78"/>
      <c r="M18" s="193" t="s">
        <v>708</v>
      </c>
      <c r="N18" s="198"/>
      <c r="O18" s="194"/>
      <c r="P18" s="193" t="str">
        <f>AGA!Y41</f>
        <v>Optie</v>
      </c>
      <c r="Q18" s="194"/>
      <c r="R18" s="78"/>
      <c r="S18" s="78"/>
      <c r="T18" s="78"/>
      <c r="U18" s="78"/>
    </row>
    <row r="19" spans="1:21" x14ac:dyDescent="0.3">
      <c r="A19" s="78"/>
      <c r="B19" s="43" t="s">
        <v>699</v>
      </c>
      <c r="C19" s="193" t="str">
        <f>AGA!Y31</f>
        <v>Ja</v>
      </c>
      <c r="D19" s="198"/>
      <c r="E19" s="194"/>
      <c r="F19" s="78"/>
      <c r="G19" s="193" t="s">
        <v>704</v>
      </c>
      <c r="H19" s="198"/>
      <c r="I19" s="194"/>
      <c r="J19" s="193" t="str">
        <f>AGA!Y36</f>
        <v>Ja</v>
      </c>
      <c r="K19" s="194"/>
      <c r="L19" s="78"/>
      <c r="M19" s="193" t="s">
        <v>709</v>
      </c>
      <c r="N19" s="198"/>
      <c r="O19" s="194"/>
      <c r="P19" s="193" t="str">
        <f>AGA!Y41</f>
        <v>Optie</v>
      </c>
      <c r="Q19" s="194"/>
      <c r="R19" s="78"/>
      <c r="S19" s="78"/>
      <c r="T19" s="78"/>
      <c r="U19" s="78"/>
    </row>
    <row r="20" spans="1:21" x14ac:dyDescent="0.3">
      <c r="A20" s="78"/>
      <c r="B20" s="43" t="s">
        <v>700</v>
      </c>
      <c r="C20" s="193" t="str">
        <f>AGA!Y33</f>
        <v>Ja</v>
      </c>
      <c r="D20" s="198"/>
      <c r="E20" s="194"/>
      <c r="F20" s="78"/>
      <c r="G20" s="193" t="s">
        <v>705</v>
      </c>
      <c r="H20" s="198"/>
      <c r="I20" s="194"/>
      <c r="J20" s="193" t="str">
        <f>AGA!Y29</f>
        <v>Ja</v>
      </c>
      <c r="K20" s="194"/>
      <c r="L20" s="78"/>
      <c r="M20" s="193" t="s">
        <v>710</v>
      </c>
      <c r="N20" s="198"/>
      <c r="O20" s="194"/>
      <c r="P20" s="193" t="str">
        <f>AGA!Y41</f>
        <v>Optie</v>
      </c>
      <c r="Q20" s="194"/>
      <c r="R20" s="78"/>
      <c r="S20" s="78"/>
      <c r="T20" s="78"/>
      <c r="U20" s="78"/>
    </row>
    <row r="21" spans="1:21" x14ac:dyDescent="0.3">
      <c r="A21" s="78"/>
      <c r="B21" s="43" t="s">
        <v>701</v>
      </c>
      <c r="C21" s="84" t="str">
        <f>AGA!Y48</f>
        <v>Ja</v>
      </c>
      <c r="D21" s="218" t="s">
        <v>713</v>
      </c>
      <c r="E21" s="219"/>
      <c r="F21" s="78"/>
      <c r="G21" s="193" t="s">
        <v>706</v>
      </c>
      <c r="H21" s="198"/>
      <c r="I21" s="194"/>
      <c r="J21" s="216" t="str">
        <f>AGA!Y28</f>
        <v>Ja</v>
      </c>
      <c r="K21" s="217"/>
      <c r="L21" s="78"/>
      <c r="M21" s="193" t="s">
        <v>711</v>
      </c>
      <c r="N21" s="198"/>
      <c r="O21" s="194"/>
      <c r="P21" s="193" t="str">
        <f>AGA!Y32</f>
        <v>Nee</v>
      </c>
      <c r="Q21" s="194"/>
      <c r="R21" s="78"/>
      <c r="S21" s="78"/>
      <c r="T21" s="78"/>
      <c r="U21" s="78"/>
    </row>
    <row r="22" spans="1:21" x14ac:dyDescent="0.3">
      <c r="A22" s="78"/>
      <c r="B22" s="43" t="s">
        <v>702</v>
      </c>
      <c r="C22" s="193" t="str">
        <f>AGA!Y40</f>
        <v>Ja</v>
      </c>
      <c r="D22" s="198"/>
      <c r="E22" s="194"/>
      <c r="F22" s="78"/>
      <c r="G22" s="193" t="s">
        <v>707</v>
      </c>
      <c r="H22" s="198"/>
      <c r="I22" s="194"/>
      <c r="J22" s="193" t="str">
        <f>AGA!Y34</f>
        <v>Ja</v>
      </c>
      <c r="K22" s="194"/>
      <c r="L22" s="78"/>
      <c r="M22" s="197" t="s">
        <v>712</v>
      </c>
      <c r="N22" s="197"/>
      <c r="O22" s="197"/>
      <c r="P22" s="193" t="str">
        <f>AGA!Y30</f>
        <v>Nee</v>
      </c>
      <c r="Q22" s="194"/>
      <c r="R22" s="78"/>
      <c r="S22" s="78"/>
      <c r="T22" s="78"/>
      <c r="U22" s="78"/>
    </row>
    <row r="23" spans="1:21" x14ac:dyDescent="0.3">
      <c r="A23" s="78"/>
      <c r="B23" s="78"/>
      <c r="C23" s="78"/>
      <c r="D23" s="78"/>
      <c r="E23" s="78"/>
      <c r="F23" s="78"/>
      <c r="G23" s="78"/>
      <c r="H23" s="78"/>
      <c r="I23" s="78"/>
      <c r="J23" s="78"/>
      <c r="K23" s="78"/>
      <c r="L23" s="78"/>
      <c r="M23" s="78"/>
      <c r="N23" s="78"/>
      <c r="O23" s="78"/>
      <c r="P23" s="78"/>
      <c r="Q23" s="78"/>
      <c r="R23" s="78"/>
      <c r="S23" s="78"/>
      <c r="T23" s="78"/>
      <c r="U23" s="78"/>
    </row>
    <row r="24" spans="1:21" x14ac:dyDescent="0.3">
      <c r="A24" s="78"/>
      <c r="B24" s="78"/>
      <c r="C24" s="43" t="s">
        <v>49</v>
      </c>
      <c r="D24" s="197" t="s">
        <v>45</v>
      </c>
      <c r="E24" s="197"/>
      <c r="F24" s="78"/>
      <c r="G24" s="220" t="s">
        <v>41</v>
      </c>
      <c r="H24" s="220"/>
      <c r="I24" s="78"/>
      <c r="J24" s="43" t="s">
        <v>43</v>
      </c>
      <c r="K24" s="78"/>
      <c r="L24" s="78"/>
      <c r="M24" s="220" t="s">
        <v>40</v>
      </c>
      <c r="N24" s="220"/>
      <c r="O24" s="78"/>
      <c r="P24" s="197" t="s">
        <v>718</v>
      </c>
      <c r="Q24" s="197"/>
      <c r="R24" s="78"/>
      <c r="S24" s="43" t="s">
        <v>714</v>
      </c>
      <c r="T24" s="43" t="str">
        <f>AGA!Y66</f>
        <v>Optie</v>
      </c>
      <c r="U24" s="78"/>
    </row>
    <row r="25" spans="1:21" x14ac:dyDescent="0.3">
      <c r="A25" s="78"/>
      <c r="B25" s="43" t="s">
        <v>675</v>
      </c>
      <c r="C25" s="82"/>
      <c r="D25" s="207"/>
      <c r="E25" s="207"/>
      <c r="F25" s="78"/>
      <c r="G25" s="193" t="str">
        <f>AGA!Y45</f>
        <v>Optie</v>
      </c>
      <c r="H25" s="194"/>
      <c r="I25" s="86"/>
      <c r="J25" s="43" t="str">
        <f>AGA!Y45</f>
        <v>Optie</v>
      </c>
      <c r="K25" s="61" t="s">
        <v>688</v>
      </c>
      <c r="L25" s="78"/>
      <c r="M25" s="197" t="str">
        <f>AGA!Y45</f>
        <v>Optie</v>
      </c>
      <c r="N25" s="197"/>
      <c r="O25" s="86"/>
      <c r="P25" s="221"/>
      <c r="Q25" s="221"/>
      <c r="R25" s="78"/>
      <c r="S25" s="43" t="s">
        <v>715</v>
      </c>
      <c r="T25" s="43" t="str">
        <f>AGA!Y83</f>
        <v>Optie</v>
      </c>
      <c r="U25" s="78"/>
    </row>
    <row r="26" spans="1:21" x14ac:dyDescent="0.3">
      <c r="A26" s="78"/>
      <c r="B26" s="43" t="s">
        <v>719</v>
      </c>
      <c r="C26" s="43" t="str">
        <f>AGA!Y50</f>
        <v>Ja</v>
      </c>
      <c r="D26" s="43" t="str">
        <f>AGA!Y50</f>
        <v>Ja</v>
      </c>
      <c r="E26" s="61" t="s">
        <v>679</v>
      </c>
      <c r="F26" s="78"/>
      <c r="G26" s="193" t="str">
        <f>AGA!Y50</f>
        <v>Ja</v>
      </c>
      <c r="H26" s="194"/>
      <c r="I26" s="86"/>
      <c r="J26" s="43" t="str">
        <f>AGA!Y50</f>
        <v>Ja</v>
      </c>
      <c r="K26" s="61" t="s">
        <v>688</v>
      </c>
      <c r="L26" s="78"/>
      <c r="M26" s="197" t="str">
        <f>AGA!Y51</f>
        <v>Optie</v>
      </c>
      <c r="N26" s="197"/>
      <c r="O26" s="86"/>
      <c r="P26" s="193" t="str">
        <f>AGA!Y59</f>
        <v>Optie</v>
      </c>
      <c r="Q26" s="194"/>
      <c r="R26" s="78"/>
      <c r="S26" s="43" t="s">
        <v>716</v>
      </c>
      <c r="T26" s="43" t="str">
        <f>AGA!Y73</f>
        <v>Optie</v>
      </c>
      <c r="U26" s="78"/>
    </row>
    <row r="27" spans="1:21" x14ac:dyDescent="0.3">
      <c r="A27" s="78"/>
      <c r="B27" s="43" t="s">
        <v>720</v>
      </c>
      <c r="C27" s="43"/>
      <c r="D27" s="43"/>
      <c r="E27" s="61" t="s">
        <v>679</v>
      </c>
      <c r="F27" s="78"/>
      <c r="G27" s="193"/>
      <c r="H27" s="194"/>
      <c r="I27" s="86"/>
      <c r="J27" s="43"/>
      <c r="K27" s="61" t="s">
        <v>688</v>
      </c>
      <c r="L27" s="78"/>
      <c r="M27" s="197"/>
      <c r="N27" s="197"/>
      <c r="O27" s="86"/>
      <c r="P27" s="193"/>
      <c r="Q27" s="194"/>
      <c r="R27" s="78"/>
      <c r="S27" s="43" t="s">
        <v>717</v>
      </c>
      <c r="T27" s="43" t="str">
        <f>AGA!Y73</f>
        <v>Optie</v>
      </c>
      <c r="U27" s="78"/>
    </row>
    <row r="28" spans="1:21" x14ac:dyDescent="0.3">
      <c r="A28" s="78"/>
      <c r="B28" s="43" t="s">
        <v>721</v>
      </c>
      <c r="C28" s="43"/>
      <c r="D28" s="43"/>
      <c r="E28" s="61" t="s">
        <v>679</v>
      </c>
      <c r="F28" s="78"/>
      <c r="G28" s="193"/>
      <c r="H28" s="194"/>
      <c r="I28" s="86"/>
      <c r="J28" s="43"/>
      <c r="K28" s="61" t="s">
        <v>688</v>
      </c>
      <c r="L28" s="78"/>
      <c r="M28" s="197"/>
      <c r="N28" s="197"/>
      <c r="O28" s="86"/>
      <c r="P28" s="193"/>
      <c r="Q28" s="194"/>
      <c r="R28" s="78"/>
      <c r="S28" s="86"/>
      <c r="T28" s="86"/>
      <c r="U28" s="78"/>
    </row>
    <row r="29" spans="1:21" x14ac:dyDescent="0.3">
      <c r="A29" s="78"/>
      <c r="B29" s="43" t="s">
        <v>722</v>
      </c>
      <c r="C29" s="43"/>
      <c r="D29" s="43"/>
      <c r="E29" s="61" t="s">
        <v>679</v>
      </c>
      <c r="F29" s="78"/>
      <c r="G29" s="197"/>
      <c r="H29" s="197"/>
      <c r="I29" s="86"/>
      <c r="J29" s="43"/>
      <c r="K29" s="61" t="s">
        <v>688</v>
      </c>
      <c r="L29" s="78"/>
      <c r="M29" s="197"/>
      <c r="N29" s="197"/>
      <c r="O29" s="86"/>
      <c r="P29" s="197"/>
      <c r="Q29" s="197"/>
      <c r="R29" s="78"/>
      <c r="S29" s="86"/>
      <c r="T29" s="86"/>
      <c r="U29" s="78"/>
    </row>
    <row r="30" spans="1:21" x14ac:dyDescent="0.3">
      <c r="A30" s="78"/>
      <c r="B30" s="43" t="s">
        <v>723</v>
      </c>
      <c r="C30" s="43"/>
      <c r="D30" s="43"/>
      <c r="E30" s="61" t="s">
        <v>679</v>
      </c>
      <c r="F30" s="78"/>
      <c r="G30" s="222"/>
      <c r="H30" s="222"/>
      <c r="I30" s="86"/>
      <c r="J30" s="43"/>
      <c r="K30" s="61" t="s">
        <v>688</v>
      </c>
      <c r="L30" s="78"/>
      <c r="M30" s="197"/>
      <c r="N30" s="197"/>
      <c r="O30" s="86"/>
      <c r="P30" s="197"/>
      <c r="Q30" s="197"/>
      <c r="R30" s="78"/>
      <c r="S30" s="86"/>
      <c r="T30" s="86"/>
      <c r="U30" s="78"/>
    </row>
    <row r="31" spans="1:21" x14ac:dyDescent="0.3">
      <c r="A31" s="78"/>
      <c r="B31" s="78"/>
      <c r="C31" s="78"/>
      <c r="D31" s="78"/>
      <c r="E31" s="78"/>
      <c r="F31" s="78"/>
      <c r="G31" s="78"/>
      <c r="H31" s="78"/>
      <c r="I31" s="78"/>
      <c r="J31" s="78"/>
      <c r="K31" s="78"/>
      <c r="L31" s="78"/>
      <c r="M31" s="78"/>
      <c r="N31" s="78"/>
      <c r="O31" s="78"/>
      <c r="P31" s="78"/>
      <c r="Q31" s="78"/>
      <c r="R31" s="78"/>
      <c r="S31" s="78"/>
      <c r="T31" s="78"/>
      <c r="U31" s="78"/>
    </row>
    <row r="32" spans="1:21" x14ac:dyDescent="0.3">
      <c r="A32" s="78"/>
      <c r="B32" s="45" t="s">
        <v>102</v>
      </c>
      <c r="C32" s="43" t="str">
        <f>AGA!Y258</f>
        <v>Optie</v>
      </c>
      <c r="D32" s="43" t="str">
        <f>AGA!Y258</f>
        <v>Optie</v>
      </c>
      <c r="E32" s="61" t="s">
        <v>679</v>
      </c>
      <c r="F32" s="78"/>
      <c r="G32" s="43" t="str">
        <f>AGA!Y258</f>
        <v>Optie</v>
      </c>
      <c r="H32" s="78"/>
      <c r="I32" s="78"/>
      <c r="J32" s="43" t="str">
        <f>AGA!Y258</f>
        <v>Optie</v>
      </c>
      <c r="K32" s="61" t="s">
        <v>688</v>
      </c>
      <c r="L32" s="78"/>
      <c r="M32" s="43" t="s">
        <v>36</v>
      </c>
      <c r="N32" s="197" t="str">
        <f>AGA!Y258</f>
        <v>Optie</v>
      </c>
      <c r="O32" s="197"/>
      <c r="P32" s="197"/>
      <c r="Q32" s="78"/>
      <c r="R32" s="78"/>
      <c r="S32" s="78"/>
      <c r="T32" s="78"/>
      <c r="U32" s="78"/>
    </row>
    <row r="33" spans="1:21" x14ac:dyDescent="0.3">
      <c r="A33" s="78"/>
      <c r="B33" s="78"/>
      <c r="C33" s="78"/>
      <c r="D33" s="78"/>
      <c r="E33" s="78"/>
      <c r="F33" s="78"/>
      <c r="G33" s="78"/>
      <c r="H33" s="78"/>
      <c r="I33" s="78"/>
      <c r="J33" s="78"/>
      <c r="K33" s="78"/>
      <c r="L33" s="78"/>
      <c r="M33" s="78"/>
      <c r="N33" s="78"/>
      <c r="O33" s="78"/>
      <c r="P33" s="78"/>
      <c r="Q33" s="78"/>
      <c r="R33" s="78"/>
      <c r="S33" s="78"/>
      <c r="T33" s="78"/>
      <c r="U33" s="78"/>
    </row>
    <row r="34" spans="1:21" ht="6" customHeight="1" x14ac:dyDescent="0.3">
      <c r="A34" s="81"/>
      <c r="B34" s="81"/>
      <c r="C34" s="81"/>
      <c r="D34" s="81"/>
      <c r="E34" s="81"/>
      <c r="F34" s="81"/>
      <c r="G34" s="81"/>
      <c r="H34" s="81"/>
      <c r="I34" s="81"/>
      <c r="J34" s="81"/>
      <c r="K34" s="81"/>
      <c r="L34" s="81"/>
      <c r="M34" s="81"/>
      <c r="N34" s="81"/>
      <c r="O34" s="81"/>
      <c r="P34" s="81"/>
      <c r="Q34" s="81"/>
      <c r="R34" s="81"/>
      <c r="S34" s="81"/>
      <c r="T34" s="81"/>
      <c r="U34" s="81"/>
    </row>
    <row r="35" spans="1:21" x14ac:dyDescent="0.3">
      <c r="A35" s="78"/>
      <c r="B35" s="78"/>
      <c r="C35" s="78"/>
      <c r="D35" s="78"/>
      <c r="E35" s="78"/>
      <c r="F35" s="78"/>
      <c r="G35" s="78"/>
      <c r="H35" s="78"/>
      <c r="I35" s="78"/>
      <c r="J35" s="78"/>
      <c r="K35" s="78"/>
      <c r="L35" s="78"/>
      <c r="M35" s="78"/>
      <c r="N35" s="78"/>
      <c r="O35" s="78"/>
      <c r="P35" s="78"/>
      <c r="Q35" s="78"/>
      <c r="R35" s="78"/>
      <c r="S35" s="78"/>
      <c r="T35" s="78"/>
      <c r="U35" s="78"/>
    </row>
    <row r="36" spans="1:21" x14ac:dyDescent="0.3">
      <c r="A36" s="78"/>
      <c r="B36" s="215" t="s">
        <v>689</v>
      </c>
      <c r="C36" s="215"/>
      <c r="D36" s="215"/>
      <c r="E36" s="215"/>
      <c r="F36" s="215"/>
      <c r="G36" s="215"/>
      <c r="H36" s="215"/>
      <c r="I36" s="215"/>
      <c r="J36" s="215"/>
      <c r="K36" s="215"/>
      <c r="L36" s="215"/>
      <c r="M36" s="215"/>
      <c r="N36" s="215"/>
      <c r="O36" s="215"/>
      <c r="P36" s="215"/>
      <c r="Q36" s="215"/>
      <c r="R36" s="215"/>
      <c r="S36" s="215"/>
      <c r="T36" s="215"/>
      <c r="U36" s="78"/>
    </row>
    <row r="37" spans="1:21" x14ac:dyDescent="0.3">
      <c r="A37" s="78"/>
      <c r="B37" s="200" t="str">
        <f>IF(C11="Ja","Ja",IF(C11="Nee","Nee",IF(C11="Optie","Optie","Nvt")))</f>
        <v>Ja</v>
      </c>
      <c r="C37" s="201"/>
      <c r="D37" s="201"/>
      <c r="E37" s="201"/>
      <c r="F37" s="201"/>
      <c r="G37" s="201"/>
      <c r="H37" s="201"/>
      <c r="I37" s="201"/>
      <c r="J37" s="201"/>
      <c r="K37" s="201"/>
      <c r="L37" s="201"/>
      <c r="M37" s="201"/>
      <c r="N37" s="201"/>
      <c r="O37" s="201"/>
      <c r="P37" s="198" t="str">
        <f>B37</f>
        <v>Ja</v>
      </c>
      <c r="Q37" s="198"/>
      <c r="R37" s="198"/>
      <c r="S37" s="198"/>
      <c r="T37" s="204" t="str">
        <f>P43</f>
        <v>Ja</v>
      </c>
      <c r="U37" s="78"/>
    </row>
    <row r="38" spans="1:21" x14ac:dyDescent="0.3">
      <c r="A38" s="78"/>
      <c r="B38" s="195"/>
      <c r="C38" s="196"/>
      <c r="D38" s="196"/>
      <c r="E38" s="196"/>
      <c r="F38" s="196"/>
      <c r="G38" s="196"/>
      <c r="H38" s="196"/>
      <c r="I38" s="196"/>
      <c r="J38" s="196"/>
      <c r="K38" s="196"/>
      <c r="L38" s="196"/>
      <c r="M38" s="196"/>
      <c r="N38" s="196"/>
      <c r="O38" s="196"/>
      <c r="P38" s="61" t="s">
        <v>690</v>
      </c>
      <c r="Q38" s="208" t="s">
        <v>356</v>
      </c>
      <c r="R38" s="208"/>
      <c r="S38" s="208"/>
      <c r="T38" s="205"/>
      <c r="U38" s="78"/>
    </row>
    <row r="39" spans="1:21" x14ac:dyDescent="0.3">
      <c r="A39" s="78"/>
      <c r="B39" s="195"/>
      <c r="C39" s="196"/>
      <c r="D39" s="196"/>
      <c r="E39" s="196"/>
      <c r="F39" s="196"/>
      <c r="G39" s="196"/>
      <c r="H39" s="196"/>
      <c r="I39" s="196"/>
      <c r="J39" s="196"/>
      <c r="K39" s="196"/>
      <c r="L39" s="196"/>
      <c r="M39" s="196"/>
      <c r="N39" s="196"/>
      <c r="O39" s="196"/>
      <c r="P39" s="43" t="s">
        <v>691</v>
      </c>
      <c r="Q39" s="197" t="s">
        <v>695</v>
      </c>
      <c r="R39" s="197"/>
      <c r="S39" s="197"/>
      <c r="T39" s="205"/>
      <c r="U39" s="78"/>
    </row>
    <row r="40" spans="1:21" x14ac:dyDescent="0.3">
      <c r="A40" s="78"/>
      <c r="B40" s="195"/>
      <c r="C40" s="196"/>
      <c r="D40" s="196"/>
      <c r="E40" s="196"/>
      <c r="F40" s="196"/>
      <c r="G40" s="196"/>
      <c r="H40" s="196"/>
      <c r="I40" s="196"/>
      <c r="J40" s="196"/>
      <c r="K40" s="196"/>
      <c r="L40" s="196"/>
      <c r="M40" s="196"/>
      <c r="N40" s="196"/>
      <c r="O40" s="196"/>
      <c r="P40" s="43" t="s">
        <v>692</v>
      </c>
      <c r="Q40" s="197" t="s">
        <v>696</v>
      </c>
      <c r="R40" s="197"/>
      <c r="S40" s="197"/>
      <c r="T40" s="205"/>
      <c r="U40" s="78"/>
    </row>
    <row r="41" spans="1:21" x14ac:dyDescent="0.3">
      <c r="A41" s="78"/>
      <c r="B41" s="195"/>
      <c r="C41" s="196"/>
      <c r="D41" s="196"/>
      <c r="E41" s="196"/>
      <c r="F41" s="196"/>
      <c r="G41" s="196"/>
      <c r="H41" s="196"/>
      <c r="I41" s="196"/>
      <c r="J41" s="196"/>
      <c r="K41" s="196"/>
      <c r="L41" s="196"/>
      <c r="M41" s="196"/>
      <c r="N41" s="196"/>
      <c r="O41" s="196"/>
      <c r="P41" s="43" t="s">
        <v>693</v>
      </c>
      <c r="Q41" s="197" t="s">
        <v>697</v>
      </c>
      <c r="R41" s="197"/>
      <c r="S41" s="197"/>
      <c r="T41" s="205"/>
      <c r="U41" s="78"/>
    </row>
    <row r="42" spans="1:21" x14ac:dyDescent="0.3">
      <c r="A42" s="78"/>
      <c r="B42" s="195"/>
      <c r="C42" s="196"/>
      <c r="D42" s="196"/>
      <c r="E42" s="196"/>
      <c r="F42" s="196"/>
      <c r="G42" s="196"/>
      <c r="H42" s="196"/>
      <c r="I42" s="196"/>
      <c r="J42" s="196"/>
      <c r="K42" s="196"/>
      <c r="L42" s="196"/>
      <c r="M42" s="196"/>
      <c r="N42" s="196"/>
      <c r="O42" s="196"/>
      <c r="P42" s="43" t="s">
        <v>694</v>
      </c>
      <c r="Q42" s="197" t="s">
        <v>698</v>
      </c>
      <c r="R42" s="197"/>
      <c r="S42" s="197"/>
      <c r="T42" s="205"/>
      <c r="U42" s="78"/>
    </row>
    <row r="43" spans="1:21" x14ac:dyDescent="0.3">
      <c r="A43" s="78"/>
      <c r="B43" s="202"/>
      <c r="C43" s="203"/>
      <c r="D43" s="203"/>
      <c r="E43" s="203"/>
      <c r="F43" s="203"/>
      <c r="G43" s="203"/>
      <c r="H43" s="203"/>
      <c r="I43" s="203"/>
      <c r="J43" s="203"/>
      <c r="K43" s="203"/>
      <c r="L43" s="203"/>
      <c r="M43" s="203"/>
      <c r="N43" s="203"/>
      <c r="O43" s="203"/>
      <c r="P43" s="198" t="str">
        <f>B37</f>
        <v>Ja</v>
      </c>
      <c r="Q43" s="198"/>
      <c r="R43" s="198"/>
      <c r="S43" s="198"/>
      <c r="T43" s="206"/>
      <c r="U43" s="78"/>
    </row>
    <row r="44" spans="1:21" x14ac:dyDescent="0.3">
      <c r="A44" s="78"/>
      <c r="B44" s="78"/>
      <c r="C44" s="78"/>
      <c r="D44" s="78"/>
      <c r="E44" s="78"/>
      <c r="F44" s="78"/>
      <c r="G44" s="78"/>
      <c r="H44" s="78"/>
      <c r="I44" s="78"/>
      <c r="J44" s="78"/>
      <c r="K44" s="78"/>
      <c r="L44" s="78"/>
      <c r="M44" s="78"/>
      <c r="N44" s="78"/>
      <c r="O44" s="78"/>
      <c r="P44" s="78"/>
      <c r="Q44" s="78"/>
      <c r="R44" s="78"/>
      <c r="S44" s="78"/>
      <c r="T44" s="78"/>
      <c r="U44" s="78"/>
    </row>
  </sheetData>
  <mergeCells count="95">
    <mergeCell ref="G30:H30"/>
    <mergeCell ref="M29:N29"/>
    <mergeCell ref="M30:N30"/>
    <mergeCell ref="P29:Q29"/>
    <mergeCell ref="P30:Q30"/>
    <mergeCell ref="G29:H29"/>
    <mergeCell ref="P28:Q28"/>
    <mergeCell ref="G24:H24"/>
    <mergeCell ref="G25:H25"/>
    <mergeCell ref="G26:H26"/>
    <mergeCell ref="G27:H27"/>
    <mergeCell ref="G28:H28"/>
    <mergeCell ref="P22:Q22"/>
    <mergeCell ref="P24:Q24"/>
    <mergeCell ref="M24:N24"/>
    <mergeCell ref="M25:N25"/>
    <mergeCell ref="M26:N26"/>
    <mergeCell ref="P25:Q25"/>
    <mergeCell ref="P26:Q26"/>
    <mergeCell ref="D24:E24"/>
    <mergeCell ref="D25:E25"/>
    <mergeCell ref="N32:P32"/>
    <mergeCell ref="B36:T36"/>
    <mergeCell ref="B37:O43"/>
    <mergeCell ref="P37:S37"/>
    <mergeCell ref="T37:T43"/>
    <mergeCell ref="Q38:S38"/>
    <mergeCell ref="Q39:S39"/>
    <mergeCell ref="Q40:S40"/>
    <mergeCell ref="Q41:S41"/>
    <mergeCell ref="Q42:S42"/>
    <mergeCell ref="P43:S43"/>
    <mergeCell ref="M27:N27"/>
    <mergeCell ref="M28:N28"/>
    <mergeCell ref="P27:Q27"/>
    <mergeCell ref="C22:E22"/>
    <mergeCell ref="G22:I22"/>
    <mergeCell ref="J22:K22"/>
    <mergeCell ref="M22:O22"/>
    <mergeCell ref="C20:E20"/>
    <mergeCell ref="G20:I20"/>
    <mergeCell ref="J20:K20"/>
    <mergeCell ref="M20:O20"/>
    <mergeCell ref="J21:K21"/>
    <mergeCell ref="G21:I21"/>
    <mergeCell ref="M21:O21"/>
    <mergeCell ref="D21:E21"/>
    <mergeCell ref="M18:O18"/>
    <mergeCell ref="P18:Q18"/>
    <mergeCell ref="C19:E19"/>
    <mergeCell ref="G19:I19"/>
    <mergeCell ref="J19:K19"/>
    <mergeCell ref="M19:O19"/>
    <mergeCell ref="P19:Q19"/>
    <mergeCell ref="P21:Q21"/>
    <mergeCell ref="C13:K13"/>
    <mergeCell ref="C18:E18"/>
    <mergeCell ref="G18:I18"/>
    <mergeCell ref="J18:K18"/>
    <mergeCell ref="P20:Q20"/>
    <mergeCell ref="M7:Q13"/>
    <mergeCell ref="C8:E8"/>
    <mergeCell ref="G8:I8"/>
    <mergeCell ref="J8:K8"/>
    <mergeCell ref="C9:E9"/>
    <mergeCell ref="G9:I9"/>
    <mergeCell ref="J9:K9"/>
    <mergeCell ref="C10:E10"/>
    <mergeCell ref="G10:I10"/>
    <mergeCell ref="J10:K10"/>
    <mergeCell ref="C11:E11"/>
    <mergeCell ref="G11:I11"/>
    <mergeCell ref="J11:K11"/>
    <mergeCell ref="C12:E12"/>
    <mergeCell ref="G12:I12"/>
    <mergeCell ref="J12:K12"/>
    <mergeCell ref="C6:E6"/>
    <mergeCell ref="G6:I6"/>
    <mergeCell ref="J6:K6"/>
    <mergeCell ref="C7:E7"/>
    <mergeCell ref="G7:I7"/>
    <mergeCell ref="J7:K7"/>
    <mergeCell ref="A1:U1"/>
    <mergeCell ref="S3:T3"/>
    <mergeCell ref="C4:E4"/>
    <mergeCell ref="G4:I4"/>
    <mergeCell ref="J4:K4"/>
    <mergeCell ref="M4:O4"/>
    <mergeCell ref="P4:Q4"/>
    <mergeCell ref="S4:T5"/>
    <mergeCell ref="C5:E5"/>
    <mergeCell ref="G5:I5"/>
    <mergeCell ref="J5:K5"/>
    <mergeCell ref="M5:O5"/>
    <mergeCell ref="P5:Q5"/>
  </mergeCells>
  <conditionalFormatting sqref="A1:U2 A23:U23 A18:C22 F18:U20 A6:U17 A3:S4 A5:R5 U3:U5 F22:P22 L21:P21 F21:J21 R21:U22 A31:U44 O24:P30 R24:U30 A24:G30 I24:M30">
    <cfRule type="cellIs" dxfId="131" priority="1" operator="equal">
      <formula>"Nvt"</formula>
    </cfRule>
    <cfRule type="cellIs" dxfId="130" priority="2" operator="equal">
      <formula>"Optie"</formula>
    </cfRule>
    <cfRule type="cellIs" dxfId="129" priority="3" operator="equal">
      <formula>"Nee"</formula>
    </cfRule>
    <cfRule type="cellIs" dxfId="128" priority="4" operator="equal">
      <formula>"Ja"</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61"/>
  <sheetViews>
    <sheetView workbookViewId="0">
      <pane xSplit="1" ySplit="1" topLeftCell="B2" activePane="bottomRight" state="frozen"/>
      <selection activeCell="S25" sqref="S25"/>
      <selection pane="topRight" activeCell="S25" sqref="S25"/>
      <selection pane="bottomLeft" activeCell="S25" sqref="S25"/>
      <selection pane="bottomRight" activeCell="B1" sqref="B1:B1048576"/>
    </sheetView>
  </sheetViews>
  <sheetFormatPr defaultRowHeight="14.4" outlineLevelRow="2" outlineLevelCol="1" x14ac:dyDescent="0.3"/>
  <cols>
    <col min="1" max="1" width="25.6640625" style="2" bestFit="1" customWidth="1"/>
    <col min="2" max="2" width="3.44140625" style="2" hidden="1" customWidth="1"/>
    <col min="3" max="3" width="14.44140625" style="2" hidden="1" customWidth="1" outlineLevel="1"/>
    <col min="4" max="4" width="3.33203125" style="2" hidden="1" customWidth="1" outlineLevel="1"/>
    <col min="5" max="5" width="25.6640625" style="2" hidden="1" customWidth="1" outlineLevel="1"/>
    <col min="6" max="6" width="3.5546875" style="2" hidden="1" customWidth="1" outlineLevel="1"/>
    <col min="7" max="7" width="15.21875" style="2" hidden="1" customWidth="1" outlineLevel="1"/>
    <col min="8" max="8" width="3.33203125" style="2" customWidth="1" collapsed="1"/>
    <col min="9" max="9" width="19" style="2" hidden="1" customWidth="1" outlineLevel="1"/>
    <col min="10" max="11" width="34.44140625" style="2" hidden="1" customWidth="1" outlineLevel="1"/>
    <col min="12" max="12" width="3.33203125" style="2" customWidth="1" collapsed="1"/>
    <col min="13" max="13" width="12.6640625" style="2" hidden="1" customWidth="1" outlineLevel="1"/>
    <col min="14" max="14" width="3.33203125" style="2" customWidth="1" collapsed="1"/>
    <col min="15" max="15" width="13.44140625" style="2" hidden="1" customWidth="1" outlineLevel="1"/>
    <col min="16" max="16" width="3.33203125" style="2" customWidth="1" collapsed="1"/>
    <col min="17" max="16384" width="8.88671875" style="2"/>
  </cols>
  <sheetData>
    <row r="1" spans="1:16" ht="90" customHeight="1" x14ac:dyDescent="0.3">
      <c r="A1" s="7" t="s">
        <v>415</v>
      </c>
      <c r="C1" s="7" t="s">
        <v>415</v>
      </c>
      <c r="H1" s="29" t="s">
        <v>458</v>
      </c>
      <c r="I1" s="1" t="s">
        <v>431</v>
      </c>
      <c r="J1" s="1" t="s">
        <v>348</v>
      </c>
      <c r="K1" s="1" t="s">
        <v>349</v>
      </c>
      <c r="L1" s="29" t="s">
        <v>457</v>
      </c>
      <c r="M1" s="1" t="s">
        <v>454</v>
      </c>
      <c r="N1" s="29" t="s">
        <v>454</v>
      </c>
      <c r="O1" s="1" t="s">
        <v>342</v>
      </c>
      <c r="P1" s="29" t="s">
        <v>456</v>
      </c>
    </row>
    <row r="2" spans="1:16" x14ac:dyDescent="0.3">
      <c r="A2" s="7" t="str">
        <f>E2</f>
        <v>OpdrachtID</v>
      </c>
      <c r="D2" s="224" t="s">
        <v>415</v>
      </c>
      <c r="E2" s="17" t="s">
        <v>0</v>
      </c>
      <c r="I2" s="1" t="s">
        <v>135</v>
      </c>
      <c r="J2" s="1"/>
      <c r="K2" s="1"/>
      <c r="M2" s="1" t="s">
        <v>338</v>
      </c>
      <c r="O2" s="1"/>
    </row>
    <row r="3" spans="1:16" x14ac:dyDescent="0.3">
      <c r="A3" s="7" t="str">
        <f t="shared" ref="A3:A16" si="0">E3</f>
        <v>Versienummer</v>
      </c>
      <c r="D3" s="224"/>
      <c r="E3" s="17" t="s">
        <v>1</v>
      </c>
      <c r="I3" s="1" t="s">
        <v>136</v>
      </c>
      <c r="J3" s="1"/>
      <c r="K3" s="1"/>
      <c r="M3" s="1" t="s">
        <v>338</v>
      </c>
      <c r="O3" s="1"/>
    </row>
    <row r="4" spans="1:16" x14ac:dyDescent="0.3">
      <c r="A4" s="3" t="str">
        <f t="shared" si="0"/>
        <v>Bijlagen [+]</v>
      </c>
      <c r="D4" s="224"/>
      <c r="E4" s="13" t="s">
        <v>166</v>
      </c>
      <c r="I4" s="1" t="s">
        <v>201</v>
      </c>
      <c r="J4" s="1"/>
      <c r="K4" s="1"/>
      <c r="M4" s="1" t="s">
        <v>340</v>
      </c>
      <c r="O4" s="1"/>
    </row>
    <row r="5" spans="1:16" hidden="1" outlineLevel="1" x14ac:dyDescent="0.3">
      <c r="A5" s="7" t="str">
        <f>G5</f>
        <v>BijlageID</v>
      </c>
      <c r="D5" s="224"/>
      <c r="F5" s="223" t="s">
        <v>167</v>
      </c>
      <c r="G5" s="7" t="s">
        <v>2</v>
      </c>
      <c r="I5" s="1" t="s">
        <v>137</v>
      </c>
      <c r="J5" s="1"/>
      <c r="K5" s="1"/>
      <c r="M5" s="1" t="s">
        <v>338</v>
      </c>
      <c r="O5" s="1"/>
    </row>
    <row r="6" spans="1:16" hidden="1" outlineLevel="1" x14ac:dyDescent="0.3">
      <c r="A6" s="7" t="str">
        <f t="shared" ref="A6:A11" si="1">G6</f>
        <v>Bestandsnaam</v>
      </c>
      <c r="D6" s="224"/>
      <c r="F6" s="223"/>
      <c r="G6" s="7" t="s">
        <v>3</v>
      </c>
      <c r="I6" s="1" t="s">
        <v>137</v>
      </c>
      <c r="J6" s="1"/>
      <c r="K6" s="1"/>
      <c r="M6" s="1" t="s">
        <v>338</v>
      </c>
      <c r="O6" s="1"/>
    </row>
    <row r="7" spans="1:16" hidden="1" outlineLevel="1" x14ac:dyDescent="0.3">
      <c r="A7" s="7" t="str">
        <f t="shared" si="1"/>
        <v>Extensie</v>
      </c>
      <c r="D7" s="224"/>
      <c r="F7" s="223"/>
      <c r="G7" s="7" t="s">
        <v>4</v>
      </c>
      <c r="I7" s="1" t="s">
        <v>137</v>
      </c>
      <c r="J7" s="1"/>
      <c r="K7" s="1"/>
      <c r="M7" s="1" t="s">
        <v>338</v>
      </c>
      <c r="O7" s="1"/>
    </row>
    <row r="8" spans="1:16" hidden="1" outlineLevel="1" x14ac:dyDescent="0.3">
      <c r="A8" s="3" t="str">
        <f t="shared" si="1"/>
        <v>Omschrijving</v>
      </c>
      <c r="D8" s="224"/>
      <c r="F8" s="223"/>
      <c r="G8" s="3" t="s">
        <v>5</v>
      </c>
      <c r="I8" s="1" t="s">
        <v>137</v>
      </c>
      <c r="J8" s="1"/>
      <c r="K8" s="1"/>
      <c r="M8" s="1"/>
      <c r="O8" s="1" t="s">
        <v>437</v>
      </c>
    </row>
    <row r="9" spans="1:16" ht="244.8" hidden="1" outlineLevel="1" x14ac:dyDescent="0.3">
      <c r="A9" s="7" t="str">
        <f t="shared" si="1"/>
        <v>Documentsoort</v>
      </c>
      <c r="D9" s="224"/>
      <c r="F9" s="223"/>
      <c r="G9" s="7" t="s">
        <v>6</v>
      </c>
      <c r="I9" s="1" t="s">
        <v>138</v>
      </c>
      <c r="J9" s="21" t="s">
        <v>361</v>
      </c>
      <c r="K9" s="21" t="s">
        <v>491</v>
      </c>
      <c r="M9" s="1" t="s">
        <v>338</v>
      </c>
      <c r="O9" s="1"/>
    </row>
    <row r="10" spans="1:16" hidden="1" outlineLevel="1" x14ac:dyDescent="0.3">
      <c r="A10" s="3" t="str">
        <f t="shared" si="1"/>
        <v>MIMEType</v>
      </c>
      <c r="D10" s="224"/>
      <c r="F10" s="223"/>
      <c r="G10" s="3" t="s">
        <v>7</v>
      </c>
      <c r="I10" s="1" t="s">
        <v>137</v>
      </c>
      <c r="J10" s="1"/>
      <c r="K10" s="1"/>
      <c r="M10" s="1"/>
      <c r="O10" s="1" t="s">
        <v>437</v>
      </c>
    </row>
    <row r="11" spans="1:16" hidden="1" outlineLevel="1" x14ac:dyDescent="0.3">
      <c r="A11" s="3" t="str">
        <f t="shared" si="1"/>
        <v>Versienummer</v>
      </c>
      <c r="D11" s="224"/>
      <c r="F11" s="223"/>
      <c r="G11" s="3" t="s">
        <v>1</v>
      </c>
      <c r="I11" s="1" t="s">
        <v>139</v>
      </c>
      <c r="J11" s="1"/>
      <c r="K11" s="1"/>
      <c r="M11" s="1"/>
      <c r="O11" s="1" t="s">
        <v>437</v>
      </c>
    </row>
    <row r="12" spans="1:16" collapsed="1" x14ac:dyDescent="0.3">
      <c r="A12" s="3" t="str">
        <f t="shared" si="0"/>
        <v>AantalBijstellingen</v>
      </c>
      <c r="D12" s="224"/>
      <c r="E12" s="13" t="s">
        <v>416</v>
      </c>
      <c r="I12" s="1" t="s">
        <v>270</v>
      </c>
      <c r="J12" s="1"/>
      <c r="K12" s="1"/>
      <c r="M12" s="1" t="s">
        <v>338</v>
      </c>
      <c r="O12" s="1"/>
    </row>
    <row r="13" spans="1:16" x14ac:dyDescent="0.3">
      <c r="A13" s="7" t="str">
        <f t="shared" si="0"/>
        <v>Bijstelling [+]</v>
      </c>
      <c r="D13" s="224"/>
      <c r="E13" s="17" t="s">
        <v>417</v>
      </c>
      <c r="I13" s="1" t="s">
        <v>428</v>
      </c>
      <c r="J13" s="1"/>
      <c r="K13" s="1"/>
      <c r="M13" s="1" t="s">
        <v>338</v>
      </c>
      <c r="O13" s="1"/>
    </row>
    <row r="14" spans="1:16" ht="216" hidden="1" outlineLevel="1" x14ac:dyDescent="0.3">
      <c r="A14" s="7" t="str">
        <f>G14</f>
        <v>Bijstellingreden</v>
      </c>
      <c r="D14" s="224"/>
      <c r="F14" s="224" t="s">
        <v>427</v>
      </c>
      <c r="G14" s="7" t="s">
        <v>418</v>
      </c>
      <c r="I14" s="1" t="s">
        <v>429</v>
      </c>
      <c r="J14" s="21" t="s">
        <v>490</v>
      </c>
      <c r="K14" s="21" t="s">
        <v>759</v>
      </c>
      <c r="M14" s="1" t="s">
        <v>338</v>
      </c>
      <c r="O14" s="1"/>
    </row>
    <row r="15" spans="1:16" hidden="1" outlineLevel="1" x14ac:dyDescent="0.3">
      <c r="A15" s="7" t="str">
        <f>G15</f>
        <v>Toelichting</v>
      </c>
      <c r="D15" s="224"/>
      <c r="F15" s="224"/>
      <c r="G15" s="7" t="s">
        <v>15</v>
      </c>
      <c r="I15" s="1" t="s">
        <v>137</v>
      </c>
      <c r="J15" s="1"/>
      <c r="K15" s="1"/>
      <c r="M15" s="1" t="s">
        <v>338</v>
      </c>
      <c r="O15" s="1"/>
    </row>
    <row r="16" spans="1:16" collapsed="1" x14ac:dyDescent="0.3">
      <c r="A16" s="3" t="str">
        <f t="shared" si="0"/>
        <v>ContactpersoonAannemer [+]</v>
      </c>
      <c r="D16" s="224"/>
      <c r="E16" s="13" t="s">
        <v>426</v>
      </c>
      <c r="I16" s="1" t="s">
        <v>430</v>
      </c>
      <c r="J16" s="1"/>
      <c r="K16" s="1"/>
      <c r="M16" s="1" t="s">
        <v>338</v>
      </c>
      <c r="O16" s="1"/>
    </row>
    <row r="17" spans="1:15" hidden="1" outlineLevel="2" x14ac:dyDescent="0.3">
      <c r="A17" s="3" t="str">
        <f>G17</f>
        <v>Aanhef</v>
      </c>
      <c r="D17" s="224"/>
      <c r="F17" s="223" t="s">
        <v>419</v>
      </c>
      <c r="G17" s="3" t="s">
        <v>420</v>
      </c>
      <c r="I17" s="1" t="s">
        <v>137</v>
      </c>
      <c r="J17" s="1"/>
      <c r="K17" s="1"/>
      <c r="M17" s="1" t="s">
        <v>340</v>
      </c>
      <c r="O17" s="1"/>
    </row>
    <row r="18" spans="1:15" hidden="1" outlineLevel="2" x14ac:dyDescent="0.3">
      <c r="A18" s="7" t="str">
        <f t="shared" ref="A18:A23" si="2">G18</f>
        <v>Achternaam</v>
      </c>
      <c r="D18" s="224"/>
      <c r="F18" s="223"/>
      <c r="G18" s="7" t="s">
        <v>421</v>
      </c>
      <c r="I18" s="1" t="s">
        <v>137</v>
      </c>
      <c r="J18" s="1"/>
      <c r="K18" s="1"/>
      <c r="M18" s="1" t="s">
        <v>338</v>
      </c>
      <c r="O18" s="1"/>
    </row>
    <row r="19" spans="1:15" hidden="1" outlineLevel="2" x14ac:dyDescent="0.3">
      <c r="A19" s="3" t="str">
        <f t="shared" si="2"/>
        <v>Voorletters</v>
      </c>
      <c r="D19" s="224"/>
      <c r="F19" s="223"/>
      <c r="G19" s="3" t="s">
        <v>422</v>
      </c>
      <c r="I19" s="1" t="s">
        <v>137</v>
      </c>
      <c r="J19" s="1"/>
      <c r="K19" s="1"/>
      <c r="M19" s="1" t="s">
        <v>340</v>
      </c>
      <c r="O19" s="1"/>
    </row>
    <row r="20" spans="1:15" hidden="1" outlineLevel="2" x14ac:dyDescent="0.3">
      <c r="A20" s="3" t="str">
        <f t="shared" si="2"/>
        <v>Tussenvoegsel</v>
      </c>
      <c r="D20" s="224"/>
      <c r="F20" s="223"/>
      <c r="G20" s="3" t="s">
        <v>423</v>
      </c>
      <c r="I20" s="1" t="s">
        <v>137</v>
      </c>
      <c r="J20" s="1"/>
      <c r="K20" s="1"/>
      <c r="M20" s="1" t="s">
        <v>340</v>
      </c>
      <c r="O20" s="1"/>
    </row>
    <row r="21" spans="1:15" hidden="1" outlineLevel="2" x14ac:dyDescent="0.3">
      <c r="A21" s="7" t="str">
        <f t="shared" si="2"/>
        <v>Telefoonnummer</v>
      </c>
      <c r="D21" s="224"/>
      <c r="F21" s="223"/>
      <c r="G21" s="7" t="s">
        <v>393</v>
      </c>
      <c r="I21" s="1" t="s">
        <v>137</v>
      </c>
      <c r="J21" s="1"/>
      <c r="K21" s="1"/>
      <c r="M21" s="1" t="s">
        <v>338</v>
      </c>
      <c r="O21" s="1"/>
    </row>
    <row r="22" spans="1:15" hidden="1" outlineLevel="2" x14ac:dyDescent="0.3">
      <c r="A22" s="3" t="str">
        <f t="shared" si="2"/>
        <v>Mobielnummer</v>
      </c>
      <c r="D22" s="224"/>
      <c r="F22" s="223"/>
      <c r="G22" s="3" t="s">
        <v>424</v>
      </c>
      <c r="I22" s="1" t="s">
        <v>137</v>
      </c>
      <c r="J22" s="1"/>
      <c r="K22" s="1"/>
      <c r="M22" s="1" t="s">
        <v>340</v>
      </c>
      <c r="O22" s="1"/>
    </row>
    <row r="23" spans="1:15" hidden="1" outlineLevel="2" x14ac:dyDescent="0.3">
      <c r="A23" s="3" t="str">
        <f t="shared" si="2"/>
        <v>Emailadres</v>
      </c>
      <c r="D23" s="224"/>
      <c r="F23" s="223"/>
      <c r="G23" s="3" t="s">
        <v>425</v>
      </c>
      <c r="I23" s="1" t="s">
        <v>137</v>
      </c>
      <c r="J23" s="1"/>
      <c r="K23" s="1"/>
      <c r="M23" s="1" t="s">
        <v>340</v>
      </c>
      <c r="O23" s="1"/>
    </row>
    <row r="24" spans="1:15" collapsed="1" x14ac:dyDescent="0.3"/>
    <row r="47" spans="10:11" x14ac:dyDescent="0.3">
      <c r="J47" s="87"/>
      <c r="K47" s="2" t="s">
        <v>744</v>
      </c>
    </row>
    <row r="48" spans="10:11" x14ac:dyDescent="0.3">
      <c r="K48" s="2" t="s">
        <v>745</v>
      </c>
    </row>
    <row r="49" spans="11:11" x14ac:dyDescent="0.3">
      <c r="K49" s="2" t="s">
        <v>746</v>
      </c>
    </row>
    <row r="50" spans="11:11" x14ac:dyDescent="0.3">
      <c r="K50" s="2" t="s">
        <v>747</v>
      </c>
    </row>
    <row r="51" spans="11:11" x14ac:dyDescent="0.3">
      <c r="K51" s="2" t="s">
        <v>748</v>
      </c>
    </row>
    <row r="52" spans="11:11" x14ac:dyDescent="0.3">
      <c r="K52" s="2" t="s">
        <v>749</v>
      </c>
    </row>
    <row r="53" spans="11:11" x14ac:dyDescent="0.3">
      <c r="K53" s="2" t="s">
        <v>750</v>
      </c>
    </row>
    <row r="54" spans="11:11" x14ac:dyDescent="0.3">
      <c r="K54" s="2" t="s">
        <v>751</v>
      </c>
    </row>
    <row r="55" spans="11:11" x14ac:dyDescent="0.3">
      <c r="K55" s="2" t="s">
        <v>752</v>
      </c>
    </row>
    <row r="56" spans="11:11" x14ac:dyDescent="0.3">
      <c r="K56" s="2" t="s">
        <v>753</v>
      </c>
    </row>
    <row r="57" spans="11:11" x14ac:dyDescent="0.3">
      <c r="K57" s="2" t="s">
        <v>754</v>
      </c>
    </row>
    <row r="58" spans="11:11" x14ac:dyDescent="0.3">
      <c r="K58" s="2" t="s">
        <v>755</v>
      </c>
    </row>
    <row r="59" spans="11:11" x14ac:dyDescent="0.3">
      <c r="K59" s="2" t="s">
        <v>756</v>
      </c>
    </row>
    <row r="60" spans="11:11" x14ac:dyDescent="0.3">
      <c r="K60" s="2" t="s">
        <v>757</v>
      </c>
    </row>
    <row r="61" spans="11:11" x14ac:dyDescent="0.3">
      <c r="K61" s="2" t="s">
        <v>758</v>
      </c>
    </row>
  </sheetData>
  <mergeCells count="4">
    <mergeCell ref="F5:F11"/>
    <mergeCell ref="F17:F23"/>
    <mergeCell ref="F14:F15"/>
    <mergeCell ref="D2:D23"/>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BB251-A377-4393-9DFA-B1CD16F4EAB4}">
  <sheetPr>
    <tabColor rgb="FF00B050"/>
  </sheetPr>
  <dimension ref="A1:R24"/>
  <sheetViews>
    <sheetView zoomScaleNormal="100" workbookViewId="0">
      <pane xSplit="1" ySplit="1" topLeftCell="J2" activePane="bottomRight" state="frozen"/>
      <selection activeCell="S25" sqref="S25"/>
      <selection pane="topRight" activeCell="S25" sqref="S25"/>
      <selection pane="bottomLeft" activeCell="S25" sqref="S25"/>
      <selection pane="bottomRight" activeCell="Q17" sqref="Q17"/>
    </sheetView>
  </sheetViews>
  <sheetFormatPr defaultRowHeight="14.4" outlineLevelRow="2" outlineLevelCol="1" x14ac:dyDescent="0.3"/>
  <cols>
    <col min="1" max="1" width="22.21875" style="2" bestFit="1" customWidth="1"/>
    <col min="2" max="2" width="3.33203125" style="2" hidden="1" customWidth="1"/>
    <col min="3" max="3" width="20.77734375" style="2" customWidth="1" outlineLevel="1"/>
    <col min="4" max="4" width="3.5546875" style="2" customWidth="1" outlineLevel="1"/>
    <col min="5" max="5" width="15.5546875" style="2" customWidth="1" outlineLevel="1"/>
    <col min="6" max="6" width="3.5546875" style="2" customWidth="1" outlineLevel="1"/>
    <col min="7" max="7" width="22.21875" style="2" customWidth="1" outlineLevel="1"/>
    <col min="8" max="8" width="3.33203125" style="4" customWidth="1" outlineLevel="1"/>
    <col min="9" max="9" width="24.109375" style="4" customWidth="1" outlineLevel="1"/>
    <col min="10" max="10" width="3.33203125" style="2" customWidth="1"/>
    <col min="11" max="11" width="26.109375" style="2" customWidth="1" outlineLevel="1"/>
    <col min="12" max="13" width="32.77734375" style="2" customWidth="1" outlineLevel="1"/>
    <col min="14" max="14" width="3.33203125" style="2" customWidth="1"/>
    <col min="15" max="15" width="13.109375" style="2" customWidth="1" outlineLevel="1"/>
    <col min="16" max="16" width="3.33203125" style="2" customWidth="1"/>
    <col min="17" max="17" width="44.44140625" style="24" customWidth="1" outlineLevel="1"/>
    <col min="18" max="18" width="3.33203125" style="2" customWidth="1"/>
    <col min="19" max="16384" width="8.88671875" style="2"/>
  </cols>
  <sheetData>
    <row r="1" spans="1:18" ht="90" customHeight="1" x14ac:dyDescent="0.3">
      <c r="A1" s="25" t="s">
        <v>462</v>
      </c>
      <c r="C1" s="25" t="s">
        <v>459</v>
      </c>
      <c r="D1" s="26"/>
      <c r="E1" s="26"/>
      <c r="F1" s="26"/>
      <c r="G1" s="26"/>
      <c r="H1" s="33"/>
      <c r="I1" s="33"/>
      <c r="J1" s="29" t="s">
        <v>458</v>
      </c>
      <c r="K1" s="27" t="s">
        <v>461</v>
      </c>
      <c r="L1" s="27" t="s">
        <v>348</v>
      </c>
      <c r="M1" s="27" t="s">
        <v>349</v>
      </c>
      <c r="N1" s="29" t="s">
        <v>457</v>
      </c>
      <c r="O1" s="36" t="s">
        <v>454</v>
      </c>
      <c r="P1" s="29" t="s">
        <v>454</v>
      </c>
      <c r="Q1" s="28" t="s">
        <v>342</v>
      </c>
      <c r="R1" s="29" t="s">
        <v>456</v>
      </c>
    </row>
    <row r="2" spans="1:18" ht="14.4" customHeight="1" x14ac:dyDescent="0.3">
      <c r="A2" s="7" t="str">
        <f>E2</f>
        <v>OpdrachtID</v>
      </c>
      <c r="D2" s="225" t="s">
        <v>438</v>
      </c>
      <c r="E2" s="17" t="s">
        <v>0</v>
      </c>
      <c r="K2" s="1" t="s">
        <v>135</v>
      </c>
      <c r="L2" s="1"/>
      <c r="M2" s="1"/>
      <c r="O2" s="1" t="s">
        <v>338</v>
      </c>
      <c r="P2" s="6"/>
      <c r="Q2" s="21"/>
    </row>
    <row r="3" spans="1:18" x14ac:dyDescent="0.3">
      <c r="A3" s="7" t="str">
        <f t="shared" ref="A3:A12" si="0">E3</f>
        <v>Versienummer</v>
      </c>
      <c r="D3" s="225"/>
      <c r="E3" s="17" t="s">
        <v>1</v>
      </c>
      <c r="K3" s="1" t="s">
        <v>136</v>
      </c>
      <c r="L3" s="1"/>
      <c r="M3" s="1"/>
      <c r="O3" s="1" t="s">
        <v>338</v>
      </c>
      <c r="P3" s="6"/>
      <c r="Q3" s="21"/>
    </row>
    <row r="4" spans="1:18" x14ac:dyDescent="0.3">
      <c r="A4" s="3" t="str">
        <f t="shared" si="0"/>
        <v>Bijlagen [+]</v>
      </c>
      <c r="D4" s="225"/>
      <c r="E4" s="13" t="s">
        <v>166</v>
      </c>
      <c r="K4" s="1" t="s">
        <v>201</v>
      </c>
      <c r="L4" s="1"/>
      <c r="M4" s="1"/>
      <c r="O4" s="1" t="s">
        <v>340</v>
      </c>
      <c r="P4" s="6"/>
      <c r="Q4" s="21"/>
    </row>
    <row r="5" spans="1:18" outlineLevel="1" x14ac:dyDescent="0.3">
      <c r="A5" s="7" t="str">
        <f>G5</f>
        <v>BijlageID</v>
      </c>
      <c r="D5" s="225"/>
      <c r="F5" s="223" t="s">
        <v>167</v>
      </c>
      <c r="G5" s="7" t="s">
        <v>2</v>
      </c>
      <c r="H5" s="9"/>
      <c r="I5" s="9"/>
      <c r="K5" s="1" t="s">
        <v>137</v>
      </c>
      <c r="L5" s="1"/>
      <c r="M5" s="1"/>
      <c r="O5" s="1" t="s">
        <v>338</v>
      </c>
      <c r="P5" s="6"/>
      <c r="Q5" s="21"/>
    </row>
    <row r="6" spans="1:18" outlineLevel="1" x14ac:dyDescent="0.3">
      <c r="A6" s="7" t="str">
        <f t="shared" ref="A6:A11" si="1">G6</f>
        <v>Bestandsnaam</v>
      </c>
      <c r="D6" s="225"/>
      <c r="F6" s="223"/>
      <c r="G6" s="7" t="s">
        <v>3</v>
      </c>
      <c r="H6" s="9"/>
      <c r="I6" s="9"/>
      <c r="K6" s="1" t="s">
        <v>137</v>
      </c>
      <c r="L6" s="1"/>
      <c r="M6" s="1"/>
      <c r="O6" s="1" t="s">
        <v>338</v>
      </c>
      <c r="P6" s="6"/>
      <c r="Q6" s="21"/>
    </row>
    <row r="7" spans="1:18" outlineLevel="1" x14ac:dyDescent="0.3">
      <c r="A7" s="7" t="str">
        <f t="shared" si="1"/>
        <v>Extensie</v>
      </c>
      <c r="D7" s="225"/>
      <c r="F7" s="223"/>
      <c r="G7" s="7" t="s">
        <v>4</v>
      </c>
      <c r="H7" s="9"/>
      <c r="I7" s="9"/>
      <c r="K7" s="1" t="s">
        <v>137</v>
      </c>
      <c r="L7" s="1"/>
      <c r="M7" s="1"/>
      <c r="O7" s="1" t="s">
        <v>338</v>
      </c>
      <c r="P7" s="6"/>
      <c r="Q7" s="21"/>
    </row>
    <row r="8" spans="1:18" outlineLevel="1" x14ac:dyDescent="0.3">
      <c r="A8" s="3" t="str">
        <f t="shared" si="1"/>
        <v>Omschrijving</v>
      </c>
      <c r="D8" s="225"/>
      <c r="F8" s="223"/>
      <c r="G8" s="3" t="s">
        <v>5</v>
      </c>
      <c r="H8" s="9"/>
      <c r="I8" s="9"/>
      <c r="K8" s="1" t="s">
        <v>137</v>
      </c>
      <c r="L8" s="1"/>
      <c r="M8" s="1"/>
      <c r="O8" s="1" t="s">
        <v>340</v>
      </c>
      <c r="P8" s="6"/>
      <c r="Q8" s="21"/>
    </row>
    <row r="9" spans="1:18" ht="254.4" customHeight="1" outlineLevel="1" x14ac:dyDescent="0.3">
      <c r="A9" s="7" t="str">
        <f t="shared" si="1"/>
        <v>Documentsoort</v>
      </c>
      <c r="D9" s="225"/>
      <c r="F9" s="223"/>
      <c r="G9" s="7" t="s">
        <v>6</v>
      </c>
      <c r="H9" s="9"/>
      <c r="I9" s="9"/>
      <c r="K9" s="1" t="s">
        <v>138</v>
      </c>
      <c r="L9" s="21" t="s">
        <v>361</v>
      </c>
      <c r="M9" s="21" t="s">
        <v>492</v>
      </c>
      <c r="O9" s="1" t="s">
        <v>338</v>
      </c>
      <c r="P9" s="6"/>
      <c r="Q9" s="21"/>
    </row>
    <row r="10" spans="1:18" outlineLevel="1" x14ac:dyDescent="0.3">
      <c r="A10" s="3" t="str">
        <f t="shared" si="1"/>
        <v>MIMETyoe</v>
      </c>
      <c r="D10" s="225"/>
      <c r="F10" s="223"/>
      <c r="G10" s="3" t="s">
        <v>439</v>
      </c>
      <c r="H10" s="9"/>
      <c r="I10" s="9"/>
      <c r="K10" s="1" t="s">
        <v>137</v>
      </c>
      <c r="L10" s="1"/>
      <c r="M10" s="1"/>
      <c r="O10" s="1" t="s">
        <v>340</v>
      </c>
      <c r="P10" s="6"/>
      <c r="Q10" s="21"/>
    </row>
    <row r="11" spans="1:18" outlineLevel="1" x14ac:dyDescent="0.3">
      <c r="A11" s="3" t="str">
        <f t="shared" si="1"/>
        <v>Versienummer</v>
      </c>
      <c r="D11" s="225"/>
      <c r="F11" s="223"/>
      <c r="G11" s="3" t="s">
        <v>1</v>
      </c>
      <c r="H11" s="9"/>
      <c r="I11" s="9"/>
      <c r="K11" s="1" t="s">
        <v>139</v>
      </c>
      <c r="L11" s="1"/>
      <c r="M11" s="1"/>
      <c r="O11" s="1" t="s">
        <v>340</v>
      </c>
      <c r="P11" s="6"/>
      <c r="Q11" s="21"/>
    </row>
    <row r="12" spans="1:18" x14ac:dyDescent="0.3">
      <c r="A12" s="7" t="str">
        <f t="shared" si="0"/>
        <v>Choice [+]</v>
      </c>
      <c r="D12" s="225"/>
      <c r="E12" s="17" t="s">
        <v>375</v>
      </c>
      <c r="K12" s="1"/>
      <c r="L12" s="1"/>
      <c r="M12" s="1"/>
      <c r="O12" s="1" t="s">
        <v>338</v>
      </c>
      <c r="Q12" s="21"/>
    </row>
    <row r="13" spans="1:18" outlineLevel="1" x14ac:dyDescent="0.3">
      <c r="A13" s="3" t="str">
        <f>G13</f>
        <v>Planning [+]</v>
      </c>
      <c r="D13" s="225"/>
      <c r="F13" s="225" t="s">
        <v>17</v>
      </c>
      <c r="G13" s="13" t="s">
        <v>463</v>
      </c>
      <c r="I13" s="2"/>
      <c r="K13" s="1" t="s">
        <v>474</v>
      </c>
      <c r="L13" s="1"/>
      <c r="M13" s="1"/>
      <c r="O13" s="1" t="s">
        <v>338</v>
      </c>
      <c r="Q13" s="21"/>
    </row>
    <row r="14" spans="1:18" ht="57.6" outlineLevel="2" x14ac:dyDescent="0.3">
      <c r="A14" s="7" t="str">
        <f>I14</f>
        <v>TypeTijdstip</v>
      </c>
      <c r="D14" s="225"/>
      <c r="F14" s="225"/>
      <c r="H14" s="226" t="s">
        <v>473</v>
      </c>
      <c r="I14" s="7" t="s">
        <v>464</v>
      </c>
      <c r="K14" s="1" t="s">
        <v>475</v>
      </c>
      <c r="L14" s="21" t="s">
        <v>479</v>
      </c>
      <c r="M14" s="21" t="s">
        <v>482</v>
      </c>
      <c r="O14" s="1" t="s">
        <v>338</v>
      </c>
      <c r="Q14" s="21"/>
    </row>
    <row r="15" spans="1:18" outlineLevel="2" x14ac:dyDescent="0.3">
      <c r="A15" s="7" t="str">
        <f t="shared" ref="A15:A23" si="2">I15</f>
        <v>Starttijd</v>
      </c>
      <c r="D15" s="225"/>
      <c r="F15" s="225"/>
      <c r="H15" s="227"/>
      <c r="I15" s="7" t="s">
        <v>465</v>
      </c>
      <c r="K15" s="39" t="s">
        <v>249</v>
      </c>
      <c r="L15" s="1"/>
      <c r="M15" s="1"/>
      <c r="O15" s="1" t="s">
        <v>338</v>
      </c>
      <c r="Q15" s="21"/>
    </row>
    <row r="16" spans="1:18" outlineLevel="2" x14ac:dyDescent="0.3">
      <c r="A16" s="7" t="str">
        <f t="shared" si="2"/>
        <v>Eindtijd</v>
      </c>
      <c r="D16" s="225"/>
      <c r="F16" s="225"/>
      <c r="H16" s="227"/>
      <c r="I16" s="7" t="s">
        <v>466</v>
      </c>
      <c r="K16" s="39" t="s">
        <v>249</v>
      </c>
      <c r="L16" s="1"/>
      <c r="M16" s="1"/>
      <c r="O16" s="1" t="s">
        <v>338</v>
      </c>
      <c r="Q16" s="21"/>
    </row>
    <row r="17" spans="1:17" ht="172.8" outlineLevel="2" x14ac:dyDescent="0.3">
      <c r="A17" s="7" t="str">
        <f t="shared" si="2"/>
        <v>Redencode</v>
      </c>
      <c r="D17" s="225"/>
      <c r="F17" s="225"/>
      <c r="H17" s="227"/>
      <c r="I17" s="7" t="s">
        <v>467</v>
      </c>
      <c r="K17" s="1" t="s">
        <v>476</v>
      </c>
      <c r="L17" s="21" t="s">
        <v>480</v>
      </c>
      <c r="M17" s="21" t="s">
        <v>480</v>
      </c>
      <c r="O17" s="1" t="s">
        <v>338</v>
      </c>
      <c r="Q17" s="21" t="s">
        <v>483</v>
      </c>
    </row>
    <row r="18" spans="1:17" outlineLevel="2" x14ac:dyDescent="0.3">
      <c r="A18" s="3" t="str">
        <f t="shared" si="2"/>
        <v>Toelichting</v>
      </c>
      <c r="D18" s="225"/>
      <c r="F18" s="225"/>
      <c r="H18" s="227"/>
      <c r="I18" s="3" t="s">
        <v>15</v>
      </c>
      <c r="K18" s="1" t="s">
        <v>137</v>
      </c>
      <c r="L18" s="1"/>
      <c r="M18" s="1"/>
      <c r="O18" s="1" t="s">
        <v>340</v>
      </c>
      <c r="Q18" s="21" t="s">
        <v>484</v>
      </c>
    </row>
    <row r="19" spans="1:17" outlineLevel="2" x14ac:dyDescent="0.3">
      <c r="A19" s="7" t="str">
        <f t="shared" si="2"/>
        <v>IsOpdrachtgeverBenodigd</v>
      </c>
      <c r="D19" s="225"/>
      <c r="F19" s="225"/>
      <c r="H19" s="228"/>
      <c r="I19" s="7" t="s">
        <v>468</v>
      </c>
      <c r="K19" s="1" t="s">
        <v>148</v>
      </c>
      <c r="L19" s="1"/>
      <c r="M19" s="1"/>
      <c r="O19" s="1" t="s">
        <v>338</v>
      </c>
      <c r="Q19" s="21"/>
    </row>
    <row r="20" spans="1:17" outlineLevel="1" x14ac:dyDescent="0.3">
      <c r="A20" s="3" t="str">
        <f>G20</f>
        <v>Beletmelding [+]</v>
      </c>
      <c r="D20" s="225"/>
      <c r="F20" s="225"/>
      <c r="G20" s="13" t="s">
        <v>470</v>
      </c>
      <c r="K20" s="1" t="s">
        <v>477</v>
      </c>
      <c r="L20" s="1"/>
      <c r="M20" s="1"/>
      <c r="O20" s="1" t="s">
        <v>341</v>
      </c>
      <c r="Q20" s="21"/>
    </row>
    <row r="21" spans="1:17" outlineLevel="2" x14ac:dyDescent="0.3">
      <c r="A21" s="7" t="str">
        <f t="shared" si="2"/>
        <v>Contacttijdstip</v>
      </c>
      <c r="D21" s="225"/>
      <c r="F21" s="225"/>
      <c r="H21" s="229" t="s">
        <v>469</v>
      </c>
      <c r="I21" s="7" t="s">
        <v>471</v>
      </c>
      <c r="K21" s="1" t="s">
        <v>249</v>
      </c>
      <c r="L21" s="1"/>
      <c r="M21" s="1"/>
      <c r="O21" s="1" t="s">
        <v>339</v>
      </c>
      <c r="Q21" s="21"/>
    </row>
    <row r="22" spans="1:17" ht="63" customHeight="1" outlineLevel="2" x14ac:dyDescent="0.3">
      <c r="A22" s="7" t="str">
        <f t="shared" si="2"/>
        <v>TypeContactpoging</v>
      </c>
      <c r="D22" s="225"/>
      <c r="F22" s="225"/>
      <c r="H22" s="229"/>
      <c r="I22" s="7" t="s">
        <v>472</v>
      </c>
      <c r="K22" s="1" t="s">
        <v>478</v>
      </c>
      <c r="L22" s="21" t="s">
        <v>481</v>
      </c>
      <c r="M22" s="21" t="s">
        <v>481</v>
      </c>
      <c r="O22" s="1" t="s">
        <v>339</v>
      </c>
      <c r="Q22" s="21"/>
    </row>
    <row r="23" spans="1:17" outlineLevel="2" x14ac:dyDescent="0.3">
      <c r="A23" s="7" t="str">
        <f t="shared" si="2"/>
        <v>Opmerking</v>
      </c>
      <c r="D23" s="225"/>
      <c r="F23" s="225"/>
      <c r="H23" s="229"/>
      <c r="I23" s="7" t="s">
        <v>447</v>
      </c>
      <c r="K23" s="1" t="s">
        <v>137</v>
      </c>
      <c r="L23" s="1"/>
      <c r="M23" s="1"/>
      <c r="O23" s="1" t="s">
        <v>339</v>
      </c>
      <c r="Q23" s="21"/>
    </row>
    <row r="24" spans="1:17" outlineLevel="1" x14ac:dyDescent="0.3"/>
  </sheetData>
  <mergeCells count="5">
    <mergeCell ref="F5:F11"/>
    <mergeCell ref="D2:D23"/>
    <mergeCell ref="H14:H19"/>
    <mergeCell ref="H21:H23"/>
    <mergeCell ref="F13:F23"/>
  </mergeCells>
  <conditionalFormatting sqref="O2:O23">
    <cfRule type="cellIs" dxfId="127" priority="1" operator="equal">
      <formula>"Nvt"</formula>
    </cfRule>
    <cfRule type="cellIs" dxfId="126" priority="2" operator="equal">
      <formula>"Nee"</formula>
    </cfRule>
    <cfRule type="cellIs" dxfId="125" priority="3" operator="equal">
      <formula>"Optie"</formula>
    </cfRule>
    <cfRule type="cellIs" dxfId="124" priority="4" operator="equal">
      <formula>"Ja"</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D112"/>
  <sheetViews>
    <sheetView zoomScale="90" zoomScaleNormal="90" workbookViewId="0">
      <pane xSplit="1" ySplit="1" topLeftCell="B48" activePane="bottomRight" state="frozen"/>
      <selection activeCell="S25" sqref="S25"/>
      <selection pane="topRight" activeCell="S25" sqref="S25"/>
      <selection pane="bottomLeft" activeCell="S25" sqref="S25"/>
      <selection pane="bottomRight" activeCell="AB51" sqref="AB51"/>
    </sheetView>
  </sheetViews>
  <sheetFormatPr defaultRowHeight="14.4" outlineLevelRow="4" outlineLevelCol="1" x14ac:dyDescent="0.3"/>
  <cols>
    <col min="1" max="1" width="21.5546875" style="2" bestFit="1" customWidth="1"/>
    <col min="2" max="2" width="2.77734375" style="2" customWidth="1"/>
    <col min="3" max="3" width="3.33203125" style="2" customWidth="1"/>
    <col min="4" max="4" width="20.77734375" style="2" hidden="1" customWidth="1" outlineLevel="1"/>
    <col min="5" max="5" width="3.33203125" style="2" hidden="1" customWidth="1" outlineLevel="1"/>
    <col min="6" max="6" width="18.77734375" style="2" hidden="1" customWidth="1" outlineLevel="1"/>
    <col min="7" max="7" width="3.21875" style="2" hidden="1" customWidth="1" outlineLevel="1"/>
    <col min="8" max="8" width="18.44140625" style="2" hidden="1" customWidth="1" outlineLevel="1"/>
    <col min="9" max="9" width="3.44140625" style="2" hidden="1" customWidth="1" outlineLevel="1"/>
    <col min="10" max="10" width="21.109375" style="2" hidden="1" customWidth="1" outlineLevel="1"/>
    <col min="11" max="11" width="3.33203125" style="2" hidden="1" customWidth="1" outlineLevel="1"/>
    <col min="12" max="12" width="16.109375" style="2" hidden="1" customWidth="1" outlineLevel="1"/>
    <col min="13" max="13" width="3.44140625" style="2" hidden="1" customWidth="1" outlineLevel="1"/>
    <col min="14" max="14" width="8.88671875" style="2" hidden="1" customWidth="1" outlineLevel="1"/>
    <col min="15" max="15" width="3.33203125" style="2" customWidth="1" collapsed="1"/>
    <col min="16" max="16" width="25.109375" style="2" customWidth="1" outlineLevel="1"/>
    <col min="17" max="18" width="35.44140625" style="2" customWidth="1" outlineLevel="1"/>
    <col min="19" max="19" width="3.33203125" style="2" customWidth="1"/>
    <col min="20" max="22" width="21.109375" style="2" hidden="1" customWidth="1" outlineLevel="1"/>
    <col min="23" max="23" width="3.33203125" style="2" customWidth="1" collapsed="1"/>
    <col min="24" max="29" width="21.109375" style="2" hidden="1" customWidth="1" outlineLevel="1"/>
    <col min="30" max="30" width="3.33203125" style="2" customWidth="1" collapsed="1"/>
    <col min="31" max="37" width="21.109375" style="2" hidden="1" customWidth="1" outlineLevel="1"/>
    <col min="38" max="38" width="3.33203125" style="2" customWidth="1" collapsed="1"/>
    <col min="39" max="39" width="44.44140625" style="22" hidden="1" customWidth="1" outlineLevel="1"/>
    <col min="40" max="40" width="3.21875" style="2" customWidth="1" collapsed="1"/>
    <col min="41" max="16384" width="8.88671875" style="2"/>
  </cols>
  <sheetData>
    <row r="1" spans="1:56" s="26" customFormat="1" ht="90" customHeight="1" x14ac:dyDescent="0.3">
      <c r="A1" s="25" t="str">
        <f>D1</f>
        <v>TechnischGereedbericht</v>
      </c>
      <c r="B1" s="25" t="s">
        <v>561</v>
      </c>
      <c r="D1" s="25" t="s">
        <v>374</v>
      </c>
      <c r="O1" s="29" t="s">
        <v>458</v>
      </c>
      <c r="P1" s="27" t="s">
        <v>399</v>
      </c>
      <c r="Q1" s="27" t="s">
        <v>348</v>
      </c>
      <c r="R1" s="27" t="s">
        <v>349</v>
      </c>
      <c r="S1" s="29" t="s">
        <v>457</v>
      </c>
      <c r="T1" s="27" t="str">
        <f>IF(Start!D7="","Geen",Start!D7)</f>
        <v>Vastleggen informatie</v>
      </c>
      <c r="U1" s="27" t="str">
        <f>IF(Start!D11="","Geen",Start!D11)</f>
        <v>Aanleggen</v>
      </c>
      <c r="V1" s="28" t="str">
        <f>T1&amp;" (meter) en "&amp;U1&amp;" (binnenwerk)"</f>
        <v>Vastleggen informatie (meter) en Aanleggen (binnenwerk)</v>
      </c>
      <c r="W1" s="29" t="s">
        <v>560</v>
      </c>
      <c r="X1" s="25" t="s">
        <v>432</v>
      </c>
      <c r="Y1" s="25" t="s">
        <v>329</v>
      </c>
      <c r="Z1" s="25" t="s">
        <v>333</v>
      </c>
      <c r="AA1" s="25" t="s">
        <v>433</v>
      </c>
      <c r="AB1" s="25" t="s">
        <v>336</v>
      </c>
      <c r="AC1" s="25" t="s">
        <v>337</v>
      </c>
      <c r="AD1" s="29" t="s">
        <v>725</v>
      </c>
      <c r="AE1" s="25" t="s">
        <v>494</v>
      </c>
      <c r="AF1" s="25" t="s">
        <v>329</v>
      </c>
      <c r="AG1" s="25" t="s">
        <v>330</v>
      </c>
      <c r="AH1" s="25" t="s">
        <v>333</v>
      </c>
      <c r="AI1" s="35" t="s">
        <v>502</v>
      </c>
      <c r="AJ1" s="25" t="s">
        <v>336</v>
      </c>
      <c r="AK1" s="25" t="s">
        <v>337</v>
      </c>
      <c r="AL1" s="29" t="s">
        <v>509</v>
      </c>
      <c r="AM1" s="28" t="s">
        <v>342</v>
      </c>
      <c r="AN1" s="29" t="s">
        <v>456</v>
      </c>
      <c r="AP1" s="26" t="s">
        <v>827</v>
      </c>
      <c r="AQ1" s="26" t="s">
        <v>828</v>
      </c>
      <c r="AR1" s="26" t="s">
        <v>829</v>
      </c>
      <c r="AS1" s="26" t="s">
        <v>830</v>
      </c>
      <c r="AT1" s="26" t="s">
        <v>831</v>
      </c>
      <c r="AU1" s="26" t="s">
        <v>832</v>
      </c>
      <c r="AV1" s="26" t="s">
        <v>833</v>
      </c>
      <c r="AW1" s="26" t="s">
        <v>834</v>
      </c>
      <c r="AX1" s="26" t="s">
        <v>835</v>
      </c>
      <c r="AY1" s="26" t="s">
        <v>836</v>
      </c>
      <c r="AZ1" s="26" t="s">
        <v>837</v>
      </c>
      <c r="BB1" s="26" t="s">
        <v>826</v>
      </c>
      <c r="BC1" s="26" t="s">
        <v>857</v>
      </c>
      <c r="BD1" s="26" t="s">
        <v>858</v>
      </c>
    </row>
    <row r="2" spans="1:56" ht="14.4" customHeight="1" x14ac:dyDescent="0.3">
      <c r="A2" s="7" t="str">
        <f>F2</f>
        <v>OpdrachtID</v>
      </c>
      <c r="B2" s="7" t="s">
        <v>341</v>
      </c>
      <c r="C2" s="2">
        <v>1</v>
      </c>
      <c r="E2" s="224" t="s">
        <v>374</v>
      </c>
      <c r="F2" s="17" t="s">
        <v>0</v>
      </c>
      <c r="P2" s="1" t="s">
        <v>135</v>
      </c>
      <c r="Q2" s="1"/>
      <c r="R2" s="1"/>
      <c r="T2" s="1" t="str">
        <f>IF($T$1=$X$1,X2,IF($T$1=$Z$1,Z2,IF($T$1=$AA$1,AA2,IF($T$1=$AB$1,AB2,IF($T$1=$AC$1,AC2,IF($T$1=$Y$1,Y2,"Onbekend"))))))</f>
        <v>Ja</v>
      </c>
      <c r="U2" s="1" t="str">
        <f>IF($U$1=$AE$1,AE2,IF($U$1=$AF$1,AF2,IF($U$1=$AG$1,AG2,IF($U$1=$AH$1,AH2,IF($U$1=$AI$1,AI2,IF($U$1=$AJ$1,AJ2,IF($U$1=$AK$1,AK2,"Onbekend")))))))</f>
        <v>Ja</v>
      </c>
      <c r="V2" s="1" t="str">
        <f t="shared" ref="V2:V66" si="0">IF(T2="Ja","Ja",IF(U2="Ja","Ja",IF(T2="Optie","Optie",IF(U2="Optie","Optie",IF(T2="Nee","Nee",IF(U2="Nee","Nee",IF(T2="Nvt","Nvt",IF(U2="Nvt","Nvt","??"))))))))</f>
        <v>Ja</v>
      </c>
      <c r="X2" s="1" t="s">
        <v>338</v>
      </c>
      <c r="Y2" s="1" t="s">
        <v>338</v>
      </c>
      <c r="Z2" s="1" t="s">
        <v>338</v>
      </c>
      <c r="AA2" s="1" t="s">
        <v>338</v>
      </c>
      <c r="AB2" s="1" t="s">
        <v>338</v>
      </c>
      <c r="AC2" s="1" t="s">
        <v>338</v>
      </c>
      <c r="AE2" s="1" t="s">
        <v>338</v>
      </c>
      <c r="AF2" s="1" t="s">
        <v>338</v>
      </c>
      <c r="AG2" s="1" t="s">
        <v>338</v>
      </c>
      <c r="AH2" s="1" t="s">
        <v>338</v>
      </c>
      <c r="AI2" s="1" t="s">
        <v>339</v>
      </c>
      <c r="AJ2" s="1" t="s">
        <v>338</v>
      </c>
      <c r="AK2" s="1" t="s">
        <v>338</v>
      </c>
      <c r="AM2" s="21"/>
      <c r="AP2" s="2" t="str">
        <f>IF(AE2="Ja","Ja",IF(X2="Ja","Ja",IF(AE2="Optie","Optie",IF(X2="Optie","Optie",IF(AE2="Nee","Nee",IF(X2="Nee","Nee",IF(AE2="Nvt","Nvt",IF(X2="Nvt","Nvt","??"))))))))</f>
        <v>Ja</v>
      </c>
      <c r="AQ2" s="2" t="str">
        <f>IF(AE2="Ja","Ja",IF(AC2="Ja","Ja",IF(AE2="Optie","Optie",IF(AC2="Optie","Optie",IF(AE2="Nee","Nee",IF(AC2="Nee","Nee",IF(AE2="Nvt","Nvt",IF(AC2="Nvt","Nvt","??"))))))))</f>
        <v>Ja</v>
      </c>
      <c r="BB2" s="2" t="s">
        <v>828</v>
      </c>
      <c r="BC2" s="2" t="s">
        <v>862</v>
      </c>
      <c r="BD2" s="2" t="s">
        <v>864</v>
      </c>
    </row>
    <row r="3" spans="1:56" x14ac:dyDescent="0.3">
      <c r="A3" s="7" t="str">
        <f t="shared" ref="A3:A4" si="1">F3</f>
        <v>Versienummer</v>
      </c>
      <c r="B3" s="7" t="s">
        <v>341</v>
      </c>
      <c r="C3" s="2">
        <v>1</v>
      </c>
      <c r="E3" s="224"/>
      <c r="F3" s="17" t="s">
        <v>1</v>
      </c>
      <c r="P3" s="1" t="s">
        <v>136</v>
      </c>
      <c r="Q3" s="1"/>
      <c r="R3" s="1"/>
      <c r="T3" s="1" t="str">
        <f t="shared" ref="T3:T66" si="2">IF($T$1=$X$1,X3,IF($T$1=$Z$1,Z3,IF($T$1=$AA$1,AA3,IF($T$1=$AB$1,AB3,IF($T$1=$AC$1,AC3,"Onbekend")))))</f>
        <v>Ja</v>
      </c>
      <c r="U3" s="1" t="str">
        <f t="shared" ref="U3:U66" si="3">IF($U$1=$AE$1,AE3,IF($U$1=$AF$1,AF3,IF($U$1=$AG$1,AG3,IF($U$1=$AH$1,AH3,IF($U$1=$AI$1,AI3,IF($U$1=$AJ$1,AJ3,IF($U$1=$AK$1,AK3,"Onbekend")))))))</f>
        <v>Ja</v>
      </c>
      <c r="V3" s="1" t="str">
        <f t="shared" si="0"/>
        <v>Ja</v>
      </c>
      <c r="X3" s="1" t="s">
        <v>338</v>
      </c>
      <c r="Y3" s="1" t="s">
        <v>338</v>
      </c>
      <c r="Z3" s="1" t="s">
        <v>338</v>
      </c>
      <c r="AA3" s="1" t="s">
        <v>338</v>
      </c>
      <c r="AB3" s="1" t="s">
        <v>338</v>
      </c>
      <c r="AC3" s="1" t="s">
        <v>338</v>
      </c>
      <c r="AE3" s="1" t="s">
        <v>338</v>
      </c>
      <c r="AF3" s="1" t="s">
        <v>338</v>
      </c>
      <c r="AG3" s="1" t="s">
        <v>338</v>
      </c>
      <c r="AH3" s="1" t="s">
        <v>338</v>
      </c>
      <c r="AI3" s="1" t="s">
        <v>339</v>
      </c>
      <c r="AJ3" s="1" t="s">
        <v>338</v>
      </c>
      <c r="AK3" s="1" t="s">
        <v>338</v>
      </c>
      <c r="AM3" s="21"/>
      <c r="AP3" s="2" t="str">
        <f t="shared" ref="AP3:AP7" si="4">IF(AE3="Ja","Ja",IF(X3="Ja","Ja",IF(AE3="Optie","Optie",IF(X3="Optie","Optie",IF(AE3="Nee","Nee",IF(X3="Nee","Nee",IF(AE3="Nvt","Nvt",IF(X3="Nvt","Nvt","??"))))))))</f>
        <v>Ja</v>
      </c>
      <c r="AQ3" s="2" t="str">
        <f t="shared" ref="AQ3:AQ7" si="5">IF(AE3="Ja","Ja",IF(AC3="Ja","Ja",IF(AE3="Optie","Optie",IF(AC3="Optie","Optie",IF(AE3="Nee","Nee",IF(AC3="Nee","Nee",IF(AE3="Nvt","Nvt",IF(AC3="Nvt","Nvt","??"))))))))</f>
        <v>Ja</v>
      </c>
      <c r="BB3" s="2" t="s">
        <v>827</v>
      </c>
      <c r="BC3" s="2" t="s">
        <v>862</v>
      </c>
      <c r="BD3" s="2" t="s">
        <v>863</v>
      </c>
    </row>
    <row r="4" spans="1:56" x14ac:dyDescent="0.3">
      <c r="A4" s="3" t="str">
        <f t="shared" si="1"/>
        <v>Bijlagen [+]</v>
      </c>
      <c r="B4" s="3" t="s">
        <v>341</v>
      </c>
      <c r="C4" s="2">
        <v>1</v>
      </c>
      <c r="E4" s="224"/>
      <c r="F4" s="13" t="s">
        <v>166</v>
      </c>
      <c r="P4" s="1" t="s">
        <v>201</v>
      </c>
      <c r="Q4" s="1"/>
      <c r="R4" s="1"/>
      <c r="T4" s="1" t="str">
        <f t="shared" si="2"/>
        <v>Optie</v>
      </c>
      <c r="U4" s="1" t="str">
        <f t="shared" si="3"/>
        <v>Optie</v>
      </c>
      <c r="V4" s="1" t="str">
        <f t="shared" si="0"/>
        <v>Optie</v>
      </c>
      <c r="X4" s="1" t="s">
        <v>340</v>
      </c>
      <c r="Y4" s="1" t="s">
        <v>340</v>
      </c>
      <c r="Z4" s="1" t="s">
        <v>340</v>
      </c>
      <c r="AA4" s="1" t="s">
        <v>340</v>
      </c>
      <c r="AB4" s="1" t="s">
        <v>340</v>
      </c>
      <c r="AC4" s="1" t="s">
        <v>340</v>
      </c>
      <c r="AE4" s="1" t="s">
        <v>340</v>
      </c>
      <c r="AF4" s="1" t="s">
        <v>340</v>
      </c>
      <c r="AG4" s="1" t="s">
        <v>340</v>
      </c>
      <c r="AH4" s="1" t="s">
        <v>340</v>
      </c>
      <c r="AI4" s="1" t="s">
        <v>339</v>
      </c>
      <c r="AJ4" s="1" t="s">
        <v>340</v>
      </c>
      <c r="AK4" s="1" t="s">
        <v>340</v>
      </c>
      <c r="AM4" s="21"/>
      <c r="AP4" s="2" t="str">
        <f t="shared" si="4"/>
        <v>Optie</v>
      </c>
      <c r="AQ4" s="2" t="str">
        <f t="shared" si="5"/>
        <v>Optie</v>
      </c>
      <c r="BB4" s="2" t="s">
        <v>829</v>
      </c>
      <c r="BC4" s="2" t="s">
        <v>865</v>
      </c>
      <c r="BD4" s="2" t="s">
        <v>866</v>
      </c>
    </row>
    <row r="5" spans="1:56" outlineLevel="1" x14ac:dyDescent="0.3">
      <c r="A5" s="7" t="str">
        <f>H5</f>
        <v>BijlageID</v>
      </c>
      <c r="B5" s="7" t="s">
        <v>341</v>
      </c>
      <c r="C5" s="2">
        <v>2</v>
      </c>
      <c r="E5" s="224"/>
      <c r="G5" s="223" t="s">
        <v>167</v>
      </c>
      <c r="H5" s="7" t="s">
        <v>2</v>
      </c>
      <c r="P5" s="1" t="s">
        <v>137</v>
      </c>
      <c r="Q5" s="1"/>
      <c r="R5" s="1"/>
      <c r="T5" s="1" t="str">
        <f t="shared" si="2"/>
        <v>Ja</v>
      </c>
      <c r="U5" s="1" t="str">
        <f t="shared" si="3"/>
        <v>Ja</v>
      </c>
      <c r="V5" s="1" t="str">
        <f t="shared" si="0"/>
        <v>Ja</v>
      </c>
      <c r="X5" s="1" t="s">
        <v>338</v>
      </c>
      <c r="Y5" s="1" t="s">
        <v>338</v>
      </c>
      <c r="Z5" s="1" t="s">
        <v>338</v>
      </c>
      <c r="AA5" s="1" t="s">
        <v>338</v>
      </c>
      <c r="AB5" s="1" t="s">
        <v>338</v>
      </c>
      <c r="AC5" s="1" t="s">
        <v>338</v>
      </c>
      <c r="AE5" s="1" t="s">
        <v>338</v>
      </c>
      <c r="AF5" s="1" t="s">
        <v>338</v>
      </c>
      <c r="AG5" s="1" t="s">
        <v>338</v>
      </c>
      <c r="AH5" s="1" t="s">
        <v>338</v>
      </c>
      <c r="AI5" s="1" t="s">
        <v>339</v>
      </c>
      <c r="AJ5" s="1" t="s">
        <v>338</v>
      </c>
      <c r="AK5" s="1" t="s">
        <v>338</v>
      </c>
      <c r="AM5" s="21"/>
      <c r="AP5" s="2" t="str">
        <f t="shared" si="4"/>
        <v>Ja</v>
      </c>
      <c r="AQ5" s="2" t="str">
        <f t="shared" si="5"/>
        <v>Ja</v>
      </c>
      <c r="BB5" s="2" t="s">
        <v>831</v>
      </c>
      <c r="BC5" s="2" t="s">
        <v>867</v>
      </c>
      <c r="BD5" s="2" t="s">
        <v>866</v>
      </c>
    </row>
    <row r="6" spans="1:56" outlineLevel="1" x14ac:dyDescent="0.3">
      <c r="A6" s="7" t="str">
        <f t="shared" ref="A6:A11" si="6">H6</f>
        <v>Bestandsnaam</v>
      </c>
      <c r="B6" s="7" t="s">
        <v>341</v>
      </c>
      <c r="C6" s="2">
        <v>2</v>
      </c>
      <c r="E6" s="224"/>
      <c r="G6" s="223"/>
      <c r="H6" s="7" t="s">
        <v>3</v>
      </c>
      <c r="P6" s="1" t="s">
        <v>137</v>
      </c>
      <c r="Q6" s="1"/>
      <c r="R6" s="1"/>
      <c r="T6" s="1" t="str">
        <f t="shared" si="2"/>
        <v>Ja</v>
      </c>
      <c r="U6" s="1" t="str">
        <f t="shared" si="3"/>
        <v>Ja</v>
      </c>
      <c r="V6" s="1" t="str">
        <f t="shared" si="0"/>
        <v>Ja</v>
      </c>
      <c r="X6" s="1" t="s">
        <v>338</v>
      </c>
      <c r="Y6" s="1" t="s">
        <v>338</v>
      </c>
      <c r="Z6" s="1" t="s">
        <v>338</v>
      </c>
      <c r="AA6" s="1" t="s">
        <v>338</v>
      </c>
      <c r="AB6" s="1" t="s">
        <v>338</v>
      </c>
      <c r="AC6" s="1" t="s">
        <v>338</v>
      </c>
      <c r="AE6" s="1" t="s">
        <v>338</v>
      </c>
      <c r="AF6" s="1" t="s">
        <v>338</v>
      </c>
      <c r="AG6" s="1" t="s">
        <v>338</v>
      </c>
      <c r="AH6" s="1" t="s">
        <v>338</v>
      </c>
      <c r="AI6" s="1" t="s">
        <v>339</v>
      </c>
      <c r="AJ6" s="1" t="s">
        <v>338</v>
      </c>
      <c r="AK6" s="1" t="s">
        <v>338</v>
      </c>
      <c r="AM6" s="21"/>
      <c r="AP6" s="2" t="str">
        <f t="shared" si="4"/>
        <v>Ja</v>
      </c>
      <c r="AQ6" s="2" t="str">
        <f t="shared" si="5"/>
        <v>Ja</v>
      </c>
      <c r="BB6" s="2" t="s">
        <v>833</v>
      </c>
      <c r="BC6" s="2" t="s">
        <v>868</v>
      </c>
      <c r="BD6" s="2" t="s">
        <v>866</v>
      </c>
    </row>
    <row r="7" spans="1:56" outlineLevel="1" x14ac:dyDescent="0.3">
      <c r="A7" s="7" t="str">
        <f t="shared" si="6"/>
        <v>Extensie</v>
      </c>
      <c r="B7" s="7" t="s">
        <v>341</v>
      </c>
      <c r="C7" s="2">
        <v>2</v>
      </c>
      <c r="E7" s="224"/>
      <c r="G7" s="223"/>
      <c r="H7" s="7" t="s">
        <v>4</v>
      </c>
      <c r="P7" s="1" t="s">
        <v>137</v>
      </c>
      <c r="Q7" s="1"/>
      <c r="R7" s="1"/>
      <c r="T7" s="1" t="str">
        <f t="shared" si="2"/>
        <v>Ja</v>
      </c>
      <c r="U7" s="1" t="str">
        <f t="shared" si="3"/>
        <v>Ja</v>
      </c>
      <c r="V7" s="1" t="str">
        <f t="shared" si="0"/>
        <v>Ja</v>
      </c>
      <c r="X7" s="1" t="s">
        <v>338</v>
      </c>
      <c r="Y7" s="1" t="s">
        <v>338</v>
      </c>
      <c r="Z7" s="1" t="s">
        <v>338</v>
      </c>
      <c r="AA7" s="1" t="s">
        <v>338</v>
      </c>
      <c r="AB7" s="1" t="s">
        <v>338</v>
      </c>
      <c r="AC7" s="1" t="s">
        <v>338</v>
      </c>
      <c r="AE7" s="1" t="s">
        <v>338</v>
      </c>
      <c r="AF7" s="1" t="s">
        <v>338</v>
      </c>
      <c r="AG7" s="1" t="s">
        <v>338</v>
      </c>
      <c r="AH7" s="1" t="s">
        <v>338</v>
      </c>
      <c r="AI7" s="1" t="s">
        <v>339</v>
      </c>
      <c r="AJ7" s="1" t="s">
        <v>338</v>
      </c>
      <c r="AK7" s="1" t="s">
        <v>338</v>
      </c>
      <c r="AM7" s="21"/>
      <c r="AP7" s="2" t="str">
        <f t="shared" si="4"/>
        <v>Ja</v>
      </c>
      <c r="AQ7" s="2" t="str">
        <f t="shared" si="5"/>
        <v>Ja</v>
      </c>
      <c r="BB7" s="2" t="s">
        <v>830</v>
      </c>
      <c r="BC7" s="2" t="s">
        <v>865</v>
      </c>
      <c r="BD7" s="2" t="s">
        <v>864</v>
      </c>
    </row>
    <row r="8" spans="1:56" outlineLevel="1" x14ac:dyDescent="0.3">
      <c r="A8" s="3" t="str">
        <f t="shared" si="6"/>
        <v>Omschrijving</v>
      </c>
      <c r="B8" s="3" t="s">
        <v>341</v>
      </c>
      <c r="C8" s="2">
        <v>2</v>
      </c>
      <c r="E8" s="224"/>
      <c r="G8" s="223"/>
      <c r="H8" s="3" t="s">
        <v>5</v>
      </c>
      <c r="P8" s="1" t="s">
        <v>137</v>
      </c>
      <c r="Q8" s="1"/>
      <c r="R8" s="1"/>
      <c r="T8" s="1" t="str">
        <f t="shared" si="2"/>
        <v>Nee</v>
      </c>
      <c r="U8" s="1" t="str">
        <f t="shared" si="3"/>
        <v>Nee</v>
      </c>
      <c r="V8" s="1" t="str">
        <f t="shared" si="0"/>
        <v>Nee</v>
      </c>
      <c r="X8" s="1" t="s">
        <v>341</v>
      </c>
      <c r="Y8" s="1" t="s">
        <v>341</v>
      </c>
      <c r="Z8" s="1" t="s">
        <v>341</v>
      </c>
      <c r="AA8" s="1" t="s">
        <v>341</v>
      </c>
      <c r="AB8" s="1" t="s">
        <v>341</v>
      </c>
      <c r="AC8" s="1" t="s">
        <v>341</v>
      </c>
      <c r="AE8" s="1" t="s">
        <v>341</v>
      </c>
      <c r="AF8" s="1" t="s">
        <v>341</v>
      </c>
      <c r="AG8" s="1" t="s">
        <v>341</v>
      </c>
      <c r="AH8" s="1" t="s">
        <v>341</v>
      </c>
      <c r="AI8" s="1" t="s">
        <v>339</v>
      </c>
      <c r="AJ8" s="1" t="s">
        <v>341</v>
      </c>
      <c r="AK8" s="1" t="s">
        <v>341</v>
      </c>
      <c r="AM8" s="21"/>
      <c r="BB8" s="2" t="s">
        <v>832</v>
      </c>
      <c r="BC8" s="2" t="s">
        <v>867</v>
      </c>
      <c r="BD8" s="2" t="s">
        <v>864</v>
      </c>
    </row>
    <row r="9" spans="1:56" ht="244.8" outlineLevel="1" x14ac:dyDescent="0.3">
      <c r="A9" s="7" t="str">
        <f t="shared" si="6"/>
        <v>Documentsoort</v>
      </c>
      <c r="B9" s="7" t="s">
        <v>341</v>
      </c>
      <c r="C9" s="2">
        <v>2</v>
      </c>
      <c r="E9" s="224"/>
      <c r="G9" s="223"/>
      <c r="H9" s="7" t="s">
        <v>6</v>
      </c>
      <c r="P9" s="1" t="s">
        <v>138</v>
      </c>
      <c r="Q9" s="21" t="s">
        <v>361</v>
      </c>
      <c r="R9" s="21" t="s">
        <v>492</v>
      </c>
      <c r="T9" s="1" t="str">
        <f t="shared" si="2"/>
        <v>Ja</v>
      </c>
      <c r="U9" s="1" t="str">
        <f t="shared" si="3"/>
        <v>Ja</v>
      </c>
      <c r="V9" s="1" t="str">
        <f t="shared" si="0"/>
        <v>Ja</v>
      </c>
      <c r="X9" s="1" t="s">
        <v>338</v>
      </c>
      <c r="Y9" s="1" t="s">
        <v>338</v>
      </c>
      <c r="Z9" s="1" t="s">
        <v>338</v>
      </c>
      <c r="AA9" s="1" t="s">
        <v>338</v>
      </c>
      <c r="AB9" s="1" t="s">
        <v>338</v>
      </c>
      <c r="AC9" s="1" t="s">
        <v>338</v>
      </c>
      <c r="AE9" s="1" t="s">
        <v>338</v>
      </c>
      <c r="AF9" s="1" t="s">
        <v>338</v>
      </c>
      <c r="AG9" s="1" t="s">
        <v>338</v>
      </c>
      <c r="AH9" s="1" t="s">
        <v>338</v>
      </c>
      <c r="AI9" s="1" t="s">
        <v>339</v>
      </c>
      <c r="AJ9" s="1" t="s">
        <v>338</v>
      </c>
      <c r="AK9" s="1" t="s">
        <v>338</v>
      </c>
      <c r="AM9" s="21"/>
      <c r="BB9" s="2" t="s">
        <v>834</v>
      </c>
      <c r="BC9" s="2" t="s">
        <v>868</v>
      </c>
      <c r="BD9" s="2" t="s">
        <v>864</v>
      </c>
    </row>
    <row r="10" spans="1:56" outlineLevel="1" x14ac:dyDescent="0.3">
      <c r="A10" s="3" t="str">
        <f t="shared" si="6"/>
        <v>MIMEType</v>
      </c>
      <c r="B10" s="3" t="s">
        <v>341</v>
      </c>
      <c r="C10" s="2">
        <v>2</v>
      </c>
      <c r="E10" s="224"/>
      <c r="G10" s="223"/>
      <c r="H10" s="3" t="s">
        <v>7</v>
      </c>
      <c r="P10" s="1" t="s">
        <v>137</v>
      </c>
      <c r="Q10" s="1"/>
      <c r="R10" s="1"/>
      <c r="T10" s="1" t="str">
        <f t="shared" si="2"/>
        <v>Nee</v>
      </c>
      <c r="U10" s="1" t="str">
        <f t="shared" si="3"/>
        <v>Nee</v>
      </c>
      <c r="V10" s="1" t="str">
        <f t="shared" si="0"/>
        <v>Nee</v>
      </c>
      <c r="X10" s="1" t="s">
        <v>341</v>
      </c>
      <c r="Y10" s="1" t="s">
        <v>341</v>
      </c>
      <c r="Z10" s="1" t="s">
        <v>341</v>
      </c>
      <c r="AA10" s="1" t="s">
        <v>341</v>
      </c>
      <c r="AB10" s="1" t="s">
        <v>341</v>
      </c>
      <c r="AC10" s="1" t="s">
        <v>341</v>
      </c>
      <c r="AE10" s="1" t="s">
        <v>341</v>
      </c>
      <c r="AF10" s="1" t="s">
        <v>341</v>
      </c>
      <c r="AG10" s="1" t="s">
        <v>341</v>
      </c>
      <c r="AH10" s="1" t="s">
        <v>341</v>
      </c>
      <c r="AI10" s="1" t="s">
        <v>339</v>
      </c>
      <c r="AJ10" s="1" t="s">
        <v>341</v>
      </c>
      <c r="AK10" s="1" t="s">
        <v>341</v>
      </c>
      <c r="AM10" s="21"/>
      <c r="BB10" s="2" t="s">
        <v>835</v>
      </c>
      <c r="BC10" s="2" t="s">
        <v>869</v>
      </c>
      <c r="BD10" s="2" t="s">
        <v>870</v>
      </c>
    </row>
    <row r="11" spans="1:56" outlineLevel="1" x14ac:dyDescent="0.3">
      <c r="A11" s="3" t="str">
        <f t="shared" si="6"/>
        <v>Versienummer</v>
      </c>
      <c r="B11" s="3" t="s">
        <v>341</v>
      </c>
      <c r="C11" s="2">
        <v>2</v>
      </c>
      <c r="E11" s="224"/>
      <c r="G11" s="223"/>
      <c r="H11" s="3" t="s">
        <v>1</v>
      </c>
      <c r="P11" s="1" t="s">
        <v>139</v>
      </c>
      <c r="Q11" s="1"/>
      <c r="R11" s="1"/>
      <c r="T11" s="1" t="str">
        <f t="shared" si="2"/>
        <v>Nee</v>
      </c>
      <c r="U11" s="1" t="str">
        <f t="shared" si="3"/>
        <v>Nee</v>
      </c>
      <c r="V11" s="1" t="str">
        <f t="shared" si="0"/>
        <v>Nee</v>
      </c>
      <c r="X11" s="1" t="s">
        <v>341</v>
      </c>
      <c r="Y11" s="1" t="s">
        <v>341</v>
      </c>
      <c r="Z11" s="1" t="s">
        <v>341</v>
      </c>
      <c r="AA11" s="1" t="s">
        <v>341</v>
      </c>
      <c r="AB11" s="1" t="s">
        <v>341</v>
      </c>
      <c r="AC11" s="1" t="s">
        <v>341</v>
      </c>
      <c r="AE11" s="1" t="s">
        <v>341</v>
      </c>
      <c r="AF11" s="1" t="s">
        <v>341</v>
      </c>
      <c r="AG11" s="1" t="s">
        <v>341</v>
      </c>
      <c r="AH11" s="1" t="s">
        <v>341</v>
      </c>
      <c r="AI11" s="1" t="s">
        <v>339</v>
      </c>
      <c r="AJ11" s="1" t="s">
        <v>341</v>
      </c>
      <c r="AK11" s="1" t="s">
        <v>341</v>
      </c>
      <c r="AM11" s="21"/>
      <c r="BB11" s="2" t="s">
        <v>836</v>
      </c>
      <c r="BC11" s="2" t="s">
        <v>869</v>
      </c>
      <c r="BD11" s="2" t="s">
        <v>864</v>
      </c>
    </row>
    <row r="12" spans="1:56" x14ac:dyDescent="0.3">
      <c r="A12" s="3" t="str">
        <f>F12</f>
        <v>Choice [+]</v>
      </c>
      <c r="B12" s="3" t="s">
        <v>341</v>
      </c>
      <c r="C12" s="2">
        <v>1</v>
      </c>
      <c r="E12" s="224"/>
      <c r="F12" s="13" t="s">
        <v>375</v>
      </c>
      <c r="P12" s="1" t="s">
        <v>17</v>
      </c>
      <c r="Q12" s="1"/>
      <c r="R12" s="1"/>
      <c r="T12" s="1" t="str">
        <f t="shared" si="2"/>
        <v>Optie</v>
      </c>
      <c r="U12" s="1" t="str">
        <f t="shared" si="3"/>
        <v>Optie</v>
      </c>
      <c r="V12" s="1" t="str">
        <f t="shared" si="0"/>
        <v>Optie</v>
      </c>
      <c r="X12" s="1" t="s">
        <v>340</v>
      </c>
      <c r="Y12" s="1" t="s">
        <v>340</v>
      </c>
      <c r="Z12" s="1" t="s">
        <v>340</v>
      </c>
      <c r="AA12" s="1" t="s">
        <v>340</v>
      </c>
      <c r="AB12" s="1" t="s">
        <v>340</v>
      </c>
      <c r="AC12" s="1" t="s">
        <v>341</v>
      </c>
      <c r="AE12" s="1" t="s">
        <v>340</v>
      </c>
      <c r="AF12" s="1" t="s">
        <v>340</v>
      </c>
      <c r="AG12" s="1" t="s">
        <v>340</v>
      </c>
      <c r="AH12" s="1" t="s">
        <v>340</v>
      </c>
      <c r="AI12" s="1" t="s">
        <v>339</v>
      </c>
      <c r="AJ12" s="1" t="s">
        <v>340</v>
      </c>
      <c r="AK12" s="1" t="s">
        <v>340</v>
      </c>
      <c r="AM12" s="21"/>
      <c r="BB12" s="2" t="s">
        <v>837</v>
      </c>
      <c r="BC12" s="2" t="s">
        <v>871</v>
      </c>
      <c r="BD12" s="2" t="s">
        <v>872</v>
      </c>
    </row>
    <row r="13" spans="1:56" ht="14.4" customHeight="1" outlineLevel="1" x14ac:dyDescent="0.3">
      <c r="A13" s="3" t="str">
        <f>H13</f>
        <v>AansluitingGas [+]</v>
      </c>
      <c r="B13" s="3" t="s">
        <v>341</v>
      </c>
      <c r="C13" s="2">
        <v>2</v>
      </c>
      <c r="E13" s="224"/>
      <c r="G13" s="223" t="s">
        <v>17</v>
      </c>
      <c r="H13" s="13" t="s">
        <v>173</v>
      </c>
      <c r="P13" s="1" t="s">
        <v>400</v>
      </c>
      <c r="Q13" s="1"/>
      <c r="R13" s="1"/>
      <c r="T13" s="1" t="str">
        <f t="shared" si="2"/>
        <v>Optie</v>
      </c>
      <c r="U13" s="1" t="str">
        <f t="shared" si="3"/>
        <v>Optie</v>
      </c>
      <c r="V13" s="1" t="str">
        <f t="shared" si="0"/>
        <v>Optie</v>
      </c>
      <c r="X13" s="1" t="s">
        <v>340</v>
      </c>
      <c r="Y13" s="1" t="s">
        <v>340</v>
      </c>
      <c r="Z13" s="1" t="s">
        <v>340</v>
      </c>
      <c r="AA13" s="1" t="s">
        <v>340</v>
      </c>
      <c r="AB13" s="1" t="s">
        <v>340</v>
      </c>
      <c r="AC13" s="1" t="s">
        <v>339</v>
      </c>
      <c r="AE13" s="1" t="s">
        <v>340</v>
      </c>
      <c r="AF13" s="1" t="s">
        <v>340</v>
      </c>
      <c r="AG13" s="1" t="s">
        <v>340</v>
      </c>
      <c r="AH13" s="1" t="s">
        <v>340</v>
      </c>
      <c r="AI13" s="1" t="s">
        <v>339</v>
      </c>
      <c r="AJ13" s="1" t="s">
        <v>340</v>
      </c>
      <c r="AK13" s="1" t="s">
        <v>340</v>
      </c>
      <c r="AM13" s="21"/>
    </row>
    <row r="14" spans="1:56" ht="14.4" customHeight="1" outlineLevel="2" x14ac:dyDescent="0.3">
      <c r="A14" s="7" t="str">
        <f>J14</f>
        <v>EANcode</v>
      </c>
      <c r="B14" s="7" t="s">
        <v>341</v>
      </c>
      <c r="C14" s="2">
        <v>3</v>
      </c>
      <c r="E14" s="224"/>
      <c r="G14" s="223"/>
      <c r="I14" s="223" t="s">
        <v>18</v>
      </c>
      <c r="J14" s="17" t="s">
        <v>19</v>
      </c>
      <c r="P14" s="1" t="s">
        <v>144</v>
      </c>
      <c r="Q14" s="1"/>
      <c r="R14" s="1"/>
      <c r="T14" s="1" t="str">
        <f t="shared" si="2"/>
        <v>Ja</v>
      </c>
      <c r="U14" s="1" t="str">
        <f t="shared" si="3"/>
        <v>Ja</v>
      </c>
      <c r="V14" s="1" t="str">
        <f t="shared" si="0"/>
        <v>Ja</v>
      </c>
      <c r="X14" s="1" t="s">
        <v>338</v>
      </c>
      <c r="Y14" s="1" t="s">
        <v>338</v>
      </c>
      <c r="Z14" s="1" t="s">
        <v>338</v>
      </c>
      <c r="AA14" s="1" t="s">
        <v>338</v>
      </c>
      <c r="AB14" s="1" t="s">
        <v>338</v>
      </c>
      <c r="AC14" s="1" t="s">
        <v>339</v>
      </c>
      <c r="AE14" s="1" t="s">
        <v>338</v>
      </c>
      <c r="AF14" s="1" t="s">
        <v>338</v>
      </c>
      <c r="AG14" s="1" t="s">
        <v>338</v>
      </c>
      <c r="AH14" s="1" t="s">
        <v>338</v>
      </c>
      <c r="AI14" s="1" t="s">
        <v>339</v>
      </c>
      <c r="AJ14" s="1" t="s">
        <v>338</v>
      </c>
      <c r="AK14" s="1" t="s">
        <v>338</v>
      </c>
      <c r="AM14" s="21"/>
    </row>
    <row r="15" spans="1:56" ht="14.4" customHeight="1" outlineLevel="2" x14ac:dyDescent="0.3">
      <c r="A15" s="7" t="str">
        <f>J15</f>
        <v>Werkzaamheden [+]</v>
      </c>
      <c r="B15" s="7" t="s">
        <v>341</v>
      </c>
      <c r="C15" s="2">
        <v>3</v>
      </c>
      <c r="E15" s="224"/>
      <c r="G15" s="223"/>
      <c r="I15" s="223"/>
      <c r="J15" s="17" t="s">
        <v>180</v>
      </c>
      <c r="P15" s="1" t="s">
        <v>263</v>
      </c>
      <c r="Q15" s="1"/>
      <c r="R15" s="1"/>
      <c r="T15" s="1" t="str">
        <f t="shared" si="2"/>
        <v>Ja</v>
      </c>
      <c r="U15" s="1" t="str">
        <f t="shared" si="3"/>
        <v>Ja</v>
      </c>
      <c r="V15" s="1" t="str">
        <f t="shared" si="0"/>
        <v>Ja</v>
      </c>
      <c r="X15" s="1" t="s">
        <v>338</v>
      </c>
      <c r="Y15" s="1" t="s">
        <v>338</v>
      </c>
      <c r="Z15" s="1" t="s">
        <v>338</v>
      </c>
      <c r="AA15" s="1" t="s">
        <v>338</v>
      </c>
      <c r="AB15" s="1" t="s">
        <v>338</v>
      </c>
      <c r="AC15" s="1" t="s">
        <v>339</v>
      </c>
      <c r="AE15" s="1" t="s">
        <v>338</v>
      </c>
      <c r="AF15" s="1" t="s">
        <v>338</v>
      </c>
      <c r="AG15" s="1" t="s">
        <v>338</v>
      </c>
      <c r="AH15" s="1" t="s">
        <v>338</v>
      </c>
      <c r="AI15" s="1" t="s">
        <v>339</v>
      </c>
      <c r="AJ15" s="1" t="s">
        <v>338</v>
      </c>
      <c r="AK15" s="1" t="s">
        <v>338</v>
      </c>
      <c r="AM15" s="21"/>
    </row>
    <row r="16" spans="1:56" ht="144" outlineLevel="3" x14ac:dyDescent="0.3">
      <c r="A16" s="7" t="str">
        <f>L16</f>
        <v>Aansluiting</v>
      </c>
      <c r="B16" s="7" t="s">
        <v>341</v>
      </c>
      <c r="C16" s="2">
        <v>4</v>
      </c>
      <c r="E16" s="224"/>
      <c r="G16" s="223"/>
      <c r="I16" s="223"/>
      <c r="K16" s="224" t="s">
        <v>126</v>
      </c>
      <c r="L16" s="7" t="s">
        <v>127</v>
      </c>
      <c r="P16" s="1" t="s">
        <v>264</v>
      </c>
      <c r="Q16" s="21" t="s">
        <v>319</v>
      </c>
      <c r="R16" s="21" t="s">
        <v>319</v>
      </c>
      <c r="T16" s="1" t="str">
        <f t="shared" si="2"/>
        <v>Ja</v>
      </c>
      <c r="U16" s="1" t="str">
        <f t="shared" si="3"/>
        <v>Ja</v>
      </c>
      <c r="V16" s="1" t="str">
        <f t="shared" si="0"/>
        <v>Ja</v>
      </c>
      <c r="X16" s="1" t="s">
        <v>338</v>
      </c>
      <c r="Y16" s="1" t="s">
        <v>338</v>
      </c>
      <c r="Z16" s="1" t="s">
        <v>338</v>
      </c>
      <c r="AA16" s="1" t="s">
        <v>338</v>
      </c>
      <c r="AB16" s="1" t="s">
        <v>338</v>
      </c>
      <c r="AC16" s="1" t="s">
        <v>339</v>
      </c>
      <c r="AE16" s="1" t="s">
        <v>338</v>
      </c>
      <c r="AF16" s="1" t="s">
        <v>338</v>
      </c>
      <c r="AG16" s="1" t="s">
        <v>338</v>
      </c>
      <c r="AH16" s="1" t="s">
        <v>338</v>
      </c>
      <c r="AI16" s="1" t="s">
        <v>339</v>
      </c>
      <c r="AJ16" s="1" t="s">
        <v>338</v>
      </c>
      <c r="AK16" s="1" t="s">
        <v>338</v>
      </c>
      <c r="AM16" s="21"/>
    </row>
    <row r="17" spans="1:39" ht="100.8" outlineLevel="3" x14ac:dyDescent="0.3">
      <c r="A17" s="7" t="str">
        <f t="shared" ref="A17:A21" si="7">L17</f>
        <v>Binnenwerk</v>
      </c>
      <c r="B17" s="7" t="s">
        <v>341</v>
      </c>
      <c r="C17" s="2">
        <v>4</v>
      </c>
      <c r="E17" s="224"/>
      <c r="G17" s="223"/>
      <c r="I17" s="223"/>
      <c r="K17" s="224"/>
      <c r="L17" s="7" t="s">
        <v>128</v>
      </c>
      <c r="P17" s="1" t="s">
        <v>265</v>
      </c>
      <c r="Q17" s="21" t="s">
        <v>320</v>
      </c>
      <c r="R17" s="21" t="s">
        <v>320</v>
      </c>
      <c r="T17" s="1" t="str">
        <f t="shared" si="2"/>
        <v>Ja</v>
      </c>
      <c r="U17" s="1" t="str">
        <f t="shared" si="3"/>
        <v>Ja</v>
      </c>
      <c r="V17" s="1" t="str">
        <f t="shared" si="0"/>
        <v>Ja</v>
      </c>
      <c r="X17" s="1" t="s">
        <v>338</v>
      </c>
      <c r="Y17" s="1" t="s">
        <v>338</v>
      </c>
      <c r="Z17" s="1" t="s">
        <v>338</v>
      </c>
      <c r="AA17" s="1" t="s">
        <v>338</v>
      </c>
      <c r="AB17" s="1" t="s">
        <v>338</v>
      </c>
      <c r="AC17" s="1" t="s">
        <v>339</v>
      </c>
      <c r="AE17" s="1" t="s">
        <v>338</v>
      </c>
      <c r="AF17" s="1" t="s">
        <v>338</v>
      </c>
      <c r="AG17" s="1" t="s">
        <v>338</v>
      </c>
      <c r="AH17" s="1" t="s">
        <v>338</v>
      </c>
      <c r="AI17" s="1" t="s">
        <v>339</v>
      </c>
      <c r="AJ17" s="1" t="s">
        <v>338</v>
      </c>
      <c r="AK17" s="1" t="s">
        <v>338</v>
      </c>
      <c r="AM17" s="21"/>
    </row>
    <row r="18" spans="1:39" ht="72" outlineLevel="3" x14ac:dyDescent="0.3">
      <c r="A18" s="7" t="str">
        <f t="shared" si="7"/>
        <v>Meter</v>
      </c>
      <c r="B18" s="7" t="s">
        <v>341</v>
      </c>
      <c r="C18" s="2">
        <v>4</v>
      </c>
      <c r="E18" s="224"/>
      <c r="G18" s="223"/>
      <c r="I18" s="223"/>
      <c r="K18" s="224"/>
      <c r="L18" s="7" t="s">
        <v>129</v>
      </c>
      <c r="P18" s="1" t="s">
        <v>266</v>
      </c>
      <c r="Q18" s="21" t="s">
        <v>321</v>
      </c>
      <c r="R18" s="21" t="s">
        <v>321</v>
      </c>
      <c r="T18" s="1" t="str">
        <f t="shared" si="2"/>
        <v>Ja</v>
      </c>
      <c r="U18" s="1" t="str">
        <f t="shared" si="3"/>
        <v>Ja</v>
      </c>
      <c r="V18" s="1" t="str">
        <f t="shared" si="0"/>
        <v>Ja</v>
      </c>
      <c r="X18" s="1" t="s">
        <v>338</v>
      </c>
      <c r="Y18" s="1" t="s">
        <v>338</v>
      </c>
      <c r="Z18" s="1" t="s">
        <v>338</v>
      </c>
      <c r="AA18" s="1" t="s">
        <v>338</v>
      </c>
      <c r="AB18" s="1" t="s">
        <v>338</v>
      </c>
      <c r="AC18" s="1" t="s">
        <v>339</v>
      </c>
      <c r="AE18" s="1" t="s">
        <v>338</v>
      </c>
      <c r="AF18" s="1" t="s">
        <v>338</v>
      </c>
      <c r="AG18" s="1" t="s">
        <v>338</v>
      </c>
      <c r="AH18" s="1" t="s">
        <v>338</v>
      </c>
      <c r="AI18" s="1" t="s">
        <v>339</v>
      </c>
      <c r="AJ18" s="1" t="s">
        <v>338</v>
      </c>
      <c r="AK18" s="1" t="s">
        <v>338</v>
      </c>
      <c r="AM18" s="21"/>
    </row>
    <row r="19" spans="1:39" ht="43.2" outlineLevel="3" x14ac:dyDescent="0.3">
      <c r="A19" s="7" t="str">
        <f t="shared" si="7"/>
        <v>TypeAansluiting</v>
      </c>
      <c r="B19" s="7" t="s">
        <v>341</v>
      </c>
      <c r="C19" s="2">
        <v>4</v>
      </c>
      <c r="E19" s="224"/>
      <c r="G19" s="223"/>
      <c r="I19" s="223"/>
      <c r="K19" s="224"/>
      <c r="L19" s="7" t="s">
        <v>130</v>
      </c>
      <c r="P19" s="1" t="s">
        <v>267</v>
      </c>
      <c r="Q19" s="21" t="s">
        <v>322</v>
      </c>
      <c r="R19" s="21" t="s">
        <v>322</v>
      </c>
      <c r="T19" s="1" t="str">
        <f t="shared" si="2"/>
        <v>Ja</v>
      </c>
      <c r="U19" s="1" t="str">
        <f t="shared" si="3"/>
        <v>Ja</v>
      </c>
      <c r="V19" s="1" t="str">
        <f t="shared" si="0"/>
        <v>Ja</v>
      </c>
      <c r="X19" s="1" t="s">
        <v>338</v>
      </c>
      <c r="Y19" s="1" t="s">
        <v>338</v>
      </c>
      <c r="Z19" s="1" t="s">
        <v>338</v>
      </c>
      <c r="AA19" s="1" t="s">
        <v>338</v>
      </c>
      <c r="AB19" s="1" t="s">
        <v>338</v>
      </c>
      <c r="AC19" s="1" t="s">
        <v>339</v>
      </c>
      <c r="AE19" s="1" t="s">
        <v>338</v>
      </c>
      <c r="AF19" s="1" t="s">
        <v>338</v>
      </c>
      <c r="AG19" s="1" t="s">
        <v>338</v>
      </c>
      <c r="AH19" s="1" t="s">
        <v>338</v>
      </c>
      <c r="AI19" s="1" t="s">
        <v>339</v>
      </c>
      <c r="AJ19" s="1" t="s">
        <v>338</v>
      </c>
      <c r="AK19" s="1" t="s">
        <v>338</v>
      </c>
      <c r="AM19" s="21"/>
    </row>
    <row r="20" spans="1:39" ht="57.6" outlineLevel="3" x14ac:dyDescent="0.3">
      <c r="A20" s="7" t="str">
        <f t="shared" si="7"/>
        <v>FysiekeStatus</v>
      </c>
      <c r="B20" s="7" t="s">
        <v>341</v>
      </c>
      <c r="C20" s="2">
        <v>4</v>
      </c>
      <c r="E20" s="224"/>
      <c r="G20" s="223"/>
      <c r="I20" s="223"/>
      <c r="K20" s="224"/>
      <c r="L20" s="7" t="s">
        <v>131</v>
      </c>
      <c r="P20" s="1" t="s">
        <v>268</v>
      </c>
      <c r="Q20" s="21" t="s">
        <v>323</v>
      </c>
      <c r="R20" s="21" t="s">
        <v>323</v>
      </c>
      <c r="T20" s="1" t="str">
        <f t="shared" si="2"/>
        <v>Ja</v>
      </c>
      <c r="U20" s="1" t="str">
        <f t="shared" si="3"/>
        <v>Ja</v>
      </c>
      <c r="V20" s="1" t="str">
        <f t="shared" si="0"/>
        <v>Ja</v>
      </c>
      <c r="X20" s="1" t="s">
        <v>338</v>
      </c>
      <c r="Y20" s="1" t="s">
        <v>338</v>
      </c>
      <c r="Z20" s="1" t="s">
        <v>338</v>
      </c>
      <c r="AA20" s="1" t="s">
        <v>338</v>
      </c>
      <c r="AB20" s="1" t="s">
        <v>338</v>
      </c>
      <c r="AC20" s="1" t="s">
        <v>339</v>
      </c>
      <c r="AE20" s="1" t="s">
        <v>338</v>
      </c>
      <c r="AF20" s="1" t="s">
        <v>338</v>
      </c>
      <c r="AG20" s="1" t="s">
        <v>338</v>
      </c>
      <c r="AH20" s="1" t="s">
        <v>338</v>
      </c>
      <c r="AI20" s="1" t="s">
        <v>339</v>
      </c>
      <c r="AJ20" s="1" t="s">
        <v>338</v>
      </c>
      <c r="AK20" s="1" t="s">
        <v>338</v>
      </c>
      <c r="AM20" s="21"/>
    </row>
    <row r="21" spans="1:39" ht="43.2" outlineLevel="3" x14ac:dyDescent="0.3">
      <c r="A21" s="7" t="str">
        <f t="shared" si="7"/>
        <v>WijzigenCapaciteit</v>
      </c>
      <c r="B21" s="7" t="s">
        <v>341</v>
      </c>
      <c r="C21" s="2">
        <v>4</v>
      </c>
      <c r="E21" s="224"/>
      <c r="G21" s="223"/>
      <c r="I21" s="223"/>
      <c r="K21" s="224"/>
      <c r="L21" s="7" t="s">
        <v>132</v>
      </c>
      <c r="P21" s="1" t="s">
        <v>269</v>
      </c>
      <c r="Q21" s="21" t="s">
        <v>324</v>
      </c>
      <c r="R21" s="21" t="s">
        <v>324</v>
      </c>
      <c r="T21" s="1" t="str">
        <f t="shared" si="2"/>
        <v>Ja</v>
      </c>
      <c r="U21" s="1" t="str">
        <f t="shared" si="3"/>
        <v>Ja</v>
      </c>
      <c r="V21" s="1" t="str">
        <f t="shared" si="0"/>
        <v>Ja</v>
      </c>
      <c r="X21" s="1" t="s">
        <v>338</v>
      </c>
      <c r="Y21" s="1" t="s">
        <v>338</v>
      </c>
      <c r="Z21" s="1" t="s">
        <v>338</v>
      </c>
      <c r="AA21" s="1" t="s">
        <v>338</v>
      </c>
      <c r="AB21" s="1" t="s">
        <v>338</v>
      </c>
      <c r="AC21" s="1" t="s">
        <v>339</v>
      </c>
      <c r="AE21" s="1" t="s">
        <v>338</v>
      </c>
      <c r="AF21" s="1" t="s">
        <v>338</v>
      </c>
      <c r="AG21" s="1" t="s">
        <v>338</v>
      </c>
      <c r="AH21" s="1" t="s">
        <v>338</v>
      </c>
      <c r="AI21" s="1" t="s">
        <v>339</v>
      </c>
      <c r="AJ21" s="1" t="s">
        <v>338</v>
      </c>
      <c r="AK21" s="1" t="s">
        <v>338</v>
      </c>
      <c r="AM21" s="21"/>
    </row>
    <row r="22" spans="1:39" ht="57.6" outlineLevel="2" x14ac:dyDescent="0.3">
      <c r="A22" s="3" t="str">
        <f>J22</f>
        <v>WijzeOplevering</v>
      </c>
      <c r="B22" s="3" t="s">
        <v>338</v>
      </c>
      <c r="C22" s="2">
        <v>3</v>
      </c>
      <c r="E22" s="224"/>
      <c r="G22" s="223"/>
      <c r="I22" s="223"/>
      <c r="J22" s="13" t="s">
        <v>376</v>
      </c>
      <c r="P22" s="1" t="s">
        <v>401</v>
      </c>
      <c r="Q22" s="21" t="s">
        <v>411</v>
      </c>
      <c r="R22" s="21" t="s">
        <v>411</v>
      </c>
      <c r="T22" s="1" t="str">
        <f t="shared" si="2"/>
        <v>Ja</v>
      </c>
      <c r="U22" s="1" t="str">
        <f t="shared" si="3"/>
        <v>Nee</v>
      </c>
      <c r="V22" s="1" t="str">
        <f t="shared" si="0"/>
        <v>Ja</v>
      </c>
      <c r="X22" s="1" t="s">
        <v>338</v>
      </c>
      <c r="Y22" s="1" t="s">
        <v>340</v>
      </c>
      <c r="Z22" s="1" t="s">
        <v>341</v>
      </c>
      <c r="AA22" s="1" t="s">
        <v>338</v>
      </c>
      <c r="AB22" s="1" t="s">
        <v>338</v>
      </c>
      <c r="AC22" s="1" t="s">
        <v>339</v>
      </c>
      <c r="AE22" s="1" t="s">
        <v>341</v>
      </c>
      <c r="AF22" s="1" t="s">
        <v>341</v>
      </c>
      <c r="AG22" s="1" t="s">
        <v>341</v>
      </c>
      <c r="AH22" s="1" t="s">
        <v>341</v>
      </c>
      <c r="AI22" s="1" t="s">
        <v>339</v>
      </c>
      <c r="AJ22" s="1" t="s">
        <v>341</v>
      </c>
      <c r="AK22" s="1" t="s">
        <v>341</v>
      </c>
      <c r="AM22" s="21"/>
    </row>
    <row r="23" spans="1:39" ht="244.8" outlineLevel="2" x14ac:dyDescent="0.3">
      <c r="A23" s="3" t="str">
        <f t="shared" ref="A23:A24" si="8">J23</f>
        <v>RedenTraditioneleMeter</v>
      </c>
      <c r="B23" s="3" t="s">
        <v>341</v>
      </c>
      <c r="C23" s="2">
        <v>3</v>
      </c>
      <c r="E23" s="224"/>
      <c r="G23" s="223"/>
      <c r="I23" s="223"/>
      <c r="J23" s="13" t="s">
        <v>377</v>
      </c>
      <c r="P23" s="1" t="s">
        <v>402</v>
      </c>
      <c r="Q23" s="21" t="s">
        <v>412</v>
      </c>
      <c r="R23" s="21" t="s">
        <v>412</v>
      </c>
      <c r="T23" s="1" t="str">
        <f t="shared" si="2"/>
        <v>Optie</v>
      </c>
      <c r="U23" s="1" t="str">
        <f t="shared" si="3"/>
        <v>Nee</v>
      </c>
      <c r="V23" s="1" t="str">
        <f t="shared" si="0"/>
        <v>Optie</v>
      </c>
      <c r="X23" s="1" t="s">
        <v>340</v>
      </c>
      <c r="Y23" s="1" t="s">
        <v>340</v>
      </c>
      <c r="Z23" s="1" t="s">
        <v>341</v>
      </c>
      <c r="AA23" s="1" t="s">
        <v>340</v>
      </c>
      <c r="AB23" s="1" t="s">
        <v>340</v>
      </c>
      <c r="AC23" s="1" t="s">
        <v>339</v>
      </c>
      <c r="AE23" s="1" t="s">
        <v>341</v>
      </c>
      <c r="AF23" s="1" t="s">
        <v>341</v>
      </c>
      <c r="AG23" s="1" t="s">
        <v>341</v>
      </c>
      <c r="AH23" s="1" t="s">
        <v>341</v>
      </c>
      <c r="AI23" s="1" t="s">
        <v>339</v>
      </c>
      <c r="AJ23" s="1" t="s">
        <v>341</v>
      </c>
      <c r="AK23" s="1" t="s">
        <v>341</v>
      </c>
      <c r="AM23" s="21" t="s">
        <v>434</v>
      </c>
    </row>
    <row r="24" spans="1:39" ht="14.4" customHeight="1" outlineLevel="2" x14ac:dyDescent="0.3">
      <c r="A24" s="3" t="str">
        <f t="shared" si="8"/>
        <v>VerwijderdeMeter [+]</v>
      </c>
      <c r="B24" s="3" t="s">
        <v>338</v>
      </c>
      <c r="C24" s="2">
        <v>3</v>
      </c>
      <c r="E24" s="224"/>
      <c r="G24" s="223"/>
      <c r="I24" s="223"/>
      <c r="J24" s="13" t="s">
        <v>378</v>
      </c>
      <c r="P24" s="1" t="s">
        <v>266</v>
      </c>
      <c r="Q24" s="1"/>
      <c r="R24" s="1"/>
      <c r="T24" s="1" t="str">
        <f t="shared" si="2"/>
        <v>Ja</v>
      </c>
      <c r="U24" s="1" t="str">
        <f t="shared" si="3"/>
        <v>Nee</v>
      </c>
      <c r="V24" s="1" t="str">
        <f t="shared" si="0"/>
        <v>Ja</v>
      </c>
      <c r="X24" s="1" t="s">
        <v>341</v>
      </c>
      <c r="Y24" s="1" t="s">
        <v>340</v>
      </c>
      <c r="Z24" s="1" t="s">
        <v>338</v>
      </c>
      <c r="AA24" s="1" t="s">
        <v>338</v>
      </c>
      <c r="AB24" s="1" t="s">
        <v>338</v>
      </c>
      <c r="AC24" s="1" t="s">
        <v>339</v>
      </c>
      <c r="AE24" s="1" t="s">
        <v>341</v>
      </c>
      <c r="AF24" s="1" t="s">
        <v>341</v>
      </c>
      <c r="AG24" s="1" t="s">
        <v>341</v>
      </c>
      <c r="AH24" s="1" t="s">
        <v>341</v>
      </c>
      <c r="AI24" s="1" t="s">
        <v>339</v>
      </c>
      <c r="AJ24" s="1" t="s">
        <v>341</v>
      </c>
      <c r="AK24" s="239" t="s">
        <v>341</v>
      </c>
      <c r="AM24" s="21"/>
    </row>
    <row r="25" spans="1:39" ht="14.4" customHeight="1" outlineLevel="3" x14ac:dyDescent="0.3">
      <c r="A25" s="7" t="str">
        <f>L25</f>
        <v>Meternummer</v>
      </c>
      <c r="B25" s="7" t="s">
        <v>341</v>
      </c>
      <c r="C25" s="2">
        <v>4</v>
      </c>
      <c r="E25" s="224"/>
      <c r="G25" s="223"/>
      <c r="I25" s="223"/>
      <c r="K25" s="223" t="s">
        <v>398</v>
      </c>
      <c r="L25" s="17" t="s">
        <v>379</v>
      </c>
      <c r="P25" s="1" t="s">
        <v>137</v>
      </c>
      <c r="Q25" s="1"/>
      <c r="R25" s="1"/>
      <c r="T25" s="1" t="str">
        <f t="shared" si="2"/>
        <v>Ja</v>
      </c>
      <c r="U25" s="1" t="str">
        <f t="shared" si="3"/>
        <v>Nvt</v>
      </c>
      <c r="V25" s="1" t="str">
        <f t="shared" si="0"/>
        <v>Ja</v>
      </c>
      <c r="X25" s="1" t="s">
        <v>339</v>
      </c>
      <c r="Y25" s="1" t="s">
        <v>338</v>
      </c>
      <c r="Z25" s="1" t="s">
        <v>338</v>
      </c>
      <c r="AA25" s="1" t="s">
        <v>338</v>
      </c>
      <c r="AB25" s="1" t="s">
        <v>338</v>
      </c>
      <c r="AC25" s="1" t="s">
        <v>339</v>
      </c>
      <c r="AE25" s="1" t="s">
        <v>339</v>
      </c>
      <c r="AF25" s="1" t="s">
        <v>339</v>
      </c>
      <c r="AG25" s="1" t="s">
        <v>339</v>
      </c>
      <c r="AH25" s="1" t="s">
        <v>339</v>
      </c>
      <c r="AI25" s="1" t="s">
        <v>339</v>
      </c>
      <c r="AJ25" s="1" t="s">
        <v>339</v>
      </c>
      <c r="AK25" s="239" t="s">
        <v>339</v>
      </c>
      <c r="AM25" s="21"/>
    </row>
    <row r="26" spans="1:39" ht="14.4" customHeight="1" outlineLevel="3" x14ac:dyDescent="0.3">
      <c r="A26" s="8" t="str">
        <f t="shared" ref="A26:A27" si="9">L26</f>
        <v>Barcode</v>
      </c>
      <c r="B26" s="8" t="s">
        <v>341</v>
      </c>
      <c r="C26" s="2">
        <v>4</v>
      </c>
      <c r="E26" s="224"/>
      <c r="G26" s="223"/>
      <c r="I26" s="223"/>
      <c r="K26" s="223"/>
      <c r="L26" s="12" t="s">
        <v>380</v>
      </c>
      <c r="P26" s="1" t="s">
        <v>137</v>
      </c>
      <c r="Q26" s="1"/>
      <c r="R26" s="1"/>
      <c r="T26" s="1" t="str">
        <f t="shared" si="2"/>
        <v>Nee</v>
      </c>
      <c r="U26" s="1" t="str">
        <f t="shared" si="3"/>
        <v>Nvt</v>
      </c>
      <c r="V26" s="1" t="str">
        <f t="shared" si="0"/>
        <v>Nee</v>
      </c>
      <c r="X26" s="1" t="s">
        <v>339</v>
      </c>
      <c r="Y26" s="1" t="s">
        <v>341</v>
      </c>
      <c r="Z26" s="1" t="s">
        <v>341</v>
      </c>
      <c r="AA26" s="1" t="s">
        <v>341</v>
      </c>
      <c r="AB26" s="1" t="s">
        <v>341</v>
      </c>
      <c r="AC26" s="1" t="s">
        <v>339</v>
      </c>
      <c r="AE26" s="1" t="s">
        <v>339</v>
      </c>
      <c r="AF26" s="1" t="s">
        <v>339</v>
      </c>
      <c r="AG26" s="1" t="s">
        <v>339</v>
      </c>
      <c r="AH26" s="1" t="s">
        <v>339</v>
      </c>
      <c r="AI26" s="1" t="s">
        <v>339</v>
      </c>
      <c r="AJ26" s="1" t="s">
        <v>339</v>
      </c>
      <c r="AK26" s="239" t="s">
        <v>339</v>
      </c>
      <c r="AM26" s="21"/>
    </row>
    <row r="27" spans="1:39" ht="14.4" customHeight="1" outlineLevel="3" x14ac:dyDescent="0.3">
      <c r="A27" s="7" t="str">
        <f t="shared" si="9"/>
        <v>Telwerk [+]</v>
      </c>
      <c r="B27" s="7" t="s">
        <v>341</v>
      </c>
      <c r="C27" s="2">
        <v>4</v>
      </c>
      <c r="E27" s="224"/>
      <c r="G27" s="223"/>
      <c r="I27" s="223"/>
      <c r="K27" s="223"/>
      <c r="L27" s="17" t="s">
        <v>381</v>
      </c>
      <c r="P27" s="1" t="s">
        <v>403</v>
      </c>
      <c r="Q27" s="1"/>
      <c r="R27" s="1"/>
      <c r="T27" s="1" t="str">
        <f t="shared" si="2"/>
        <v>Ja</v>
      </c>
      <c r="U27" s="1" t="str">
        <f t="shared" si="3"/>
        <v>Nvt</v>
      </c>
      <c r="V27" s="1" t="str">
        <f t="shared" si="0"/>
        <v>Ja</v>
      </c>
      <c r="X27" s="1" t="s">
        <v>339</v>
      </c>
      <c r="Y27" s="1" t="s">
        <v>338</v>
      </c>
      <c r="Z27" s="1" t="s">
        <v>338</v>
      </c>
      <c r="AA27" s="1" t="s">
        <v>338</v>
      </c>
      <c r="AB27" s="1" t="s">
        <v>338</v>
      </c>
      <c r="AC27" s="1" t="s">
        <v>339</v>
      </c>
      <c r="AE27" s="1" t="s">
        <v>339</v>
      </c>
      <c r="AF27" s="1" t="s">
        <v>339</v>
      </c>
      <c r="AG27" s="1" t="s">
        <v>339</v>
      </c>
      <c r="AH27" s="1" t="s">
        <v>339</v>
      </c>
      <c r="AI27" s="1" t="s">
        <v>339</v>
      </c>
      <c r="AJ27" s="1" t="s">
        <v>339</v>
      </c>
      <c r="AK27" s="239" t="s">
        <v>339</v>
      </c>
      <c r="AM27" s="21"/>
    </row>
    <row r="28" spans="1:39" ht="14.4" customHeight="1" outlineLevel="4" x14ac:dyDescent="0.3">
      <c r="A28" s="7" t="str">
        <f>N28</f>
        <v>Nummer</v>
      </c>
      <c r="B28" s="7" t="s">
        <v>341</v>
      </c>
      <c r="C28" s="2">
        <v>5</v>
      </c>
      <c r="E28" s="224"/>
      <c r="G28" s="223"/>
      <c r="I28" s="223"/>
      <c r="K28" s="223"/>
      <c r="M28" s="224" t="s">
        <v>384</v>
      </c>
      <c r="N28" s="7" t="s">
        <v>58</v>
      </c>
      <c r="P28" s="1" t="s">
        <v>137</v>
      </c>
      <c r="Q28" s="1"/>
      <c r="R28" s="1"/>
      <c r="T28" s="1" t="str">
        <f t="shared" si="2"/>
        <v>Ja</v>
      </c>
      <c r="U28" s="1" t="str">
        <f t="shared" si="3"/>
        <v>Nvt</v>
      </c>
      <c r="V28" s="1" t="str">
        <f t="shared" si="0"/>
        <v>Ja</v>
      </c>
      <c r="X28" s="1" t="s">
        <v>339</v>
      </c>
      <c r="Y28" s="1" t="s">
        <v>338</v>
      </c>
      <c r="Z28" s="1" t="s">
        <v>338</v>
      </c>
      <c r="AA28" s="1" t="s">
        <v>338</v>
      </c>
      <c r="AB28" s="1" t="s">
        <v>338</v>
      </c>
      <c r="AC28" s="1" t="s">
        <v>339</v>
      </c>
      <c r="AE28" s="1" t="s">
        <v>339</v>
      </c>
      <c r="AF28" s="1" t="s">
        <v>339</v>
      </c>
      <c r="AG28" s="1" t="s">
        <v>339</v>
      </c>
      <c r="AH28" s="1" t="s">
        <v>339</v>
      </c>
      <c r="AI28" s="1" t="s">
        <v>339</v>
      </c>
      <c r="AJ28" s="1" t="s">
        <v>339</v>
      </c>
      <c r="AK28" s="239" t="s">
        <v>339</v>
      </c>
      <c r="AM28" s="21"/>
    </row>
    <row r="29" spans="1:39" ht="14.4" customHeight="1" outlineLevel="4" x14ac:dyDescent="0.3">
      <c r="A29" s="7" t="str">
        <f>N29</f>
        <v>Stand</v>
      </c>
      <c r="B29" s="7" t="s">
        <v>341</v>
      </c>
      <c r="C29" s="2">
        <v>5</v>
      </c>
      <c r="E29" s="224"/>
      <c r="G29" s="223"/>
      <c r="I29" s="223"/>
      <c r="K29" s="223"/>
      <c r="M29" s="224"/>
      <c r="N29" s="7" t="s">
        <v>382</v>
      </c>
      <c r="P29" s="1" t="s">
        <v>270</v>
      </c>
      <c r="Q29" s="1"/>
      <c r="R29" s="1"/>
      <c r="T29" s="1" t="str">
        <f t="shared" si="2"/>
        <v>Ja</v>
      </c>
      <c r="U29" s="1" t="str">
        <f t="shared" si="3"/>
        <v>Nvt</v>
      </c>
      <c r="V29" s="1" t="str">
        <f t="shared" si="0"/>
        <v>Ja</v>
      </c>
      <c r="X29" s="1" t="s">
        <v>339</v>
      </c>
      <c r="Y29" s="1" t="s">
        <v>338</v>
      </c>
      <c r="Z29" s="1" t="s">
        <v>338</v>
      </c>
      <c r="AA29" s="1" t="s">
        <v>338</v>
      </c>
      <c r="AB29" s="1" t="s">
        <v>338</v>
      </c>
      <c r="AC29" s="1" t="s">
        <v>339</v>
      </c>
      <c r="AE29" s="1" t="s">
        <v>339</v>
      </c>
      <c r="AF29" s="1" t="s">
        <v>339</v>
      </c>
      <c r="AG29" s="1" t="s">
        <v>339</v>
      </c>
      <c r="AH29" s="1" t="s">
        <v>339</v>
      </c>
      <c r="AI29" s="1" t="s">
        <v>339</v>
      </c>
      <c r="AJ29" s="1" t="s">
        <v>339</v>
      </c>
      <c r="AK29" s="239" t="s">
        <v>339</v>
      </c>
      <c r="AM29" s="21"/>
    </row>
    <row r="30" spans="1:39" ht="14.4" customHeight="1" outlineLevel="3" x14ac:dyDescent="0.3">
      <c r="A30" s="19"/>
      <c r="B30" s="19"/>
      <c r="E30" s="224"/>
      <c r="G30" s="223"/>
      <c r="I30" s="223"/>
      <c r="P30" s="1"/>
      <c r="Q30" s="1"/>
      <c r="R30" s="1"/>
      <c r="T30" s="1"/>
      <c r="U30" s="1"/>
      <c r="V30" s="1"/>
      <c r="X30" s="1"/>
      <c r="Y30" s="1"/>
      <c r="Z30" s="1"/>
      <c r="AA30" s="1"/>
      <c r="AB30" s="1"/>
      <c r="AC30" s="1"/>
      <c r="AE30" s="1"/>
      <c r="AF30" s="1"/>
      <c r="AG30" s="1"/>
      <c r="AH30" s="1"/>
      <c r="AI30" s="1"/>
      <c r="AJ30" s="1"/>
      <c r="AK30" s="1"/>
      <c r="AM30" s="21"/>
    </row>
    <row r="31" spans="1:39" ht="14.4" customHeight="1" outlineLevel="2" x14ac:dyDescent="0.3">
      <c r="A31" s="3" t="str">
        <f>J31</f>
        <v>NieuweMeter [+]</v>
      </c>
      <c r="B31" s="3" t="s">
        <v>338</v>
      </c>
      <c r="C31" s="2">
        <v>3</v>
      </c>
      <c r="E31" s="224"/>
      <c r="G31" s="223"/>
      <c r="I31" s="223"/>
      <c r="J31" s="13" t="s">
        <v>386</v>
      </c>
      <c r="P31" s="1" t="s">
        <v>266</v>
      </c>
      <c r="Q31" s="1"/>
      <c r="R31" s="1"/>
      <c r="T31" s="1" t="str">
        <f t="shared" si="2"/>
        <v>Nee</v>
      </c>
      <c r="U31" s="1" t="str">
        <f t="shared" si="3"/>
        <v>Nee</v>
      </c>
      <c r="V31" s="1" t="str">
        <f t="shared" si="0"/>
        <v>Nee</v>
      </c>
      <c r="X31" s="1" t="s">
        <v>338</v>
      </c>
      <c r="Y31" s="1" t="s">
        <v>340</v>
      </c>
      <c r="Z31" s="1" t="s">
        <v>341</v>
      </c>
      <c r="AA31" s="1" t="s">
        <v>338</v>
      </c>
      <c r="AB31" s="1" t="s">
        <v>341</v>
      </c>
      <c r="AC31" s="1" t="s">
        <v>339</v>
      </c>
      <c r="AE31" s="1" t="s">
        <v>341</v>
      </c>
      <c r="AF31" s="1" t="s">
        <v>341</v>
      </c>
      <c r="AG31" s="1" t="s">
        <v>341</v>
      </c>
      <c r="AH31" s="1" t="s">
        <v>341</v>
      </c>
      <c r="AI31" s="1" t="s">
        <v>339</v>
      </c>
      <c r="AJ31" s="1" t="s">
        <v>341</v>
      </c>
      <c r="AK31" s="1" t="s">
        <v>341</v>
      </c>
      <c r="AM31" s="21"/>
    </row>
    <row r="32" spans="1:39" ht="14.4" customHeight="1" outlineLevel="3" x14ac:dyDescent="0.3">
      <c r="A32" s="7" t="str">
        <f>L32</f>
        <v>Meternummer</v>
      </c>
      <c r="B32" s="7" t="s">
        <v>341</v>
      </c>
      <c r="C32" s="2">
        <v>4</v>
      </c>
      <c r="E32" s="224"/>
      <c r="G32" s="223"/>
      <c r="I32" s="223"/>
      <c r="J32" s="9"/>
      <c r="K32" s="223" t="s">
        <v>383</v>
      </c>
      <c r="L32" s="17" t="s">
        <v>379</v>
      </c>
      <c r="P32" s="1" t="s">
        <v>137</v>
      </c>
      <c r="Q32" s="1"/>
      <c r="R32" s="1"/>
      <c r="T32" s="1" t="str">
        <f t="shared" si="2"/>
        <v>Nvt</v>
      </c>
      <c r="U32" s="1" t="str">
        <f t="shared" si="3"/>
        <v>Nvt</v>
      </c>
      <c r="V32" s="1" t="str">
        <f t="shared" si="0"/>
        <v>Nvt</v>
      </c>
      <c r="X32" s="1" t="s">
        <v>338</v>
      </c>
      <c r="Y32" s="1" t="s">
        <v>338</v>
      </c>
      <c r="Z32" s="1" t="s">
        <v>339</v>
      </c>
      <c r="AA32" s="1" t="s">
        <v>338</v>
      </c>
      <c r="AB32" s="1" t="s">
        <v>339</v>
      </c>
      <c r="AC32" s="1" t="s">
        <v>339</v>
      </c>
      <c r="AE32" s="1" t="s">
        <v>339</v>
      </c>
      <c r="AF32" s="1" t="s">
        <v>339</v>
      </c>
      <c r="AG32" s="1" t="s">
        <v>339</v>
      </c>
      <c r="AH32" s="1" t="s">
        <v>339</v>
      </c>
      <c r="AI32" s="1" t="s">
        <v>339</v>
      </c>
      <c r="AJ32" s="1" t="s">
        <v>339</v>
      </c>
      <c r="AK32" s="1" t="s">
        <v>339</v>
      </c>
      <c r="AM32" s="21"/>
    </row>
    <row r="33" spans="1:39" ht="14.4" customHeight="1" outlineLevel="3" x14ac:dyDescent="0.3">
      <c r="A33" s="8" t="str">
        <f t="shared" ref="A33:A34" si="10">L33</f>
        <v>Barcode</v>
      </c>
      <c r="B33" s="8" t="s">
        <v>341</v>
      </c>
      <c r="C33" s="2">
        <v>4</v>
      </c>
      <c r="E33" s="224"/>
      <c r="G33" s="223"/>
      <c r="I33" s="223"/>
      <c r="K33" s="223"/>
      <c r="L33" s="12" t="s">
        <v>380</v>
      </c>
      <c r="P33" s="1" t="s">
        <v>137</v>
      </c>
      <c r="Q33" s="1"/>
      <c r="R33" s="1"/>
      <c r="T33" s="1" t="str">
        <f t="shared" si="2"/>
        <v>Nvt</v>
      </c>
      <c r="U33" s="1" t="str">
        <f t="shared" si="3"/>
        <v>Nvt</v>
      </c>
      <c r="V33" s="1" t="str">
        <f t="shared" si="0"/>
        <v>Nvt</v>
      </c>
      <c r="X33" s="1" t="s">
        <v>341</v>
      </c>
      <c r="Y33" s="1" t="s">
        <v>341</v>
      </c>
      <c r="Z33" s="1" t="s">
        <v>339</v>
      </c>
      <c r="AA33" s="1" t="s">
        <v>341</v>
      </c>
      <c r="AB33" s="1" t="s">
        <v>339</v>
      </c>
      <c r="AC33" s="1" t="s">
        <v>339</v>
      </c>
      <c r="AE33" s="1" t="s">
        <v>339</v>
      </c>
      <c r="AF33" s="1" t="s">
        <v>339</v>
      </c>
      <c r="AG33" s="1" t="s">
        <v>339</v>
      </c>
      <c r="AH33" s="1" t="s">
        <v>339</v>
      </c>
      <c r="AI33" s="1" t="s">
        <v>339</v>
      </c>
      <c r="AJ33" s="1" t="s">
        <v>339</v>
      </c>
      <c r="AK33" s="1" t="s">
        <v>339</v>
      </c>
      <c r="AM33" s="21"/>
    </row>
    <row r="34" spans="1:39" ht="14.4" customHeight="1" outlineLevel="3" x14ac:dyDescent="0.3">
      <c r="A34" s="7" t="str">
        <f t="shared" si="10"/>
        <v>Telwerk</v>
      </c>
      <c r="B34" s="7" t="s">
        <v>341</v>
      </c>
      <c r="C34" s="2">
        <v>4</v>
      </c>
      <c r="E34" s="224"/>
      <c r="G34" s="223"/>
      <c r="I34" s="223"/>
      <c r="K34" s="223"/>
      <c r="L34" s="17" t="s">
        <v>384</v>
      </c>
      <c r="P34" s="1" t="s">
        <v>403</v>
      </c>
      <c r="Q34" s="1"/>
      <c r="R34" s="1"/>
      <c r="T34" s="1" t="str">
        <f t="shared" si="2"/>
        <v>Nvt</v>
      </c>
      <c r="U34" s="1" t="str">
        <f t="shared" si="3"/>
        <v>Nvt</v>
      </c>
      <c r="V34" s="1" t="str">
        <f t="shared" si="0"/>
        <v>Nvt</v>
      </c>
      <c r="X34" s="1" t="s">
        <v>338</v>
      </c>
      <c r="Y34" s="1" t="s">
        <v>338</v>
      </c>
      <c r="Z34" s="1" t="s">
        <v>339</v>
      </c>
      <c r="AA34" s="1" t="s">
        <v>338</v>
      </c>
      <c r="AB34" s="1" t="s">
        <v>339</v>
      </c>
      <c r="AC34" s="1" t="s">
        <v>339</v>
      </c>
      <c r="AE34" s="1" t="s">
        <v>339</v>
      </c>
      <c r="AF34" s="1" t="s">
        <v>339</v>
      </c>
      <c r="AG34" s="1" t="s">
        <v>339</v>
      </c>
      <c r="AH34" s="1" t="s">
        <v>339</v>
      </c>
      <c r="AI34" s="1" t="s">
        <v>339</v>
      </c>
      <c r="AJ34" s="1" t="s">
        <v>339</v>
      </c>
      <c r="AK34" s="1" t="s">
        <v>339</v>
      </c>
      <c r="AM34" s="21"/>
    </row>
    <row r="35" spans="1:39" ht="14.4" customHeight="1" outlineLevel="4" x14ac:dyDescent="0.3">
      <c r="A35" s="7" t="str">
        <f>N35</f>
        <v>Nummer</v>
      </c>
      <c r="B35" s="7" t="s">
        <v>341</v>
      </c>
      <c r="C35" s="2">
        <v>5</v>
      </c>
      <c r="E35" s="224"/>
      <c r="G35" s="223"/>
      <c r="I35" s="223"/>
      <c r="K35" s="223"/>
      <c r="M35" s="224" t="s">
        <v>384</v>
      </c>
      <c r="N35" s="7" t="s">
        <v>58</v>
      </c>
      <c r="P35" s="1" t="s">
        <v>137</v>
      </c>
      <c r="Q35" s="1"/>
      <c r="R35" s="1"/>
      <c r="T35" s="1" t="str">
        <f t="shared" si="2"/>
        <v>Nvt</v>
      </c>
      <c r="U35" s="1" t="str">
        <f t="shared" si="3"/>
        <v>Nvt</v>
      </c>
      <c r="V35" s="1" t="str">
        <f t="shared" si="0"/>
        <v>Nvt</v>
      </c>
      <c r="X35" s="1" t="s">
        <v>338</v>
      </c>
      <c r="Y35" s="1" t="s">
        <v>338</v>
      </c>
      <c r="Z35" s="1" t="s">
        <v>339</v>
      </c>
      <c r="AA35" s="1" t="s">
        <v>338</v>
      </c>
      <c r="AB35" s="1" t="s">
        <v>339</v>
      </c>
      <c r="AC35" s="1" t="s">
        <v>339</v>
      </c>
      <c r="AE35" s="1" t="s">
        <v>339</v>
      </c>
      <c r="AF35" s="1" t="s">
        <v>339</v>
      </c>
      <c r="AG35" s="1" t="s">
        <v>339</v>
      </c>
      <c r="AH35" s="1" t="s">
        <v>339</v>
      </c>
      <c r="AI35" s="1" t="s">
        <v>339</v>
      </c>
      <c r="AJ35" s="1" t="s">
        <v>339</v>
      </c>
      <c r="AK35" s="1" t="s">
        <v>339</v>
      </c>
      <c r="AM35" s="21"/>
    </row>
    <row r="36" spans="1:39" ht="14.4" customHeight="1" outlineLevel="4" x14ac:dyDescent="0.3">
      <c r="A36" s="7" t="str">
        <f>N36</f>
        <v>Stand</v>
      </c>
      <c r="B36" s="7" t="s">
        <v>341</v>
      </c>
      <c r="C36" s="2">
        <v>5</v>
      </c>
      <c r="E36" s="224"/>
      <c r="G36" s="223"/>
      <c r="I36" s="223"/>
      <c r="K36" s="223"/>
      <c r="M36" s="224"/>
      <c r="N36" s="7" t="s">
        <v>382</v>
      </c>
      <c r="P36" s="1" t="s">
        <v>270</v>
      </c>
      <c r="Q36" s="1"/>
      <c r="R36" s="1"/>
      <c r="T36" s="1" t="str">
        <f t="shared" si="2"/>
        <v>Nvt</v>
      </c>
      <c r="U36" s="1" t="str">
        <f t="shared" si="3"/>
        <v>Nvt</v>
      </c>
      <c r="V36" s="1" t="str">
        <f t="shared" si="0"/>
        <v>Nvt</v>
      </c>
      <c r="X36" s="1" t="s">
        <v>338</v>
      </c>
      <c r="Y36" s="1" t="s">
        <v>338</v>
      </c>
      <c r="Z36" s="1" t="s">
        <v>339</v>
      </c>
      <c r="AA36" s="1" t="s">
        <v>338</v>
      </c>
      <c r="AB36" s="1" t="s">
        <v>339</v>
      </c>
      <c r="AC36" s="1" t="s">
        <v>339</v>
      </c>
      <c r="AE36" s="1" t="s">
        <v>339</v>
      </c>
      <c r="AF36" s="1" t="s">
        <v>339</v>
      </c>
      <c r="AG36" s="1" t="s">
        <v>339</v>
      </c>
      <c r="AH36" s="1" t="s">
        <v>339</v>
      </c>
      <c r="AI36" s="1" t="s">
        <v>339</v>
      </c>
      <c r="AJ36" s="1" t="s">
        <v>339</v>
      </c>
      <c r="AK36" s="1" t="s">
        <v>339</v>
      </c>
      <c r="AM36" s="21"/>
    </row>
    <row r="37" spans="1:39" ht="14.4" customHeight="1" outlineLevel="3" x14ac:dyDescent="0.3">
      <c r="A37" s="19"/>
      <c r="B37" s="19"/>
      <c r="E37" s="224"/>
      <c r="G37" s="223"/>
      <c r="I37" s="223"/>
      <c r="N37" s="9"/>
      <c r="P37" s="1"/>
      <c r="Q37" s="1"/>
      <c r="R37" s="1"/>
      <c r="T37" s="1"/>
      <c r="U37" s="1"/>
      <c r="V37" s="1"/>
      <c r="X37" s="1"/>
      <c r="Y37" s="1"/>
      <c r="Z37" s="1"/>
      <c r="AA37" s="1"/>
      <c r="AB37" s="1"/>
      <c r="AC37" s="1"/>
      <c r="AE37" s="1"/>
      <c r="AF37" s="1"/>
      <c r="AG37" s="1"/>
      <c r="AH37" s="1"/>
      <c r="AI37" s="1"/>
      <c r="AJ37" s="1"/>
      <c r="AK37" s="1"/>
      <c r="AM37" s="21"/>
    </row>
    <row r="38" spans="1:39" ht="86.4" outlineLevel="2" x14ac:dyDescent="0.3">
      <c r="A38" s="3" t="str">
        <f>J38</f>
        <v>Capaciteit</v>
      </c>
      <c r="B38" s="3" t="s">
        <v>338</v>
      </c>
      <c r="C38" s="2">
        <v>3</v>
      </c>
      <c r="E38" s="224"/>
      <c r="G38" s="223"/>
      <c r="I38" s="223"/>
      <c r="J38" s="13" t="s">
        <v>27</v>
      </c>
      <c r="P38" s="1" t="s">
        <v>151</v>
      </c>
      <c r="Q38" s="21" t="s">
        <v>279</v>
      </c>
      <c r="R38" s="21" t="s">
        <v>279</v>
      </c>
      <c r="T38" s="1" t="str">
        <f t="shared" si="2"/>
        <v>Nee</v>
      </c>
      <c r="U38" s="1" t="str">
        <f t="shared" si="3"/>
        <v>Ja</v>
      </c>
      <c r="V38" s="1" t="str">
        <f t="shared" si="0"/>
        <v>Ja</v>
      </c>
      <c r="X38" s="1" t="s">
        <v>338</v>
      </c>
      <c r="Y38" s="1" t="s">
        <v>340</v>
      </c>
      <c r="Z38" s="1" t="s">
        <v>341</v>
      </c>
      <c r="AA38" s="1" t="s">
        <v>338</v>
      </c>
      <c r="AB38" s="1" t="s">
        <v>341</v>
      </c>
      <c r="AC38" s="1" t="s">
        <v>339</v>
      </c>
      <c r="AE38" s="1" t="s">
        <v>338</v>
      </c>
      <c r="AF38" s="1" t="s">
        <v>338</v>
      </c>
      <c r="AG38" s="1" t="s">
        <v>338</v>
      </c>
      <c r="AH38" s="1" t="s">
        <v>341</v>
      </c>
      <c r="AI38" s="1" t="s">
        <v>339</v>
      </c>
      <c r="AJ38" s="1" t="s">
        <v>341</v>
      </c>
      <c r="AK38" s="1" t="s">
        <v>341</v>
      </c>
      <c r="AM38" s="21"/>
    </row>
    <row r="39" spans="1:39" ht="86.4" outlineLevel="2" x14ac:dyDescent="0.3">
      <c r="A39" s="3" t="str">
        <f>J39</f>
        <v>OudeCapaciteit</v>
      </c>
      <c r="B39" s="3" t="s">
        <v>338</v>
      </c>
      <c r="C39" s="2">
        <v>3</v>
      </c>
      <c r="E39" s="224"/>
      <c r="G39" s="223"/>
      <c r="I39" s="223"/>
      <c r="J39" s="13" t="s">
        <v>385</v>
      </c>
      <c r="P39" s="1"/>
      <c r="Q39" s="21" t="s">
        <v>279</v>
      </c>
      <c r="R39" s="21" t="s">
        <v>279</v>
      </c>
      <c r="T39" s="1" t="str">
        <f t="shared" si="2"/>
        <v>Optie</v>
      </c>
      <c r="U39" s="1" t="str">
        <f t="shared" si="3"/>
        <v>Nee</v>
      </c>
      <c r="V39" s="1" t="str">
        <f t="shared" si="0"/>
        <v>Optie</v>
      </c>
      <c r="X39" s="1" t="s">
        <v>341</v>
      </c>
      <c r="Y39" s="1" t="s">
        <v>338</v>
      </c>
      <c r="Z39" s="1" t="s">
        <v>338</v>
      </c>
      <c r="AA39" s="1" t="s">
        <v>338</v>
      </c>
      <c r="AB39" s="1" t="s">
        <v>340</v>
      </c>
      <c r="AC39" s="1" t="s">
        <v>339</v>
      </c>
      <c r="AE39" s="1" t="s">
        <v>341</v>
      </c>
      <c r="AF39" s="1" t="s">
        <v>338</v>
      </c>
      <c r="AG39" s="1" t="s">
        <v>338</v>
      </c>
      <c r="AH39" s="1" t="s">
        <v>338</v>
      </c>
      <c r="AI39" s="1" t="s">
        <v>339</v>
      </c>
      <c r="AJ39" s="1" t="s">
        <v>340</v>
      </c>
      <c r="AK39" s="1" t="s">
        <v>338</v>
      </c>
      <c r="AM39" s="21" t="s">
        <v>436</v>
      </c>
    </row>
    <row r="40" spans="1:39" ht="14.4" customHeight="1" outlineLevel="1" x14ac:dyDescent="0.3">
      <c r="A40" s="3" t="str">
        <f>H40</f>
        <v>AansluitingElektra [+]</v>
      </c>
      <c r="B40" s="3" t="s">
        <v>341</v>
      </c>
      <c r="C40" s="2">
        <v>2</v>
      </c>
      <c r="E40" s="224"/>
      <c r="G40" s="223"/>
      <c r="H40" s="13" t="s">
        <v>174</v>
      </c>
      <c r="P40" s="1" t="s">
        <v>404</v>
      </c>
      <c r="Q40" s="1"/>
      <c r="R40" s="1"/>
      <c r="T40" s="1" t="str">
        <f t="shared" si="2"/>
        <v>Optie</v>
      </c>
      <c r="U40" s="1" t="str">
        <f t="shared" si="3"/>
        <v>Optie</v>
      </c>
      <c r="V40" s="1" t="str">
        <f t="shared" si="0"/>
        <v>Optie</v>
      </c>
      <c r="X40" s="1" t="s">
        <v>340</v>
      </c>
      <c r="Y40" s="1" t="s">
        <v>340</v>
      </c>
      <c r="Z40" s="1" t="s">
        <v>340</v>
      </c>
      <c r="AA40" s="1" t="s">
        <v>340</v>
      </c>
      <c r="AB40" s="1" t="s">
        <v>340</v>
      </c>
      <c r="AC40" s="1" t="s">
        <v>339</v>
      </c>
      <c r="AE40" s="1" t="s">
        <v>340</v>
      </c>
      <c r="AF40" s="1" t="s">
        <v>340</v>
      </c>
      <c r="AG40" s="1" t="s">
        <v>340</v>
      </c>
      <c r="AH40" s="1" t="s">
        <v>340</v>
      </c>
      <c r="AI40" s="1" t="s">
        <v>339</v>
      </c>
      <c r="AJ40" s="1" t="s">
        <v>340</v>
      </c>
      <c r="AK40" s="1" t="s">
        <v>340</v>
      </c>
      <c r="AM40" s="21"/>
    </row>
    <row r="41" spans="1:39" ht="14.4" customHeight="1" outlineLevel="2" x14ac:dyDescent="0.3">
      <c r="A41" s="7" t="str">
        <f>J41</f>
        <v>EANcode</v>
      </c>
      <c r="B41" s="7" t="s">
        <v>341</v>
      </c>
      <c r="C41" s="2">
        <v>3</v>
      </c>
      <c r="E41" s="224"/>
      <c r="G41" s="223"/>
      <c r="I41" s="223" t="s">
        <v>66</v>
      </c>
      <c r="J41" s="17" t="s">
        <v>19</v>
      </c>
      <c r="P41" s="1" t="s">
        <v>144</v>
      </c>
      <c r="Q41" s="1"/>
      <c r="R41" s="1"/>
      <c r="T41" s="1" t="str">
        <f t="shared" si="2"/>
        <v>Ja</v>
      </c>
      <c r="U41" s="1" t="str">
        <f t="shared" si="3"/>
        <v>Ja</v>
      </c>
      <c r="V41" s="1" t="str">
        <f t="shared" si="0"/>
        <v>Ja</v>
      </c>
      <c r="X41" s="1" t="s">
        <v>338</v>
      </c>
      <c r="Y41" s="1" t="s">
        <v>338</v>
      </c>
      <c r="Z41" s="1" t="s">
        <v>338</v>
      </c>
      <c r="AA41" s="1" t="s">
        <v>338</v>
      </c>
      <c r="AB41" s="1" t="s">
        <v>338</v>
      </c>
      <c r="AC41" s="1" t="s">
        <v>339</v>
      </c>
      <c r="AE41" s="1" t="s">
        <v>338</v>
      </c>
      <c r="AF41" s="1" t="s">
        <v>338</v>
      </c>
      <c r="AG41" s="1" t="s">
        <v>338</v>
      </c>
      <c r="AH41" s="1" t="s">
        <v>338</v>
      </c>
      <c r="AI41" s="1" t="s">
        <v>339</v>
      </c>
      <c r="AJ41" s="1" t="s">
        <v>338</v>
      </c>
      <c r="AK41" s="1" t="s">
        <v>338</v>
      </c>
      <c r="AM41" s="21"/>
    </row>
    <row r="42" spans="1:39" ht="14.4" customHeight="1" outlineLevel="2" x14ac:dyDescent="0.3">
      <c r="A42" s="7" t="str">
        <f>J42</f>
        <v>Werkzaamheden [+]</v>
      </c>
      <c r="B42" s="7" t="s">
        <v>341</v>
      </c>
      <c r="C42" s="2">
        <v>3</v>
      </c>
      <c r="E42" s="224"/>
      <c r="G42" s="223"/>
      <c r="I42" s="223"/>
      <c r="J42" s="17" t="s">
        <v>180</v>
      </c>
      <c r="P42" s="1" t="s">
        <v>263</v>
      </c>
      <c r="Q42" s="1"/>
      <c r="R42" s="1"/>
      <c r="T42" s="1" t="str">
        <f t="shared" si="2"/>
        <v>Ja</v>
      </c>
      <c r="U42" s="1" t="str">
        <f t="shared" si="3"/>
        <v>Ja</v>
      </c>
      <c r="V42" s="1" t="str">
        <f t="shared" si="0"/>
        <v>Ja</v>
      </c>
      <c r="X42" s="1" t="s">
        <v>338</v>
      </c>
      <c r="Y42" s="1" t="s">
        <v>338</v>
      </c>
      <c r="Z42" s="1" t="s">
        <v>338</v>
      </c>
      <c r="AA42" s="1" t="s">
        <v>338</v>
      </c>
      <c r="AB42" s="1" t="s">
        <v>338</v>
      </c>
      <c r="AC42" s="1" t="s">
        <v>339</v>
      </c>
      <c r="AE42" s="1" t="s">
        <v>338</v>
      </c>
      <c r="AF42" s="1" t="s">
        <v>338</v>
      </c>
      <c r="AG42" s="1" t="s">
        <v>338</v>
      </c>
      <c r="AH42" s="1" t="s">
        <v>338</v>
      </c>
      <c r="AI42" s="1" t="s">
        <v>339</v>
      </c>
      <c r="AJ42" s="1" t="s">
        <v>338</v>
      </c>
      <c r="AK42" s="1" t="s">
        <v>338</v>
      </c>
      <c r="AM42" s="21"/>
    </row>
    <row r="43" spans="1:39" ht="144" outlineLevel="3" x14ac:dyDescent="0.3">
      <c r="A43" s="7" t="str">
        <f>L43</f>
        <v>Aansluiting</v>
      </c>
      <c r="B43" s="7" t="s">
        <v>341</v>
      </c>
      <c r="C43" s="2">
        <v>4</v>
      </c>
      <c r="E43" s="224"/>
      <c r="G43" s="223"/>
      <c r="I43" s="223"/>
      <c r="K43" s="224" t="s">
        <v>126</v>
      </c>
      <c r="L43" s="7" t="s">
        <v>127</v>
      </c>
      <c r="P43" s="1" t="s">
        <v>264</v>
      </c>
      <c r="Q43" s="21" t="s">
        <v>319</v>
      </c>
      <c r="R43" s="21" t="s">
        <v>319</v>
      </c>
      <c r="T43" s="1" t="str">
        <f t="shared" si="2"/>
        <v>Ja</v>
      </c>
      <c r="U43" s="1" t="str">
        <f t="shared" si="3"/>
        <v>Ja</v>
      </c>
      <c r="V43" s="1" t="str">
        <f t="shared" si="0"/>
        <v>Ja</v>
      </c>
      <c r="X43" s="1" t="s">
        <v>338</v>
      </c>
      <c r="Y43" s="1" t="s">
        <v>338</v>
      </c>
      <c r="Z43" s="1" t="s">
        <v>338</v>
      </c>
      <c r="AA43" s="1" t="s">
        <v>338</v>
      </c>
      <c r="AB43" s="1" t="s">
        <v>338</v>
      </c>
      <c r="AC43" s="1" t="s">
        <v>339</v>
      </c>
      <c r="AE43" s="1" t="s">
        <v>338</v>
      </c>
      <c r="AF43" s="1" t="s">
        <v>338</v>
      </c>
      <c r="AG43" s="1" t="s">
        <v>338</v>
      </c>
      <c r="AH43" s="1" t="s">
        <v>338</v>
      </c>
      <c r="AI43" s="1" t="s">
        <v>339</v>
      </c>
      <c r="AJ43" s="1" t="s">
        <v>338</v>
      </c>
      <c r="AK43" s="1" t="s">
        <v>338</v>
      </c>
      <c r="AM43" s="21"/>
    </row>
    <row r="44" spans="1:39" ht="100.8" outlineLevel="3" x14ac:dyDescent="0.3">
      <c r="A44" s="7" t="str">
        <f t="shared" ref="A44:A48" si="11">L44</f>
        <v>Binnenwerk</v>
      </c>
      <c r="B44" s="7" t="s">
        <v>341</v>
      </c>
      <c r="C44" s="2">
        <v>4</v>
      </c>
      <c r="E44" s="224"/>
      <c r="G44" s="223"/>
      <c r="I44" s="223"/>
      <c r="K44" s="224"/>
      <c r="L44" s="7" t="s">
        <v>128</v>
      </c>
      <c r="P44" s="1" t="s">
        <v>265</v>
      </c>
      <c r="Q44" s="21" t="s">
        <v>320</v>
      </c>
      <c r="R44" s="21" t="s">
        <v>320</v>
      </c>
      <c r="T44" s="1" t="str">
        <f t="shared" si="2"/>
        <v>Ja</v>
      </c>
      <c r="U44" s="1" t="str">
        <f t="shared" si="3"/>
        <v>Ja</v>
      </c>
      <c r="V44" s="1" t="str">
        <f t="shared" si="0"/>
        <v>Ja</v>
      </c>
      <c r="X44" s="1" t="s">
        <v>338</v>
      </c>
      <c r="Y44" s="1" t="s">
        <v>338</v>
      </c>
      <c r="Z44" s="1" t="s">
        <v>338</v>
      </c>
      <c r="AA44" s="1" t="s">
        <v>338</v>
      </c>
      <c r="AB44" s="1" t="s">
        <v>338</v>
      </c>
      <c r="AC44" s="1" t="s">
        <v>339</v>
      </c>
      <c r="AE44" s="1" t="s">
        <v>338</v>
      </c>
      <c r="AF44" s="1" t="s">
        <v>338</v>
      </c>
      <c r="AG44" s="1" t="s">
        <v>338</v>
      </c>
      <c r="AH44" s="1" t="s">
        <v>338</v>
      </c>
      <c r="AI44" s="1" t="s">
        <v>339</v>
      </c>
      <c r="AJ44" s="1" t="s">
        <v>338</v>
      </c>
      <c r="AK44" s="1" t="s">
        <v>338</v>
      </c>
      <c r="AM44" s="21"/>
    </row>
    <row r="45" spans="1:39" ht="72" outlineLevel="3" x14ac:dyDescent="0.3">
      <c r="A45" s="7" t="str">
        <f t="shared" si="11"/>
        <v>Meter</v>
      </c>
      <c r="B45" s="7" t="s">
        <v>341</v>
      </c>
      <c r="C45" s="2">
        <v>4</v>
      </c>
      <c r="E45" s="224"/>
      <c r="G45" s="223"/>
      <c r="I45" s="223"/>
      <c r="K45" s="224"/>
      <c r="L45" s="7" t="s">
        <v>129</v>
      </c>
      <c r="P45" s="1" t="s">
        <v>266</v>
      </c>
      <c r="Q45" s="21" t="s">
        <v>321</v>
      </c>
      <c r="R45" s="21" t="s">
        <v>321</v>
      </c>
      <c r="T45" s="1" t="str">
        <f t="shared" si="2"/>
        <v>Ja</v>
      </c>
      <c r="U45" s="1" t="str">
        <f t="shared" si="3"/>
        <v>Ja</v>
      </c>
      <c r="V45" s="1" t="str">
        <f t="shared" si="0"/>
        <v>Ja</v>
      </c>
      <c r="X45" s="1" t="s">
        <v>338</v>
      </c>
      <c r="Y45" s="1" t="s">
        <v>338</v>
      </c>
      <c r="Z45" s="1" t="s">
        <v>338</v>
      </c>
      <c r="AA45" s="1" t="s">
        <v>338</v>
      </c>
      <c r="AB45" s="1" t="s">
        <v>338</v>
      </c>
      <c r="AC45" s="1" t="s">
        <v>339</v>
      </c>
      <c r="AE45" s="1" t="s">
        <v>338</v>
      </c>
      <c r="AF45" s="1" t="s">
        <v>338</v>
      </c>
      <c r="AG45" s="1" t="s">
        <v>338</v>
      </c>
      <c r="AH45" s="1" t="s">
        <v>338</v>
      </c>
      <c r="AI45" s="1" t="s">
        <v>339</v>
      </c>
      <c r="AJ45" s="1" t="s">
        <v>338</v>
      </c>
      <c r="AK45" s="1" t="s">
        <v>338</v>
      </c>
      <c r="AM45" s="21"/>
    </row>
    <row r="46" spans="1:39" ht="43.2" outlineLevel="3" x14ac:dyDescent="0.3">
      <c r="A46" s="7" t="str">
        <f t="shared" si="11"/>
        <v>TypeAansluiting</v>
      </c>
      <c r="B46" s="7" t="s">
        <v>341</v>
      </c>
      <c r="C46" s="2">
        <v>4</v>
      </c>
      <c r="E46" s="224"/>
      <c r="G46" s="223"/>
      <c r="I46" s="223"/>
      <c r="K46" s="224"/>
      <c r="L46" s="7" t="s">
        <v>130</v>
      </c>
      <c r="P46" s="1" t="s">
        <v>267</v>
      </c>
      <c r="Q46" s="21" t="s">
        <v>322</v>
      </c>
      <c r="R46" s="21" t="s">
        <v>322</v>
      </c>
      <c r="T46" s="1" t="str">
        <f t="shared" si="2"/>
        <v>Ja</v>
      </c>
      <c r="U46" s="1" t="str">
        <f t="shared" si="3"/>
        <v>Ja</v>
      </c>
      <c r="V46" s="1" t="str">
        <f t="shared" si="0"/>
        <v>Ja</v>
      </c>
      <c r="X46" s="1" t="s">
        <v>338</v>
      </c>
      <c r="Y46" s="1" t="s">
        <v>338</v>
      </c>
      <c r="Z46" s="1" t="s">
        <v>338</v>
      </c>
      <c r="AA46" s="1" t="s">
        <v>338</v>
      </c>
      <c r="AB46" s="1" t="s">
        <v>338</v>
      </c>
      <c r="AC46" s="1" t="s">
        <v>339</v>
      </c>
      <c r="AE46" s="1" t="s">
        <v>338</v>
      </c>
      <c r="AF46" s="1" t="s">
        <v>338</v>
      </c>
      <c r="AG46" s="1" t="s">
        <v>338</v>
      </c>
      <c r="AH46" s="1" t="s">
        <v>338</v>
      </c>
      <c r="AI46" s="1" t="s">
        <v>339</v>
      </c>
      <c r="AJ46" s="1" t="s">
        <v>338</v>
      </c>
      <c r="AK46" s="1" t="s">
        <v>338</v>
      </c>
      <c r="AM46" s="21"/>
    </row>
    <row r="47" spans="1:39" ht="57.6" outlineLevel="3" x14ac:dyDescent="0.3">
      <c r="A47" s="7" t="str">
        <f t="shared" si="11"/>
        <v>FysiekeStatus</v>
      </c>
      <c r="B47" s="7" t="s">
        <v>341</v>
      </c>
      <c r="C47" s="2">
        <v>4</v>
      </c>
      <c r="E47" s="224"/>
      <c r="G47" s="223"/>
      <c r="I47" s="223"/>
      <c r="K47" s="224"/>
      <c r="L47" s="7" t="s">
        <v>131</v>
      </c>
      <c r="P47" s="1" t="s">
        <v>268</v>
      </c>
      <c r="Q47" s="21" t="s">
        <v>323</v>
      </c>
      <c r="R47" s="21" t="s">
        <v>323</v>
      </c>
      <c r="T47" s="1" t="str">
        <f t="shared" si="2"/>
        <v>Ja</v>
      </c>
      <c r="U47" s="1" t="str">
        <f t="shared" si="3"/>
        <v>Ja</v>
      </c>
      <c r="V47" s="1" t="str">
        <f t="shared" si="0"/>
        <v>Ja</v>
      </c>
      <c r="X47" s="1" t="s">
        <v>338</v>
      </c>
      <c r="Y47" s="1" t="s">
        <v>338</v>
      </c>
      <c r="Z47" s="1" t="s">
        <v>338</v>
      </c>
      <c r="AA47" s="1" t="s">
        <v>338</v>
      </c>
      <c r="AB47" s="1" t="s">
        <v>338</v>
      </c>
      <c r="AC47" s="1" t="s">
        <v>339</v>
      </c>
      <c r="AE47" s="1" t="s">
        <v>338</v>
      </c>
      <c r="AF47" s="1" t="s">
        <v>338</v>
      </c>
      <c r="AG47" s="1" t="s">
        <v>338</v>
      </c>
      <c r="AH47" s="1" t="s">
        <v>338</v>
      </c>
      <c r="AI47" s="1" t="s">
        <v>339</v>
      </c>
      <c r="AJ47" s="1" t="s">
        <v>338</v>
      </c>
      <c r="AK47" s="1" t="s">
        <v>338</v>
      </c>
      <c r="AM47" s="21"/>
    </row>
    <row r="48" spans="1:39" ht="43.2" outlineLevel="3" x14ac:dyDescent="0.3">
      <c r="A48" s="7" t="str">
        <f t="shared" si="11"/>
        <v>WijzigenCapaciteit</v>
      </c>
      <c r="B48" s="7" t="s">
        <v>341</v>
      </c>
      <c r="C48" s="2">
        <v>4</v>
      </c>
      <c r="E48" s="224"/>
      <c r="G48" s="223"/>
      <c r="I48" s="223"/>
      <c r="K48" s="224"/>
      <c r="L48" s="7" t="s">
        <v>132</v>
      </c>
      <c r="P48" s="1" t="s">
        <v>269</v>
      </c>
      <c r="Q48" s="21" t="s">
        <v>324</v>
      </c>
      <c r="R48" s="21" t="s">
        <v>324</v>
      </c>
      <c r="T48" s="1" t="str">
        <f t="shared" si="2"/>
        <v>Ja</v>
      </c>
      <c r="U48" s="1" t="str">
        <f t="shared" si="3"/>
        <v>Ja</v>
      </c>
      <c r="V48" s="1" t="str">
        <f t="shared" si="0"/>
        <v>Ja</v>
      </c>
      <c r="X48" s="1" t="s">
        <v>338</v>
      </c>
      <c r="Y48" s="1" t="s">
        <v>338</v>
      </c>
      <c r="Z48" s="1" t="s">
        <v>338</v>
      </c>
      <c r="AA48" s="1" t="s">
        <v>338</v>
      </c>
      <c r="AB48" s="1" t="s">
        <v>338</v>
      </c>
      <c r="AC48" s="1" t="s">
        <v>339</v>
      </c>
      <c r="AE48" s="1" t="s">
        <v>338</v>
      </c>
      <c r="AF48" s="1" t="s">
        <v>338</v>
      </c>
      <c r="AG48" s="1" t="s">
        <v>338</v>
      </c>
      <c r="AH48" s="1" t="s">
        <v>338</v>
      </c>
      <c r="AI48" s="1" t="s">
        <v>339</v>
      </c>
      <c r="AJ48" s="1" t="s">
        <v>338</v>
      </c>
      <c r="AK48" s="1" t="s">
        <v>338</v>
      </c>
      <c r="AM48" s="21"/>
    </row>
    <row r="49" spans="1:39" ht="57.6" outlineLevel="2" x14ac:dyDescent="0.3">
      <c r="A49" s="3" t="str">
        <f>J49</f>
        <v>WijzeOplevering</v>
      </c>
      <c r="B49" s="3" t="s">
        <v>338</v>
      </c>
      <c r="C49" s="2">
        <v>3</v>
      </c>
      <c r="E49" s="224"/>
      <c r="G49" s="223"/>
      <c r="I49" s="223"/>
      <c r="J49" s="13" t="s">
        <v>376</v>
      </c>
      <c r="P49" s="1" t="s">
        <v>401</v>
      </c>
      <c r="Q49" s="21" t="s">
        <v>411</v>
      </c>
      <c r="R49" s="21" t="s">
        <v>411</v>
      </c>
      <c r="T49" s="1" t="str">
        <f t="shared" si="2"/>
        <v>Ja</v>
      </c>
      <c r="U49" s="1" t="str">
        <f t="shared" si="3"/>
        <v>Nee</v>
      </c>
      <c r="V49" s="1" t="str">
        <f t="shared" si="0"/>
        <v>Ja</v>
      </c>
      <c r="X49" s="1" t="s">
        <v>338</v>
      </c>
      <c r="Y49" s="1" t="s">
        <v>340</v>
      </c>
      <c r="Z49" s="1" t="s">
        <v>341</v>
      </c>
      <c r="AA49" s="1" t="s">
        <v>338</v>
      </c>
      <c r="AB49" s="1" t="s">
        <v>338</v>
      </c>
      <c r="AC49" s="1" t="s">
        <v>339</v>
      </c>
      <c r="AE49" s="1" t="s">
        <v>341</v>
      </c>
      <c r="AF49" s="1" t="s">
        <v>341</v>
      </c>
      <c r="AG49" s="1" t="s">
        <v>341</v>
      </c>
      <c r="AH49" s="1" t="s">
        <v>341</v>
      </c>
      <c r="AI49" s="1" t="s">
        <v>339</v>
      </c>
      <c r="AJ49" s="1" t="s">
        <v>341</v>
      </c>
      <c r="AK49" s="1" t="s">
        <v>341</v>
      </c>
      <c r="AM49" s="21"/>
    </row>
    <row r="50" spans="1:39" ht="244.8" outlineLevel="2" x14ac:dyDescent="0.3">
      <c r="A50" s="3" t="str">
        <f t="shared" ref="A50:A51" si="12">J50</f>
        <v>RedenTraditioneleMeter</v>
      </c>
      <c r="B50" s="3" t="s">
        <v>341</v>
      </c>
      <c r="C50" s="2">
        <v>3</v>
      </c>
      <c r="E50" s="224"/>
      <c r="G50" s="223"/>
      <c r="I50" s="223"/>
      <c r="J50" s="13" t="s">
        <v>377</v>
      </c>
      <c r="P50" s="1" t="s">
        <v>402</v>
      </c>
      <c r="Q50" s="21" t="s">
        <v>412</v>
      </c>
      <c r="R50" s="21" t="s">
        <v>412</v>
      </c>
      <c r="T50" s="1" t="str">
        <f t="shared" si="2"/>
        <v>Optie</v>
      </c>
      <c r="U50" s="1" t="str">
        <f t="shared" si="3"/>
        <v>Nee</v>
      </c>
      <c r="V50" s="1" t="str">
        <f t="shared" si="0"/>
        <v>Optie</v>
      </c>
      <c r="X50" s="1" t="s">
        <v>340</v>
      </c>
      <c r="Y50" s="1" t="s">
        <v>340</v>
      </c>
      <c r="Z50" s="1" t="s">
        <v>341</v>
      </c>
      <c r="AA50" s="1" t="s">
        <v>340</v>
      </c>
      <c r="AB50" s="1" t="s">
        <v>340</v>
      </c>
      <c r="AC50" s="1" t="s">
        <v>339</v>
      </c>
      <c r="AE50" s="1" t="s">
        <v>341</v>
      </c>
      <c r="AF50" s="1" t="s">
        <v>341</v>
      </c>
      <c r="AG50" s="1" t="s">
        <v>341</v>
      </c>
      <c r="AH50" s="1" t="s">
        <v>341</v>
      </c>
      <c r="AI50" s="1" t="s">
        <v>339</v>
      </c>
      <c r="AJ50" s="1" t="s">
        <v>341</v>
      </c>
      <c r="AK50" s="1" t="s">
        <v>341</v>
      </c>
      <c r="AM50" s="21" t="s">
        <v>434</v>
      </c>
    </row>
    <row r="51" spans="1:39" ht="14.4" customHeight="1" outlineLevel="2" x14ac:dyDescent="0.3">
      <c r="A51" s="3" t="str">
        <f t="shared" si="12"/>
        <v>VerwijderdeMeter [+]</v>
      </c>
      <c r="B51" s="3" t="s">
        <v>338</v>
      </c>
      <c r="C51" s="2">
        <v>3</v>
      </c>
      <c r="E51" s="224"/>
      <c r="G51" s="223"/>
      <c r="I51" s="223"/>
      <c r="J51" s="13" t="s">
        <v>378</v>
      </c>
      <c r="P51" s="1" t="s">
        <v>266</v>
      </c>
      <c r="Q51" s="1"/>
      <c r="R51" s="1"/>
      <c r="T51" s="1" t="str">
        <f t="shared" si="2"/>
        <v>Ja</v>
      </c>
      <c r="U51" s="1" t="str">
        <f t="shared" si="3"/>
        <v>Nee</v>
      </c>
      <c r="V51" s="1" t="str">
        <f t="shared" si="0"/>
        <v>Ja</v>
      </c>
      <c r="X51" s="1" t="s">
        <v>341</v>
      </c>
      <c r="Y51" s="1" t="s">
        <v>340</v>
      </c>
      <c r="Z51" s="1" t="s">
        <v>338</v>
      </c>
      <c r="AA51" s="1" t="s">
        <v>338</v>
      </c>
      <c r="AB51" s="1" t="s">
        <v>338</v>
      </c>
      <c r="AC51" s="1" t="s">
        <v>339</v>
      </c>
      <c r="AE51" s="1" t="s">
        <v>341</v>
      </c>
      <c r="AF51" s="1" t="s">
        <v>341</v>
      </c>
      <c r="AG51" s="1" t="s">
        <v>341</v>
      </c>
      <c r="AH51" s="1" t="s">
        <v>341</v>
      </c>
      <c r="AI51" s="1" t="s">
        <v>339</v>
      </c>
      <c r="AJ51" s="1" t="s">
        <v>341</v>
      </c>
      <c r="AK51" s="146" t="s">
        <v>341</v>
      </c>
      <c r="AM51" s="21"/>
    </row>
    <row r="52" spans="1:39" ht="14.4" customHeight="1" outlineLevel="3" x14ac:dyDescent="0.3">
      <c r="A52" s="7" t="str">
        <f>L52</f>
        <v>Meternummer</v>
      </c>
      <c r="B52" s="7" t="s">
        <v>341</v>
      </c>
      <c r="C52" s="2">
        <v>4</v>
      </c>
      <c r="E52" s="224"/>
      <c r="G52" s="223"/>
      <c r="I52" s="223"/>
      <c r="K52" s="223" t="s">
        <v>398</v>
      </c>
      <c r="L52" s="17" t="s">
        <v>379</v>
      </c>
      <c r="P52" s="1" t="s">
        <v>137</v>
      </c>
      <c r="Q52" s="1"/>
      <c r="R52" s="1"/>
      <c r="T52" s="1" t="str">
        <f t="shared" si="2"/>
        <v>Ja</v>
      </c>
      <c r="U52" s="1" t="str">
        <f t="shared" si="3"/>
        <v>Nvt</v>
      </c>
      <c r="V52" s="1" t="str">
        <f t="shared" si="0"/>
        <v>Ja</v>
      </c>
      <c r="X52" s="1" t="s">
        <v>339</v>
      </c>
      <c r="Y52" s="1" t="s">
        <v>338</v>
      </c>
      <c r="Z52" s="1" t="s">
        <v>338</v>
      </c>
      <c r="AA52" s="1" t="s">
        <v>338</v>
      </c>
      <c r="AB52" s="1" t="s">
        <v>338</v>
      </c>
      <c r="AC52" s="1" t="s">
        <v>339</v>
      </c>
      <c r="AE52" s="1" t="s">
        <v>339</v>
      </c>
      <c r="AF52" s="1" t="s">
        <v>493</v>
      </c>
      <c r="AG52" s="1" t="s">
        <v>339</v>
      </c>
      <c r="AH52" s="1" t="s">
        <v>339</v>
      </c>
      <c r="AI52" s="1" t="s">
        <v>339</v>
      </c>
      <c r="AJ52" s="1" t="s">
        <v>339</v>
      </c>
      <c r="AK52" s="146" t="s">
        <v>339</v>
      </c>
      <c r="AM52" s="21"/>
    </row>
    <row r="53" spans="1:39" ht="14.4" customHeight="1" outlineLevel="3" x14ac:dyDescent="0.3">
      <c r="A53" s="8" t="str">
        <f t="shared" ref="A53:A54" si="13">L53</f>
        <v>barcode</v>
      </c>
      <c r="B53" s="8" t="s">
        <v>341</v>
      </c>
      <c r="C53" s="2">
        <v>4</v>
      </c>
      <c r="E53" s="224"/>
      <c r="G53" s="223"/>
      <c r="I53" s="223"/>
      <c r="K53" s="223"/>
      <c r="L53" s="12" t="s">
        <v>387</v>
      </c>
      <c r="P53" s="1" t="s">
        <v>137</v>
      </c>
      <c r="Q53" s="1"/>
      <c r="R53" s="1"/>
      <c r="T53" s="1" t="str">
        <f t="shared" si="2"/>
        <v>Nee</v>
      </c>
      <c r="U53" s="1" t="str">
        <f t="shared" si="3"/>
        <v>Nvt</v>
      </c>
      <c r="V53" s="1" t="str">
        <f t="shared" si="0"/>
        <v>Nee</v>
      </c>
      <c r="X53" s="1" t="s">
        <v>339</v>
      </c>
      <c r="Y53" s="1" t="s">
        <v>341</v>
      </c>
      <c r="Z53" s="1" t="s">
        <v>341</v>
      </c>
      <c r="AA53" s="1" t="s">
        <v>341</v>
      </c>
      <c r="AB53" s="1" t="s">
        <v>341</v>
      </c>
      <c r="AC53" s="1" t="s">
        <v>339</v>
      </c>
      <c r="AE53" s="1" t="s">
        <v>339</v>
      </c>
      <c r="AF53" s="1" t="s">
        <v>339</v>
      </c>
      <c r="AG53" s="1" t="s">
        <v>339</v>
      </c>
      <c r="AH53" s="1" t="s">
        <v>339</v>
      </c>
      <c r="AI53" s="1" t="s">
        <v>339</v>
      </c>
      <c r="AJ53" s="1" t="s">
        <v>339</v>
      </c>
      <c r="AK53" s="146" t="s">
        <v>339</v>
      </c>
      <c r="AM53" s="21"/>
    </row>
    <row r="54" spans="1:39" ht="14.4" customHeight="1" outlineLevel="3" x14ac:dyDescent="0.3">
      <c r="A54" s="7" t="str">
        <f t="shared" si="13"/>
        <v>Telwerk [+]</v>
      </c>
      <c r="B54" s="7" t="s">
        <v>341</v>
      </c>
      <c r="C54" s="2">
        <v>4</v>
      </c>
      <c r="E54" s="224"/>
      <c r="G54" s="223"/>
      <c r="I54" s="223"/>
      <c r="K54" s="223"/>
      <c r="L54" s="17" t="s">
        <v>381</v>
      </c>
      <c r="P54" s="1" t="s">
        <v>403</v>
      </c>
      <c r="Q54" s="1"/>
      <c r="R54" s="1"/>
      <c r="T54" s="1" t="str">
        <f t="shared" si="2"/>
        <v>Ja</v>
      </c>
      <c r="U54" s="1" t="str">
        <f t="shared" si="3"/>
        <v>Nvt</v>
      </c>
      <c r="V54" s="1" t="str">
        <f t="shared" si="0"/>
        <v>Ja</v>
      </c>
      <c r="X54" s="1" t="s">
        <v>339</v>
      </c>
      <c r="Y54" s="1" t="s">
        <v>338</v>
      </c>
      <c r="Z54" s="1" t="s">
        <v>338</v>
      </c>
      <c r="AA54" s="1" t="s">
        <v>338</v>
      </c>
      <c r="AB54" s="1" t="s">
        <v>338</v>
      </c>
      <c r="AC54" s="1" t="s">
        <v>339</v>
      </c>
      <c r="AE54" s="1" t="s">
        <v>339</v>
      </c>
      <c r="AF54" s="1" t="s">
        <v>493</v>
      </c>
      <c r="AG54" s="1" t="s">
        <v>339</v>
      </c>
      <c r="AH54" s="1" t="s">
        <v>339</v>
      </c>
      <c r="AI54" s="1" t="s">
        <v>339</v>
      </c>
      <c r="AJ54" s="1" t="s">
        <v>339</v>
      </c>
      <c r="AK54" s="146" t="s">
        <v>339</v>
      </c>
      <c r="AM54" s="21"/>
    </row>
    <row r="55" spans="1:39" ht="14.4" customHeight="1" outlineLevel="4" x14ac:dyDescent="0.3">
      <c r="A55" s="7" t="str">
        <f>N55</f>
        <v>Nummer</v>
      </c>
      <c r="B55" s="7" t="s">
        <v>341</v>
      </c>
      <c r="C55" s="2">
        <v>5</v>
      </c>
      <c r="E55" s="224"/>
      <c r="G55" s="223"/>
      <c r="I55" s="223"/>
      <c r="K55" s="223"/>
      <c r="M55" s="224" t="s">
        <v>384</v>
      </c>
      <c r="N55" s="7" t="s">
        <v>58</v>
      </c>
      <c r="P55" s="1" t="s">
        <v>137</v>
      </c>
      <c r="Q55" s="1"/>
      <c r="R55" s="1"/>
      <c r="T55" s="1" t="str">
        <f t="shared" si="2"/>
        <v>Ja</v>
      </c>
      <c r="U55" s="1" t="str">
        <f t="shared" si="3"/>
        <v>Nvt</v>
      </c>
      <c r="V55" s="1" t="str">
        <f t="shared" si="0"/>
        <v>Ja</v>
      </c>
      <c r="X55" s="1" t="s">
        <v>339</v>
      </c>
      <c r="Y55" s="1" t="s">
        <v>338</v>
      </c>
      <c r="Z55" s="1" t="s">
        <v>338</v>
      </c>
      <c r="AA55" s="1" t="s">
        <v>338</v>
      </c>
      <c r="AB55" s="1" t="s">
        <v>338</v>
      </c>
      <c r="AC55" s="1" t="s">
        <v>339</v>
      </c>
      <c r="AE55" s="1" t="s">
        <v>339</v>
      </c>
      <c r="AF55" s="1" t="s">
        <v>339</v>
      </c>
      <c r="AG55" s="1" t="s">
        <v>339</v>
      </c>
      <c r="AH55" s="1" t="s">
        <v>339</v>
      </c>
      <c r="AI55" s="1" t="s">
        <v>339</v>
      </c>
      <c r="AJ55" s="1" t="s">
        <v>339</v>
      </c>
      <c r="AK55" s="146" t="s">
        <v>339</v>
      </c>
      <c r="AM55" s="21"/>
    </row>
    <row r="56" spans="1:39" ht="14.4" customHeight="1" outlineLevel="4" x14ac:dyDescent="0.3">
      <c r="A56" s="7" t="str">
        <f>N56</f>
        <v>Stand</v>
      </c>
      <c r="B56" s="7" t="s">
        <v>341</v>
      </c>
      <c r="C56" s="2">
        <v>5</v>
      </c>
      <c r="E56" s="224"/>
      <c r="G56" s="223"/>
      <c r="I56" s="223"/>
      <c r="K56" s="223"/>
      <c r="M56" s="224"/>
      <c r="N56" s="7" t="s">
        <v>382</v>
      </c>
      <c r="P56" s="1" t="s">
        <v>270</v>
      </c>
      <c r="Q56" s="1"/>
      <c r="R56" s="1"/>
      <c r="T56" s="1" t="str">
        <f t="shared" si="2"/>
        <v>Ja</v>
      </c>
      <c r="U56" s="1" t="str">
        <f t="shared" si="3"/>
        <v>Nvt</v>
      </c>
      <c r="V56" s="1" t="str">
        <f t="shared" si="0"/>
        <v>Ja</v>
      </c>
      <c r="X56" s="1" t="s">
        <v>339</v>
      </c>
      <c r="Y56" s="1" t="s">
        <v>338</v>
      </c>
      <c r="Z56" s="1" t="s">
        <v>338</v>
      </c>
      <c r="AA56" s="1" t="s">
        <v>338</v>
      </c>
      <c r="AB56" s="1" t="s">
        <v>338</v>
      </c>
      <c r="AC56" s="1" t="s">
        <v>339</v>
      </c>
      <c r="AE56" s="1" t="s">
        <v>339</v>
      </c>
      <c r="AF56" s="1" t="s">
        <v>339</v>
      </c>
      <c r="AG56" s="1" t="s">
        <v>339</v>
      </c>
      <c r="AH56" s="1" t="s">
        <v>339</v>
      </c>
      <c r="AI56" s="1" t="s">
        <v>339</v>
      </c>
      <c r="AJ56" s="1" t="s">
        <v>339</v>
      </c>
      <c r="AK56" s="146" t="s">
        <v>339</v>
      </c>
      <c r="AM56" s="21"/>
    </row>
    <row r="57" spans="1:39" ht="14.4" customHeight="1" outlineLevel="3" x14ac:dyDescent="0.3">
      <c r="A57" s="19"/>
      <c r="B57" s="19"/>
      <c r="E57" s="224"/>
      <c r="G57" s="223"/>
      <c r="I57" s="223"/>
      <c r="P57" s="1"/>
      <c r="Q57" s="1"/>
      <c r="R57" s="1"/>
      <c r="T57" s="1"/>
      <c r="U57" s="1"/>
      <c r="V57" s="1"/>
      <c r="X57" s="1"/>
      <c r="Y57" s="1"/>
      <c r="Z57" s="1"/>
      <c r="AA57" s="1"/>
      <c r="AB57" s="1"/>
      <c r="AC57" s="1"/>
      <c r="AE57" s="1"/>
      <c r="AF57" s="1"/>
      <c r="AG57" s="1"/>
      <c r="AH57" s="1"/>
      <c r="AI57" s="1"/>
      <c r="AJ57" s="1"/>
      <c r="AK57" s="1"/>
      <c r="AM57" s="21"/>
    </row>
    <row r="58" spans="1:39" ht="14.4" customHeight="1" outlineLevel="2" x14ac:dyDescent="0.3">
      <c r="A58" s="3" t="str">
        <f>J58</f>
        <v>NieuweMeter [+]</v>
      </c>
      <c r="B58" s="3" t="s">
        <v>338</v>
      </c>
      <c r="C58" s="2">
        <v>3</v>
      </c>
      <c r="E58" s="224"/>
      <c r="G58" s="223"/>
      <c r="I58" s="223"/>
      <c r="J58" s="13" t="s">
        <v>386</v>
      </c>
      <c r="P58" s="1" t="s">
        <v>266</v>
      </c>
      <c r="Q58" s="1"/>
      <c r="R58" s="1"/>
      <c r="T58" s="1" t="str">
        <f t="shared" si="2"/>
        <v>Nee</v>
      </c>
      <c r="U58" s="1" t="str">
        <f t="shared" si="3"/>
        <v>Nee</v>
      </c>
      <c r="V58" s="1" t="str">
        <f t="shared" si="0"/>
        <v>Nee</v>
      </c>
      <c r="X58" s="1" t="s">
        <v>338</v>
      </c>
      <c r="Y58" s="1" t="s">
        <v>340</v>
      </c>
      <c r="Z58" s="1" t="s">
        <v>341</v>
      </c>
      <c r="AA58" s="1" t="s">
        <v>338</v>
      </c>
      <c r="AB58" s="1" t="s">
        <v>341</v>
      </c>
      <c r="AC58" s="1" t="s">
        <v>339</v>
      </c>
      <c r="AE58" s="1" t="s">
        <v>341</v>
      </c>
      <c r="AF58" s="1" t="s">
        <v>341</v>
      </c>
      <c r="AG58" s="1" t="s">
        <v>341</v>
      </c>
      <c r="AH58" s="1" t="s">
        <v>341</v>
      </c>
      <c r="AI58" s="1" t="s">
        <v>339</v>
      </c>
      <c r="AJ58" s="1" t="s">
        <v>341</v>
      </c>
      <c r="AK58" s="1" t="s">
        <v>341</v>
      </c>
      <c r="AM58" s="21"/>
    </row>
    <row r="59" spans="1:39" ht="14.4" customHeight="1" outlineLevel="3" x14ac:dyDescent="0.3">
      <c r="A59" s="7" t="str">
        <f>L59</f>
        <v>Meternummer</v>
      </c>
      <c r="B59" s="7" t="s">
        <v>341</v>
      </c>
      <c r="C59" s="2">
        <v>4</v>
      </c>
      <c r="E59" s="224"/>
      <c r="G59" s="223"/>
      <c r="I59" s="223"/>
      <c r="K59" s="223" t="s">
        <v>383</v>
      </c>
      <c r="L59" s="17" t="s">
        <v>379</v>
      </c>
      <c r="P59" s="1" t="s">
        <v>137</v>
      </c>
      <c r="Q59" s="1"/>
      <c r="R59" s="1"/>
      <c r="T59" s="1" t="str">
        <f t="shared" si="2"/>
        <v>Nvt</v>
      </c>
      <c r="U59" s="1" t="str">
        <f t="shared" si="3"/>
        <v>Nvt</v>
      </c>
      <c r="V59" s="1" t="str">
        <f t="shared" si="0"/>
        <v>Nvt</v>
      </c>
      <c r="X59" s="1" t="s">
        <v>338</v>
      </c>
      <c r="Y59" s="1" t="s">
        <v>338</v>
      </c>
      <c r="Z59" s="1" t="s">
        <v>339</v>
      </c>
      <c r="AA59" s="1" t="s">
        <v>338</v>
      </c>
      <c r="AB59" s="1" t="s">
        <v>339</v>
      </c>
      <c r="AC59" s="1" t="s">
        <v>339</v>
      </c>
      <c r="AE59" s="1" t="s">
        <v>339</v>
      </c>
      <c r="AF59" s="1" t="s">
        <v>339</v>
      </c>
      <c r="AG59" s="1" t="s">
        <v>339</v>
      </c>
      <c r="AH59" s="1" t="s">
        <v>339</v>
      </c>
      <c r="AI59" s="1" t="s">
        <v>339</v>
      </c>
      <c r="AJ59" s="1" t="s">
        <v>339</v>
      </c>
      <c r="AK59" s="1" t="s">
        <v>339</v>
      </c>
      <c r="AM59" s="21"/>
    </row>
    <row r="60" spans="1:39" ht="14.4" customHeight="1" outlineLevel="3" x14ac:dyDescent="0.3">
      <c r="A60" s="8" t="str">
        <f t="shared" ref="A60:A61" si="14">L60</f>
        <v>Barcode</v>
      </c>
      <c r="B60" s="8" t="s">
        <v>341</v>
      </c>
      <c r="C60" s="2">
        <v>4</v>
      </c>
      <c r="E60" s="224"/>
      <c r="G60" s="223"/>
      <c r="I60" s="223"/>
      <c r="K60" s="223"/>
      <c r="L60" s="12" t="s">
        <v>380</v>
      </c>
      <c r="P60" s="1" t="s">
        <v>137</v>
      </c>
      <c r="Q60" s="1"/>
      <c r="R60" s="1"/>
      <c r="T60" s="1" t="str">
        <f t="shared" si="2"/>
        <v>Nvt</v>
      </c>
      <c r="U60" s="1" t="str">
        <f t="shared" si="3"/>
        <v>Nvt</v>
      </c>
      <c r="V60" s="1" t="str">
        <f t="shared" si="0"/>
        <v>Nvt</v>
      </c>
      <c r="X60" s="1" t="s">
        <v>341</v>
      </c>
      <c r="Y60" s="1" t="s">
        <v>341</v>
      </c>
      <c r="Z60" s="1" t="s">
        <v>339</v>
      </c>
      <c r="AA60" s="1" t="s">
        <v>341</v>
      </c>
      <c r="AB60" s="1" t="s">
        <v>339</v>
      </c>
      <c r="AC60" s="1" t="s">
        <v>339</v>
      </c>
      <c r="AE60" s="1" t="s">
        <v>339</v>
      </c>
      <c r="AF60" s="1" t="s">
        <v>339</v>
      </c>
      <c r="AG60" s="1" t="s">
        <v>339</v>
      </c>
      <c r="AH60" s="1" t="s">
        <v>339</v>
      </c>
      <c r="AI60" s="1" t="s">
        <v>339</v>
      </c>
      <c r="AJ60" s="1" t="s">
        <v>339</v>
      </c>
      <c r="AK60" s="1" t="s">
        <v>339</v>
      </c>
      <c r="AM60" s="21"/>
    </row>
    <row r="61" spans="1:39" ht="14.4" customHeight="1" outlineLevel="3" x14ac:dyDescent="0.3">
      <c r="A61" s="7" t="str">
        <f t="shared" si="14"/>
        <v>Telwerk [+]</v>
      </c>
      <c r="B61" s="7" t="s">
        <v>341</v>
      </c>
      <c r="C61" s="2">
        <v>4</v>
      </c>
      <c r="E61" s="224"/>
      <c r="G61" s="223"/>
      <c r="I61" s="223"/>
      <c r="K61" s="223"/>
      <c r="L61" s="17" t="s">
        <v>381</v>
      </c>
      <c r="P61" s="1" t="s">
        <v>403</v>
      </c>
      <c r="Q61" s="1"/>
      <c r="R61" s="1"/>
      <c r="T61" s="1" t="str">
        <f t="shared" si="2"/>
        <v>Nvt</v>
      </c>
      <c r="U61" s="1" t="str">
        <f t="shared" si="3"/>
        <v>Nvt</v>
      </c>
      <c r="V61" s="1" t="str">
        <f t="shared" si="0"/>
        <v>Nvt</v>
      </c>
      <c r="X61" s="1" t="s">
        <v>338</v>
      </c>
      <c r="Y61" s="1" t="s">
        <v>338</v>
      </c>
      <c r="Z61" s="1" t="s">
        <v>339</v>
      </c>
      <c r="AA61" s="1" t="s">
        <v>338</v>
      </c>
      <c r="AB61" s="1" t="s">
        <v>339</v>
      </c>
      <c r="AC61" s="1" t="s">
        <v>339</v>
      </c>
      <c r="AE61" s="1" t="s">
        <v>339</v>
      </c>
      <c r="AF61" s="1" t="s">
        <v>339</v>
      </c>
      <c r="AG61" s="1" t="s">
        <v>339</v>
      </c>
      <c r="AH61" s="1" t="s">
        <v>339</v>
      </c>
      <c r="AI61" s="1" t="s">
        <v>339</v>
      </c>
      <c r="AJ61" s="1" t="s">
        <v>339</v>
      </c>
      <c r="AK61" s="1" t="s">
        <v>339</v>
      </c>
      <c r="AM61" s="21"/>
    </row>
    <row r="62" spans="1:39" ht="14.4" customHeight="1" outlineLevel="4" x14ac:dyDescent="0.3">
      <c r="A62" s="7" t="str">
        <f>N62</f>
        <v>Nummer</v>
      </c>
      <c r="B62" s="7" t="s">
        <v>341</v>
      </c>
      <c r="C62" s="2">
        <v>5</v>
      </c>
      <c r="E62" s="224"/>
      <c r="G62" s="223"/>
      <c r="I62" s="223"/>
      <c r="K62" s="223"/>
      <c r="M62" s="224" t="s">
        <v>384</v>
      </c>
      <c r="N62" s="7" t="s">
        <v>58</v>
      </c>
      <c r="P62" s="1" t="s">
        <v>137</v>
      </c>
      <c r="Q62" s="1"/>
      <c r="R62" s="1"/>
      <c r="T62" s="1" t="str">
        <f t="shared" si="2"/>
        <v>Nvt</v>
      </c>
      <c r="U62" s="1" t="str">
        <f t="shared" si="3"/>
        <v>Nvt</v>
      </c>
      <c r="V62" s="1" t="str">
        <f t="shared" si="0"/>
        <v>Nvt</v>
      </c>
      <c r="X62" s="1" t="s">
        <v>338</v>
      </c>
      <c r="Y62" s="1" t="s">
        <v>338</v>
      </c>
      <c r="Z62" s="1" t="s">
        <v>339</v>
      </c>
      <c r="AA62" s="1" t="s">
        <v>338</v>
      </c>
      <c r="AB62" s="1" t="s">
        <v>339</v>
      </c>
      <c r="AC62" s="1" t="s">
        <v>339</v>
      </c>
      <c r="AE62" s="1" t="s">
        <v>339</v>
      </c>
      <c r="AF62" s="1" t="s">
        <v>339</v>
      </c>
      <c r="AG62" s="1" t="s">
        <v>339</v>
      </c>
      <c r="AH62" s="1" t="s">
        <v>339</v>
      </c>
      <c r="AI62" s="1" t="s">
        <v>339</v>
      </c>
      <c r="AJ62" s="1" t="s">
        <v>339</v>
      </c>
      <c r="AK62" s="1" t="s">
        <v>339</v>
      </c>
      <c r="AM62" s="21"/>
    </row>
    <row r="63" spans="1:39" ht="14.4" customHeight="1" outlineLevel="4" x14ac:dyDescent="0.3">
      <c r="A63" s="7" t="str">
        <f>N63</f>
        <v>Stand</v>
      </c>
      <c r="B63" s="7" t="s">
        <v>341</v>
      </c>
      <c r="C63" s="2">
        <v>5</v>
      </c>
      <c r="E63" s="224"/>
      <c r="G63" s="223"/>
      <c r="I63" s="223"/>
      <c r="K63" s="223"/>
      <c r="M63" s="224"/>
      <c r="N63" s="7" t="s">
        <v>382</v>
      </c>
      <c r="P63" s="1" t="s">
        <v>270</v>
      </c>
      <c r="Q63" s="1"/>
      <c r="R63" s="1"/>
      <c r="T63" s="1" t="str">
        <f t="shared" si="2"/>
        <v>Nvt</v>
      </c>
      <c r="U63" s="1" t="str">
        <f t="shared" si="3"/>
        <v>Nvt</v>
      </c>
      <c r="V63" s="1" t="str">
        <f t="shared" si="0"/>
        <v>Nvt</v>
      </c>
      <c r="X63" s="1" t="s">
        <v>338</v>
      </c>
      <c r="Y63" s="1" t="s">
        <v>344</v>
      </c>
      <c r="Z63" s="1" t="s">
        <v>339</v>
      </c>
      <c r="AA63" s="1" t="s">
        <v>338</v>
      </c>
      <c r="AB63" s="1" t="s">
        <v>339</v>
      </c>
      <c r="AC63" s="1" t="s">
        <v>339</v>
      </c>
      <c r="AE63" s="1" t="s">
        <v>339</v>
      </c>
      <c r="AF63" s="1" t="s">
        <v>339</v>
      </c>
      <c r="AG63" s="1" t="s">
        <v>339</v>
      </c>
      <c r="AH63" s="1" t="s">
        <v>339</v>
      </c>
      <c r="AI63" s="1" t="s">
        <v>339</v>
      </c>
      <c r="AJ63" s="1" t="s">
        <v>339</v>
      </c>
      <c r="AK63" s="1" t="s">
        <v>339</v>
      </c>
      <c r="AM63" s="21"/>
    </row>
    <row r="64" spans="1:39" ht="14.4" customHeight="1" outlineLevel="3" x14ac:dyDescent="0.3">
      <c r="A64" s="19"/>
      <c r="B64" s="19"/>
      <c r="E64" s="224"/>
      <c r="G64" s="223"/>
      <c r="I64" s="223"/>
      <c r="P64" s="1"/>
      <c r="Q64" s="1"/>
      <c r="R64" s="1"/>
      <c r="T64" s="1"/>
      <c r="U64" s="1"/>
      <c r="V64" s="1"/>
      <c r="X64" s="1"/>
      <c r="Y64" s="1"/>
      <c r="Z64" s="1"/>
      <c r="AA64" s="1"/>
      <c r="AB64" s="1"/>
      <c r="AC64" s="1"/>
      <c r="AE64" s="1"/>
      <c r="AF64" s="1"/>
      <c r="AG64" s="1"/>
      <c r="AH64" s="1"/>
      <c r="AI64" s="1"/>
      <c r="AJ64" s="1"/>
      <c r="AK64" s="1"/>
      <c r="AM64" s="21"/>
    </row>
    <row r="65" spans="1:39" ht="230.4" outlineLevel="2" x14ac:dyDescent="0.3">
      <c r="A65" s="3" t="str">
        <f>J65</f>
        <v>Zekeringwaarde</v>
      </c>
      <c r="B65" s="3" t="s">
        <v>338</v>
      </c>
      <c r="C65" s="2">
        <v>3</v>
      </c>
      <c r="E65" s="224"/>
      <c r="G65" s="223"/>
      <c r="I65" s="223"/>
      <c r="J65" s="13" t="s">
        <v>78</v>
      </c>
      <c r="P65" s="1" t="s">
        <v>405</v>
      </c>
      <c r="Q65" s="21" t="s">
        <v>325</v>
      </c>
      <c r="R65" s="21" t="s">
        <v>325</v>
      </c>
      <c r="T65" s="1" t="str">
        <f t="shared" si="2"/>
        <v>Nee</v>
      </c>
      <c r="U65" s="1" t="str">
        <f t="shared" si="3"/>
        <v>Ja</v>
      </c>
      <c r="V65" s="1" t="str">
        <f t="shared" si="0"/>
        <v>Ja</v>
      </c>
      <c r="X65" s="1" t="s">
        <v>338</v>
      </c>
      <c r="Y65" s="1" t="s">
        <v>340</v>
      </c>
      <c r="Z65" s="1" t="s">
        <v>341</v>
      </c>
      <c r="AA65" s="1" t="s">
        <v>338</v>
      </c>
      <c r="AB65" s="1" t="s">
        <v>341</v>
      </c>
      <c r="AC65" s="1" t="s">
        <v>339</v>
      </c>
      <c r="AE65" s="1" t="s">
        <v>338</v>
      </c>
      <c r="AF65" s="1" t="s">
        <v>338</v>
      </c>
      <c r="AG65" s="1" t="s">
        <v>338</v>
      </c>
      <c r="AH65" s="1" t="s">
        <v>341</v>
      </c>
      <c r="AI65" s="1" t="s">
        <v>339</v>
      </c>
      <c r="AJ65" s="1" t="s">
        <v>341</v>
      </c>
      <c r="AK65" s="1" t="s">
        <v>341</v>
      </c>
      <c r="AM65" s="21" t="s">
        <v>435</v>
      </c>
    </row>
    <row r="66" spans="1:39" ht="28.8" outlineLevel="2" x14ac:dyDescent="0.3">
      <c r="A66" s="3" t="str">
        <f t="shared" ref="A66:A70" si="15">J66</f>
        <v>AantalFasen</v>
      </c>
      <c r="B66" s="3" t="s">
        <v>338</v>
      </c>
      <c r="C66" s="2">
        <v>3</v>
      </c>
      <c r="E66" s="224"/>
      <c r="G66" s="223"/>
      <c r="I66" s="223"/>
      <c r="J66" s="13" t="s">
        <v>388</v>
      </c>
      <c r="P66" s="1" t="s">
        <v>406</v>
      </c>
      <c r="Q66" s="21" t="s">
        <v>413</v>
      </c>
      <c r="R66" s="21" t="s">
        <v>413</v>
      </c>
      <c r="T66" s="1" t="str">
        <f t="shared" si="2"/>
        <v>Nee</v>
      </c>
      <c r="U66" s="1" t="str">
        <f t="shared" si="3"/>
        <v>Ja</v>
      </c>
      <c r="V66" s="1" t="str">
        <f t="shared" si="0"/>
        <v>Ja</v>
      </c>
      <c r="X66" s="1" t="s">
        <v>338</v>
      </c>
      <c r="Y66" s="1" t="s">
        <v>340</v>
      </c>
      <c r="Z66" s="1" t="s">
        <v>341</v>
      </c>
      <c r="AA66" s="1" t="s">
        <v>338</v>
      </c>
      <c r="AB66" s="1" t="s">
        <v>341</v>
      </c>
      <c r="AC66" s="1" t="s">
        <v>339</v>
      </c>
      <c r="AE66" s="1" t="s">
        <v>338</v>
      </c>
      <c r="AF66" s="1" t="s">
        <v>338</v>
      </c>
      <c r="AG66" s="1" t="s">
        <v>338</v>
      </c>
      <c r="AH66" s="1" t="s">
        <v>341</v>
      </c>
      <c r="AI66" s="1" t="s">
        <v>339</v>
      </c>
      <c r="AJ66" s="1" t="s">
        <v>341</v>
      </c>
      <c r="AK66" s="1" t="s">
        <v>341</v>
      </c>
      <c r="AM66" s="21" t="s">
        <v>435</v>
      </c>
    </row>
    <row r="67" spans="1:39" ht="14.4" customHeight="1" outlineLevel="2" x14ac:dyDescent="0.3">
      <c r="A67" s="3" t="str">
        <f t="shared" si="15"/>
        <v>Tfmeternummer</v>
      </c>
      <c r="B67" s="3" t="s">
        <v>341</v>
      </c>
      <c r="C67" s="2">
        <v>3</v>
      </c>
      <c r="E67" s="224"/>
      <c r="G67" s="223"/>
      <c r="I67" s="223"/>
      <c r="J67" s="13" t="s">
        <v>389</v>
      </c>
      <c r="P67" s="1" t="s">
        <v>137</v>
      </c>
      <c r="Q67" s="1"/>
      <c r="R67" s="1"/>
      <c r="T67" s="1" t="str">
        <f t="shared" ref="T67:T112" si="16">IF($T$1=$X$1,X67,IF($T$1=$Z$1,Z67,IF($T$1=$AA$1,AA67,IF($T$1=$AB$1,AB67,IF($T$1=$AC$1,AC67,"Onbekend")))))</f>
        <v>Optie</v>
      </c>
      <c r="U67" s="1" t="str">
        <f t="shared" ref="U67:U112" si="17">IF($U$1=$AE$1,AE67,IF($U$1=$AF$1,AF67,IF($U$1=$AG$1,AG67,IF($U$1=$AH$1,AH67,IF($U$1=$AI$1,AI67,IF($U$1=$AJ$1,AJ67,IF($U$1=$AK$1,AK67,"Onbekend")))))))</f>
        <v>Optie</v>
      </c>
      <c r="V67" s="1" t="str">
        <f t="shared" ref="V67:V112" si="18">IF(T67="Ja","Ja",IF(U67="Ja","Ja",IF(T67="Optie","Optie",IF(U67="Optie","Optie",IF(T67="Nee","Nee",IF(U67="Nee","Nee",IF(T67="Nvt","Nvt",IF(U67="Nvt","Nvt","??"))))))))</f>
        <v>Optie</v>
      </c>
      <c r="X67" s="1" t="s">
        <v>340</v>
      </c>
      <c r="Y67" s="1" t="s">
        <v>340</v>
      </c>
      <c r="Z67" s="1" t="s">
        <v>341</v>
      </c>
      <c r="AA67" s="1" t="s">
        <v>340</v>
      </c>
      <c r="AB67" s="1" t="s">
        <v>340</v>
      </c>
      <c r="AC67" s="1" t="s">
        <v>339</v>
      </c>
      <c r="AE67" s="1" t="s">
        <v>340</v>
      </c>
      <c r="AF67" s="1" t="s">
        <v>340</v>
      </c>
      <c r="AG67" s="1" t="s">
        <v>340</v>
      </c>
      <c r="AH67" s="1" t="s">
        <v>341</v>
      </c>
      <c r="AI67" s="1" t="s">
        <v>339</v>
      </c>
      <c r="AJ67" s="1" t="s">
        <v>340</v>
      </c>
      <c r="AK67" s="1" t="s">
        <v>340</v>
      </c>
      <c r="AM67" s="21"/>
    </row>
    <row r="68" spans="1:39" ht="14.4" customHeight="1" outlineLevel="2" x14ac:dyDescent="0.3">
      <c r="A68" s="3" t="str">
        <f t="shared" si="15"/>
        <v>Tariefschakeling</v>
      </c>
      <c r="B68" s="3" t="s">
        <v>338</v>
      </c>
      <c r="C68" s="2">
        <v>3</v>
      </c>
      <c r="E68" s="224"/>
      <c r="G68" s="223"/>
      <c r="I68" s="223"/>
      <c r="J68" s="13" t="s">
        <v>390</v>
      </c>
      <c r="P68" s="1" t="s">
        <v>137</v>
      </c>
      <c r="Q68" s="1"/>
      <c r="R68" s="1"/>
      <c r="T68" s="1" t="str">
        <f t="shared" si="16"/>
        <v>Optie</v>
      </c>
      <c r="U68" s="1" t="str">
        <f t="shared" si="17"/>
        <v>Optie</v>
      </c>
      <c r="V68" s="1" t="str">
        <f t="shared" si="18"/>
        <v>Optie</v>
      </c>
      <c r="X68" s="1" t="s">
        <v>340</v>
      </c>
      <c r="Y68" s="1" t="s">
        <v>340</v>
      </c>
      <c r="Z68" s="1" t="s">
        <v>341</v>
      </c>
      <c r="AA68" s="1" t="s">
        <v>340</v>
      </c>
      <c r="AB68" s="1" t="s">
        <v>340</v>
      </c>
      <c r="AC68" s="1" t="s">
        <v>339</v>
      </c>
      <c r="AE68" s="1" t="s">
        <v>340</v>
      </c>
      <c r="AF68" s="1" t="s">
        <v>340</v>
      </c>
      <c r="AG68" s="1" t="s">
        <v>340</v>
      </c>
      <c r="AH68" s="1" t="s">
        <v>341</v>
      </c>
      <c r="AI68" s="1" t="s">
        <v>339</v>
      </c>
      <c r="AJ68" s="1" t="s">
        <v>340</v>
      </c>
      <c r="AK68" s="1" t="s">
        <v>340</v>
      </c>
      <c r="AM68" s="21"/>
    </row>
    <row r="69" spans="1:39" ht="230.4" outlineLevel="2" x14ac:dyDescent="0.3">
      <c r="A69" s="3" t="str">
        <f t="shared" si="15"/>
        <v>OudeZekeringwaarde</v>
      </c>
      <c r="B69" s="3" t="s">
        <v>338</v>
      </c>
      <c r="C69" s="2">
        <v>3</v>
      </c>
      <c r="E69" s="224"/>
      <c r="G69" s="223"/>
      <c r="I69" s="223"/>
      <c r="J69" s="13" t="s">
        <v>391</v>
      </c>
      <c r="P69" s="1" t="s">
        <v>405</v>
      </c>
      <c r="Q69" s="21" t="s">
        <v>325</v>
      </c>
      <c r="R69" s="21" t="s">
        <v>325</v>
      </c>
      <c r="T69" s="1" t="str">
        <f t="shared" si="16"/>
        <v>Optie</v>
      </c>
      <c r="U69" s="1" t="str">
        <f t="shared" si="17"/>
        <v>Nee</v>
      </c>
      <c r="V69" s="1" t="str">
        <f t="shared" si="18"/>
        <v>Optie</v>
      </c>
      <c r="X69" s="1" t="s">
        <v>341</v>
      </c>
      <c r="Y69" s="1" t="s">
        <v>338</v>
      </c>
      <c r="Z69" s="1" t="s">
        <v>338</v>
      </c>
      <c r="AA69" s="1" t="s">
        <v>338</v>
      </c>
      <c r="AB69" s="1" t="s">
        <v>340</v>
      </c>
      <c r="AC69" s="1" t="s">
        <v>339</v>
      </c>
      <c r="AE69" s="1" t="s">
        <v>341</v>
      </c>
      <c r="AF69" s="1" t="s">
        <v>338</v>
      </c>
      <c r="AG69" s="1" t="s">
        <v>338</v>
      </c>
      <c r="AH69" s="1" t="s">
        <v>338</v>
      </c>
      <c r="AI69" s="1" t="s">
        <v>339</v>
      </c>
      <c r="AJ69" s="1" t="s">
        <v>340</v>
      </c>
      <c r="AK69" s="1" t="s">
        <v>338</v>
      </c>
      <c r="AM69" s="21"/>
    </row>
    <row r="70" spans="1:39" ht="28.8" outlineLevel="2" x14ac:dyDescent="0.3">
      <c r="A70" s="3" t="str">
        <f t="shared" si="15"/>
        <v>OudeAantalFasen</v>
      </c>
      <c r="B70" s="3" t="s">
        <v>338</v>
      </c>
      <c r="C70" s="2">
        <v>3</v>
      </c>
      <c r="E70" s="224"/>
      <c r="G70" s="223"/>
      <c r="I70" s="223"/>
      <c r="J70" s="13" t="s">
        <v>392</v>
      </c>
      <c r="P70" s="1" t="s">
        <v>406</v>
      </c>
      <c r="Q70" s="21" t="s">
        <v>413</v>
      </c>
      <c r="R70" s="21" t="s">
        <v>413</v>
      </c>
      <c r="T70" s="1" t="str">
        <f t="shared" si="16"/>
        <v>Optie</v>
      </c>
      <c r="U70" s="1" t="str">
        <f t="shared" si="17"/>
        <v>Nee</v>
      </c>
      <c r="V70" s="1" t="str">
        <f t="shared" si="18"/>
        <v>Optie</v>
      </c>
      <c r="X70" s="1" t="s">
        <v>341</v>
      </c>
      <c r="Y70" s="1" t="s">
        <v>338</v>
      </c>
      <c r="Z70" s="1" t="s">
        <v>338</v>
      </c>
      <c r="AA70" s="1" t="s">
        <v>338</v>
      </c>
      <c r="AB70" s="1" t="s">
        <v>340</v>
      </c>
      <c r="AC70" s="1" t="s">
        <v>339</v>
      </c>
      <c r="AE70" s="1" t="s">
        <v>341</v>
      </c>
      <c r="AF70" s="1" t="s">
        <v>338</v>
      </c>
      <c r="AG70" s="1" t="s">
        <v>338</v>
      </c>
      <c r="AH70" s="1" t="s">
        <v>338</v>
      </c>
      <c r="AI70" s="1" t="s">
        <v>339</v>
      </c>
      <c r="AJ70" s="1" t="s">
        <v>340</v>
      </c>
      <c r="AK70" s="1" t="s">
        <v>338</v>
      </c>
      <c r="AM70" s="21"/>
    </row>
    <row r="71" spans="1:39" ht="14.4" customHeight="1" outlineLevel="1" x14ac:dyDescent="0.3">
      <c r="A71" s="3" t="str">
        <f>H71</f>
        <v>AansluitingCAI [+]</v>
      </c>
      <c r="B71" s="8" t="s">
        <v>341</v>
      </c>
      <c r="C71" s="2">
        <v>2</v>
      </c>
      <c r="E71" s="224"/>
      <c r="G71" s="223"/>
      <c r="H71" s="13" t="s">
        <v>794</v>
      </c>
      <c r="P71" s="1" t="s">
        <v>407</v>
      </c>
      <c r="Q71" s="1"/>
      <c r="R71" s="1"/>
      <c r="T71" s="1" t="str">
        <f t="shared" si="16"/>
        <v>Nee</v>
      </c>
      <c r="U71" s="1" t="str">
        <f t="shared" si="17"/>
        <v>Nee</v>
      </c>
      <c r="V71" s="1" t="str">
        <f t="shared" si="18"/>
        <v>Nee</v>
      </c>
      <c r="X71" s="1" t="s">
        <v>341</v>
      </c>
      <c r="Y71" s="1" t="s">
        <v>341</v>
      </c>
      <c r="Z71" s="1" t="s">
        <v>341</v>
      </c>
      <c r="AA71" s="1" t="s">
        <v>341</v>
      </c>
      <c r="AB71" s="1" t="s">
        <v>341</v>
      </c>
      <c r="AC71" s="1" t="s">
        <v>341</v>
      </c>
      <c r="AE71" s="1" t="s">
        <v>341</v>
      </c>
      <c r="AF71" s="1" t="s">
        <v>341</v>
      </c>
      <c r="AG71" s="1" t="s">
        <v>341</v>
      </c>
      <c r="AH71" s="1" t="s">
        <v>341</v>
      </c>
      <c r="AI71" s="1" t="s">
        <v>339</v>
      </c>
      <c r="AJ71" s="1" t="s">
        <v>341</v>
      </c>
      <c r="AK71" s="1" t="s">
        <v>341</v>
      </c>
      <c r="AM71" s="21"/>
    </row>
    <row r="72" spans="1:39" ht="14.4" customHeight="1" outlineLevel="2" x14ac:dyDescent="0.3">
      <c r="A72" s="7" t="str">
        <f>J72</f>
        <v>AOPGeplaatst</v>
      </c>
      <c r="B72" s="8"/>
      <c r="C72" s="2">
        <v>3</v>
      </c>
      <c r="E72" s="224"/>
      <c r="G72" s="223"/>
      <c r="H72" s="9"/>
      <c r="I72" s="229" t="s">
        <v>97</v>
      </c>
      <c r="J72" s="7" t="s">
        <v>808</v>
      </c>
      <c r="P72" s="1"/>
      <c r="Q72" s="1"/>
      <c r="R72" s="1"/>
      <c r="T72" s="1" t="str">
        <f t="shared" si="16"/>
        <v>Nvt</v>
      </c>
      <c r="U72" s="1" t="str">
        <f t="shared" si="17"/>
        <v>Nvt</v>
      </c>
      <c r="V72" s="1" t="str">
        <f t="shared" si="18"/>
        <v>Nvt</v>
      </c>
      <c r="X72" s="1" t="s">
        <v>339</v>
      </c>
      <c r="Y72" s="1" t="s">
        <v>339</v>
      </c>
      <c r="Z72" s="1" t="s">
        <v>339</v>
      </c>
      <c r="AA72" s="1" t="s">
        <v>339</v>
      </c>
      <c r="AB72" s="1" t="s">
        <v>339</v>
      </c>
      <c r="AC72" s="1" t="s">
        <v>339</v>
      </c>
      <c r="AE72" s="1" t="s">
        <v>339</v>
      </c>
      <c r="AF72" s="1" t="s">
        <v>339</v>
      </c>
      <c r="AG72" s="1" t="s">
        <v>339</v>
      </c>
      <c r="AH72" s="1" t="s">
        <v>339</v>
      </c>
      <c r="AI72" s="1" t="s">
        <v>339</v>
      </c>
      <c r="AJ72" s="1" t="s">
        <v>339</v>
      </c>
      <c r="AK72" s="1" t="s">
        <v>339</v>
      </c>
      <c r="AM72" s="87"/>
    </row>
    <row r="73" spans="1:39" ht="14.4" customHeight="1" outlineLevel="2" x14ac:dyDescent="0.3">
      <c r="A73" s="3" t="str">
        <f t="shared" ref="A73:A76" si="19">J73</f>
        <v>RedenAOPNietGeaard</v>
      </c>
      <c r="B73" s="8"/>
      <c r="C73" s="2">
        <v>3</v>
      </c>
      <c r="E73" s="224"/>
      <c r="G73" s="223"/>
      <c r="H73" s="9"/>
      <c r="I73" s="229"/>
      <c r="J73" s="3" t="s">
        <v>809</v>
      </c>
      <c r="P73" s="1"/>
      <c r="Q73" s="1"/>
      <c r="R73" s="1"/>
      <c r="T73" s="1" t="str">
        <f t="shared" si="16"/>
        <v>Nvt</v>
      </c>
      <c r="U73" s="1" t="str">
        <f t="shared" si="17"/>
        <v>Nvt</v>
      </c>
      <c r="V73" s="1" t="str">
        <f t="shared" si="18"/>
        <v>Nvt</v>
      </c>
      <c r="X73" s="1" t="s">
        <v>339</v>
      </c>
      <c r="Y73" s="1" t="s">
        <v>339</v>
      </c>
      <c r="Z73" s="1" t="s">
        <v>339</v>
      </c>
      <c r="AA73" s="1" t="s">
        <v>339</v>
      </c>
      <c r="AB73" s="1" t="s">
        <v>339</v>
      </c>
      <c r="AC73" s="1" t="s">
        <v>339</v>
      </c>
      <c r="AE73" s="1" t="s">
        <v>339</v>
      </c>
      <c r="AF73" s="1" t="s">
        <v>339</v>
      </c>
      <c r="AG73" s="1" t="s">
        <v>339</v>
      </c>
      <c r="AH73" s="1" t="s">
        <v>339</v>
      </c>
      <c r="AI73" s="1" t="s">
        <v>339</v>
      </c>
      <c r="AJ73" s="1" t="s">
        <v>339</v>
      </c>
      <c r="AK73" s="1" t="s">
        <v>339</v>
      </c>
      <c r="AM73" s="87"/>
    </row>
    <row r="74" spans="1:39" ht="14.4" customHeight="1" outlineLevel="2" x14ac:dyDescent="0.3">
      <c r="A74" s="7" t="str">
        <f t="shared" si="19"/>
        <v>IsDoorgetrokken</v>
      </c>
      <c r="B74" s="8"/>
      <c r="C74" s="2">
        <v>3</v>
      </c>
      <c r="E74" s="224"/>
      <c r="G74" s="223"/>
      <c r="H74" s="9"/>
      <c r="I74" s="229"/>
      <c r="J74" s="7" t="s">
        <v>810</v>
      </c>
      <c r="P74" s="1"/>
      <c r="Q74" s="1"/>
      <c r="R74" s="1"/>
      <c r="T74" s="1" t="str">
        <f t="shared" si="16"/>
        <v>Nvt</v>
      </c>
      <c r="U74" s="1" t="str">
        <f t="shared" si="17"/>
        <v>Nvt</v>
      </c>
      <c r="V74" s="1" t="str">
        <f t="shared" si="18"/>
        <v>Nvt</v>
      </c>
      <c r="X74" s="1" t="s">
        <v>339</v>
      </c>
      <c r="Y74" s="1" t="s">
        <v>339</v>
      </c>
      <c r="Z74" s="1" t="s">
        <v>339</v>
      </c>
      <c r="AA74" s="1" t="s">
        <v>339</v>
      </c>
      <c r="AB74" s="1" t="s">
        <v>339</v>
      </c>
      <c r="AC74" s="1" t="s">
        <v>339</v>
      </c>
      <c r="AE74" s="1" t="s">
        <v>339</v>
      </c>
      <c r="AF74" s="1" t="s">
        <v>339</v>
      </c>
      <c r="AG74" s="1" t="s">
        <v>339</v>
      </c>
      <c r="AH74" s="1" t="s">
        <v>339</v>
      </c>
      <c r="AI74" s="1" t="s">
        <v>339</v>
      </c>
      <c r="AJ74" s="1" t="s">
        <v>339</v>
      </c>
      <c r="AK74" s="1" t="s">
        <v>339</v>
      </c>
      <c r="AM74" s="87"/>
    </row>
    <row r="75" spans="1:39" ht="14.4" customHeight="1" outlineLevel="2" x14ac:dyDescent="0.3">
      <c r="A75" s="3" t="str">
        <f t="shared" si="19"/>
        <v>RedenNietDoortrekken</v>
      </c>
      <c r="B75" s="8"/>
      <c r="C75" s="2">
        <v>3</v>
      </c>
      <c r="E75" s="224"/>
      <c r="G75" s="223"/>
      <c r="H75" s="9"/>
      <c r="I75" s="229"/>
      <c r="J75" s="3" t="s">
        <v>811</v>
      </c>
      <c r="P75" s="1"/>
      <c r="Q75" s="1"/>
      <c r="R75" s="1"/>
      <c r="T75" s="1" t="str">
        <f t="shared" si="16"/>
        <v>Nvt</v>
      </c>
      <c r="U75" s="1" t="str">
        <f t="shared" si="17"/>
        <v>Nvt</v>
      </c>
      <c r="V75" s="1" t="str">
        <f t="shared" si="18"/>
        <v>Nvt</v>
      </c>
      <c r="X75" s="1" t="s">
        <v>339</v>
      </c>
      <c r="Y75" s="1" t="s">
        <v>339</v>
      </c>
      <c r="Z75" s="1" t="s">
        <v>339</v>
      </c>
      <c r="AA75" s="1" t="s">
        <v>339</v>
      </c>
      <c r="AB75" s="1" t="s">
        <v>339</v>
      </c>
      <c r="AC75" s="1" t="s">
        <v>339</v>
      </c>
      <c r="AE75" s="1" t="s">
        <v>339</v>
      </c>
      <c r="AF75" s="1" t="s">
        <v>339</v>
      </c>
      <c r="AG75" s="1" t="s">
        <v>339</v>
      </c>
      <c r="AH75" s="1" t="s">
        <v>339</v>
      </c>
      <c r="AI75" s="1" t="s">
        <v>339</v>
      </c>
      <c r="AJ75" s="1" t="s">
        <v>339</v>
      </c>
      <c r="AK75" s="1" t="s">
        <v>339</v>
      </c>
      <c r="AM75" s="87"/>
    </row>
    <row r="76" spans="1:39" ht="14.4" customHeight="1" outlineLevel="2" x14ac:dyDescent="0.3">
      <c r="A76" s="7" t="str">
        <f t="shared" si="19"/>
        <v>IsKabelInEVIngevoerd</v>
      </c>
      <c r="B76" s="8"/>
      <c r="C76" s="2">
        <v>3</v>
      </c>
      <c r="E76" s="224"/>
      <c r="G76" s="223"/>
      <c r="H76" s="9"/>
      <c r="I76" s="229"/>
      <c r="J76" s="7" t="s">
        <v>812</v>
      </c>
      <c r="P76" s="1"/>
      <c r="Q76" s="1"/>
      <c r="R76" s="1"/>
      <c r="T76" s="1" t="str">
        <f t="shared" si="16"/>
        <v>Nvt</v>
      </c>
      <c r="U76" s="1" t="str">
        <f t="shared" si="17"/>
        <v>Nvt</v>
      </c>
      <c r="V76" s="1" t="str">
        <f t="shared" si="18"/>
        <v>Nvt</v>
      </c>
      <c r="X76" s="1" t="s">
        <v>339</v>
      </c>
      <c r="Y76" s="1" t="s">
        <v>339</v>
      </c>
      <c r="Z76" s="1" t="s">
        <v>339</v>
      </c>
      <c r="AA76" s="1" t="s">
        <v>339</v>
      </c>
      <c r="AB76" s="1" t="s">
        <v>339</v>
      </c>
      <c r="AC76" s="1" t="s">
        <v>339</v>
      </c>
      <c r="AE76" s="1" t="s">
        <v>339</v>
      </c>
      <c r="AF76" s="1" t="s">
        <v>339</v>
      </c>
      <c r="AG76" s="1" t="s">
        <v>339</v>
      </c>
      <c r="AH76" s="1" t="s">
        <v>339</v>
      </c>
      <c r="AI76" s="1" t="s">
        <v>339</v>
      </c>
      <c r="AJ76" s="1" t="s">
        <v>339</v>
      </c>
      <c r="AK76" s="1" t="s">
        <v>339</v>
      </c>
      <c r="AM76" s="87"/>
    </row>
    <row r="77" spans="1:39" ht="14.4" customHeight="1" outlineLevel="1" x14ac:dyDescent="0.3">
      <c r="A77" s="3" t="str">
        <f>H77</f>
        <v>AansluitingWater [+]</v>
      </c>
      <c r="B77" s="8" t="s">
        <v>341</v>
      </c>
      <c r="C77" s="2">
        <v>2</v>
      </c>
      <c r="E77" s="224"/>
      <c r="G77" s="223"/>
      <c r="H77" s="3" t="s">
        <v>767</v>
      </c>
      <c r="P77" s="1" t="s">
        <v>408</v>
      </c>
      <c r="Q77" s="1"/>
      <c r="R77" s="1"/>
      <c r="T77" s="1" t="str">
        <f t="shared" si="16"/>
        <v>Nee</v>
      </c>
      <c r="U77" s="1" t="str">
        <f t="shared" si="17"/>
        <v>Nee</v>
      </c>
      <c r="V77" s="1" t="str">
        <f t="shared" si="18"/>
        <v>Nee</v>
      </c>
      <c r="X77" s="1" t="s">
        <v>341</v>
      </c>
      <c r="Y77" s="1" t="s">
        <v>341</v>
      </c>
      <c r="Z77" s="1" t="s">
        <v>341</v>
      </c>
      <c r="AA77" s="1" t="s">
        <v>341</v>
      </c>
      <c r="AB77" s="1" t="s">
        <v>341</v>
      </c>
      <c r="AC77" s="1" t="s">
        <v>341</v>
      </c>
      <c r="AE77" s="1" t="s">
        <v>341</v>
      </c>
      <c r="AF77" s="1" t="s">
        <v>341</v>
      </c>
      <c r="AG77" s="1" t="s">
        <v>341</v>
      </c>
      <c r="AH77" s="1" t="s">
        <v>341</v>
      </c>
      <c r="AI77" s="1" t="s">
        <v>339</v>
      </c>
      <c r="AJ77" s="1" t="s">
        <v>341</v>
      </c>
      <c r="AK77" s="1" t="s">
        <v>341</v>
      </c>
      <c r="AM77" s="21"/>
    </row>
    <row r="78" spans="1:39" ht="14.4" customHeight="1" outlineLevel="2" x14ac:dyDescent="0.3">
      <c r="A78" s="7" t="str">
        <f>J78</f>
        <v>Werkzaamheden [+]</v>
      </c>
      <c r="B78" s="8"/>
      <c r="C78" s="2">
        <v>3</v>
      </c>
      <c r="E78" s="224"/>
      <c r="G78" s="101"/>
      <c r="H78" s="9"/>
      <c r="I78" s="229" t="s">
        <v>95</v>
      </c>
      <c r="J78" s="17" t="s">
        <v>180</v>
      </c>
      <c r="P78" s="1"/>
      <c r="Q78" s="1"/>
      <c r="R78" s="1"/>
      <c r="T78" s="1" t="str">
        <f t="shared" si="16"/>
        <v>Nvt</v>
      </c>
      <c r="U78" s="1" t="str">
        <f t="shared" si="17"/>
        <v>Nvt</v>
      </c>
      <c r="V78" s="1" t="str">
        <f t="shared" si="18"/>
        <v>Nvt</v>
      </c>
      <c r="X78" s="1" t="s">
        <v>339</v>
      </c>
      <c r="Y78" s="1" t="s">
        <v>339</v>
      </c>
      <c r="Z78" s="1" t="s">
        <v>339</v>
      </c>
      <c r="AA78" s="1" t="s">
        <v>339</v>
      </c>
      <c r="AB78" s="1" t="s">
        <v>339</v>
      </c>
      <c r="AC78" s="1" t="s">
        <v>339</v>
      </c>
      <c r="AE78" s="1" t="s">
        <v>339</v>
      </c>
      <c r="AF78" s="1" t="s">
        <v>339</v>
      </c>
      <c r="AG78" s="1" t="s">
        <v>339</v>
      </c>
      <c r="AH78" s="1" t="s">
        <v>339</v>
      </c>
      <c r="AI78" s="1" t="s">
        <v>339</v>
      </c>
      <c r="AJ78" s="1" t="s">
        <v>339</v>
      </c>
      <c r="AK78" s="1" t="s">
        <v>339</v>
      </c>
      <c r="AM78" s="87"/>
    </row>
    <row r="79" spans="1:39" ht="14.4" customHeight="1" outlineLevel="3" x14ac:dyDescent="0.3">
      <c r="A79" s="7" t="str">
        <f>L79</f>
        <v>Aansluiting</v>
      </c>
      <c r="B79" s="8"/>
      <c r="C79" s="2">
        <v>4</v>
      </c>
      <c r="E79" s="224"/>
      <c r="G79" s="101"/>
      <c r="H79" s="9"/>
      <c r="I79" s="229"/>
      <c r="K79" s="225" t="s">
        <v>126</v>
      </c>
      <c r="L79" s="7" t="s">
        <v>127</v>
      </c>
      <c r="P79" s="1"/>
      <c r="Q79" s="1"/>
      <c r="R79" s="1"/>
      <c r="T79" s="1" t="str">
        <f t="shared" si="16"/>
        <v>Nvt</v>
      </c>
      <c r="U79" s="1" t="str">
        <f t="shared" si="17"/>
        <v>Nvt</v>
      </c>
      <c r="V79" s="1" t="str">
        <f t="shared" si="18"/>
        <v>Nvt</v>
      </c>
      <c r="X79" s="1" t="s">
        <v>339</v>
      </c>
      <c r="Y79" s="1" t="s">
        <v>339</v>
      </c>
      <c r="Z79" s="1" t="s">
        <v>339</v>
      </c>
      <c r="AA79" s="1" t="s">
        <v>339</v>
      </c>
      <c r="AB79" s="1" t="s">
        <v>339</v>
      </c>
      <c r="AC79" s="1" t="s">
        <v>339</v>
      </c>
      <c r="AE79" s="1" t="s">
        <v>339</v>
      </c>
      <c r="AF79" s="1" t="s">
        <v>339</v>
      </c>
      <c r="AG79" s="1" t="s">
        <v>339</v>
      </c>
      <c r="AH79" s="1" t="s">
        <v>339</v>
      </c>
      <c r="AI79" s="1" t="s">
        <v>339</v>
      </c>
      <c r="AJ79" s="1" t="s">
        <v>339</v>
      </c>
      <c r="AK79" s="1" t="s">
        <v>339</v>
      </c>
      <c r="AM79" s="87"/>
    </row>
    <row r="80" spans="1:39" ht="14.4" customHeight="1" outlineLevel="3" x14ac:dyDescent="0.3">
      <c r="A80" s="7" t="str">
        <f t="shared" ref="A80:A84" si="20">L80</f>
        <v>Binnenwerk</v>
      </c>
      <c r="B80" s="8"/>
      <c r="C80" s="2">
        <v>4</v>
      </c>
      <c r="E80" s="224"/>
      <c r="G80" s="101"/>
      <c r="H80" s="9"/>
      <c r="I80" s="229"/>
      <c r="K80" s="225"/>
      <c r="L80" s="7" t="s">
        <v>128</v>
      </c>
      <c r="P80" s="1"/>
      <c r="Q80" s="1"/>
      <c r="R80" s="1"/>
      <c r="T80" s="1" t="str">
        <f t="shared" si="16"/>
        <v>Nvt</v>
      </c>
      <c r="U80" s="1" t="str">
        <f t="shared" si="17"/>
        <v>Nvt</v>
      </c>
      <c r="V80" s="1" t="str">
        <f t="shared" si="18"/>
        <v>Nvt</v>
      </c>
      <c r="X80" s="1" t="s">
        <v>339</v>
      </c>
      <c r="Y80" s="1" t="s">
        <v>339</v>
      </c>
      <c r="Z80" s="1" t="s">
        <v>339</v>
      </c>
      <c r="AA80" s="1" t="s">
        <v>339</v>
      </c>
      <c r="AB80" s="1" t="s">
        <v>339</v>
      </c>
      <c r="AC80" s="1" t="s">
        <v>339</v>
      </c>
      <c r="AE80" s="1" t="s">
        <v>339</v>
      </c>
      <c r="AF80" s="1" t="s">
        <v>339</v>
      </c>
      <c r="AG80" s="1" t="s">
        <v>339</v>
      </c>
      <c r="AH80" s="1" t="s">
        <v>339</v>
      </c>
      <c r="AI80" s="1" t="s">
        <v>339</v>
      </c>
      <c r="AJ80" s="1" t="s">
        <v>339</v>
      </c>
      <c r="AK80" s="1" t="s">
        <v>339</v>
      </c>
      <c r="AM80" s="87"/>
    </row>
    <row r="81" spans="1:39" ht="14.4" customHeight="1" outlineLevel="3" x14ac:dyDescent="0.3">
      <c r="A81" s="7" t="str">
        <f t="shared" si="20"/>
        <v>Meter</v>
      </c>
      <c r="B81" s="8"/>
      <c r="C81" s="2">
        <v>4</v>
      </c>
      <c r="E81" s="224"/>
      <c r="G81" s="101"/>
      <c r="H81" s="9"/>
      <c r="I81" s="229"/>
      <c r="K81" s="225"/>
      <c r="L81" s="7" t="s">
        <v>129</v>
      </c>
      <c r="P81" s="1"/>
      <c r="Q81" s="1"/>
      <c r="R81" s="1"/>
      <c r="T81" s="1" t="str">
        <f t="shared" si="16"/>
        <v>Nvt</v>
      </c>
      <c r="U81" s="1" t="str">
        <f t="shared" si="17"/>
        <v>Nvt</v>
      </c>
      <c r="V81" s="1" t="str">
        <f t="shared" si="18"/>
        <v>Nvt</v>
      </c>
      <c r="X81" s="1" t="s">
        <v>339</v>
      </c>
      <c r="Y81" s="1" t="s">
        <v>339</v>
      </c>
      <c r="Z81" s="1" t="s">
        <v>339</v>
      </c>
      <c r="AA81" s="1" t="s">
        <v>339</v>
      </c>
      <c r="AB81" s="1" t="s">
        <v>339</v>
      </c>
      <c r="AC81" s="1" t="s">
        <v>339</v>
      </c>
      <c r="AE81" s="1" t="s">
        <v>339</v>
      </c>
      <c r="AF81" s="1" t="s">
        <v>339</v>
      </c>
      <c r="AG81" s="1" t="s">
        <v>339</v>
      </c>
      <c r="AH81" s="1" t="s">
        <v>339</v>
      </c>
      <c r="AI81" s="1" t="s">
        <v>339</v>
      </c>
      <c r="AJ81" s="1" t="s">
        <v>339</v>
      </c>
      <c r="AK81" s="1" t="s">
        <v>339</v>
      </c>
      <c r="AM81" s="87"/>
    </row>
    <row r="82" spans="1:39" ht="14.4" customHeight="1" outlineLevel="3" x14ac:dyDescent="0.3">
      <c r="A82" s="7" t="str">
        <f t="shared" si="20"/>
        <v>TypeAansluiting</v>
      </c>
      <c r="B82" s="8"/>
      <c r="C82" s="2">
        <v>4</v>
      </c>
      <c r="E82" s="224"/>
      <c r="G82" s="101"/>
      <c r="H82" s="9"/>
      <c r="I82" s="229"/>
      <c r="K82" s="225"/>
      <c r="L82" s="7" t="s">
        <v>130</v>
      </c>
      <c r="P82" s="1"/>
      <c r="Q82" s="1"/>
      <c r="R82" s="1"/>
      <c r="T82" s="1" t="str">
        <f t="shared" si="16"/>
        <v>Nvt</v>
      </c>
      <c r="U82" s="1" t="str">
        <f t="shared" si="17"/>
        <v>Nvt</v>
      </c>
      <c r="V82" s="1" t="str">
        <f t="shared" si="18"/>
        <v>Nvt</v>
      </c>
      <c r="X82" s="1" t="s">
        <v>339</v>
      </c>
      <c r="Y82" s="1" t="s">
        <v>339</v>
      </c>
      <c r="Z82" s="1" t="s">
        <v>339</v>
      </c>
      <c r="AA82" s="1" t="s">
        <v>339</v>
      </c>
      <c r="AB82" s="1" t="s">
        <v>339</v>
      </c>
      <c r="AC82" s="1" t="s">
        <v>339</v>
      </c>
      <c r="AE82" s="1" t="s">
        <v>339</v>
      </c>
      <c r="AF82" s="1" t="s">
        <v>339</v>
      </c>
      <c r="AG82" s="1" t="s">
        <v>339</v>
      </c>
      <c r="AH82" s="1" t="s">
        <v>339</v>
      </c>
      <c r="AI82" s="1" t="s">
        <v>339</v>
      </c>
      <c r="AJ82" s="1" t="s">
        <v>339</v>
      </c>
      <c r="AK82" s="1" t="s">
        <v>339</v>
      </c>
      <c r="AM82" s="87"/>
    </row>
    <row r="83" spans="1:39" ht="14.4" customHeight="1" outlineLevel="3" x14ac:dyDescent="0.3">
      <c r="A83" s="7" t="str">
        <f t="shared" si="20"/>
        <v>FysiekeStatus</v>
      </c>
      <c r="B83" s="8"/>
      <c r="C83" s="2">
        <v>4</v>
      </c>
      <c r="E83" s="224"/>
      <c r="G83" s="101"/>
      <c r="H83" s="9"/>
      <c r="I83" s="229"/>
      <c r="K83" s="225"/>
      <c r="L83" s="7" t="s">
        <v>131</v>
      </c>
      <c r="P83" s="1"/>
      <c r="Q83" s="1"/>
      <c r="R83" s="1"/>
      <c r="T83" s="1" t="str">
        <f t="shared" si="16"/>
        <v>Nvt</v>
      </c>
      <c r="U83" s="1" t="str">
        <f t="shared" si="17"/>
        <v>Nvt</v>
      </c>
      <c r="V83" s="1" t="str">
        <f t="shared" si="18"/>
        <v>Nvt</v>
      </c>
      <c r="X83" s="1" t="s">
        <v>339</v>
      </c>
      <c r="Y83" s="1" t="s">
        <v>339</v>
      </c>
      <c r="Z83" s="1" t="s">
        <v>339</v>
      </c>
      <c r="AA83" s="1" t="s">
        <v>339</v>
      </c>
      <c r="AB83" s="1" t="s">
        <v>339</v>
      </c>
      <c r="AC83" s="1" t="s">
        <v>339</v>
      </c>
      <c r="AE83" s="1" t="s">
        <v>339</v>
      </c>
      <c r="AF83" s="1" t="s">
        <v>339</v>
      </c>
      <c r="AG83" s="1" t="s">
        <v>339</v>
      </c>
      <c r="AH83" s="1" t="s">
        <v>339</v>
      </c>
      <c r="AI83" s="1" t="s">
        <v>339</v>
      </c>
      <c r="AJ83" s="1" t="s">
        <v>339</v>
      </c>
      <c r="AK83" s="1" t="s">
        <v>339</v>
      </c>
      <c r="AM83" s="87"/>
    </row>
    <row r="84" spans="1:39" ht="14.4" customHeight="1" outlineLevel="3" x14ac:dyDescent="0.3">
      <c r="A84" s="7" t="str">
        <f t="shared" si="20"/>
        <v>WijzigenCapaciteit</v>
      </c>
      <c r="B84" s="8"/>
      <c r="C84" s="2">
        <v>4</v>
      </c>
      <c r="E84" s="224"/>
      <c r="G84" s="101"/>
      <c r="H84" s="9"/>
      <c r="I84" s="229"/>
      <c r="K84" s="225"/>
      <c r="L84" s="7" t="s">
        <v>132</v>
      </c>
      <c r="P84" s="1"/>
      <c r="Q84" s="1"/>
      <c r="R84" s="1"/>
      <c r="T84" s="1" t="str">
        <f t="shared" si="16"/>
        <v>Nvt</v>
      </c>
      <c r="U84" s="1" t="str">
        <f t="shared" si="17"/>
        <v>Nvt</v>
      </c>
      <c r="V84" s="1" t="str">
        <f t="shared" si="18"/>
        <v>Nvt</v>
      </c>
      <c r="X84" s="1" t="s">
        <v>339</v>
      </c>
      <c r="Y84" s="1" t="s">
        <v>339</v>
      </c>
      <c r="Z84" s="1" t="s">
        <v>339</v>
      </c>
      <c r="AA84" s="1" t="s">
        <v>339</v>
      </c>
      <c r="AB84" s="1" t="s">
        <v>339</v>
      </c>
      <c r="AC84" s="1" t="s">
        <v>339</v>
      </c>
      <c r="AE84" s="1" t="s">
        <v>339</v>
      </c>
      <c r="AF84" s="1" t="s">
        <v>339</v>
      </c>
      <c r="AG84" s="1" t="s">
        <v>339</v>
      </c>
      <c r="AH84" s="1" t="s">
        <v>339</v>
      </c>
      <c r="AI84" s="1" t="s">
        <v>339</v>
      </c>
      <c r="AJ84" s="1" t="s">
        <v>339</v>
      </c>
      <c r="AK84" s="1" t="s">
        <v>339</v>
      </c>
      <c r="AM84" s="87"/>
    </row>
    <row r="85" spans="1:39" ht="14.4" customHeight="1" outlineLevel="2" x14ac:dyDescent="0.3">
      <c r="A85" s="3" t="str">
        <f t="shared" ref="A85:A94" si="21">J85</f>
        <v>WijzeOplevering</v>
      </c>
      <c r="B85" s="8"/>
      <c r="C85" s="2">
        <v>3</v>
      </c>
      <c r="E85" s="224"/>
      <c r="G85" s="101"/>
      <c r="H85" s="9"/>
      <c r="I85" s="229"/>
      <c r="J85" s="13" t="s">
        <v>376</v>
      </c>
      <c r="P85" s="1"/>
      <c r="Q85" s="1"/>
      <c r="R85" s="1"/>
      <c r="T85" s="1" t="str">
        <f t="shared" si="16"/>
        <v>Nvt</v>
      </c>
      <c r="U85" s="1" t="str">
        <f t="shared" si="17"/>
        <v>Nvt</v>
      </c>
      <c r="V85" s="1" t="str">
        <f t="shared" si="18"/>
        <v>Nvt</v>
      </c>
      <c r="X85" s="1" t="s">
        <v>339</v>
      </c>
      <c r="Y85" s="1" t="s">
        <v>339</v>
      </c>
      <c r="Z85" s="1" t="s">
        <v>339</v>
      </c>
      <c r="AA85" s="1" t="s">
        <v>339</v>
      </c>
      <c r="AB85" s="1" t="s">
        <v>339</v>
      </c>
      <c r="AC85" s="1" t="s">
        <v>339</v>
      </c>
      <c r="AE85" s="1" t="s">
        <v>339</v>
      </c>
      <c r="AF85" s="1" t="s">
        <v>339</v>
      </c>
      <c r="AG85" s="1" t="s">
        <v>339</v>
      </c>
      <c r="AH85" s="1" t="s">
        <v>339</v>
      </c>
      <c r="AI85" s="1" t="s">
        <v>339</v>
      </c>
      <c r="AJ85" s="1" t="s">
        <v>339</v>
      </c>
      <c r="AK85" s="1" t="s">
        <v>339</v>
      </c>
      <c r="AM85" s="87"/>
    </row>
    <row r="86" spans="1:39" ht="14.4" customHeight="1" outlineLevel="2" x14ac:dyDescent="0.3">
      <c r="A86" s="3" t="str">
        <f t="shared" si="21"/>
        <v>RedenTraditioneleMeter</v>
      </c>
      <c r="B86" s="8"/>
      <c r="C86" s="2">
        <v>3</v>
      </c>
      <c r="E86" s="224"/>
      <c r="G86" s="101"/>
      <c r="H86" s="9"/>
      <c r="I86" s="229"/>
      <c r="J86" s="13" t="s">
        <v>377</v>
      </c>
      <c r="P86" s="1"/>
      <c r="Q86" s="1"/>
      <c r="R86" s="1"/>
      <c r="T86" s="1" t="str">
        <f t="shared" si="16"/>
        <v>Nvt</v>
      </c>
      <c r="U86" s="1" t="str">
        <f t="shared" si="17"/>
        <v>Nvt</v>
      </c>
      <c r="V86" s="1" t="str">
        <f t="shared" si="18"/>
        <v>Nvt</v>
      </c>
      <c r="X86" s="1" t="s">
        <v>339</v>
      </c>
      <c r="Y86" s="1" t="s">
        <v>339</v>
      </c>
      <c r="Z86" s="1" t="s">
        <v>339</v>
      </c>
      <c r="AA86" s="1" t="s">
        <v>339</v>
      </c>
      <c r="AB86" s="1" t="s">
        <v>339</v>
      </c>
      <c r="AC86" s="1" t="s">
        <v>339</v>
      </c>
      <c r="AE86" s="1" t="s">
        <v>339</v>
      </c>
      <c r="AF86" s="1" t="s">
        <v>339</v>
      </c>
      <c r="AG86" s="1" t="s">
        <v>339</v>
      </c>
      <c r="AH86" s="1" t="s">
        <v>339</v>
      </c>
      <c r="AI86" s="1" t="s">
        <v>339</v>
      </c>
      <c r="AJ86" s="1" t="s">
        <v>339</v>
      </c>
      <c r="AK86" s="1" t="s">
        <v>339</v>
      </c>
      <c r="AM86" s="87"/>
    </row>
    <row r="87" spans="1:39" ht="14.4" customHeight="1" outlineLevel="2" x14ac:dyDescent="0.3">
      <c r="A87" s="3" t="str">
        <f t="shared" si="21"/>
        <v>VerwijderdeMeter [+]</v>
      </c>
      <c r="B87" s="8"/>
      <c r="C87" s="2">
        <v>3</v>
      </c>
      <c r="E87" s="224"/>
      <c r="G87" s="101"/>
      <c r="H87" s="9"/>
      <c r="I87" s="229"/>
      <c r="J87" s="13" t="s">
        <v>378</v>
      </c>
      <c r="P87" s="1"/>
      <c r="Q87" s="1"/>
      <c r="R87" s="1"/>
      <c r="T87" s="1" t="str">
        <f t="shared" si="16"/>
        <v>Nvt</v>
      </c>
      <c r="U87" s="1" t="str">
        <f t="shared" si="17"/>
        <v>Nvt</v>
      </c>
      <c r="V87" s="1" t="str">
        <f t="shared" si="18"/>
        <v>Nvt</v>
      </c>
      <c r="X87" s="1" t="s">
        <v>339</v>
      </c>
      <c r="Y87" s="1" t="s">
        <v>339</v>
      </c>
      <c r="Z87" s="1" t="s">
        <v>339</v>
      </c>
      <c r="AA87" s="1" t="s">
        <v>339</v>
      </c>
      <c r="AB87" s="1" t="s">
        <v>339</v>
      </c>
      <c r="AC87" s="1" t="s">
        <v>339</v>
      </c>
      <c r="AE87" s="1" t="s">
        <v>339</v>
      </c>
      <c r="AF87" s="1" t="s">
        <v>339</v>
      </c>
      <c r="AG87" s="1" t="s">
        <v>339</v>
      </c>
      <c r="AH87" s="1" t="s">
        <v>339</v>
      </c>
      <c r="AI87" s="1" t="s">
        <v>339</v>
      </c>
      <c r="AJ87" s="1" t="s">
        <v>339</v>
      </c>
      <c r="AK87" s="1" t="s">
        <v>339</v>
      </c>
      <c r="AM87" s="87"/>
    </row>
    <row r="88" spans="1:39" ht="14.4" customHeight="1" outlineLevel="3" x14ac:dyDescent="0.3">
      <c r="A88" s="7" t="str">
        <f>L88</f>
        <v>Meternummer</v>
      </c>
      <c r="B88" s="8"/>
      <c r="C88" s="2">
        <v>4</v>
      </c>
      <c r="E88" s="224"/>
      <c r="G88" s="101"/>
      <c r="H88" s="9"/>
      <c r="I88" s="229"/>
      <c r="K88" s="229" t="s">
        <v>398</v>
      </c>
      <c r="L88" s="17" t="s">
        <v>379</v>
      </c>
      <c r="P88" s="1"/>
      <c r="Q88" s="1"/>
      <c r="R88" s="1"/>
      <c r="T88" s="1" t="str">
        <f t="shared" si="16"/>
        <v>Nvt</v>
      </c>
      <c r="U88" s="1" t="str">
        <f t="shared" si="17"/>
        <v>Nvt</v>
      </c>
      <c r="V88" s="1" t="str">
        <f t="shared" si="18"/>
        <v>Nvt</v>
      </c>
      <c r="X88" s="1" t="s">
        <v>339</v>
      </c>
      <c r="Y88" s="1" t="s">
        <v>339</v>
      </c>
      <c r="Z88" s="1" t="s">
        <v>339</v>
      </c>
      <c r="AA88" s="1" t="s">
        <v>339</v>
      </c>
      <c r="AB88" s="1" t="s">
        <v>339</v>
      </c>
      <c r="AC88" s="1" t="s">
        <v>339</v>
      </c>
      <c r="AE88" s="1" t="s">
        <v>339</v>
      </c>
      <c r="AF88" s="1" t="s">
        <v>339</v>
      </c>
      <c r="AG88" s="1" t="s">
        <v>339</v>
      </c>
      <c r="AH88" s="1" t="s">
        <v>339</v>
      </c>
      <c r="AI88" s="1" t="s">
        <v>339</v>
      </c>
      <c r="AJ88" s="1" t="s">
        <v>339</v>
      </c>
      <c r="AK88" s="1" t="s">
        <v>339</v>
      </c>
      <c r="AM88" s="87"/>
    </row>
    <row r="89" spans="1:39" ht="14.4" customHeight="1" outlineLevel="3" x14ac:dyDescent="0.3">
      <c r="A89" s="3" t="str">
        <f t="shared" ref="A89:A90" si="22">L89</f>
        <v>Barcode</v>
      </c>
      <c r="B89" s="8"/>
      <c r="C89" s="2">
        <v>4</v>
      </c>
      <c r="E89" s="224"/>
      <c r="G89" s="101"/>
      <c r="H89" s="9"/>
      <c r="I89" s="229"/>
      <c r="K89" s="229"/>
      <c r="L89" s="13" t="s">
        <v>380</v>
      </c>
      <c r="P89" s="1"/>
      <c r="Q89" s="1"/>
      <c r="R89" s="1"/>
      <c r="T89" s="1" t="str">
        <f t="shared" si="16"/>
        <v>Nvt</v>
      </c>
      <c r="U89" s="1" t="str">
        <f t="shared" si="17"/>
        <v>Nvt</v>
      </c>
      <c r="V89" s="1" t="str">
        <f t="shared" si="18"/>
        <v>Nvt</v>
      </c>
      <c r="X89" s="1" t="s">
        <v>339</v>
      </c>
      <c r="Y89" s="1" t="s">
        <v>339</v>
      </c>
      <c r="Z89" s="1" t="s">
        <v>339</v>
      </c>
      <c r="AA89" s="1" t="s">
        <v>339</v>
      </c>
      <c r="AB89" s="1" t="s">
        <v>339</v>
      </c>
      <c r="AC89" s="1" t="s">
        <v>339</v>
      </c>
      <c r="AE89" s="1" t="s">
        <v>339</v>
      </c>
      <c r="AF89" s="1" t="s">
        <v>339</v>
      </c>
      <c r="AG89" s="1" t="s">
        <v>339</v>
      </c>
      <c r="AH89" s="1" t="s">
        <v>339</v>
      </c>
      <c r="AI89" s="1" t="s">
        <v>339</v>
      </c>
      <c r="AJ89" s="1" t="s">
        <v>339</v>
      </c>
      <c r="AK89" s="1" t="s">
        <v>339</v>
      </c>
      <c r="AM89" s="87"/>
    </row>
    <row r="90" spans="1:39" ht="14.4" customHeight="1" outlineLevel="3" x14ac:dyDescent="0.3">
      <c r="A90" s="7" t="str">
        <f t="shared" si="22"/>
        <v>Telwerk [+]</v>
      </c>
      <c r="B90" s="8"/>
      <c r="C90" s="2">
        <v>4</v>
      </c>
      <c r="E90" s="224"/>
      <c r="G90" s="101"/>
      <c r="H90" s="9"/>
      <c r="I90" s="229"/>
      <c r="K90" s="229"/>
      <c r="L90" s="17" t="s">
        <v>381</v>
      </c>
      <c r="P90" s="1"/>
      <c r="Q90" s="1"/>
      <c r="R90" s="1"/>
      <c r="T90" s="1" t="str">
        <f t="shared" si="16"/>
        <v>Nvt</v>
      </c>
      <c r="U90" s="1" t="str">
        <f t="shared" si="17"/>
        <v>Nvt</v>
      </c>
      <c r="V90" s="1" t="str">
        <f t="shared" si="18"/>
        <v>Nvt</v>
      </c>
      <c r="X90" s="1" t="s">
        <v>339</v>
      </c>
      <c r="Y90" s="1" t="s">
        <v>339</v>
      </c>
      <c r="Z90" s="1" t="s">
        <v>339</v>
      </c>
      <c r="AA90" s="1" t="s">
        <v>339</v>
      </c>
      <c r="AB90" s="1" t="s">
        <v>339</v>
      </c>
      <c r="AC90" s="1" t="s">
        <v>339</v>
      </c>
      <c r="AE90" s="1" t="s">
        <v>339</v>
      </c>
      <c r="AF90" s="1" t="s">
        <v>339</v>
      </c>
      <c r="AG90" s="1" t="s">
        <v>339</v>
      </c>
      <c r="AH90" s="1" t="s">
        <v>339</v>
      </c>
      <c r="AI90" s="1" t="s">
        <v>339</v>
      </c>
      <c r="AJ90" s="1" t="s">
        <v>339</v>
      </c>
      <c r="AK90" s="1" t="s">
        <v>339</v>
      </c>
      <c r="AM90" s="87"/>
    </row>
    <row r="91" spans="1:39" ht="14.4" customHeight="1" outlineLevel="4" x14ac:dyDescent="0.3">
      <c r="A91" s="7" t="str">
        <f>N91</f>
        <v>Nummer</v>
      </c>
      <c r="B91" s="8"/>
      <c r="C91" s="2">
        <v>5</v>
      </c>
      <c r="E91" s="224"/>
      <c r="G91" s="101"/>
      <c r="H91" s="9"/>
      <c r="I91" s="229"/>
      <c r="K91" s="229"/>
      <c r="M91" s="225" t="s">
        <v>384</v>
      </c>
      <c r="N91" s="7" t="s">
        <v>58</v>
      </c>
      <c r="P91" s="1"/>
      <c r="Q91" s="1"/>
      <c r="R91" s="1"/>
      <c r="T91" s="1" t="str">
        <f t="shared" si="16"/>
        <v>Nvt</v>
      </c>
      <c r="U91" s="1" t="str">
        <f t="shared" si="17"/>
        <v>Nvt</v>
      </c>
      <c r="V91" s="1" t="str">
        <f t="shared" si="18"/>
        <v>Nvt</v>
      </c>
      <c r="X91" s="1" t="s">
        <v>339</v>
      </c>
      <c r="Y91" s="1" t="s">
        <v>339</v>
      </c>
      <c r="Z91" s="1" t="s">
        <v>339</v>
      </c>
      <c r="AA91" s="1" t="s">
        <v>339</v>
      </c>
      <c r="AB91" s="1" t="s">
        <v>339</v>
      </c>
      <c r="AC91" s="1" t="s">
        <v>339</v>
      </c>
      <c r="AE91" s="1" t="s">
        <v>339</v>
      </c>
      <c r="AF91" s="1" t="s">
        <v>339</v>
      </c>
      <c r="AG91" s="1" t="s">
        <v>339</v>
      </c>
      <c r="AH91" s="1" t="s">
        <v>339</v>
      </c>
      <c r="AI91" s="1" t="s">
        <v>339</v>
      </c>
      <c r="AJ91" s="1" t="s">
        <v>339</v>
      </c>
      <c r="AK91" s="1" t="s">
        <v>339</v>
      </c>
      <c r="AM91" s="87"/>
    </row>
    <row r="92" spans="1:39" ht="14.4" customHeight="1" outlineLevel="4" x14ac:dyDescent="0.3">
      <c r="A92" s="7" t="str">
        <f>N92</f>
        <v>Stand</v>
      </c>
      <c r="B92" s="8"/>
      <c r="C92" s="2">
        <v>5</v>
      </c>
      <c r="E92" s="224"/>
      <c r="G92" s="101"/>
      <c r="H92" s="9"/>
      <c r="I92" s="229"/>
      <c r="K92" s="229"/>
      <c r="M92" s="225"/>
      <c r="N92" s="7" t="s">
        <v>382</v>
      </c>
      <c r="P92" s="1"/>
      <c r="Q92" s="1"/>
      <c r="R92" s="1"/>
      <c r="T92" s="1" t="str">
        <f t="shared" si="16"/>
        <v>Nvt</v>
      </c>
      <c r="U92" s="1" t="str">
        <f t="shared" si="17"/>
        <v>Nvt</v>
      </c>
      <c r="V92" s="1" t="str">
        <f t="shared" si="18"/>
        <v>Nvt</v>
      </c>
      <c r="X92" s="1" t="s">
        <v>339</v>
      </c>
      <c r="Y92" s="1" t="s">
        <v>339</v>
      </c>
      <c r="Z92" s="1" t="s">
        <v>339</v>
      </c>
      <c r="AA92" s="1" t="s">
        <v>339</v>
      </c>
      <c r="AB92" s="1" t="s">
        <v>339</v>
      </c>
      <c r="AC92" s="1" t="s">
        <v>339</v>
      </c>
      <c r="AE92" s="1" t="s">
        <v>339</v>
      </c>
      <c r="AF92" s="1" t="s">
        <v>339</v>
      </c>
      <c r="AG92" s="1" t="s">
        <v>339</v>
      </c>
      <c r="AH92" s="1" t="s">
        <v>339</v>
      </c>
      <c r="AI92" s="1" t="s">
        <v>339</v>
      </c>
      <c r="AJ92" s="1" t="s">
        <v>339</v>
      </c>
      <c r="AK92" s="1" t="s">
        <v>339</v>
      </c>
      <c r="AM92" s="87"/>
    </row>
    <row r="93" spans="1:39" ht="14.4" customHeight="1" outlineLevel="3" x14ac:dyDescent="0.3">
      <c r="A93" s="19"/>
      <c r="B93" s="8"/>
      <c r="E93" s="224"/>
      <c r="G93" s="101"/>
      <c r="H93" s="9"/>
      <c r="I93" s="229"/>
      <c r="N93" s="9"/>
      <c r="P93" s="1"/>
      <c r="Q93" s="1"/>
      <c r="R93" s="1"/>
      <c r="T93" s="1" t="str">
        <f t="shared" si="16"/>
        <v>Nvt</v>
      </c>
      <c r="U93" s="1" t="str">
        <f t="shared" si="17"/>
        <v>Nvt</v>
      </c>
      <c r="V93" s="1" t="str">
        <f t="shared" si="18"/>
        <v>Nvt</v>
      </c>
      <c r="X93" s="1" t="s">
        <v>339</v>
      </c>
      <c r="Y93" s="1" t="s">
        <v>339</v>
      </c>
      <c r="Z93" s="1" t="s">
        <v>339</v>
      </c>
      <c r="AA93" s="1" t="s">
        <v>339</v>
      </c>
      <c r="AB93" s="1" t="s">
        <v>339</v>
      </c>
      <c r="AC93" s="1" t="s">
        <v>339</v>
      </c>
      <c r="AE93" s="1" t="s">
        <v>339</v>
      </c>
      <c r="AF93" s="1" t="s">
        <v>339</v>
      </c>
      <c r="AG93" s="1" t="s">
        <v>339</v>
      </c>
      <c r="AH93" s="1" t="s">
        <v>339</v>
      </c>
      <c r="AI93" s="1" t="s">
        <v>339</v>
      </c>
      <c r="AJ93" s="1" t="s">
        <v>339</v>
      </c>
      <c r="AK93" s="1" t="s">
        <v>339</v>
      </c>
      <c r="AM93" s="87"/>
    </row>
    <row r="94" spans="1:39" ht="14.4" customHeight="1" outlineLevel="2" x14ac:dyDescent="0.3">
      <c r="A94" s="3" t="str">
        <f t="shared" si="21"/>
        <v>NieuweMeter [+]</v>
      </c>
      <c r="B94" s="8"/>
      <c r="C94" s="2">
        <v>3</v>
      </c>
      <c r="E94" s="224"/>
      <c r="G94" s="101"/>
      <c r="H94" s="9"/>
      <c r="I94" s="229"/>
      <c r="J94" s="13" t="s">
        <v>386</v>
      </c>
      <c r="N94" s="9"/>
      <c r="P94" s="1"/>
      <c r="Q94" s="1"/>
      <c r="R94" s="1"/>
      <c r="T94" s="1" t="str">
        <f t="shared" si="16"/>
        <v>Nvt</v>
      </c>
      <c r="U94" s="1" t="str">
        <f t="shared" si="17"/>
        <v>Nvt</v>
      </c>
      <c r="V94" s="1" t="str">
        <f t="shared" si="18"/>
        <v>Nvt</v>
      </c>
      <c r="X94" s="1" t="s">
        <v>339</v>
      </c>
      <c r="Y94" s="1" t="s">
        <v>339</v>
      </c>
      <c r="Z94" s="1" t="s">
        <v>339</v>
      </c>
      <c r="AA94" s="1" t="s">
        <v>339</v>
      </c>
      <c r="AB94" s="1" t="s">
        <v>339</v>
      </c>
      <c r="AC94" s="1" t="s">
        <v>339</v>
      </c>
      <c r="AE94" s="1" t="s">
        <v>339</v>
      </c>
      <c r="AF94" s="1" t="s">
        <v>339</v>
      </c>
      <c r="AG94" s="1" t="s">
        <v>339</v>
      </c>
      <c r="AH94" s="1" t="s">
        <v>339</v>
      </c>
      <c r="AI94" s="1" t="s">
        <v>339</v>
      </c>
      <c r="AJ94" s="1" t="s">
        <v>339</v>
      </c>
      <c r="AK94" s="1" t="s">
        <v>339</v>
      </c>
      <c r="AM94" s="87"/>
    </row>
    <row r="95" spans="1:39" ht="14.4" customHeight="1" outlineLevel="3" x14ac:dyDescent="0.3">
      <c r="A95" s="7" t="str">
        <f>L95</f>
        <v>Meternummer</v>
      </c>
      <c r="B95" s="8"/>
      <c r="C95" s="2">
        <v>4</v>
      </c>
      <c r="E95" s="224"/>
      <c r="G95" s="101"/>
      <c r="H95" s="9"/>
      <c r="I95" s="229"/>
      <c r="K95" s="229" t="s">
        <v>383</v>
      </c>
      <c r="L95" s="17" t="s">
        <v>379</v>
      </c>
      <c r="N95" s="9"/>
      <c r="P95" s="1"/>
      <c r="Q95" s="1"/>
      <c r="R95" s="1"/>
      <c r="T95" s="1" t="str">
        <f t="shared" si="16"/>
        <v>Nvt</v>
      </c>
      <c r="U95" s="1" t="str">
        <f t="shared" si="17"/>
        <v>Nvt</v>
      </c>
      <c r="V95" s="1" t="str">
        <f t="shared" si="18"/>
        <v>Nvt</v>
      </c>
      <c r="X95" s="1" t="s">
        <v>339</v>
      </c>
      <c r="Y95" s="1" t="s">
        <v>339</v>
      </c>
      <c r="Z95" s="1" t="s">
        <v>339</v>
      </c>
      <c r="AA95" s="1" t="s">
        <v>339</v>
      </c>
      <c r="AB95" s="1" t="s">
        <v>339</v>
      </c>
      <c r="AC95" s="1" t="s">
        <v>339</v>
      </c>
      <c r="AE95" s="1" t="s">
        <v>339</v>
      </c>
      <c r="AF95" s="1" t="s">
        <v>339</v>
      </c>
      <c r="AG95" s="1" t="s">
        <v>339</v>
      </c>
      <c r="AH95" s="1" t="s">
        <v>339</v>
      </c>
      <c r="AI95" s="1" t="s">
        <v>339</v>
      </c>
      <c r="AJ95" s="1" t="s">
        <v>339</v>
      </c>
      <c r="AK95" s="1" t="s">
        <v>339</v>
      </c>
      <c r="AM95" s="87"/>
    </row>
    <row r="96" spans="1:39" ht="14.4" customHeight="1" outlineLevel="3" x14ac:dyDescent="0.3">
      <c r="A96" s="3" t="str">
        <f t="shared" ref="A96:A97" si="23">L96</f>
        <v>Barcode</v>
      </c>
      <c r="B96" s="8"/>
      <c r="C96" s="2">
        <v>4</v>
      </c>
      <c r="E96" s="224"/>
      <c r="G96" s="101"/>
      <c r="H96" s="9"/>
      <c r="I96" s="229"/>
      <c r="K96" s="229"/>
      <c r="L96" s="13" t="s">
        <v>380</v>
      </c>
      <c r="N96" s="9"/>
      <c r="P96" s="1"/>
      <c r="Q96" s="1"/>
      <c r="R96" s="1"/>
      <c r="T96" s="1" t="str">
        <f t="shared" si="16"/>
        <v>Nvt</v>
      </c>
      <c r="U96" s="1" t="str">
        <f t="shared" si="17"/>
        <v>Nvt</v>
      </c>
      <c r="V96" s="1" t="str">
        <f t="shared" si="18"/>
        <v>Nvt</v>
      </c>
      <c r="X96" s="1" t="s">
        <v>339</v>
      </c>
      <c r="Y96" s="1" t="s">
        <v>339</v>
      </c>
      <c r="Z96" s="1" t="s">
        <v>339</v>
      </c>
      <c r="AA96" s="1" t="s">
        <v>339</v>
      </c>
      <c r="AB96" s="1" t="s">
        <v>339</v>
      </c>
      <c r="AC96" s="1" t="s">
        <v>339</v>
      </c>
      <c r="AE96" s="1" t="s">
        <v>339</v>
      </c>
      <c r="AF96" s="1" t="s">
        <v>339</v>
      </c>
      <c r="AG96" s="1" t="s">
        <v>339</v>
      </c>
      <c r="AH96" s="1" t="s">
        <v>339</v>
      </c>
      <c r="AI96" s="1" t="s">
        <v>339</v>
      </c>
      <c r="AJ96" s="1" t="s">
        <v>339</v>
      </c>
      <c r="AK96" s="1" t="s">
        <v>339</v>
      </c>
      <c r="AM96" s="87"/>
    </row>
    <row r="97" spans="1:39" ht="14.4" customHeight="1" outlineLevel="3" x14ac:dyDescent="0.3">
      <c r="A97" s="7" t="str">
        <f t="shared" si="23"/>
        <v>Telwerk [+]</v>
      </c>
      <c r="B97" s="8"/>
      <c r="C97" s="2">
        <v>4</v>
      </c>
      <c r="E97" s="224"/>
      <c r="G97" s="101"/>
      <c r="H97" s="9"/>
      <c r="I97" s="229"/>
      <c r="K97" s="229"/>
      <c r="L97" s="17" t="s">
        <v>381</v>
      </c>
      <c r="N97" s="9"/>
      <c r="P97" s="1"/>
      <c r="Q97" s="1"/>
      <c r="R97" s="1"/>
      <c r="T97" s="1" t="str">
        <f t="shared" si="16"/>
        <v>Nvt</v>
      </c>
      <c r="U97" s="1" t="str">
        <f t="shared" si="17"/>
        <v>Nvt</v>
      </c>
      <c r="V97" s="1" t="str">
        <f t="shared" si="18"/>
        <v>Nvt</v>
      </c>
      <c r="X97" s="1" t="s">
        <v>339</v>
      </c>
      <c r="Y97" s="1" t="s">
        <v>339</v>
      </c>
      <c r="Z97" s="1" t="s">
        <v>339</v>
      </c>
      <c r="AA97" s="1" t="s">
        <v>339</v>
      </c>
      <c r="AB97" s="1" t="s">
        <v>339</v>
      </c>
      <c r="AC97" s="1" t="s">
        <v>339</v>
      </c>
      <c r="AE97" s="1" t="s">
        <v>339</v>
      </c>
      <c r="AF97" s="1" t="s">
        <v>339</v>
      </c>
      <c r="AG97" s="1" t="s">
        <v>339</v>
      </c>
      <c r="AH97" s="1" t="s">
        <v>339</v>
      </c>
      <c r="AI97" s="1" t="s">
        <v>339</v>
      </c>
      <c r="AJ97" s="1" t="s">
        <v>339</v>
      </c>
      <c r="AK97" s="1" t="s">
        <v>339</v>
      </c>
      <c r="AM97" s="87"/>
    </row>
    <row r="98" spans="1:39" ht="14.4" customHeight="1" outlineLevel="4" x14ac:dyDescent="0.3">
      <c r="A98" s="7" t="str">
        <f>N98</f>
        <v>Nummer</v>
      </c>
      <c r="B98" s="8"/>
      <c r="C98" s="2">
        <v>5</v>
      </c>
      <c r="E98" s="224"/>
      <c r="G98" s="101"/>
      <c r="H98" s="9"/>
      <c r="I98" s="229"/>
      <c r="K98" s="229"/>
      <c r="M98" s="225" t="s">
        <v>384</v>
      </c>
      <c r="N98" s="7" t="s">
        <v>58</v>
      </c>
      <c r="P98" s="1"/>
      <c r="Q98" s="1"/>
      <c r="R98" s="1"/>
      <c r="T98" s="1" t="str">
        <f t="shared" si="16"/>
        <v>Nvt</v>
      </c>
      <c r="U98" s="1" t="str">
        <f t="shared" si="17"/>
        <v>Nvt</v>
      </c>
      <c r="V98" s="1" t="str">
        <f t="shared" si="18"/>
        <v>Nvt</v>
      </c>
      <c r="X98" s="1" t="s">
        <v>339</v>
      </c>
      <c r="Y98" s="1" t="s">
        <v>339</v>
      </c>
      <c r="Z98" s="1" t="s">
        <v>339</v>
      </c>
      <c r="AA98" s="1" t="s">
        <v>339</v>
      </c>
      <c r="AB98" s="1" t="s">
        <v>339</v>
      </c>
      <c r="AC98" s="1" t="s">
        <v>339</v>
      </c>
      <c r="AE98" s="1" t="s">
        <v>339</v>
      </c>
      <c r="AF98" s="1" t="s">
        <v>339</v>
      </c>
      <c r="AG98" s="1" t="s">
        <v>339</v>
      </c>
      <c r="AH98" s="1" t="s">
        <v>339</v>
      </c>
      <c r="AI98" s="1" t="s">
        <v>339</v>
      </c>
      <c r="AJ98" s="1" t="s">
        <v>339</v>
      </c>
      <c r="AK98" s="1" t="s">
        <v>339</v>
      </c>
      <c r="AM98" s="87"/>
    </row>
    <row r="99" spans="1:39" ht="14.4" customHeight="1" outlineLevel="4" x14ac:dyDescent="0.3">
      <c r="A99" s="7" t="str">
        <f>N99</f>
        <v>Stand</v>
      </c>
      <c r="B99" s="8"/>
      <c r="C99" s="2">
        <v>5</v>
      </c>
      <c r="E99" s="224"/>
      <c r="G99" s="101"/>
      <c r="H99" s="9"/>
      <c r="I99" s="229"/>
      <c r="K99" s="229"/>
      <c r="M99" s="225"/>
      <c r="N99" s="7" t="s">
        <v>382</v>
      </c>
      <c r="P99" s="1"/>
      <c r="Q99" s="1"/>
      <c r="R99" s="1"/>
      <c r="T99" s="1" t="str">
        <f t="shared" si="16"/>
        <v>Nvt</v>
      </c>
      <c r="U99" s="1" t="str">
        <f t="shared" si="17"/>
        <v>Nvt</v>
      </c>
      <c r="V99" s="1" t="str">
        <f t="shared" si="18"/>
        <v>Nvt</v>
      </c>
      <c r="X99" s="1" t="s">
        <v>339</v>
      </c>
      <c r="Y99" s="1" t="s">
        <v>339</v>
      </c>
      <c r="Z99" s="1" t="s">
        <v>339</v>
      </c>
      <c r="AA99" s="1" t="s">
        <v>339</v>
      </c>
      <c r="AB99" s="1" t="s">
        <v>339</v>
      </c>
      <c r="AC99" s="1" t="s">
        <v>339</v>
      </c>
      <c r="AE99" s="1" t="s">
        <v>339</v>
      </c>
      <c r="AF99" s="1" t="s">
        <v>339</v>
      </c>
      <c r="AG99" s="1" t="s">
        <v>339</v>
      </c>
      <c r="AH99" s="1" t="s">
        <v>339</v>
      </c>
      <c r="AI99" s="1" t="s">
        <v>339</v>
      </c>
      <c r="AJ99" s="1" t="s">
        <v>339</v>
      </c>
      <c r="AK99" s="1" t="s">
        <v>339</v>
      </c>
      <c r="AM99" s="87"/>
    </row>
    <row r="100" spans="1:39" ht="14.4" customHeight="1" outlineLevel="3" x14ac:dyDescent="0.3">
      <c r="A100" s="19"/>
      <c r="B100" s="8"/>
      <c r="E100" s="224"/>
      <c r="G100" s="101"/>
      <c r="H100" s="9"/>
      <c r="N100" s="9"/>
      <c r="P100" s="1"/>
      <c r="Q100" s="1"/>
      <c r="R100" s="1"/>
      <c r="T100" s="1" t="str">
        <f t="shared" si="16"/>
        <v>Nvt</v>
      </c>
      <c r="U100" s="1" t="str">
        <f t="shared" si="17"/>
        <v>Nvt</v>
      </c>
      <c r="V100" s="1" t="str">
        <f t="shared" si="18"/>
        <v>Nvt</v>
      </c>
      <c r="X100" s="1" t="s">
        <v>339</v>
      </c>
      <c r="Y100" s="1" t="s">
        <v>339</v>
      </c>
      <c r="Z100" s="1" t="s">
        <v>339</v>
      </c>
      <c r="AA100" s="1" t="s">
        <v>339</v>
      </c>
      <c r="AB100" s="1" t="s">
        <v>339</v>
      </c>
      <c r="AC100" s="1" t="s">
        <v>339</v>
      </c>
      <c r="AE100" s="1" t="s">
        <v>339</v>
      </c>
      <c r="AF100" s="1" t="s">
        <v>339</v>
      </c>
      <c r="AG100" s="1" t="s">
        <v>339</v>
      </c>
      <c r="AH100" s="1" t="s">
        <v>339</v>
      </c>
      <c r="AI100" s="1" t="s">
        <v>339</v>
      </c>
      <c r="AJ100" s="1" t="s">
        <v>339</v>
      </c>
      <c r="AK100" s="1" t="s">
        <v>339</v>
      </c>
      <c r="AM100" s="87"/>
    </row>
    <row r="101" spans="1:39" ht="14.4" customHeight="1" outlineLevel="2" x14ac:dyDescent="0.3">
      <c r="A101" s="19"/>
      <c r="B101" s="8"/>
      <c r="E101" s="224"/>
      <c r="G101" s="101"/>
      <c r="H101" s="9"/>
      <c r="P101" s="1"/>
      <c r="Q101" s="1"/>
      <c r="R101" s="1"/>
      <c r="T101" s="1" t="str">
        <f t="shared" si="16"/>
        <v>Nvt</v>
      </c>
      <c r="U101" s="1" t="str">
        <f t="shared" si="17"/>
        <v>Nvt</v>
      </c>
      <c r="V101" s="1" t="str">
        <f t="shared" si="18"/>
        <v>Nvt</v>
      </c>
      <c r="X101" s="1" t="s">
        <v>339</v>
      </c>
      <c r="Y101" s="1" t="s">
        <v>339</v>
      </c>
      <c r="Z101" s="1" t="s">
        <v>339</v>
      </c>
      <c r="AA101" s="1" t="s">
        <v>339</v>
      </c>
      <c r="AB101" s="1" t="s">
        <v>339</v>
      </c>
      <c r="AC101" s="1" t="s">
        <v>339</v>
      </c>
      <c r="AE101" s="1" t="s">
        <v>339</v>
      </c>
      <c r="AF101" s="1" t="s">
        <v>339</v>
      </c>
      <c r="AG101" s="1" t="s">
        <v>339</v>
      </c>
      <c r="AH101" s="1" t="s">
        <v>339</v>
      </c>
      <c r="AI101" s="1" t="s">
        <v>339</v>
      </c>
      <c r="AJ101" s="1" t="s">
        <v>339</v>
      </c>
      <c r="AK101" s="1" t="s">
        <v>339</v>
      </c>
      <c r="AM101" s="87"/>
    </row>
    <row r="102" spans="1:39" ht="14.4" customHeight="1" outlineLevel="1" x14ac:dyDescent="0.3">
      <c r="A102" s="19"/>
      <c r="B102" s="8"/>
      <c r="E102" s="224"/>
      <c r="G102" s="101"/>
      <c r="H102" s="9"/>
      <c r="P102" s="1"/>
      <c r="Q102" s="1"/>
      <c r="R102" s="1"/>
      <c r="T102" s="1" t="str">
        <f t="shared" si="16"/>
        <v>Nvt</v>
      </c>
      <c r="U102" s="1" t="str">
        <f t="shared" si="17"/>
        <v>Nvt</v>
      </c>
      <c r="V102" s="1" t="str">
        <f t="shared" si="18"/>
        <v>Nvt</v>
      </c>
      <c r="X102" s="1" t="s">
        <v>339</v>
      </c>
      <c r="Y102" s="1" t="s">
        <v>339</v>
      </c>
      <c r="Z102" s="1" t="s">
        <v>339</v>
      </c>
      <c r="AA102" s="1" t="s">
        <v>339</v>
      </c>
      <c r="AB102" s="1" t="s">
        <v>339</v>
      </c>
      <c r="AC102" s="1" t="s">
        <v>339</v>
      </c>
      <c r="AE102" s="1" t="s">
        <v>339</v>
      </c>
      <c r="AF102" s="1" t="s">
        <v>339</v>
      </c>
      <c r="AG102" s="1" t="s">
        <v>339</v>
      </c>
      <c r="AH102" s="1" t="s">
        <v>339</v>
      </c>
      <c r="AI102" s="1" t="s">
        <v>339</v>
      </c>
      <c r="AJ102" s="1" t="s">
        <v>339</v>
      </c>
      <c r="AK102" s="1" t="s">
        <v>339</v>
      </c>
      <c r="AM102" s="87"/>
    </row>
    <row r="103" spans="1:39" x14ac:dyDescent="0.3">
      <c r="A103" s="7" t="str">
        <f>F103</f>
        <v>Monteur [+]</v>
      </c>
      <c r="B103" s="7" t="s">
        <v>341</v>
      </c>
      <c r="C103" s="2">
        <v>1</v>
      </c>
      <c r="E103" s="224"/>
      <c r="F103" s="17" t="s">
        <v>172</v>
      </c>
      <c r="P103" s="1" t="s">
        <v>248</v>
      </c>
      <c r="Q103" s="1"/>
      <c r="R103" s="1"/>
      <c r="T103" s="1" t="str">
        <f t="shared" si="16"/>
        <v>Ja</v>
      </c>
      <c r="U103" s="1" t="str">
        <f t="shared" si="17"/>
        <v>Ja</v>
      </c>
      <c r="V103" s="1" t="str">
        <f t="shared" si="18"/>
        <v>Ja</v>
      </c>
      <c r="X103" s="1" t="s">
        <v>338</v>
      </c>
      <c r="Y103" s="1" t="s">
        <v>338</v>
      </c>
      <c r="Z103" s="1" t="s">
        <v>338</v>
      </c>
      <c r="AA103" s="1" t="s">
        <v>338</v>
      </c>
      <c r="AB103" s="1" t="s">
        <v>338</v>
      </c>
      <c r="AC103" s="1" t="s">
        <v>338</v>
      </c>
      <c r="AE103" s="1" t="s">
        <v>338</v>
      </c>
      <c r="AF103" s="1" t="s">
        <v>338</v>
      </c>
      <c r="AG103" s="1" t="s">
        <v>338</v>
      </c>
      <c r="AH103" s="1" t="s">
        <v>338</v>
      </c>
      <c r="AI103" s="1" t="s">
        <v>339</v>
      </c>
      <c r="AJ103" s="1" t="s">
        <v>338</v>
      </c>
      <c r="AK103" s="1" t="s">
        <v>338</v>
      </c>
      <c r="AM103" s="21"/>
    </row>
    <row r="104" spans="1:39" ht="14.4" customHeight="1" outlineLevel="1" x14ac:dyDescent="0.3">
      <c r="A104" s="7" t="str">
        <f>H104</f>
        <v>Naam</v>
      </c>
      <c r="B104" s="7" t="s">
        <v>341</v>
      </c>
      <c r="C104" s="2">
        <v>2</v>
      </c>
      <c r="E104" s="224"/>
      <c r="G104" s="224" t="s">
        <v>99</v>
      </c>
      <c r="H104" s="7" t="s">
        <v>100</v>
      </c>
      <c r="P104" s="1" t="s">
        <v>137</v>
      </c>
      <c r="Q104" s="1"/>
      <c r="R104" s="1"/>
      <c r="T104" s="1" t="str">
        <f t="shared" si="16"/>
        <v>Ja</v>
      </c>
      <c r="U104" s="1" t="str">
        <f t="shared" si="17"/>
        <v>Ja</v>
      </c>
      <c r="V104" s="1" t="str">
        <f t="shared" si="18"/>
        <v>Ja</v>
      </c>
      <c r="X104" s="1" t="s">
        <v>338</v>
      </c>
      <c r="Y104" s="1" t="s">
        <v>338</v>
      </c>
      <c r="Z104" s="1" t="s">
        <v>338</v>
      </c>
      <c r="AA104" s="1" t="s">
        <v>338</v>
      </c>
      <c r="AB104" s="1" t="s">
        <v>338</v>
      </c>
      <c r="AC104" s="1" t="s">
        <v>338</v>
      </c>
      <c r="AE104" s="1" t="s">
        <v>338</v>
      </c>
      <c r="AF104" s="1" t="s">
        <v>338</v>
      </c>
      <c r="AG104" s="1" t="s">
        <v>338</v>
      </c>
      <c r="AH104" s="1" t="s">
        <v>338</v>
      </c>
      <c r="AI104" s="1" t="s">
        <v>339</v>
      </c>
      <c r="AJ104" s="1" t="s">
        <v>338</v>
      </c>
      <c r="AK104" s="1" t="s">
        <v>338</v>
      </c>
      <c r="AM104" s="21"/>
    </row>
    <row r="105" spans="1:39" ht="14.4" customHeight="1" outlineLevel="1" x14ac:dyDescent="0.3">
      <c r="A105" s="3" t="str">
        <f>H105</f>
        <v>Telefoonnummer</v>
      </c>
      <c r="B105" s="3" t="s">
        <v>341</v>
      </c>
      <c r="C105" s="2">
        <v>2</v>
      </c>
      <c r="E105" s="224"/>
      <c r="G105" s="224"/>
      <c r="H105" s="3" t="s">
        <v>393</v>
      </c>
      <c r="P105" s="1" t="s">
        <v>137</v>
      </c>
      <c r="Q105" s="1"/>
      <c r="R105" s="1"/>
      <c r="T105" s="1" t="str">
        <f t="shared" si="16"/>
        <v>Nee</v>
      </c>
      <c r="U105" s="1" t="str">
        <f t="shared" si="17"/>
        <v>Nee</v>
      </c>
      <c r="V105" s="1" t="str">
        <f t="shared" si="18"/>
        <v>Nee</v>
      </c>
      <c r="X105" s="1" t="s">
        <v>341</v>
      </c>
      <c r="Y105" s="1" t="s">
        <v>341</v>
      </c>
      <c r="Z105" s="1" t="s">
        <v>341</v>
      </c>
      <c r="AA105" s="1" t="s">
        <v>341</v>
      </c>
      <c r="AB105" s="1" t="s">
        <v>341</v>
      </c>
      <c r="AC105" s="1" t="s">
        <v>341</v>
      </c>
      <c r="AE105" s="1" t="s">
        <v>341</v>
      </c>
      <c r="AF105" s="1" t="s">
        <v>341</v>
      </c>
      <c r="AG105" s="1" t="s">
        <v>341</v>
      </c>
      <c r="AH105" s="1" t="s">
        <v>341</v>
      </c>
      <c r="AI105" s="1" t="s">
        <v>339</v>
      </c>
      <c r="AJ105" s="1" t="s">
        <v>341</v>
      </c>
      <c r="AK105" s="1" t="s">
        <v>341</v>
      </c>
      <c r="AM105" s="21"/>
    </row>
    <row r="106" spans="1:39" x14ac:dyDescent="0.3">
      <c r="A106" s="3" t="str">
        <f>F106</f>
        <v>TijdstipAankomst</v>
      </c>
      <c r="B106" s="3" t="s">
        <v>341</v>
      </c>
      <c r="C106" s="2">
        <v>1</v>
      </c>
      <c r="E106" s="224"/>
      <c r="F106" s="13" t="s">
        <v>394</v>
      </c>
      <c r="P106" s="1" t="s">
        <v>249</v>
      </c>
      <c r="Q106" s="1"/>
      <c r="R106" s="1"/>
      <c r="T106" s="1" t="str">
        <f t="shared" si="16"/>
        <v>Ja</v>
      </c>
      <c r="U106" s="1" t="str">
        <f t="shared" si="17"/>
        <v>Ja</v>
      </c>
      <c r="V106" s="1" t="str">
        <f t="shared" si="18"/>
        <v>Ja</v>
      </c>
      <c r="X106" s="1" t="s">
        <v>338</v>
      </c>
      <c r="Y106" s="1" t="s">
        <v>338</v>
      </c>
      <c r="Z106" s="1" t="s">
        <v>338</v>
      </c>
      <c r="AA106" s="1" t="s">
        <v>338</v>
      </c>
      <c r="AB106" s="1" t="s">
        <v>338</v>
      </c>
      <c r="AC106" s="1" t="s">
        <v>338</v>
      </c>
      <c r="AE106" s="1" t="s">
        <v>338</v>
      </c>
      <c r="AF106" s="1" t="s">
        <v>338</v>
      </c>
      <c r="AG106" s="1" t="s">
        <v>338</v>
      </c>
      <c r="AH106" s="1" t="s">
        <v>338</v>
      </c>
      <c r="AI106" s="1" t="s">
        <v>339</v>
      </c>
      <c r="AJ106" s="1" t="s">
        <v>338</v>
      </c>
      <c r="AK106" s="1" t="s">
        <v>338</v>
      </c>
      <c r="AM106" s="21"/>
    </row>
    <row r="107" spans="1:39" x14ac:dyDescent="0.3">
      <c r="A107" s="7" t="str">
        <f t="shared" ref="A107:A108" si="24">F107</f>
        <v>TijdstipUitvoering</v>
      </c>
      <c r="B107" s="7" t="s">
        <v>341</v>
      </c>
      <c r="C107" s="2">
        <v>1</v>
      </c>
      <c r="E107" s="224"/>
      <c r="F107" s="17" t="s">
        <v>101</v>
      </c>
      <c r="P107" s="1" t="s">
        <v>249</v>
      </c>
      <c r="Q107" s="1"/>
      <c r="R107" s="1"/>
      <c r="T107" s="1" t="str">
        <f t="shared" si="16"/>
        <v>Ja</v>
      </c>
      <c r="U107" s="1" t="str">
        <f t="shared" si="17"/>
        <v>Ja</v>
      </c>
      <c r="V107" s="1" t="str">
        <f t="shared" si="18"/>
        <v>Ja</v>
      </c>
      <c r="X107" s="1" t="s">
        <v>338</v>
      </c>
      <c r="Y107" s="1" t="s">
        <v>338</v>
      </c>
      <c r="Z107" s="1" t="s">
        <v>338</v>
      </c>
      <c r="AA107" s="1" t="s">
        <v>338</v>
      </c>
      <c r="AB107" s="1" t="s">
        <v>338</v>
      </c>
      <c r="AC107" s="1" t="s">
        <v>338</v>
      </c>
      <c r="AE107" s="1" t="s">
        <v>338</v>
      </c>
      <c r="AF107" s="1" t="s">
        <v>338</v>
      </c>
      <c r="AG107" s="1" t="s">
        <v>338</v>
      </c>
      <c r="AH107" s="1" t="s">
        <v>338</v>
      </c>
      <c r="AI107" s="1" t="s">
        <v>339</v>
      </c>
      <c r="AJ107" s="1" t="s">
        <v>338</v>
      </c>
      <c r="AK107" s="1" t="s">
        <v>338</v>
      </c>
      <c r="AM107" s="21"/>
    </row>
    <row r="108" spans="1:39" x14ac:dyDescent="0.3">
      <c r="A108" s="3" t="str">
        <f t="shared" si="24"/>
        <v>Opmerkingen</v>
      </c>
      <c r="B108" s="3" t="s">
        <v>341</v>
      </c>
      <c r="C108" s="2">
        <v>1</v>
      </c>
      <c r="E108" s="224"/>
      <c r="F108" s="13" t="s">
        <v>395</v>
      </c>
      <c r="P108" s="1" t="s">
        <v>409</v>
      </c>
      <c r="Q108" s="1"/>
      <c r="R108" s="1"/>
      <c r="T108" s="1" t="str">
        <f t="shared" si="16"/>
        <v>Optie</v>
      </c>
      <c r="U108" s="1" t="str">
        <f t="shared" si="17"/>
        <v>Optie</v>
      </c>
      <c r="V108" s="1" t="str">
        <f t="shared" si="18"/>
        <v>Optie</v>
      </c>
      <c r="X108" s="1" t="s">
        <v>340</v>
      </c>
      <c r="Y108" s="1" t="s">
        <v>340</v>
      </c>
      <c r="Z108" s="1" t="s">
        <v>340</v>
      </c>
      <c r="AA108" s="1" t="s">
        <v>340</v>
      </c>
      <c r="AB108" s="1" t="s">
        <v>340</v>
      </c>
      <c r="AC108" s="1" t="s">
        <v>340</v>
      </c>
      <c r="AE108" s="1" t="s">
        <v>340</v>
      </c>
      <c r="AF108" s="1" t="s">
        <v>340</v>
      </c>
      <c r="AG108" s="1" t="s">
        <v>340</v>
      </c>
      <c r="AH108" s="1" t="s">
        <v>340</v>
      </c>
      <c r="AI108" s="1" t="s">
        <v>339</v>
      </c>
      <c r="AJ108" s="1" t="s">
        <v>340</v>
      </c>
      <c r="AK108" s="1" t="s">
        <v>340</v>
      </c>
      <c r="AM108" s="21"/>
    </row>
    <row r="109" spans="1:39" ht="86.4" outlineLevel="1" x14ac:dyDescent="0.3">
      <c r="A109" s="7" t="str">
        <f>H109</f>
        <v>Opmerkingreden</v>
      </c>
      <c r="B109" s="7" t="s">
        <v>341</v>
      </c>
      <c r="C109" s="2">
        <v>2</v>
      </c>
      <c r="E109" s="224"/>
      <c r="G109" s="223" t="s">
        <v>395</v>
      </c>
      <c r="H109" s="7" t="s">
        <v>396</v>
      </c>
      <c r="P109" s="1" t="s">
        <v>410</v>
      </c>
      <c r="Q109" s="21" t="s">
        <v>414</v>
      </c>
      <c r="R109" s="21" t="s">
        <v>414</v>
      </c>
      <c r="T109" s="1" t="str">
        <f t="shared" si="16"/>
        <v>Ja</v>
      </c>
      <c r="U109" s="1" t="str">
        <f t="shared" si="17"/>
        <v>Ja</v>
      </c>
      <c r="V109" s="1" t="str">
        <f t="shared" si="18"/>
        <v>Ja</v>
      </c>
      <c r="X109" s="1" t="s">
        <v>338</v>
      </c>
      <c r="Y109" s="1" t="s">
        <v>338</v>
      </c>
      <c r="Z109" s="1" t="s">
        <v>338</v>
      </c>
      <c r="AA109" s="1" t="s">
        <v>338</v>
      </c>
      <c r="AB109" s="1" t="s">
        <v>338</v>
      </c>
      <c r="AC109" s="1" t="s">
        <v>338</v>
      </c>
      <c r="AE109" s="1" t="s">
        <v>338</v>
      </c>
      <c r="AF109" s="1" t="s">
        <v>338</v>
      </c>
      <c r="AG109" s="1" t="s">
        <v>338</v>
      </c>
      <c r="AH109" s="1" t="s">
        <v>338</v>
      </c>
      <c r="AI109" s="1" t="s">
        <v>339</v>
      </c>
      <c r="AJ109" s="1" t="s">
        <v>338</v>
      </c>
      <c r="AK109" s="1" t="s">
        <v>338</v>
      </c>
      <c r="AM109" s="21"/>
    </row>
    <row r="110" spans="1:39" ht="14.4" customHeight="1" outlineLevel="1" x14ac:dyDescent="0.3">
      <c r="A110" s="7" t="str">
        <f>H110</f>
        <v>Toelichting</v>
      </c>
      <c r="B110" s="7" t="s">
        <v>341</v>
      </c>
      <c r="C110" s="2">
        <v>2</v>
      </c>
      <c r="E110" s="224"/>
      <c r="G110" s="223"/>
      <c r="H110" s="7" t="s">
        <v>15</v>
      </c>
      <c r="P110" s="1" t="s">
        <v>137</v>
      </c>
      <c r="Q110" s="1"/>
      <c r="R110" s="1"/>
      <c r="T110" s="1" t="str">
        <f t="shared" si="16"/>
        <v>Ja</v>
      </c>
      <c r="U110" s="1" t="str">
        <f t="shared" si="17"/>
        <v>Ja</v>
      </c>
      <c r="V110" s="1" t="str">
        <f t="shared" si="18"/>
        <v>Ja</v>
      </c>
      <c r="X110" s="1" t="s">
        <v>338</v>
      </c>
      <c r="Y110" s="1" t="s">
        <v>338</v>
      </c>
      <c r="Z110" s="1" t="s">
        <v>338</v>
      </c>
      <c r="AA110" s="1" t="s">
        <v>338</v>
      </c>
      <c r="AB110" s="1" t="s">
        <v>338</v>
      </c>
      <c r="AC110" s="1" t="s">
        <v>338</v>
      </c>
      <c r="AE110" s="1" t="s">
        <v>338</v>
      </c>
      <c r="AF110" s="1" t="s">
        <v>338</v>
      </c>
      <c r="AG110" s="1" t="s">
        <v>338</v>
      </c>
      <c r="AH110" s="1" t="s">
        <v>338</v>
      </c>
      <c r="AI110" s="1" t="s">
        <v>339</v>
      </c>
      <c r="AJ110" s="1" t="s">
        <v>338</v>
      </c>
      <c r="AK110" s="1" t="s">
        <v>338</v>
      </c>
      <c r="AM110" s="21"/>
    </row>
    <row r="111" spans="1:39" x14ac:dyDescent="0.3">
      <c r="A111" s="8" t="str">
        <f>F111</f>
        <v>AantalBeoordelingen</v>
      </c>
      <c r="B111" s="8" t="s">
        <v>341</v>
      </c>
      <c r="C111" s="2">
        <v>1</v>
      </c>
      <c r="E111" s="224"/>
      <c r="F111" s="12" t="s">
        <v>133</v>
      </c>
      <c r="P111" s="1" t="s">
        <v>270</v>
      </c>
      <c r="Q111" s="1"/>
      <c r="R111" s="1"/>
      <c r="T111" s="1" t="str">
        <f t="shared" si="16"/>
        <v>Nvt</v>
      </c>
      <c r="U111" s="1" t="str">
        <f t="shared" si="17"/>
        <v>Nvt</v>
      </c>
      <c r="V111" s="1" t="str">
        <f t="shared" si="18"/>
        <v>Nvt</v>
      </c>
      <c r="X111" s="1" t="s">
        <v>339</v>
      </c>
      <c r="Y111" s="1" t="s">
        <v>339</v>
      </c>
      <c r="Z111" s="1" t="s">
        <v>339</v>
      </c>
      <c r="AA111" s="1" t="s">
        <v>339</v>
      </c>
      <c r="AB111" s="1" t="s">
        <v>339</v>
      </c>
      <c r="AC111" s="1" t="s">
        <v>339</v>
      </c>
      <c r="AE111" s="1" t="s">
        <v>339</v>
      </c>
      <c r="AF111" s="1" t="s">
        <v>339</v>
      </c>
      <c r="AG111" s="1" t="s">
        <v>339</v>
      </c>
      <c r="AH111" s="1" t="s">
        <v>339</v>
      </c>
      <c r="AI111" s="1" t="s">
        <v>339</v>
      </c>
      <c r="AJ111" s="1" t="s">
        <v>339</v>
      </c>
      <c r="AK111" s="1" t="s">
        <v>339</v>
      </c>
      <c r="AM111" s="21"/>
    </row>
    <row r="112" spans="1:39" x14ac:dyDescent="0.3">
      <c r="A112" s="8" t="str">
        <f>F112</f>
        <v>MeterRetourgestuurd</v>
      </c>
      <c r="B112" s="8" t="s">
        <v>341</v>
      </c>
      <c r="C112" s="2">
        <v>1</v>
      </c>
      <c r="E112" s="224"/>
      <c r="F112" s="12" t="s">
        <v>397</v>
      </c>
      <c r="P112" s="1" t="s">
        <v>148</v>
      </c>
      <c r="Q112" s="1"/>
      <c r="R112" s="1"/>
      <c r="T112" s="1" t="str">
        <f t="shared" si="16"/>
        <v>Nvt</v>
      </c>
      <c r="U112" s="1" t="str">
        <f t="shared" si="17"/>
        <v>nvt</v>
      </c>
      <c r="V112" s="1" t="str">
        <f t="shared" si="18"/>
        <v>Nvt</v>
      </c>
      <c r="X112" s="1" t="s">
        <v>339</v>
      </c>
      <c r="Y112" s="1" t="s">
        <v>339</v>
      </c>
      <c r="Z112" s="1" t="s">
        <v>339</v>
      </c>
      <c r="AA112" s="1" t="s">
        <v>339</v>
      </c>
      <c r="AB112" s="1" t="s">
        <v>339</v>
      </c>
      <c r="AC112" s="1" t="s">
        <v>339</v>
      </c>
      <c r="AE112" s="1" t="s">
        <v>493</v>
      </c>
      <c r="AF112" s="1" t="s">
        <v>339</v>
      </c>
      <c r="AG112" s="1" t="s">
        <v>339</v>
      </c>
      <c r="AH112" s="1" t="s">
        <v>339</v>
      </c>
      <c r="AI112" s="1" t="s">
        <v>339</v>
      </c>
      <c r="AJ112" s="1" t="s">
        <v>339</v>
      </c>
      <c r="AK112" s="1" t="s">
        <v>339</v>
      </c>
      <c r="AM112" s="21"/>
    </row>
  </sheetData>
  <mergeCells count="24">
    <mergeCell ref="M91:M92"/>
    <mergeCell ref="K88:K92"/>
    <mergeCell ref="M98:M99"/>
    <mergeCell ref="K95:K99"/>
    <mergeCell ref="I78:I99"/>
    <mergeCell ref="G13:G77"/>
    <mergeCell ref="G104:G105"/>
    <mergeCell ref="G109:G110"/>
    <mergeCell ref="E2:E112"/>
    <mergeCell ref="K43:K48"/>
    <mergeCell ref="G5:G11"/>
    <mergeCell ref="K16:K21"/>
    <mergeCell ref="I72:I76"/>
    <mergeCell ref="K79:K84"/>
    <mergeCell ref="M55:M56"/>
    <mergeCell ref="K52:K56"/>
    <mergeCell ref="M62:M63"/>
    <mergeCell ref="K59:K63"/>
    <mergeCell ref="I41:I70"/>
    <mergeCell ref="M28:M29"/>
    <mergeCell ref="K25:K29"/>
    <mergeCell ref="M35:M36"/>
    <mergeCell ref="K32:K36"/>
    <mergeCell ref="I14:I39"/>
  </mergeCells>
  <conditionalFormatting sqref="AK57:AK71 AL2:AL112 X2:AJ71 X72:AK112 T2:V112">
    <cfRule type="cellIs" dxfId="123" priority="37" operator="equal">
      <formula>"Nvt"</formula>
    </cfRule>
    <cfRule type="cellIs" dxfId="122" priority="38" operator="equal">
      <formula>"Nee"</formula>
    </cfRule>
    <cfRule type="cellIs" dxfId="121" priority="39" operator="equal">
      <formula>"Optie"</formula>
    </cfRule>
    <cfRule type="cellIs" dxfId="120" priority="40" operator="equal">
      <formula>"Ja"</formula>
    </cfRule>
  </conditionalFormatting>
  <conditionalFormatting sqref="AK2:AK23 AK30:AK50">
    <cfRule type="cellIs" dxfId="119" priority="29" operator="equal">
      <formula>"Nvt"</formula>
    </cfRule>
    <cfRule type="cellIs" dxfId="118" priority="30" operator="equal">
      <formula>"Nee"</formula>
    </cfRule>
    <cfRule type="cellIs" dxfId="117" priority="31" operator="equal">
      <formula>"Optie"</formula>
    </cfRule>
    <cfRule type="cellIs" dxfId="116" priority="32" operator="equal">
      <formula>"Ja"</formula>
    </cfRule>
  </conditionalFormatting>
  <conditionalFormatting sqref="AK24:AK29">
    <cfRule type="cellIs" dxfId="115" priority="1" operator="equal">
      <formula>"Nvt"</formula>
    </cfRule>
    <cfRule type="cellIs" dxfId="114" priority="2" operator="equal">
      <formula>"Nee"</formula>
    </cfRule>
    <cfRule type="cellIs" dxfId="113" priority="3" operator="equal">
      <formula>"Optie"</formula>
    </cfRule>
    <cfRule type="cellIs" dxfId="112" priority="4" operator="equal">
      <formula>"Ja"</formula>
    </cfRule>
  </conditionalFormatting>
  <conditionalFormatting sqref="AK51:AK56">
    <cfRule type="cellIs" dxfId="111" priority="5" operator="equal">
      <formula>"Nvt"</formula>
    </cfRule>
    <cfRule type="cellIs" dxfId="110" priority="6" operator="equal">
      <formula>"Nee"</formula>
    </cfRule>
    <cfRule type="cellIs" dxfId="109" priority="7" operator="equal">
      <formula>"Optie"</formula>
    </cfRule>
    <cfRule type="cellIs" dxfId="108" priority="8" operator="equal">
      <formula>"Ja"</formula>
    </cfRule>
  </conditionalFormatting>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W313"/>
  <sheetViews>
    <sheetView zoomScale="80" zoomScaleNormal="80" workbookViewId="0">
      <pane xSplit="1" ySplit="1" topLeftCell="B371" activePane="bottomRight" state="frozen"/>
      <selection activeCell="S25" sqref="S25"/>
      <selection pane="topRight" activeCell="S25" sqref="S25"/>
      <selection pane="bottomLeft" activeCell="S25" sqref="S25"/>
      <selection pane="bottomRight" activeCell="AE222" sqref="AE222"/>
    </sheetView>
  </sheetViews>
  <sheetFormatPr defaultRowHeight="14.4" outlineLevelRow="7" outlineLevelCol="1" x14ac:dyDescent="0.3"/>
  <cols>
    <col min="1" max="1" width="31.109375" style="2" bestFit="1" customWidth="1"/>
    <col min="2" max="2" width="5.109375" style="2" customWidth="1"/>
    <col min="3" max="4" width="5" style="2" customWidth="1"/>
    <col min="5" max="5" width="18.109375" style="2" hidden="1" customWidth="1" outlineLevel="1"/>
    <col min="6" max="6" width="3.33203125" style="2" hidden="1" customWidth="1" outlineLevel="1"/>
    <col min="7" max="7" width="23.109375" style="2" hidden="1" customWidth="1" outlineLevel="1"/>
    <col min="8" max="8" width="3.33203125" style="4" hidden="1" customWidth="1" outlineLevel="1"/>
    <col min="9" max="9" width="27.21875" style="2" hidden="1" customWidth="1" outlineLevel="1"/>
    <col min="10" max="10" width="3.33203125" style="4" hidden="1" customWidth="1" outlineLevel="1"/>
    <col min="11" max="11" width="20" style="2" hidden="1" customWidth="1" outlineLevel="1"/>
    <col min="12" max="12" width="3.33203125" style="4" hidden="1" customWidth="1" outlineLevel="1"/>
    <col min="13" max="13" width="33.21875" style="2" hidden="1" customWidth="1" outlineLevel="1"/>
    <col min="14" max="14" width="3.33203125" style="4" hidden="1" customWidth="1" outlineLevel="1"/>
    <col min="15" max="15" width="27.5546875" style="2" hidden="1" customWidth="1" outlineLevel="1"/>
    <col min="16" max="16" width="3.33203125" style="4" hidden="1" customWidth="1" outlineLevel="1"/>
    <col min="17" max="17" width="22.88671875" style="2" hidden="1" customWidth="1" outlineLevel="1"/>
    <col min="18" max="18" width="3.33203125" style="4" customWidth="1" collapsed="1"/>
    <col min="19" max="19" width="41.33203125" style="2" customWidth="1" outlineLevel="1"/>
    <col min="20" max="21" width="42.6640625" style="2" customWidth="1" outlineLevel="1"/>
    <col min="22" max="22" width="3.33203125" style="2" customWidth="1"/>
    <col min="23" max="25" width="21" style="6" hidden="1" customWidth="1" outlineLevel="1"/>
    <col min="26" max="26" width="3.33203125" style="2" customWidth="1" collapsed="1"/>
    <col min="27" max="28" width="21" style="6" hidden="1" customWidth="1" outlineLevel="1"/>
    <col min="29" max="36" width="21" style="2" hidden="1" customWidth="1" outlineLevel="1"/>
    <col min="37" max="37" width="3.33203125" style="2" customWidth="1" collapsed="1"/>
    <col min="38" max="44" width="21" style="2" hidden="1" customWidth="1" outlineLevel="1"/>
    <col min="45" max="45" width="3.33203125" style="2" customWidth="1" collapsed="1"/>
    <col min="46" max="46" width="44.5546875" style="22" hidden="1" customWidth="1" outlineLevel="1"/>
    <col min="47" max="47" width="3.44140625" style="2" customWidth="1" collapsed="1"/>
    <col min="48" max="48" width="8.88671875" style="2"/>
    <col min="49" max="49" width="24.33203125" style="2" customWidth="1"/>
    <col min="50" max="16384" width="8.88671875" style="2"/>
  </cols>
  <sheetData>
    <row r="1" spans="1:49" s="26" customFormat="1" ht="90" customHeight="1" x14ac:dyDescent="0.3">
      <c r="A1" s="25" t="str">
        <f>E1</f>
        <v>AGAssetsbericht</v>
      </c>
      <c r="B1" s="25" t="s">
        <v>561</v>
      </c>
      <c r="C1" s="25" t="s">
        <v>356</v>
      </c>
      <c r="D1" s="38" t="s">
        <v>825</v>
      </c>
      <c r="E1" s="30" t="s">
        <v>134</v>
      </c>
      <c r="F1" s="31"/>
      <c r="H1" s="32"/>
      <c r="J1" s="33"/>
      <c r="L1" s="33"/>
      <c r="N1" s="33"/>
      <c r="P1" s="33"/>
      <c r="R1" s="29" t="s">
        <v>458</v>
      </c>
      <c r="S1" s="27" t="s">
        <v>271</v>
      </c>
      <c r="T1" s="27" t="s">
        <v>348</v>
      </c>
      <c r="U1" s="27" t="s">
        <v>349</v>
      </c>
      <c r="V1" s="29" t="s">
        <v>457</v>
      </c>
      <c r="W1" s="34" t="str">
        <f>IF(Start!D5="","Geen",Start!D5)</f>
        <v>Doortrekken bouw</v>
      </c>
      <c r="X1" s="34" t="str">
        <f>IF(Start!D11="","Geen",Start!D11)</f>
        <v>Aanleggen</v>
      </c>
      <c r="Y1" s="34" t="str">
        <f>W1&amp;" (aansluiting) en "&amp;X1&amp;" (binnenwerk)"</f>
        <v>Doortrekken bouw (aansluiting) en Aanleggen (binnenwerk)</v>
      </c>
      <c r="Z1" s="29" t="s">
        <v>560</v>
      </c>
      <c r="AA1" s="34" t="s">
        <v>328</v>
      </c>
      <c r="AB1" s="34" t="s">
        <v>329</v>
      </c>
      <c r="AC1" s="25" t="s">
        <v>330</v>
      </c>
      <c r="AD1" s="35" t="s">
        <v>331</v>
      </c>
      <c r="AE1" s="35" t="s">
        <v>332</v>
      </c>
      <c r="AF1" s="25" t="s">
        <v>333</v>
      </c>
      <c r="AG1" s="25" t="s">
        <v>334</v>
      </c>
      <c r="AH1" s="25" t="s">
        <v>335</v>
      </c>
      <c r="AI1" s="25" t="s">
        <v>336</v>
      </c>
      <c r="AJ1" s="25" t="s">
        <v>337</v>
      </c>
      <c r="AK1" s="29" t="s">
        <v>508</v>
      </c>
      <c r="AL1" s="25" t="s">
        <v>494</v>
      </c>
      <c r="AM1" s="25" t="s">
        <v>329</v>
      </c>
      <c r="AN1" s="25" t="s">
        <v>330</v>
      </c>
      <c r="AO1" s="25" t="s">
        <v>333</v>
      </c>
      <c r="AP1" s="35" t="s">
        <v>502</v>
      </c>
      <c r="AQ1" s="25" t="s">
        <v>336</v>
      </c>
      <c r="AR1" s="25" t="s">
        <v>337</v>
      </c>
      <c r="AS1" s="29" t="s">
        <v>509</v>
      </c>
      <c r="AT1" s="28" t="s">
        <v>342</v>
      </c>
      <c r="AU1" s="29" t="s">
        <v>456</v>
      </c>
    </row>
    <row r="2" spans="1:49" x14ac:dyDescent="0.3">
      <c r="A2" s="7" t="str">
        <f>G2</f>
        <v>OpdrachtID</v>
      </c>
      <c r="B2" s="7" t="s">
        <v>341</v>
      </c>
      <c r="C2" s="7" t="s">
        <v>352</v>
      </c>
      <c r="D2" s="122">
        <f>IF(G2="",IF(I2="",IF(K2="",IF(M2="",IF(O2="",IF(Q2="",0,6),5),4),3),2),1)</f>
        <v>1</v>
      </c>
      <c r="E2" s="14"/>
      <c r="F2" s="231" t="s">
        <v>134</v>
      </c>
      <c r="G2" s="17" t="s">
        <v>0</v>
      </c>
      <c r="H2" s="9"/>
      <c r="S2" s="1" t="s">
        <v>135</v>
      </c>
      <c r="T2" s="19"/>
      <c r="U2" s="19"/>
      <c r="W2" s="1" t="str">
        <f>IF($W$1=$AA$1,AA2,IF($W$1=$AB$1,AB2,IF($W$1=$AC$1,AC2,IF($W$1=$AD$1,AD2,IF($W$1=$AE$1,AE2,IF($W$1=$AF$1,AF2,IF($W$1=$AG$1,AG2,IF($W$1=$AH$1,AH2,IF($W$1=$AI$1,AI2,IF($W$1=$AJ$1,AJ2,"Geen info"))))))))))</f>
        <v>Ja</v>
      </c>
      <c r="X2" s="1" t="str">
        <f>IF($X$1=$AL$1,AL2,IF($X$1=$AM$1,AM2,IF($X$1=$AN$1,AN2,IF($X$1=$AO$1,AO2,IF($X$1=$AP$1,AP2,IF($X$1=$AQ$1,AQ2,IF($X$1=$AR$1,AR2,"Geen info")))))))</f>
        <v>Ja</v>
      </c>
      <c r="Y2" s="1" t="str">
        <f>IF(W2="Ja","Ja",IF(X2="Ja","Ja",IF(W2="Optie","Optie",IF(X2="Optie","Optie",IF(W2="Nee","Nee",IF(X2="Nee","Nee",IF(W2="Nvt","Nvt",IF(X2="Nvt","Nvt","??"))))))))</f>
        <v>Ja</v>
      </c>
      <c r="AA2" s="1" t="s">
        <v>338</v>
      </c>
      <c r="AB2" s="21" t="s">
        <v>338</v>
      </c>
      <c r="AC2" s="1" t="s">
        <v>338</v>
      </c>
      <c r="AD2" s="1" t="s">
        <v>339</v>
      </c>
      <c r="AE2" s="1" t="s">
        <v>339</v>
      </c>
      <c r="AF2" s="1" t="s">
        <v>338</v>
      </c>
      <c r="AG2" s="1" t="s">
        <v>338</v>
      </c>
      <c r="AH2" s="1" t="s">
        <v>338</v>
      </c>
      <c r="AI2" s="1" t="s">
        <v>338</v>
      </c>
      <c r="AJ2" s="1" t="s">
        <v>338</v>
      </c>
      <c r="AL2" s="1" t="s">
        <v>338</v>
      </c>
      <c r="AM2" s="1" t="s">
        <v>338</v>
      </c>
      <c r="AN2" s="1" t="s">
        <v>338</v>
      </c>
      <c r="AO2" s="1" t="s">
        <v>338</v>
      </c>
      <c r="AP2" s="1" t="s">
        <v>339</v>
      </c>
      <c r="AQ2" s="1" t="s">
        <v>338</v>
      </c>
      <c r="AR2" s="1" t="s">
        <v>338</v>
      </c>
      <c r="AT2" s="21"/>
    </row>
    <row r="3" spans="1:49" x14ac:dyDescent="0.3">
      <c r="A3" s="7" t="str">
        <f t="shared" ref="A3:A4" si="0">G3</f>
        <v>Versienummer</v>
      </c>
      <c r="B3" s="7" t="s">
        <v>341</v>
      </c>
      <c r="C3" s="7" t="s">
        <v>352</v>
      </c>
      <c r="D3" s="122">
        <f t="shared" ref="D3:D66" si="1">IF(G3="",IF(I3="",IF(K3="",IF(M3="",IF(O3="",IF(Q3="",0,6),5),4),3),2),1)</f>
        <v>1</v>
      </c>
      <c r="F3" s="231"/>
      <c r="G3" s="17" t="s">
        <v>1</v>
      </c>
      <c r="H3" s="9"/>
      <c r="S3" s="1" t="s">
        <v>136</v>
      </c>
      <c r="T3" s="19"/>
      <c r="U3" s="19"/>
      <c r="W3" s="1" t="str">
        <f t="shared" ref="W3:W66" si="2">IF($W$1=$AA$1,AA3,IF($W$1=$AB$1,AB3,IF($W$1=$AC$1,AC3,IF($W$1=$AD$1,AD3,IF($W$1=$AE$1,AE3,IF($W$1=$AF$1,AF3,IF($W$1=$AG$1,AG3,IF($W$1=$AH$1,AH3,IF($W$1=$AI$1,AI3,IF($W$1=$AJ$1,AJ3,"Geen info"))))))))))</f>
        <v>Ja</v>
      </c>
      <c r="X3" s="1" t="str">
        <f t="shared" ref="X3:X66" si="3">IF($X$1=$AL$1,AL3,IF($X$1=$AM$1,AM3,IF($X$1=$AN$1,AN3,IF($X$1=$AO$1,AO3,IF($X$1=$AP$1,AP3,IF($X$1=$AQ$1,AQ3,IF($X$1=$AR$1,AR3,"Geen info")))))))</f>
        <v>Ja</v>
      </c>
      <c r="Y3" s="1" t="str">
        <f t="shared" ref="Y3:Y66" si="4">IF(W3="Ja","Ja",IF(X3="Ja","Ja",IF(W3="Optie","Optie",IF(X3="Optie","Optie",IF(W3="Nee","Nee",IF(X3="Nee","Nee",IF(W3="Nvt","Nvt",IF(X3="Nvt","Nvt","??"))))))))</f>
        <v>Ja</v>
      </c>
      <c r="AA3" s="1" t="s">
        <v>338</v>
      </c>
      <c r="AB3" s="1" t="s">
        <v>338</v>
      </c>
      <c r="AC3" s="1" t="s">
        <v>338</v>
      </c>
      <c r="AD3" s="1" t="s">
        <v>339</v>
      </c>
      <c r="AE3" s="1" t="s">
        <v>339</v>
      </c>
      <c r="AF3" s="1" t="s">
        <v>338</v>
      </c>
      <c r="AG3" s="1" t="s">
        <v>338</v>
      </c>
      <c r="AH3" s="1" t="s">
        <v>338</v>
      </c>
      <c r="AI3" s="1" t="s">
        <v>338</v>
      </c>
      <c r="AJ3" s="1" t="s">
        <v>338</v>
      </c>
      <c r="AL3" s="1" t="s">
        <v>338</v>
      </c>
      <c r="AM3" s="1" t="s">
        <v>338</v>
      </c>
      <c r="AN3" s="1" t="s">
        <v>338</v>
      </c>
      <c r="AO3" s="1" t="s">
        <v>338</v>
      </c>
      <c r="AP3" s="1" t="s">
        <v>339</v>
      </c>
      <c r="AQ3" s="1" t="s">
        <v>338</v>
      </c>
      <c r="AR3" s="1" t="s">
        <v>338</v>
      </c>
      <c r="AT3" s="21"/>
    </row>
    <row r="4" spans="1:49" x14ac:dyDescent="0.3">
      <c r="A4" s="3" t="str">
        <f t="shared" si="0"/>
        <v>Bijlagen [+]</v>
      </c>
      <c r="B4" s="3" t="s">
        <v>341</v>
      </c>
      <c r="C4" s="3" t="s">
        <v>353</v>
      </c>
      <c r="D4" s="122">
        <f t="shared" si="1"/>
        <v>1</v>
      </c>
      <c r="F4" s="231"/>
      <c r="G4" s="13" t="s">
        <v>166</v>
      </c>
      <c r="H4" s="9"/>
      <c r="S4" s="1" t="s">
        <v>201</v>
      </c>
      <c r="T4" s="19"/>
      <c r="U4" s="19"/>
      <c r="W4" s="1" t="str">
        <f t="shared" si="2"/>
        <v>Optie</v>
      </c>
      <c r="X4" s="1" t="str">
        <f t="shared" si="3"/>
        <v>Optie</v>
      </c>
      <c r="Y4" s="1" t="str">
        <f t="shared" si="4"/>
        <v>Optie</v>
      </c>
      <c r="AA4" s="1" t="s">
        <v>340</v>
      </c>
      <c r="AB4" s="1" t="s">
        <v>340</v>
      </c>
      <c r="AC4" s="1" t="s">
        <v>340</v>
      </c>
      <c r="AD4" s="1" t="s">
        <v>339</v>
      </c>
      <c r="AE4" s="1" t="s">
        <v>339</v>
      </c>
      <c r="AF4" s="1" t="s">
        <v>340</v>
      </c>
      <c r="AG4" s="1" t="s">
        <v>340</v>
      </c>
      <c r="AH4" s="1" t="s">
        <v>340</v>
      </c>
      <c r="AI4" s="1" t="s">
        <v>340</v>
      </c>
      <c r="AJ4" s="1" t="s">
        <v>340</v>
      </c>
      <c r="AL4" s="1" t="s">
        <v>340</v>
      </c>
      <c r="AM4" s="1" t="s">
        <v>340</v>
      </c>
      <c r="AN4" s="1" t="s">
        <v>340</v>
      </c>
      <c r="AO4" s="1" t="s">
        <v>340</v>
      </c>
      <c r="AP4" s="1" t="s">
        <v>339</v>
      </c>
      <c r="AQ4" s="1" t="s">
        <v>340</v>
      </c>
      <c r="AR4" s="1" t="s">
        <v>340</v>
      </c>
      <c r="AT4" s="21"/>
    </row>
    <row r="5" spans="1:49" ht="14.4" customHeight="1" outlineLevel="1" x14ac:dyDescent="0.3">
      <c r="A5" s="7" t="str">
        <f>I5</f>
        <v>BijlageID</v>
      </c>
      <c r="B5" s="7" t="s">
        <v>341</v>
      </c>
      <c r="C5" s="7" t="s">
        <v>352</v>
      </c>
      <c r="D5" s="122">
        <f t="shared" si="1"/>
        <v>2</v>
      </c>
      <c r="F5" s="231"/>
      <c r="G5" s="6"/>
      <c r="H5" s="229" t="s">
        <v>167</v>
      </c>
      <c r="I5" s="7" t="s">
        <v>2</v>
      </c>
      <c r="J5" s="9"/>
      <c r="S5" s="1" t="s">
        <v>137</v>
      </c>
      <c r="T5" s="19"/>
      <c r="U5" s="19"/>
      <c r="W5" s="1" t="str">
        <f t="shared" si="2"/>
        <v>Ja</v>
      </c>
      <c r="X5" s="1" t="str">
        <f t="shared" si="3"/>
        <v>Ja</v>
      </c>
      <c r="Y5" s="1" t="str">
        <f t="shared" si="4"/>
        <v>Ja</v>
      </c>
      <c r="AA5" s="1" t="s">
        <v>338</v>
      </c>
      <c r="AB5" s="1" t="s">
        <v>338</v>
      </c>
      <c r="AC5" s="1" t="s">
        <v>338</v>
      </c>
      <c r="AD5" s="1" t="s">
        <v>339</v>
      </c>
      <c r="AE5" s="1" t="s">
        <v>339</v>
      </c>
      <c r="AF5" s="1" t="s">
        <v>338</v>
      </c>
      <c r="AG5" s="1" t="s">
        <v>338</v>
      </c>
      <c r="AH5" s="1" t="s">
        <v>338</v>
      </c>
      <c r="AI5" s="1" t="s">
        <v>338</v>
      </c>
      <c r="AJ5" s="1" t="s">
        <v>338</v>
      </c>
      <c r="AL5" s="1" t="s">
        <v>338</v>
      </c>
      <c r="AM5" s="1" t="s">
        <v>338</v>
      </c>
      <c r="AN5" s="1" t="s">
        <v>338</v>
      </c>
      <c r="AO5" s="1" t="s">
        <v>338</v>
      </c>
      <c r="AP5" s="1" t="s">
        <v>339</v>
      </c>
      <c r="AQ5" s="1" t="s">
        <v>338</v>
      </c>
      <c r="AR5" s="1" t="s">
        <v>338</v>
      </c>
      <c r="AT5" s="21"/>
    </row>
    <row r="6" spans="1:49" ht="14.4" customHeight="1" outlineLevel="1" x14ac:dyDescent="0.3">
      <c r="A6" s="7" t="str">
        <f t="shared" ref="A6:A11" si="5">I6</f>
        <v>Bestandsnaam</v>
      </c>
      <c r="B6" s="7" t="s">
        <v>341</v>
      </c>
      <c r="C6" s="7" t="s">
        <v>352</v>
      </c>
      <c r="D6" s="122">
        <f t="shared" si="1"/>
        <v>2</v>
      </c>
      <c r="F6" s="231"/>
      <c r="H6" s="229"/>
      <c r="I6" s="7" t="s">
        <v>3</v>
      </c>
      <c r="J6" s="9"/>
      <c r="S6" s="1" t="s">
        <v>137</v>
      </c>
      <c r="T6" s="19"/>
      <c r="U6" s="19"/>
      <c r="W6" s="1" t="str">
        <f t="shared" si="2"/>
        <v>Ja</v>
      </c>
      <c r="X6" s="1" t="str">
        <f t="shared" si="3"/>
        <v>Ja</v>
      </c>
      <c r="Y6" s="1" t="str">
        <f t="shared" si="4"/>
        <v>Ja</v>
      </c>
      <c r="AA6" s="1" t="s">
        <v>338</v>
      </c>
      <c r="AB6" s="1" t="s">
        <v>338</v>
      </c>
      <c r="AC6" s="1" t="s">
        <v>338</v>
      </c>
      <c r="AD6" s="1" t="s">
        <v>339</v>
      </c>
      <c r="AE6" s="1" t="s">
        <v>339</v>
      </c>
      <c r="AF6" s="1" t="s">
        <v>338</v>
      </c>
      <c r="AG6" s="1" t="s">
        <v>338</v>
      </c>
      <c r="AH6" s="1" t="s">
        <v>338</v>
      </c>
      <c r="AI6" s="1" t="s">
        <v>338</v>
      </c>
      <c r="AJ6" s="1" t="s">
        <v>338</v>
      </c>
      <c r="AL6" s="1" t="s">
        <v>338</v>
      </c>
      <c r="AM6" s="1" t="s">
        <v>338</v>
      </c>
      <c r="AN6" s="1" t="s">
        <v>338</v>
      </c>
      <c r="AO6" s="1" t="s">
        <v>338</v>
      </c>
      <c r="AP6" s="1" t="s">
        <v>339</v>
      </c>
      <c r="AQ6" s="1" t="s">
        <v>338</v>
      </c>
      <c r="AR6" s="1" t="s">
        <v>338</v>
      </c>
      <c r="AT6" s="21"/>
    </row>
    <row r="7" spans="1:49" ht="14.4" customHeight="1" outlineLevel="1" x14ac:dyDescent="0.3">
      <c r="A7" s="7" t="str">
        <f t="shared" si="5"/>
        <v>Extensie</v>
      </c>
      <c r="B7" s="7" t="s">
        <v>341</v>
      </c>
      <c r="C7" s="7" t="s">
        <v>352</v>
      </c>
      <c r="D7" s="122">
        <f>IF(G7="",IF(I7="",IF(K7="",IF(M7="",IF(O7="",IF(Q7="",0,6),5),4),3),2),1)</f>
        <v>2</v>
      </c>
      <c r="F7" s="231"/>
      <c r="H7" s="229"/>
      <c r="I7" s="7" t="s">
        <v>4</v>
      </c>
      <c r="J7" s="9"/>
      <c r="S7" s="1" t="s">
        <v>137</v>
      </c>
      <c r="T7" s="19"/>
      <c r="U7" s="19"/>
      <c r="W7" s="1" t="str">
        <f t="shared" si="2"/>
        <v>Ja</v>
      </c>
      <c r="X7" s="1" t="str">
        <f t="shared" si="3"/>
        <v>Ja</v>
      </c>
      <c r="Y7" s="1" t="str">
        <f t="shared" si="4"/>
        <v>Ja</v>
      </c>
      <c r="AA7" s="1" t="s">
        <v>338</v>
      </c>
      <c r="AB7" s="1" t="s">
        <v>338</v>
      </c>
      <c r="AC7" s="1" t="s">
        <v>338</v>
      </c>
      <c r="AD7" s="1" t="s">
        <v>339</v>
      </c>
      <c r="AE7" s="1" t="s">
        <v>339</v>
      </c>
      <c r="AF7" s="1" t="s">
        <v>338</v>
      </c>
      <c r="AG7" s="1" t="s">
        <v>338</v>
      </c>
      <c r="AH7" s="1" t="s">
        <v>338</v>
      </c>
      <c r="AI7" s="1" t="s">
        <v>338</v>
      </c>
      <c r="AJ7" s="1" t="s">
        <v>338</v>
      </c>
      <c r="AL7" s="1" t="s">
        <v>338</v>
      </c>
      <c r="AM7" s="1" t="s">
        <v>338</v>
      </c>
      <c r="AN7" s="1" t="s">
        <v>338</v>
      </c>
      <c r="AO7" s="1" t="s">
        <v>338</v>
      </c>
      <c r="AP7" s="1" t="s">
        <v>339</v>
      </c>
      <c r="AQ7" s="1" t="s">
        <v>338</v>
      </c>
      <c r="AR7" s="1" t="s">
        <v>338</v>
      </c>
      <c r="AT7" s="21"/>
    </row>
    <row r="8" spans="1:49" ht="14.4" customHeight="1" outlineLevel="1" x14ac:dyDescent="0.3">
      <c r="A8" s="3" t="str">
        <f t="shared" si="5"/>
        <v>Omschrijving</v>
      </c>
      <c r="B8" s="3" t="s">
        <v>341</v>
      </c>
      <c r="C8" s="3" t="s">
        <v>353</v>
      </c>
      <c r="D8" s="122">
        <f t="shared" si="1"/>
        <v>2</v>
      </c>
      <c r="F8" s="231"/>
      <c r="H8" s="229"/>
      <c r="I8" s="3" t="s">
        <v>5</v>
      </c>
      <c r="J8" s="9"/>
      <c r="S8" s="1" t="s">
        <v>137</v>
      </c>
      <c r="T8" s="19"/>
      <c r="U8" s="19"/>
      <c r="W8" s="1" t="str">
        <f t="shared" si="2"/>
        <v>Nee</v>
      </c>
      <c r="X8" s="1" t="str">
        <f t="shared" si="3"/>
        <v>Nee</v>
      </c>
      <c r="Y8" s="1" t="str">
        <f t="shared" si="4"/>
        <v>Nee</v>
      </c>
      <c r="AA8" s="1" t="s">
        <v>341</v>
      </c>
      <c r="AB8" s="1" t="s">
        <v>341</v>
      </c>
      <c r="AC8" s="1" t="s">
        <v>341</v>
      </c>
      <c r="AD8" s="1" t="s">
        <v>339</v>
      </c>
      <c r="AE8" s="1" t="s">
        <v>339</v>
      </c>
      <c r="AF8" s="1" t="s">
        <v>341</v>
      </c>
      <c r="AG8" s="1" t="s">
        <v>341</v>
      </c>
      <c r="AH8" s="1" t="s">
        <v>341</v>
      </c>
      <c r="AI8" s="1" t="s">
        <v>341</v>
      </c>
      <c r="AJ8" s="1" t="s">
        <v>341</v>
      </c>
      <c r="AL8" s="1" t="s">
        <v>341</v>
      </c>
      <c r="AM8" s="1" t="s">
        <v>341</v>
      </c>
      <c r="AN8" s="1" t="s">
        <v>341</v>
      </c>
      <c r="AO8" s="1" t="s">
        <v>341</v>
      </c>
      <c r="AP8" s="1" t="s">
        <v>339</v>
      </c>
      <c r="AQ8" s="1" t="s">
        <v>341</v>
      </c>
      <c r="AR8" s="1" t="s">
        <v>341</v>
      </c>
      <c r="AT8" s="21"/>
    </row>
    <row r="9" spans="1:49" ht="244.8" outlineLevel="1" x14ac:dyDescent="0.3">
      <c r="A9" s="7" t="str">
        <f t="shared" si="5"/>
        <v>Documentsoort</v>
      </c>
      <c r="B9" s="7" t="s">
        <v>341</v>
      </c>
      <c r="C9" s="7" t="s">
        <v>352</v>
      </c>
      <c r="D9" s="122">
        <f>IF(G9="",IF(I9="",IF(K9="",IF(M9="",IF(O9="",IF(Q9="",0,6),5),4),3),2),1)</f>
        <v>2</v>
      </c>
      <c r="F9" s="231"/>
      <c r="H9" s="229"/>
      <c r="I9" s="7" t="s">
        <v>6</v>
      </c>
      <c r="J9" s="9"/>
      <c r="S9" s="1" t="s">
        <v>138</v>
      </c>
      <c r="T9" s="21" t="s">
        <v>361</v>
      </c>
      <c r="U9" s="21" t="s">
        <v>362</v>
      </c>
      <c r="W9" s="1" t="str">
        <f t="shared" si="2"/>
        <v>Ja</v>
      </c>
      <c r="X9" s="1" t="str">
        <f t="shared" si="3"/>
        <v>Ja</v>
      </c>
      <c r="Y9" s="1" t="str">
        <f t="shared" si="4"/>
        <v>Ja</v>
      </c>
      <c r="AA9" s="1" t="s">
        <v>338</v>
      </c>
      <c r="AB9" s="1" t="s">
        <v>338</v>
      </c>
      <c r="AC9" s="1" t="s">
        <v>338</v>
      </c>
      <c r="AD9" s="1" t="s">
        <v>339</v>
      </c>
      <c r="AE9" s="1" t="s">
        <v>339</v>
      </c>
      <c r="AF9" s="1" t="s">
        <v>338</v>
      </c>
      <c r="AG9" s="1" t="s">
        <v>338</v>
      </c>
      <c r="AH9" s="1" t="s">
        <v>338</v>
      </c>
      <c r="AI9" s="1" t="s">
        <v>338</v>
      </c>
      <c r="AJ9" s="1" t="s">
        <v>338</v>
      </c>
      <c r="AL9" s="1" t="s">
        <v>338</v>
      </c>
      <c r="AM9" s="1" t="s">
        <v>338</v>
      </c>
      <c r="AN9" s="1" t="s">
        <v>338</v>
      </c>
      <c r="AO9" s="1" t="s">
        <v>338</v>
      </c>
      <c r="AP9" s="1" t="s">
        <v>339</v>
      </c>
      <c r="AQ9" s="1" t="s">
        <v>338</v>
      </c>
      <c r="AR9" s="1" t="s">
        <v>338</v>
      </c>
      <c r="AT9" s="21"/>
    </row>
    <row r="10" spans="1:49" ht="14.4" customHeight="1" outlineLevel="1" x14ac:dyDescent="0.3">
      <c r="A10" s="3" t="str">
        <f t="shared" si="5"/>
        <v>MIMEType</v>
      </c>
      <c r="B10" s="3" t="s">
        <v>341</v>
      </c>
      <c r="C10" s="3" t="s">
        <v>353</v>
      </c>
      <c r="D10" s="122">
        <f t="shared" si="1"/>
        <v>2</v>
      </c>
      <c r="F10" s="231"/>
      <c r="H10" s="229"/>
      <c r="I10" s="3" t="s">
        <v>7</v>
      </c>
      <c r="J10" s="9"/>
      <c r="S10" s="1" t="s">
        <v>137</v>
      </c>
      <c r="T10" s="19"/>
      <c r="U10" s="19"/>
      <c r="W10" s="1" t="str">
        <f t="shared" si="2"/>
        <v>Nee</v>
      </c>
      <c r="X10" s="1" t="str">
        <f t="shared" si="3"/>
        <v>Nee</v>
      </c>
      <c r="Y10" s="1" t="str">
        <f t="shared" si="4"/>
        <v>Nee</v>
      </c>
      <c r="AA10" s="1" t="s">
        <v>341</v>
      </c>
      <c r="AB10" s="1" t="s">
        <v>341</v>
      </c>
      <c r="AC10" s="1" t="s">
        <v>341</v>
      </c>
      <c r="AD10" s="1" t="s">
        <v>339</v>
      </c>
      <c r="AE10" s="1" t="s">
        <v>339</v>
      </c>
      <c r="AF10" s="1" t="s">
        <v>341</v>
      </c>
      <c r="AG10" s="1" t="s">
        <v>341</v>
      </c>
      <c r="AH10" s="1" t="s">
        <v>341</v>
      </c>
      <c r="AI10" s="1" t="s">
        <v>341</v>
      </c>
      <c r="AJ10" s="1" t="s">
        <v>341</v>
      </c>
      <c r="AL10" s="1" t="s">
        <v>341</v>
      </c>
      <c r="AM10" s="1" t="s">
        <v>341</v>
      </c>
      <c r="AN10" s="1" t="s">
        <v>341</v>
      </c>
      <c r="AO10" s="1" t="s">
        <v>341</v>
      </c>
      <c r="AP10" s="1" t="s">
        <v>339</v>
      </c>
      <c r="AQ10" s="1" t="s">
        <v>341</v>
      </c>
      <c r="AR10" s="1" t="s">
        <v>341</v>
      </c>
      <c r="AT10" s="21"/>
    </row>
    <row r="11" spans="1:49" ht="14.4" customHeight="1" outlineLevel="1" x14ac:dyDescent="0.3">
      <c r="A11" s="3" t="str">
        <f t="shared" si="5"/>
        <v>Versienummer</v>
      </c>
      <c r="B11" s="3" t="s">
        <v>341</v>
      </c>
      <c r="C11" s="3" t="s">
        <v>353</v>
      </c>
      <c r="D11" s="122">
        <f t="shared" si="1"/>
        <v>2</v>
      </c>
      <c r="F11" s="231"/>
      <c r="H11" s="229"/>
      <c r="I11" s="3" t="s">
        <v>1</v>
      </c>
      <c r="J11" s="9"/>
      <c r="S11" s="1" t="s">
        <v>139</v>
      </c>
      <c r="T11" s="19"/>
      <c r="U11" s="19"/>
      <c r="W11" s="1" t="str">
        <f t="shared" si="2"/>
        <v>Nee</v>
      </c>
      <c r="X11" s="1" t="str">
        <f t="shared" si="3"/>
        <v>Nee</v>
      </c>
      <c r="Y11" s="1" t="str">
        <f t="shared" si="4"/>
        <v>Nee</v>
      </c>
      <c r="AA11" s="1" t="s">
        <v>341</v>
      </c>
      <c r="AB11" s="1" t="s">
        <v>341</v>
      </c>
      <c r="AC11" s="1" t="s">
        <v>341</v>
      </c>
      <c r="AD11" s="1" t="s">
        <v>339</v>
      </c>
      <c r="AE11" s="1" t="s">
        <v>339</v>
      </c>
      <c r="AF11" s="1" t="s">
        <v>341</v>
      </c>
      <c r="AG11" s="1" t="s">
        <v>341</v>
      </c>
      <c r="AH11" s="1" t="s">
        <v>341</v>
      </c>
      <c r="AI11" s="1" t="s">
        <v>341</v>
      </c>
      <c r="AJ11" s="1" t="s">
        <v>341</v>
      </c>
      <c r="AL11" s="1" t="s">
        <v>341</v>
      </c>
      <c r="AM11" s="1" t="s">
        <v>341</v>
      </c>
      <c r="AN11" s="1" t="s">
        <v>341</v>
      </c>
      <c r="AO11" s="1" t="s">
        <v>341</v>
      </c>
      <c r="AP11" s="1" t="s">
        <v>339</v>
      </c>
      <c r="AQ11" s="1" t="s">
        <v>341</v>
      </c>
      <c r="AR11" s="1" t="s">
        <v>341</v>
      </c>
      <c r="AT11" s="21"/>
    </row>
    <row r="12" spans="1:49" x14ac:dyDescent="0.3">
      <c r="A12" s="7" t="str">
        <f>G12</f>
        <v>Assetdata [+]</v>
      </c>
      <c r="B12" s="7" t="s">
        <v>341</v>
      </c>
      <c r="C12" s="7" t="s">
        <v>352</v>
      </c>
      <c r="D12" s="122">
        <f t="shared" si="1"/>
        <v>1</v>
      </c>
      <c r="F12" s="231"/>
      <c r="G12" s="17" t="s">
        <v>169</v>
      </c>
      <c r="H12" s="9"/>
      <c r="S12" s="1" t="s">
        <v>202</v>
      </c>
      <c r="T12" s="19"/>
      <c r="U12" s="19"/>
      <c r="W12" s="1" t="str">
        <f t="shared" si="2"/>
        <v>Ja</v>
      </c>
      <c r="X12" s="1" t="str">
        <f t="shared" si="3"/>
        <v>Ja</v>
      </c>
      <c r="Y12" s="1" t="str">
        <f t="shared" si="4"/>
        <v>Ja</v>
      </c>
      <c r="AA12" s="1" t="s">
        <v>338</v>
      </c>
      <c r="AB12" s="1" t="s">
        <v>338</v>
      </c>
      <c r="AC12" s="1" t="s">
        <v>338</v>
      </c>
      <c r="AD12" s="1" t="s">
        <v>339</v>
      </c>
      <c r="AE12" s="1" t="s">
        <v>339</v>
      </c>
      <c r="AF12" s="1" t="s">
        <v>338</v>
      </c>
      <c r="AG12" s="1" t="s">
        <v>338</v>
      </c>
      <c r="AH12" s="1" t="s">
        <v>338</v>
      </c>
      <c r="AI12" s="1" t="s">
        <v>338</v>
      </c>
      <c r="AJ12" s="1" t="s">
        <v>338</v>
      </c>
      <c r="AL12" s="1" t="s">
        <v>338</v>
      </c>
      <c r="AM12" s="1" t="s">
        <v>338</v>
      </c>
      <c r="AN12" s="1" t="s">
        <v>338</v>
      </c>
      <c r="AO12" s="1" t="s">
        <v>338</v>
      </c>
      <c r="AP12" s="1" t="s">
        <v>339</v>
      </c>
      <c r="AQ12" s="1" t="s">
        <v>338</v>
      </c>
      <c r="AR12" s="1" t="s">
        <v>338</v>
      </c>
      <c r="AT12" s="21"/>
      <c r="AW12" s="21"/>
    </row>
    <row r="13" spans="1:49" ht="14.4" customHeight="1" outlineLevel="1" x14ac:dyDescent="0.3">
      <c r="A13" s="7" t="str">
        <f>I13</f>
        <v>AanleverdatumDocument</v>
      </c>
      <c r="B13" s="7" t="s">
        <v>341</v>
      </c>
      <c r="C13" s="7" t="s">
        <v>352</v>
      </c>
      <c r="D13" s="122">
        <f t="shared" si="1"/>
        <v>2</v>
      </c>
      <c r="F13" s="231"/>
      <c r="G13" s="6"/>
      <c r="H13" s="225" t="s">
        <v>8</v>
      </c>
      <c r="I13" s="17" t="s">
        <v>9</v>
      </c>
      <c r="J13" s="9"/>
      <c r="S13" s="1" t="s">
        <v>141</v>
      </c>
      <c r="T13" s="19"/>
      <c r="U13" s="19"/>
      <c r="W13" s="1" t="str">
        <f t="shared" si="2"/>
        <v>Ja</v>
      </c>
      <c r="X13" s="1" t="str">
        <f t="shared" si="3"/>
        <v>Ja</v>
      </c>
      <c r="Y13" s="1" t="str">
        <f t="shared" si="4"/>
        <v>Ja</v>
      </c>
      <c r="AA13" s="1" t="s">
        <v>338</v>
      </c>
      <c r="AB13" s="1" t="s">
        <v>338</v>
      </c>
      <c r="AC13" s="1" t="s">
        <v>338</v>
      </c>
      <c r="AD13" s="1" t="s">
        <v>339</v>
      </c>
      <c r="AE13" s="1" t="s">
        <v>339</v>
      </c>
      <c r="AF13" s="1" t="s">
        <v>338</v>
      </c>
      <c r="AG13" s="1" t="s">
        <v>338</v>
      </c>
      <c r="AH13" s="1" t="s">
        <v>338</v>
      </c>
      <c r="AI13" s="1" t="s">
        <v>338</v>
      </c>
      <c r="AJ13" s="1" t="s">
        <v>338</v>
      </c>
      <c r="AL13" s="1" t="s">
        <v>338</v>
      </c>
      <c r="AM13" s="1" t="s">
        <v>338</v>
      </c>
      <c r="AN13" s="1" t="s">
        <v>338</v>
      </c>
      <c r="AO13" s="1" t="s">
        <v>338</v>
      </c>
      <c r="AP13" s="1" t="s">
        <v>339</v>
      </c>
      <c r="AQ13" s="1" t="s">
        <v>338</v>
      </c>
      <c r="AR13" s="1" t="s">
        <v>338</v>
      </c>
      <c r="AT13" s="21"/>
    </row>
    <row r="14" spans="1:49" ht="28.8" outlineLevel="1" x14ac:dyDescent="0.3">
      <c r="A14" s="7" t="str">
        <f t="shared" ref="A14:A19" si="6">I14</f>
        <v>Aanlevering</v>
      </c>
      <c r="B14" s="7" t="s">
        <v>341</v>
      </c>
      <c r="C14" s="7" t="s">
        <v>352</v>
      </c>
      <c r="D14" s="122">
        <f t="shared" si="1"/>
        <v>2</v>
      </c>
      <c r="F14" s="231"/>
      <c r="H14" s="225"/>
      <c r="I14" s="17" t="s">
        <v>10</v>
      </c>
      <c r="J14" s="9"/>
      <c r="S14" s="1" t="s">
        <v>140</v>
      </c>
      <c r="T14" s="21" t="s">
        <v>272</v>
      </c>
      <c r="U14" s="21" t="s">
        <v>272</v>
      </c>
      <c r="W14" s="1" t="str">
        <f t="shared" si="2"/>
        <v>Ja</v>
      </c>
      <c r="X14" s="1" t="str">
        <f t="shared" si="3"/>
        <v>Ja</v>
      </c>
      <c r="Y14" s="1" t="str">
        <f t="shared" si="4"/>
        <v>Ja</v>
      </c>
      <c r="AA14" s="1" t="s">
        <v>338</v>
      </c>
      <c r="AB14" s="1" t="s">
        <v>338</v>
      </c>
      <c r="AC14" s="1" t="s">
        <v>338</v>
      </c>
      <c r="AD14" s="1" t="s">
        <v>339</v>
      </c>
      <c r="AE14" s="1" t="s">
        <v>339</v>
      </c>
      <c r="AF14" s="1" t="s">
        <v>338</v>
      </c>
      <c r="AG14" s="1" t="s">
        <v>338</v>
      </c>
      <c r="AH14" s="1" t="s">
        <v>338</v>
      </c>
      <c r="AI14" s="1" t="s">
        <v>338</v>
      </c>
      <c r="AJ14" s="1" t="s">
        <v>338</v>
      </c>
      <c r="AL14" s="1" t="s">
        <v>338</v>
      </c>
      <c r="AM14" s="1" t="s">
        <v>338</v>
      </c>
      <c r="AN14" s="1" t="s">
        <v>338</v>
      </c>
      <c r="AO14" s="1" t="s">
        <v>338</v>
      </c>
      <c r="AP14" s="1" t="s">
        <v>339</v>
      </c>
      <c r="AQ14" s="1" t="s">
        <v>338</v>
      </c>
      <c r="AR14" s="1" t="s">
        <v>338</v>
      </c>
      <c r="AT14" s="21"/>
    </row>
    <row r="15" spans="1:49" ht="14.4" customHeight="1" outlineLevel="1" x14ac:dyDescent="0.3">
      <c r="A15" s="7" t="str">
        <f t="shared" si="6"/>
        <v>Opdrachtnemer</v>
      </c>
      <c r="B15" s="7" t="s">
        <v>341</v>
      </c>
      <c r="C15" s="7" t="s">
        <v>352</v>
      </c>
      <c r="D15" s="122">
        <f t="shared" si="1"/>
        <v>2</v>
      </c>
      <c r="F15" s="231"/>
      <c r="H15" s="225"/>
      <c r="I15" s="17" t="s">
        <v>203</v>
      </c>
      <c r="J15" s="9"/>
      <c r="S15" s="1" t="s">
        <v>137</v>
      </c>
      <c r="T15" s="19"/>
      <c r="U15" s="19"/>
      <c r="W15" s="1" t="str">
        <f t="shared" si="2"/>
        <v>Ja</v>
      </c>
      <c r="X15" s="1" t="str">
        <f t="shared" si="3"/>
        <v>Ja</v>
      </c>
      <c r="Y15" s="1" t="str">
        <f t="shared" si="4"/>
        <v>Ja</v>
      </c>
      <c r="AA15" s="1" t="s">
        <v>338</v>
      </c>
      <c r="AB15" s="1" t="s">
        <v>338</v>
      </c>
      <c r="AC15" s="1" t="s">
        <v>338</v>
      </c>
      <c r="AD15" s="1" t="s">
        <v>339</v>
      </c>
      <c r="AE15" s="1" t="s">
        <v>339</v>
      </c>
      <c r="AF15" s="1" t="s">
        <v>338</v>
      </c>
      <c r="AG15" s="1" t="s">
        <v>338</v>
      </c>
      <c r="AH15" s="1" t="s">
        <v>338</v>
      </c>
      <c r="AI15" s="1" t="s">
        <v>338</v>
      </c>
      <c r="AJ15" s="1" t="s">
        <v>338</v>
      </c>
      <c r="AL15" s="1" t="s">
        <v>338</v>
      </c>
      <c r="AM15" s="1" t="s">
        <v>338</v>
      </c>
      <c r="AN15" s="1" t="s">
        <v>338</v>
      </c>
      <c r="AO15" s="1" t="s">
        <v>338</v>
      </c>
      <c r="AP15" s="1" t="s">
        <v>339</v>
      </c>
      <c r="AQ15" s="1" t="s">
        <v>338</v>
      </c>
      <c r="AR15" s="1" t="s">
        <v>338</v>
      </c>
      <c r="AT15" s="21"/>
    </row>
    <row r="16" spans="1:49" ht="14.4" customHeight="1" outlineLevel="1" x14ac:dyDescent="0.3">
      <c r="A16" s="7" t="str">
        <f t="shared" si="6"/>
        <v>DatumTechnischGereed</v>
      </c>
      <c r="B16" s="7" t="s">
        <v>341</v>
      </c>
      <c r="C16" s="7" t="s">
        <v>352</v>
      </c>
      <c r="D16" s="122">
        <f t="shared" si="1"/>
        <v>2</v>
      </c>
      <c r="F16" s="231"/>
      <c r="H16" s="225"/>
      <c r="I16" s="17" t="s">
        <v>11</v>
      </c>
      <c r="J16" s="9"/>
      <c r="S16" s="1" t="s">
        <v>141</v>
      </c>
      <c r="T16" s="19"/>
      <c r="U16" s="19"/>
      <c r="W16" s="1" t="str">
        <f t="shared" si="2"/>
        <v>Ja</v>
      </c>
      <c r="X16" s="1" t="str">
        <f t="shared" si="3"/>
        <v>Ja</v>
      </c>
      <c r="Y16" s="1" t="str">
        <f t="shared" si="4"/>
        <v>Ja</v>
      </c>
      <c r="AA16" s="1" t="s">
        <v>338</v>
      </c>
      <c r="AB16" s="1" t="s">
        <v>338</v>
      </c>
      <c r="AC16" s="1" t="s">
        <v>338</v>
      </c>
      <c r="AD16" s="1" t="s">
        <v>339</v>
      </c>
      <c r="AE16" s="1" t="s">
        <v>339</v>
      </c>
      <c r="AF16" s="1" t="s">
        <v>338</v>
      </c>
      <c r="AG16" s="1" t="s">
        <v>338</v>
      </c>
      <c r="AH16" s="1" t="s">
        <v>338</v>
      </c>
      <c r="AI16" s="1" t="s">
        <v>338</v>
      </c>
      <c r="AJ16" s="1" t="s">
        <v>338</v>
      </c>
      <c r="AL16" s="1" t="s">
        <v>338</v>
      </c>
      <c r="AM16" s="1" t="s">
        <v>338</v>
      </c>
      <c r="AN16" s="1" t="s">
        <v>338</v>
      </c>
      <c r="AO16" s="1" t="s">
        <v>338</v>
      </c>
      <c r="AP16" s="1" t="s">
        <v>339</v>
      </c>
      <c r="AQ16" s="1" t="s">
        <v>338</v>
      </c>
      <c r="AR16" s="1" t="s">
        <v>338</v>
      </c>
      <c r="AT16" s="21"/>
    </row>
    <row r="17" spans="1:46" ht="43.2" outlineLevel="1" x14ac:dyDescent="0.3">
      <c r="A17" s="3" t="str">
        <f t="shared" si="6"/>
        <v>Inmeetwijze</v>
      </c>
      <c r="B17" s="3" t="s">
        <v>341</v>
      </c>
      <c r="C17" s="3" t="s">
        <v>353</v>
      </c>
      <c r="D17" s="122">
        <f t="shared" si="1"/>
        <v>2</v>
      </c>
      <c r="F17" s="231"/>
      <c r="H17" s="225"/>
      <c r="I17" s="13" t="s">
        <v>12</v>
      </c>
      <c r="J17" s="9"/>
      <c r="S17" s="1" t="s">
        <v>142</v>
      </c>
      <c r="T17" s="21" t="s">
        <v>273</v>
      </c>
      <c r="U17" s="21" t="s">
        <v>273</v>
      </c>
      <c r="W17" s="1" t="str">
        <f t="shared" si="2"/>
        <v>Ja</v>
      </c>
      <c r="X17" s="1" t="str">
        <f t="shared" si="3"/>
        <v>Nee</v>
      </c>
      <c r="Y17" s="1" t="str">
        <f t="shared" si="4"/>
        <v>Ja</v>
      </c>
      <c r="AA17" s="1" t="s">
        <v>338</v>
      </c>
      <c r="AB17" s="1" t="s">
        <v>338</v>
      </c>
      <c r="AC17" s="1" t="s">
        <v>338</v>
      </c>
      <c r="AD17" s="1" t="s">
        <v>339</v>
      </c>
      <c r="AE17" s="1" t="s">
        <v>339</v>
      </c>
      <c r="AF17" s="1" t="s">
        <v>338</v>
      </c>
      <c r="AG17" s="1" t="s">
        <v>338</v>
      </c>
      <c r="AH17" s="1" t="s">
        <v>338</v>
      </c>
      <c r="AI17" s="1" t="s">
        <v>340</v>
      </c>
      <c r="AJ17" s="1" t="s">
        <v>341</v>
      </c>
      <c r="AL17" s="1" t="s">
        <v>341</v>
      </c>
      <c r="AM17" s="1" t="s">
        <v>341</v>
      </c>
      <c r="AN17" s="1" t="s">
        <v>341</v>
      </c>
      <c r="AO17" s="1" t="s">
        <v>341</v>
      </c>
      <c r="AP17" s="1" t="s">
        <v>339</v>
      </c>
      <c r="AQ17" s="1" t="s">
        <v>341</v>
      </c>
      <c r="AR17" s="1" t="s">
        <v>341</v>
      </c>
      <c r="AT17" s="21"/>
    </row>
    <row r="18" spans="1:46" ht="14.4" customHeight="1" outlineLevel="1" x14ac:dyDescent="0.3">
      <c r="A18" s="7" t="str">
        <f t="shared" si="6"/>
        <v>Opdrachtgever</v>
      </c>
      <c r="B18" s="7" t="s">
        <v>341</v>
      </c>
      <c r="C18" s="7" t="s">
        <v>352</v>
      </c>
      <c r="D18" s="122">
        <f t="shared" si="1"/>
        <v>2</v>
      </c>
      <c r="F18" s="231"/>
      <c r="H18" s="225"/>
      <c r="I18" s="17" t="s">
        <v>13</v>
      </c>
      <c r="J18" s="9"/>
      <c r="S18" s="1" t="s">
        <v>137</v>
      </c>
      <c r="T18" s="19"/>
      <c r="U18" s="19"/>
      <c r="W18" s="1" t="str">
        <f t="shared" si="2"/>
        <v>Ja</v>
      </c>
      <c r="X18" s="1" t="str">
        <f t="shared" si="3"/>
        <v>Ja</v>
      </c>
      <c r="Y18" s="1" t="str">
        <f t="shared" si="4"/>
        <v>Ja</v>
      </c>
      <c r="AA18" s="1" t="s">
        <v>338</v>
      </c>
      <c r="AB18" s="1" t="s">
        <v>338</v>
      </c>
      <c r="AC18" s="1" t="s">
        <v>338</v>
      </c>
      <c r="AD18" s="1" t="s">
        <v>339</v>
      </c>
      <c r="AE18" s="1" t="s">
        <v>339</v>
      </c>
      <c r="AF18" s="1" t="s">
        <v>338</v>
      </c>
      <c r="AG18" s="1" t="s">
        <v>338</v>
      </c>
      <c r="AH18" s="1" t="s">
        <v>338</v>
      </c>
      <c r="AI18" s="1" t="s">
        <v>338</v>
      </c>
      <c r="AJ18" s="1" t="s">
        <v>338</v>
      </c>
      <c r="AL18" s="1" t="s">
        <v>338</v>
      </c>
      <c r="AM18" s="1" t="s">
        <v>338</v>
      </c>
      <c r="AN18" s="1" t="s">
        <v>338</v>
      </c>
      <c r="AO18" s="1" t="s">
        <v>338</v>
      </c>
      <c r="AP18" s="1" t="s">
        <v>339</v>
      </c>
      <c r="AQ18" s="1" t="s">
        <v>338</v>
      </c>
      <c r="AR18" s="1" t="s">
        <v>338</v>
      </c>
      <c r="AT18" s="21"/>
    </row>
    <row r="19" spans="1:46" ht="28.8" outlineLevel="1" x14ac:dyDescent="0.3">
      <c r="A19" s="3" t="str">
        <f t="shared" si="6"/>
        <v>Opmerking [+]</v>
      </c>
      <c r="B19" s="3" t="s">
        <v>341</v>
      </c>
      <c r="C19" s="3" t="s">
        <v>353</v>
      </c>
      <c r="D19" s="122">
        <f t="shared" si="1"/>
        <v>2</v>
      </c>
      <c r="F19" s="231"/>
      <c r="H19" s="225"/>
      <c r="I19" s="13" t="s">
        <v>170</v>
      </c>
      <c r="J19" s="9"/>
      <c r="S19" s="1" t="s">
        <v>204</v>
      </c>
      <c r="T19" s="19"/>
      <c r="U19" s="19"/>
      <c r="W19" s="1" t="str">
        <f t="shared" si="2"/>
        <v>Optie</v>
      </c>
      <c r="X19" s="1" t="str">
        <f t="shared" si="3"/>
        <v>Optie</v>
      </c>
      <c r="Y19" s="1" t="str">
        <f t="shared" si="4"/>
        <v>Optie</v>
      </c>
      <c r="AA19" s="1" t="s">
        <v>340</v>
      </c>
      <c r="AB19" s="1" t="s">
        <v>340</v>
      </c>
      <c r="AC19" s="1" t="s">
        <v>340</v>
      </c>
      <c r="AD19" s="1" t="s">
        <v>339</v>
      </c>
      <c r="AE19" s="1" t="s">
        <v>339</v>
      </c>
      <c r="AF19" s="1" t="s">
        <v>340</v>
      </c>
      <c r="AG19" s="1" t="s">
        <v>340</v>
      </c>
      <c r="AH19" s="1" t="s">
        <v>340</v>
      </c>
      <c r="AI19" s="1" t="s">
        <v>340</v>
      </c>
      <c r="AJ19" s="1" t="s">
        <v>340</v>
      </c>
      <c r="AL19" s="1" t="s">
        <v>340</v>
      </c>
      <c r="AM19" s="1" t="s">
        <v>340</v>
      </c>
      <c r="AN19" s="1" t="s">
        <v>340</v>
      </c>
      <c r="AO19" s="1" t="s">
        <v>340</v>
      </c>
      <c r="AP19" s="1" t="s">
        <v>339</v>
      </c>
      <c r="AQ19" s="1" t="s">
        <v>340</v>
      </c>
      <c r="AR19" s="1" t="s">
        <v>340</v>
      </c>
      <c r="AT19" s="21" t="s">
        <v>343</v>
      </c>
    </row>
    <row r="20" spans="1:46" ht="144" outlineLevel="2" x14ac:dyDescent="0.3">
      <c r="A20" s="7" t="str">
        <f>K20</f>
        <v>Code</v>
      </c>
      <c r="B20" s="7" t="s">
        <v>341</v>
      </c>
      <c r="C20" s="7" t="s">
        <v>352</v>
      </c>
      <c r="D20" s="122">
        <f t="shared" si="1"/>
        <v>3</v>
      </c>
      <c r="F20" s="231"/>
      <c r="H20" s="225"/>
      <c r="I20" s="9"/>
      <c r="J20" s="229" t="s">
        <v>168</v>
      </c>
      <c r="K20" s="7" t="s">
        <v>14</v>
      </c>
      <c r="L20" s="9"/>
      <c r="S20" s="1" t="s">
        <v>143</v>
      </c>
      <c r="T20" s="21" t="s">
        <v>274</v>
      </c>
      <c r="U20" s="21" t="s">
        <v>274</v>
      </c>
      <c r="W20" s="1" t="str">
        <f t="shared" si="2"/>
        <v>ja</v>
      </c>
      <c r="X20" s="1" t="str">
        <f t="shared" si="3"/>
        <v>Ja</v>
      </c>
      <c r="Y20" s="1" t="str">
        <f t="shared" si="4"/>
        <v>Ja</v>
      </c>
      <c r="AA20" s="1" t="s">
        <v>338</v>
      </c>
      <c r="AB20" s="1" t="s">
        <v>338</v>
      </c>
      <c r="AC20" s="1" t="s">
        <v>338</v>
      </c>
      <c r="AD20" s="1" t="s">
        <v>339</v>
      </c>
      <c r="AE20" s="1" t="s">
        <v>339</v>
      </c>
      <c r="AF20" s="1" t="s">
        <v>338</v>
      </c>
      <c r="AG20" s="1" t="s">
        <v>344</v>
      </c>
      <c r="AH20" s="1" t="s">
        <v>338</v>
      </c>
      <c r="AI20" s="1" t="s">
        <v>338</v>
      </c>
      <c r="AJ20" s="1" t="s">
        <v>338</v>
      </c>
      <c r="AL20" s="1" t="s">
        <v>338</v>
      </c>
      <c r="AM20" s="1" t="s">
        <v>338</v>
      </c>
      <c r="AN20" s="1" t="s">
        <v>338</v>
      </c>
      <c r="AO20" s="1" t="s">
        <v>338</v>
      </c>
      <c r="AP20" s="1" t="s">
        <v>339</v>
      </c>
      <c r="AQ20" s="1" t="s">
        <v>338</v>
      </c>
      <c r="AR20" s="1" t="s">
        <v>338</v>
      </c>
      <c r="AT20" s="21"/>
    </row>
    <row r="21" spans="1:46" ht="14.4" customHeight="1" outlineLevel="2" x14ac:dyDescent="0.3">
      <c r="A21" s="7" t="str">
        <f>K21</f>
        <v>Toelichting</v>
      </c>
      <c r="B21" s="7" t="s">
        <v>341</v>
      </c>
      <c r="C21" s="7" t="s">
        <v>352</v>
      </c>
      <c r="D21" s="122">
        <f t="shared" si="1"/>
        <v>3</v>
      </c>
      <c r="F21" s="231"/>
      <c r="H21" s="225"/>
      <c r="J21" s="229"/>
      <c r="K21" s="7" t="s">
        <v>15</v>
      </c>
      <c r="L21" s="9"/>
      <c r="S21" s="1" t="s">
        <v>137</v>
      </c>
      <c r="T21" s="19"/>
      <c r="U21" s="19"/>
      <c r="W21" s="1" t="str">
        <f t="shared" si="2"/>
        <v>Ja</v>
      </c>
      <c r="X21" s="1" t="str">
        <f t="shared" si="3"/>
        <v>Ja</v>
      </c>
      <c r="Y21" s="1" t="str">
        <f t="shared" si="4"/>
        <v>Ja</v>
      </c>
      <c r="AA21" s="1" t="s">
        <v>338</v>
      </c>
      <c r="AB21" s="1" t="s">
        <v>338</v>
      </c>
      <c r="AC21" s="1" t="s">
        <v>338</v>
      </c>
      <c r="AD21" s="1" t="s">
        <v>339</v>
      </c>
      <c r="AE21" s="1" t="s">
        <v>339</v>
      </c>
      <c r="AF21" s="1" t="s">
        <v>338</v>
      </c>
      <c r="AG21" s="1" t="s">
        <v>338</v>
      </c>
      <c r="AH21" s="1" t="s">
        <v>338</v>
      </c>
      <c r="AI21" s="1" t="s">
        <v>338</v>
      </c>
      <c r="AJ21" s="1" t="s">
        <v>338</v>
      </c>
      <c r="AL21" s="1" t="s">
        <v>338</v>
      </c>
      <c r="AM21" s="1" t="s">
        <v>338</v>
      </c>
      <c r="AN21" s="1" t="s">
        <v>338</v>
      </c>
      <c r="AO21" s="1" t="s">
        <v>338</v>
      </c>
      <c r="AP21" s="1" t="s">
        <v>339</v>
      </c>
      <c r="AQ21" s="1" t="s">
        <v>338</v>
      </c>
      <c r="AR21" s="1" t="s">
        <v>338</v>
      </c>
      <c r="AT21" s="21"/>
    </row>
    <row r="22" spans="1:46" ht="14.4" customHeight="1" outlineLevel="1" x14ac:dyDescent="0.3">
      <c r="A22" s="3" t="str">
        <f>I22</f>
        <v>Ordertype</v>
      </c>
      <c r="B22" s="3" t="s">
        <v>341</v>
      </c>
      <c r="C22" s="3" t="s">
        <v>353</v>
      </c>
      <c r="D22" s="122">
        <f t="shared" si="1"/>
        <v>2</v>
      </c>
      <c r="F22" s="231"/>
      <c r="H22" s="225"/>
      <c r="I22" s="13" t="s">
        <v>16</v>
      </c>
      <c r="J22" s="9"/>
      <c r="S22" s="1" t="s">
        <v>137</v>
      </c>
      <c r="T22" s="19"/>
      <c r="U22" s="19"/>
      <c r="W22" s="1" t="str">
        <f t="shared" si="2"/>
        <v>Nee</v>
      </c>
      <c r="X22" s="1" t="str">
        <f t="shared" si="3"/>
        <v>Nee</v>
      </c>
      <c r="Y22" s="1" t="str">
        <f t="shared" si="4"/>
        <v>Nee</v>
      </c>
      <c r="AA22" s="1" t="s">
        <v>341</v>
      </c>
      <c r="AB22" s="1" t="s">
        <v>341</v>
      </c>
      <c r="AC22" s="1" t="s">
        <v>341</v>
      </c>
      <c r="AD22" s="1" t="s">
        <v>339</v>
      </c>
      <c r="AE22" s="1" t="s">
        <v>339</v>
      </c>
      <c r="AF22" s="1" t="s">
        <v>341</v>
      </c>
      <c r="AG22" s="1" t="s">
        <v>341</v>
      </c>
      <c r="AH22" s="1" t="s">
        <v>341</v>
      </c>
      <c r="AI22" s="1" t="s">
        <v>341</v>
      </c>
      <c r="AJ22" s="1" t="s">
        <v>341</v>
      </c>
      <c r="AL22" s="1" t="s">
        <v>341</v>
      </c>
      <c r="AM22" s="1" t="s">
        <v>341</v>
      </c>
      <c r="AN22" s="1" t="s">
        <v>341</v>
      </c>
      <c r="AO22" s="1" t="s">
        <v>341</v>
      </c>
      <c r="AP22" s="1" t="s">
        <v>339</v>
      </c>
      <c r="AQ22" s="1" t="s">
        <v>341</v>
      </c>
      <c r="AR22" s="1" t="s">
        <v>341</v>
      </c>
      <c r="AT22" s="92"/>
    </row>
    <row r="23" spans="1:46" ht="14.4" customHeight="1" outlineLevel="1" x14ac:dyDescent="0.3">
      <c r="A23" s="7" t="str">
        <f>I23</f>
        <v>Choice[+]</v>
      </c>
      <c r="B23" s="7" t="s">
        <v>341</v>
      </c>
      <c r="C23" s="7" t="s">
        <v>352</v>
      </c>
      <c r="D23" s="122">
        <f t="shared" si="1"/>
        <v>2</v>
      </c>
      <c r="F23" s="231"/>
      <c r="H23" s="225"/>
      <c r="I23" s="18" t="s">
        <v>171</v>
      </c>
      <c r="J23" s="10"/>
      <c r="S23" s="1" t="s">
        <v>17</v>
      </c>
      <c r="T23" s="19"/>
      <c r="U23" s="19"/>
      <c r="W23" s="1" t="str">
        <f t="shared" si="2"/>
        <v>Ja</v>
      </c>
      <c r="X23" s="1" t="str">
        <f t="shared" si="3"/>
        <v>Ja</v>
      </c>
      <c r="Y23" s="1" t="str">
        <f t="shared" si="4"/>
        <v>Ja</v>
      </c>
      <c r="AA23" s="1" t="s">
        <v>338</v>
      </c>
      <c r="AB23" s="1" t="s">
        <v>338</v>
      </c>
      <c r="AC23" s="1" t="s">
        <v>338</v>
      </c>
      <c r="AD23" s="1" t="s">
        <v>339</v>
      </c>
      <c r="AE23" s="1" t="s">
        <v>339</v>
      </c>
      <c r="AF23" s="1" t="s">
        <v>338</v>
      </c>
      <c r="AG23" s="1" t="s">
        <v>338</v>
      </c>
      <c r="AH23" s="1" t="s">
        <v>338</v>
      </c>
      <c r="AI23" s="1" t="s">
        <v>338</v>
      </c>
      <c r="AJ23" s="1" t="s">
        <v>338</v>
      </c>
      <c r="AL23" s="1" t="s">
        <v>338</v>
      </c>
      <c r="AM23" s="1" t="s">
        <v>338</v>
      </c>
      <c r="AN23" s="1" t="s">
        <v>338</v>
      </c>
      <c r="AO23" s="1" t="s">
        <v>338</v>
      </c>
      <c r="AP23" s="1" t="s">
        <v>339</v>
      </c>
      <c r="AQ23" s="1" t="s">
        <v>338</v>
      </c>
      <c r="AR23" s="1" t="s">
        <v>338</v>
      </c>
      <c r="AT23" s="21"/>
    </row>
    <row r="24" spans="1:46" ht="14.4" customHeight="1" outlineLevel="2" x14ac:dyDescent="0.3">
      <c r="A24" s="3" t="str">
        <f>K24</f>
        <v>AansluitingGas [+]</v>
      </c>
      <c r="B24" s="3" t="s">
        <v>341</v>
      </c>
      <c r="C24" s="3" t="s">
        <v>353</v>
      </c>
      <c r="D24" s="122">
        <f t="shared" si="1"/>
        <v>3</v>
      </c>
      <c r="F24" s="231"/>
      <c r="H24" s="225"/>
      <c r="I24" s="11"/>
      <c r="J24" s="237" t="s">
        <v>17</v>
      </c>
      <c r="K24" s="13" t="s">
        <v>173</v>
      </c>
      <c r="L24" s="9"/>
      <c r="S24" s="1" t="s">
        <v>205</v>
      </c>
      <c r="T24" s="19"/>
      <c r="U24" s="19"/>
      <c r="W24" s="1" t="str">
        <f t="shared" si="2"/>
        <v>Optie</v>
      </c>
      <c r="X24" s="1" t="str">
        <f t="shared" si="3"/>
        <v>Optie</v>
      </c>
      <c r="Y24" s="1" t="str">
        <f t="shared" si="4"/>
        <v>Optie</v>
      </c>
      <c r="AA24" s="1" t="s">
        <v>340</v>
      </c>
      <c r="AB24" s="1" t="s">
        <v>340</v>
      </c>
      <c r="AC24" s="1" t="s">
        <v>340</v>
      </c>
      <c r="AD24" s="1" t="s">
        <v>339</v>
      </c>
      <c r="AE24" s="1" t="s">
        <v>339</v>
      </c>
      <c r="AF24" s="1" t="s">
        <v>340</v>
      </c>
      <c r="AG24" s="1" t="s">
        <v>340</v>
      </c>
      <c r="AH24" s="1" t="s">
        <v>340</v>
      </c>
      <c r="AI24" s="1" t="s">
        <v>340</v>
      </c>
      <c r="AJ24" s="1" t="s">
        <v>340</v>
      </c>
      <c r="AL24" s="1" t="s">
        <v>340</v>
      </c>
      <c r="AM24" s="1" t="s">
        <v>340</v>
      </c>
      <c r="AN24" s="1" t="s">
        <v>340</v>
      </c>
      <c r="AO24" s="1" t="s">
        <v>340</v>
      </c>
      <c r="AP24" s="1" t="s">
        <v>339</v>
      </c>
      <c r="AQ24" s="1" t="s">
        <v>340</v>
      </c>
      <c r="AR24" s="1" t="s">
        <v>340</v>
      </c>
      <c r="AT24" s="21"/>
    </row>
    <row r="25" spans="1:46" ht="14.4" customHeight="1" outlineLevel="3" x14ac:dyDescent="0.3">
      <c r="A25" s="7" t="str">
        <f>M25</f>
        <v>EANcode</v>
      </c>
      <c r="B25" s="7" t="s">
        <v>341</v>
      </c>
      <c r="C25" s="7" t="s">
        <v>352</v>
      </c>
      <c r="D25" s="122">
        <f t="shared" si="1"/>
        <v>4</v>
      </c>
      <c r="F25" s="231"/>
      <c r="H25" s="225"/>
      <c r="I25" s="11"/>
      <c r="J25" s="237"/>
      <c r="K25" s="6"/>
      <c r="L25" s="229" t="s">
        <v>18</v>
      </c>
      <c r="M25" s="17" t="s">
        <v>19</v>
      </c>
      <c r="N25" s="9"/>
      <c r="S25" s="1" t="s">
        <v>144</v>
      </c>
      <c r="T25" s="19"/>
      <c r="U25" s="19"/>
      <c r="W25" s="1" t="str">
        <f t="shared" si="2"/>
        <v>Ja</v>
      </c>
      <c r="X25" s="1" t="str">
        <f t="shared" si="3"/>
        <v>Ja</v>
      </c>
      <c r="Y25" s="1" t="str">
        <f t="shared" si="4"/>
        <v>Ja</v>
      </c>
      <c r="AA25" s="1" t="s">
        <v>338</v>
      </c>
      <c r="AB25" s="1" t="s">
        <v>338</v>
      </c>
      <c r="AC25" s="1" t="s">
        <v>338</v>
      </c>
      <c r="AD25" s="1" t="s">
        <v>339</v>
      </c>
      <c r="AE25" s="1" t="s">
        <v>339</v>
      </c>
      <c r="AF25" s="1" t="s">
        <v>338</v>
      </c>
      <c r="AG25" s="1" t="s">
        <v>338</v>
      </c>
      <c r="AH25" s="1" t="s">
        <v>338</v>
      </c>
      <c r="AI25" s="1" t="s">
        <v>338</v>
      </c>
      <c r="AJ25" s="1" t="s">
        <v>338</v>
      </c>
      <c r="AL25" s="1" t="s">
        <v>338</v>
      </c>
      <c r="AM25" s="1" t="s">
        <v>338</v>
      </c>
      <c r="AN25" s="1" t="s">
        <v>338</v>
      </c>
      <c r="AO25" s="1" t="s">
        <v>338</v>
      </c>
      <c r="AP25" s="1" t="s">
        <v>339</v>
      </c>
      <c r="AQ25" s="1" t="s">
        <v>338</v>
      </c>
      <c r="AR25" s="1" t="s">
        <v>338</v>
      </c>
      <c r="AT25" s="21"/>
    </row>
    <row r="26" spans="1:46" ht="57.6" customHeight="1" outlineLevel="3" x14ac:dyDescent="0.3">
      <c r="A26" s="7" t="str">
        <f t="shared" ref="A26:A45" si="7">M26</f>
        <v>UitgevoerdeActiviteit</v>
      </c>
      <c r="B26" s="7" t="s">
        <v>341</v>
      </c>
      <c r="C26" s="7" t="s">
        <v>352</v>
      </c>
      <c r="D26" s="122">
        <f t="shared" si="1"/>
        <v>4</v>
      </c>
      <c r="F26" s="231"/>
      <c r="H26" s="225"/>
      <c r="J26" s="237"/>
      <c r="L26" s="229"/>
      <c r="M26" s="17" t="s">
        <v>20</v>
      </c>
      <c r="N26" s="9"/>
      <c r="S26" s="1" t="s">
        <v>145</v>
      </c>
      <c r="T26" s="21" t="s">
        <v>275</v>
      </c>
      <c r="U26" s="21" t="s">
        <v>275</v>
      </c>
      <c r="W26" s="1" t="str">
        <f t="shared" si="2"/>
        <v>Ja</v>
      </c>
      <c r="X26" s="1" t="str">
        <f t="shared" si="3"/>
        <v>Ja</v>
      </c>
      <c r="Y26" s="1" t="str">
        <f t="shared" si="4"/>
        <v>Ja</v>
      </c>
      <c r="AA26" s="1" t="s">
        <v>338</v>
      </c>
      <c r="AB26" s="1" t="s">
        <v>338</v>
      </c>
      <c r="AC26" s="1" t="s">
        <v>338</v>
      </c>
      <c r="AD26" s="1" t="s">
        <v>339</v>
      </c>
      <c r="AE26" s="1" t="s">
        <v>339</v>
      </c>
      <c r="AF26" s="1" t="s">
        <v>338</v>
      </c>
      <c r="AG26" s="1" t="s">
        <v>338</v>
      </c>
      <c r="AH26" s="1" t="s">
        <v>338</v>
      </c>
      <c r="AI26" s="1" t="s">
        <v>338</v>
      </c>
      <c r="AJ26" s="1" t="s">
        <v>338</v>
      </c>
      <c r="AL26" s="1" t="s">
        <v>338</v>
      </c>
      <c r="AM26" s="1" t="s">
        <v>338</v>
      </c>
      <c r="AN26" s="1" t="s">
        <v>338</v>
      </c>
      <c r="AO26" s="1" t="s">
        <v>338</v>
      </c>
      <c r="AP26" s="1" t="s">
        <v>339</v>
      </c>
      <c r="AQ26" s="1" t="s">
        <v>338</v>
      </c>
      <c r="AR26" s="1" t="s">
        <v>338</v>
      </c>
      <c r="AT26" s="21"/>
    </row>
    <row r="27" spans="1:46" ht="14.4" customHeight="1" outlineLevel="3" x14ac:dyDescent="0.3">
      <c r="A27" s="3" t="str">
        <f t="shared" si="7"/>
        <v>EANPrimair</v>
      </c>
      <c r="B27" s="3" t="s">
        <v>341</v>
      </c>
      <c r="C27" s="3" t="s">
        <v>353</v>
      </c>
      <c r="D27" s="122">
        <f t="shared" si="1"/>
        <v>4</v>
      </c>
      <c r="F27" s="231"/>
      <c r="H27" s="225"/>
      <c r="J27" s="237"/>
      <c r="L27" s="229"/>
      <c r="M27" s="13" t="s">
        <v>21</v>
      </c>
      <c r="N27" s="9"/>
      <c r="S27" s="1" t="s">
        <v>144</v>
      </c>
      <c r="T27" s="19"/>
      <c r="U27" s="19"/>
      <c r="W27" s="1" t="str">
        <f t="shared" si="2"/>
        <v>Nee</v>
      </c>
      <c r="X27" s="1" t="str">
        <f t="shared" si="3"/>
        <v>Nee</v>
      </c>
      <c r="Y27" s="1" t="str">
        <f t="shared" si="4"/>
        <v>Nee</v>
      </c>
      <c r="AA27" s="1" t="s">
        <v>341</v>
      </c>
      <c r="AB27" s="1" t="s">
        <v>341</v>
      </c>
      <c r="AC27" s="1" t="s">
        <v>341</v>
      </c>
      <c r="AD27" s="1" t="s">
        <v>339</v>
      </c>
      <c r="AE27" s="1" t="s">
        <v>339</v>
      </c>
      <c r="AF27" s="1" t="s">
        <v>341</v>
      </c>
      <c r="AG27" s="1" t="s">
        <v>341</v>
      </c>
      <c r="AH27" s="1" t="s">
        <v>341</v>
      </c>
      <c r="AI27" s="1" t="s">
        <v>341</v>
      </c>
      <c r="AJ27" s="1" t="s">
        <v>341</v>
      </c>
      <c r="AL27" s="1" t="s">
        <v>341</v>
      </c>
      <c r="AM27" s="1" t="s">
        <v>341</v>
      </c>
      <c r="AN27" s="1" t="s">
        <v>341</v>
      </c>
      <c r="AO27" s="1" t="s">
        <v>341</v>
      </c>
      <c r="AP27" s="1" t="s">
        <v>339</v>
      </c>
      <c r="AQ27" s="1" t="s">
        <v>341</v>
      </c>
      <c r="AR27" s="1" t="s">
        <v>341</v>
      </c>
      <c r="AT27" s="92"/>
    </row>
    <row r="28" spans="1:46" ht="216" customHeight="1" outlineLevel="3" x14ac:dyDescent="0.3">
      <c r="A28" s="3" t="str">
        <f t="shared" si="7"/>
        <v>Aansluitpakket</v>
      </c>
      <c r="B28" s="3" t="s">
        <v>338</v>
      </c>
      <c r="C28" s="3" t="s">
        <v>353</v>
      </c>
      <c r="D28" s="122">
        <f t="shared" si="1"/>
        <v>4</v>
      </c>
      <c r="F28" s="231"/>
      <c r="H28" s="225"/>
      <c r="J28" s="237"/>
      <c r="L28" s="229"/>
      <c r="M28" s="13" t="s">
        <v>22</v>
      </c>
      <c r="N28" s="9"/>
      <c r="S28" s="1" t="s">
        <v>146</v>
      </c>
      <c r="T28" s="21" t="s">
        <v>370</v>
      </c>
      <c r="U28" s="21" t="s">
        <v>350</v>
      </c>
      <c r="W28" s="1" t="str">
        <f t="shared" si="2"/>
        <v>Ja</v>
      </c>
      <c r="X28" s="1" t="str">
        <f t="shared" si="3"/>
        <v>Nee</v>
      </c>
      <c r="Y28" s="1" t="str">
        <f t="shared" si="4"/>
        <v>Ja</v>
      </c>
      <c r="AA28" s="1" t="s">
        <v>338</v>
      </c>
      <c r="AB28" s="1" t="s">
        <v>340</v>
      </c>
      <c r="AC28" s="1" t="s">
        <v>340</v>
      </c>
      <c r="AD28" s="1" t="s">
        <v>339</v>
      </c>
      <c r="AE28" s="1" t="s">
        <v>339</v>
      </c>
      <c r="AF28" s="1" t="s">
        <v>341</v>
      </c>
      <c r="AG28" s="1" t="s">
        <v>338</v>
      </c>
      <c r="AH28" s="1" t="s">
        <v>340</v>
      </c>
      <c r="AI28" s="1" t="s">
        <v>340</v>
      </c>
      <c r="AJ28" s="1" t="s">
        <v>341</v>
      </c>
      <c r="AL28" s="1" t="s">
        <v>341</v>
      </c>
      <c r="AM28" s="1" t="s">
        <v>341</v>
      </c>
      <c r="AN28" s="1" t="s">
        <v>341</v>
      </c>
      <c r="AO28" s="1" t="s">
        <v>341</v>
      </c>
      <c r="AP28" s="1" t="s">
        <v>339</v>
      </c>
      <c r="AQ28" s="1" t="s">
        <v>341</v>
      </c>
      <c r="AR28" s="1" t="s">
        <v>341</v>
      </c>
      <c r="AT28" s="21"/>
    </row>
    <row r="29" spans="1:46" ht="201.6" customHeight="1" outlineLevel="3" x14ac:dyDescent="0.3">
      <c r="A29" s="3" t="str">
        <f t="shared" si="7"/>
        <v>Aansluitwijze</v>
      </c>
      <c r="B29" s="3" t="s">
        <v>338</v>
      </c>
      <c r="C29" s="3" t="s">
        <v>353</v>
      </c>
      <c r="D29" s="122">
        <f t="shared" si="1"/>
        <v>4</v>
      </c>
      <c r="F29" s="231"/>
      <c r="H29" s="225"/>
      <c r="J29" s="237"/>
      <c r="L29" s="229"/>
      <c r="M29" s="13" t="s">
        <v>23</v>
      </c>
      <c r="N29" s="9"/>
      <c r="S29" s="1" t="s">
        <v>147</v>
      </c>
      <c r="T29" s="21" t="s">
        <v>276</v>
      </c>
      <c r="U29" s="21" t="s">
        <v>276</v>
      </c>
      <c r="W29" s="1" t="str">
        <f t="shared" si="2"/>
        <v>Ja</v>
      </c>
      <c r="X29" s="1" t="str">
        <f t="shared" si="3"/>
        <v>Optie</v>
      </c>
      <c r="Y29" s="1" t="str">
        <f t="shared" si="4"/>
        <v>Ja</v>
      </c>
      <c r="AA29" s="1" t="s">
        <v>338</v>
      </c>
      <c r="AB29" s="1" t="s">
        <v>338</v>
      </c>
      <c r="AC29" s="1" t="s">
        <v>338</v>
      </c>
      <c r="AD29" s="1" t="s">
        <v>339</v>
      </c>
      <c r="AE29" s="1" t="s">
        <v>339</v>
      </c>
      <c r="AF29" s="1" t="s">
        <v>341</v>
      </c>
      <c r="AG29" s="1" t="s">
        <v>338</v>
      </c>
      <c r="AH29" s="1" t="s">
        <v>338</v>
      </c>
      <c r="AI29" s="1" t="s">
        <v>340</v>
      </c>
      <c r="AJ29" s="1" t="s">
        <v>341</v>
      </c>
      <c r="AL29" s="1" t="s">
        <v>340</v>
      </c>
      <c r="AM29" s="1" t="s">
        <v>340</v>
      </c>
      <c r="AN29" s="1" t="s">
        <v>340</v>
      </c>
      <c r="AO29" s="1" t="s">
        <v>341</v>
      </c>
      <c r="AP29" s="1" t="s">
        <v>339</v>
      </c>
      <c r="AQ29" s="1" t="s">
        <v>340</v>
      </c>
      <c r="AR29" s="1" t="s">
        <v>341</v>
      </c>
      <c r="AT29" s="21" t="s">
        <v>584</v>
      </c>
    </row>
    <row r="30" spans="1:46" ht="14.4" customHeight="1" outlineLevel="3" x14ac:dyDescent="0.3">
      <c r="A30" s="8" t="str">
        <f t="shared" si="7"/>
        <v>Afgeperst</v>
      </c>
      <c r="B30" s="8" t="s">
        <v>338</v>
      </c>
      <c r="C30" s="8" t="s">
        <v>354</v>
      </c>
      <c r="D30" s="122">
        <f t="shared" si="1"/>
        <v>4</v>
      </c>
      <c r="F30" s="231"/>
      <c r="H30" s="225"/>
      <c r="J30" s="237"/>
      <c r="L30" s="229"/>
      <c r="M30" s="12" t="s">
        <v>24</v>
      </c>
      <c r="N30" s="9"/>
      <c r="S30" s="1" t="s">
        <v>148</v>
      </c>
      <c r="T30" s="1"/>
      <c r="U30" s="1"/>
      <c r="W30" s="1" t="str">
        <f t="shared" si="2"/>
        <v>Nee</v>
      </c>
      <c r="X30" s="1" t="str">
        <f t="shared" si="3"/>
        <v>Nee</v>
      </c>
      <c r="Y30" s="1" t="str">
        <f t="shared" si="4"/>
        <v>Nee</v>
      </c>
      <c r="AA30" s="1" t="s">
        <v>341</v>
      </c>
      <c r="AB30" s="1" t="s">
        <v>341</v>
      </c>
      <c r="AC30" s="1" t="s">
        <v>341</v>
      </c>
      <c r="AD30" s="1" t="s">
        <v>339</v>
      </c>
      <c r="AE30" s="1" t="s">
        <v>339</v>
      </c>
      <c r="AF30" s="1" t="s">
        <v>341</v>
      </c>
      <c r="AG30" s="1" t="s">
        <v>341</v>
      </c>
      <c r="AH30" s="1" t="s">
        <v>341</v>
      </c>
      <c r="AI30" s="1" t="s">
        <v>341</v>
      </c>
      <c r="AJ30" s="1" t="s">
        <v>341</v>
      </c>
      <c r="AL30" s="1" t="s">
        <v>341</v>
      </c>
      <c r="AM30" s="1" t="s">
        <v>341</v>
      </c>
      <c r="AN30" s="1" t="s">
        <v>341</v>
      </c>
      <c r="AO30" s="1" t="s">
        <v>341</v>
      </c>
      <c r="AP30" s="1" t="s">
        <v>339</v>
      </c>
      <c r="AQ30" s="1" t="s">
        <v>341</v>
      </c>
      <c r="AR30" s="1" t="s">
        <v>341</v>
      </c>
      <c r="AT30" s="21"/>
    </row>
    <row r="31" spans="1:46" ht="72" customHeight="1" outlineLevel="3" x14ac:dyDescent="0.3">
      <c r="A31" s="3" t="str">
        <f t="shared" si="7"/>
        <v>AfnemerG</v>
      </c>
      <c r="B31" s="3" t="s">
        <v>344</v>
      </c>
      <c r="C31" s="3" t="s">
        <v>353</v>
      </c>
      <c r="D31" s="122">
        <f t="shared" si="1"/>
        <v>4</v>
      </c>
      <c r="F31" s="231"/>
      <c r="H31" s="225"/>
      <c r="J31" s="237"/>
      <c r="L31" s="229"/>
      <c r="M31" s="13" t="s">
        <v>25</v>
      </c>
      <c r="N31" s="9"/>
      <c r="S31" s="1" t="s">
        <v>149</v>
      </c>
      <c r="T31" s="21" t="s">
        <v>277</v>
      </c>
      <c r="U31" s="21" t="s">
        <v>363</v>
      </c>
      <c r="W31" s="1" t="str">
        <f t="shared" si="2"/>
        <v>Ja</v>
      </c>
      <c r="X31" s="1" t="str">
        <f t="shared" si="3"/>
        <v>Ja</v>
      </c>
      <c r="Y31" s="1" t="str">
        <f t="shared" si="4"/>
        <v>Ja</v>
      </c>
      <c r="AA31" s="1" t="s">
        <v>338</v>
      </c>
      <c r="AB31" s="1" t="s">
        <v>338</v>
      </c>
      <c r="AC31" s="1" t="s">
        <v>338</v>
      </c>
      <c r="AD31" s="1" t="s">
        <v>339</v>
      </c>
      <c r="AE31" s="1" t="s">
        <v>339</v>
      </c>
      <c r="AF31" s="1" t="s">
        <v>338</v>
      </c>
      <c r="AG31" s="1" t="s">
        <v>338</v>
      </c>
      <c r="AH31" s="1" t="s">
        <v>338</v>
      </c>
      <c r="AI31" s="1" t="s">
        <v>340</v>
      </c>
      <c r="AJ31" s="1" t="s">
        <v>341</v>
      </c>
      <c r="AL31" s="1" t="s">
        <v>338</v>
      </c>
      <c r="AM31" s="1" t="s">
        <v>338</v>
      </c>
      <c r="AN31" s="1" t="s">
        <v>338</v>
      </c>
      <c r="AO31" s="1" t="s">
        <v>338</v>
      </c>
      <c r="AP31" s="1" t="s">
        <v>339</v>
      </c>
      <c r="AQ31" s="1" t="s">
        <v>340</v>
      </c>
      <c r="AR31" s="1" t="s">
        <v>341</v>
      </c>
      <c r="AT31" s="21"/>
    </row>
    <row r="32" spans="1:46" ht="43.2" customHeight="1" outlineLevel="3" x14ac:dyDescent="0.3">
      <c r="A32" s="8" t="str">
        <f t="shared" si="7"/>
        <v>BKlep</v>
      </c>
      <c r="B32" s="8" t="s">
        <v>338</v>
      </c>
      <c r="C32" s="8" t="s">
        <v>354</v>
      </c>
      <c r="D32" s="122">
        <f t="shared" si="1"/>
        <v>4</v>
      </c>
      <c r="F32" s="231"/>
      <c r="H32" s="225"/>
      <c r="J32" s="237"/>
      <c r="L32" s="229"/>
      <c r="M32" s="12" t="s">
        <v>26</v>
      </c>
      <c r="N32" s="9"/>
      <c r="S32" s="1" t="s">
        <v>150</v>
      </c>
      <c r="T32" s="21" t="s">
        <v>278</v>
      </c>
      <c r="U32" s="21"/>
      <c r="W32" s="1" t="str">
        <f t="shared" si="2"/>
        <v>Nee</v>
      </c>
      <c r="X32" s="1" t="str">
        <f t="shared" si="3"/>
        <v>Nee</v>
      </c>
      <c r="Y32" s="1" t="str">
        <f t="shared" si="4"/>
        <v>Nee</v>
      </c>
      <c r="AA32" s="1" t="s">
        <v>341</v>
      </c>
      <c r="AB32" s="1" t="s">
        <v>341</v>
      </c>
      <c r="AC32" s="1" t="s">
        <v>341</v>
      </c>
      <c r="AD32" s="1" t="s">
        <v>339</v>
      </c>
      <c r="AE32" s="1" t="s">
        <v>339</v>
      </c>
      <c r="AF32" s="1" t="s">
        <v>341</v>
      </c>
      <c r="AG32" s="1" t="s">
        <v>341</v>
      </c>
      <c r="AH32" s="1" t="s">
        <v>341</v>
      </c>
      <c r="AI32" s="1" t="s">
        <v>341</v>
      </c>
      <c r="AJ32" s="1" t="s">
        <v>341</v>
      </c>
      <c r="AL32" s="1" t="s">
        <v>341</v>
      </c>
      <c r="AM32" s="1" t="s">
        <v>341</v>
      </c>
      <c r="AN32" s="1" t="s">
        <v>341</v>
      </c>
      <c r="AO32" s="1" t="s">
        <v>341</v>
      </c>
      <c r="AP32" s="1" t="s">
        <v>339</v>
      </c>
      <c r="AQ32" s="1" t="s">
        <v>341</v>
      </c>
      <c r="AR32" s="1" t="s">
        <v>341</v>
      </c>
      <c r="AT32" s="21"/>
    </row>
    <row r="33" spans="1:46" ht="86.4" customHeight="1" outlineLevel="3" x14ac:dyDescent="0.3">
      <c r="A33" s="3" t="str">
        <f t="shared" si="7"/>
        <v>Capaciteit</v>
      </c>
      <c r="B33" s="3" t="s">
        <v>338</v>
      </c>
      <c r="C33" s="3" t="s">
        <v>353</v>
      </c>
      <c r="D33" s="122">
        <f t="shared" si="1"/>
        <v>4</v>
      </c>
      <c r="F33" s="231"/>
      <c r="H33" s="225"/>
      <c r="J33" s="237"/>
      <c r="L33" s="229"/>
      <c r="M33" s="13" t="s">
        <v>27</v>
      </c>
      <c r="N33" s="9"/>
      <c r="S33" s="1" t="s">
        <v>151</v>
      </c>
      <c r="T33" s="21" t="s">
        <v>279</v>
      </c>
      <c r="U33" s="21" t="s">
        <v>279</v>
      </c>
      <c r="W33" s="1" t="str">
        <f t="shared" si="2"/>
        <v>Ja</v>
      </c>
      <c r="X33" s="1" t="str">
        <f t="shared" si="3"/>
        <v>Ja</v>
      </c>
      <c r="Y33" s="1" t="str">
        <f t="shared" si="4"/>
        <v>Ja</v>
      </c>
      <c r="AA33" s="1" t="s">
        <v>338</v>
      </c>
      <c r="AB33" s="1" t="s">
        <v>338</v>
      </c>
      <c r="AC33" s="1" t="s">
        <v>338</v>
      </c>
      <c r="AD33" s="1" t="s">
        <v>339</v>
      </c>
      <c r="AE33" s="1" t="s">
        <v>339</v>
      </c>
      <c r="AF33" s="1" t="s">
        <v>341</v>
      </c>
      <c r="AG33" s="1" t="s">
        <v>338</v>
      </c>
      <c r="AH33" s="1" t="s">
        <v>338</v>
      </c>
      <c r="AI33" s="1" t="s">
        <v>340</v>
      </c>
      <c r="AJ33" s="1" t="s">
        <v>341</v>
      </c>
      <c r="AL33" s="1" t="s">
        <v>338</v>
      </c>
      <c r="AM33" s="1" t="s">
        <v>338</v>
      </c>
      <c r="AN33" s="1" t="s">
        <v>338</v>
      </c>
      <c r="AO33" s="1" t="s">
        <v>341</v>
      </c>
      <c r="AP33" s="1" t="s">
        <v>339</v>
      </c>
      <c r="AQ33" s="1" t="s">
        <v>340</v>
      </c>
      <c r="AR33" s="1" t="s">
        <v>341</v>
      </c>
      <c r="AT33" s="21"/>
    </row>
    <row r="34" spans="1:46" ht="72" customHeight="1" outlineLevel="3" x14ac:dyDescent="0.3">
      <c r="A34" s="3" t="str">
        <f t="shared" si="7"/>
        <v>Hoofdkraantype</v>
      </c>
      <c r="B34" s="3" t="s">
        <v>338</v>
      </c>
      <c r="C34" s="3" t="s">
        <v>353</v>
      </c>
      <c r="D34" s="122">
        <f t="shared" si="1"/>
        <v>4</v>
      </c>
      <c r="F34" s="231"/>
      <c r="H34" s="225"/>
      <c r="J34" s="237"/>
      <c r="L34" s="229"/>
      <c r="M34" s="13" t="s">
        <v>28</v>
      </c>
      <c r="N34" s="9"/>
      <c r="S34" s="1" t="s">
        <v>152</v>
      </c>
      <c r="T34" s="21" t="s">
        <v>280</v>
      </c>
      <c r="U34" s="21" t="s">
        <v>280</v>
      </c>
      <c r="W34" s="1" t="str">
        <f t="shared" si="2"/>
        <v>Nee</v>
      </c>
      <c r="X34" s="1" t="str">
        <f t="shared" si="3"/>
        <v>Ja</v>
      </c>
      <c r="Y34" s="1" t="str">
        <f t="shared" si="4"/>
        <v>Ja</v>
      </c>
      <c r="AA34" s="1" t="s">
        <v>341</v>
      </c>
      <c r="AB34" s="1" t="s">
        <v>341</v>
      </c>
      <c r="AC34" s="1" t="s">
        <v>341</v>
      </c>
      <c r="AD34" s="1" t="s">
        <v>339</v>
      </c>
      <c r="AE34" s="1" t="s">
        <v>339</v>
      </c>
      <c r="AF34" s="1" t="s">
        <v>341</v>
      </c>
      <c r="AG34" s="1" t="s">
        <v>341</v>
      </c>
      <c r="AH34" s="1" t="s">
        <v>341</v>
      </c>
      <c r="AI34" s="1" t="s">
        <v>340</v>
      </c>
      <c r="AJ34" s="1" t="s">
        <v>341</v>
      </c>
      <c r="AL34" s="1" t="s">
        <v>338</v>
      </c>
      <c r="AM34" s="1" t="s">
        <v>338</v>
      </c>
      <c r="AN34" s="1" t="s">
        <v>338</v>
      </c>
      <c r="AO34" s="1" t="s">
        <v>341</v>
      </c>
      <c r="AP34" s="1" t="s">
        <v>339</v>
      </c>
      <c r="AQ34" s="1" t="s">
        <v>340</v>
      </c>
      <c r="AR34" s="1" t="s">
        <v>341</v>
      </c>
      <c r="AT34" s="21"/>
    </row>
    <row r="35" spans="1:46" ht="14.4" customHeight="1" outlineLevel="3" x14ac:dyDescent="0.3">
      <c r="A35" s="3" t="str">
        <f t="shared" si="7"/>
        <v>Huisdrukregelaar</v>
      </c>
      <c r="B35" s="3" t="s">
        <v>338</v>
      </c>
      <c r="C35" s="3" t="s">
        <v>353</v>
      </c>
      <c r="D35" s="122">
        <f t="shared" si="1"/>
        <v>4</v>
      </c>
      <c r="F35" s="231"/>
      <c r="H35" s="225"/>
      <c r="J35" s="237"/>
      <c r="L35" s="229"/>
      <c r="M35" s="13" t="s">
        <v>29</v>
      </c>
      <c r="N35" s="9"/>
      <c r="S35" s="1" t="s">
        <v>148</v>
      </c>
      <c r="T35" s="1"/>
      <c r="U35" s="1"/>
      <c r="W35" s="1" t="str">
        <f t="shared" si="2"/>
        <v>Nee</v>
      </c>
      <c r="X35" s="1" t="str">
        <f t="shared" si="3"/>
        <v>Ja</v>
      </c>
      <c r="Y35" s="1" t="str">
        <f t="shared" si="4"/>
        <v>Ja</v>
      </c>
      <c r="AA35" s="1" t="s">
        <v>341</v>
      </c>
      <c r="AB35" s="1" t="s">
        <v>341</v>
      </c>
      <c r="AC35" s="1" t="s">
        <v>341</v>
      </c>
      <c r="AD35" s="1" t="s">
        <v>339</v>
      </c>
      <c r="AE35" s="1" t="s">
        <v>339</v>
      </c>
      <c r="AF35" s="1" t="s">
        <v>341</v>
      </c>
      <c r="AG35" s="1" t="s">
        <v>341</v>
      </c>
      <c r="AH35" s="1" t="s">
        <v>341</v>
      </c>
      <c r="AI35" s="1" t="s">
        <v>340</v>
      </c>
      <c r="AJ35" s="1" t="s">
        <v>341</v>
      </c>
      <c r="AL35" s="1" t="s">
        <v>338</v>
      </c>
      <c r="AM35" s="1" t="s">
        <v>338</v>
      </c>
      <c r="AN35" s="1" t="s">
        <v>338</v>
      </c>
      <c r="AO35" s="1" t="s">
        <v>341</v>
      </c>
      <c r="AP35" s="1" t="s">
        <v>339</v>
      </c>
      <c r="AQ35" s="1" t="s">
        <v>340</v>
      </c>
      <c r="AR35" s="1" t="s">
        <v>341</v>
      </c>
      <c r="AT35" s="21" t="s">
        <v>345</v>
      </c>
    </row>
    <row r="36" spans="1:46" ht="316.8" customHeight="1" outlineLevel="3" x14ac:dyDescent="0.3">
      <c r="A36" s="3" t="str">
        <f t="shared" si="7"/>
        <v>Huisdrukregelaartype</v>
      </c>
      <c r="B36" s="3" t="s">
        <v>338</v>
      </c>
      <c r="C36" s="3" t="s">
        <v>353</v>
      </c>
      <c r="D36" s="122">
        <f t="shared" si="1"/>
        <v>4</v>
      </c>
      <c r="F36" s="231"/>
      <c r="H36" s="225"/>
      <c r="J36" s="237"/>
      <c r="L36" s="229"/>
      <c r="M36" s="13" t="s">
        <v>30</v>
      </c>
      <c r="N36" s="9"/>
      <c r="S36" s="1" t="s">
        <v>153</v>
      </c>
      <c r="T36" s="21" t="s">
        <v>326</v>
      </c>
      <c r="U36" s="21" t="s">
        <v>351</v>
      </c>
      <c r="W36" s="1" t="str">
        <f t="shared" si="2"/>
        <v>Nee</v>
      </c>
      <c r="X36" s="1" t="str">
        <f t="shared" si="3"/>
        <v>Ja</v>
      </c>
      <c r="Y36" s="1" t="str">
        <f t="shared" si="4"/>
        <v>Ja</v>
      </c>
      <c r="AA36" s="1" t="s">
        <v>341</v>
      </c>
      <c r="AB36" s="1" t="s">
        <v>341</v>
      </c>
      <c r="AC36" s="1" t="s">
        <v>341</v>
      </c>
      <c r="AD36" s="1" t="s">
        <v>339</v>
      </c>
      <c r="AE36" s="1" t="s">
        <v>339</v>
      </c>
      <c r="AF36" s="1" t="s">
        <v>341</v>
      </c>
      <c r="AG36" s="1" t="s">
        <v>341</v>
      </c>
      <c r="AH36" s="1" t="s">
        <v>341</v>
      </c>
      <c r="AI36" s="1" t="s">
        <v>340</v>
      </c>
      <c r="AJ36" s="1" t="s">
        <v>341</v>
      </c>
      <c r="AL36" s="1" t="s">
        <v>338</v>
      </c>
      <c r="AM36" s="1" t="s">
        <v>338</v>
      </c>
      <c r="AN36" s="1" t="s">
        <v>338</v>
      </c>
      <c r="AO36" s="1" t="s">
        <v>341</v>
      </c>
      <c r="AP36" s="1" t="s">
        <v>339</v>
      </c>
      <c r="AQ36" s="1" t="s">
        <v>340</v>
      </c>
      <c r="AR36" s="1" t="s">
        <v>341</v>
      </c>
      <c r="AT36" s="21" t="s">
        <v>346</v>
      </c>
    </row>
    <row r="37" spans="1:46" ht="43.2" customHeight="1" outlineLevel="3" x14ac:dyDescent="0.3">
      <c r="A37" s="8" t="str">
        <f t="shared" si="7"/>
        <v>FabrikantHuisdrukregelaar</v>
      </c>
      <c r="B37" s="8" t="s">
        <v>338</v>
      </c>
      <c r="C37" s="8" t="s">
        <v>354</v>
      </c>
      <c r="D37" s="122">
        <f t="shared" si="1"/>
        <v>4</v>
      </c>
      <c r="F37" s="231"/>
      <c r="H37" s="225"/>
      <c r="J37" s="237"/>
      <c r="L37" s="229"/>
      <c r="M37" s="12" t="s">
        <v>31</v>
      </c>
      <c r="N37" s="9"/>
      <c r="S37" s="1" t="s">
        <v>154</v>
      </c>
      <c r="T37" s="21" t="s">
        <v>281</v>
      </c>
      <c r="U37" s="21"/>
      <c r="W37" s="1" t="str">
        <f t="shared" si="2"/>
        <v>Nee</v>
      </c>
      <c r="X37" s="1" t="str">
        <f t="shared" si="3"/>
        <v>Nee</v>
      </c>
      <c r="Y37" s="1" t="str">
        <f t="shared" si="4"/>
        <v>Nee</v>
      </c>
      <c r="Z37" s="2">
        <v>0</v>
      </c>
      <c r="AA37" s="1" t="s">
        <v>341</v>
      </c>
      <c r="AB37" s="1" t="s">
        <v>341</v>
      </c>
      <c r="AC37" s="1" t="s">
        <v>341</v>
      </c>
      <c r="AD37" s="1" t="s">
        <v>339</v>
      </c>
      <c r="AE37" s="1" t="s">
        <v>339</v>
      </c>
      <c r="AF37" s="1" t="s">
        <v>341</v>
      </c>
      <c r="AG37" s="1" t="s">
        <v>341</v>
      </c>
      <c r="AH37" s="1" t="s">
        <v>341</v>
      </c>
      <c r="AI37" s="1" t="s">
        <v>341</v>
      </c>
      <c r="AJ37" s="1" t="s">
        <v>341</v>
      </c>
      <c r="AL37" s="1" t="s">
        <v>341</v>
      </c>
      <c r="AM37" s="1" t="s">
        <v>341</v>
      </c>
      <c r="AN37" s="1" t="s">
        <v>341</v>
      </c>
      <c r="AO37" s="1" t="s">
        <v>341</v>
      </c>
      <c r="AP37" s="1" t="s">
        <v>341</v>
      </c>
      <c r="AQ37" s="1" t="s">
        <v>341</v>
      </c>
      <c r="AR37" s="1" t="s">
        <v>341</v>
      </c>
      <c r="AT37" s="21"/>
    </row>
    <row r="38" spans="1:46" ht="14.4" customHeight="1" outlineLevel="3" x14ac:dyDescent="0.3">
      <c r="A38" s="8" t="str">
        <f t="shared" si="7"/>
        <v>FabricagedatumHuisdrukregelaar</v>
      </c>
      <c r="B38" s="8" t="s">
        <v>341</v>
      </c>
      <c r="C38" s="8" t="s">
        <v>354</v>
      </c>
      <c r="D38" s="122">
        <f t="shared" si="1"/>
        <v>4</v>
      </c>
      <c r="F38" s="231"/>
      <c r="H38" s="225"/>
      <c r="J38" s="237"/>
      <c r="L38" s="229"/>
      <c r="M38" s="12" t="s">
        <v>32</v>
      </c>
      <c r="N38" s="9"/>
      <c r="S38" s="1" t="s">
        <v>141</v>
      </c>
      <c r="T38" s="1"/>
      <c r="U38" s="1"/>
      <c r="W38" s="1" t="str">
        <f t="shared" si="2"/>
        <v>Nee</v>
      </c>
      <c r="X38" s="1" t="str">
        <f t="shared" si="3"/>
        <v>Nee</v>
      </c>
      <c r="Y38" s="1" t="str">
        <f t="shared" si="4"/>
        <v>Nee</v>
      </c>
      <c r="AA38" s="1" t="s">
        <v>341</v>
      </c>
      <c r="AB38" s="1" t="s">
        <v>341</v>
      </c>
      <c r="AC38" s="1" t="s">
        <v>341</v>
      </c>
      <c r="AD38" s="1" t="s">
        <v>339</v>
      </c>
      <c r="AE38" s="1" t="s">
        <v>339</v>
      </c>
      <c r="AF38" s="1" t="s">
        <v>341</v>
      </c>
      <c r="AG38" s="1" t="s">
        <v>341</v>
      </c>
      <c r="AH38" s="1" t="s">
        <v>341</v>
      </c>
      <c r="AI38" s="1" t="s">
        <v>341</v>
      </c>
      <c r="AJ38" s="1" t="s">
        <v>341</v>
      </c>
      <c r="AL38" s="1" t="s">
        <v>341</v>
      </c>
      <c r="AM38" s="1" t="s">
        <v>341</v>
      </c>
      <c r="AN38" s="1" t="s">
        <v>341</v>
      </c>
      <c r="AO38" s="1" t="s">
        <v>341</v>
      </c>
      <c r="AP38" s="1" t="s">
        <v>341</v>
      </c>
      <c r="AQ38" s="1" t="s">
        <v>341</v>
      </c>
      <c r="AR38" s="1" t="s">
        <v>341</v>
      </c>
      <c r="AT38" s="21"/>
    </row>
    <row r="39" spans="1:46" ht="72" customHeight="1" outlineLevel="3" x14ac:dyDescent="0.3">
      <c r="A39" s="8" t="str">
        <f t="shared" si="7"/>
        <v>Gasmeterbeugeltype</v>
      </c>
      <c r="B39" s="8" t="s">
        <v>338</v>
      </c>
      <c r="C39" s="8" t="s">
        <v>354</v>
      </c>
      <c r="D39" s="122">
        <f t="shared" si="1"/>
        <v>4</v>
      </c>
      <c r="F39" s="231"/>
      <c r="H39" s="225"/>
      <c r="J39" s="237"/>
      <c r="L39" s="229"/>
      <c r="M39" s="12" t="s">
        <v>33</v>
      </c>
      <c r="N39" s="9"/>
      <c r="S39" s="1" t="s">
        <v>155</v>
      </c>
      <c r="T39" s="21" t="s">
        <v>282</v>
      </c>
      <c r="U39" s="21"/>
      <c r="W39" s="1" t="str">
        <f t="shared" si="2"/>
        <v>Nee</v>
      </c>
      <c r="X39" s="1" t="str">
        <f t="shared" si="3"/>
        <v>Nee</v>
      </c>
      <c r="Y39" s="1" t="str">
        <f t="shared" si="4"/>
        <v>Nee</v>
      </c>
      <c r="AA39" s="1" t="s">
        <v>341</v>
      </c>
      <c r="AB39" s="1" t="s">
        <v>341</v>
      </c>
      <c r="AC39" s="1" t="s">
        <v>341</v>
      </c>
      <c r="AD39" s="1" t="s">
        <v>339</v>
      </c>
      <c r="AE39" s="1" t="s">
        <v>339</v>
      </c>
      <c r="AF39" s="1" t="s">
        <v>341</v>
      </c>
      <c r="AG39" s="1" t="s">
        <v>341</v>
      </c>
      <c r="AH39" s="1" t="s">
        <v>341</v>
      </c>
      <c r="AI39" s="1" t="s">
        <v>341</v>
      </c>
      <c r="AJ39" s="1" t="s">
        <v>341</v>
      </c>
      <c r="AL39" s="1" t="s">
        <v>341</v>
      </c>
      <c r="AM39" s="1" t="s">
        <v>341</v>
      </c>
      <c r="AN39" s="1" t="s">
        <v>341</v>
      </c>
      <c r="AO39" s="1" t="s">
        <v>341</v>
      </c>
      <c r="AP39" s="1" t="s">
        <v>341</v>
      </c>
      <c r="AQ39" s="1" t="s">
        <v>341</v>
      </c>
      <c r="AR39" s="1" t="s">
        <v>341</v>
      </c>
      <c r="AT39" s="21"/>
    </row>
    <row r="40" spans="1:46" ht="388.8" customHeight="1" outlineLevel="3" x14ac:dyDescent="0.3">
      <c r="A40" s="3" t="str">
        <f t="shared" si="7"/>
        <v>TekeningnummerMeteropstelling</v>
      </c>
      <c r="B40" s="3" t="s">
        <v>338</v>
      </c>
      <c r="C40" s="3" t="s">
        <v>353</v>
      </c>
      <c r="D40" s="122">
        <f t="shared" si="1"/>
        <v>4</v>
      </c>
      <c r="F40" s="231"/>
      <c r="H40" s="225"/>
      <c r="J40" s="237"/>
      <c r="L40" s="229"/>
      <c r="M40" s="13" t="s">
        <v>34</v>
      </c>
      <c r="N40" s="9"/>
      <c r="S40" s="1" t="s">
        <v>156</v>
      </c>
      <c r="T40" s="21" t="s">
        <v>283</v>
      </c>
      <c r="U40" s="21" t="s">
        <v>359</v>
      </c>
      <c r="W40" s="1" t="str">
        <f t="shared" si="2"/>
        <v>Nee</v>
      </c>
      <c r="X40" s="1" t="str">
        <f t="shared" si="3"/>
        <v>Ja</v>
      </c>
      <c r="Y40" s="1" t="str">
        <f t="shared" si="4"/>
        <v>Ja</v>
      </c>
      <c r="AA40" s="1" t="s">
        <v>341</v>
      </c>
      <c r="AB40" s="1" t="s">
        <v>341</v>
      </c>
      <c r="AC40" s="1" t="s">
        <v>341</v>
      </c>
      <c r="AD40" s="1" t="s">
        <v>339</v>
      </c>
      <c r="AE40" s="1" t="s">
        <v>339</v>
      </c>
      <c r="AF40" s="1" t="s">
        <v>341</v>
      </c>
      <c r="AG40" s="1" t="s">
        <v>341</v>
      </c>
      <c r="AH40" s="1" t="s">
        <v>341</v>
      </c>
      <c r="AI40" s="1" t="s">
        <v>341</v>
      </c>
      <c r="AJ40" s="1" t="s">
        <v>341</v>
      </c>
      <c r="AL40" s="1" t="s">
        <v>338</v>
      </c>
      <c r="AM40" s="1" t="s">
        <v>338</v>
      </c>
      <c r="AN40" s="1" t="s">
        <v>338</v>
      </c>
      <c r="AO40" s="1" t="s">
        <v>341</v>
      </c>
      <c r="AP40" s="1" t="s">
        <v>338</v>
      </c>
      <c r="AQ40" s="1" t="s">
        <v>340</v>
      </c>
      <c r="AR40" s="1" t="s">
        <v>341</v>
      </c>
      <c r="AT40" s="21"/>
    </row>
    <row r="41" spans="1:46" ht="14.4" customHeight="1" outlineLevel="3" x14ac:dyDescent="0.3">
      <c r="A41" s="3" t="str">
        <f t="shared" si="7"/>
        <v>ZakkendeGrondConstructie [+]</v>
      </c>
      <c r="B41" s="3" t="s">
        <v>338</v>
      </c>
      <c r="C41" s="3" t="s">
        <v>353</v>
      </c>
      <c r="D41" s="122">
        <f t="shared" si="1"/>
        <v>4</v>
      </c>
      <c r="F41" s="231"/>
      <c r="H41" s="225"/>
      <c r="J41" s="237"/>
      <c r="L41" s="229"/>
      <c r="M41" s="13" t="s">
        <v>187</v>
      </c>
      <c r="N41" s="9"/>
      <c r="S41" s="1" t="s">
        <v>206</v>
      </c>
      <c r="T41" s="1"/>
      <c r="U41" s="1"/>
      <c r="W41" s="1" t="str">
        <f t="shared" si="2"/>
        <v>Optie</v>
      </c>
      <c r="X41" s="1" t="str">
        <f t="shared" si="3"/>
        <v>Nee</v>
      </c>
      <c r="Y41" s="1" t="str">
        <f t="shared" si="4"/>
        <v>Optie</v>
      </c>
      <c r="AA41" s="1" t="s">
        <v>340</v>
      </c>
      <c r="AB41" s="1" t="s">
        <v>340</v>
      </c>
      <c r="AC41" s="1" t="s">
        <v>340</v>
      </c>
      <c r="AD41" s="1" t="s">
        <v>339</v>
      </c>
      <c r="AE41" s="1" t="s">
        <v>339</v>
      </c>
      <c r="AF41" s="1" t="s">
        <v>341</v>
      </c>
      <c r="AG41" s="1" t="s">
        <v>340</v>
      </c>
      <c r="AH41" s="1" t="s">
        <v>340</v>
      </c>
      <c r="AI41" s="1" t="s">
        <v>340</v>
      </c>
      <c r="AJ41" s="1" t="s">
        <v>341</v>
      </c>
      <c r="AL41" s="1" t="s">
        <v>341</v>
      </c>
      <c r="AM41" s="1" t="s">
        <v>341</v>
      </c>
      <c r="AN41" s="1" t="s">
        <v>341</v>
      </c>
      <c r="AO41" s="1" t="s">
        <v>341</v>
      </c>
      <c r="AP41" s="1" t="s">
        <v>341</v>
      </c>
      <c r="AQ41" s="1" t="s">
        <v>341</v>
      </c>
      <c r="AR41" s="1" t="s">
        <v>341</v>
      </c>
      <c r="AT41" s="21"/>
    </row>
    <row r="42" spans="1:46" ht="86.4" customHeight="1" outlineLevel="4" x14ac:dyDescent="0.3">
      <c r="A42" s="7" t="str">
        <f>O42</f>
        <v>Type</v>
      </c>
      <c r="B42" s="7" t="s">
        <v>341</v>
      </c>
      <c r="C42" s="7" t="s">
        <v>352</v>
      </c>
      <c r="D42" s="122">
        <f t="shared" si="1"/>
        <v>5</v>
      </c>
      <c r="F42" s="231"/>
      <c r="H42" s="225"/>
      <c r="J42" s="237"/>
      <c r="L42" s="229"/>
      <c r="M42" s="4"/>
      <c r="N42" s="229" t="s">
        <v>35</v>
      </c>
      <c r="O42" s="7" t="s">
        <v>36</v>
      </c>
      <c r="P42" s="9"/>
      <c r="S42" s="1" t="s">
        <v>157</v>
      </c>
      <c r="T42" s="21" t="s">
        <v>284</v>
      </c>
      <c r="U42" s="21" t="s">
        <v>364</v>
      </c>
      <c r="W42" s="1" t="str">
        <f t="shared" si="2"/>
        <v>Ja</v>
      </c>
      <c r="X42" s="1" t="str">
        <f t="shared" si="3"/>
        <v>Nvt</v>
      </c>
      <c r="Y42" s="1" t="str">
        <f t="shared" si="4"/>
        <v>Ja</v>
      </c>
      <c r="AA42" s="5" t="s">
        <v>338</v>
      </c>
      <c r="AB42" s="5" t="s">
        <v>338</v>
      </c>
      <c r="AC42" s="5" t="s">
        <v>338</v>
      </c>
      <c r="AD42" s="5" t="s">
        <v>339</v>
      </c>
      <c r="AE42" s="5" t="s">
        <v>339</v>
      </c>
      <c r="AF42" s="5" t="s">
        <v>339</v>
      </c>
      <c r="AG42" s="5" t="s">
        <v>338</v>
      </c>
      <c r="AH42" s="5" t="s">
        <v>338</v>
      </c>
      <c r="AI42" s="5" t="s">
        <v>338</v>
      </c>
      <c r="AJ42" s="5" t="s">
        <v>339</v>
      </c>
      <c r="AL42" s="5" t="s">
        <v>339</v>
      </c>
      <c r="AM42" s="5" t="s">
        <v>339</v>
      </c>
      <c r="AN42" s="5" t="s">
        <v>339</v>
      </c>
      <c r="AO42" s="5" t="s">
        <v>339</v>
      </c>
      <c r="AP42" s="5" t="s">
        <v>339</v>
      </c>
      <c r="AQ42" s="5" t="s">
        <v>339</v>
      </c>
      <c r="AR42" s="5" t="s">
        <v>339</v>
      </c>
      <c r="AT42" s="21" t="s">
        <v>372</v>
      </c>
    </row>
    <row r="43" spans="1:46" ht="43.2" customHeight="1" outlineLevel="4" x14ac:dyDescent="0.3">
      <c r="A43" s="3" t="str">
        <f>O43</f>
        <v>Armrichting</v>
      </c>
      <c r="B43" s="3" t="s">
        <v>341</v>
      </c>
      <c r="C43" s="3" t="s">
        <v>353</v>
      </c>
      <c r="D43" s="122">
        <f t="shared" si="1"/>
        <v>5</v>
      </c>
      <c r="F43" s="231"/>
      <c r="H43" s="225"/>
      <c r="J43" s="237"/>
      <c r="L43" s="229"/>
      <c r="N43" s="229"/>
      <c r="O43" s="3" t="s">
        <v>37</v>
      </c>
      <c r="P43" s="9"/>
      <c r="S43" s="1" t="s">
        <v>158</v>
      </c>
      <c r="T43" s="21" t="s">
        <v>285</v>
      </c>
      <c r="U43" s="21" t="s">
        <v>285</v>
      </c>
      <c r="W43" s="1" t="str">
        <f t="shared" si="2"/>
        <v>Ja</v>
      </c>
      <c r="X43" s="1" t="str">
        <f t="shared" si="3"/>
        <v>Nvt</v>
      </c>
      <c r="Y43" s="1" t="str">
        <f t="shared" si="4"/>
        <v>Ja</v>
      </c>
      <c r="AA43" s="5" t="s">
        <v>338</v>
      </c>
      <c r="AB43" s="5" t="s">
        <v>338</v>
      </c>
      <c r="AC43" s="5" t="s">
        <v>338</v>
      </c>
      <c r="AD43" s="5" t="s">
        <v>339</v>
      </c>
      <c r="AE43" s="5" t="s">
        <v>339</v>
      </c>
      <c r="AF43" s="5" t="s">
        <v>339</v>
      </c>
      <c r="AG43" s="5" t="s">
        <v>338</v>
      </c>
      <c r="AH43" s="5" t="s">
        <v>338</v>
      </c>
      <c r="AI43" s="5" t="s">
        <v>338</v>
      </c>
      <c r="AJ43" s="5" t="s">
        <v>339</v>
      </c>
      <c r="AL43" s="5" t="s">
        <v>339</v>
      </c>
      <c r="AM43" s="5" t="s">
        <v>339</v>
      </c>
      <c r="AN43" s="5" t="s">
        <v>339</v>
      </c>
      <c r="AO43" s="5" t="s">
        <v>339</v>
      </c>
      <c r="AP43" s="5" t="s">
        <v>339</v>
      </c>
      <c r="AQ43" s="5" t="s">
        <v>339</v>
      </c>
      <c r="AR43" s="5" t="s">
        <v>339</v>
      </c>
      <c r="AT43" s="21" t="s">
        <v>347</v>
      </c>
    </row>
    <row r="44" spans="1:46" ht="28.8" customHeight="1" outlineLevel="4" x14ac:dyDescent="0.3">
      <c r="A44" s="3" t="str">
        <f>O44</f>
        <v>Armlengte</v>
      </c>
      <c r="B44" s="3" t="s">
        <v>341</v>
      </c>
      <c r="C44" s="3" t="s">
        <v>353</v>
      </c>
      <c r="D44" s="122">
        <f t="shared" si="1"/>
        <v>5</v>
      </c>
      <c r="F44" s="231"/>
      <c r="H44" s="225"/>
      <c r="J44" s="237"/>
      <c r="L44" s="229"/>
      <c r="N44" s="229"/>
      <c r="O44" s="3" t="s">
        <v>38</v>
      </c>
      <c r="P44" s="9"/>
      <c r="S44" s="1" t="s">
        <v>159</v>
      </c>
      <c r="T44" s="21" t="s">
        <v>286</v>
      </c>
      <c r="U44" s="21" t="s">
        <v>286</v>
      </c>
      <c r="W44" s="1" t="str">
        <f t="shared" si="2"/>
        <v>Ja</v>
      </c>
      <c r="X44" s="1" t="str">
        <f t="shared" si="3"/>
        <v>Nvt</v>
      </c>
      <c r="Y44" s="1" t="str">
        <f t="shared" si="4"/>
        <v>Ja</v>
      </c>
      <c r="AA44" s="5" t="s">
        <v>338</v>
      </c>
      <c r="AB44" s="5" t="s">
        <v>338</v>
      </c>
      <c r="AC44" s="5" t="s">
        <v>338</v>
      </c>
      <c r="AD44" s="5" t="s">
        <v>339</v>
      </c>
      <c r="AE44" s="5" t="s">
        <v>339</v>
      </c>
      <c r="AF44" s="5" t="s">
        <v>339</v>
      </c>
      <c r="AG44" s="5" t="s">
        <v>338</v>
      </c>
      <c r="AH44" s="5" t="s">
        <v>338</v>
      </c>
      <c r="AI44" s="5" t="s">
        <v>338</v>
      </c>
      <c r="AJ44" s="5" t="s">
        <v>339</v>
      </c>
      <c r="AL44" s="5" t="s">
        <v>339</v>
      </c>
      <c r="AM44" s="5" t="s">
        <v>339</v>
      </c>
      <c r="AN44" s="5" t="s">
        <v>339</v>
      </c>
      <c r="AO44" s="5" t="s">
        <v>339</v>
      </c>
      <c r="AP44" s="5" t="s">
        <v>339</v>
      </c>
      <c r="AQ44" s="5" t="s">
        <v>339</v>
      </c>
      <c r="AR44" s="5" t="s">
        <v>339</v>
      </c>
      <c r="AT44" s="21" t="s">
        <v>347</v>
      </c>
    </row>
    <row r="45" spans="1:46" ht="14.4" customHeight="1" outlineLevel="3" x14ac:dyDescent="0.3">
      <c r="A45" s="3" t="str">
        <f t="shared" si="7"/>
        <v>Hoofdleiding [+]</v>
      </c>
      <c r="B45" s="3" t="s">
        <v>338</v>
      </c>
      <c r="C45" s="3" t="s">
        <v>353</v>
      </c>
      <c r="D45" s="122">
        <f t="shared" si="1"/>
        <v>4</v>
      </c>
      <c r="F45" s="231"/>
      <c r="H45" s="225"/>
      <c r="J45" s="237"/>
      <c r="L45" s="229"/>
      <c r="M45" s="13" t="s">
        <v>190</v>
      </c>
      <c r="N45" s="9"/>
      <c r="S45" s="1"/>
      <c r="T45" s="1"/>
      <c r="U45" s="1"/>
      <c r="W45" s="1" t="str">
        <f t="shared" si="2"/>
        <v>Optie</v>
      </c>
      <c r="X45" s="1" t="str">
        <f t="shared" si="3"/>
        <v>Nee</v>
      </c>
      <c r="Y45" s="1" t="str">
        <f t="shared" si="4"/>
        <v>Optie</v>
      </c>
      <c r="AA45" s="1" t="s">
        <v>338</v>
      </c>
      <c r="AB45" s="1" t="s">
        <v>340</v>
      </c>
      <c r="AC45" s="1" t="s">
        <v>338</v>
      </c>
      <c r="AD45" s="1" t="s">
        <v>339</v>
      </c>
      <c r="AE45" s="1" t="s">
        <v>339</v>
      </c>
      <c r="AF45" s="1" t="s">
        <v>338</v>
      </c>
      <c r="AG45" s="1" t="s">
        <v>340</v>
      </c>
      <c r="AH45" s="1" t="s">
        <v>338</v>
      </c>
      <c r="AI45" s="1" t="s">
        <v>340</v>
      </c>
      <c r="AJ45" s="1" t="s">
        <v>341</v>
      </c>
      <c r="AL45" s="1" t="s">
        <v>341</v>
      </c>
      <c r="AM45" s="1" t="s">
        <v>341</v>
      </c>
      <c r="AN45" s="1" t="s">
        <v>341</v>
      </c>
      <c r="AO45" s="1" t="s">
        <v>341</v>
      </c>
      <c r="AP45" s="1" t="s">
        <v>341</v>
      </c>
      <c r="AQ45" s="1" t="s">
        <v>341</v>
      </c>
      <c r="AR45" s="1" t="s">
        <v>341</v>
      </c>
      <c r="AT45" s="21"/>
    </row>
    <row r="46" spans="1:46" ht="144" customHeight="1" outlineLevel="4" x14ac:dyDescent="0.3">
      <c r="A46" s="3" t="str">
        <f>O46</f>
        <v>Bekleding</v>
      </c>
      <c r="B46" s="3" t="s">
        <v>341</v>
      </c>
      <c r="C46" s="3" t="s">
        <v>353</v>
      </c>
      <c r="D46" s="122">
        <f t="shared" si="1"/>
        <v>5</v>
      </c>
      <c r="F46" s="231"/>
      <c r="H46" s="225"/>
      <c r="J46" s="237"/>
      <c r="L46" s="229"/>
      <c r="M46" s="4"/>
      <c r="N46" s="229" t="s">
        <v>39</v>
      </c>
      <c r="O46" s="3" t="s">
        <v>40</v>
      </c>
      <c r="P46" s="9"/>
      <c r="S46" s="1" t="s">
        <v>160</v>
      </c>
      <c r="T46" s="21" t="s">
        <v>287</v>
      </c>
      <c r="U46" s="21" t="s">
        <v>365</v>
      </c>
      <c r="W46" s="1" t="str">
        <f t="shared" si="2"/>
        <v>Optie</v>
      </c>
      <c r="X46" s="1" t="str">
        <f t="shared" si="3"/>
        <v>Nvt</v>
      </c>
      <c r="Y46" s="1" t="str">
        <f t="shared" si="4"/>
        <v>Optie</v>
      </c>
      <c r="AA46" s="1" t="s">
        <v>340</v>
      </c>
      <c r="AB46" s="1" t="s">
        <v>340</v>
      </c>
      <c r="AC46" s="1" t="s">
        <v>340</v>
      </c>
      <c r="AD46" s="1" t="s">
        <v>339</v>
      </c>
      <c r="AE46" s="1" t="s">
        <v>339</v>
      </c>
      <c r="AF46" s="1" t="s">
        <v>340</v>
      </c>
      <c r="AG46" s="1" t="s">
        <v>340</v>
      </c>
      <c r="AH46" s="1" t="s">
        <v>340</v>
      </c>
      <c r="AI46" s="1" t="s">
        <v>340</v>
      </c>
      <c r="AJ46" s="1" t="s">
        <v>339</v>
      </c>
      <c r="AL46" s="1" t="s">
        <v>339</v>
      </c>
      <c r="AM46" s="1" t="s">
        <v>339</v>
      </c>
      <c r="AN46" s="1" t="s">
        <v>339</v>
      </c>
      <c r="AO46" s="1" t="s">
        <v>339</v>
      </c>
      <c r="AP46" s="1" t="s">
        <v>339</v>
      </c>
      <c r="AQ46" s="1" t="s">
        <v>339</v>
      </c>
      <c r="AR46" s="1" t="s">
        <v>339</v>
      </c>
      <c r="AT46" s="21"/>
    </row>
    <row r="47" spans="1:46" ht="14.4" customHeight="1" outlineLevel="4" x14ac:dyDescent="0.3">
      <c r="A47" s="7" t="str">
        <f t="shared" ref="A47:A51" si="8">O47</f>
        <v>Materiaal</v>
      </c>
      <c r="B47" s="7" t="s">
        <v>341</v>
      </c>
      <c r="C47" s="7" t="s">
        <v>352</v>
      </c>
      <c r="D47" s="122">
        <f t="shared" si="1"/>
        <v>5</v>
      </c>
      <c r="F47" s="231"/>
      <c r="H47" s="225"/>
      <c r="J47" s="237"/>
      <c r="L47" s="229"/>
      <c r="N47" s="229"/>
      <c r="O47" s="7" t="s">
        <v>41</v>
      </c>
      <c r="P47" s="9"/>
      <c r="S47" s="1" t="s">
        <v>137</v>
      </c>
      <c r="T47" s="1"/>
      <c r="U47" s="1"/>
      <c r="W47" s="1" t="str">
        <f t="shared" si="2"/>
        <v>Ja</v>
      </c>
      <c r="X47" s="1" t="str">
        <f t="shared" si="3"/>
        <v>Nvt</v>
      </c>
      <c r="Y47" s="1" t="str">
        <f t="shared" si="4"/>
        <v>Ja</v>
      </c>
      <c r="AA47" s="1" t="s">
        <v>338</v>
      </c>
      <c r="AB47" s="1" t="s">
        <v>338</v>
      </c>
      <c r="AC47" s="1" t="s">
        <v>338</v>
      </c>
      <c r="AD47" s="1" t="s">
        <v>339</v>
      </c>
      <c r="AE47" s="1" t="s">
        <v>339</v>
      </c>
      <c r="AF47" s="1" t="s">
        <v>338</v>
      </c>
      <c r="AG47" s="1" t="s">
        <v>338</v>
      </c>
      <c r="AH47" s="1" t="s">
        <v>338</v>
      </c>
      <c r="AI47" s="1" t="s">
        <v>338</v>
      </c>
      <c r="AJ47" s="1" t="s">
        <v>339</v>
      </c>
      <c r="AL47" s="1" t="s">
        <v>339</v>
      </c>
      <c r="AM47" s="1" t="s">
        <v>339</v>
      </c>
      <c r="AN47" s="1" t="s">
        <v>339</v>
      </c>
      <c r="AO47" s="1" t="s">
        <v>339</v>
      </c>
      <c r="AP47" s="1" t="s">
        <v>339</v>
      </c>
      <c r="AQ47" s="1" t="s">
        <v>339</v>
      </c>
      <c r="AR47" s="1" t="s">
        <v>339</v>
      </c>
      <c r="AT47" s="21"/>
    </row>
    <row r="48" spans="1:46" ht="43.2" customHeight="1" outlineLevel="4" x14ac:dyDescent="0.3">
      <c r="A48" s="7" t="str">
        <f t="shared" si="8"/>
        <v>Netdruk</v>
      </c>
      <c r="B48" s="7" t="s">
        <v>341</v>
      </c>
      <c r="C48" s="7" t="s">
        <v>352</v>
      </c>
      <c r="D48" s="122">
        <f t="shared" si="1"/>
        <v>5</v>
      </c>
      <c r="F48" s="231"/>
      <c r="H48" s="225"/>
      <c r="J48" s="237"/>
      <c r="L48" s="229"/>
      <c r="N48" s="229"/>
      <c r="O48" s="7" t="s">
        <v>42</v>
      </c>
      <c r="P48" s="9"/>
      <c r="S48" s="1" t="s">
        <v>161</v>
      </c>
      <c r="T48" s="21" t="s">
        <v>288</v>
      </c>
      <c r="U48" s="21" t="s">
        <v>288</v>
      </c>
      <c r="W48" s="1" t="str">
        <f t="shared" si="2"/>
        <v>Ja</v>
      </c>
      <c r="X48" s="1" t="str">
        <f t="shared" si="3"/>
        <v>Nvt</v>
      </c>
      <c r="Y48" s="1" t="str">
        <f t="shared" si="4"/>
        <v>Ja</v>
      </c>
      <c r="AA48" s="1" t="s">
        <v>338</v>
      </c>
      <c r="AB48" s="1" t="s">
        <v>338</v>
      </c>
      <c r="AC48" s="1" t="s">
        <v>338</v>
      </c>
      <c r="AD48" s="1" t="s">
        <v>339</v>
      </c>
      <c r="AE48" s="1" t="s">
        <v>339</v>
      </c>
      <c r="AF48" s="1" t="s">
        <v>338</v>
      </c>
      <c r="AG48" s="1" t="s">
        <v>338</v>
      </c>
      <c r="AH48" s="1" t="s">
        <v>338</v>
      </c>
      <c r="AI48" s="1" t="s">
        <v>338</v>
      </c>
      <c r="AJ48" s="1" t="s">
        <v>339</v>
      </c>
      <c r="AL48" s="1" t="s">
        <v>339</v>
      </c>
      <c r="AM48" s="1" t="s">
        <v>339</v>
      </c>
      <c r="AN48" s="1" t="s">
        <v>339</v>
      </c>
      <c r="AO48" s="1" t="s">
        <v>339</v>
      </c>
      <c r="AP48" s="1" t="s">
        <v>339</v>
      </c>
      <c r="AQ48" s="1" t="s">
        <v>339</v>
      </c>
      <c r="AR48" s="1" t="s">
        <v>339</v>
      </c>
      <c r="AT48" s="21"/>
    </row>
    <row r="49" spans="1:46" ht="409.2" customHeight="1" outlineLevel="4" x14ac:dyDescent="0.3">
      <c r="A49" s="7" t="str">
        <f t="shared" si="8"/>
        <v>Diameter</v>
      </c>
      <c r="B49" s="7" t="s">
        <v>341</v>
      </c>
      <c r="C49" s="7" t="s">
        <v>352</v>
      </c>
      <c r="D49" s="122">
        <f t="shared" si="1"/>
        <v>5</v>
      </c>
      <c r="F49" s="231"/>
      <c r="H49" s="225"/>
      <c r="J49" s="237"/>
      <c r="L49" s="229"/>
      <c r="N49" s="229"/>
      <c r="O49" s="7" t="s">
        <v>43</v>
      </c>
      <c r="P49" s="9"/>
      <c r="S49" s="1" t="s">
        <v>162</v>
      </c>
      <c r="T49" s="21" t="s">
        <v>289</v>
      </c>
      <c r="U49" s="21" t="s">
        <v>289</v>
      </c>
      <c r="W49" s="1" t="str">
        <f t="shared" si="2"/>
        <v>Ja</v>
      </c>
      <c r="X49" s="1" t="str">
        <f t="shared" si="3"/>
        <v>Nvt</v>
      </c>
      <c r="Y49" s="1" t="str">
        <f t="shared" si="4"/>
        <v>Ja</v>
      </c>
      <c r="AA49" s="1" t="s">
        <v>338</v>
      </c>
      <c r="AB49" s="1" t="s">
        <v>338</v>
      </c>
      <c r="AC49" s="1" t="s">
        <v>338</v>
      </c>
      <c r="AD49" s="1" t="s">
        <v>339</v>
      </c>
      <c r="AE49" s="1" t="s">
        <v>339</v>
      </c>
      <c r="AF49" s="1" t="s">
        <v>338</v>
      </c>
      <c r="AG49" s="1" t="s">
        <v>338</v>
      </c>
      <c r="AH49" s="1" t="s">
        <v>338</v>
      </c>
      <c r="AI49" s="1" t="s">
        <v>338</v>
      </c>
      <c r="AJ49" s="1" t="s">
        <v>339</v>
      </c>
      <c r="AL49" s="1" t="s">
        <v>339</v>
      </c>
      <c r="AM49" s="1" t="s">
        <v>339</v>
      </c>
      <c r="AN49" s="1" t="s">
        <v>339</v>
      </c>
      <c r="AO49" s="1" t="s">
        <v>339</v>
      </c>
      <c r="AP49" s="1" t="s">
        <v>339</v>
      </c>
      <c r="AQ49" s="1" t="s">
        <v>339</v>
      </c>
      <c r="AR49" s="1" t="s">
        <v>339</v>
      </c>
      <c r="AT49" s="21"/>
    </row>
    <row r="50" spans="1:46" ht="14.4" customHeight="1" outlineLevel="3" x14ac:dyDescent="0.3">
      <c r="A50" s="3" t="str">
        <f>M50</f>
        <v>Aansluitleiding [+]</v>
      </c>
      <c r="B50" s="3" t="s">
        <v>338</v>
      </c>
      <c r="C50" s="3" t="s">
        <v>353</v>
      </c>
      <c r="D50" s="122">
        <f t="shared" si="1"/>
        <v>4</v>
      </c>
      <c r="F50" s="231"/>
      <c r="H50" s="225"/>
      <c r="J50" s="237"/>
      <c r="L50" s="229"/>
      <c r="M50" s="13" t="s">
        <v>189</v>
      </c>
      <c r="N50" s="9"/>
      <c r="S50" s="1"/>
      <c r="T50" s="1"/>
      <c r="U50" s="1"/>
      <c r="W50" s="1" t="str">
        <f t="shared" si="2"/>
        <v>Ja</v>
      </c>
      <c r="X50" s="1" t="str">
        <f t="shared" si="3"/>
        <v>Optie</v>
      </c>
      <c r="Y50" s="1" t="str">
        <f t="shared" si="4"/>
        <v>Ja</v>
      </c>
      <c r="AA50" s="1" t="s">
        <v>338</v>
      </c>
      <c r="AB50" s="1" t="s">
        <v>338</v>
      </c>
      <c r="AC50" s="1" t="s">
        <v>338</v>
      </c>
      <c r="AD50" s="1" t="s">
        <v>339</v>
      </c>
      <c r="AE50" s="1" t="s">
        <v>339</v>
      </c>
      <c r="AF50" s="1" t="s">
        <v>338</v>
      </c>
      <c r="AG50" s="1" t="s">
        <v>338</v>
      </c>
      <c r="AH50" s="1" t="s">
        <v>338</v>
      </c>
      <c r="AI50" s="1" t="s">
        <v>340</v>
      </c>
      <c r="AJ50" s="1" t="s">
        <v>341</v>
      </c>
      <c r="AL50" s="1" t="s">
        <v>340</v>
      </c>
      <c r="AM50" s="1" t="s">
        <v>340</v>
      </c>
      <c r="AN50" s="1" t="s">
        <v>340</v>
      </c>
      <c r="AO50" s="1" t="s">
        <v>340</v>
      </c>
      <c r="AP50" s="1" t="s">
        <v>341</v>
      </c>
      <c r="AQ50" s="1" t="s">
        <v>340</v>
      </c>
      <c r="AR50" s="1" t="s">
        <v>341</v>
      </c>
      <c r="AT50" s="21"/>
    </row>
    <row r="51" spans="1:46" ht="144" customHeight="1" outlineLevel="4" x14ac:dyDescent="0.3">
      <c r="A51" s="3" t="str">
        <f t="shared" si="8"/>
        <v>Bekleding</v>
      </c>
      <c r="B51" s="3" t="s">
        <v>341</v>
      </c>
      <c r="C51" s="3" t="s">
        <v>353</v>
      </c>
      <c r="D51" s="122">
        <f t="shared" si="1"/>
        <v>5</v>
      </c>
      <c r="F51" s="231"/>
      <c r="H51" s="225"/>
      <c r="J51" s="237"/>
      <c r="L51" s="229"/>
      <c r="M51" s="4"/>
      <c r="N51" s="229" t="s">
        <v>44</v>
      </c>
      <c r="O51" s="13" t="s">
        <v>40</v>
      </c>
      <c r="P51" s="9"/>
      <c r="S51" s="1" t="s">
        <v>160</v>
      </c>
      <c r="T51" s="21" t="s">
        <v>287</v>
      </c>
      <c r="U51" s="21" t="s">
        <v>365</v>
      </c>
      <c r="W51" s="1" t="str">
        <f t="shared" si="2"/>
        <v>Optie</v>
      </c>
      <c r="X51" s="1" t="str">
        <f t="shared" si="3"/>
        <v>Optie</v>
      </c>
      <c r="Y51" s="1" t="str">
        <f t="shared" si="4"/>
        <v>Optie</v>
      </c>
      <c r="AA51" s="1" t="s">
        <v>340</v>
      </c>
      <c r="AB51" s="1" t="s">
        <v>340</v>
      </c>
      <c r="AC51" s="1" t="s">
        <v>340</v>
      </c>
      <c r="AD51" s="1" t="s">
        <v>339</v>
      </c>
      <c r="AE51" s="1" t="s">
        <v>339</v>
      </c>
      <c r="AF51" s="1" t="s">
        <v>340</v>
      </c>
      <c r="AG51" s="1" t="s">
        <v>340</v>
      </c>
      <c r="AH51" s="1" t="s">
        <v>340</v>
      </c>
      <c r="AI51" s="1" t="s">
        <v>340</v>
      </c>
      <c r="AJ51" s="1" t="s">
        <v>339</v>
      </c>
      <c r="AL51" s="1" t="s">
        <v>340</v>
      </c>
      <c r="AM51" s="1" t="s">
        <v>340</v>
      </c>
      <c r="AN51" s="1" t="s">
        <v>340</v>
      </c>
      <c r="AO51" s="1" t="s">
        <v>340</v>
      </c>
      <c r="AP51" s="1" t="s">
        <v>339</v>
      </c>
      <c r="AQ51" s="1" t="s">
        <v>340</v>
      </c>
      <c r="AR51" s="1" t="s">
        <v>339</v>
      </c>
      <c r="AT51" s="21"/>
    </row>
    <row r="52" spans="1:46" ht="14.4" customHeight="1" outlineLevel="4" x14ac:dyDescent="0.3">
      <c r="A52" s="7" t="str">
        <f>O52</f>
        <v>Lengte</v>
      </c>
      <c r="B52" s="7" t="s">
        <v>341</v>
      </c>
      <c r="C52" s="7" t="s">
        <v>352</v>
      </c>
      <c r="D52" s="122">
        <f t="shared" si="1"/>
        <v>5</v>
      </c>
      <c r="F52" s="231"/>
      <c r="H52" s="225"/>
      <c r="J52" s="237"/>
      <c r="L52" s="229"/>
      <c r="N52" s="229"/>
      <c r="O52" s="17" t="s">
        <v>45</v>
      </c>
      <c r="P52" s="9"/>
      <c r="S52" s="1" t="s">
        <v>163</v>
      </c>
      <c r="T52" s="1"/>
      <c r="U52" s="1"/>
      <c r="W52" s="1" t="str">
        <f t="shared" si="2"/>
        <v>Ja</v>
      </c>
      <c r="X52" s="1" t="str">
        <f t="shared" si="3"/>
        <v>Ja</v>
      </c>
      <c r="Y52" s="1" t="str">
        <f t="shared" si="4"/>
        <v>Ja</v>
      </c>
      <c r="AA52" s="1" t="s">
        <v>338</v>
      </c>
      <c r="AB52" s="1" t="s">
        <v>338</v>
      </c>
      <c r="AC52" s="1" t="s">
        <v>338</v>
      </c>
      <c r="AD52" s="1" t="s">
        <v>339</v>
      </c>
      <c r="AE52" s="1" t="s">
        <v>339</v>
      </c>
      <c r="AF52" s="1" t="s">
        <v>338</v>
      </c>
      <c r="AG52" s="1" t="s">
        <v>338</v>
      </c>
      <c r="AH52" s="1" t="s">
        <v>338</v>
      </c>
      <c r="AI52" s="1" t="s">
        <v>338</v>
      </c>
      <c r="AJ52" s="1" t="s">
        <v>339</v>
      </c>
      <c r="AL52" s="1" t="s">
        <v>338</v>
      </c>
      <c r="AM52" s="1" t="s">
        <v>338</v>
      </c>
      <c r="AN52" s="1" t="s">
        <v>338</v>
      </c>
      <c r="AO52" s="1" t="s">
        <v>338</v>
      </c>
      <c r="AP52" s="1" t="s">
        <v>339</v>
      </c>
      <c r="AQ52" s="1" t="s">
        <v>338</v>
      </c>
      <c r="AR52" s="1" t="s">
        <v>339</v>
      </c>
      <c r="AT52" s="21"/>
    </row>
    <row r="53" spans="1:46" ht="316.8" customHeight="1" outlineLevel="4" x14ac:dyDescent="0.3">
      <c r="A53" s="7" t="str">
        <f>O53</f>
        <v>Materiaal</v>
      </c>
      <c r="B53" s="7" t="s">
        <v>341</v>
      </c>
      <c r="C53" s="7" t="s">
        <v>352</v>
      </c>
      <c r="D53" s="122">
        <f t="shared" si="1"/>
        <v>5</v>
      </c>
      <c r="F53" s="231"/>
      <c r="H53" s="225"/>
      <c r="J53" s="237"/>
      <c r="L53" s="229"/>
      <c r="N53" s="229"/>
      <c r="O53" s="17" t="s">
        <v>41</v>
      </c>
      <c r="P53" s="9"/>
      <c r="S53" s="1" t="s">
        <v>164</v>
      </c>
      <c r="T53" s="21" t="s">
        <v>327</v>
      </c>
      <c r="U53" s="21" t="s">
        <v>327</v>
      </c>
      <c r="W53" s="1" t="str">
        <f t="shared" si="2"/>
        <v>Ja</v>
      </c>
      <c r="X53" s="1" t="str">
        <f t="shared" si="3"/>
        <v>Ja</v>
      </c>
      <c r="Y53" s="1" t="str">
        <f t="shared" si="4"/>
        <v>Ja</v>
      </c>
      <c r="AA53" s="1" t="s">
        <v>338</v>
      </c>
      <c r="AB53" s="1" t="s">
        <v>338</v>
      </c>
      <c r="AC53" s="1" t="s">
        <v>338</v>
      </c>
      <c r="AD53" s="1" t="s">
        <v>339</v>
      </c>
      <c r="AE53" s="1" t="s">
        <v>339</v>
      </c>
      <c r="AF53" s="1" t="s">
        <v>338</v>
      </c>
      <c r="AG53" s="1" t="s">
        <v>338</v>
      </c>
      <c r="AH53" s="1" t="s">
        <v>338</v>
      </c>
      <c r="AI53" s="1" t="s">
        <v>338</v>
      </c>
      <c r="AJ53" s="1" t="s">
        <v>339</v>
      </c>
      <c r="AL53" s="1" t="s">
        <v>338</v>
      </c>
      <c r="AM53" s="1" t="s">
        <v>338</v>
      </c>
      <c r="AN53" s="1" t="s">
        <v>338</v>
      </c>
      <c r="AO53" s="1" t="s">
        <v>338</v>
      </c>
      <c r="AP53" s="1" t="s">
        <v>339</v>
      </c>
      <c r="AQ53" s="1" t="s">
        <v>338</v>
      </c>
      <c r="AR53" s="1" t="s">
        <v>339</v>
      </c>
      <c r="AT53" s="21"/>
    </row>
    <row r="54" spans="1:46" ht="331.2" customHeight="1" outlineLevel="4" x14ac:dyDescent="0.3">
      <c r="A54" s="7" t="str">
        <f>O54</f>
        <v>Diameter</v>
      </c>
      <c r="B54" s="7" t="s">
        <v>341</v>
      </c>
      <c r="C54" s="7" t="s">
        <v>352</v>
      </c>
      <c r="D54" s="122">
        <f t="shared" si="1"/>
        <v>5</v>
      </c>
      <c r="F54" s="231"/>
      <c r="H54" s="225"/>
      <c r="J54" s="237"/>
      <c r="L54" s="229"/>
      <c r="N54" s="229"/>
      <c r="O54" s="17" t="s">
        <v>43</v>
      </c>
      <c r="P54" s="9"/>
      <c r="S54" s="1" t="s">
        <v>165</v>
      </c>
      <c r="T54" s="21" t="s">
        <v>290</v>
      </c>
      <c r="U54" s="21" t="s">
        <v>290</v>
      </c>
      <c r="W54" s="1" t="str">
        <f t="shared" si="2"/>
        <v>Ja</v>
      </c>
      <c r="X54" s="1" t="str">
        <f t="shared" si="3"/>
        <v>Ja</v>
      </c>
      <c r="Y54" s="1" t="str">
        <f t="shared" si="4"/>
        <v>Ja</v>
      </c>
      <c r="AA54" s="1" t="s">
        <v>338</v>
      </c>
      <c r="AB54" s="1" t="s">
        <v>338</v>
      </c>
      <c r="AC54" s="1" t="s">
        <v>338</v>
      </c>
      <c r="AD54" s="1" t="s">
        <v>339</v>
      </c>
      <c r="AE54" s="1" t="s">
        <v>339</v>
      </c>
      <c r="AF54" s="1" t="s">
        <v>338</v>
      </c>
      <c r="AG54" s="1" t="s">
        <v>338</v>
      </c>
      <c r="AH54" s="1" t="s">
        <v>338</v>
      </c>
      <c r="AI54" s="1" t="s">
        <v>338</v>
      </c>
      <c r="AJ54" s="1" t="s">
        <v>339</v>
      </c>
      <c r="AL54" s="1" t="s">
        <v>338</v>
      </c>
      <c r="AM54" s="1" t="s">
        <v>338</v>
      </c>
      <c r="AN54" s="1" t="s">
        <v>338</v>
      </c>
      <c r="AO54" s="1" t="s">
        <v>338</v>
      </c>
      <c r="AP54" s="1" t="s">
        <v>339</v>
      </c>
      <c r="AQ54" s="1" t="s">
        <v>338</v>
      </c>
      <c r="AR54" s="1" t="s">
        <v>339</v>
      </c>
      <c r="AT54" s="21"/>
    </row>
    <row r="55" spans="1:46" ht="14.4" customHeight="1" outlineLevel="4" x14ac:dyDescent="0.3">
      <c r="A55" s="3" t="str">
        <f>O55</f>
        <v>LijnGeometrie [+]</v>
      </c>
      <c r="B55" s="3" t="s">
        <v>341</v>
      </c>
      <c r="C55" s="3" t="s">
        <v>353</v>
      </c>
      <c r="D55" s="122">
        <f t="shared" si="1"/>
        <v>5</v>
      </c>
      <c r="F55" s="231"/>
      <c r="H55" s="225"/>
      <c r="J55" s="237"/>
      <c r="L55" s="229"/>
      <c r="N55" s="229"/>
      <c r="O55" s="13" t="s">
        <v>188</v>
      </c>
      <c r="P55" s="9"/>
      <c r="S55" s="1" t="s">
        <v>207</v>
      </c>
      <c r="T55" s="1"/>
      <c r="U55" s="1"/>
      <c r="W55" s="1" t="str">
        <f t="shared" si="2"/>
        <v>Ja</v>
      </c>
      <c r="X55" s="1" t="str">
        <f t="shared" si="3"/>
        <v>Ja</v>
      </c>
      <c r="Y55" s="1" t="str">
        <f t="shared" si="4"/>
        <v>Ja</v>
      </c>
      <c r="AA55" s="1" t="s">
        <v>338</v>
      </c>
      <c r="AB55" s="1" t="s">
        <v>338</v>
      </c>
      <c r="AC55" s="1" t="s">
        <v>338</v>
      </c>
      <c r="AD55" s="1" t="s">
        <v>339</v>
      </c>
      <c r="AE55" s="1" t="s">
        <v>339</v>
      </c>
      <c r="AF55" s="1" t="s">
        <v>338</v>
      </c>
      <c r="AG55" s="1" t="s">
        <v>338</v>
      </c>
      <c r="AH55" s="1" t="s">
        <v>338</v>
      </c>
      <c r="AI55" s="1" t="s">
        <v>340</v>
      </c>
      <c r="AJ55" s="1" t="s">
        <v>339</v>
      </c>
      <c r="AL55" s="1" t="s">
        <v>338</v>
      </c>
      <c r="AM55" s="1" t="s">
        <v>338</v>
      </c>
      <c r="AN55" s="1" t="s">
        <v>338</v>
      </c>
      <c r="AO55" s="1" t="s">
        <v>338</v>
      </c>
      <c r="AP55" s="1" t="s">
        <v>339</v>
      </c>
      <c r="AQ55" s="1" t="s">
        <v>338</v>
      </c>
      <c r="AR55" s="1" t="s">
        <v>339</v>
      </c>
      <c r="AT55" s="21"/>
    </row>
    <row r="56" spans="1:46" ht="14.4" customHeight="1" outlineLevel="5" x14ac:dyDescent="0.3">
      <c r="A56" s="7" t="str">
        <f>Q56</f>
        <v>Lijnpunten</v>
      </c>
      <c r="B56" s="7" t="s">
        <v>341</v>
      </c>
      <c r="C56" s="7" t="s">
        <v>352</v>
      </c>
      <c r="D56" s="122">
        <f t="shared" si="1"/>
        <v>6</v>
      </c>
      <c r="F56" s="231"/>
      <c r="H56" s="225"/>
      <c r="J56" s="237"/>
      <c r="L56" s="229"/>
      <c r="N56" s="229"/>
      <c r="O56" s="4"/>
      <c r="P56" s="229" t="s">
        <v>199</v>
      </c>
      <c r="Q56" s="7" t="s">
        <v>47</v>
      </c>
      <c r="R56" s="9"/>
      <c r="S56" s="1" t="s">
        <v>137</v>
      </c>
      <c r="T56" s="1"/>
      <c r="U56" s="1"/>
      <c r="W56" s="1" t="str">
        <f t="shared" si="2"/>
        <v>Ja</v>
      </c>
      <c r="X56" s="1" t="str">
        <f t="shared" si="3"/>
        <v>Ja</v>
      </c>
      <c r="Y56" s="1" t="str">
        <f t="shared" si="4"/>
        <v>Ja</v>
      </c>
      <c r="AA56" s="1" t="s">
        <v>338</v>
      </c>
      <c r="AB56" s="1" t="s">
        <v>338</v>
      </c>
      <c r="AC56" s="1" t="s">
        <v>338</v>
      </c>
      <c r="AD56" s="1" t="s">
        <v>339</v>
      </c>
      <c r="AE56" s="1" t="s">
        <v>339</v>
      </c>
      <c r="AF56" s="1" t="s">
        <v>338</v>
      </c>
      <c r="AG56" s="1" t="s">
        <v>338</v>
      </c>
      <c r="AH56" s="1" t="s">
        <v>338</v>
      </c>
      <c r="AI56" s="1" t="s">
        <v>338</v>
      </c>
      <c r="AJ56" s="1" t="s">
        <v>339</v>
      </c>
      <c r="AL56" s="1" t="s">
        <v>338</v>
      </c>
      <c r="AM56" s="1" t="s">
        <v>338</v>
      </c>
      <c r="AN56" s="1" t="s">
        <v>338</v>
      </c>
      <c r="AO56" s="1" t="s">
        <v>338</v>
      </c>
      <c r="AP56" s="1" t="s">
        <v>339</v>
      </c>
      <c r="AQ56" s="1" t="s">
        <v>338</v>
      </c>
      <c r="AR56" s="1" t="s">
        <v>339</v>
      </c>
      <c r="AT56" s="21"/>
    </row>
    <row r="57" spans="1:46" ht="14.4" customHeight="1" outlineLevel="5" x14ac:dyDescent="0.3">
      <c r="A57" s="3" t="str">
        <f>Q57</f>
        <v>Referentiemaatvoering</v>
      </c>
      <c r="B57" s="3" t="s">
        <v>341</v>
      </c>
      <c r="C57" s="3" t="s">
        <v>353</v>
      </c>
      <c r="D57" s="122">
        <f t="shared" si="1"/>
        <v>6</v>
      </c>
      <c r="F57" s="231"/>
      <c r="H57" s="225"/>
      <c r="J57" s="237"/>
      <c r="L57" s="229"/>
      <c r="N57" s="229"/>
      <c r="P57" s="229"/>
      <c r="Q57" s="3" t="s">
        <v>48</v>
      </c>
      <c r="R57" s="9"/>
      <c r="S57" s="1" t="s">
        <v>137</v>
      </c>
      <c r="T57" s="1"/>
      <c r="U57" s="1"/>
      <c r="W57" s="1" t="str">
        <f t="shared" si="2"/>
        <v>Optie</v>
      </c>
      <c r="X57" s="1" t="str">
        <f t="shared" si="3"/>
        <v>Optie</v>
      </c>
      <c r="Y57" s="1" t="str">
        <f t="shared" si="4"/>
        <v>Optie</v>
      </c>
      <c r="AA57" s="1" t="s">
        <v>340</v>
      </c>
      <c r="AB57" s="1" t="s">
        <v>340</v>
      </c>
      <c r="AC57" s="1" t="s">
        <v>340</v>
      </c>
      <c r="AD57" s="1" t="s">
        <v>339</v>
      </c>
      <c r="AE57" s="1" t="s">
        <v>339</v>
      </c>
      <c r="AF57" s="1" t="s">
        <v>340</v>
      </c>
      <c r="AG57" s="1" t="s">
        <v>340</v>
      </c>
      <c r="AH57" s="1" t="s">
        <v>340</v>
      </c>
      <c r="AI57" s="1" t="s">
        <v>340</v>
      </c>
      <c r="AJ57" s="1" t="s">
        <v>339</v>
      </c>
      <c r="AL57" s="1" t="s">
        <v>340</v>
      </c>
      <c r="AM57" s="1" t="s">
        <v>340</v>
      </c>
      <c r="AN57" s="1" t="s">
        <v>340</v>
      </c>
      <c r="AO57" s="1" t="s">
        <v>340</v>
      </c>
      <c r="AP57" s="1" t="s">
        <v>339</v>
      </c>
      <c r="AQ57" s="1" t="s">
        <v>340</v>
      </c>
      <c r="AR57" s="1" t="s">
        <v>339</v>
      </c>
      <c r="AT57" s="21"/>
    </row>
    <row r="58" spans="1:46" ht="72" customHeight="1" outlineLevel="4" x14ac:dyDescent="0.3">
      <c r="A58" s="7" t="str">
        <f>O58</f>
        <v>Bewerking</v>
      </c>
      <c r="B58" s="7" t="s">
        <v>341</v>
      </c>
      <c r="C58" s="7" t="s">
        <v>352</v>
      </c>
      <c r="D58" s="122">
        <f t="shared" si="1"/>
        <v>5</v>
      </c>
      <c r="F58" s="231"/>
      <c r="H58" s="225"/>
      <c r="J58" s="237"/>
      <c r="L58" s="229"/>
      <c r="N58" s="229"/>
      <c r="O58" s="17" t="s">
        <v>49</v>
      </c>
      <c r="P58" s="9"/>
      <c r="S58" s="1" t="s">
        <v>208</v>
      </c>
      <c r="T58" s="21" t="s">
        <v>366</v>
      </c>
      <c r="U58" s="21" t="s">
        <v>366</v>
      </c>
      <c r="W58" s="1" t="str">
        <f t="shared" si="2"/>
        <v>Ja</v>
      </c>
      <c r="X58" s="1" t="str">
        <f t="shared" si="3"/>
        <v>Ja</v>
      </c>
      <c r="Y58" s="1" t="str">
        <f t="shared" si="4"/>
        <v>Ja</v>
      </c>
      <c r="AA58" s="1" t="s">
        <v>338</v>
      </c>
      <c r="AB58" s="1" t="s">
        <v>338</v>
      </c>
      <c r="AC58" s="1" t="s">
        <v>338</v>
      </c>
      <c r="AD58" s="1" t="s">
        <v>339</v>
      </c>
      <c r="AE58" s="1" t="s">
        <v>339</v>
      </c>
      <c r="AF58" s="1" t="s">
        <v>338</v>
      </c>
      <c r="AG58" s="1" t="s">
        <v>338</v>
      </c>
      <c r="AH58" s="1" t="s">
        <v>338</v>
      </c>
      <c r="AI58" s="1" t="s">
        <v>338</v>
      </c>
      <c r="AJ58" s="1" t="s">
        <v>339</v>
      </c>
      <c r="AL58" s="1" t="s">
        <v>338</v>
      </c>
      <c r="AM58" s="1" t="s">
        <v>338</v>
      </c>
      <c r="AN58" s="1" t="s">
        <v>338</v>
      </c>
      <c r="AO58" s="1" t="s">
        <v>338</v>
      </c>
      <c r="AP58" s="1" t="s">
        <v>339</v>
      </c>
      <c r="AQ58" s="1" t="s">
        <v>338</v>
      </c>
      <c r="AR58" s="1" t="s">
        <v>339</v>
      </c>
      <c r="AT58" s="21"/>
    </row>
    <row r="59" spans="1:46" ht="14.4" customHeight="1" outlineLevel="3" x14ac:dyDescent="0.3">
      <c r="A59" s="3" t="str">
        <f>M59</f>
        <v>Koppeling [+]</v>
      </c>
      <c r="B59" s="3" t="s">
        <v>338</v>
      </c>
      <c r="C59" s="3" t="s">
        <v>353</v>
      </c>
      <c r="D59" s="122">
        <f t="shared" si="1"/>
        <v>4</v>
      </c>
      <c r="F59" s="231"/>
      <c r="H59" s="225"/>
      <c r="J59" s="237"/>
      <c r="L59" s="229"/>
      <c r="M59" s="13" t="s">
        <v>191</v>
      </c>
      <c r="N59" s="9"/>
      <c r="S59" s="1" t="s">
        <v>209</v>
      </c>
      <c r="T59" s="1"/>
      <c r="U59" s="1"/>
      <c r="W59" s="1" t="str">
        <f t="shared" si="2"/>
        <v>Optie</v>
      </c>
      <c r="X59" s="1" t="str">
        <f t="shared" si="3"/>
        <v>Optie</v>
      </c>
      <c r="Y59" s="1" t="str">
        <f t="shared" si="4"/>
        <v>Optie</v>
      </c>
      <c r="AA59" s="1" t="s">
        <v>340</v>
      </c>
      <c r="AB59" s="1" t="s">
        <v>340</v>
      </c>
      <c r="AC59" s="1" t="s">
        <v>340</v>
      </c>
      <c r="AD59" s="1" t="s">
        <v>339</v>
      </c>
      <c r="AE59" s="1" t="s">
        <v>339</v>
      </c>
      <c r="AF59" s="1" t="s">
        <v>340</v>
      </c>
      <c r="AG59" s="1" t="s">
        <v>340</v>
      </c>
      <c r="AH59" s="1" t="s">
        <v>340</v>
      </c>
      <c r="AI59" s="1" t="s">
        <v>340</v>
      </c>
      <c r="AJ59" s="1" t="s">
        <v>341</v>
      </c>
      <c r="AL59" s="1" t="s">
        <v>340</v>
      </c>
      <c r="AM59" s="1" t="s">
        <v>340</v>
      </c>
      <c r="AN59" s="1" t="s">
        <v>340</v>
      </c>
      <c r="AO59" s="1" t="s">
        <v>340</v>
      </c>
      <c r="AP59" s="1" t="s">
        <v>341</v>
      </c>
      <c r="AQ59" s="1" t="s">
        <v>340</v>
      </c>
      <c r="AR59" s="1" t="s">
        <v>341</v>
      </c>
      <c r="AT59" s="21"/>
    </row>
    <row r="60" spans="1:46" ht="115.2" customHeight="1" outlineLevel="4" x14ac:dyDescent="0.3">
      <c r="A60" s="7" t="str">
        <f>O60</f>
        <v>Koppelingsoort</v>
      </c>
      <c r="B60" s="7" t="s">
        <v>341</v>
      </c>
      <c r="C60" s="7" t="s">
        <v>352</v>
      </c>
      <c r="D60" s="122">
        <f t="shared" si="1"/>
        <v>5</v>
      </c>
      <c r="F60" s="231"/>
      <c r="H60" s="225"/>
      <c r="J60" s="237"/>
      <c r="L60" s="229"/>
      <c r="M60" s="4"/>
      <c r="N60" s="229" t="s">
        <v>50</v>
      </c>
      <c r="O60" s="17" t="s">
        <v>51</v>
      </c>
      <c r="P60" s="9"/>
      <c r="S60" s="1" t="s">
        <v>210</v>
      </c>
      <c r="T60" s="21" t="s">
        <v>291</v>
      </c>
      <c r="U60" s="21" t="s">
        <v>367</v>
      </c>
      <c r="W60" s="1" t="str">
        <f t="shared" si="2"/>
        <v>Ja</v>
      </c>
      <c r="X60" s="1" t="str">
        <f t="shared" si="3"/>
        <v>Ja</v>
      </c>
      <c r="Y60" s="1" t="str">
        <f t="shared" si="4"/>
        <v>Ja</v>
      </c>
      <c r="AA60" s="1" t="s">
        <v>338</v>
      </c>
      <c r="AB60" s="1" t="s">
        <v>338</v>
      </c>
      <c r="AC60" s="1" t="s">
        <v>338</v>
      </c>
      <c r="AD60" s="1" t="s">
        <v>339</v>
      </c>
      <c r="AE60" s="1" t="s">
        <v>339</v>
      </c>
      <c r="AF60" s="1" t="s">
        <v>338</v>
      </c>
      <c r="AG60" s="1" t="s">
        <v>338</v>
      </c>
      <c r="AH60" s="1" t="s">
        <v>338</v>
      </c>
      <c r="AI60" s="1" t="s">
        <v>338</v>
      </c>
      <c r="AJ60" s="1" t="s">
        <v>339</v>
      </c>
      <c r="AL60" s="1" t="s">
        <v>338</v>
      </c>
      <c r="AM60" s="1" t="s">
        <v>338</v>
      </c>
      <c r="AN60" s="1" t="s">
        <v>338</v>
      </c>
      <c r="AO60" s="1" t="s">
        <v>338</v>
      </c>
      <c r="AP60" s="1" t="s">
        <v>339</v>
      </c>
      <c r="AQ60" s="1" t="s">
        <v>338</v>
      </c>
      <c r="AR60" s="1" t="s">
        <v>339</v>
      </c>
      <c r="AT60" s="21"/>
    </row>
    <row r="61" spans="1:46" ht="14.4" customHeight="1" outlineLevel="4" x14ac:dyDescent="0.3">
      <c r="A61" s="3" t="str">
        <f>O61</f>
        <v>PuntGeometrie [+]</v>
      </c>
      <c r="B61" s="3" t="s">
        <v>341</v>
      </c>
      <c r="C61" s="3" t="s">
        <v>353</v>
      </c>
      <c r="D61" s="122">
        <f t="shared" si="1"/>
        <v>5</v>
      </c>
      <c r="F61" s="231"/>
      <c r="H61" s="225"/>
      <c r="J61" s="237"/>
      <c r="L61" s="229"/>
      <c r="N61" s="229"/>
      <c r="O61" s="13" t="s">
        <v>181</v>
      </c>
      <c r="P61" s="9"/>
      <c r="S61" s="1" t="s">
        <v>211</v>
      </c>
      <c r="T61" s="1"/>
      <c r="U61" s="1"/>
      <c r="W61" s="1" t="str">
        <f t="shared" si="2"/>
        <v>Ja</v>
      </c>
      <c r="X61" s="1" t="str">
        <f t="shared" si="3"/>
        <v>Ja</v>
      </c>
      <c r="Y61" s="1" t="str">
        <f t="shared" si="4"/>
        <v>Ja</v>
      </c>
      <c r="AA61" s="1" t="s">
        <v>338</v>
      </c>
      <c r="AB61" s="1" t="s">
        <v>338</v>
      </c>
      <c r="AC61" s="1" t="s">
        <v>338</v>
      </c>
      <c r="AD61" s="1" t="s">
        <v>339</v>
      </c>
      <c r="AE61" s="1" t="s">
        <v>339</v>
      </c>
      <c r="AF61" s="1" t="s">
        <v>338</v>
      </c>
      <c r="AG61" s="1" t="s">
        <v>338</v>
      </c>
      <c r="AH61" s="1" t="s">
        <v>338</v>
      </c>
      <c r="AI61" s="1" t="s">
        <v>338</v>
      </c>
      <c r="AJ61" s="1" t="s">
        <v>339</v>
      </c>
      <c r="AL61" s="1" t="s">
        <v>338</v>
      </c>
      <c r="AM61" s="1" t="s">
        <v>338</v>
      </c>
      <c r="AN61" s="1" t="s">
        <v>338</v>
      </c>
      <c r="AO61" s="1" t="s">
        <v>338</v>
      </c>
      <c r="AP61" s="1" t="s">
        <v>339</v>
      </c>
      <c r="AQ61" s="1" t="s">
        <v>338</v>
      </c>
      <c r="AR61" s="1" t="s">
        <v>339</v>
      </c>
      <c r="AT61" s="21"/>
    </row>
    <row r="62" spans="1:46" ht="14.4" customHeight="1" outlineLevel="5" x14ac:dyDescent="0.3">
      <c r="A62" s="7" t="str">
        <f>Q62</f>
        <v>Hoek</v>
      </c>
      <c r="B62" s="7" t="s">
        <v>341</v>
      </c>
      <c r="C62" s="7" t="s">
        <v>352</v>
      </c>
      <c r="D62" s="122">
        <f t="shared" si="1"/>
        <v>6</v>
      </c>
      <c r="F62" s="231"/>
      <c r="H62" s="225"/>
      <c r="J62" s="237"/>
      <c r="L62" s="229"/>
      <c r="N62" s="229"/>
      <c r="O62" s="4"/>
      <c r="P62" s="229" t="s">
        <v>52</v>
      </c>
      <c r="Q62" s="7" t="s">
        <v>53</v>
      </c>
      <c r="R62" s="9"/>
      <c r="S62" s="1" t="s">
        <v>137</v>
      </c>
      <c r="T62" s="1"/>
      <c r="U62" s="1"/>
      <c r="W62" s="1" t="str">
        <f t="shared" si="2"/>
        <v>Ja</v>
      </c>
      <c r="X62" s="1" t="str">
        <f t="shared" si="3"/>
        <v>Ja</v>
      </c>
      <c r="Y62" s="1" t="str">
        <f t="shared" si="4"/>
        <v>Ja</v>
      </c>
      <c r="AA62" s="1" t="s">
        <v>338</v>
      </c>
      <c r="AB62" s="1" t="s">
        <v>338</v>
      </c>
      <c r="AC62" s="1" t="s">
        <v>338</v>
      </c>
      <c r="AD62" s="1" t="s">
        <v>339</v>
      </c>
      <c r="AE62" s="1" t="s">
        <v>339</v>
      </c>
      <c r="AF62" s="1" t="s">
        <v>338</v>
      </c>
      <c r="AG62" s="1" t="s">
        <v>338</v>
      </c>
      <c r="AH62" s="1" t="s">
        <v>338</v>
      </c>
      <c r="AI62" s="1" t="s">
        <v>338</v>
      </c>
      <c r="AJ62" s="1" t="s">
        <v>339</v>
      </c>
      <c r="AL62" s="1" t="s">
        <v>338</v>
      </c>
      <c r="AM62" s="1" t="s">
        <v>338</v>
      </c>
      <c r="AN62" s="1" t="s">
        <v>338</v>
      </c>
      <c r="AO62" s="1" t="s">
        <v>338</v>
      </c>
      <c r="AP62" s="1" t="s">
        <v>339</v>
      </c>
      <c r="AQ62" s="1" t="s">
        <v>338</v>
      </c>
      <c r="AR62" s="1" t="s">
        <v>339</v>
      </c>
      <c r="AT62" s="21"/>
    </row>
    <row r="63" spans="1:46" ht="14.4" customHeight="1" outlineLevel="5" x14ac:dyDescent="0.3">
      <c r="A63" s="7" t="str">
        <f t="shared" ref="A63:A64" si="9">Q63</f>
        <v>Punt</v>
      </c>
      <c r="B63" s="7" t="s">
        <v>341</v>
      </c>
      <c r="C63" s="7" t="s">
        <v>352</v>
      </c>
      <c r="D63" s="122">
        <f t="shared" si="1"/>
        <v>6</v>
      </c>
      <c r="F63" s="231"/>
      <c r="H63" s="225"/>
      <c r="J63" s="237"/>
      <c r="L63" s="229"/>
      <c r="N63" s="229"/>
      <c r="P63" s="229"/>
      <c r="Q63" s="7" t="s">
        <v>54</v>
      </c>
      <c r="R63" s="9"/>
      <c r="S63" s="1" t="s">
        <v>212</v>
      </c>
      <c r="T63" s="1"/>
      <c r="U63" s="1"/>
      <c r="W63" s="1" t="str">
        <f t="shared" si="2"/>
        <v>Ja</v>
      </c>
      <c r="X63" s="1" t="str">
        <f t="shared" si="3"/>
        <v>Ja</v>
      </c>
      <c r="Y63" s="1" t="str">
        <f t="shared" si="4"/>
        <v>Ja</v>
      </c>
      <c r="AA63" s="1" t="s">
        <v>338</v>
      </c>
      <c r="AB63" s="1" t="s">
        <v>338</v>
      </c>
      <c r="AC63" s="1" t="s">
        <v>338</v>
      </c>
      <c r="AD63" s="1" t="s">
        <v>339</v>
      </c>
      <c r="AE63" s="1" t="s">
        <v>339</v>
      </c>
      <c r="AF63" s="1" t="s">
        <v>338</v>
      </c>
      <c r="AG63" s="1" t="s">
        <v>338</v>
      </c>
      <c r="AH63" s="1" t="s">
        <v>338</v>
      </c>
      <c r="AI63" s="1" t="s">
        <v>338</v>
      </c>
      <c r="AJ63" s="1" t="s">
        <v>339</v>
      </c>
      <c r="AL63" s="1" t="s">
        <v>338</v>
      </c>
      <c r="AM63" s="1" t="s">
        <v>338</v>
      </c>
      <c r="AN63" s="1" t="s">
        <v>338</v>
      </c>
      <c r="AO63" s="1" t="s">
        <v>338</v>
      </c>
      <c r="AP63" s="1" t="s">
        <v>339</v>
      </c>
      <c r="AQ63" s="1" t="s">
        <v>338</v>
      </c>
      <c r="AR63" s="1" t="s">
        <v>339</v>
      </c>
      <c r="AT63" s="21"/>
    </row>
    <row r="64" spans="1:46" ht="14.4" customHeight="1" outlineLevel="5" x14ac:dyDescent="0.3">
      <c r="A64" s="3" t="str">
        <f t="shared" si="9"/>
        <v>Referentiemaatvoering</v>
      </c>
      <c r="B64" s="3" t="s">
        <v>341</v>
      </c>
      <c r="C64" s="3" t="s">
        <v>353</v>
      </c>
      <c r="D64" s="122">
        <f t="shared" si="1"/>
        <v>6</v>
      </c>
      <c r="F64" s="231"/>
      <c r="H64" s="225"/>
      <c r="J64" s="237"/>
      <c r="L64" s="229"/>
      <c r="N64" s="229"/>
      <c r="P64" s="229"/>
      <c r="Q64" s="3" t="s">
        <v>48</v>
      </c>
      <c r="R64" s="9"/>
      <c r="S64" s="1" t="s">
        <v>137</v>
      </c>
      <c r="T64" s="1"/>
      <c r="U64" s="1"/>
      <c r="W64" s="1" t="str">
        <f t="shared" si="2"/>
        <v>Optie</v>
      </c>
      <c r="X64" s="1" t="str">
        <f t="shared" si="3"/>
        <v>Optie</v>
      </c>
      <c r="Y64" s="1" t="str">
        <f t="shared" si="4"/>
        <v>Optie</v>
      </c>
      <c r="AA64" s="1" t="s">
        <v>340</v>
      </c>
      <c r="AB64" s="1" t="s">
        <v>340</v>
      </c>
      <c r="AC64" s="1" t="s">
        <v>340</v>
      </c>
      <c r="AD64" s="1" t="s">
        <v>339</v>
      </c>
      <c r="AE64" s="1" t="s">
        <v>339</v>
      </c>
      <c r="AF64" s="1" t="s">
        <v>340</v>
      </c>
      <c r="AG64" s="1" t="s">
        <v>340</v>
      </c>
      <c r="AH64" s="1" t="s">
        <v>340</v>
      </c>
      <c r="AI64" s="1" t="s">
        <v>340</v>
      </c>
      <c r="AJ64" s="1" t="s">
        <v>339</v>
      </c>
      <c r="AL64" s="1" t="s">
        <v>340</v>
      </c>
      <c r="AM64" s="1" t="s">
        <v>340</v>
      </c>
      <c r="AN64" s="1" t="s">
        <v>340</v>
      </c>
      <c r="AO64" s="1" t="s">
        <v>340</v>
      </c>
      <c r="AP64" s="1" t="s">
        <v>339</v>
      </c>
      <c r="AQ64" s="1" t="s">
        <v>340</v>
      </c>
      <c r="AR64" s="1" t="s">
        <v>339</v>
      </c>
      <c r="AT64" s="21"/>
    </row>
    <row r="65" spans="1:46" ht="72" customHeight="1" outlineLevel="4" x14ac:dyDescent="0.3">
      <c r="A65" s="7" t="str">
        <f>O65</f>
        <v>Bewerking</v>
      </c>
      <c r="B65" s="7" t="s">
        <v>341</v>
      </c>
      <c r="C65" s="7" t="s">
        <v>352</v>
      </c>
      <c r="D65" s="122">
        <f t="shared" si="1"/>
        <v>5</v>
      </c>
      <c r="F65" s="231"/>
      <c r="H65" s="225"/>
      <c r="J65" s="237"/>
      <c r="L65" s="229"/>
      <c r="N65" s="229"/>
      <c r="O65" s="17" t="s">
        <v>49</v>
      </c>
      <c r="P65" s="9"/>
      <c r="S65" s="1" t="s">
        <v>208</v>
      </c>
      <c r="T65" s="21" t="s">
        <v>366</v>
      </c>
      <c r="U65" s="21" t="s">
        <v>366</v>
      </c>
      <c r="W65" s="1" t="str">
        <f t="shared" si="2"/>
        <v>Ja</v>
      </c>
      <c r="X65" s="1" t="str">
        <f t="shared" si="3"/>
        <v>Ja</v>
      </c>
      <c r="Y65" s="1" t="str">
        <f t="shared" si="4"/>
        <v>Ja</v>
      </c>
      <c r="AA65" s="1" t="s">
        <v>338</v>
      </c>
      <c r="AB65" s="1" t="s">
        <v>338</v>
      </c>
      <c r="AC65" s="1" t="s">
        <v>338</v>
      </c>
      <c r="AD65" s="1" t="s">
        <v>339</v>
      </c>
      <c r="AE65" s="1" t="s">
        <v>339</v>
      </c>
      <c r="AF65" s="1" t="s">
        <v>338</v>
      </c>
      <c r="AG65" s="1" t="s">
        <v>338</v>
      </c>
      <c r="AH65" s="1" t="s">
        <v>338</v>
      </c>
      <c r="AI65" s="1" t="s">
        <v>338</v>
      </c>
      <c r="AJ65" s="1" t="s">
        <v>339</v>
      </c>
      <c r="AL65" s="1" t="s">
        <v>338</v>
      </c>
      <c r="AM65" s="1" t="s">
        <v>338</v>
      </c>
      <c r="AN65" s="1" t="s">
        <v>338</v>
      </c>
      <c r="AO65" s="1" t="s">
        <v>338</v>
      </c>
      <c r="AP65" s="1" t="s">
        <v>339</v>
      </c>
      <c r="AQ65" s="1" t="s">
        <v>338</v>
      </c>
      <c r="AR65" s="1" t="s">
        <v>339</v>
      </c>
      <c r="AT65" s="21"/>
    </row>
    <row r="66" spans="1:46" ht="14.4" customHeight="1" outlineLevel="3" x14ac:dyDescent="0.3">
      <c r="A66" s="3" t="str">
        <f>M66</f>
        <v>Aanboring [+]</v>
      </c>
      <c r="B66" s="3" t="s">
        <v>338</v>
      </c>
      <c r="C66" s="3" t="s">
        <v>353</v>
      </c>
      <c r="D66" s="122">
        <f t="shared" si="1"/>
        <v>4</v>
      </c>
      <c r="F66" s="231"/>
      <c r="H66" s="225"/>
      <c r="J66" s="237"/>
      <c r="L66" s="229"/>
      <c r="M66" s="13" t="s">
        <v>186</v>
      </c>
      <c r="N66" s="9"/>
      <c r="S66" s="1" t="s">
        <v>213</v>
      </c>
      <c r="T66" s="1"/>
      <c r="U66" s="1"/>
      <c r="W66" s="1" t="str">
        <f t="shared" si="2"/>
        <v>Optie</v>
      </c>
      <c r="X66" s="1" t="str">
        <f t="shared" si="3"/>
        <v>Nee</v>
      </c>
      <c r="Y66" s="1" t="str">
        <f t="shared" si="4"/>
        <v>Optie</v>
      </c>
      <c r="AA66" s="1" t="s">
        <v>338</v>
      </c>
      <c r="AB66" s="1" t="s">
        <v>340</v>
      </c>
      <c r="AC66" s="1" t="s">
        <v>340</v>
      </c>
      <c r="AD66" s="1" t="s">
        <v>339</v>
      </c>
      <c r="AE66" s="1" t="s">
        <v>339</v>
      </c>
      <c r="AF66" s="1" t="s">
        <v>340</v>
      </c>
      <c r="AG66" s="1" t="s">
        <v>340</v>
      </c>
      <c r="AH66" s="1" t="s">
        <v>338</v>
      </c>
      <c r="AI66" s="1" t="s">
        <v>340</v>
      </c>
      <c r="AJ66" s="1" t="s">
        <v>341</v>
      </c>
      <c r="AL66" s="1" t="s">
        <v>341</v>
      </c>
      <c r="AM66" s="1" t="s">
        <v>341</v>
      </c>
      <c r="AN66" s="1" t="s">
        <v>341</v>
      </c>
      <c r="AO66" s="1" t="s">
        <v>341</v>
      </c>
      <c r="AP66" s="1" t="s">
        <v>341</v>
      </c>
      <c r="AQ66" s="1" t="s">
        <v>341</v>
      </c>
      <c r="AR66" s="1" t="s">
        <v>341</v>
      </c>
      <c r="AT66" s="21"/>
    </row>
    <row r="67" spans="1:46" ht="57.6" customHeight="1" outlineLevel="4" x14ac:dyDescent="0.3">
      <c r="A67" s="7" t="str">
        <f>O67</f>
        <v>Aanboringsoort</v>
      </c>
      <c r="B67" s="7" t="s">
        <v>341</v>
      </c>
      <c r="C67" s="7" t="s">
        <v>352</v>
      </c>
      <c r="D67" s="122">
        <f t="shared" ref="D67:D130" si="10">IF(G67="",IF(I67="",IF(K67="",IF(M67="",IF(O67="",IF(Q67="",0,6),5),4),3),2),1)</f>
        <v>5</v>
      </c>
      <c r="F67" s="231"/>
      <c r="H67" s="225"/>
      <c r="J67" s="237"/>
      <c r="L67" s="229"/>
      <c r="M67" s="4"/>
      <c r="N67" s="229" t="s">
        <v>55</v>
      </c>
      <c r="O67" s="17" t="s">
        <v>56</v>
      </c>
      <c r="P67" s="9"/>
      <c r="S67" s="1" t="s">
        <v>214</v>
      </c>
      <c r="T67" s="21" t="s">
        <v>373</v>
      </c>
      <c r="U67" s="21" t="s">
        <v>373</v>
      </c>
      <c r="W67" s="1" t="str">
        <f t="shared" ref="W67:W130" si="11">IF($W$1=$AA$1,AA67,IF($W$1=$AB$1,AB67,IF($W$1=$AC$1,AC67,IF($W$1=$AD$1,AD67,IF($W$1=$AE$1,AE67,IF($W$1=$AF$1,AF67,IF($W$1=$AG$1,AG67,IF($W$1=$AH$1,AH67,IF($W$1=$AI$1,AI67,IF($W$1=$AJ$1,AJ67,"Geen info"))))))))))</f>
        <v>Ja</v>
      </c>
      <c r="X67" s="1" t="str">
        <f t="shared" ref="X67:X130" si="12">IF($X$1=$AL$1,AL67,IF($X$1=$AM$1,AM67,IF($X$1=$AN$1,AN67,IF($X$1=$AO$1,AO67,IF($X$1=$AP$1,AP67,IF($X$1=$AQ$1,AQ67,IF($X$1=$AR$1,AR67,"Geen info")))))))</f>
        <v>Nvt</v>
      </c>
      <c r="Y67" s="1" t="str">
        <f t="shared" ref="Y67:Y130" si="13">IF(W67="Ja","Ja",IF(X67="Ja","Ja",IF(W67="Optie","Optie",IF(X67="Optie","Optie",IF(W67="Nee","Nee",IF(X67="Nee","Nee",IF(W67="Nvt","Nvt",IF(X67="Nvt","Nvt","??"))))))))</f>
        <v>Ja</v>
      </c>
      <c r="AA67" s="1" t="s">
        <v>338</v>
      </c>
      <c r="AB67" s="1" t="s">
        <v>338</v>
      </c>
      <c r="AC67" s="1" t="s">
        <v>338</v>
      </c>
      <c r="AD67" s="1" t="s">
        <v>339</v>
      </c>
      <c r="AE67" s="1" t="s">
        <v>339</v>
      </c>
      <c r="AF67" s="1" t="s">
        <v>338</v>
      </c>
      <c r="AG67" s="1" t="s">
        <v>338</v>
      </c>
      <c r="AH67" s="1" t="s">
        <v>338</v>
      </c>
      <c r="AI67" s="1" t="s">
        <v>338</v>
      </c>
      <c r="AJ67" s="1" t="s">
        <v>339</v>
      </c>
      <c r="AL67" s="1" t="s">
        <v>339</v>
      </c>
      <c r="AM67" s="1" t="s">
        <v>339</v>
      </c>
      <c r="AN67" s="1" t="s">
        <v>339</v>
      </c>
      <c r="AO67" s="1" t="s">
        <v>339</v>
      </c>
      <c r="AP67" s="1" t="s">
        <v>339</v>
      </c>
      <c r="AQ67" s="1" t="s">
        <v>339</v>
      </c>
      <c r="AR67" s="1" t="s">
        <v>339</v>
      </c>
      <c r="AT67" s="21"/>
    </row>
    <row r="68" spans="1:46" ht="14.4" customHeight="1" outlineLevel="4" x14ac:dyDescent="0.3">
      <c r="A68" s="3" t="str">
        <f>O68</f>
        <v>PuntGeometrie [+]</v>
      </c>
      <c r="B68" s="3" t="s">
        <v>341</v>
      </c>
      <c r="C68" s="3" t="s">
        <v>353</v>
      </c>
      <c r="D68" s="122">
        <f t="shared" si="10"/>
        <v>5</v>
      </c>
      <c r="F68" s="231"/>
      <c r="H68" s="225"/>
      <c r="J68" s="237"/>
      <c r="L68" s="229"/>
      <c r="N68" s="229"/>
      <c r="O68" s="13" t="s">
        <v>181</v>
      </c>
      <c r="P68" s="9"/>
      <c r="S68" s="1" t="s">
        <v>211</v>
      </c>
      <c r="T68" s="1"/>
      <c r="U68" s="1"/>
      <c r="W68" s="1" t="str">
        <f t="shared" si="11"/>
        <v>Ja</v>
      </c>
      <c r="X68" s="1" t="str">
        <f t="shared" si="12"/>
        <v>Nvt</v>
      </c>
      <c r="Y68" s="1" t="str">
        <f t="shared" si="13"/>
        <v>Ja</v>
      </c>
      <c r="AA68" s="1" t="s">
        <v>338</v>
      </c>
      <c r="AB68" s="1" t="s">
        <v>338</v>
      </c>
      <c r="AC68" s="1" t="s">
        <v>338</v>
      </c>
      <c r="AD68" s="1" t="s">
        <v>339</v>
      </c>
      <c r="AE68" s="1" t="s">
        <v>339</v>
      </c>
      <c r="AF68" s="1" t="s">
        <v>338</v>
      </c>
      <c r="AG68" s="1" t="s">
        <v>338</v>
      </c>
      <c r="AH68" s="1" t="s">
        <v>338</v>
      </c>
      <c r="AI68" s="1" t="s">
        <v>338</v>
      </c>
      <c r="AJ68" s="1" t="s">
        <v>339</v>
      </c>
      <c r="AL68" s="1" t="s">
        <v>339</v>
      </c>
      <c r="AM68" s="1" t="s">
        <v>339</v>
      </c>
      <c r="AN68" s="1" t="s">
        <v>339</v>
      </c>
      <c r="AO68" s="1" t="s">
        <v>339</v>
      </c>
      <c r="AP68" s="1" t="s">
        <v>339</v>
      </c>
      <c r="AQ68" s="1" t="s">
        <v>339</v>
      </c>
      <c r="AR68" s="1" t="s">
        <v>339</v>
      </c>
      <c r="AT68" s="21"/>
    </row>
    <row r="69" spans="1:46" ht="14.4" customHeight="1" outlineLevel="5" x14ac:dyDescent="0.3">
      <c r="A69" s="7" t="str">
        <f>Q69</f>
        <v>Hoek</v>
      </c>
      <c r="B69" s="7" t="s">
        <v>341</v>
      </c>
      <c r="C69" s="7" t="s">
        <v>352</v>
      </c>
      <c r="D69" s="122">
        <f t="shared" si="10"/>
        <v>6</v>
      </c>
      <c r="F69" s="231"/>
      <c r="H69" s="225"/>
      <c r="J69" s="237"/>
      <c r="L69" s="229"/>
      <c r="N69" s="229"/>
      <c r="O69" s="4"/>
      <c r="P69" s="229" t="s">
        <v>52</v>
      </c>
      <c r="Q69" s="7" t="s">
        <v>53</v>
      </c>
      <c r="R69" s="9"/>
      <c r="S69" s="1" t="s">
        <v>137</v>
      </c>
      <c r="T69" s="1"/>
      <c r="U69" s="1"/>
      <c r="W69" s="1" t="str">
        <f t="shared" si="11"/>
        <v>Ja</v>
      </c>
      <c r="X69" s="1" t="str">
        <f t="shared" si="12"/>
        <v>Nvt</v>
      </c>
      <c r="Y69" s="1" t="str">
        <f t="shared" si="13"/>
        <v>Ja</v>
      </c>
      <c r="AA69" s="1" t="s">
        <v>338</v>
      </c>
      <c r="AB69" s="1" t="s">
        <v>338</v>
      </c>
      <c r="AC69" s="1" t="s">
        <v>338</v>
      </c>
      <c r="AD69" s="1" t="s">
        <v>339</v>
      </c>
      <c r="AE69" s="1" t="s">
        <v>339</v>
      </c>
      <c r="AF69" s="1" t="s">
        <v>338</v>
      </c>
      <c r="AG69" s="1" t="s">
        <v>338</v>
      </c>
      <c r="AH69" s="1" t="s">
        <v>338</v>
      </c>
      <c r="AI69" s="1" t="s">
        <v>338</v>
      </c>
      <c r="AJ69" s="1" t="s">
        <v>339</v>
      </c>
      <c r="AL69" s="1" t="s">
        <v>339</v>
      </c>
      <c r="AM69" s="1" t="s">
        <v>339</v>
      </c>
      <c r="AN69" s="1" t="s">
        <v>339</v>
      </c>
      <c r="AO69" s="1" t="s">
        <v>339</v>
      </c>
      <c r="AP69" s="1" t="s">
        <v>339</v>
      </c>
      <c r="AQ69" s="1" t="s">
        <v>339</v>
      </c>
      <c r="AR69" s="1" t="s">
        <v>339</v>
      </c>
      <c r="AT69" s="21"/>
    </row>
    <row r="70" spans="1:46" ht="14.4" customHeight="1" outlineLevel="5" x14ac:dyDescent="0.3">
      <c r="A70" s="7" t="str">
        <f>Q70</f>
        <v>Punt</v>
      </c>
      <c r="B70" s="7" t="s">
        <v>341</v>
      </c>
      <c r="C70" s="7" t="s">
        <v>352</v>
      </c>
      <c r="D70" s="122">
        <f t="shared" si="10"/>
        <v>6</v>
      </c>
      <c r="F70" s="231"/>
      <c r="H70" s="225"/>
      <c r="J70" s="237"/>
      <c r="L70" s="229"/>
      <c r="N70" s="229"/>
      <c r="P70" s="229"/>
      <c r="Q70" s="7" t="s">
        <v>54</v>
      </c>
      <c r="R70" s="9"/>
      <c r="S70" s="1" t="s">
        <v>137</v>
      </c>
      <c r="T70" s="1"/>
      <c r="U70" s="1"/>
      <c r="W70" s="1" t="str">
        <f t="shared" si="11"/>
        <v>Ja</v>
      </c>
      <c r="X70" s="1" t="str">
        <f t="shared" si="12"/>
        <v>Nvt</v>
      </c>
      <c r="Y70" s="1" t="str">
        <f t="shared" si="13"/>
        <v>Ja</v>
      </c>
      <c r="AA70" s="1" t="s">
        <v>338</v>
      </c>
      <c r="AB70" s="1" t="s">
        <v>338</v>
      </c>
      <c r="AC70" s="1" t="s">
        <v>338</v>
      </c>
      <c r="AD70" s="1" t="s">
        <v>339</v>
      </c>
      <c r="AE70" s="1" t="s">
        <v>339</v>
      </c>
      <c r="AF70" s="1" t="s">
        <v>338</v>
      </c>
      <c r="AG70" s="1" t="s">
        <v>338</v>
      </c>
      <c r="AH70" s="1" t="s">
        <v>338</v>
      </c>
      <c r="AI70" s="1" t="s">
        <v>338</v>
      </c>
      <c r="AJ70" s="1" t="s">
        <v>339</v>
      </c>
      <c r="AL70" s="1" t="s">
        <v>339</v>
      </c>
      <c r="AM70" s="1" t="s">
        <v>339</v>
      </c>
      <c r="AN70" s="1" t="s">
        <v>339</v>
      </c>
      <c r="AO70" s="1" t="s">
        <v>339</v>
      </c>
      <c r="AP70" s="1" t="s">
        <v>339</v>
      </c>
      <c r="AQ70" s="1" t="s">
        <v>339</v>
      </c>
      <c r="AR70" s="1" t="s">
        <v>339</v>
      </c>
      <c r="AT70" s="21"/>
    </row>
    <row r="71" spans="1:46" ht="14.4" customHeight="1" outlineLevel="5" x14ac:dyDescent="0.3">
      <c r="A71" s="3" t="str">
        <f>Q71</f>
        <v>Referentiemaatvoering</v>
      </c>
      <c r="B71" s="3" t="s">
        <v>341</v>
      </c>
      <c r="C71" s="3" t="s">
        <v>353</v>
      </c>
      <c r="D71" s="122">
        <f t="shared" si="10"/>
        <v>6</v>
      </c>
      <c r="F71" s="231"/>
      <c r="H71" s="225"/>
      <c r="J71" s="237"/>
      <c r="L71" s="229"/>
      <c r="N71" s="229"/>
      <c r="P71" s="229"/>
      <c r="Q71" s="3" t="s">
        <v>48</v>
      </c>
      <c r="R71" s="9"/>
      <c r="S71" s="1" t="s">
        <v>137</v>
      </c>
      <c r="T71" s="1"/>
      <c r="U71" s="1"/>
      <c r="W71" s="1" t="str">
        <f t="shared" si="11"/>
        <v>Optie</v>
      </c>
      <c r="X71" s="1" t="str">
        <f t="shared" si="12"/>
        <v>Nvt</v>
      </c>
      <c r="Y71" s="1" t="str">
        <f t="shared" si="13"/>
        <v>Optie</v>
      </c>
      <c r="AA71" s="1" t="s">
        <v>340</v>
      </c>
      <c r="AB71" s="1" t="s">
        <v>340</v>
      </c>
      <c r="AC71" s="1" t="s">
        <v>340</v>
      </c>
      <c r="AD71" s="1" t="s">
        <v>339</v>
      </c>
      <c r="AE71" s="1" t="s">
        <v>339</v>
      </c>
      <c r="AF71" s="1" t="s">
        <v>340</v>
      </c>
      <c r="AG71" s="1" t="s">
        <v>340</v>
      </c>
      <c r="AH71" s="1" t="s">
        <v>340</v>
      </c>
      <c r="AI71" s="1" t="s">
        <v>340</v>
      </c>
      <c r="AJ71" s="1" t="s">
        <v>339</v>
      </c>
      <c r="AL71" s="1" t="s">
        <v>339</v>
      </c>
      <c r="AM71" s="1" t="s">
        <v>339</v>
      </c>
      <c r="AN71" s="1" t="s">
        <v>339</v>
      </c>
      <c r="AO71" s="1" t="s">
        <v>339</v>
      </c>
      <c r="AP71" s="1" t="s">
        <v>339</v>
      </c>
      <c r="AQ71" s="1" t="s">
        <v>339</v>
      </c>
      <c r="AR71" s="1" t="s">
        <v>339</v>
      </c>
      <c r="AT71" s="21"/>
    </row>
    <row r="72" spans="1:46" ht="72" customHeight="1" outlineLevel="4" x14ac:dyDescent="0.3">
      <c r="A72" s="7" t="str">
        <f>O72</f>
        <v>Bewerking</v>
      </c>
      <c r="B72" s="7" t="s">
        <v>341</v>
      </c>
      <c r="C72" s="7" t="s">
        <v>352</v>
      </c>
      <c r="D72" s="122">
        <f t="shared" si="10"/>
        <v>5</v>
      </c>
      <c r="F72" s="231"/>
      <c r="H72" s="225"/>
      <c r="J72" s="237"/>
      <c r="L72" s="229"/>
      <c r="N72" s="229"/>
      <c r="O72" s="17" t="s">
        <v>49</v>
      </c>
      <c r="P72" s="9"/>
      <c r="S72" s="1" t="s">
        <v>208</v>
      </c>
      <c r="T72" s="21" t="s">
        <v>366</v>
      </c>
      <c r="U72" s="21" t="s">
        <v>366</v>
      </c>
      <c r="W72" s="1" t="str">
        <f t="shared" si="11"/>
        <v>Ja</v>
      </c>
      <c r="X72" s="1" t="str">
        <f t="shared" si="12"/>
        <v>Nvt</v>
      </c>
      <c r="Y72" s="1" t="str">
        <f t="shared" si="13"/>
        <v>Ja</v>
      </c>
      <c r="AA72" s="1" t="s">
        <v>338</v>
      </c>
      <c r="AB72" s="1" t="s">
        <v>338</v>
      </c>
      <c r="AC72" s="1" t="s">
        <v>338</v>
      </c>
      <c r="AD72" s="1" t="s">
        <v>339</v>
      </c>
      <c r="AE72" s="1" t="s">
        <v>339</v>
      </c>
      <c r="AF72" s="1" t="s">
        <v>338</v>
      </c>
      <c r="AG72" s="1" t="s">
        <v>338</v>
      </c>
      <c r="AH72" s="1" t="s">
        <v>338</v>
      </c>
      <c r="AI72" s="1" t="s">
        <v>338</v>
      </c>
      <c r="AJ72" s="1" t="s">
        <v>339</v>
      </c>
      <c r="AL72" s="1" t="s">
        <v>339</v>
      </c>
      <c r="AM72" s="1" t="s">
        <v>339</v>
      </c>
      <c r="AN72" s="1" t="s">
        <v>339</v>
      </c>
      <c r="AO72" s="1" t="s">
        <v>339</v>
      </c>
      <c r="AP72" s="1" t="s">
        <v>339</v>
      </c>
      <c r="AQ72" s="1" t="s">
        <v>339</v>
      </c>
      <c r="AR72" s="1" t="s">
        <v>339</v>
      </c>
      <c r="AT72" s="21"/>
    </row>
    <row r="73" spans="1:46" ht="14.4" customHeight="1" outlineLevel="3" x14ac:dyDescent="0.3">
      <c r="A73" s="3" t="str">
        <f>M73</f>
        <v>Afsluiter [+]</v>
      </c>
      <c r="B73" s="3" t="s">
        <v>338</v>
      </c>
      <c r="C73" s="3" t="s">
        <v>353</v>
      </c>
      <c r="D73" s="122">
        <f t="shared" si="10"/>
        <v>4</v>
      </c>
      <c r="F73" s="231"/>
      <c r="H73" s="225"/>
      <c r="J73" s="237"/>
      <c r="L73" s="229"/>
      <c r="M73" s="13" t="s">
        <v>184</v>
      </c>
      <c r="N73" s="9"/>
      <c r="S73" s="1" t="s">
        <v>215</v>
      </c>
      <c r="T73" s="1"/>
      <c r="U73" s="1"/>
      <c r="W73" s="1" t="str">
        <f t="shared" si="11"/>
        <v>Optie</v>
      </c>
      <c r="X73" s="1" t="str">
        <f t="shared" si="12"/>
        <v>Nee</v>
      </c>
      <c r="Y73" s="1" t="str">
        <f t="shared" si="13"/>
        <v>Optie</v>
      </c>
      <c r="AA73" s="1" t="s">
        <v>340</v>
      </c>
      <c r="AB73" s="1" t="s">
        <v>340</v>
      </c>
      <c r="AC73" s="1" t="s">
        <v>340</v>
      </c>
      <c r="AD73" s="1" t="s">
        <v>339</v>
      </c>
      <c r="AE73" s="1" t="s">
        <v>339</v>
      </c>
      <c r="AF73" s="1" t="s">
        <v>340</v>
      </c>
      <c r="AG73" s="1" t="s">
        <v>340</v>
      </c>
      <c r="AH73" s="1" t="s">
        <v>340</v>
      </c>
      <c r="AI73" s="1" t="s">
        <v>340</v>
      </c>
      <c r="AJ73" s="1" t="s">
        <v>341</v>
      </c>
      <c r="AL73" s="1" t="s">
        <v>341</v>
      </c>
      <c r="AM73" s="1" t="s">
        <v>341</v>
      </c>
      <c r="AN73" s="1" t="s">
        <v>341</v>
      </c>
      <c r="AO73" s="1" t="s">
        <v>341</v>
      </c>
      <c r="AP73" s="1" t="s">
        <v>341</v>
      </c>
      <c r="AQ73" s="1" t="s">
        <v>341</v>
      </c>
      <c r="AR73" s="1" t="s">
        <v>341</v>
      </c>
      <c r="AT73" s="21"/>
    </row>
    <row r="74" spans="1:46" ht="14.4" customHeight="1" outlineLevel="4" x14ac:dyDescent="0.3">
      <c r="A74" s="7" t="str">
        <f>O74</f>
        <v>Nummer</v>
      </c>
      <c r="B74" s="7" t="s">
        <v>341</v>
      </c>
      <c r="C74" s="7" t="s">
        <v>352</v>
      </c>
      <c r="D74" s="122">
        <f t="shared" si="10"/>
        <v>5</v>
      </c>
      <c r="F74" s="231"/>
      <c r="H74" s="225"/>
      <c r="J74" s="237"/>
      <c r="L74" s="229"/>
      <c r="M74" s="4"/>
      <c r="N74" s="229" t="s">
        <v>57</v>
      </c>
      <c r="O74" s="17" t="s">
        <v>58</v>
      </c>
      <c r="P74" s="9"/>
      <c r="S74" s="1" t="s">
        <v>137</v>
      </c>
      <c r="T74" s="1"/>
      <c r="U74" s="1"/>
      <c r="W74" s="1" t="str">
        <f t="shared" si="11"/>
        <v>Ja</v>
      </c>
      <c r="X74" s="1" t="str">
        <f t="shared" si="12"/>
        <v>Nvt</v>
      </c>
      <c r="Y74" s="1" t="str">
        <f t="shared" si="13"/>
        <v>Ja</v>
      </c>
      <c r="AA74" s="1" t="s">
        <v>338</v>
      </c>
      <c r="AB74" s="1" t="s">
        <v>338</v>
      </c>
      <c r="AC74" s="1" t="s">
        <v>338</v>
      </c>
      <c r="AD74" s="1" t="s">
        <v>339</v>
      </c>
      <c r="AE74" s="1" t="s">
        <v>339</v>
      </c>
      <c r="AF74" s="1" t="s">
        <v>338</v>
      </c>
      <c r="AG74" s="1" t="s">
        <v>338</v>
      </c>
      <c r="AH74" s="1" t="s">
        <v>338</v>
      </c>
      <c r="AI74" s="1" t="s">
        <v>338</v>
      </c>
      <c r="AJ74" s="1" t="s">
        <v>339</v>
      </c>
      <c r="AL74" s="1" t="s">
        <v>339</v>
      </c>
      <c r="AM74" s="1" t="s">
        <v>339</v>
      </c>
      <c r="AN74" s="1" t="s">
        <v>339</v>
      </c>
      <c r="AO74" s="1" t="s">
        <v>339</v>
      </c>
      <c r="AP74" s="1" t="s">
        <v>339</v>
      </c>
      <c r="AQ74" s="1" t="s">
        <v>339</v>
      </c>
      <c r="AR74" s="1" t="s">
        <v>339</v>
      </c>
      <c r="AT74" s="21"/>
    </row>
    <row r="75" spans="1:46" ht="57.6" customHeight="1" outlineLevel="4" x14ac:dyDescent="0.3">
      <c r="A75" s="7" t="str">
        <f t="shared" ref="A75:A76" si="14">O75</f>
        <v>Soort</v>
      </c>
      <c r="B75" s="7" t="s">
        <v>341</v>
      </c>
      <c r="C75" s="7" t="s">
        <v>352</v>
      </c>
      <c r="D75" s="122">
        <f t="shared" si="10"/>
        <v>5</v>
      </c>
      <c r="F75" s="231"/>
      <c r="H75" s="225"/>
      <c r="J75" s="237"/>
      <c r="L75" s="229"/>
      <c r="N75" s="229"/>
      <c r="O75" s="17" t="s">
        <v>59</v>
      </c>
      <c r="P75" s="9"/>
      <c r="S75" s="1" t="s">
        <v>216</v>
      </c>
      <c r="T75" s="21" t="s">
        <v>292</v>
      </c>
      <c r="U75" s="21" t="s">
        <v>292</v>
      </c>
      <c r="W75" s="1" t="str">
        <f t="shared" si="11"/>
        <v>Ja</v>
      </c>
      <c r="X75" s="1" t="str">
        <f t="shared" si="12"/>
        <v>Nvt</v>
      </c>
      <c r="Y75" s="1" t="str">
        <f t="shared" si="13"/>
        <v>Ja</v>
      </c>
      <c r="AA75" s="1" t="s">
        <v>338</v>
      </c>
      <c r="AB75" s="1" t="s">
        <v>338</v>
      </c>
      <c r="AC75" s="1" t="s">
        <v>338</v>
      </c>
      <c r="AD75" s="1" t="s">
        <v>339</v>
      </c>
      <c r="AE75" s="1" t="s">
        <v>339</v>
      </c>
      <c r="AF75" s="1" t="s">
        <v>338</v>
      </c>
      <c r="AG75" s="1" t="s">
        <v>338</v>
      </c>
      <c r="AH75" s="1" t="s">
        <v>338</v>
      </c>
      <c r="AI75" s="1" t="s">
        <v>338</v>
      </c>
      <c r="AJ75" s="1" t="s">
        <v>339</v>
      </c>
      <c r="AL75" s="1" t="s">
        <v>339</v>
      </c>
      <c r="AM75" s="1" t="s">
        <v>339</v>
      </c>
      <c r="AN75" s="1" t="s">
        <v>339</v>
      </c>
      <c r="AO75" s="1" t="s">
        <v>339</v>
      </c>
      <c r="AP75" s="1" t="s">
        <v>339</v>
      </c>
      <c r="AQ75" s="1" t="s">
        <v>339</v>
      </c>
      <c r="AR75" s="1" t="s">
        <v>339</v>
      </c>
      <c r="AT75" s="21"/>
    </row>
    <row r="76" spans="1:46" ht="14.4" customHeight="1" outlineLevel="4" x14ac:dyDescent="0.3">
      <c r="A76" s="3" t="str">
        <f t="shared" si="14"/>
        <v>PuntGeometrie [+]</v>
      </c>
      <c r="B76" s="3" t="s">
        <v>341</v>
      </c>
      <c r="C76" s="3" t="s">
        <v>353</v>
      </c>
      <c r="D76" s="122">
        <f t="shared" si="10"/>
        <v>5</v>
      </c>
      <c r="F76" s="231"/>
      <c r="H76" s="225"/>
      <c r="J76" s="237"/>
      <c r="L76" s="229"/>
      <c r="N76" s="229"/>
      <c r="O76" s="13" t="s">
        <v>181</v>
      </c>
      <c r="P76" s="9"/>
      <c r="S76" s="1" t="s">
        <v>211</v>
      </c>
      <c r="T76" s="1"/>
      <c r="U76" s="1"/>
      <c r="W76" s="1" t="str">
        <f t="shared" si="11"/>
        <v>Ja</v>
      </c>
      <c r="X76" s="1" t="str">
        <f t="shared" si="12"/>
        <v>Nvt</v>
      </c>
      <c r="Y76" s="1" t="str">
        <f t="shared" si="13"/>
        <v>Ja</v>
      </c>
      <c r="AA76" s="1" t="s">
        <v>338</v>
      </c>
      <c r="AB76" s="1" t="s">
        <v>338</v>
      </c>
      <c r="AC76" s="1" t="s">
        <v>338</v>
      </c>
      <c r="AD76" s="1" t="s">
        <v>339</v>
      </c>
      <c r="AE76" s="1" t="s">
        <v>339</v>
      </c>
      <c r="AF76" s="1" t="s">
        <v>338</v>
      </c>
      <c r="AG76" s="1" t="s">
        <v>338</v>
      </c>
      <c r="AH76" s="1" t="s">
        <v>338</v>
      </c>
      <c r="AI76" s="1" t="s">
        <v>338</v>
      </c>
      <c r="AJ76" s="1" t="s">
        <v>339</v>
      </c>
      <c r="AL76" s="1" t="s">
        <v>339</v>
      </c>
      <c r="AM76" s="1" t="s">
        <v>339</v>
      </c>
      <c r="AN76" s="1" t="s">
        <v>339</v>
      </c>
      <c r="AO76" s="1" t="s">
        <v>339</v>
      </c>
      <c r="AP76" s="1" t="s">
        <v>339</v>
      </c>
      <c r="AQ76" s="1" t="s">
        <v>339</v>
      </c>
      <c r="AR76" s="1" t="s">
        <v>339</v>
      </c>
      <c r="AT76" s="21"/>
    </row>
    <row r="77" spans="1:46" ht="14.4" customHeight="1" outlineLevel="5" x14ac:dyDescent="0.3">
      <c r="A77" s="7" t="str">
        <f>Q77</f>
        <v>Hoek</v>
      </c>
      <c r="B77" s="7" t="s">
        <v>341</v>
      </c>
      <c r="C77" s="7" t="s">
        <v>352</v>
      </c>
      <c r="D77" s="122">
        <f t="shared" si="10"/>
        <v>6</v>
      </c>
      <c r="F77" s="231"/>
      <c r="H77" s="225"/>
      <c r="J77" s="237"/>
      <c r="L77" s="229"/>
      <c r="N77" s="229"/>
      <c r="O77" s="4"/>
      <c r="P77" s="229" t="s">
        <v>52</v>
      </c>
      <c r="Q77" s="7" t="s">
        <v>53</v>
      </c>
      <c r="R77" s="9"/>
      <c r="S77" s="1" t="s">
        <v>137</v>
      </c>
      <c r="T77" s="1"/>
      <c r="U77" s="1"/>
      <c r="W77" s="1" t="str">
        <f t="shared" si="11"/>
        <v>Ja</v>
      </c>
      <c r="X77" s="1" t="str">
        <f t="shared" si="12"/>
        <v>Nvt</v>
      </c>
      <c r="Y77" s="1" t="str">
        <f t="shared" si="13"/>
        <v>Ja</v>
      </c>
      <c r="AA77" s="1" t="s">
        <v>338</v>
      </c>
      <c r="AB77" s="1" t="s">
        <v>338</v>
      </c>
      <c r="AC77" s="1" t="s">
        <v>338</v>
      </c>
      <c r="AD77" s="1" t="s">
        <v>339</v>
      </c>
      <c r="AE77" s="1" t="s">
        <v>339</v>
      </c>
      <c r="AF77" s="1" t="s">
        <v>338</v>
      </c>
      <c r="AG77" s="1" t="s">
        <v>338</v>
      </c>
      <c r="AH77" s="1" t="s">
        <v>338</v>
      </c>
      <c r="AI77" s="1" t="s">
        <v>338</v>
      </c>
      <c r="AJ77" s="1" t="s">
        <v>339</v>
      </c>
      <c r="AL77" s="1" t="s">
        <v>339</v>
      </c>
      <c r="AM77" s="1" t="s">
        <v>339</v>
      </c>
      <c r="AN77" s="1" t="s">
        <v>339</v>
      </c>
      <c r="AO77" s="1" t="s">
        <v>339</v>
      </c>
      <c r="AP77" s="1" t="s">
        <v>339</v>
      </c>
      <c r="AQ77" s="1" t="s">
        <v>339</v>
      </c>
      <c r="AR77" s="1" t="s">
        <v>339</v>
      </c>
      <c r="AT77" s="21"/>
    </row>
    <row r="78" spans="1:46" ht="14.4" customHeight="1" outlineLevel="5" x14ac:dyDescent="0.3">
      <c r="A78" s="7" t="str">
        <f t="shared" ref="A78:A79" si="15">Q78</f>
        <v>Punt</v>
      </c>
      <c r="B78" s="7" t="s">
        <v>341</v>
      </c>
      <c r="C78" s="7" t="s">
        <v>352</v>
      </c>
      <c r="D78" s="122">
        <f t="shared" si="10"/>
        <v>6</v>
      </c>
      <c r="F78" s="231"/>
      <c r="H78" s="225"/>
      <c r="J78" s="237"/>
      <c r="L78" s="229"/>
      <c r="N78" s="229"/>
      <c r="P78" s="229"/>
      <c r="Q78" s="7" t="s">
        <v>54</v>
      </c>
      <c r="R78" s="9"/>
      <c r="S78" s="1" t="s">
        <v>137</v>
      </c>
      <c r="T78" s="1"/>
      <c r="U78" s="1"/>
      <c r="W78" s="1" t="str">
        <f t="shared" si="11"/>
        <v>Ja</v>
      </c>
      <c r="X78" s="1" t="str">
        <f t="shared" si="12"/>
        <v>Nvt</v>
      </c>
      <c r="Y78" s="1" t="str">
        <f t="shared" si="13"/>
        <v>Ja</v>
      </c>
      <c r="AA78" s="1" t="s">
        <v>338</v>
      </c>
      <c r="AB78" s="1" t="s">
        <v>338</v>
      </c>
      <c r="AC78" s="1" t="s">
        <v>338</v>
      </c>
      <c r="AD78" s="1" t="s">
        <v>339</v>
      </c>
      <c r="AE78" s="1" t="s">
        <v>339</v>
      </c>
      <c r="AF78" s="1" t="s">
        <v>338</v>
      </c>
      <c r="AG78" s="1" t="s">
        <v>338</v>
      </c>
      <c r="AH78" s="1" t="s">
        <v>338</v>
      </c>
      <c r="AI78" s="1" t="s">
        <v>338</v>
      </c>
      <c r="AJ78" s="1" t="s">
        <v>339</v>
      </c>
      <c r="AL78" s="1" t="s">
        <v>339</v>
      </c>
      <c r="AM78" s="1" t="s">
        <v>339</v>
      </c>
      <c r="AN78" s="1" t="s">
        <v>339</v>
      </c>
      <c r="AO78" s="1" t="s">
        <v>339</v>
      </c>
      <c r="AP78" s="1" t="s">
        <v>339</v>
      </c>
      <c r="AQ78" s="1" t="s">
        <v>339</v>
      </c>
      <c r="AR78" s="1" t="s">
        <v>339</v>
      </c>
      <c r="AT78" s="21"/>
    </row>
    <row r="79" spans="1:46" ht="14.4" customHeight="1" outlineLevel="5" x14ac:dyDescent="0.3">
      <c r="A79" s="3" t="str">
        <f t="shared" si="15"/>
        <v>Referentiemaatvoering</v>
      </c>
      <c r="B79" s="3" t="s">
        <v>341</v>
      </c>
      <c r="C79" s="3" t="s">
        <v>353</v>
      </c>
      <c r="D79" s="122">
        <f t="shared" si="10"/>
        <v>6</v>
      </c>
      <c r="F79" s="231"/>
      <c r="H79" s="225"/>
      <c r="J79" s="237"/>
      <c r="L79" s="229"/>
      <c r="N79" s="229"/>
      <c r="P79" s="229"/>
      <c r="Q79" s="3" t="s">
        <v>48</v>
      </c>
      <c r="R79" s="9"/>
      <c r="S79" s="1" t="s">
        <v>137</v>
      </c>
      <c r="T79" s="1"/>
      <c r="U79" s="1"/>
      <c r="W79" s="1" t="str">
        <f t="shared" si="11"/>
        <v>Optie</v>
      </c>
      <c r="X79" s="1" t="str">
        <f t="shared" si="12"/>
        <v>Nvt</v>
      </c>
      <c r="Y79" s="1" t="str">
        <f t="shared" si="13"/>
        <v>Optie</v>
      </c>
      <c r="AA79" s="1" t="s">
        <v>340</v>
      </c>
      <c r="AB79" s="1" t="s">
        <v>340</v>
      </c>
      <c r="AC79" s="1" t="s">
        <v>340</v>
      </c>
      <c r="AD79" s="1" t="s">
        <v>339</v>
      </c>
      <c r="AE79" s="1" t="s">
        <v>339</v>
      </c>
      <c r="AF79" s="1" t="s">
        <v>340</v>
      </c>
      <c r="AG79" s="1" t="s">
        <v>340</v>
      </c>
      <c r="AH79" s="1" t="s">
        <v>340</v>
      </c>
      <c r="AI79" s="1" t="s">
        <v>340</v>
      </c>
      <c r="AJ79" s="1" t="s">
        <v>339</v>
      </c>
      <c r="AL79" s="1" t="s">
        <v>339</v>
      </c>
      <c r="AM79" s="1" t="s">
        <v>339</v>
      </c>
      <c r="AN79" s="1" t="s">
        <v>339</v>
      </c>
      <c r="AO79" s="1" t="s">
        <v>339</v>
      </c>
      <c r="AP79" s="1" t="s">
        <v>339</v>
      </c>
      <c r="AQ79" s="1" t="s">
        <v>339</v>
      </c>
      <c r="AR79" s="1" t="s">
        <v>339</v>
      </c>
      <c r="AT79" s="21"/>
    </row>
    <row r="80" spans="1:46" ht="72" customHeight="1" outlineLevel="4" x14ac:dyDescent="0.3">
      <c r="A80" s="7" t="str">
        <f>O80</f>
        <v>Bewerking</v>
      </c>
      <c r="B80" s="7" t="s">
        <v>341</v>
      </c>
      <c r="C80" s="7" t="s">
        <v>352</v>
      </c>
      <c r="D80" s="122">
        <f t="shared" si="10"/>
        <v>5</v>
      </c>
      <c r="F80" s="231"/>
      <c r="H80" s="225"/>
      <c r="J80" s="237"/>
      <c r="L80" s="229"/>
      <c r="N80" s="229"/>
      <c r="O80" s="17" t="s">
        <v>49</v>
      </c>
      <c r="P80" s="9"/>
      <c r="S80" s="1" t="s">
        <v>208</v>
      </c>
      <c r="T80" s="21" t="s">
        <v>366</v>
      </c>
      <c r="U80" s="21" t="s">
        <v>366</v>
      </c>
      <c r="W80" s="1" t="str">
        <f t="shared" si="11"/>
        <v>Ja</v>
      </c>
      <c r="X80" s="1" t="str">
        <f t="shared" si="12"/>
        <v>Nvt</v>
      </c>
      <c r="Y80" s="1" t="str">
        <f t="shared" si="13"/>
        <v>Ja</v>
      </c>
      <c r="AA80" s="1" t="s">
        <v>338</v>
      </c>
      <c r="AB80" s="1" t="s">
        <v>338</v>
      </c>
      <c r="AC80" s="1" t="s">
        <v>338</v>
      </c>
      <c r="AD80" s="1" t="s">
        <v>339</v>
      </c>
      <c r="AE80" s="1" t="s">
        <v>339</v>
      </c>
      <c r="AF80" s="1" t="s">
        <v>338</v>
      </c>
      <c r="AG80" s="1" t="s">
        <v>338</v>
      </c>
      <c r="AH80" s="1" t="s">
        <v>338</v>
      </c>
      <c r="AI80" s="1" t="s">
        <v>338</v>
      </c>
      <c r="AJ80" s="1" t="s">
        <v>339</v>
      </c>
      <c r="AL80" s="1" t="s">
        <v>339</v>
      </c>
      <c r="AM80" s="1" t="s">
        <v>339</v>
      </c>
      <c r="AN80" s="1" t="s">
        <v>339</v>
      </c>
      <c r="AO80" s="1" t="s">
        <v>339</v>
      </c>
      <c r="AP80" s="1" t="s">
        <v>339</v>
      </c>
      <c r="AQ80" s="1" t="s">
        <v>339</v>
      </c>
      <c r="AR80" s="1" t="s">
        <v>339</v>
      </c>
      <c r="AT80" s="21"/>
    </row>
    <row r="81" spans="1:46" ht="72" customHeight="1" outlineLevel="4" x14ac:dyDescent="0.3">
      <c r="A81" s="8" t="str">
        <f t="shared" ref="A81:A82" si="16">O81</f>
        <v>AfsluiterType</v>
      </c>
      <c r="B81" s="8" t="s">
        <v>341</v>
      </c>
      <c r="C81" s="8" t="s">
        <v>354</v>
      </c>
      <c r="D81" s="122">
        <f t="shared" si="10"/>
        <v>5</v>
      </c>
      <c r="F81" s="231"/>
      <c r="H81" s="225"/>
      <c r="J81" s="237"/>
      <c r="L81" s="229"/>
      <c r="N81" s="229"/>
      <c r="O81" s="12" t="s">
        <v>60</v>
      </c>
      <c r="P81" s="9"/>
      <c r="S81" s="1" t="s">
        <v>217</v>
      </c>
      <c r="T81" s="21" t="s">
        <v>293</v>
      </c>
      <c r="U81" s="21"/>
      <c r="W81" s="1" t="str">
        <f t="shared" si="11"/>
        <v>Nee</v>
      </c>
      <c r="X81" s="1" t="str">
        <f t="shared" si="12"/>
        <v>Nvt</v>
      </c>
      <c r="Y81" s="1" t="str">
        <f t="shared" si="13"/>
        <v>Nee</v>
      </c>
      <c r="AA81" s="1" t="s">
        <v>341</v>
      </c>
      <c r="AB81" s="1" t="s">
        <v>341</v>
      </c>
      <c r="AC81" s="1" t="s">
        <v>341</v>
      </c>
      <c r="AD81" s="1" t="s">
        <v>339</v>
      </c>
      <c r="AE81" s="1" t="s">
        <v>339</v>
      </c>
      <c r="AF81" s="1" t="s">
        <v>341</v>
      </c>
      <c r="AG81" s="1" t="s">
        <v>341</v>
      </c>
      <c r="AH81" s="1" t="s">
        <v>341</v>
      </c>
      <c r="AI81" s="1" t="s">
        <v>341</v>
      </c>
      <c r="AJ81" s="1" t="s">
        <v>339</v>
      </c>
      <c r="AL81" s="1" t="s">
        <v>339</v>
      </c>
      <c r="AM81" s="1" t="s">
        <v>339</v>
      </c>
      <c r="AN81" s="1" t="s">
        <v>339</v>
      </c>
      <c r="AO81" s="1" t="s">
        <v>339</v>
      </c>
      <c r="AP81" s="1" t="s">
        <v>339</v>
      </c>
      <c r="AQ81" s="1" t="s">
        <v>339</v>
      </c>
      <c r="AR81" s="1" t="s">
        <v>339</v>
      </c>
      <c r="AT81" s="21"/>
    </row>
    <row r="82" spans="1:46" ht="129.6" customHeight="1" outlineLevel="4" x14ac:dyDescent="0.3">
      <c r="A82" s="7" t="str">
        <f t="shared" si="16"/>
        <v>SoortVerbinding</v>
      </c>
      <c r="B82" s="7" t="s">
        <v>341</v>
      </c>
      <c r="C82" s="7" t="s">
        <v>352</v>
      </c>
      <c r="D82" s="122">
        <f t="shared" si="10"/>
        <v>5</v>
      </c>
      <c r="F82" s="231"/>
      <c r="H82" s="225"/>
      <c r="J82" s="237"/>
      <c r="L82" s="229"/>
      <c r="N82" s="229"/>
      <c r="O82" s="17" t="s">
        <v>61</v>
      </c>
      <c r="P82" s="9"/>
      <c r="S82" s="1" t="s">
        <v>218</v>
      </c>
      <c r="T82" s="21" t="s">
        <v>294</v>
      </c>
      <c r="U82" s="21" t="s">
        <v>294</v>
      </c>
      <c r="W82" s="1" t="str">
        <f t="shared" si="11"/>
        <v>Ja</v>
      </c>
      <c r="X82" s="1" t="str">
        <f t="shared" si="12"/>
        <v>Nvt</v>
      </c>
      <c r="Y82" s="1" t="str">
        <f t="shared" si="13"/>
        <v>Ja</v>
      </c>
      <c r="AA82" s="1" t="s">
        <v>338</v>
      </c>
      <c r="AB82" s="1" t="s">
        <v>338</v>
      </c>
      <c r="AC82" s="1" t="s">
        <v>338</v>
      </c>
      <c r="AD82" s="1" t="s">
        <v>339</v>
      </c>
      <c r="AE82" s="1" t="s">
        <v>339</v>
      </c>
      <c r="AF82" s="1" t="s">
        <v>338</v>
      </c>
      <c r="AG82" s="1" t="s">
        <v>338</v>
      </c>
      <c r="AH82" s="1" t="s">
        <v>338</v>
      </c>
      <c r="AI82" s="1" t="s">
        <v>338</v>
      </c>
      <c r="AJ82" s="1" t="s">
        <v>339</v>
      </c>
      <c r="AL82" s="1" t="s">
        <v>339</v>
      </c>
      <c r="AM82" s="1" t="s">
        <v>339</v>
      </c>
      <c r="AN82" s="1" t="s">
        <v>339</v>
      </c>
      <c r="AO82" s="1" t="s">
        <v>339</v>
      </c>
      <c r="AP82" s="1" t="s">
        <v>339</v>
      </c>
      <c r="AQ82" s="1" t="s">
        <v>339</v>
      </c>
      <c r="AR82" s="1" t="s">
        <v>339</v>
      </c>
      <c r="AT82" s="21"/>
    </row>
    <row r="83" spans="1:46" ht="14.4" customHeight="1" outlineLevel="3" x14ac:dyDescent="0.3">
      <c r="A83" s="3" t="str">
        <f>M83</f>
        <v>Gasstopper [+]</v>
      </c>
      <c r="B83" s="3" t="s">
        <v>338</v>
      </c>
      <c r="C83" s="3" t="s">
        <v>353</v>
      </c>
      <c r="D83" s="122">
        <f t="shared" si="10"/>
        <v>4</v>
      </c>
      <c r="F83" s="231"/>
      <c r="H83" s="225"/>
      <c r="J83" s="237"/>
      <c r="L83" s="229"/>
      <c r="M83" s="13" t="s">
        <v>185</v>
      </c>
      <c r="N83" s="9"/>
      <c r="S83" s="1" t="s">
        <v>219</v>
      </c>
      <c r="T83" s="1"/>
      <c r="U83" s="1"/>
      <c r="W83" s="1" t="str">
        <f t="shared" si="11"/>
        <v>Optie</v>
      </c>
      <c r="X83" s="1" t="str">
        <f t="shared" si="12"/>
        <v>Nee</v>
      </c>
      <c r="Y83" s="1" t="str">
        <f t="shared" si="13"/>
        <v>Optie</v>
      </c>
      <c r="AA83" s="1" t="s">
        <v>340</v>
      </c>
      <c r="AB83" s="1" t="s">
        <v>340</v>
      </c>
      <c r="AC83" s="1" t="s">
        <v>340</v>
      </c>
      <c r="AD83" s="1" t="s">
        <v>339</v>
      </c>
      <c r="AE83" s="1" t="s">
        <v>339</v>
      </c>
      <c r="AF83" s="1" t="s">
        <v>341</v>
      </c>
      <c r="AG83" s="1" t="s">
        <v>340</v>
      </c>
      <c r="AH83" s="1" t="s">
        <v>340</v>
      </c>
      <c r="AI83" s="1" t="s">
        <v>340</v>
      </c>
      <c r="AJ83" s="1" t="s">
        <v>341</v>
      </c>
      <c r="AL83" s="1" t="s">
        <v>341</v>
      </c>
      <c r="AM83" s="1" t="s">
        <v>341</v>
      </c>
      <c r="AN83" s="1" t="s">
        <v>341</v>
      </c>
      <c r="AO83" s="1" t="s">
        <v>341</v>
      </c>
      <c r="AP83" s="1" t="s">
        <v>339</v>
      </c>
      <c r="AQ83" s="1" t="s">
        <v>341</v>
      </c>
      <c r="AR83" s="1" t="s">
        <v>341</v>
      </c>
      <c r="AT83" s="21" t="s">
        <v>360</v>
      </c>
    </row>
    <row r="84" spans="1:46" ht="28.8" customHeight="1" outlineLevel="4" x14ac:dyDescent="0.3">
      <c r="A84" s="7" t="str">
        <f>O84</f>
        <v>Capaciteit</v>
      </c>
      <c r="B84" s="7" t="s">
        <v>341</v>
      </c>
      <c r="C84" s="7" t="s">
        <v>352</v>
      </c>
      <c r="D84" s="122">
        <f t="shared" si="10"/>
        <v>5</v>
      </c>
      <c r="F84" s="231"/>
      <c r="H84" s="225"/>
      <c r="J84" s="237"/>
      <c r="L84" s="229"/>
      <c r="M84" s="4"/>
      <c r="N84" s="16" t="s">
        <v>62</v>
      </c>
      <c r="O84" s="7" t="s">
        <v>27</v>
      </c>
      <c r="P84" s="9"/>
      <c r="S84" s="1" t="s">
        <v>220</v>
      </c>
      <c r="T84" s="21" t="s">
        <v>295</v>
      </c>
      <c r="U84" s="21" t="s">
        <v>295</v>
      </c>
      <c r="W84" s="1" t="str">
        <f t="shared" si="11"/>
        <v>Ja</v>
      </c>
      <c r="X84" s="1" t="str">
        <f t="shared" si="12"/>
        <v>Nvt</v>
      </c>
      <c r="Y84" s="1" t="str">
        <f t="shared" si="13"/>
        <v>Ja</v>
      </c>
      <c r="AA84" s="1" t="s">
        <v>338</v>
      </c>
      <c r="AB84" s="1" t="s">
        <v>338</v>
      </c>
      <c r="AC84" s="1" t="s">
        <v>338</v>
      </c>
      <c r="AD84" s="1" t="s">
        <v>339</v>
      </c>
      <c r="AE84" s="1" t="s">
        <v>339</v>
      </c>
      <c r="AF84" s="1" t="s">
        <v>339</v>
      </c>
      <c r="AG84" s="1" t="s">
        <v>338</v>
      </c>
      <c r="AH84" s="1" t="s">
        <v>338</v>
      </c>
      <c r="AI84" s="1" t="s">
        <v>338</v>
      </c>
      <c r="AJ84" s="1" t="s">
        <v>339</v>
      </c>
      <c r="AL84" s="1" t="s">
        <v>339</v>
      </c>
      <c r="AM84" s="1" t="s">
        <v>339</v>
      </c>
      <c r="AN84" s="1" t="s">
        <v>339</v>
      </c>
      <c r="AO84" s="1" t="s">
        <v>339</v>
      </c>
      <c r="AP84" s="1" t="s">
        <v>339</v>
      </c>
      <c r="AQ84" s="1" t="s">
        <v>339</v>
      </c>
      <c r="AR84" s="1" t="s">
        <v>339</v>
      </c>
      <c r="AT84" s="21"/>
    </row>
    <row r="85" spans="1:46" ht="28.8" customHeight="1" outlineLevel="3" x14ac:dyDescent="0.3">
      <c r="A85" s="8" t="str">
        <f>M85</f>
        <v>Gevelbevestiging</v>
      </c>
      <c r="B85" s="8" t="s">
        <v>338</v>
      </c>
      <c r="C85" s="8" t="s">
        <v>354</v>
      </c>
      <c r="D85" s="122">
        <f t="shared" si="10"/>
        <v>4</v>
      </c>
      <c r="F85" s="231"/>
      <c r="H85" s="225"/>
      <c r="J85" s="237"/>
      <c r="L85" s="229"/>
      <c r="M85" s="12" t="s">
        <v>63</v>
      </c>
      <c r="N85" s="9"/>
      <c r="S85" s="1" t="s">
        <v>221</v>
      </c>
      <c r="T85" s="21" t="s">
        <v>296</v>
      </c>
      <c r="U85" s="21"/>
      <c r="W85" s="1" t="str">
        <f t="shared" si="11"/>
        <v>Nee</v>
      </c>
      <c r="X85" s="1" t="str">
        <f t="shared" si="12"/>
        <v>Nee</v>
      </c>
      <c r="Y85" s="1" t="str">
        <f t="shared" si="13"/>
        <v>Nee</v>
      </c>
      <c r="AA85" s="1" t="s">
        <v>341</v>
      </c>
      <c r="AB85" s="1" t="s">
        <v>341</v>
      </c>
      <c r="AC85" s="1" t="s">
        <v>341</v>
      </c>
      <c r="AD85" s="1" t="s">
        <v>339</v>
      </c>
      <c r="AE85" s="1" t="s">
        <v>339</v>
      </c>
      <c r="AF85" s="1" t="s">
        <v>341</v>
      </c>
      <c r="AG85" s="1" t="s">
        <v>341</v>
      </c>
      <c r="AH85" s="1" t="s">
        <v>341</v>
      </c>
      <c r="AI85" s="1" t="s">
        <v>341</v>
      </c>
      <c r="AJ85" s="1" t="s">
        <v>341</v>
      </c>
      <c r="AL85" s="1" t="s">
        <v>341</v>
      </c>
      <c r="AM85" s="1" t="s">
        <v>341</v>
      </c>
      <c r="AN85" s="1" t="s">
        <v>341</v>
      </c>
      <c r="AO85" s="1" t="s">
        <v>341</v>
      </c>
      <c r="AP85" s="1" t="s">
        <v>339</v>
      </c>
      <c r="AQ85" s="1" t="s">
        <v>341</v>
      </c>
      <c r="AR85" s="1" t="s">
        <v>341</v>
      </c>
      <c r="AT85" s="21"/>
    </row>
    <row r="86" spans="1:46" ht="43.2" customHeight="1" outlineLevel="3" x14ac:dyDescent="0.3">
      <c r="A86" s="8" t="str">
        <f t="shared" ref="A86:A87" si="17">M86</f>
        <v>Gevelpassage</v>
      </c>
      <c r="B86" s="8" t="s">
        <v>338</v>
      </c>
      <c r="C86" s="8" t="s">
        <v>354</v>
      </c>
      <c r="D86" s="122">
        <f t="shared" si="10"/>
        <v>4</v>
      </c>
      <c r="F86" s="231"/>
      <c r="H86" s="225"/>
      <c r="J86" s="237"/>
      <c r="L86" s="229"/>
      <c r="M86" s="12" t="s">
        <v>64</v>
      </c>
      <c r="N86" s="9"/>
      <c r="S86" s="1" t="s">
        <v>222</v>
      </c>
      <c r="T86" s="21" t="s">
        <v>297</v>
      </c>
      <c r="U86" s="21"/>
      <c r="W86" s="1" t="str">
        <f t="shared" si="11"/>
        <v>Nee</v>
      </c>
      <c r="X86" s="1" t="str">
        <f t="shared" si="12"/>
        <v>Nee</v>
      </c>
      <c r="Y86" s="1" t="str">
        <f t="shared" si="13"/>
        <v>Nee</v>
      </c>
      <c r="AA86" s="1" t="s">
        <v>341</v>
      </c>
      <c r="AB86" s="1" t="s">
        <v>341</v>
      </c>
      <c r="AC86" s="1" t="s">
        <v>341</v>
      </c>
      <c r="AD86" s="1" t="s">
        <v>339</v>
      </c>
      <c r="AE86" s="1" t="s">
        <v>339</v>
      </c>
      <c r="AF86" s="1" t="s">
        <v>341</v>
      </c>
      <c r="AG86" s="1" t="s">
        <v>341</v>
      </c>
      <c r="AH86" s="1" t="s">
        <v>341</v>
      </c>
      <c r="AI86" s="1" t="s">
        <v>341</v>
      </c>
      <c r="AJ86" s="1" t="s">
        <v>341</v>
      </c>
      <c r="AL86" s="1" t="s">
        <v>341</v>
      </c>
      <c r="AM86" s="1" t="s">
        <v>341</v>
      </c>
      <c r="AN86" s="1" t="s">
        <v>341</v>
      </c>
      <c r="AO86" s="1" t="s">
        <v>341</v>
      </c>
      <c r="AP86" s="1" t="s">
        <v>339</v>
      </c>
      <c r="AQ86" s="1" t="s">
        <v>341</v>
      </c>
      <c r="AR86" s="1" t="s">
        <v>341</v>
      </c>
      <c r="AT86" s="21"/>
    </row>
    <row r="87" spans="1:46" ht="14.4" customHeight="1" outlineLevel="3" x14ac:dyDescent="0.3">
      <c r="A87" s="8" t="str">
        <f t="shared" si="17"/>
        <v>FlexibeleInlaat</v>
      </c>
      <c r="B87" s="8" t="s">
        <v>338</v>
      </c>
      <c r="C87" s="8" t="s">
        <v>354</v>
      </c>
      <c r="D87" s="122">
        <f t="shared" si="10"/>
        <v>4</v>
      </c>
      <c r="F87" s="231"/>
      <c r="H87" s="225"/>
      <c r="J87" s="237"/>
      <c r="L87" s="229"/>
      <c r="M87" s="12" t="s">
        <v>65</v>
      </c>
      <c r="N87" s="9"/>
      <c r="S87" s="1" t="s">
        <v>148</v>
      </c>
      <c r="T87" s="1"/>
      <c r="U87" s="1"/>
      <c r="W87" s="1" t="str">
        <f t="shared" si="11"/>
        <v>Nee</v>
      </c>
      <c r="X87" s="1" t="str">
        <f t="shared" si="12"/>
        <v>Nee</v>
      </c>
      <c r="Y87" s="1" t="str">
        <f t="shared" si="13"/>
        <v>Nee</v>
      </c>
      <c r="AA87" s="1" t="s">
        <v>341</v>
      </c>
      <c r="AB87" s="1" t="s">
        <v>341</v>
      </c>
      <c r="AC87" s="1" t="s">
        <v>341</v>
      </c>
      <c r="AD87" s="1" t="s">
        <v>339</v>
      </c>
      <c r="AE87" s="1" t="s">
        <v>339</v>
      </c>
      <c r="AF87" s="1" t="s">
        <v>341</v>
      </c>
      <c r="AG87" s="1" t="s">
        <v>341</v>
      </c>
      <c r="AH87" s="1" t="s">
        <v>341</v>
      </c>
      <c r="AI87" s="1" t="s">
        <v>341</v>
      </c>
      <c r="AJ87" s="1" t="s">
        <v>341</v>
      </c>
      <c r="AL87" s="1" t="s">
        <v>341</v>
      </c>
      <c r="AM87" s="1" t="s">
        <v>341</v>
      </c>
      <c r="AN87" s="1" t="s">
        <v>341</v>
      </c>
      <c r="AO87" s="1" t="s">
        <v>341</v>
      </c>
      <c r="AP87" s="1" t="s">
        <v>339</v>
      </c>
      <c r="AQ87" s="1" t="s">
        <v>341</v>
      </c>
      <c r="AR87" s="1" t="s">
        <v>341</v>
      </c>
      <c r="AT87" s="21"/>
    </row>
    <row r="88" spans="1:46" ht="14.4" customHeight="1" outlineLevel="2" x14ac:dyDescent="0.3">
      <c r="A88" s="3" t="str">
        <f>K88</f>
        <v>AansluitingElektra [+]</v>
      </c>
      <c r="B88" s="3" t="s">
        <v>341</v>
      </c>
      <c r="C88" s="3" t="s">
        <v>353</v>
      </c>
      <c r="D88" s="122">
        <f t="shared" si="10"/>
        <v>3</v>
      </c>
      <c r="F88" s="231"/>
      <c r="H88" s="225"/>
      <c r="J88" s="237"/>
      <c r="K88" s="13" t="s">
        <v>174</v>
      </c>
      <c r="L88" s="9"/>
      <c r="S88" s="1" t="s">
        <v>223</v>
      </c>
      <c r="T88" s="1"/>
      <c r="U88" s="1"/>
      <c r="W88" s="1" t="str">
        <f t="shared" si="11"/>
        <v>Optie</v>
      </c>
      <c r="X88" s="1" t="str">
        <f t="shared" si="12"/>
        <v>Optie</v>
      </c>
      <c r="Y88" s="1" t="str">
        <f t="shared" si="13"/>
        <v>Optie</v>
      </c>
      <c r="AA88" s="1" t="s">
        <v>340</v>
      </c>
      <c r="AB88" s="1" t="s">
        <v>340</v>
      </c>
      <c r="AC88" s="1" t="s">
        <v>340</v>
      </c>
      <c r="AD88" s="1" t="s">
        <v>339</v>
      </c>
      <c r="AE88" s="1" t="s">
        <v>339</v>
      </c>
      <c r="AF88" s="1" t="s">
        <v>340</v>
      </c>
      <c r="AG88" s="1" t="s">
        <v>340</v>
      </c>
      <c r="AH88" s="1" t="s">
        <v>340</v>
      </c>
      <c r="AI88" s="1" t="s">
        <v>340</v>
      </c>
      <c r="AJ88" s="1" t="s">
        <v>340</v>
      </c>
      <c r="AL88" s="1" t="s">
        <v>340</v>
      </c>
      <c r="AM88" s="1" t="s">
        <v>340</v>
      </c>
      <c r="AN88" s="1" t="s">
        <v>340</v>
      </c>
      <c r="AO88" s="1" t="s">
        <v>340</v>
      </c>
      <c r="AP88" s="1" t="s">
        <v>339</v>
      </c>
      <c r="AQ88" s="1" t="s">
        <v>340</v>
      </c>
      <c r="AR88" s="1" t="s">
        <v>340</v>
      </c>
      <c r="AT88" s="21"/>
    </row>
    <row r="89" spans="1:46" ht="14.4" customHeight="1" outlineLevel="3" x14ac:dyDescent="0.3">
      <c r="A89" s="7" t="str">
        <f>M89</f>
        <v>EANcode</v>
      </c>
      <c r="B89" s="7" t="s">
        <v>341</v>
      </c>
      <c r="C89" s="7" t="s">
        <v>352</v>
      </c>
      <c r="D89" s="122">
        <f t="shared" si="10"/>
        <v>4</v>
      </c>
      <c r="F89" s="231"/>
      <c r="H89" s="225"/>
      <c r="J89" s="237"/>
      <c r="K89" s="9"/>
      <c r="L89" s="229" t="s">
        <v>66</v>
      </c>
      <c r="M89" s="17" t="s">
        <v>19</v>
      </c>
      <c r="N89" s="9"/>
      <c r="S89" s="1" t="s">
        <v>144</v>
      </c>
      <c r="T89" s="1"/>
      <c r="U89" s="1"/>
      <c r="W89" s="1" t="str">
        <f t="shared" si="11"/>
        <v>Ja</v>
      </c>
      <c r="X89" s="1" t="str">
        <f t="shared" si="12"/>
        <v>Ja</v>
      </c>
      <c r="Y89" s="1" t="str">
        <f t="shared" si="13"/>
        <v>Ja</v>
      </c>
      <c r="AA89" s="1" t="s">
        <v>338</v>
      </c>
      <c r="AB89" s="1" t="s">
        <v>338</v>
      </c>
      <c r="AC89" s="1" t="s">
        <v>338</v>
      </c>
      <c r="AD89" s="1" t="s">
        <v>339</v>
      </c>
      <c r="AE89" s="1" t="s">
        <v>339</v>
      </c>
      <c r="AF89" s="1" t="s">
        <v>338</v>
      </c>
      <c r="AG89" s="1" t="s">
        <v>338</v>
      </c>
      <c r="AH89" s="1" t="s">
        <v>338</v>
      </c>
      <c r="AI89" s="1" t="s">
        <v>338</v>
      </c>
      <c r="AJ89" s="1" t="s">
        <v>338</v>
      </c>
      <c r="AL89" s="1" t="s">
        <v>338</v>
      </c>
      <c r="AM89" s="1" t="s">
        <v>338</v>
      </c>
      <c r="AN89" s="1" t="s">
        <v>338</v>
      </c>
      <c r="AO89" s="1" t="s">
        <v>338</v>
      </c>
      <c r="AP89" s="1" t="s">
        <v>339</v>
      </c>
      <c r="AQ89" s="1" t="s">
        <v>338</v>
      </c>
      <c r="AR89" s="1" t="s">
        <v>338</v>
      </c>
      <c r="AT89" s="21"/>
    </row>
    <row r="90" spans="1:46" ht="57.6" customHeight="1" outlineLevel="3" x14ac:dyDescent="0.3">
      <c r="A90" s="7" t="str">
        <f t="shared" ref="A90:A94" si="18">M90</f>
        <v>UitgevoerdeActiviteit</v>
      </c>
      <c r="B90" s="7" t="s">
        <v>341</v>
      </c>
      <c r="C90" s="7" t="s">
        <v>352</v>
      </c>
      <c r="D90" s="122">
        <f t="shared" si="10"/>
        <v>4</v>
      </c>
      <c r="F90" s="231"/>
      <c r="H90" s="225"/>
      <c r="J90" s="237"/>
      <c r="K90" s="4"/>
      <c r="L90" s="229"/>
      <c r="M90" s="17" t="s">
        <v>20</v>
      </c>
      <c r="N90" s="9"/>
      <c r="S90" s="1" t="s">
        <v>145</v>
      </c>
      <c r="T90" s="21" t="s">
        <v>275</v>
      </c>
      <c r="U90" s="21" t="s">
        <v>275</v>
      </c>
      <c r="W90" s="1" t="str">
        <f t="shared" si="11"/>
        <v>Ja</v>
      </c>
      <c r="X90" s="1" t="str">
        <f t="shared" si="12"/>
        <v>Ja</v>
      </c>
      <c r="Y90" s="1" t="str">
        <f t="shared" si="13"/>
        <v>Ja</v>
      </c>
      <c r="AA90" s="1" t="s">
        <v>338</v>
      </c>
      <c r="AB90" s="1" t="s">
        <v>338</v>
      </c>
      <c r="AC90" s="1" t="s">
        <v>338</v>
      </c>
      <c r="AD90" s="1" t="s">
        <v>339</v>
      </c>
      <c r="AE90" s="1" t="s">
        <v>339</v>
      </c>
      <c r="AF90" s="1" t="s">
        <v>338</v>
      </c>
      <c r="AG90" s="1" t="s">
        <v>338</v>
      </c>
      <c r="AH90" s="1" t="s">
        <v>338</v>
      </c>
      <c r="AI90" s="1" t="s">
        <v>338</v>
      </c>
      <c r="AJ90" s="1" t="s">
        <v>338</v>
      </c>
      <c r="AL90" s="1" t="s">
        <v>338</v>
      </c>
      <c r="AM90" s="1" t="s">
        <v>338</v>
      </c>
      <c r="AN90" s="1" t="s">
        <v>338</v>
      </c>
      <c r="AO90" s="1" t="s">
        <v>338</v>
      </c>
      <c r="AP90" s="1" t="s">
        <v>339</v>
      </c>
      <c r="AQ90" s="1" t="s">
        <v>338</v>
      </c>
      <c r="AR90" s="1" t="s">
        <v>338</v>
      </c>
      <c r="AT90" s="21"/>
    </row>
    <row r="91" spans="1:46" ht="14.4" customHeight="1" outlineLevel="3" x14ac:dyDescent="0.3">
      <c r="A91" s="3" t="str">
        <f t="shared" si="18"/>
        <v>EANPrimair</v>
      </c>
      <c r="B91" s="3" t="s">
        <v>341</v>
      </c>
      <c r="C91" s="3" t="s">
        <v>353</v>
      </c>
      <c r="D91" s="122">
        <f t="shared" si="10"/>
        <v>4</v>
      </c>
      <c r="F91" s="231"/>
      <c r="H91" s="225"/>
      <c r="J91" s="237"/>
      <c r="K91" s="4"/>
      <c r="L91" s="229"/>
      <c r="M91" s="13" t="s">
        <v>21</v>
      </c>
      <c r="N91" s="9"/>
      <c r="S91" s="1" t="s">
        <v>144</v>
      </c>
      <c r="T91" s="1"/>
      <c r="U91" s="1"/>
      <c r="W91" s="1" t="str">
        <f t="shared" si="11"/>
        <v>Nee</v>
      </c>
      <c r="X91" s="1" t="str">
        <f t="shared" si="12"/>
        <v>Nee</v>
      </c>
      <c r="Y91" s="1" t="str">
        <f t="shared" si="13"/>
        <v>Nee</v>
      </c>
      <c r="AA91" s="1" t="s">
        <v>341</v>
      </c>
      <c r="AB91" s="1" t="s">
        <v>341</v>
      </c>
      <c r="AC91" s="1" t="s">
        <v>341</v>
      </c>
      <c r="AD91" s="1" t="s">
        <v>339</v>
      </c>
      <c r="AE91" s="1" t="s">
        <v>339</v>
      </c>
      <c r="AF91" s="1" t="s">
        <v>341</v>
      </c>
      <c r="AG91" s="1" t="s">
        <v>341</v>
      </c>
      <c r="AH91" s="1" t="s">
        <v>341</v>
      </c>
      <c r="AI91" s="1" t="s">
        <v>341</v>
      </c>
      <c r="AJ91" s="1" t="s">
        <v>341</v>
      </c>
      <c r="AL91" s="1" t="s">
        <v>341</v>
      </c>
      <c r="AM91" s="1" t="s">
        <v>341</v>
      </c>
      <c r="AN91" s="1" t="s">
        <v>341</v>
      </c>
      <c r="AO91" s="1" t="s">
        <v>341</v>
      </c>
      <c r="AP91" s="1" t="s">
        <v>339</v>
      </c>
      <c r="AQ91" s="1" t="s">
        <v>341</v>
      </c>
      <c r="AR91" s="1" t="s">
        <v>341</v>
      </c>
      <c r="AT91" s="21"/>
    </row>
    <row r="92" spans="1:46" ht="43.2" customHeight="1" outlineLevel="3" x14ac:dyDescent="0.3">
      <c r="A92" s="3" t="str">
        <f t="shared" si="18"/>
        <v>Aansluitmeetwijze</v>
      </c>
      <c r="B92" s="3" t="s">
        <v>338</v>
      </c>
      <c r="C92" s="3" t="s">
        <v>353</v>
      </c>
      <c r="D92" s="122">
        <f t="shared" si="10"/>
        <v>4</v>
      </c>
      <c r="F92" s="231"/>
      <c r="H92" s="225"/>
      <c r="J92" s="237"/>
      <c r="K92" s="4"/>
      <c r="L92" s="229"/>
      <c r="M92" s="13" t="s">
        <v>67</v>
      </c>
      <c r="N92" s="9"/>
      <c r="S92" s="1" t="s">
        <v>224</v>
      </c>
      <c r="T92" s="21" t="s">
        <v>298</v>
      </c>
      <c r="U92" s="21" t="s">
        <v>298</v>
      </c>
      <c r="W92" s="1" t="str">
        <f t="shared" si="11"/>
        <v>Ja</v>
      </c>
      <c r="X92" s="1" t="str">
        <f t="shared" si="12"/>
        <v>Ja</v>
      </c>
      <c r="Y92" s="1" t="str">
        <f t="shared" si="13"/>
        <v>Ja</v>
      </c>
      <c r="AA92" s="1" t="s">
        <v>338</v>
      </c>
      <c r="AB92" s="1" t="s">
        <v>338</v>
      </c>
      <c r="AC92" s="1" t="s">
        <v>338</v>
      </c>
      <c r="AD92" s="1" t="s">
        <v>339</v>
      </c>
      <c r="AE92" s="1" t="s">
        <v>339</v>
      </c>
      <c r="AF92" s="1" t="s">
        <v>341</v>
      </c>
      <c r="AG92" s="1" t="s">
        <v>338</v>
      </c>
      <c r="AH92" s="1" t="s">
        <v>338</v>
      </c>
      <c r="AI92" s="1" t="s">
        <v>340</v>
      </c>
      <c r="AJ92" s="1" t="s">
        <v>341</v>
      </c>
      <c r="AL92" s="1" t="s">
        <v>338</v>
      </c>
      <c r="AM92" s="1" t="s">
        <v>338</v>
      </c>
      <c r="AN92" s="1" t="s">
        <v>338</v>
      </c>
      <c r="AO92" s="1" t="s">
        <v>341</v>
      </c>
      <c r="AP92" s="1" t="s">
        <v>339</v>
      </c>
      <c r="AQ92" s="1" t="s">
        <v>340</v>
      </c>
      <c r="AR92" s="1" t="s">
        <v>341</v>
      </c>
      <c r="AT92" s="21"/>
    </row>
    <row r="93" spans="1:46" ht="43.2" customHeight="1" outlineLevel="3" x14ac:dyDescent="0.3">
      <c r="A93" s="3" t="str">
        <f t="shared" si="18"/>
        <v>Aansluitwijze</v>
      </c>
      <c r="B93" s="3" t="s">
        <v>338</v>
      </c>
      <c r="C93" s="3" t="s">
        <v>353</v>
      </c>
      <c r="D93" s="122">
        <f t="shared" si="10"/>
        <v>4</v>
      </c>
      <c r="F93" s="231"/>
      <c r="H93" s="225"/>
      <c r="J93" s="237"/>
      <c r="K93" s="4"/>
      <c r="L93" s="229"/>
      <c r="M93" s="13" t="s">
        <v>23</v>
      </c>
      <c r="N93" s="9"/>
      <c r="S93" s="1" t="s">
        <v>225</v>
      </c>
      <c r="T93" s="21" t="s">
        <v>299</v>
      </c>
      <c r="U93" s="21" t="s">
        <v>299</v>
      </c>
      <c r="W93" s="1" t="str">
        <f t="shared" si="11"/>
        <v>Ja</v>
      </c>
      <c r="X93" s="1" t="str">
        <f t="shared" si="12"/>
        <v>Ja</v>
      </c>
      <c r="Y93" s="1" t="str">
        <f t="shared" si="13"/>
        <v>Ja</v>
      </c>
      <c r="AA93" s="1" t="s">
        <v>338</v>
      </c>
      <c r="AB93" s="1" t="s">
        <v>338</v>
      </c>
      <c r="AC93" s="1" t="s">
        <v>338</v>
      </c>
      <c r="AD93" s="1" t="s">
        <v>339</v>
      </c>
      <c r="AE93" s="1" t="s">
        <v>339</v>
      </c>
      <c r="AF93" s="1" t="s">
        <v>341</v>
      </c>
      <c r="AG93" s="1" t="s">
        <v>338</v>
      </c>
      <c r="AH93" s="1" t="s">
        <v>338</v>
      </c>
      <c r="AI93" s="1" t="s">
        <v>340</v>
      </c>
      <c r="AJ93" s="1" t="s">
        <v>341</v>
      </c>
      <c r="AL93" s="1" t="s">
        <v>338</v>
      </c>
      <c r="AM93" s="1" t="s">
        <v>338</v>
      </c>
      <c r="AN93" s="1" t="s">
        <v>338</v>
      </c>
      <c r="AO93" s="1" t="s">
        <v>341</v>
      </c>
      <c r="AP93" s="1" t="s">
        <v>339</v>
      </c>
      <c r="AQ93" s="1" t="s">
        <v>340</v>
      </c>
      <c r="AR93" s="1" t="s">
        <v>341</v>
      </c>
      <c r="AT93" s="21"/>
    </row>
    <row r="94" spans="1:46" ht="57.6" customHeight="1" outlineLevel="3" x14ac:dyDescent="0.3">
      <c r="A94" s="95" t="str">
        <f t="shared" si="18"/>
        <v>Aardingwijze</v>
      </c>
      <c r="B94" s="7" t="s">
        <v>338</v>
      </c>
      <c r="C94" s="7" t="s">
        <v>352</v>
      </c>
      <c r="D94" s="122">
        <f t="shared" si="10"/>
        <v>4</v>
      </c>
      <c r="F94" s="231"/>
      <c r="H94" s="225"/>
      <c r="J94" s="237"/>
      <c r="K94" s="4"/>
      <c r="L94" s="229"/>
      <c r="M94" s="17" t="s">
        <v>68</v>
      </c>
      <c r="N94" s="9"/>
      <c r="S94" s="1" t="s">
        <v>226</v>
      </c>
      <c r="T94" s="23" t="s">
        <v>300</v>
      </c>
      <c r="U94" s="23" t="s">
        <v>300</v>
      </c>
      <c r="W94" s="1" t="str">
        <f t="shared" si="11"/>
        <v>Ja</v>
      </c>
      <c r="X94" s="1" t="str">
        <f t="shared" si="12"/>
        <v>Ja</v>
      </c>
      <c r="Y94" s="1" t="str">
        <f t="shared" si="13"/>
        <v>Ja</v>
      </c>
      <c r="AA94" s="1" t="s">
        <v>338</v>
      </c>
      <c r="AB94" s="1" t="s">
        <v>338</v>
      </c>
      <c r="AC94" s="1" t="s">
        <v>338</v>
      </c>
      <c r="AD94" s="1" t="s">
        <v>339</v>
      </c>
      <c r="AE94" s="1" t="s">
        <v>339</v>
      </c>
      <c r="AF94" s="1" t="s">
        <v>341</v>
      </c>
      <c r="AG94" s="1" t="s">
        <v>338</v>
      </c>
      <c r="AH94" s="1" t="s">
        <v>338</v>
      </c>
      <c r="AI94" s="1" t="s">
        <v>340</v>
      </c>
      <c r="AJ94" s="1" t="s">
        <v>341</v>
      </c>
      <c r="AL94" s="1" t="s">
        <v>338</v>
      </c>
      <c r="AM94" s="1" t="s">
        <v>338</v>
      </c>
      <c r="AN94" s="1" t="s">
        <v>338</v>
      </c>
      <c r="AO94" s="1" t="s">
        <v>341</v>
      </c>
      <c r="AP94" s="1" t="s">
        <v>339</v>
      </c>
      <c r="AQ94" s="1" t="s">
        <v>340</v>
      </c>
      <c r="AR94" s="1" t="s">
        <v>341</v>
      </c>
      <c r="AT94" s="21"/>
    </row>
    <row r="95" spans="1:46" ht="409.6" customHeight="1" outlineLevel="3" x14ac:dyDescent="0.3">
      <c r="A95" s="95" t="str">
        <f>M95</f>
        <v>AfnemerE</v>
      </c>
      <c r="B95" s="7" t="s">
        <v>338</v>
      </c>
      <c r="C95" s="7" t="s">
        <v>352</v>
      </c>
      <c r="D95" s="122">
        <f t="shared" si="10"/>
        <v>4</v>
      </c>
      <c r="F95" s="231"/>
      <c r="H95" s="225"/>
      <c r="J95" s="237"/>
      <c r="K95" s="4"/>
      <c r="L95" s="229"/>
      <c r="M95" s="17" t="s">
        <v>69</v>
      </c>
      <c r="N95" s="9"/>
      <c r="S95" s="1" t="s">
        <v>227</v>
      </c>
      <c r="T95" s="21" t="s">
        <v>301</v>
      </c>
      <c r="U95" s="21" t="s">
        <v>301</v>
      </c>
      <c r="W95" s="1" t="str">
        <f t="shared" si="11"/>
        <v>Ja</v>
      </c>
      <c r="X95" s="1" t="str">
        <f t="shared" si="12"/>
        <v>Ja</v>
      </c>
      <c r="Y95" s="1" t="str">
        <f t="shared" si="13"/>
        <v>Ja</v>
      </c>
      <c r="AA95" s="1" t="s">
        <v>338</v>
      </c>
      <c r="AB95" s="1" t="s">
        <v>338</v>
      </c>
      <c r="AC95" s="1" t="s">
        <v>338</v>
      </c>
      <c r="AD95" s="1" t="s">
        <v>339</v>
      </c>
      <c r="AE95" s="1" t="s">
        <v>339</v>
      </c>
      <c r="AF95" s="1" t="s">
        <v>338</v>
      </c>
      <c r="AG95" s="1" t="s">
        <v>338</v>
      </c>
      <c r="AH95" s="1" t="s">
        <v>338</v>
      </c>
      <c r="AI95" s="1" t="s">
        <v>340</v>
      </c>
      <c r="AJ95" s="1" t="s">
        <v>341</v>
      </c>
      <c r="AL95" s="1" t="s">
        <v>338</v>
      </c>
      <c r="AM95" s="1" t="s">
        <v>338</v>
      </c>
      <c r="AN95" s="1" t="s">
        <v>338</v>
      </c>
      <c r="AO95" s="1" t="s">
        <v>338</v>
      </c>
      <c r="AP95" s="1" t="s">
        <v>339</v>
      </c>
      <c r="AQ95" s="1" t="s">
        <v>340</v>
      </c>
      <c r="AR95" s="1" t="s">
        <v>341</v>
      </c>
      <c r="AT95" s="21"/>
    </row>
    <row r="96" spans="1:46" ht="14.4" customHeight="1" outlineLevel="3" x14ac:dyDescent="0.3">
      <c r="A96" s="95" t="str">
        <f>M96</f>
        <v>EigenRichting</v>
      </c>
      <c r="B96" s="7" t="s">
        <v>338</v>
      </c>
      <c r="C96" s="7" t="s">
        <v>352</v>
      </c>
      <c r="D96" s="122">
        <f t="shared" si="10"/>
        <v>4</v>
      </c>
      <c r="F96" s="231"/>
      <c r="H96" s="225"/>
      <c r="J96" s="237"/>
      <c r="K96" s="4"/>
      <c r="L96" s="229"/>
      <c r="M96" s="17" t="s">
        <v>70</v>
      </c>
      <c r="N96" s="9"/>
      <c r="S96" s="1" t="s">
        <v>148</v>
      </c>
      <c r="T96" s="1"/>
      <c r="U96" s="1"/>
      <c r="W96" s="1" t="str">
        <f t="shared" si="11"/>
        <v>Ja</v>
      </c>
      <c r="X96" s="1" t="str">
        <f t="shared" si="12"/>
        <v>Ja</v>
      </c>
      <c r="Y96" s="1" t="str">
        <f t="shared" si="13"/>
        <v>Ja</v>
      </c>
      <c r="AA96" s="1" t="s">
        <v>338</v>
      </c>
      <c r="AB96" s="1" t="s">
        <v>338</v>
      </c>
      <c r="AC96" s="1" t="s">
        <v>338</v>
      </c>
      <c r="AD96" s="1" t="s">
        <v>339</v>
      </c>
      <c r="AE96" s="1" t="s">
        <v>339</v>
      </c>
      <c r="AF96" s="1" t="s">
        <v>341</v>
      </c>
      <c r="AG96" s="1" t="s">
        <v>338</v>
      </c>
      <c r="AH96" s="1" t="s">
        <v>338</v>
      </c>
      <c r="AI96" s="1" t="s">
        <v>340</v>
      </c>
      <c r="AJ96" s="1" t="s">
        <v>341</v>
      </c>
      <c r="AL96" s="1" t="s">
        <v>338</v>
      </c>
      <c r="AM96" s="1" t="s">
        <v>338</v>
      </c>
      <c r="AN96" s="1" t="s">
        <v>338</v>
      </c>
      <c r="AO96" s="1" t="s">
        <v>341</v>
      </c>
      <c r="AP96" s="1" t="s">
        <v>339</v>
      </c>
      <c r="AQ96" s="1" t="s">
        <v>340</v>
      </c>
      <c r="AR96" s="1" t="s">
        <v>341</v>
      </c>
      <c r="AT96" s="21"/>
    </row>
    <row r="97" spans="1:46" ht="57.6" customHeight="1" outlineLevel="3" x14ac:dyDescent="0.3">
      <c r="A97" s="95" t="str">
        <f t="shared" ref="A97:A105" si="19">M97</f>
        <v>Fase</v>
      </c>
      <c r="B97" s="7" t="s">
        <v>338</v>
      </c>
      <c r="C97" s="7" t="s">
        <v>352</v>
      </c>
      <c r="D97" s="122">
        <f t="shared" si="10"/>
        <v>4</v>
      </c>
      <c r="F97" s="231"/>
      <c r="H97" s="225"/>
      <c r="J97" s="237"/>
      <c r="K97" s="4"/>
      <c r="L97" s="229"/>
      <c r="M97" s="17" t="s">
        <v>71</v>
      </c>
      <c r="N97" s="9"/>
      <c r="S97" s="1" t="s">
        <v>228</v>
      </c>
      <c r="T97" s="23" t="s">
        <v>302</v>
      </c>
      <c r="U97" s="23" t="s">
        <v>302</v>
      </c>
      <c r="W97" s="1" t="str">
        <f t="shared" si="11"/>
        <v>Ja</v>
      </c>
      <c r="X97" s="1" t="str">
        <f t="shared" si="12"/>
        <v>Ja</v>
      </c>
      <c r="Y97" s="1" t="str">
        <f t="shared" si="13"/>
        <v>Ja</v>
      </c>
      <c r="AA97" s="1" t="s">
        <v>338</v>
      </c>
      <c r="AB97" s="1" t="s">
        <v>338</v>
      </c>
      <c r="AC97" s="1" t="s">
        <v>338</v>
      </c>
      <c r="AD97" s="1" t="s">
        <v>339</v>
      </c>
      <c r="AE97" s="1" t="s">
        <v>339</v>
      </c>
      <c r="AF97" s="1" t="s">
        <v>338</v>
      </c>
      <c r="AG97" s="1" t="s">
        <v>338</v>
      </c>
      <c r="AH97" s="1" t="s">
        <v>338</v>
      </c>
      <c r="AI97" s="1" t="s">
        <v>340</v>
      </c>
      <c r="AJ97" s="1" t="s">
        <v>341</v>
      </c>
      <c r="AL97" s="1" t="s">
        <v>338</v>
      </c>
      <c r="AM97" s="1" t="s">
        <v>338</v>
      </c>
      <c r="AN97" s="1" t="s">
        <v>338</v>
      </c>
      <c r="AO97" s="1" t="s">
        <v>341</v>
      </c>
      <c r="AP97" s="1" t="s">
        <v>339</v>
      </c>
      <c r="AQ97" s="1" t="s">
        <v>340</v>
      </c>
      <c r="AR97" s="1" t="s">
        <v>341</v>
      </c>
      <c r="AT97" s="21"/>
    </row>
    <row r="98" spans="1:46" ht="14.4" customHeight="1" outlineLevel="3" x14ac:dyDescent="0.3">
      <c r="A98" s="95" t="str">
        <f t="shared" si="19"/>
        <v>KoppelingNulAarde</v>
      </c>
      <c r="B98" s="7" t="s">
        <v>338</v>
      </c>
      <c r="C98" s="7" t="s">
        <v>352</v>
      </c>
      <c r="D98" s="122">
        <f t="shared" si="10"/>
        <v>4</v>
      </c>
      <c r="F98" s="231"/>
      <c r="H98" s="225"/>
      <c r="J98" s="237"/>
      <c r="K98" s="4"/>
      <c r="L98" s="229"/>
      <c r="M98" s="17" t="s">
        <v>72</v>
      </c>
      <c r="N98" s="9"/>
      <c r="S98" s="1" t="s">
        <v>148</v>
      </c>
      <c r="T98" s="1"/>
      <c r="U98" s="1"/>
      <c r="W98" s="1" t="str">
        <f t="shared" si="11"/>
        <v>Ja</v>
      </c>
      <c r="X98" s="1" t="str">
        <f t="shared" si="12"/>
        <v>Ja</v>
      </c>
      <c r="Y98" s="1" t="str">
        <f t="shared" si="13"/>
        <v>Ja</v>
      </c>
      <c r="AA98" s="1" t="s">
        <v>338</v>
      </c>
      <c r="AB98" s="1" t="s">
        <v>338</v>
      </c>
      <c r="AC98" s="1" t="s">
        <v>338</v>
      </c>
      <c r="AD98" s="1" t="s">
        <v>339</v>
      </c>
      <c r="AE98" s="1" t="s">
        <v>339</v>
      </c>
      <c r="AF98" s="1" t="s">
        <v>338</v>
      </c>
      <c r="AG98" s="1" t="s">
        <v>338</v>
      </c>
      <c r="AH98" s="1" t="s">
        <v>338</v>
      </c>
      <c r="AI98" s="1" t="s">
        <v>340</v>
      </c>
      <c r="AJ98" s="1" t="s">
        <v>341</v>
      </c>
      <c r="AL98" s="1" t="s">
        <v>338</v>
      </c>
      <c r="AM98" s="1" t="s">
        <v>338</v>
      </c>
      <c r="AN98" s="1" t="s">
        <v>338</v>
      </c>
      <c r="AO98" s="1" t="s">
        <v>341</v>
      </c>
      <c r="AP98" s="1" t="s">
        <v>339</v>
      </c>
      <c r="AQ98" s="1" t="s">
        <v>340</v>
      </c>
      <c r="AR98" s="1" t="s">
        <v>341</v>
      </c>
      <c r="AT98" s="21"/>
    </row>
    <row r="99" spans="1:46" ht="28.8" customHeight="1" outlineLevel="3" x14ac:dyDescent="0.3">
      <c r="A99" s="95" t="str">
        <f t="shared" si="19"/>
        <v>Netwerk</v>
      </c>
      <c r="B99" s="7" t="s">
        <v>338</v>
      </c>
      <c r="C99" s="7" t="s">
        <v>352</v>
      </c>
      <c r="D99" s="122">
        <f t="shared" si="10"/>
        <v>4</v>
      </c>
      <c r="F99" s="231"/>
      <c r="H99" s="225"/>
      <c r="J99" s="237"/>
      <c r="K99" s="4"/>
      <c r="L99" s="229"/>
      <c r="M99" s="17" t="s">
        <v>73</v>
      </c>
      <c r="N99" s="9"/>
      <c r="S99" s="1" t="s">
        <v>229</v>
      </c>
      <c r="T99" s="21" t="s">
        <v>303</v>
      </c>
      <c r="U99" s="21" t="s">
        <v>303</v>
      </c>
      <c r="W99" s="1" t="str">
        <f t="shared" si="11"/>
        <v>Ja</v>
      </c>
      <c r="X99" s="1" t="str">
        <f t="shared" si="12"/>
        <v>Ja</v>
      </c>
      <c r="Y99" s="1" t="str">
        <f t="shared" si="13"/>
        <v>Ja</v>
      </c>
      <c r="AA99" s="1" t="s">
        <v>338</v>
      </c>
      <c r="AB99" s="1" t="s">
        <v>338</v>
      </c>
      <c r="AC99" s="1" t="s">
        <v>338</v>
      </c>
      <c r="AD99" s="1" t="s">
        <v>339</v>
      </c>
      <c r="AE99" s="1" t="s">
        <v>339</v>
      </c>
      <c r="AF99" s="1" t="s">
        <v>338</v>
      </c>
      <c r="AG99" s="1" t="s">
        <v>338</v>
      </c>
      <c r="AH99" s="1" t="s">
        <v>338</v>
      </c>
      <c r="AI99" s="1" t="s">
        <v>340</v>
      </c>
      <c r="AJ99" s="1" t="s">
        <v>341</v>
      </c>
      <c r="AL99" s="1" t="s">
        <v>338</v>
      </c>
      <c r="AM99" s="1" t="s">
        <v>338</v>
      </c>
      <c r="AN99" s="1" t="s">
        <v>338</v>
      </c>
      <c r="AO99" s="1" t="s">
        <v>338</v>
      </c>
      <c r="AP99" s="1" t="s">
        <v>339</v>
      </c>
      <c r="AQ99" s="1" t="s">
        <v>340</v>
      </c>
      <c r="AR99" s="1" t="s">
        <v>341</v>
      </c>
      <c r="AT99" s="21"/>
    </row>
    <row r="100" spans="1:46" ht="72" customHeight="1" outlineLevel="3" x14ac:dyDescent="0.3">
      <c r="A100" s="3" t="str">
        <f t="shared" si="19"/>
        <v>Beveiligingstype</v>
      </c>
      <c r="B100" s="3" t="s">
        <v>338</v>
      </c>
      <c r="C100" s="3" t="s">
        <v>353</v>
      </c>
      <c r="D100" s="122">
        <f t="shared" si="10"/>
        <v>4</v>
      </c>
      <c r="F100" s="231"/>
      <c r="H100" s="225"/>
      <c r="J100" s="237"/>
      <c r="K100" s="4"/>
      <c r="L100" s="229"/>
      <c r="M100" s="13" t="s">
        <v>74</v>
      </c>
      <c r="N100" s="9"/>
      <c r="S100" s="1" t="s">
        <v>230</v>
      </c>
      <c r="T100" s="21" t="s">
        <v>304</v>
      </c>
      <c r="U100" s="21" t="s">
        <v>304</v>
      </c>
      <c r="W100" s="1" t="str">
        <f t="shared" si="11"/>
        <v>Ja</v>
      </c>
      <c r="X100" s="1" t="str">
        <f t="shared" si="12"/>
        <v>Ja</v>
      </c>
      <c r="Y100" s="1" t="str">
        <f t="shared" si="13"/>
        <v>Ja</v>
      </c>
      <c r="AA100" s="1" t="s">
        <v>338</v>
      </c>
      <c r="AB100" s="1" t="s">
        <v>340</v>
      </c>
      <c r="AC100" s="1" t="s">
        <v>340</v>
      </c>
      <c r="AD100" s="1" t="s">
        <v>339</v>
      </c>
      <c r="AE100" s="1" t="s">
        <v>339</v>
      </c>
      <c r="AF100" s="1" t="s">
        <v>341</v>
      </c>
      <c r="AG100" s="1" t="s">
        <v>338</v>
      </c>
      <c r="AH100" s="1" t="s">
        <v>340</v>
      </c>
      <c r="AI100" s="1" t="s">
        <v>340</v>
      </c>
      <c r="AJ100" s="1" t="s">
        <v>341</v>
      </c>
      <c r="AL100" s="1" t="s">
        <v>338</v>
      </c>
      <c r="AM100" s="1" t="s">
        <v>338</v>
      </c>
      <c r="AN100" s="1" t="s">
        <v>338</v>
      </c>
      <c r="AO100" s="1" t="s">
        <v>341</v>
      </c>
      <c r="AP100" s="1" t="s">
        <v>339</v>
      </c>
      <c r="AQ100" s="1" t="s">
        <v>340</v>
      </c>
      <c r="AR100" s="1" t="s">
        <v>341</v>
      </c>
      <c r="AT100" s="21"/>
    </row>
    <row r="101" spans="1:46" ht="86.4" customHeight="1" outlineLevel="3" x14ac:dyDescent="0.3">
      <c r="A101" s="3" t="str">
        <f t="shared" si="19"/>
        <v>Beveiligingskarakteristiek</v>
      </c>
      <c r="B101" s="3" t="s">
        <v>338</v>
      </c>
      <c r="C101" s="3" t="s">
        <v>353</v>
      </c>
      <c r="D101" s="122">
        <f t="shared" si="10"/>
        <v>4</v>
      </c>
      <c r="F101" s="231"/>
      <c r="H101" s="225"/>
      <c r="J101" s="237"/>
      <c r="K101" s="4"/>
      <c r="L101" s="229"/>
      <c r="M101" s="13" t="s">
        <v>75</v>
      </c>
      <c r="N101" s="9"/>
      <c r="S101" s="1" t="s">
        <v>231</v>
      </c>
      <c r="T101" s="21" t="s">
        <v>305</v>
      </c>
      <c r="U101" s="21" t="s">
        <v>368</v>
      </c>
      <c r="W101" s="1" t="str">
        <f t="shared" si="11"/>
        <v>Optie</v>
      </c>
      <c r="X101" s="1" t="str">
        <f t="shared" si="12"/>
        <v>Optie</v>
      </c>
      <c r="Y101" s="1" t="str">
        <f t="shared" si="13"/>
        <v>Optie</v>
      </c>
      <c r="AA101" s="1" t="s">
        <v>340</v>
      </c>
      <c r="AB101" s="1" t="s">
        <v>340</v>
      </c>
      <c r="AC101" s="1" t="s">
        <v>340</v>
      </c>
      <c r="AD101" s="1" t="s">
        <v>339</v>
      </c>
      <c r="AE101" s="1" t="s">
        <v>339</v>
      </c>
      <c r="AF101" s="1" t="s">
        <v>341</v>
      </c>
      <c r="AG101" s="1" t="s">
        <v>340</v>
      </c>
      <c r="AH101" s="1" t="s">
        <v>340</v>
      </c>
      <c r="AI101" s="1" t="s">
        <v>340</v>
      </c>
      <c r="AJ101" s="1" t="s">
        <v>341</v>
      </c>
      <c r="AL101" s="1" t="s">
        <v>340</v>
      </c>
      <c r="AM101" s="1" t="s">
        <v>340</v>
      </c>
      <c r="AN101" s="1" t="s">
        <v>340</v>
      </c>
      <c r="AO101" s="1" t="s">
        <v>341</v>
      </c>
      <c r="AP101" s="1" t="s">
        <v>339</v>
      </c>
      <c r="AQ101" s="1" t="s">
        <v>340</v>
      </c>
      <c r="AR101" s="1" t="s">
        <v>341</v>
      </c>
      <c r="AT101" s="21"/>
    </row>
    <row r="102" spans="1:46" ht="14.4" customHeight="1" outlineLevel="3" x14ac:dyDescent="0.3">
      <c r="A102" s="3" t="str">
        <f t="shared" si="19"/>
        <v>WeerstandFaseAarde</v>
      </c>
      <c r="B102" s="3" t="s">
        <v>338</v>
      </c>
      <c r="C102" s="3" t="s">
        <v>353</v>
      </c>
      <c r="D102" s="122">
        <f t="shared" si="10"/>
        <v>4</v>
      </c>
      <c r="F102" s="231"/>
      <c r="H102" s="225"/>
      <c r="J102" s="237"/>
      <c r="K102" s="4"/>
      <c r="L102" s="229"/>
      <c r="M102" s="13" t="s">
        <v>76</v>
      </c>
      <c r="N102" s="9"/>
      <c r="S102" s="1" t="s">
        <v>139</v>
      </c>
      <c r="T102" s="1"/>
      <c r="U102" s="1"/>
      <c r="W102" s="1" t="str">
        <f t="shared" si="11"/>
        <v>Optie</v>
      </c>
      <c r="X102" s="1" t="str">
        <f t="shared" si="12"/>
        <v>Optie</v>
      </c>
      <c r="Y102" s="1" t="str">
        <f t="shared" si="13"/>
        <v>Optie</v>
      </c>
      <c r="AA102" s="1" t="s">
        <v>340</v>
      </c>
      <c r="AB102" s="1" t="s">
        <v>340</v>
      </c>
      <c r="AC102" s="1" t="s">
        <v>340</v>
      </c>
      <c r="AD102" s="1" t="s">
        <v>339</v>
      </c>
      <c r="AE102" s="1" t="s">
        <v>339</v>
      </c>
      <c r="AF102" s="1" t="s">
        <v>341</v>
      </c>
      <c r="AG102" s="1" t="s">
        <v>340</v>
      </c>
      <c r="AH102" s="1" t="s">
        <v>340</v>
      </c>
      <c r="AI102" s="1" t="s">
        <v>340</v>
      </c>
      <c r="AJ102" s="1" t="s">
        <v>341</v>
      </c>
      <c r="AL102" s="1" t="s">
        <v>340</v>
      </c>
      <c r="AM102" s="1" t="s">
        <v>340</v>
      </c>
      <c r="AN102" s="1" t="s">
        <v>340</v>
      </c>
      <c r="AO102" s="1" t="s">
        <v>341</v>
      </c>
      <c r="AP102" s="1" t="s">
        <v>339</v>
      </c>
      <c r="AQ102" s="1" t="s">
        <v>340</v>
      </c>
      <c r="AR102" s="1" t="s">
        <v>341</v>
      </c>
      <c r="AT102" s="21"/>
    </row>
    <row r="103" spans="1:46" ht="14.4" customHeight="1" outlineLevel="3" x14ac:dyDescent="0.3">
      <c r="A103" s="3" t="str">
        <f t="shared" si="19"/>
        <v>WeerstandFaseNul</v>
      </c>
      <c r="B103" s="3" t="s">
        <v>338</v>
      </c>
      <c r="C103" s="3" t="s">
        <v>353</v>
      </c>
      <c r="D103" s="122">
        <f t="shared" si="10"/>
        <v>4</v>
      </c>
      <c r="F103" s="231"/>
      <c r="H103" s="225"/>
      <c r="J103" s="237"/>
      <c r="K103" s="4"/>
      <c r="L103" s="229"/>
      <c r="M103" s="13" t="s">
        <v>77</v>
      </c>
      <c r="N103" s="9"/>
      <c r="S103" s="1" t="s">
        <v>139</v>
      </c>
      <c r="T103" s="1"/>
      <c r="U103" s="1"/>
      <c r="W103" s="1" t="str">
        <f t="shared" si="11"/>
        <v>Optie</v>
      </c>
      <c r="X103" s="1" t="str">
        <f t="shared" si="12"/>
        <v>Optie</v>
      </c>
      <c r="Y103" s="1" t="str">
        <f t="shared" si="13"/>
        <v>Optie</v>
      </c>
      <c r="AA103" s="1" t="s">
        <v>340</v>
      </c>
      <c r="AB103" s="1" t="s">
        <v>340</v>
      </c>
      <c r="AC103" s="1" t="s">
        <v>340</v>
      </c>
      <c r="AD103" s="1" t="s">
        <v>339</v>
      </c>
      <c r="AE103" s="1" t="s">
        <v>339</v>
      </c>
      <c r="AF103" s="1" t="s">
        <v>341</v>
      </c>
      <c r="AG103" s="1" t="s">
        <v>340</v>
      </c>
      <c r="AH103" s="1" t="s">
        <v>340</v>
      </c>
      <c r="AI103" s="1" t="s">
        <v>340</v>
      </c>
      <c r="AJ103" s="1" t="s">
        <v>341</v>
      </c>
      <c r="AL103" s="1" t="s">
        <v>340</v>
      </c>
      <c r="AM103" s="1" t="s">
        <v>340</v>
      </c>
      <c r="AN103" s="1" t="s">
        <v>340</v>
      </c>
      <c r="AO103" s="1" t="s">
        <v>341</v>
      </c>
      <c r="AP103" s="1" t="s">
        <v>339</v>
      </c>
      <c r="AQ103" s="1" t="s">
        <v>340</v>
      </c>
      <c r="AR103" s="1" t="s">
        <v>341</v>
      </c>
      <c r="AT103" s="21"/>
    </row>
    <row r="104" spans="1:46" ht="230.4" customHeight="1" outlineLevel="3" x14ac:dyDescent="0.3">
      <c r="A104" s="3" t="str">
        <f t="shared" si="19"/>
        <v>Zekeringwaarde</v>
      </c>
      <c r="B104" s="3" t="s">
        <v>338</v>
      </c>
      <c r="C104" s="3" t="s">
        <v>353</v>
      </c>
      <c r="D104" s="122">
        <f t="shared" si="10"/>
        <v>4</v>
      </c>
      <c r="F104" s="231"/>
      <c r="H104" s="225"/>
      <c r="J104" s="237"/>
      <c r="K104" s="4"/>
      <c r="L104" s="229"/>
      <c r="M104" s="13" t="s">
        <v>78</v>
      </c>
      <c r="N104" s="9"/>
      <c r="S104" s="1" t="s">
        <v>232</v>
      </c>
      <c r="T104" s="21" t="s">
        <v>325</v>
      </c>
      <c r="U104" s="21" t="s">
        <v>325</v>
      </c>
      <c r="W104" s="1" t="str">
        <f t="shared" si="11"/>
        <v>Optie</v>
      </c>
      <c r="X104" s="1" t="str">
        <f t="shared" si="12"/>
        <v>Ja</v>
      </c>
      <c r="Y104" s="1" t="str">
        <f t="shared" si="13"/>
        <v>Ja</v>
      </c>
      <c r="AA104" s="1" t="s">
        <v>338</v>
      </c>
      <c r="AB104" s="1" t="s">
        <v>338</v>
      </c>
      <c r="AC104" s="1" t="s">
        <v>338</v>
      </c>
      <c r="AD104" s="1" t="s">
        <v>339</v>
      </c>
      <c r="AE104" s="1" t="s">
        <v>339</v>
      </c>
      <c r="AF104" s="1" t="s">
        <v>341</v>
      </c>
      <c r="AG104" s="1" t="s">
        <v>340</v>
      </c>
      <c r="AH104" s="1" t="s">
        <v>340</v>
      </c>
      <c r="AI104" s="1" t="s">
        <v>340</v>
      </c>
      <c r="AJ104" s="1" t="s">
        <v>341</v>
      </c>
      <c r="AL104" s="1" t="s">
        <v>338</v>
      </c>
      <c r="AM104" s="1" t="s">
        <v>338</v>
      </c>
      <c r="AN104" s="1" t="s">
        <v>338</v>
      </c>
      <c r="AO104" s="1" t="s">
        <v>341</v>
      </c>
      <c r="AP104" s="1" t="s">
        <v>339</v>
      </c>
      <c r="AQ104" s="1" t="s">
        <v>340</v>
      </c>
      <c r="AR104" s="1" t="s">
        <v>341</v>
      </c>
      <c r="AT104" s="21" t="s">
        <v>485</v>
      </c>
    </row>
    <row r="105" spans="1:46" ht="14.4" customHeight="1" outlineLevel="3" x14ac:dyDescent="0.3">
      <c r="A105" s="3" t="str">
        <f t="shared" si="19"/>
        <v>Straatmeubilair [+]</v>
      </c>
      <c r="B105" s="3" t="s">
        <v>338</v>
      </c>
      <c r="C105" s="3" t="s">
        <v>353</v>
      </c>
      <c r="D105" s="122">
        <f t="shared" si="10"/>
        <v>4</v>
      </c>
      <c r="F105" s="231"/>
      <c r="H105" s="225"/>
      <c r="J105" s="237"/>
      <c r="K105" s="4"/>
      <c r="L105" s="229"/>
      <c r="M105" s="13" t="s">
        <v>196</v>
      </c>
      <c r="N105" s="9"/>
      <c r="S105" s="1" t="s">
        <v>233</v>
      </c>
      <c r="T105" s="1"/>
      <c r="U105" s="1"/>
      <c r="W105" s="1" t="str">
        <f t="shared" si="11"/>
        <v>Optie</v>
      </c>
      <c r="X105" s="1" t="str">
        <f t="shared" si="12"/>
        <v>Optie</v>
      </c>
      <c r="Y105" s="1" t="str">
        <f t="shared" si="13"/>
        <v>Optie</v>
      </c>
      <c r="AA105" s="1" t="s">
        <v>340</v>
      </c>
      <c r="AB105" s="1" t="s">
        <v>340</v>
      </c>
      <c r="AC105" s="1" t="s">
        <v>340</v>
      </c>
      <c r="AD105" s="1" t="s">
        <v>339</v>
      </c>
      <c r="AE105" s="1" t="s">
        <v>339</v>
      </c>
      <c r="AF105" s="1" t="s">
        <v>341</v>
      </c>
      <c r="AG105" s="1" t="s">
        <v>340</v>
      </c>
      <c r="AH105" s="1" t="s">
        <v>340</v>
      </c>
      <c r="AI105" s="1" t="s">
        <v>340</v>
      </c>
      <c r="AJ105" s="1" t="s">
        <v>341</v>
      </c>
      <c r="AL105" s="1" t="s">
        <v>340</v>
      </c>
      <c r="AM105" s="1" t="s">
        <v>340</v>
      </c>
      <c r="AN105" s="1" t="s">
        <v>340</v>
      </c>
      <c r="AO105" s="1" t="s">
        <v>340</v>
      </c>
      <c r="AP105" s="1" t="s">
        <v>339</v>
      </c>
      <c r="AQ105" s="1" t="s">
        <v>340</v>
      </c>
      <c r="AR105" s="1" t="s">
        <v>341</v>
      </c>
      <c r="AT105" s="21" t="s">
        <v>358</v>
      </c>
    </row>
    <row r="106" spans="1:46" ht="57.6" customHeight="1" outlineLevel="4" x14ac:dyDescent="0.3">
      <c r="A106" s="7" t="str">
        <f>O106</f>
        <v>Behuizing</v>
      </c>
      <c r="B106" s="7" t="s">
        <v>341</v>
      </c>
      <c r="C106" s="7" t="s">
        <v>352</v>
      </c>
      <c r="D106" s="122">
        <f t="shared" si="10"/>
        <v>5</v>
      </c>
      <c r="F106" s="231"/>
      <c r="H106" s="225"/>
      <c r="J106" s="237"/>
      <c r="K106" s="4"/>
      <c r="L106" s="229"/>
      <c r="M106" s="4"/>
      <c r="N106" s="229" t="s">
        <v>79</v>
      </c>
      <c r="O106" s="7" t="s">
        <v>80</v>
      </c>
      <c r="P106" s="9"/>
      <c r="S106" s="1" t="s">
        <v>234</v>
      </c>
      <c r="T106" s="21" t="s">
        <v>306</v>
      </c>
      <c r="U106" s="21" t="s">
        <v>306</v>
      </c>
      <c r="W106" s="1" t="str">
        <f t="shared" si="11"/>
        <v>Ja</v>
      </c>
      <c r="X106" s="1" t="str">
        <f t="shared" si="12"/>
        <v>Ja</v>
      </c>
      <c r="Y106" s="1" t="str">
        <f t="shared" si="13"/>
        <v>Ja</v>
      </c>
      <c r="AA106" s="1" t="s">
        <v>338</v>
      </c>
      <c r="AB106" s="1" t="s">
        <v>338</v>
      </c>
      <c r="AC106" s="1" t="s">
        <v>338</v>
      </c>
      <c r="AD106" s="1" t="s">
        <v>339</v>
      </c>
      <c r="AE106" s="1" t="s">
        <v>339</v>
      </c>
      <c r="AF106" s="1" t="s">
        <v>339</v>
      </c>
      <c r="AG106" s="1" t="s">
        <v>338</v>
      </c>
      <c r="AH106" s="1" t="s">
        <v>338</v>
      </c>
      <c r="AI106" s="1" t="s">
        <v>338</v>
      </c>
      <c r="AJ106" s="1" t="s">
        <v>339</v>
      </c>
      <c r="AL106" s="1" t="s">
        <v>338</v>
      </c>
      <c r="AM106" s="1" t="s">
        <v>338</v>
      </c>
      <c r="AN106" s="1" t="s">
        <v>338</v>
      </c>
      <c r="AO106" s="1" t="s">
        <v>338</v>
      </c>
      <c r="AP106" s="1" t="s">
        <v>339</v>
      </c>
      <c r="AQ106" s="1" t="s">
        <v>338</v>
      </c>
      <c r="AR106" s="1" t="s">
        <v>338</v>
      </c>
      <c r="AT106" s="21"/>
    </row>
    <row r="107" spans="1:46" ht="57.6" customHeight="1" outlineLevel="4" x14ac:dyDescent="0.3">
      <c r="A107" s="7" t="str">
        <f>O107</f>
        <v>Toegang</v>
      </c>
      <c r="B107" s="7" t="s">
        <v>341</v>
      </c>
      <c r="C107" s="7" t="s">
        <v>352</v>
      </c>
      <c r="D107" s="122">
        <f t="shared" si="10"/>
        <v>5</v>
      </c>
      <c r="F107" s="231"/>
      <c r="H107" s="225"/>
      <c r="J107" s="237"/>
      <c r="K107" s="4"/>
      <c r="L107" s="229"/>
      <c r="N107" s="229"/>
      <c r="O107" s="7" t="s">
        <v>81</v>
      </c>
      <c r="P107" s="9"/>
      <c r="S107" s="1" t="s">
        <v>235</v>
      </c>
      <c r="T107" s="21" t="s">
        <v>307</v>
      </c>
      <c r="U107" s="21" t="s">
        <v>307</v>
      </c>
      <c r="W107" s="1" t="str">
        <f t="shared" si="11"/>
        <v>Ja</v>
      </c>
      <c r="X107" s="1" t="str">
        <f t="shared" si="12"/>
        <v>Ja</v>
      </c>
      <c r="Y107" s="1" t="str">
        <f t="shared" si="13"/>
        <v>Ja</v>
      </c>
      <c r="AA107" s="1" t="s">
        <v>338</v>
      </c>
      <c r="AB107" s="1" t="s">
        <v>338</v>
      </c>
      <c r="AC107" s="1" t="s">
        <v>338</v>
      </c>
      <c r="AD107" s="1" t="s">
        <v>339</v>
      </c>
      <c r="AE107" s="1" t="s">
        <v>339</v>
      </c>
      <c r="AF107" s="1" t="s">
        <v>339</v>
      </c>
      <c r="AG107" s="1" t="s">
        <v>338</v>
      </c>
      <c r="AH107" s="1" t="s">
        <v>338</v>
      </c>
      <c r="AI107" s="1" t="s">
        <v>338</v>
      </c>
      <c r="AJ107" s="1" t="s">
        <v>339</v>
      </c>
      <c r="AL107" s="1" t="s">
        <v>338</v>
      </c>
      <c r="AM107" s="1" t="s">
        <v>338</v>
      </c>
      <c r="AN107" s="1" t="s">
        <v>338</v>
      </c>
      <c r="AO107" s="1" t="s">
        <v>338</v>
      </c>
      <c r="AP107" s="1" t="s">
        <v>339</v>
      </c>
      <c r="AQ107" s="1" t="s">
        <v>338</v>
      </c>
      <c r="AR107" s="1" t="s">
        <v>338</v>
      </c>
      <c r="AT107" s="21"/>
    </row>
    <row r="108" spans="1:46" ht="14.4" customHeight="1" outlineLevel="3" x14ac:dyDescent="0.3">
      <c r="A108" s="3" t="str">
        <f>M108</f>
        <v>Hoofdinfra [+]</v>
      </c>
      <c r="B108" s="3" t="s">
        <v>338</v>
      </c>
      <c r="C108" s="3" t="s">
        <v>353</v>
      </c>
      <c r="D108" s="122">
        <f t="shared" si="10"/>
        <v>4</v>
      </c>
      <c r="F108" s="231"/>
      <c r="H108" s="225"/>
      <c r="J108" s="237"/>
      <c r="K108" s="4"/>
      <c r="L108" s="229"/>
      <c r="M108" s="13" t="s">
        <v>197</v>
      </c>
      <c r="N108" s="9"/>
      <c r="S108" s="1" t="s">
        <v>236</v>
      </c>
      <c r="T108" s="1"/>
      <c r="U108" s="1"/>
      <c r="W108" s="1" t="str">
        <f t="shared" si="11"/>
        <v>Optie</v>
      </c>
      <c r="X108" s="1" t="str">
        <f t="shared" si="12"/>
        <v>Nee</v>
      </c>
      <c r="Y108" s="1" t="str">
        <f t="shared" si="13"/>
        <v>Optie</v>
      </c>
      <c r="AA108" s="1" t="s">
        <v>338</v>
      </c>
      <c r="AB108" s="1" t="s">
        <v>340</v>
      </c>
      <c r="AC108" s="1" t="s">
        <v>338</v>
      </c>
      <c r="AD108" s="1" t="s">
        <v>339</v>
      </c>
      <c r="AE108" s="1" t="s">
        <v>339</v>
      </c>
      <c r="AF108" s="1" t="s">
        <v>338</v>
      </c>
      <c r="AG108" s="1" t="s">
        <v>340</v>
      </c>
      <c r="AH108" s="1" t="s">
        <v>338</v>
      </c>
      <c r="AI108" s="1" t="s">
        <v>340</v>
      </c>
      <c r="AJ108" s="1" t="s">
        <v>341</v>
      </c>
      <c r="AL108" s="1" t="s">
        <v>341</v>
      </c>
      <c r="AM108" s="1" t="s">
        <v>341</v>
      </c>
      <c r="AN108" s="1" t="s">
        <v>341</v>
      </c>
      <c r="AO108" s="1" t="s">
        <v>341</v>
      </c>
      <c r="AP108" s="1" t="s">
        <v>339</v>
      </c>
      <c r="AQ108" s="1" t="s">
        <v>341</v>
      </c>
      <c r="AR108" s="1" t="s">
        <v>341</v>
      </c>
      <c r="AT108" s="21"/>
    </row>
    <row r="109" spans="1:46" ht="100.8" customHeight="1" outlineLevel="4" x14ac:dyDescent="0.3">
      <c r="A109" s="7" t="str">
        <f>O109</f>
        <v>AantalAders</v>
      </c>
      <c r="B109" s="7" t="s">
        <v>341</v>
      </c>
      <c r="C109" s="7" t="s">
        <v>352</v>
      </c>
      <c r="D109" s="122">
        <f t="shared" si="10"/>
        <v>5</v>
      </c>
      <c r="F109" s="231"/>
      <c r="H109" s="225"/>
      <c r="J109" s="237"/>
      <c r="K109" s="4"/>
      <c r="L109" s="229"/>
      <c r="M109" s="4"/>
      <c r="N109" s="229" t="s">
        <v>82</v>
      </c>
      <c r="O109" s="17" t="s">
        <v>83</v>
      </c>
      <c r="P109" s="9"/>
      <c r="S109" s="1" t="s">
        <v>237</v>
      </c>
      <c r="T109" s="21" t="s">
        <v>308</v>
      </c>
      <c r="U109" s="21" t="s">
        <v>308</v>
      </c>
      <c r="W109" s="1" t="str">
        <f t="shared" si="11"/>
        <v>Ja</v>
      </c>
      <c r="X109" s="1" t="str">
        <f t="shared" si="12"/>
        <v>Nvt</v>
      </c>
      <c r="Y109" s="1" t="str">
        <f t="shared" si="13"/>
        <v>Ja</v>
      </c>
      <c r="AA109" s="1" t="s">
        <v>338</v>
      </c>
      <c r="AB109" s="1" t="s">
        <v>338</v>
      </c>
      <c r="AC109" s="1" t="s">
        <v>338</v>
      </c>
      <c r="AD109" s="1" t="s">
        <v>339</v>
      </c>
      <c r="AE109" s="1" t="s">
        <v>339</v>
      </c>
      <c r="AF109" s="1" t="s">
        <v>338</v>
      </c>
      <c r="AG109" s="1" t="s">
        <v>338</v>
      </c>
      <c r="AH109" s="1" t="s">
        <v>338</v>
      </c>
      <c r="AI109" s="1" t="s">
        <v>338</v>
      </c>
      <c r="AJ109" s="1" t="s">
        <v>339</v>
      </c>
      <c r="AL109" s="1" t="s">
        <v>339</v>
      </c>
      <c r="AM109" s="1" t="s">
        <v>339</v>
      </c>
      <c r="AN109" s="1" t="s">
        <v>339</v>
      </c>
      <c r="AO109" s="1" t="s">
        <v>339</v>
      </c>
      <c r="AP109" s="1" t="s">
        <v>339</v>
      </c>
      <c r="AQ109" s="1" t="s">
        <v>339</v>
      </c>
      <c r="AR109" s="1" t="s">
        <v>339</v>
      </c>
      <c r="AT109" s="21"/>
    </row>
    <row r="110" spans="1:46" ht="230.4" customHeight="1" outlineLevel="4" x14ac:dyDescent="0.3">
      <c r="A110" s="7" t="str">
        <f>O110</f>
        <v>DiameterAders</v>
      </c>
      <c r="B110" s="7" t="s">
        <v>341</v>
      </c>
      <c r="C110" s="7" t="s">
        <v>352</v>
      </c>
      <c r="D110" s="122">
        <f t="shared" si="10"/>
        <v>5</v>
      </c>
      <c r="F110" s="231"/>
      <c r="H110" s="225"/>
      <c r="J110" s="237"/>
      <c r="K110" s="4"/>
      <c r="L110" s="229"/>
      <c r="N110" s="229"/>
      <c r="O110" s="17" t="s">
        <v>84</v>
      </c>
      <c r="P110" s="9"/>
      <c r="S110" s="1" t="s">
        <v>238</v>
      </c>
      <c r="T110" s="21" t="s">
        <v>309</v>
      </c>
      <c r="U110" s="21" t="s">
        <v>309</v>
      </c>
      <c r="W110" s="1" t="str">
        <f t="shared" si="11"/>
        <v>Ja</v>
      </c>
      <c r="X110" s="1" t="str">
        <f t="shared" si="12"/>
        <v>Nvt</v>
      </c>
      <c r="Y110" s="1" t="str">
        <f t="shared" si="13"/>
        <v>Ja</v>
      </c>
      <c r="AA110" s="1" t="s">
        <v>338</v>
      </c>
      <c r="AB110" s="1" t="s">
        <v>338</v>
      </c>
      <c r="AC110" s="1" t="s">
        <v>338</v>
      </c>
      <c r="AD110" s="1" t="s">
        <v>339</v>
      </c>
      <c r="AE110" s="1" t="s">
        <v>339</v>
      </c>
      <c r="AF110" s="1" t="s">
        <v>338</v>
      </c>
      <c r="AG110" s="1" t="s">
        <v>338</v>
      </c>
      <c r="AH110" s="1" t="s">
        <v>338</v>
      </c>
      <c r="AI110" s="1" t="s">
        <v>338</v>
      </c>
      <c r="AJ110" s="1" t="s">
        <v>339</v>
      </c>
      <c r="AL110" s="1" t="s">
        <v>339</v>
      </c>
      <c r="AM110" s="1" t="s">
        <v>339</v>
      </c>
      <c r="AN110" s="1" t="s">
        <v>339</v>
      </c>
      <c r="AO110" s="1" t="s">
        <v>339</v>
      </c>
      <c r="AP110" s="1" t="s">
        <v>339</v>
      </c>
      <c r="AQ110" s="1" t="s">
        <v>339</v>
      </c>
      <c r="AR110" s="1" t="s">
        <v>339</v>
      </c>
      <c r="AT110" s="21"/>
    </row>
    <row r="111" spans="1:46" ht="14.4" customHeight="1" outlineLevel="4" x14ac:dyDescent="0.3">
      <c r="A111" s="3" t="str">
        <f>O111</f>
        <v>Hulpaders [+]</v>
      </c>
      <c r="B111" s="3" t="s">
        <v>341</v>
      </c>
      <c r="C111" s="3" t="s">
        <v>353</v>
      </c>
      <c r="D111" s="122">
        <f t="shared" si="10"/>
        <v>5</v>
      </c>
      <c r="F111" s="231"/>
      <c r="H111" s="225"/>
      <c r="J111" s="237"/>
      <c r="K111" s="4"/>
      <c r="L111" s="229"/>
      <c r="N111" s="229"/>
      <c r="O111" s="13" t="s">
        <v>194</v>
      </c>
      <c r="P111" s="9"/>
      <c r="S111" s="1" t="s">
        <v>239</v>
      </c>
      <c r="T111" s="1"/>
      <c r="U111" s="1"/>
      <c r="W111" s="1" t="str">
        <f t="shared" si="11"/>
        <v>Optie</v>
      </c>
      <c r="X111" s="1" t="str">
        <f t="shared" si="12"/>
        <v>Nvt</v>
      </c>
      <c r="Y111" s="1" t="str">
        <f t="shared" si="13"/>
        <v>Optie</v>
      </c>
      <c r="AA111" s="1" t="s">
        <v>340</v>
      </c>
      <c r="AB111" s="1" t="s">
        <v>340</v>
      </c>
      <c r="AC111" s="1" t="s">
        <v>340</v>
      </c>
      <c r="AD111" s="1" t="s">
        <v>339</v>
      </c>
      <c r="AE111" s="1" t="s">
        <v>339</v>
      </c>
      <c r="AF111" s="1" t="s">
        <v>340</v>
      </c>
      <c r="AG111" s="1" t="s">
        <v>340</v>
      </c>
      <c r="AH111" s="1" t="s">
        <v>340</v>
      </c>
      <c r="AI111" s="1" t="s">
        <v>340</v>
      </c>
      <c r="AJ111" s="1" t="s">
        <v>339</v>
      </c>
      <c r="AL111" s="1" t="s">
        <v>339</v>
      </c>
      <c r="AM111" s="1" t="s">
        <v>339</v>
      </c>
      <c r="AN111" s="1" t="s">
        <v>339</v>
      </c>
      <c r="AO111" s="1" t="s">
        <v>339</v>
      </c>
      <c r="AP111" s="1" t="s">
        <v>339</v>
      </c>
      <c r="AQ111" s="1" t="s">
        <v>339</v>
      </c>
      <c r="AR111" s="1" t="s">
        <v>339</v>
      </c>
      <c r="AT111" s="21"/>
    </row>
    <row r="112" spans="1:46" ht="100.8" customHeight="1" outlineLevel="5" x14ac:dyDescent="0.3">
      <c r="A112" s="7" t="str">
        <f>Q112</f>
        <v>Aantal</v>
      </c>
      <c r="B112" s="7" t="s">
        <v>341</v>
      </c>
      <c r="C112" s="7" t="s">
        <v>352</v>
      </c>
      <c r="D112" s="122">
        <f t="shared" si="10"/>
        <v>6</v>
      </c>
      <c r="F112" s="231"/>
      <c r="H112" s="225"/>
      <c r="J112" s="237"/>
      <c r="K112" s="4"/>
      <c r="L112" s="229"/>
      <c r="N112" s="229"/>
      <c r="O112" s="4"/>
      <c r="P112" s="229" t="s">
        <v>85</v>
      </c>
      <c r="Q112" s="7" t="s">
        <v>86</v>
      </c>
      <c r="R112" s="9"/>
      <c r="S112" s="1" t="s">
        <v>237</v>
      </c>
      <c r="T112" s="21" t="s">
        <v>308</v>
      </c>
      <c r="U112" s="21" t="s">
        <v>308</v>
      </c>
      <c r="W112" s="1" t="str">
        <f t="shared" si="11"/>
        <v>Ja</v>
      </c>
      <c r="X112" s="1" t="str">
        <f t="shared" si="12"/>
        <v>Nvt</v>
      </c>
      <c r="Y112" s="1" t="str">
        <f t="shared" si="13"/>
        <v>Ja</v>
      </c>
      <c r="AA112" s="1" t="s">
        <v>338</v>
      </c>
      <c r="AB112" s="1" t="s">
        <v>338</v>
      </c>
      <c r="AC112" s="1" t="s">
        <v>338</v>
      </c>
      <c r="AD112" s="1" t="s">
        <v>339</v>
      </c>
      <c r="AE112" s="1" t="s">
        <v>339</v>
      </c>
      <c r="AF112" s="1" t="s">
        <v>338</v>
      </c>
      <c r="AG112" s="1" t="s">
        <v>338</v>
      </c>
      <c r="AH112" s="1" t="s">
        <v>338</v>
      </c>
      <c r="AI112" s="1" t="s">
        <v>338</v>
      </c>
      <c r="AJ112" s="1" t="s">
        <v>339</v>
      </c>
      <c r="AL112" s="1" t="s">
        <v>339</v>
      </c>
      <c r="AM112" s="1" t="s">
        <v>339</v>
      </c>
      <c r="AN112" s="1" t="s">
        <v>339</v>
      </c>
      <c r="AO112" s="1" t="s">
        <v>339</v>
      </c>
      <c r="AP112" s="1" t="s">
        <v>339</v>
      </c>
      <c r="AQ112" s="1" t="s">
        <v>339</v>
      </c>
      <c r="AR112" s="1" t="s">
        <v>339</v>
      </c>
      <c r="AT112" s="21"/>
    </row>
    <row r="113" spans="1:46" ht="187.2" customHeight="1" outlineLevel="5" x14ac:dyDescent="0.3">
      <c r="A113" s="7" t="str">
        <f>Q113</f>
        <v>Diameter</v>
      </c>
      <c r="B113" s="7" t="s">
        <v>341</v>
      </c>
      <c r="C113" s="7" t="s">
        <v>352</v>
      </c>
      <c r="D113" s="122">
        <f t="shared" si="10"/>
        <v>6</v>
      </c>
      <c r="F113" s="231"/>
      <c r="H113" s="225"/>
      <c r="J113" s="237"/>
      <c r="K113" s="4"/>
      <c r="L113" s="229"/>
      <c r="N113" s="229"/>
      <c r="P113" s="229"/>
      <c r="Q113" s="7" t="s">
        <v>43</v>
      </c>
      <c r="R113" s="9"/>
      <c r="S113" s="1" t="s">
        <v>240</v>
      </c>
      <c r="T113" s="21" t="s">
        <v>310</v>
      </c>
      <c r="U113" s="21" t="s">
        <v>310</v>
      </c>
      <c r="W113" s="1" t="str">
        <f t="shared" si="11"/>
        <v>Ja</v>
      </c>
      <c r="X113" s="1" t="str">
        <f t="shared" si="12"/>
        <v>Nvt</v>
      </c>
      <c r="Y113" s="1" t="str">
        <f t="shared" si="13"/>
        <v>Ja</v>
      </c>
      <c r="AA113" s="1" t="s">
        <v>338</v>
      </c>
      <c r="AB113" s="1" t="s">
        <v>338</v>
      </c>
      <c r="AC113" s="1" t="s">
        <v>338</v>
      </c>
      <c r="AD113" s="1" t="s">
        <v>339</v>
      </c>
      <c r="AE113" s="1" t="s">
        <v>339</v>
      </c>
      <c r="AF113" s="1" t="s">
        <v>338</v>
      </c>
      <c r="AG113" s="1" t="s">
        <v>338</v>
      </c>
      <c r="AH113" s="1" t="s">
        <v>338</v>
      </c>
      <c r="AI113" s="1" t="s">
        <v>338</v>
      </c>
      <c r="AJ113" s="1" t="s">
        <v>339</v>
      </c>
      <c r="AL113" s="1" t="s">
        <v>339</v>
      </c>
      <c r="AM113" s="1" t="s">
        <v>339</v>
      </c>
      <c r="AN113" s="1" t="s">
        <v>339</v>
      </c>
      <c r="AO113" s="1" t="s">
        <v>339</v>
      </c>
      <c r="AP113" s="1" t="s">
        <v>339</v>
      </c>
      <c r="AQ113" s="1" t="s">
        <v>339</v>
      </c>
      <c r="AR113" s="1" t="s">
        <v>339</v>
      </c>
      <c r="AT113" s="21"/>
    </row>
    <row r="114" spans="1:46" ht="28.8" customHeight="1" outlineLevel="5" x14ac:dyDescent="0.3">
      <c r="A114" s="7" t="str">
        <f>Q114</f>
        <v>Materiaal</v>
      </c>
      <c r="B114" s="7" t="s">
        <v>341</v>
      </c>
      <c r="C114" s="7" t="s">
        <v>352</v>
      </c>
      <c r="D114" s="122">
        <f t="shared" si="10"/>
        <v>6</v>
      </c>
      <c r="F114" s="231"/>
      <c r="H114" s="225"/>
      <c r="J114" s="237"/>
      <c r="K114" s="4"/>
      <c r="L114" s="229"/>
      <c r="N114" s="229"/>
      <c r="P114" s="229"/>
      <c r="Q114" s="7" t="s">
        <v>41</v>
      </c>
      <c r="R114" s="9"/>
      <c r="S114" s="1" t="s">
        <v>241</v>
      </c>
      <c r="T114" s="21" t="s">
        <v>311</v>
      </c>
      <c r="U114" s="21" t="s">
        <v>311</v>
      </c>
      <c r="W114" s="1" t="str">
        <f t="shared" si="11"/>
        <v>Ja</v>
      </c>
      <c r="X114" s="1" t="str">
        <f t="shared" si="12"/>
        <v>Nvt</v>
      </c>
      <c r="Y114" s="1" t="str">
        <f t="shared" si="13"/>
        <v>Ja</v>
      </c>
      <c r="AA114" s="1" t="s">
        <v>338</v>
      </c>
      <c r="AB114" s="1" t="s">
        <v>338</v>
      </c>
      <c r="AC114" s="1" t="s">
        <v>338</v>
      </c>
      <c r="AD114" s="1" t="s">
        <v>339</v>
      </c>
      <c r="AE114" s="1" t="s">
        <v>339</v>
      </c>
      <c r="AF114" s="1" t="s">
        <v>338</v>
      </c>
      <c r="AG114" s="1" t="s">
        <v>338</v>
      </c>
      <c r="AH114" s="1" t="s">
        <v>338</v>
      </c>
      <c r="AI114" s="1" t="s">
        <v>338</v>
      </c>
      <c r="AJ114" s="1" t="s">
        <v>339</v>
      </c>
      <c r="AL114" s="1" t="s">
        <v>339</v>
      </c>
      <c r="AM114" s="1" t="s">
        <v>339</v>
      </c>
      <c r="AN114" s="1" t="s">
        <v>339</v>
      </c>
      <c r="AO114" s="1" t="s">
        <v>339</v>
      </c>
      <c r="AP114" s="1" t="s">
        <v>339</v>
      </c>
      <c r="AQ114" s="1" t="s">
        <v>339</v>
      </c>
      <c r="AR114" s="1" t="s">
        <v>339</v>
      </c>
      <c r="AT114" s="21"/>
    </row>
    <row r="115" spans="1:46" ht="14.4" customHeight="1" outlineLevel="4" x14ac:dyDescent="0.3">
      <c r="A115" s="7" t="str">
        <f>O115</f>
        <v>KabelnummerSubgroep</v>
      </c>
      <c r="B115" s="7" t="s">
        <v>341</v>
      </c>
      <c r="C115" s="7" t="s">
        <v>352</v>
      </c>
      <c r="D115" s="122">
        <f t="shared" si="10"/>
        <v>5</v>
      </c>
      <c r="F115" s="231"/>
      <c r="H115" s="225"/>
      <c r="J115" s="237"/>
      <c r="K115" s="4"/>
      <c r="L115" s="229"/>
      <c r="N115" s="229"/>
      <c r="O115" s="17" t="s">
        <v>87</v>
      </c>
      <c r="P115" s="9"/>
      <c r="S115" s="1" t="s">
        <v>137</v>
      </c>
      <c r="T115" s="1"/>
      <c r="U115" s="1"/>
      <c r="W115" s="1" t="str">
        <f t="shared" si="11"/>
        <v>Ja</v>
      </c>
      <c r="X115" s="1" t="str">
        <f t="shared" si="12"/>
        <v>Nvt</v>
      </c>
      <c r="Y115" s="1" t="str">
        <f t="shared" si="13"/>
        <v>Ja</v>
      </c>
      <c r="AA115" s="1" t="s">
        <v>338</v>
      </c>
      <c r="AB115" s="1" t="s">
        <v>338</v>
      </c>
      <c r="AC115" s="1" t="s">
        <v>338</v>
      </c>
      <c r="AD115" s="1" t="s">
        <v>339</v>
      </c>
      <c r="AE115" s="1" t="s">
        <v>339</v>
      </c>
      <c r="AF115" s="1" t="s">
        <v>338</v>
      </c>
      <c r="AG115" s="1" t="s">
        <v>338</v>
      </c>
      <c r="AH115" s="1" t="s">
        <v>338</v>
      </c>
      <c r="AI115" s="1" t="s">
        <v>338</v>
      </c>
      <c r="AJ115" s="1" t="s">
        <v>339</v>
      </c>
      <c r="AL115" s="1" t="s">
        <v>339</v>
      </c>
      <c r="AM115" s="1" t="s">
        <v>339</v>
      </c>
      <c r="AN115" s="1" t="s">
        <v>339</v>
      </c>
      <c r="AO115" s="1" t="s">
        <v>339</v>
      </c>
      <c r="AP115" s="1" t="s">
        <v>339</v>
      </c>
      <c r="AQ115" s="1" t="s">
        <v>339</v>
      </c>
      <c r="AR115" s="1" t="s">
        <v>339</v>
      </c>
      <c r="AT115" s="21"/>
    </row>
    <row r="116" spans="1:46" ht="28.8" customHeight="1" outlineLevel="4" x14ac:dyDescent="0.3">
      <c r="A116" s="7" t="str">
        <f>O116</f>
        <v>MateriaalAders</v>
      </c>
      <c r="B116" s="7" t="s">
        <v>341</v>
      </c>
      <c r="C116" s="7" t="s">
        <v>352</v>
      </c>
      <c r="D116" s="122">
        <f t="shared" si="10"/>
        <v>5</v>
      </c>
      <c r="F116" s="231"/>
      <c r="H116" s="225"/>
      <c r="J116" s="237"/>
      <c r="K116" s="4"/>
      <c r="L116" s="229"/>
      <c r="N116" s="229"/>
      <c r="O116" s="17" t="s">
        <v>88</v>
      </c>
      <c r="P116" s="9"/>
      <c r="S116" s="1" t="s">
        <v>241</v>
      </c>
      <c r="T116" s="21" t="s">
        <v>311</v>
      </c>
      <c r="U116" s="21" t="s">
        <v>311</v>
      </c>
      <c r="W116" s="1" t="str">
        <f t="shared" si="11"/>
        <v>Ja</v>
      </c>
      <c r="X116" s="1" t="str">
        <f t="shared" si="12"/>
        <v>Nvt</v>
      </c>
      <c r="Y116" s="1" t="str">
        <f t="shared" si="13"/>
        <v>Ja</v>
      </c>
      <c r="AA116" s="1" t="s">
        <v>338</v>
      </c>
      <c r="AB116" s="1" t="s">
        <v>338</v>
      </c>
      <c r="AC116" s="1" t="s">
        <v>338</v>
      </c>
      <c r="AD116" s="1" t="s">
        <v>339</v>
      </c>
      <c r="AE116" s="1" t="s">
        <v>339</v>
      </c>
      <c r="AF116" s="1" t="s">
        <v>338</v>
      </c>
      <c r="AG116" s="1" t="s">
        <v>338</v>
      </c>
      <c r="AH116" s="1" t="s">
        <v>338</v>
      </c>
      <c r="AI116" s="1" t="s">
        <v>338</v>
      </c>
      <c r="AJ116" s="1" t="s">
        <v>339</v>
      </c>
      <c r="AL116" s="1" t="s">
        <v>339</v>
      </c>
      <c r="AM116" s="1" t="s">
        <v>339</v>
      </c>
      <c r="AN116" s="1" t="s">
        <v>339</v>
      </c>
      <c r="AO116" s="1" t="s">
        <v>339</v>
      </c>
      <c r="AP116" s="1" t="s">
        <v>339</v>
      </c>
      <c r="AQ116" s="1" t="s">
        <v>339</v>
      </c>
      <c r="AR116" s="1" t="s">
        <v>339</v>
      </c>
      <c r="AT116" s="21"/>
    </row>
    <row r="117" spans="1:46" ht="14.4" customHeight="1" outlineLevel="4" x14ac:dyDescent="0.3">
      <c r="A117" s="3" t="str">
        <f>O117</f>
        <v>MateriaalMantel</v>
      </c>
      <c r="B117" s="3" t="s">
        <v>341</v>
      </c>
      <c r="C117" s="3" t="s">
        <v>353</v>
      </c>
      <c r="D117" s="122">
        <f t="shared" si="10"/>
        <v>5</v>
      </c>
      <c r="F117" s="231"/>
      <c r="H117" s="225"/>
      <c r="J117" s="237"/>
      <c r="K117" s="4"/>
      <c r="L117" s="229"/>
      <c r="N117" s="229"/>
      <c r="O117" s="13" t="s">
        <v>89</v>
      </c>
      <c r="P117" s="9"/>
      <c r="S117" s="1" t="s">
        <v>137</v>
      </c>
      <c r="T117" s="1"/>
      <c r="U117" s="1"/>
      <c r="W117" s="1" t="str">
        <f t="shared" si="11"/>
        <v>Ja</v>
      </c>
      <c r="X117" s="1" t="str">
        <f t="shared" si="12"/>
        <v>Nvt</v>
      </c>
      <c r="Y117" s="1" t="str">
        <f t="shared" si="13"/>
        <v>Ja</v>
      </c>
      <c r="AA117" s="1" t="s">
        <v>338</v>
      </c>
      <c r="AB117" s="1" t="s">
        <v>338</v>
      </c>
      <c r="AC117" s="1" t="s">
        <v>338</v>
      </c>
      <c r="AD117" s="1" t="s">
        <v>339</v>
      </c>
      <c r="AE117" s="1" t="s">
        <v>339</v>
      </c>
      <c r="AF117" s="1" t="s">
        <v>338</v>
      </c>
      <c r="AG117" s="1" t="s">
        <v>338</v>
      </c>
      <c r="AH117" s="1" t="s">
        <v>338</v>
      </c>
      <c r="AI117" s="1" t="s">
        <v>340</v>
      </c>
      <c r="AJ117" s="1" t="s">
        <v>339</v>
      </c>
      <c r="AL117" s="1" t="s">
        <v>339</v>
      </c>
      <c r="AM117" s="1" t="s">
        <v>339</v>
      </c>
      <c r="AN117" s="1" t="s">
        <v>339</v>
      </c>
      <c r="AO117" s="1" t="s">
        <v>339</v>
      </c>
      <c r="AP117" s="1" t="s">
        <v>339</v>
      </c>
      <c r="AQ117" s="1" t="s">
        <v>339</v>
      </c>
      <c r="AR117" s="1" t="s">
        <v>339</v>
      </c>
      <c r="AT117" s="21"/>
    </row>
    <row r="118" spans="1:46" ht="14.4" customHeight="1" outlineLevel="4" x14ac:dyDescent="0.3">
      <c r="A118" s="8" t="str">
        <f>O118</f>
        <v>Zegeltekst</v>
      </c>
      <c r="B118" s="8" t="s">
        <v>341</v>
      </c>
      <c r="C118" s="8" t="s">
        <v>354</v>
      </c>
      <c r="D118" s="122">
        <f t="shared" si="10"/>
        <v>5</v>
      </c>
      <c r="F118" s="231"/>
      <c r="H118" s="225"/>
      <c r="J118" s="237"/>
      <c r="K118" s="4"/>
      <c r="L118" s="229"/>
      <c r="N118" s="229"/>
      <c r="O118" s="12" t="s">
        <v>90</v>
      </c>
      <c r="P118" s="9"/>
      <c r="S118" s="1" t="s">
        <v>137</v>
      </c>
      <c r="T118" s="1"/>
      <c r="U118" s="1"/>
      <c r="W118" s="1" t="str">
        <f t="shared" si="11"/>
        <v>Nee</v>
      </c>
      <c r="X118" s="1" t="str">
        <f t="shared" si="12"/>
        <v>Nvt</v>
      </c>
      <c r="Y118" s="1" t="str">
        <f t="shared" si="13"/>
        <v>Nee</v>
      </c>
      <c r="AA118" s="1" t="s">
        <v>341</v>
      </c>
      <c r="AB118" s="1" t="s">
        <v>341</v>
      </c>
      <c r="AC118" s="1" t="s">
        <v>341</v>
      </c>
      <c r="AD118" s="1" t="s">
        <v>339</v>
      </c>
      <c r="AE118" s="1" t="s">
        <v>339</v>
      </c>
      <c r="AF118" s="1" t="s">
        <v>341</v>
      </c>
      <c r="AG118" s="1" t="s">
        <v>341</v>
      </c>
      <c r="AH118" s="1" t="s">
        <v>341</v>
      </c>
      <c r="AI118" s="1" t="s">
        <v>341</v>
      </c>
      <c r="AJ118" s="1" t="s">
        <v>341</v>
      </c>
      <c r="AL118" s="1" t="s">
        <v>339</v>
      </c>
      <c r="AM118" s="1" t="s">
        <v>339</v>
      </c>
      <c r="AN118" s="1" t="s">
        <v>339</v>
      </c>
      <c r="AO118" s="1" t="s">
        <v>339</v>
      </c>
      <c r="AP118" s="1" t="s">
        <v>339</v>
      </c>
      <c r="AQ118" s="1" t="s">
        <v>339</v>
      </c>
      <c r="AR118" s="1" t="s">
        <v>339</v>
      </c>
      <c r="AT118" s="21"/>
    </row>
    <row r="119" spans="1:46" ht="14.4" customHeight="1" outlineLevel="3" x14ac:dyDescent="0.3">
      <c r="A119" s="3" t="str">
        <f>M119</f>
        <v>Aansluitkabel [+]</v>
      </c>
      <c r="B119" s="3" t="s">
        <v>338</v>
      </c>
      <c r="C119" s="3" t="s">
        <v>353</v>
      </c>
      <c r="D119" s="122">
        <f t="shared" si="10"/>
        <v>4</v>
      </c>
      <c r="F119" s="231"/>
      <c r="H119" s="225"/>
      <c r="J119" s="237"/>
      <c r="K119" s="4"/>
      <c r="L119" s="229"/>
      <c r="M119" s="13" t="s">
        <v>195</v>
      </c>
      <c r="N119" s="9"/>
      <c r="S119" s="1" t="s">
        <v>242</v>
      </c>
      <c r="T119" s="1"/>
      <c r="U119" s="1"/>
      <c r="W119" s="1" t="str">
        <f t="shared" si="11"/>
        <v>Ja</v>
      </c>
      <c r="X119" s="1" t="str">
        <f t="shared" si="12"/>
        <v>Optie</v>
      </c>
      <c r="Y119" s="1" t="str">
        <f t="shared" si="13"/>
        <v>Ja</v>
      </c>
      <c r="AA119" s="1" t="s">
        <v>338</v>
      </c>
      <c r="AB119" s="1" t="s">
        <v>338</v>
      </c>
      <c r="AC119" s="1" t="s">
        <v>338</v>
      </c>
      <c r="AD119" s="1" t="s">
        <v>339</v>
      </c>
      <c r="AE119" s="1" t="s">
        <v>339</v>
      </c>
      <c r="AF119" s="1" t="s">
        <v>338</v>
      </c>
      <c r="AG119" s="1" t="s">
        <v>338</v>
      </c>
      <c r="AH119" s="1" t="s">
        <v>338</v>
      </c>
      <c r="AI119" s="1" t="s">
        <v>340</v>
      </c>
      <c r="AJ119" s="1" t="s">
        <v>341</v>
      </c>
      <c r="AL119" s="1" t="s">
        <v>340</v>
      </c>
      <c r="AM119" s="1" t="s">
        <v>340</v>
      </c>
      <c r="AN119" s="1" t="s">
        <v>340</v>
      </c>
      <c r="AO119" s="1" t="s">
        <v>340</v>
      </c>
      <c r="AP119" s="1" t="s">
        <v>341</v>
      </c>
      <c r="AQ119" s="1" t="s">
        <v>340</v>
      </c>
      <c r="AR119" s="1" t="s">
        <v>341</v>
      </c>
      <c r="AT119" s="21"/>
    </row>
    <row r="120" spans="1:46" ht="100.8" customHeight="1" outlineLevel="4" x14ac:dyDescent="0.3">
      <c r="A120" s="7" t="str">
        <f>O120</f>
        <v>AantalAders</v>
      </c>
      <c r="B120" s="7"/>
      <c r="C120" s="7" t="s">
        <v>352</v>
      </c>
      <c r="D120" s="122">
        <f t="shared" si="10"/>
        <v>5</v>
      </c>
      <c r="F120" s="231"/>
      <c r="H120" s="225"/>
      <c r="J120" s="237"/>
      <c r="K120" s="4"/>
      <c r="L120" s="229"/>
      <c r="M120" s="4"/>
      <c r="N120" s="229" t="s">
        <v>91</v>
      </c>
      <c r="O120" s="17" t="s">
        <v>83</v>
      </c>
      <c r="P120" s="9"/>
      <c r="S120" s="1" t="s">
        <v>237</v>
      </c>
      <c r="T120" s="21" t="s">
        <v>308</v>
      </c>
      <c r="U120" s="21" t="s">
        <v>308</v>
      </c>
      <c r="W120" s="1" t="str">
        <f t="shared" si="11"/>
        <v>Ja</v>
      </c>
      <c r="X120" s="1" t="str">
        <f t="shared" si="12"/>
        <v>Ja</v>
      </c>
      <c r="Y120" s="1" t="str">
        <f t="shared" si="13"/>
        <v>Ja</v>
      </c>
      <c r="AA120" s="1" t="s">
        <v>338</v>
      </c>
      <c r="AB120" s="1" t="s">
        <v>338</v>
      </c>
      <c r="AC120" s="1" t="s">
        <v>338</v>
      </c>
      <c r="AD120" s="1" t="s">
        <v>339</v>
      </c>
      <c r="AE120" s="1" t="s">
        <v>339</v>
      </c>
      <c r="AF120" s="1" t="s">
        <v>338</v>
      </c>
      <c r="AG120" s="1" t="s">
        <v>338</v>
      </c>
      <c r="AH120" s="1" t="s">
        <v>338</v>
      </c>
      <c r="AI120" s="1" t="s">
        <v>338</v>
      </c>
      <c r="AJ120" s="1" t="s">
        <v>339</v>
      </c>
      <c r="AL120" s="1" t="s">
        <v>338</v>
      </c>
      <c r="AM120" s="1" t="s">
        <v>338</v>
      </c>
      <c r="AN120" s="1" t="s">
        <v>338</v>
      </c>
      <c r="AO120" s="1" t="s">
        <v>338</v>
      </c>
      <c r="AP120" s="1" t="s">
        <v>339</v>
      </c>
      <c r="AQ120" s="1" t="s">
        <v>338</v>
      </c>
      <c r="AR120" s="1" t="s">
        <v>339</v>
      </c>
      <c r="AT120" s="21"/>
    </row>
    <row r="121" spans="1:46" ht="230.4" customHeight="1" outlineLevel="4" x14ac:dyDescent="0.3">
      <c r="A121" s="7" t="str">
        <f t="shared" ref="A121:A125" si="20">O121</f>
        <v>DiameterAders</v>
      </c>
      <c r="B121" s="7"/>
      <c r="C121" s="7" t="s">
        <v>352</v>
      </c>
      <c r="D121" s="122">
        <f t="shared" si="10"/>
        <v>5</v>
      </c>
      <c r="F121" s="231"/>
      <c r="H121" s="225"/>
      <c r="J121" s="237"/>
      <c r="K121" s="4"/>
      <c r="L121" s="229"/>
      <c r="N121" s="229"/>
      <c r="O121" s="17" t="s">
        <v>84</v>
      </c>
      <c r="P121" s="9"/>
      <c r="S121" s="1" t="s">
        <v>238</v>
      </c>
      <c r="T121" s="21" t="s">
        <v>309</v>
      </c>
      <c r="U121" s="21" t="s">
        <v>309</v>
      </c>
      <c r="W121" s="1" t="str">
        <f t="shared" si="11"/>
        <v>Ja</v>
      </c>
      <c r="X121" s="1" t="str">
        <f t="shared" si="12"/>
        <v>Ja</v>
      </c>
      <c r="Y121" s="1" t="str">
        <f t="shared" si="13"/>
        <v>Ja</v>
      </c>
      <c r="AA121" s="1" t="s">
        <v>338</v>
      </c>
      <c r="AB121" s="1" t="s">
        <v>338</v>
      </c>
      <c r="AC121" s="1" t="s">
        <v>338</v>
      </c>
      <c r="AD121" s="1" t="s">
        <v>339</v>
      </c>
      <c r="AE121" s="1" t="s">
        <v>339</v>
      </c>
      <c r="AF121" s="1" t="s">
        <v>338</v>
      </c>
      <c r="AG121" s="1" t="s">
        <v>338</v>
      </c>
      <c r="AH121" s="1" t="s">
        <v>338</v>
      </c>
      <c r="AI121" s="1" t="s">
        <v>338</v>
      </c>
      <c r="AJ121" s="1" t="s">
        <v>339</v>
      </c>
      <c r="AL121" s="1" t="s">
        <v>338</v>
      </c>
      <c r="AM121" s="1" t="s">
        <v>338</v>
      </c>
      <c r="AN121" s="1" t="s">
        <v>338</v>
      </c>
      <c r="AO121" s="1" t="s">
        <v>338</v>
      </c>
      <c r="AP121" s="1" t="s">
        <v>339</v>
      </c>
      <c r="AQ121" s="1" t="s">
        <v>338</v>
      </c>
      <c r="AR121" s="1" t="s">
        <v>339</v>
      </c>
      <c r="AT121" s="21"/>
    </row>
    <row r="122" spans="1:46" ht="14.4" customHeight="1" outlineLevel="4" x14ac:dyDescent="0.3">
      <c r="A122" s="7" t="str">
        <f t="shared" si="20"/>
        <v>Lengte</v>
      </c>
      <c r="B122" s="7"/>
      <c r="C122" s="7" t="s">
        <v>352</v>
      </c>
      <c r="D122" s="122">
        <f t="shared" si="10"/>
        <v>5</v>
      </c>
      <c r="F122" s="231"/>
      <c r="H122" s="225"/>
      <c r="J122" s="237"/>
      <c r="K122" s="4"/>
      <c r="L122" s="229"/>
      <c r="N122" s="229"/>
      <c r="O122" s="17" t="s">
        <v>45</v>
      </c>
      <c r="P122" s="9"/>
      <c r="S122" s="1" t="s">
        <v>163</v>
      </c>
      <c r="T122" s="1"/>
      <c r="U122" s="1"/>
      <c r="W122" s="1" t="str">
        <f t="shared" si="11"/>
        <v>Ja</v>
      </c>
      <c r="X122" s="1" t="str">
        <f t="shared" si="12"/>
        <v>Ja</v>
      </c>
      <c r="Y122" s="1" t="str">
        <f t="shared" si="13"/>
        <v>Ja</v>
      </c>
      <c r="AA122" s="1" t="s">
        <v>338</v>
      </c>
      <c r="AB122" s="1" t="s">
        <v>338</v>
      </c>
      <c r="AC122" s="1" t="s">
        <v>338</v>
      </c>
      <c r="AD122" s="1" t="s">
        <v>339</v>
      </c>
      <c r="AE122" s="1" t="s">
        <v>339</v>
      </c>
      <c r="AF122" s="1" t="s">
        <v>338</v>
      </c>
      <c r="AG122" s="1" t="s">
        <v>338</v>
      </c>
      <c r="AH122" s="1" t="s">
        <v>338</v>
      </c>
      <c r="AI122" s="1" t="s">
        <v>338</v>
      </c>
      <c r="AJ122" s="1" t="s">
        <v>339</v>
      </c>
      <c r="AL122" s="1" t="s">
        <v>338</v>
      </c>
      <c r="AM122" s="1" t="s">
        <v>338</v>
      </c>
      <c r="AN122" s="1" t="s">
        <v>338</v>
      </c>
      <c r="AO122" s="1" t="s">
        <v>338</v>
      </c>
      <c r="AP122" s="1" t="s">
        <v>339</v>
      </c>
      <c r="AQ122" s="1" t="s">
        <v>338</v>
      </c>
      <c r="AR122" s="1" t="s">
        <v>339</v>
      </c>
      <c r="AT122" s="21"/>
    </row>
    <row r="123" spans="1:46" ht="28.8" customHeight="1" outlineLevel="4" x14ac:dyDescent="0.3">
      <c r="A123" s="7" t="str">
        <f t="shared" si="20"/>
        <v>MateriaalAders</v>
      </c>
      <c r="B123" s="7"/>
      <c r="C123" s="7" t="s">
        <v>352</v>
      </c>
      <c r="D123" s="122">
        <f t="shared" si="10"/>
        <v>5</v>
      </c>
      <c r="F123" s="231"/>
      <c r="H123" s="225"/>
      <c r="J123" s="237"/>
      <c r="K123" s="4"/>
      <c r="L123" s="229"/>
      <c r="N123" s="229"/>
      <c r="O123" s="17" t="s">
        <v>88</v>
      </c>
      <c r="P123" s="9"/>
      <c r="S123" s="1" t="s">
        <v>241</v>
      </c>
      <c r="T123" s="21" t="s">
        <v>311</v>
      </c>
      <c r="U123" s="21" t="s">
        <v>311</v>
      </c>
      <c r="W123" s="1" t="str">
        <f t="shared" si="11"/>
        <v>Ja</v>
      </c>
      <c r="X123" s="1" t="str">
        <f t="shared" si="12"/>
        <v>Ja</v>
      </c>
      <c r="Y123" s="1" t="str">
        <f t="shared" si="13"/>
        <v>Ja</v>
      </c>
      <c r="AA123" s="1" t="s">
        <v>338</v>
      </c>
      <c r="AB123" s="1" t="s">
        <v>338</v>
      </c>
      <c r="AC123" s="1" t="s">
        <v>338</v>
      </c>
      <c r="AD123" s="1" t="s">
        <v>339</v>
      </c>
      <c r="AE123" s="1" t="s">
        <v>339</v>
      </c>
      <c r="AF123" s="1" t="s">
        <v>338</v>
      </c>
      <c r="AG123" s="1" t="s">
        <v>338</v>
      </c>
      <c r="AH123" s="1" t="s">
        <v>338</v>
      </c>
      <c r="AI123" s="1" t="s">
        <v>338</v>
      </c>
      <c r="AJ123" s="1" t="s">
        <v>339</v>
      </c>
      <c r="AL123" s="1" t="s">
        <v>338</v>
      </c>
      <c r="AM123" s="1" t="s">
        <v>338</v>
      </c>
      <c r="AN123" s="1" t="s">
        <v>338</v>
      </c>
      <c r="AO123" s="1" t="s">
        <v>338</v>
      </c>
      <c r="AP123" s="1" t="s">
        <v>339</v>
      </c>
      <c r="AQ123" s="1" t="s">
        <v>338</v>
      </c>
      <c r="AR123" s="1" t="s">
        <v>339</v>
      </c>
      <c r="AT123" s="21"/>
    </row>
    <row r="124" spans="1:46" ht="14.4" customHeight="1" outlineLevel="4" x14ac:dyDescent="0.3">
      <c r="A124" s="3" t="str">
        <f t="shared" si="20"/>
        <v>MateriaalMantel</v>
      </c>
      <c r="B124" s="3"/>
      <c r="C124" s="3" t="s">
        <v>353</v>
      </c>
      <c r="D124" s="122">
        <f t="shared" si="10"/>
        <v>5</v>
      </c>
      <c r="F124" s="231"/>
      <c r="H124" s="225"/>
      <c r="J124" s="237"/>
      <c r="K124" s="4"/>
      <c r="L124" s="229"/>
      <c r="N124" s="229"/>
      <c r="O124" s="13" t="s">
        <v>89</v>
      </c>
      <c r="P124" s="9"/>
      <c r="S124" s="1" t="s">
        <v>137</v>
      </c>
      <c r="T124" s="1"/>
      <c r="U124" s="1"/>
      <c r="W124" s="1" t="str">
        <f t="shared" si="11"/>
        <v>Ja</v>
      </c>
      <c r="X124" s="1" t="str">
        <f t="shared" si="12"/>
        <v>Ja</v>
      </c>
      <c r="Y124" s="1" t="str">
        <f t="shared" si="13"/>
        <v>Ja</v>
      </c>
      <c r="AA124" s="1" t="s">
        <v>338</v>
      </c>
      <c r="AB124" s="1" t="s">
        <v>338</v>
      </c>
      <c r="AC124" s="1" t="s">
        <v>338</v>
      </c>
      <c r="AD124" s="1" t="s">
        <v>339</v>
      </c>
      <c r="AE124" s="1" t="s">
        <v>339</v>
      </c>
      <c r="AF124" s="1" t="s">
        <v>338</v>
      </c>
      <c r="AG124" s="1" t="s">
        <v>338</v>
      </c>
      <c r="AH124" s="1" t="s">
        <v>338</v>
      </c>
      <c r="AI124" s="1" t="s">
        <v>340</v>
      </c>
      <c r="AJ124" s="1" t="s">
        <v>339</v>
      </c>
      <c r="AL124" s="1" t="s">
        <v>338</v>
      </c>
      <c r="AM124" s="1" t="s">
        <v>338</v>
      </c>
      <c r="AN124" s="1" t="s">
        <v>338</v>
      </c>
      <c r="AO124" s="1" t="s">
        <v>338</v>
      </c>
      <c r="AP124" s="1" t="s">
        <v>339</v>
      </c>
      <c r="AQ124" s="1" t="s">
        <v>338</v>
      </c>
      <c r="AR124" s="1" t="s">
        <v>339</v>
      </c>
      <c r="AT124" s="21"/>
    </row>
    <row r="125" spans="1:46" ht="14.4" customHeight="1" outlineLevel="4" x14ac:dyDescent="0.3">
      <c r="A125" s="3" t="str">
        <f t="shared" si="20"/>
        <v>Hulpaders [+]</v>
      </c>
      <c r="B125" s="3"/>
      <c r="C125" s="3" t="s">
        <v>353</v>
      </c>
      <c r="D125" s="122">
        <f t="shared" si="10"/>
        <v>5</v>
      </c>
      <c r="F125" s="231"/>
      <c r="H125" s="225"/>
      <c r="J125" s="237"/>
      <c r="K125" s="4"/>
      <c r="L125" s="229"/>
      <c r="N125" s="229"/>
      <c r="O125" s="13" t="s">
        <v>194</v>
      </c>
      <c r="P125" s="9"/>
      <c r="S125" s="1" t="s">
        <v>239</v>
      </c>
      <c r="T125" s="1"/>
      <c r="U125" s="1"/>
      <c r="W125" s="1" t="str">
        <f t="shared" si="11"/>
        <v>Optie</v>
      </c>
      <c r="X125" s="1" t="str">
        <f t="shared" si="12"/>
        <v>Optie</v>
      </c>
      <c r="Y125" s="1" t="str">
        <f t="shared" si="13"/>
        <v>Optie</v>
      </c>
      <c r="AA125" s="1" t="s">
        <v>340</v>
      </c>
      <c r="AB125" s="1" t="s">
        <v>340</v>
      </c>
      <c r="AC125" s="1" t="s">
        <v>340</v>
      </c>
      <c r="AD125" s="1" t="s">
        <v>339</v>
      </c>
      <c r="AE125" s="1" t="s">
        <v>339</v>
      </c>
      <c r="AF125" s="1" t="s">
        <v>340</v>
      </c>
      <c r="AG125" s="1" t="s">
        <v>340</v>
      </c>
      <c r="AH125" s="1" t="s">
        <v>340</v>
      </c>
      <c r="AI125" s="1" t="s">
        <v>340</v>
      </c>
      <c r="AJ125" s="1" t="s">
        <v>339</v>
      </c>
      <c r="AL125" s="1" t="s">
        <v>340</v>
      </c>
      <c r="AM125" s="1" t="s">
        <v>340</v>
      </c>
      <c r="AN125" s="1" t="s">
        <v>340</v>
      </c>
      <c r="AO125" s="1" t="s">
        <v>340</v>
      </c>
      <c r="AP125" s="1" t="s">
        <v>339</v>
      </c>
      <c r="AQ125" s="1" t="s">
        <v>340</v>
      </c>
      <c r="AR125" s="1" t="s">
        <v>339</v>
      </c>
      <c r="AT125" s="21"/>
    </row>
    <row r="126" spans="1:46" ht="100.8" customHeight="1" outlineLevel="5" x14ac:dyDescent="0.3">
      <c r="A126" s="7" t="str">
        <f>Q126</f>
        <v>Aantal</v>
      </c>
      <c r="B126" s="7"/>
      <c r="C126" s="7" t="s">
        <v>352</v>
      </c>
      <c r="D126" s="122">
        <f t="shared" si="10"/>
        <v>6</v>
      </c>
      <c r="F126" s="231"/>
      <c r="H126" s="225"/>
      <c r="J126" s="237"/>
      <c r="K126" s="4"/>
      <c r="L126" s="229"/>
      <c r="N126" s="229"/>
      <c r="O126" s="4"/>
      <c r="P126" s="229" t="s">
        <v>85</v>
      </c>
      <c r="Q126" s="7" t="s">
        <v>86</v>
      </c>
      <c r="R126" s="9"/>
      <c r="S126" s="1" t="s">
        <v>237</v>
      </c>
      <c r="T126" s="21" t="s">
        <v>308</v>
      </c>
      <c r="U126" s="21" t="s">
        <v>308</v>
      </c>
      <c r="W126" s="1" t="str">
        <f t="shared" si="11"/>
        <v>Ja</v>
      </c>
      <c r="X126" s="1" t="str">
        <f t="shared" si="12"/>
        <v>Ja</v>
      </c>
      <c r="Y126" s="1" t="str">
        <f t="shared" si="13"/>
        <v>Ja</v>
      </c>
      <c r="AA126" s="1" t="s">
        <v>338</v>
      </c>
      <c r="AB126" s="1" t="s">
        <v>338</v>
      </c>
      <c r="AC126" s="1" t="s">
        <v>338</v>
      </c>
      <c r="AD126" s="1" t="s">
        <v>339</v>
      </c>
      <c r="AE126" s="1" t="s">
        <v>339</v>
      </c>
      <c r="AF126" s="1" t="s">
        <v>338</v>
      </c>
      <c r="AG126" s="1" t="s">
        <v>338</v>
      </c>
      <c r="AH126" s="1" t="s">
        <v>338</v>
      </c>
      <c r="AI126" s="1" t="s">
        <v>338</v>
      </c>
      <c r="AJ126" s="1" t="s">
        <v>339</v>
      </c>
      <c r="AL126" s="1" t="s">
        <v>338</v>
      </c>
      <c r="AM126" s="1" t="s">
        <v>338</v>
      </c>
      <c r="AN126" s="1" t="s">
        <v>338</v>
      </c>
      <c r="AO126" s="1" t="s">
        <v>338</v>
      </c>
      <c r="AP126" s="1" t="s">
        <v>339</v>
      </c>
      <c r="AQ126" s="1" t="s">
        <v>338</v>
      </c>
      <c r="AR126" s="1" t="s">
        <v>339</v>
      </c>
      <c r="AT126" s="21"/>
    </row>
    <row r="127" spans="1:46" ht="187.2" customHeight="1" outlineLevel="5" x14ac:dyDescent="0.3">
      <c r="A127" s="7" t="str">
        <f t="shared" ref="A127:A128" si="21">Q127</f>
        <v>Diameter</v>
      </c>
      <c r="B127" s="7"/>
      <c r="C127" s="7" t="s">
        <v>352</v>
      </c>
      <c r="D127" s="122">
        <f t="shared" si="10"/>
        <v>6</v>
      </c>
      <c r="F127" s="231"/>
      <c r="H127" s="225"/>
      <c r="J127" s="237"/>
      <c r="K127" s="4"/>
      <c r="L127" s="229"/>
      <c r="N127" s="229"/>
      <c r="P127" s="229"/>
      <c r="Q127" s="7" t="s">
        <v>43</v>
      </c>
      <c r="R127" s="9"/>
      <c r="S127" s="1" t="s">
        <v>240</v>
      </c>
      <c r="T127" s="21" t="s">
        <v>310</v>
      </c>
      <c r="U127" s="21" t="s">
        <v>310</v>
      </c>
      <c r="W127" s="1" t="str">
        <f t="shared" si="11"/>
        <v>Ja</v>
      </c>
      <c r="X127" s="1" t="str">
        <f t="shared" si="12"/>
        <v>Ja</v>
      </c>
      <c r="Y127" s="1" t="str">
        <f t="shared" si="13"/>
        <v>Ja</v>
      </c>
      <c r="AA127" s="1" t="s">
        <v>338</v>
      </c>
      <c r="AB127" s="1" t="s">
        <v>338</v>
      </c>
      <c r="AC127" s="1" t="s">
        <v>338</v>
      </c>
      <c r="AD127" s="1" t="s">
        <v>339</v>
      </c>
      <c r="AE127" s="1" t="s">
        <v>339</v>
      </c>
      <c r="AF127" s="1" t="s">
        <v>338</v>
      </c>
      <c r="AG127" s="1" t="s">
        <v>338</v>
      </c>
      <c r="AH127" s="1" t="s">
        <v>338</v>
      </c>
      <c r="AI127" s="1" t="s">
        <v>338</v>
      </c>
      <c r="AJ127" s="1" t="s">
        <v>339</v>
      </c>
      <c r="AL127" s="1" t="s">
        <v>338</v>
      </c>
      <c r="AM127" s="1" t="s">
        <v>338</v>
      </c>
      <c r="AN127" s="1" t="s">
        <v>338</v>
      </c>
      <c r="AO127" s="1" t="s">
        <v>338</v>
      </c>
      <c r="AP127" s="1" t="s">
        <v>339</v>
      </c>
      <c r="AQ127" s="1" t="s">
        <v>338</v>
      </c>
      <c r="AR127" s="1" t="s">
        <v>339</v>
      </c>
      <c r="AT127" s="21"/>
    </row>
    <row r="128" spans="1:46" ht="28.8" customHeight="1" outlineLevel="5" x14ac:dyDescent="0.3">
      <c r="A128" s="7" t="str">
        <f t="shared" si="21"/>
        <v>Materiaal</v>
      </c>
      <c r="B128" s="7"/>
      <c r="C128" s="7" t="s">
        <v>352</v>
      </c>
      <c r="D128" s="122">
        <f t="shared" si="10"/>
        <v>6</v>
      </c>
      <c r="F128" s="231"/>
      <c r="H128" s="225"/>
      <c r="J128" s="237"/>
      <c r="K128" s="4"/>
      <c r="L128" s="229"/>
      <c r="N128" s="229"/>
      <c r="P128" s="229"/>
      <c r="Q128" s="7" t="s">
        <v>41</v>
      </c>
      <c r="R128" s="9"/>
      <c r="S128" s="1" t="s">
        <v>241</v>
      </c>
      <c r="T128" s="21" t="s">
        <v>311</v>
      </c>
      <c r="U128" s="21" t="s">
        <v>311</v>
      </c>
      <c r="W128" s="1" t="str">
        <f t="shared" si="11"/>
        <v>Ja</v>
      </c>
      <c r="X128" s="1" t="str">
        <f t="shared" si="12"/>
        <v>Ja</v>
      </c>
      <c r="Y128" s="1" t="str">
        <f t="shared" si="13"/>
        <v>Ja</v>
      </c>
      <c r="AA128" s="1" t="s">
        <v>338</v>
      </c>
      <c r="AB128" s="1" t="s">
        <v>338</v>
      </c>
      <c r="AC128" s="1" t="s">
        <v>338</v>
      </c>
      <c r="AD128" s="1" t="s">
        <v>339</v>
      </c>
      <c r="AE128" s="1" t="s">
        <v>339</v>
      </c>
      <c r="AF128" s="1" t="s">
        <v>338</v>
      </c>
      <c r="AG128" s="1" t="s">
        <v>338</v>
      </c>
      <c r="AH128" s="1" t="s">
        <v>338</v>
      </c>
      <c r="AI128" s="1" t="s">
        <v>338</v>
      </c>
      <c r="AJ128" s="1" t="s">
        <v>339</v>
      </c>
      <c r="AL128" s="1" t="s">
        <v>338</v>
      </c>
      <c r="AM128" s="1" t="s">
        <v>338</v>
      </c>
      <c r="AN128" s="1" t="s">
        <v>338</v>
      </c>
      <c r="AO128" s="1" t="s">
        <v>338</v>
      </c>
      <c r="AP128" s="1" t="s">
        <v>339</v>
      </c>
      <c r="AQ128" s="1" t="s">
        <v>338</v>
      </c>
      <c r="AR128" s="1" t="s">
        <v>339</v>
      </c>
      <c r="AT128" s="21"/>
    </row>
    <row r="129" spans="1:46" ht="14.4" customHeight="1" outlineLevel="4" x14ac:dyDescent="0.3">
      <c r="A129" s="3" t="str">
        <f>O129</f>
        <v>LijnGeometrie [+]</v>
      </c>
      <c r="B129" s="3"/>
      <c r="C129" s="3" t="s">
        <v>353</v>
      </c>
      <c r="D129" s="122">
        <f t="shared" si="10"/>
        <v>5</v>
      </c>
      <c r="F129" s="231"/>
      <c r="H129" s="225"/>
      <c r="J129" s="237"/>
      <c r="K129" s="4"/>
      <c r="L129" s="229"/>
      <c r="N129" s="229"/>
      <c r="O129" s="13" t="s">
        <v>188</v>
      </c>
      <c r="P129" s="9"/>
      <c r="S129" s="1" t="s">
        <v>207</v>
      </c>
      <c r="T129" s="1"/>
      <c r="U129" s="1"/>
      <c r="W129" s="1" t="str">
        <f t="shared" si="11"/>
        <v>Ja</v>
      </c>
      <c r="X129" s="1" t="str">
        <f t="shared" si="12"/>
        <v>Ja</v>
      </c>
      <c r="Y129" s="1" t="str">
        <f t="shared" si="13"/>
        <v>Ja</v>
      </c>
      <c r="AA129" s="1" t="s">
        <v>338</v>
      </c>
      <c r="AB129" s="1" t="s">
        <v>338</v>
      </c>
      <c r="AC129" s="1" t="s">
        <v>338</v>
      </c>
      <c r="AD129" s="1" t="s">
        <v>339</v>
      </c>
      <c r="AE129" s="1" t="s">
        <v>339</v>
      </c>
      <c r="AF129" s="1" t="s">
        <v>338</v>
      </c>
      <c r="AG129" s="1" t="s">
        <v>338</v>
      </c>
      <c r="AH129" s="1" t="s">
        <v>338</v>
      </c>
      <c r="AI129" s="1" t="s">
        <v>340</v>
      </c>
      <c r="AJ129" s="1" t="s">
        <v>339</v>
      </c>
      <c r="AL129" s="1" t="s">
        <v>338</v>
      </c>
      <c r="AM129" s="1" t="s">
        <v>338</v>
      </c>
      <c r="AN129" s="1" t="s">
        <v>338</v>
      </c>
      <c r="AO129" s="1" t="s">
        <v>338</v>
      </c>
      <c r="AP129" s="1" t="s">
        <v>339</v>
      </c>
      <c r="AQ129" s="1" t="s">
        <v>338</v>
      </c>
      <c r="AR129" s="1" t="s">
        <v>339</v>
      </c>
      <c r="AT129" s="21"/>
    </row>
    <row r="130" spans="1:46" ht="14.4" customHeight="1" outlineLevel="5" x14ac:dyDescent="0.3">
      <c r="A130" s="7" t="str">
        <f>Q130</f>
        <v>Lijnpunten</v>
      </c>
      <c r="B130" s="7"/>
      <c r="C130" s="7" t="s">
        <v>352</v>
      </c>
      <c r="D130" s="122">
        <f t="shared" si="10"/>
        <v>6</v>
      </c>
      <c r="F130" s="231"/>
      <c r="H130" s="225"/>
      <c r="J130" s="237"/>
      <c r="K130" s="4"/>
      <c r="L130" s="229"/>
      <c r="N130" s="229"/>
      <c r="O130" s="4"/>
      <c r="P130" s="229" t="s">
        <v>46</v>
      </c>
      <c r="Q130" s="7" t="s">
        <v>47</v>
      </c>
      <c r="R130" s="9"/>
      <c r="S130" s="1" t="s">
        <v>137</v>
      </c>
      <c r="T130" s="1"/>
      <c r="U130" s="1"/>
      <c r="W130" s="1" t="str">
        <f t="shared" si="11"/>
        <v>Ja</v>
      </c>
      <c r="X130" s="1" t="str">
        <f t="shared" si="12"/>
        <v>Ja</v>
      </c>
      <c r="Y130" s="1" t="str">
        <f t="shared" si="13"/>
        <v>Ja</v>
      </c>
      <c r="AA130" s="1" t="s">
        <v>338</v>
      </c>
      <c r="AB130" s="1" t="s">
        <v>338</v>
      </c>
      <c r="AC130" s="1" t="s">
        <v>338</v>
      </c>
      <c r="AD130" s="1" t="s">
        <v>339</v>
      </c>
      <c r="AE130" s="1" t="s">
        <v>339</v>
      </c>
      <c r="AF130" s="1" t="s">
        <v>338</v>
      </c>
      <c r="AG130" s="1" t="s">
        <v>338</v>
      </c>
      <c r="AH130" s="1" t="s">
        <v>338</v>
      </c>
      <c r="AI130" s="1" t="s">
        <v>338</v>
      </c>
      <c r="AJ130" s="1" t="s">
        <v>339</v>
      </c>
      <c r="AL130" s="1" t="s">
        <v>338</v>
      </c>
      <c r="AM130" s="1" t="s">
        <v>338</v>
      </c>
      <c r="AN130" s="1" t="s">
        <v>338</v>
      </c>
      <c r="AO130" s="1" t="s">
        <v>338</v>
      </c>
      <c r="AP130" s="1" t="s">
        <v>339</v>
      </c>
      <c r="AQ130" s="1" t="s">
        <v>338</v>
      </c>
      <c r="AR130" s="1" t="s">
        <v>339</v>
      </c>
      <c r="AT130" s="21"/>
    </row>
    <row r="131" spans="1:46" ht="14.4" customHeight="1" outlineLevel="5" x14ac:dyDescent="0.3">
      <c r="A131" s="3" t="str">
        <f>Q131</f>
        <v>Referentiemaatvoering</v>
      </c>
      <c r="B131" s="3"/>
      <c r="C131" s="3" t="s">
        <v>353</v>
      </c>
      <c r="D131" s="122">
        <f t="shared" ref="D131:D194" si="22">IF(G131="",IF(I131="",IF(K131="",IF(M131="",IF(O131="",IF(Q131="",0,6),5),4),3),2),1)</f>
        <v>6</v>
      </c>
      <c r="F131" s="231"/>
      <c r="H131" s="225"/>
      <c r="J131" s="237"/>
      <c r="K131" s="4"/>
      <c r="L131" s="229"/>
      <c r="N131" s="229"/>
      <c r="P131" s="229"/>
      <c r="Q131" s="3" t="s">
        <v>48</v>
      </c>
      <c r="R131" s="9"/>
      <c r="S131" s="1" t="s">
        <v>137</v>
      </c>
      <c r="T131" s="1"/>
      <c r="U131" s="1"/>
      <c r="W131" s="1" t="str">
        <f t="shared" ref="W131:W299" si="23">IF($W$1=$AA$1,AA131,IF($W$1=$AB$1,AB131,IF($W$1=$AC$1,AC131,IF($W$1=$AD$1,AD131,IF($W$1=$AE$1,AE131,IF($W$1=$AF$1,AF131,IF($W$1=$AG$1,AG131,IF($W$1=$AH$1,AH131,IF($W$1=$AI$1,AI131,IF($W$1=$AJ$1,AJ131,"Geen info"))))))))))</f>
        <v>Optie</v>
      </c>
      <c r="X131" s="1" t="str">
        <f t="shared" ref="X131:X299" si="24">IF($X$1=$AL$1,AL131,IF($X$1=$AM$1,AM131,IF($X$1=$AN$1,AN131,IF($X$1=$AO$1,AO131,IF($X$1=$AP$1,AP131,IF($X$1=$AQ$1,AQ131,IF($X$1=$AR$1,AR131,"Geen info")))))))</f>
        <v>Optie</v>
      </c>
      <c r="Y131" s="1" t="str">
        <f t="shared" ref="Y131:Y299" si="25">IF(W131="Ja","Ja",IF(X131="Ja","Ja",IF(W131="Optie","Optie",IF(X131="Optie","Optie",IF(W131="Nee","Nee",IF(X131="Nee","Nee",IF(W131="Nvt","Nvt",IF(X131="Nvt","Nvt","??"))))))))</f>
        <v>Optie</v>
      </c>
      <c r="AA131" s="1" t="s">
        <v>340</v>
      </c>
      <c r="AB131" s="1" t="s">
        <v>340</v>
      </c>
      <c r="AC131" s="1" t="s">
        <v>340</v>
      </c>
      <c r="AD131" s="1" t="s">
        <v>339</v>
      </c>
      <c r="AE131" s="1" t="s">
        <v>339</v>
      </c>
      <c r="AF131" s="1" t="s">
        <v>340</v>
      </c>
      <c r="AG131" s="1" t="s">
        <v>340</v>
      </c>
      <c r="AH131" s="1" t="s">
        <v>340</v>
      </c>
      <c r="AI131" s="1" t="s">
        <v>340</v>
      </c>
      <c r="AJ131" s="1" t="s">
        <v>339</v>
      </c>
      <c r="AL131" s="1" t="s">
        <v>340</v>
      </c>
      <c r="AM131" s="1" t="s">
        <v>340</v>
      </c>
      <c r="AN131" s="1" t="s">
        <v>340</v>
      </c>
      <c r="AO131" s="1" t="s">
        <v>340</v>
      </c>
      <c r="AP131" s="1" t="s">
        <v>339</v>
      </c>
      <c r="AQ131" s="1" t="s">
        <v>340</v>
      </c>
      <c r="AR131" s="1" t="s">
        <v>339</v>
      </c>
      <c r="AT131" s="21"/>
    </row>
    <row r="132" spans="1:46" ht="72" customHeight="1" outlineLevel="4" x14ac:dyDescent="0.3">
      <c r="A132" s="7" t="str">
        <f>O132</f>
        <v>Bewerking</v>
      </c>
      <c r="B132" s="7"/>
      <c r="C132" s="7" t="s">
        <v>352</v>
      </c>
      <c r="D132" s="122">
        <f t="shared" si="22"/>
        <v>5</v>
      </c>
      <c r="F132" s="231"/>
      <c r="H132" s="225"/>
      <c r="J132" s="237"/>
      <c r="K132" s="4"/>
      <c r="L132" s="229"/>
      <c r="N132" s="229"/>
      <c r="O132" s="17" t="s">
        <v>49</v>
      </c>
      <c r="P132" s="9"/>
      <c r="S132" s="1" t="s">
        <v>208</v>
      </c>
      <c r="T132" s="21" t="s">
        <v>366</v>
      </c>
      <c r="U132" s="21" t="s">
        <v>366</v>
      </c>
      <c r="W132" s="1" t="str">
        <f t="shared" si="23"/>
        <v>Ja</v>
      </c>
      <c r="X132" s="1" t="str">
        <f t="shared" si="24"/>
        <v>Ja</v>
      </c>
      <c r="Y132" s="1" t="str">
        <f t="shared" si="25"/>
        <v>Ja</v>
      </c>
      <c r="AA132" s="1" t="s">
        <v>338</v>
      </c>
      <c r="AB132" s="1" t="s">
        <v>338</v>
      </c>
      <c r="AC132" s="1" t="s">
        <v>338</v>
      </c>
      <c r="AD132" s="1" t="s">
        <v>339</v>
      </c>
      <c r="AE132" s="1" t="s">
        <v>339</v>
      </c>
      <c r="AF132" s="1" t="s">
        <v>338</v>
      </c>
      <c r="AG132" s="1" t="s">
        <v>338</v>
      </c>
      <c r="AH132" s="1" t="s">
        <v>338</v>
      </c>
      <c r="AI132" s="1" t="s">
        <v>338</v>
      </c>
      <c r="AJ132" s="1" t="s">
        <v>339</v>
      </c>
      <c r="AL132" s="1" t="s">
        <v>338</v>
      </c>
      <c r="AM132" s="1" t="s">
        <v>338</v>
      </c>
      <c r="AN132" s="1" t="s">
        <v>338</v>
      </c>
      <c r="AO132" s="1" t="s">
        <v>338</v>
      </c>
      <c r="AP132" s="1" t="s">
        <v>339</v>
      </c>
      <c r="AQ132" s="1" t="s">
        <v>338</v>
      </c>
      <c r="AR132" s="1" t="s">
        <v>339</v>
      </c>
      <c r="AT132" s="21"/>
    </row>
    <row r="133" spans="1:46" ht="14.4" customHeight="1" outlineLevel="3" x14ac:dyDescent="0.3">
      <c r="A133" s="3" t="str">
        <f>M133</f>
        <v>Emof [+]</v>
      </c>
      <c r="B133" s="3" t="s">
        <v>338</v>
      </c>
      <c r="C133" s="3" t="s">
        <v>353</v>
      </c>
      <c r="D133" s="122">
        <f t="shared" si="22"/>
        <v>4</v>
      </c>
      <c r="F133" s="231"/>
      <c r="H133" s="225"/>
      <c r="J133" s="237"/>
      <c r="K133" s="4"/>
      <c r="L133" s="229"/>
      <c r="M133" s="13" t="s">
        <v>193</v>
      </c>
      <c r="N133" s="9"/>
      <c r="S133" s="1" t="s">
        <v>243</v>
      </c>
      <c r="T133" s="1"/>
      <c r="U133" s="1"/>
      <c r="W133" s="1" t="str">
        <f t="shared" si="23"/>
        <v>Optie</v>
      </c>
      <c r="X133" s="1" t="str">
        <f t="shared" si="24"/>
        <v>Optie</v>
      </c>
      <c r="Y133" s="1" t="str">
        <f t="shared" si="25"/>
        <v>Optie</v>
      </c>
      <c r="AA133" s="1" t="s">
        <v>338</v>
      </c>
      <c r="AB133" s="1" t="s">
        <v>340</v>
      </c>
      <c r="AC133" s="1" t="s">
        <v>340</v>
      </c>
      <c r="AD133" s="1" t="s">
        <v>339</v>
      </c>
      <c r="AE133" s="1" t="s">
        <v>339</v>
      </c>
      <c r="AF133" s="1" t="s">
        <v>340</v>
      </c>
      <c r="AG133" s="1" t="s">
        <v>340</v>
      </c>
      <c r="AH133" s="1" t="s">
        <v>338</v>
      </c>
      <c r="AI133" s="1" t="s">
        <v>340</v>
      </c>
      <c r="AJ133" s="1" t="s">
        <v>339</v>
      </c>
      <c r="AL133" s="1" t="s">
        <v>340</v>
      </c>
      <c r="AM133" s="1" t="s">
        <v>340</v>
      </c>
      <c r="AN133" s="1" t="s">
        <v>340</v>
      </c>
      <c r="AO133" s="1" t="s">
        <v>340</v>
      </c>
      <c r="AP133" s="1" t="s">
        <v>341</v>
      </c>
      <c r="AQ133" s="1" t="s">
        <v>340</v>
      </c>
      <c r="AR133" s="1" t="s">
        <v>341</v>
      </c>
      <c r="AT133" s="21"/>
    </row>
    <row r="134" spans="1:46" ht="57.6" customHeight="1" outlineLevel="4" x14ac:dyDescent="0.3">
      <c r="A134" s="7" t="str">
        <f>O134</f>
        <v>Soort</v>
      </c>
      <c r="B134" s="7" t="s">
        <v>341</v>
      </c>
      <c r="C134" s="7" t="s">
        <v>352</v>
      </c>
      <c r="D134" s="122">
        <f t="shared" si="22"/>
        <v>5</v>
      </c>
      <c r="F134" s="231"/>
      <c r="H134" s="225"/>
      <c r="J134" s="237"/>
      <c r="K134" s="4"/>
      <c r="L134" s="229"/>
      <c r="M134" s="4"/>
      <c r="N134" s="229" t="s">
        <v>200</v>
      </c>
      <c r="O134" s="17" t="s">
        <v>59</v>
      </c>
      <c r="P134" s="9"/>
      <c r="S134" s="1" t="s">
        <v>244</v>
      </c>
      <c r="T134" s="21" t="s">
        <v>369</v>
      </c>
      <c r="U134" s="21" t="s">
        <v>369</v>
      </c>
      <c r="W134" s="1" t="str">
        <f t="shared" si="23"/>
        <v>Ja</v>
      </c>
      <c r="X134" s="1" t="str">
        <f t="shared" si="24"/>
        <v>Ja</v>
      </c>
      <c r="Y134" s="1" t="str">
        <f t="shared" si="25"/>
        <v>Ja</v>
      </c>
      <c r="AA134" s="1" t="s">
        <v>338</v>
      </c>
      <c r="AB134" s="1" t="s">
        <v>338</v>
      </c>
      <c r="AC134" s="1" t="s">
        <v>338</v>
      </c>
      <c r="AD134" s="1" t="s">
        <v>339</v>
      </c>
      <c r="AE134" s="1" t="s">
        <v>339</v>
      </c>
      <c r="AF134" s="1" t="s">
        <v>338</v>
      </c>
      <c r="AG134" s="1" t="s">
        <v>338</v>
      </c>
      <c r="AH134" s="1" t="s">
        <v>338</v>
      </c>
      <c r="AI134" s="1" t="s">
        <v>338</v>
      </c>
      <c r="AJ134" s="1" t="s">
        <v>339</v>
      </c>
      <c r="AL134" s="1" t="s">
        <v>338</v>
      </c>
      <c r="AM134" s="1" t="s">
        <v>338</v>
      </c>
      <c r="AN134" s="1" t="s">
        <v>338</v>
      </c>
      <c r="AO134" s="1" t="s">
        <v>338</v>
      </c>
      <c r="AP134" s="1" t="s">
        <v>339</v>
      </c>
      <c r="AQ134" s="1" t="s">
        <v>338</v>
      </c>
      <c r="AR134" s="1" t="s">
        <v>339</v>
      </c>
      <c r="AT134" s="21"/>
    </row>
    <row r="135" spans="1:46" ht="86.4" customHeight="1" outlineLevel="4" x14ac:dyDescent="0.3">
      <c r="A135" s="7" t="str">
        <f>O135</f>
        <v>Type</v>
      </c>
      <c r="B135" s="7" t="s">
        <v>341</v>
      </c>
      <c r="C135" s="7" t="s">
        <v>352</v>
      </c>
      <c r="D135" s="122">
        <f t="shared" si="22"/>
        <v>5</v>
      </c>
      <c r="F135" s="231"/>
      <c r="H135" s="225"/>
      <c r="J135" s="237"/>
      <c r="K135" s="4"/>
      <c r="L135" s="229"/>
      <c r="N135" s="229"/>
      <c r="O135" s="17" t="s">
        <v>36</v>
      </c>
      <c r="P135" s="9"/>
      <c r="S135" s="1" t="s">
        <v>245</v>
      </c>
      <c r="T135" s="21" t="s">
        <v>312</v>
      </c>
      <c r="U135" s="21" t="s">
        <v>357</v>
      </c>
      <c r="W135" s="1" t="str">
        <f t="shared" si="23"/>
        <v>Ja</v>
      </c>
      <c r="X135" s="1" t="str">
        <f t="shared" si="24"/>
        <v>Ja</v>
      </c>
      <c r="Y135" s="1" t="str">
        <f t="shared" si="25"/>
        <v>Ja</v>
      </c>
      <c r="AA135" s="1" t="s">
        <v>338</v>
      </c>
      <c r="AB135" s="1" t="s">
        <v>338</v>
      </c>
      <c r="AC135" s="1" t="s">
        <v>338</v>
      </c>
      <c r="AD135" s="1" t="s">
        <v>339</v>
      </c>
      <c r="AE135" s="1" t="s">
        <v>339</v>
      </c>
      <c r="AF135" s="1" t="s">
        <v>338</v>
      </c>
      <c r="AG135" s="1" t="s">
        <v>338</v>
      </c>
      <c r="AH135" s="1" t="s">
        <v>338</v>
      </c>
      <c r="AI135" s="1" t="s">
        <v>338</v>
      </c>
      <c r="AJ135" s="1" t="s">
        <v>339</v>
      </c>
      <c r="AL135" s="1" t="s">
        <v>338</v>
      </c>
      <c r="AM135" s="1" t="s">
        <v>338</v>
      </c>
      <c r="AN135" s="1" t="s">
        <v>338</v>
      </c>
      <c r="AO135" s="1" t="s">
        <v>338</v>
      </c>
      <c r="AP135" s="1" t="s">
        <v>339</v>
      </c>
      <c r="AQ135" s="1" t="s">
        <v>338</v>
      </c>
      <c r="AR135" s="1" t="s">
        <v>339</v>
      </c>
      <c r="AT135" s="21"/>
    </row>
    <row r="136" spans="1:46" ht="14.4" customHeight="1" outlineLevel="4" x14ac:dyDescent="0.3">
      <c r="A136" s="3" t="str">
        <f>O136</f>
        <v>PuntGeometrie [+]</v>
      </c>
      <c r="B136" s="3" t="s">
        <v>341</v>
      </c>
      <c r="C136" s="3" t="s">
        <v>353</v>
      </c>
      <c r="D136" s="122">
        <f t="shared" si="22"/>
        <v>5</v>
      </c>
      <c r="F136" s="231"/>
      <c r="H136" s="225"/>
      <c r="J136" s="237"/>
      <c r="K136" s="4"/>
      <c r="L136" s="229"/>
      <c r="N136" s="229"/>
      <c r="O136" s="13" t="s">
        <v>181</v>
      </c>
      <c r="P136" s="9"/>
      <c r="S136" s="1" t="s">
        <v>211</v>
      </c>
      <c r="T136" s="1"/>
      <c r="U136" s="1"/>
      <c r="W136" s="1" t="str">
        <f t="shared" si="23"/>
        <v>Ja</v>
      </c>
      <c r="X136" s="1" t="str">
        <f t="shared" si="24"/>
        <v>Ja</v>
      </c>
      <c r="Y136" s="1" t="str">
        <f t="shared" si="25"/>
        <v>Ja</v>
      </c>
      <c r="AA136" s="1" t="s">
        <v>338</v>
      </c>
      <c r="AB136" s="1" t="s">
        <v>338</v>
      </c>
      <c r="AC136" s="1" t="s">
        <v>338</v>
      </c>
      <c r="AD136" s="1" t="s">
        <v>339</v>
      </c>
      <c r="AE136" s="1" t="s">
        <v>339</v>
      </c>
      <c r="AF136" s="1" t="s">
        <v>338</v>
      </c>
      <c r="AG136" s="1" t="s">
        <v>338</v>
      </c>
      <c r="AH136" s="1" t="s">
        <v>338</v>
      </c>
      <c r="AI136" s="1" t="s">
        <v>340</v>
      </c>
      <c r="AJ136" s="1" t="s">
        <v>339</v>
      </c>
      <c r="AL136" s="1" t="s">
        <v>338</v>
      </c>
      <c r="AM136" s="1" t="s">
        <v>338</v>
      </c>
      <c r="AN136" s="1" t="s">
        <v>338</v>
      </c>
      <c r="AO136" s="1" t="s">
        <v>338</v>
      </c>
      <c r="AP136" s="1" t="s">
        <v>339</v>
      </c>
      <c r="AQ136" s="1" t="s">
        <v>338</v>
      </c>
      <c r="AR136" s="1" t="s">
        <v>339</v>
      </c>
      <c r="AT136" s="21"/>
    </row>
    <row r="137" spans="1:46" ht="14.4" customHeight="1" outlineLevel="5" x14ac:dyDescent="0.3">
      <c r="A137" s="7" t="str">
        <f>Q137</f>
        <v>Hoek</v>
      </c>
      <c r="B137" s="7" t="s">
        <v>341</v>
      </c>
      <c r="C137" s="7" t="s">
        <v>352</v>
      </c>
      <c r="D137" s="122">
        <f t="shared" si="22"/>
        <v>6</v>
      </c>
      <c r="F137" s="231"/>
      <c r="H137" s="225"/>
      <c r="J137" s="237"/>
      <c r="K137" s="4"/>
      <c r="L137" s="229"/>
      <c r="N137" s="229"/>
      <c r="O137" s="4"/>
      <c r="P137" s="229" t="s">
        <v>52</v>
      </c>
      <c r="Q137" s="7" t="s">
        <v>53</v>
      </c>
      <c r="R137" s="9"/>
      <c r="S137" s="1" t="s">
        <v>137</v>
      </c>
      <c r="T137" s="1"/>
      <c r="U137" s="1"/>
      <c r="W137" s="1" t="str">
        <f t="shared" si="23"/>
        <v>Ja</v>
      </c>
      <c r="X137" s="1" t="str">
        <f t="shared" si="24"/>
        <v>Ja</v>
      </c>
      <c r="Y137" s="1" t="str">
        <f t="shared" si="25"/>
        <v>Ja</v>
      </c>
      <c r="AA137" s="1" t="s">
        <v>338</v>
      </c>
      <c r="AB137" s="1" t="s">
        <v>338</v>
      </c>
      <c r="AC137" s="1" t="s">
        <v>338</v>
      </c>
      <c r="AD137" s="1" t="s">
        <v>339</v>
      </c>
      <c r="AE137" s="1" t="s">
        <v>339</v>
      </c>
      <c r="AF137" s="1" t="s">
        <v>338</v>
      </c>
      <c r="AG137" s="1" t="s">
        <v>338</v>
      </c>
      <c r="AH137" s="1" t="s">
        <v>338</v>
      </c>
      <c r="AI137" s="1" t="s">
        <v>338</v>
      </c>
      <c r="AJ137" s="1" t="s">
        <v>339</v>
      </c>
      <c r="AL137" s="1" t="s">
        <v>338</v>
      </c>
      <c r="AM137" s="1" t="s">
        <v>338</v>
      </c>
      <c r="AN137" s="1" t="s">
        <v>338</v>
      </c>
      <c r="AO137" s="1" t="s">
        <v>338</v>
      </c>
      <c r="AP137" s="1" t="s">
        <v>339</v>
      </c>
      <c r="AQ137" s="1" t="s">
        <v>338</v>
      </c>
      <c r="AR137" s="1" t="s">
        <v>339</v>
      </c>
      <c r="AT137" s="21"/>
    </row>
    <row r="138" spans="1:46" ht="14.4" customHeight="1" outlineLevel="5" x14ac:dyDescent="0.3">
      <c r="A138" s="7" t="str">
        <f t="shared" ref="A138:A139" si="26">Q138</f>
        <v>Punt</v>
      </c>
      <c r="B138" s="7" t="s">
        <v>341</v>
      </c>
      <c r="C138" s="7" t="s">
        <v>352</v>
      </c>
      <c r="D138" s="122">
        <f t="shared" si="22"/>
        <v>6</v>
      </c>
      <c r="F138" s="231"/>
      <c r="H138" s="225"/>
      <c r="J138" s="237"/>
      <c r="K138" s="4"/>
      <c r="L138" s="229"/>
      <c r="N138" s="229"/>
      <c r="P138" s="229"/>
      <c r="Q138" s="7" t="s">
        <v>54</v>
      </c>
      <c r="R138" s="9"/>
      <c r="S138" s="1" t="s">
        <v>137</v>
      </c>
      <c r="T138" s="1"/>
      <c r="U138" s="1"/>
      <c r="W138" s="1" t="str">
        <f t="shared" si="23"/>
        <v>Ja</v>
      </c>
      <c r="X138" s="1" t="str">
        <f t="shared" si="24"/>
        <v>Ja</v>
      </c>
      <c r="Y138" s="1" t="str">
        <f t="shared" si="25"/>
        <v>Ja</v>
      </c>
      <c r="AA138" s="1" t="s">
        <v>338</v>
      </c>
      <c r="AB138" s="1" t="s">
        <v>338</v>
      </c>
      <c r="AC138" s="1" t="s">
        <v>338</v>
      </c>
      <c r="AD138" s="1" t="s">
        <v>339</v>
      </c>
      <c r="AE138" s="1" t="s">
        <v>339</v>
      </c>
      <c r="AF138" s="1" t="s">
        <v>338</v>
      </c>
      <c r="AG138" s="1" t="s">
        <v>338</v>
      </c>
      <c r="AH138" s="1" t="s">
        <v>338</v>
      </c>
      <c r="AI138" s="1" t="s">
        <v>338</v>
      </c>
      <c r="AJ138" s="1" t="s">
        <v>339</v>
      </c>
      <c r="AL138" s="1" t="s">
        <v>338</v>
      </c>
      <c r="AM138" s="1" t="s">
        <v>338</v>
      </c>
      <c r="AN138" s="1" t="s">
        <v>338</v>
      </c>
      <c r="AO138" s="1" t="s">
        <v>338</v>
      </c>
      <c r="AP138" s="1" t="s">
        <v>339</v>
      </c>
      <c r="AQ138" s="1" t="s">
        <v>338</v>
      </c>
      <c r="AR138" s="1" t="s">
        <v>339</v>
      </c>
      <c r="AT138" s="21"/>
    </row>
    <row r="139" spans="1:46" ht="14.4" customHeight="1" outlineLevel="5" x14ac:dyDescent="0.3">
      <c r="A139" s="3" t="str">
        <f t="shared" si="26"/>
        <v>Referentiemaatvoering</v>
      </c>
      <c r="B139" s="3" t="s">
        <v>341</v>
      </c>
      <c r="C139" s="3" t="s">
        <v>353</v>
      </c>
      <c r="D139" s="122">
        <f t="shared" si="22"/>
        <v>6</v>
      </c>
      <c r="F139" s="231"/>
      <c r="H139" s="225"/>
      <c r="J139" s="237"/>
      <c r="K139" s="4"/>
      <c r="L139" s="229"/>
      <c r="N139" s="229"/>
      <c r="P139" s="229"/>
      <c r="Q139" s="3" t="s">
        <v>48</v>
      </c>
      <c r="R139" s="9"/>
      <c r="S139" s="1" t="s">
        <v>137</v>
      </c>
      <c r="T139" s="1"/>
      <c r="U139" s="1"/>
      <c r="W139" s="1" t="str">
        <f t="shared" si="23"/>
        <v>Optie</v>
      </c>
      <c r="X139" s="1" t="str">
        <f t="shared" si="24"/>
        <v>Optie</v>
      </c>
      <c r="Y139" s="1" t="str">
        <f t="shared" si="25"/>
        <v>Optie</v>
      </c>
      <c r="AA139" s="1" t="s">
        <v>340</v>
      </c>
      <c r="AB139" s="1" t="s">
        <v>340</v>
      </c>
      <c r="AC139" s="1" t="s">
        <v>340</v>
      </c>
      <c r="AD139" s="1" t="s">
        <v>339</v>
      </c>
      <c r="AE139" s="1" t="s">
        <v>339</v>
      </c>
      <c r="AF139" s="1" t="s">
        <v>340</v>
      </c>
      <c r="AG139" s="1" t="s">
        <v>340</v>
      </c>
      <c r="AH139" s="1" t="s">
        <v>340</v>
      </c>
      <c r="AI139" s="1" t="s">
        <v>340</v>
      </c>
      <c r="AJ139" s="1" t="s">
        <v>339</v>
      </c>
      <c r="AL139" s="1" t="s">
        <v>340</v>
      </c>
      <c r="AM139" s="1" t="s">
        <v>340</v>
      </c>
      <c r="AN139" s="1" t="s">
        <v>340</v>
      </c>
      <c r="AO139" s="1" t="s">
        <v>340</v>
      </c>
      <c r="AP139" s="1" t="s">
        <v>339</v>
      </c>
      <c r="AQ139" s="1" t="s">
        <v>340</v>
      </c>
      <c r="AR139" s="1" t="s">
        <v>339</v>
      </c>
      <c r="AT139" s="21"/>
    </row>
    <row r="140" spans="1:46" ht="72" customHeight="1" outlineLevel="4" x14ac:dyDescent="0.3">
      <c r="A140" s="7" t="str">
        <f>O140</f>
        <v>Bewerking</v>
      </c>
      <c r="B140" s="7" t="s">
        <v>341</v>
      </c>
      <c r="C140" s="7" t="s">
        <v>352</v>
      </c>
      <c r="D140" s="122">
        <f t="shared" si="22"/>
        <v>5</v>
      </c>
      <c r="F140" s="231"/>
      <c r="H140" s="225"/>
      <c r="J140" s="237"/>
      <c r="K140" s="4"/>
      <c r="L140" s="229"/>
      <c r="N140" s="229"/>
      <c r="O140" s="17" t="s">
        <v>49</v>
      </c>
      <c r="P140" s="9"/>
      <c r="S140" s="1" t="s">
        <v>208</v>
      </c>
      <c r="T140" s="21" t="s">
        <v>366</v>
      </c>
      <c r="U140" s="21" t="s">
        <v>366</v>
      </c>
      <c r="W140" s="1" t="str">
        <f t="shared" si="23"/>
        <v>Ja</v>
      </c>
      <c r="X140" s="1" t="str">
        <f t="shared" si="24"/>
        <v>Ja</v>
      </c>
      <c r="Y140" s="1" t="str">
        <f t="shared" si="25"/>
        <v>Ja</v>
      </c>
      <c r="AA140" s="1" t="s">
        <v>338</v>
      </c>
      <c r="AB140" s="1" t="s">
        <v>338</v>
      </c>
      <c r="AC140" s="1" t="s">
        <v>338</v>
      </c>
      <c r="AD140" s="1" t="s">
        <v>339</v>
      </c>
      <c r="AE140" s="1" t="s">
        <v>339</v>
      </c>
      <c r="AF140" s="1" t="s">
        <v>338</v>
      </c>
      <c r="AG140" s="1" t="s">
        <v>338</v>
      </c>
      <c r="AH140" s="1" t="s">
        <v>338</v>
      </c>
      <c r="AI140" s="1" t="s">
        <v>338</v>
      </c>
      <c r="AJ140" s="1" t="s">
        <v>339</v>
      </c>
      <c r="AL140" s="1" t="s">
        <v>338</v>
      </c>
      <c r="AM140" s="1" t="s">
        <v>338</v>
      </c>
      <c r="AN140" s="1" t="s">
        <v>338</v>
      </c>
      <c r="AO140" s="1" t="s">
        <v>338</v>
      </c>
      <c r="AP140" s="1" t="s">
        <v>339</v>
      </c>
      <c r="AQ140" s="1" t="s">
        <v>338</v>
      </c>
      <c r="AR140" s="1" t="s">
        <v>339</v>
      </c>
      <c r="AT140" s="21"/>
    </row>
    <row r="141" spans="1:46" ht="14.4" customHeight="1" outlineLevel="3" x14ac:dyDescent="0.3">
      <c r="A141" s="8" t="str">
        <f>M141</f>
        <v>Huisaansluitkast [+]</v>
      </c>
      <c r="B141" s="8" t="s">
        <v>341</v>
      </c>
      <c r="C141" s="8" t="s">
        <v>354</v>
      </c>
      <c r="D141" s="122">
        <f t="shared" si="22"/>
        <v>4</v>
      </c>
      <c r="F141" s="231"/>
      <c r="H141" s="225"/>
      <c r="J141" s="237"/>
      <c r="K141" s="4"/>
      <c r="L141" s="229"/>
      <c r="M141" s="12" t="s">
        <v>192</v>
      </c>
      <c r="N141" s="9"/>
      <c r="S141" s="1" t="s">
        <v>246</v>
      </c>
      <c r="T141" s="1"/>
      <c r="U141" s="1"/>
      <c r="W141" s="1" t="str">
        <f t="shared" si="23"/>
        <v>Nee</v>
      </c>
      <c r="X141" s="1" t="str">
        <f t="shared" si="24"/>
        <v>Nee</v>
      </c>
      <c r="Y141" s="1" t="str">
        <f t="shared" si="25"/>
        <v>Nee</v>
      </c>
      <c r="AA141" s="1" t="s">
        <v>341</v>
      </c>
      <c r="AB141" s="1" t="s">
        <v>341</v>
      </c>
      <c r="AC141" s="1" t="s">
        <v>341</v>
      </c>
      <c r="AD141" s="1" t="s">
        <v>339</v>
      </c>
      <c r="AE141" s="1" t="s">
        <v>339</v>
      </c>
      <c r="AF141" s="1" t="s">
        <v>341</v>
      </c>
      <c r="AG141" s="1" t="s">
        <v>341</v>
      </c>
      <c r="AH141" s="1" t="s">
        <v>341</v>
      </c>
      <c r="AI141" s="1" t="s">
        <v>341</v>
      </c>
      <c r="AJ141" s="1" t="s">
        <v>341</v>
      </c>
      <c r="AL141" s="1" t="s">
        <v>341</v>
      </c>
      <c r="AM141" s="1" t="s">
        <v>341</v>
      </c>
      <c r="AN141" s="1" t="s">
        <v>341</v>
      </c>
      <c r="AO141" s="1" t="s">
        <v>341</v>
      </c>
      <c r="AP141" s="1" t="s">
        <v>341</v>
      </c>
      <c r="AQ141" s="1" t="s">
        <v>341</v>
      </c>
      <c r="AR141" s="1" t="s">
        <v>341</v>
      </c>
      <c r="AT141" s="21"/>
    </row>
    <row r="142" spans="1:46" ht="14.4" customHeight="1" outlineLevel="4" x14ac:dyDescent="0.3">
      <c r="A142" s="7" t="str">
        <f>O142</f>
        <v>IsNieuwAangelegd</v>
      </c>
      <c r="B142" s="7" t="s">
        <v>338</v>
      </c>
      <c r="C142" s="7" t="s">
        <v>352</v>
      </c>
      <c r="D142" s="122">
        <f t="shared" si="22"/>
        <v>5</v>
      </c>
      <c r="F142" s="231"/>
      <c r="H142" s="225"/>
      <c r="J142" s="237"/>
      <c r="K142" s="4"/>
      <c r="M142" s="4"/>
      <c r="N142" s="230" t="s">
        <v>92</v>
      </c>
      <c r="O142" s="7" t="s">
        <v>93</v>
      </c>
      <c r="P142" s="9"/>
      <c r="S142" s="1" t="s">
        <v>148</v>
      </c>
      <c r="T142" s="1"/>
      <c r="U142" s="1"/>
      <c r="W142" s="1" t="str">
        <f t="shared" si="23"/>
        <v>Nvt</v>
      </c>
      <c r="X142" s="1" t="str">
        <f t="shared" si="24"/>
        <v>Nvt</v>
      </c>
      <c r="Y142" s="1" t="str">
        <f t="shared" si="25"/>
        <v>Nvt</v>
      </c>
      <c r="AA142" s="1" t="s">
        <v>339</v>
      </c>
      <c r="AB142" s="1" t="s">
        <v>339</v>
      </c>
      <c r="AC142" s="1" t="s">
        <v>339</v>
      </c>
      <c r="AD142" s="1" t="s">
        <v>339</v>
      </c>
      <c r="AE142" s="1" t="s">
        <v>339</v>
      </c>
      <c r="AF142" s="1" t="s">
        <v>339</v>
      </c>
      <c r="AG142" s="1" t="s">
        <v>339</v>
      </c>
      <c r="AH142" s="1" t="s">
        <v>339</v>
      </c>
      <c r="AI142" s="1" t="s">
        <v>339</v>
      </c>
      <c r="AJ142" s="1" t="s">
        <v>339</v>
      </c>
      <c r="AL142" s="1" t="s">
        <v>339</v>
      </c>
      <c r="AM142" s="1" t="s">
        <v>339</v>
      </c>
      <c r="AN142" s="1" t="s">
        <v>339</v>
      </c>
      <c r="AO142" s="1" t="s">
        <v>339</v>
      </c>
      <c r="AP142" s="1" t="s">
        <v>339</v>
      </c>
      <c r="AQ142" s="1" t="s">
        <v>339</v>
      </c>
      <c r="AR142" s="1" t="s">
        <v>339</v>
      </c>
      <c r="AT142" s="21"/>
    </row>
    <row r="143" spans="1:46" ht="129.6" customHeight="1" outlineLevel="4" x14ac:dyDescent="0.3">
      <c r="A143" s="8" t="str">
        <f>O143</f>
        <v>Type</v>
      </c>
      <c r="B143" s="8" t="s">
        <v>338</v>
      </c>
      <c r="C143" s="8" t="s">
        <v>354</v>
      </c>
      <c r="D143" s="122">
        <f t="shared" si="22"/>
        <v>5</v>
      </c>
      <c r="F143" s="231"/>
      <c r="H143" s="225"/>
      <c r="J143" s="237"/>
      <c r="K143" s="4"/>
      <c r="N143" s="230"/>
      <c r="O143" s="8" t="s">
        <v>36</v>
      </c>
      <c r="P143" s="9"/>
      <c r="S143" s="1" t="s">
        <v>247</v>
      </c>
      <c r="T143" s="21" t="s">
        <v>313</v>
      </c>
      <c r="U143" s="21"/>
      <c r="W143" s="1" t="str">
        <f t="shared" si="23"/>
        <v>Nee</v>
      </c>
      <c r="X143" s="1" t="str">
        <f t="shared" si="24"/>
        <v>Nvt</v>
      </c>
      <c r="Y143" s="1" t="str">
        <f t="shared" si="25"/>
        <v>Nee</v>
      </c>
      <c r="AA143" s="1" t="s">
        <v>341</v>
      </c>
      <c r="AB143" s="1" t="s">
        <v>341</v>
      </c>
      <c r="AC143" s="1" t="s">
        <v>341</v>
      </c>
      <c r="AD143" s="1" t="s">
        <v>339</v>
      </c>
      <c r="AE143" s="1" t="s">
        <v>339</v>
      </c>
      <c r="AF143" s="1" t="s">
        <v>341</v>
      </c>
      <c r="AG143" s="1" t="s">
        <v>341</v>
      </c>
      <c r="AH143" s="1" t="s">
        <v>341</v>
      </c>
      <c r="AI143" s="1" t="s">
        <v>341</v>
      </c>
      <c r="AJ143" s="1" t="s">
        <v>341</v>
      </c>
      <c r="AL143" s="1" t="s">
        <v>339</v>
      </c>
      <c r="AM143" s="1" t="s">
        <v>339</v>
      </c>
      <c r="AN143" s="1" t="s">
        <v>339</v>
      </c>
      <c r="AO143" s="1" t="s">
        <v>339</v>
      </c>
      <c r="AP143" s="1" t="s">
        <v>339</v>
      </c>
      <c r="AQ143" s="1" t="s">
        <v>339</v>
      </c>
      <c r="AR143" s="1" t="s">
        <v>339</v>
      </c>
      <c r="AT143" s="21"/>
    </row>
    <row r="144" spans="1:46" ht="14.4" customHeight="1" outlineLevel="4" x14ac:dyDescent="0.3">
      <c r="A144" s="8" t="str">
        <f>O144</f>
        <v>IsMeterbordGeplaatst</v>
      </c>
      <c r="B144" s="8" t="s">
        <v>341</v>
      </c>
      <c r="C144" s="8" t="s">
        <v>354</v>
      </c>
      <c r="D144" s="122">
        <f t="shared" si="22"/>
        <v>5</v>
      </c>
      <c r="F144" s="231"/>
      <c r="H144" s="225"/>
      <c r="J144" s="237"/>
      <c r="K144" s="4"/>
      <c r="N144" s="230"/>
      <c r="O144" s="8" t="s">
        <v>94</v>
      </c>
      <c r="P144" s="9"/>
      <c r="S144" s="1" t="s">
        <v>148</v>
      </c>
      <c r="T144" s="1"/>
      <c r="U144" s="1"/>
      <c r="W144" s="1" t="str">
        <f t="shared" si="23"/>
        <v>Nee</v>
      </c>
      <c r="X144" s="1" t="str">
        <f t="shared" si="24"/>
        <v>Nvt</v>
      </c>
      <c r="Y144" s="1" t="str">
        <f t="shared" si="25"/>
        <v>Nee</v>
      </c>
      <c r="AA144" s="1" t="s">
        <v>341</v>
      </c>
      <c r="AB144" s="1" t="s">
        <v>341</v>
      </c>
      <c r="AC144" s="1" t="s">
        <v>341</v>
      </c>
      <c r="AD144" s="1" t="s">
        <v>341</v>
      </c>
      <c r="AE144" s="1" t="s">
        <v>339</v>
      </c>
      <c r="AF144" s="1" t="s">
        <v>341</v>
      </c>
      <c r="AG144" s="1" t="s">
        <v>341</v>
      </c>
      <c r="AH144" s="1" t="s">
        <v>341</v>
      </c>
      <c r="AI144" s="1" t="s">
        <v>341</v>
      </c>
      <c r="AJ144" s="1" t="s">
        <v>341</v>
      </c>
      <c r="AL144" s="1" t="s">
        <v>339</v>
      </c>
      <c r="AM144" s="1" t="s">
        <v>339</v>
      </c>
      <c r="AN144" s="1" t="s">
        <v>339</v>
      </c>
      <c r="AO144" s="1" t="s">
        <v>339</v>
      </c>
      <c r="AP144" s="1" t="s">
        <v>339</v>
      </c>
      <c r="AQ144" s="1" t="s">
        <v>339</v>
      </c>
      <c r="AR144" s="1" t="s">
        <v>339</v>
      </c>
      <c r="AT144" s="21"/>
    </row>
    <row r="145" spans="1:46" ht="14.4" customHeight="1" outlineLevel="3" x14ac:dyDescent="0.3">
      <c r="A145" s="19"/>
      <c r="B145" s="19"/>
      <c r="C145" s="19" t="s">
        <v>355</v>
      </c>
      <c r="D145" s="122">
        <f t="shared" si="22"/>
        <v>0</v>
      </c>
      <c r="F145" s="231"/>
      <c r="H145" s="225"/>
      <c r="J145" s="237"/>
      <c r="K145" s="4"/>
      <c r="O145" s="9"/>
      <c r="P145" s="9"/>
      <c r="S145" s="1"/>
      <c r="T145" s="1"/>
      <c r="U145" s="1"/>
      <c r="W145" s="1" t="str">
        <f t="shared" si="23"/>
        <v>Nvt</v>
      </c>
      <c r="X145" s="1" t="str">
        <f t="shared" si="24"/>
        <v>Nvt</v>
      </c>
      <c r="Y145" s="1" t="str">
        <f t="shared" si="25"/>
        <v>Nvt</v>
      </c>
      <c r="AA145" s="1" t="s">
        <v>339</v>
      </c>
      <c r="AB145" s="1" t="s">
        <v>339</v>
      </c>
      <c r="AC145" s="1" t="s">
        <v>339</v>
      </c>
      <c r="AD145" s="1" t="s">
        <v>339</v>
      </c>
      <c r="AE145" s="1" t="s">
        <v>339</v>
      </c>
      <c r="AF145" s="1" t="s">
        <v>339</v>
      </c>
      <c r="AG145" s="1" t="s">
        <v>339</v>
      </c>
      <c r="AH145" s="1" t="s">
        <v>339</v>
      </c>
      <c r="AI145" s="1" t="s">
        <v>339</v>
      </c>
      <c r="AJ145" s="1" t="s">
        <v>339</v>
      </c>
      <c r="AL145" s="1" t="s">
        <v>339</v>
      </c>
      <c r="AM145" s="1" t="s">
        <v>339</v>
      </c>
      <c r="AN145" s="1" t="s">
        <v>339</v>
      </c>
      <c r="AO145" s="1" t="s">
        <v>339</v>
      </c>
      <c r="AP145" s="1" t="s">
        <v>339</v>
      </c>
      <c r="AQ145" s="1" t="s">
        <v>339</v>
      </c>
      <c r="AR145" s="1" t="s">
        <v>339</v>
      </c>
      <c r="AT145" s="21"/>
    </row>
    <row r="146" spans="1:46" ht="14.4" customHeight="1" outlineLevel="2" x14ac:dyDescent="0.3">
      <c r="A146" s="3" t="str">
        <f>K146</f>
        <v>AansluitingWater [+]</v>
      </c>
      <c r="B146" s="8" t="s">
        <v>341</v>
      </c>
      <c r="C146" s="8" t="s">
        <v>354</v>
      </c>
      <c r="D146" s="122">
        <f t="shared" si="22"/>
        <v>3</v>
      </c>
      <c r="F146" s="231"/>
      <c r="H146" s="225"/>
      <c r="J146" s="237"/>
      <c r="K146" s="96" t="s">
        <v>767</v>
      </c>
      <c r="L146" s="10"/>
      <c r="S146" s="1"/>
      <c r="T146" s="1"/>
      <c r="U146" s="1"/>
      <c r="W146" s="1" t="str">
        <f t="shared" si="23"/>
        <v>Nee</v>
      </c>
      <c r="X146" s="1" t="str">
        <f t="shared" si="24"/>
        <v>Nee</v>
      </c>
      <c r="Y146" s="1" t="str">
        <f t="shared" si="25"/>
        <v>Nee</v>
      </c>
      <c r="AA146" s="1" t="s">
        <v>341</v>
      </c>
      <c r="AB146" s="1" t="s">
        <v>341</v>
      </c>
      <c r="AC146" s="1" t="s">
        <v>341</v>
      </c>
      <c r="AD146" s="1" t="s">
        <v>339</v>
      </c>
      <c r="AE146" s="1" t="s">
        <v>339</v>
      </c>
      <c r="AF146" s="1" t="s">
        <v>341</v>
      </c>
      <c r="AG146" s="1" t="s">
        <v>341</v>
      </c>
      <c r="AH146" s="1" t="s">
        <v>341</v>
      </c>
      <c r="AI146" s="1" t="s">
        <v>341</v>
      </c>
      <c r="AJ146" s="1" t="s">
        <v>341</v>
      </c>
      <c r="AL146" s="1" t="s">
        <v>341</v>
      </c>
      <c r="AM146" s="1" t="s">
        <v>341</v>
      </c>
      <c r="AN146" s="1" t="s">
        <v>341</v>
      </c>
      <c r="AO146" s="1" t="s">
        <v>341</v>
      </c>
      <c r="AP146" s="1" t="s">
        <v>339</v>
      </c>
      <c r="AQ146" s="1" t="s">
        <v>341</v>
      </c>
      <c r="AR146" s="1" t="s">
        <v>341</v>
      </c>
      <c r="AT146" s="21"/>
    </row>
    <row r="147" spans="1:46" ht="14.4" customHeight="1" outlineLevel="3" x14ac:dyDescent="0.3">
      <c r="A147" s="7" t="str">
        <f>M147</f>
        <v>IsParticulier</v>
      </c>
      <c r="B147" s="8"/>
      <c r="C147" s="8"/>
      <c r="D147" s="122">
        <f t="shared" si="22"/>
        <v>4</v>
      </c>
      <c r="F147" s="231"/>
      <c r="H147" s="225"/>
      <c r="J147" s="237"/>
      <c r="K147" s="93"/>
      <c r="L147" s="235" t="s">
        <v>95</v>
      </c>
      <c r="M147" s="17" t="s">
        <v>768</v>
      </c>
      <c r="S147" s="1"/>
      <c r="T147" s="1"/>
      <c r="U147" s="1"/>
      <c r="W147" s="1" t="str">
        <f t="shared" si="23"/>
        <v>Nvt</v>
      </c>
      <c r="X147" s="1" t="str">
        <f t="shared" si="24"/>
        <v>Nvt</v>
      </c>
      <c r="Y147" s="1" t="str">
        <f t="shared" si="25"/>
        <v>Nvt</v>
      </c>
      <c r="AA147" s="1" t="s">
        <v>339</v>
      </c>
      <c r="AB147" s="1" t="s">
        <v>339</v>
      </c>
      <c r="AC147" s="1" t="s">
        <v>339</v>
      </c>
      <c r="AD147" s="1" t="s">
        <v>339</v>
      </c>
      <c r="AE147" s="1" t="s">
        <v>339</v>
      </c>
      <c r="AF147" s="1" t="s">
        <v>339</v>
      </c>
      <c r="AG147" s="1" t="s">
        <v>339</v>
      </c>
      <c r="AH147" s="1" t="s">
        <v>339</v>
      </c>
      <c r="AI147" s="1" t="s">
        <v>339</v>
      </c>
      <c r="AJ147" s="1" t="s">
        <v>339</v>
      </c>
      <c r="AL147" s="1" t="s">
        <v>339</v>
      </c>
      <c r="AM147" s="1" t="s">
        <v>339</v>
      </c>
      <c r="AN147" s="1" t="s">
        <v>339</v>
      </c>
      <c r="AO147" s="1" t="s">
        <v>339</v>
      </c>
      <c r="AP147" s="1" t="s">
        <v>339</v>
      </c>
      <c r="AQ147" s="1" t="s">
        <v>339</v>
      </c>
      <c r="AR147" s="1" t="s">
        <v>339</v>
      </c>
      <c r="AT147" s="87"/>
    </row>
    <row r="148" spans="1:46" ht="14.4" customHeight="1" outlineLevel="3" x14ac:dyDescent="0.3">
      <c r="A148" s="3" t="str">
        <f t="shared" ref="A148:A196" si="27">M148</f>
        <v>Aansluitwijze</v>
      </c>
      <c r="B148" s="8"/>
      <c r="C148" s="8"/>
      <c r="D148" s="122">
        <f t="shared" si="22"/>
        <v>4</v>
      </c>
      <c r="F148" s="231"/>
      <c r="H148" s="225"/>
      <c r="J148" s="237"/>
      <c r="K148" s="93"/>
      <c r="L148" s="235"/>
      <c r="M148" s="13" t="s">
        <v>23</v>
      </c>
      <c r="S148" s="1"/>
      <c r="T148" s="1"/>
      <c r="U148" s="1"/>
      <c r="W148" s="1" t="str">
        <f t="shared" si="23"/>
        <v>Nvt</v>
      </c>
      <c r="X148" s="1" t="str">
        <f t="shared" si="24"/>
        <v>Nvt</v>
      </c>
      <c r="Y148" s="1" t="str">
        <f t="shared" si="25"/>
        <v>Nvt</v>
      </c>
      <c r="AA148" s="1" t="s">
        <v>339</v>
      </c>
      <c r="AB148" s="1" t="s">
        <v>339</v>
      </c>
      <c r="AC148" s="1" t="s">
        <v>339</v>
      </c>
      <c r="AD148" s="1" t="s">
        <v>339</v>
      </c>
      <c r="AE148" s="1" t="s">
        <v>339</v>
      </c>
      <c r="AF148" s="1" t="s">
        <v>339</v>
      </c>
      <c r="AG148" s="1" t="s">
        <v>339</v>
      </c>
      <c r="AH148" s="1" t="s">
        <v>339</v>
      </c>
      <c r="AI148" s="1" t="s">
        <v>339</v>
      </c>
      <c r="AJ148" s="1" t="s">
        <v>339</v>
      </c>
      <c r="AL148" s="1" t="s">
        <v>339</v>
      </c>
      <c r="AM148" s="1" t="s">
        <v>339</v>
      </c>
      <c r="AN148" s="1" t="s">
        <v>339</v>
      </c>
      <c r="AO148" s="1" t="s">
        <v>339</v>
      </c>
      <c r="AP148" s="1" t="s">
        <v>339</v>
      </c>
      <c r="AQ148" s="1" t="s">
        <v>339</v>
      </c>
      <c r="AR148" s="1" t="s">
        <v>339</v>
      </c>
      <c r="AT148" s="87"/>
    </row>
    <row r="149" spans="1:46" ht="14.4" customHeight="1" outlineLevel="3" x14ac:dyDescent="0.3">
      <c r="A149" s="3" t="str">
        <f t="shared" si="27"/>
        <v>Aansluitleiding [+]</v>
      </c>
      <c r="B149" s="8"/>
      <c r="C149" s="8"/>
      <c r="D149" s="122">
        <f t="shared" si="22"/>
        <v>4</v>
      </c>
      <c r="F149" s="231"/>
      <c r="H149" s="225"/>
      <c r="J149" s="237"/>
      <c r="K149" s="93"/>
      <c r="L149" s="235"/>
      <c r="M149" s="13" t="s">
        <v>189</v>
      </c>
      <c r="S149" s="1"/>
      <c r="T149" s="1"/>
      <c r="U149" s="1"/>
      <c r="W149" s="1" t="str">
        <f t="shared" si="23"/>
        <v>Nvt</v>
      </c>
      <c r="X149" s="1" t="str">
        <f t="shared" si="24"/>
        <v>Nvt</v>
      </c>
      <c r="Y149" s="1" t="str">
        <f t="shared" si="25"/>
        <v>Nvt</v>
      </c>
      <c r="AA149" s="1" t="s">
        <v>339</v>
      </c>
      <c r="AB149" s="1" t="s">
        <v>339</v>
      </c>
      <c r="AC149" s="1" t="s">
        <v>339</v>
      </c>
      <c r="AD149" s="1" t="s">
        <v>339</v>
      </c>
      <c r="AE149" s="1" t="s">
        <v>339</v>
      </c>
      <c r="AF149" s="1" t="s">
        <v>339</v>
      </c>
      <c r="AG149" s="1" t="s">
        <v>339</v>
      </c>
      <c r="AH149" s="1" t="s">
        <v>339</v>
      </c>
      <c r="AI149" s="1" t="s">
        <v>339</v>
      </c>
      <c r="AJ149" s="1" t="s">
        <v>339</v>
      </c>
      <c r="AL149" s="1" t="s">
        <v>339</v>
      </c>
      <c r="AM149" s="1" t="s">
        <v>339</v>
      </c>
      <c r="AN149" s="1" t="s">
        <v>339</v>
      </c>
      <c r="AO149" s="1" t="s">
        <v>339</v>
      </c>
      <c r="AP149" s="1" t="s">
        <v>339</v>
      </c>
      <c r="AQ149" s="1" t="s">
        <v>339</v>
      </c>
      <c r="AR149" s="1" t="s">
        <v>339</v>
      </c>
      <c r="AT149" s="87"/>
    </row>
    <row r="150" spans="1:46" ht="14.4" customHeight="1" outlineLevel="4" x14ac:dyDescent="0.3">
      <c r="A150" s="7" t="str">
        <f>O150</f>
        <v>Bescherming</v>
      </c>
      <c r="B150" s="8"/>
      <c r="C150" s="8"/>
      <c r="D150" s="122">
        <f t="shared" si="22"/>
        <v>5</v>
      </c>
      <c r="F150" s="231"/>
      <c r="H150" s="225"/>
      <c r="J150" s="237"/>
      <c r="K150" s="93"/>
      <c r="L150" s="235"/>
      <c r="N150" s="229" t="s">
        <v>44</v>
      </c>
      <c r="O150" s="17" t="s">
        <v>769</v>
      </c>
      <c r="S150" s="1"/>
      <c r="T150" s="1"/>
      <c r="U150" s="1"/>
      <c r="W150" s="1" t="str">
        <f t="shared" si="23"/>
        <v>Nvt</v>
      </c>
      <c r="X150" s="1" t="str">
        <f t="shared" si="24"/>
        <v>Nvt</v>
      </c>
      <c r="Y150" s="1" t="str">
        <f t="shared" si="25"/>
        <v>Nvt</v>
      </c>
      <c r="AA150" s="1" t="s">
        <v>339</v>
      </c>
      <c r="AB150" s="1" t="s">
        <v>339</v>
      </c>
      <c r="AC150" s="1" t="s">
        <v>339</v>
      </c>
      <c r="AD150" s="1" t="s">
        <v>339</v>
      </c>
      <c r="AE150" s="1" t="s">
        <v>339</v>
      </c>
      <c r="AF150" s="1" t="s">
        <v>339</v>
      </c>
      <c r="AG150" s="1" t="s">
        <v>339</v>
      </c>
      <c r="AH150" s="1" t="s">
        <v>339</v>
      </c>
      <c r="AI150" s="1" t="s">
        <v>339</v>
      </c>
      <c r="AJ150" s="1" t="s">
        <v>339</v>
      </c>
      <c r="AL150" s="1" t="s">
        <v>339</v>
      </c>
      <c r="AM150" s="1" t="s">
        <v>339</v>
      </c>
      <c r="AN150" s="1" t="s">
        <v>339</v>
      </c>
      <c r="AO150" s="1" t="s">
        <v>339</v>
      </c>
      <c r="AP150" s="1" t="s">
        <v>339</v>
      </c>
      <c r="AQ150" s="1" t="s">
        <v>339</v>
      </c>
      <c r="AR150" s="1" t="s">
        <v>339</v>
      </c>
      <c r="AT150" s="87"/>
    </row>
    <row r="151" spans="1:46" ht="14.4" customHeight="1" outlineLevel="4" x14ac:dyDescent="0.3">
      <c r="A151" s="7" t="str">
        <f t="shared" ref="A151:A158" si="28">O151</f>
        <v>Diameter</v>
      </c>
      <c r="B151" s="8"/>
      <c r="C151" s="8"/>
      <c r="D151" s="122">
        <f t="shared" si="22"/>
        <v>5</v>
      </c>
      <c r="F151" s="231"/>
      <c r="H151" s="225"/>
      <c r="J151" s="237"/>
      <c r="K151" s="93"/>
      <c r="L151" s="235"/>
      <c r="N151" s="229"/>
      <c r="O151" s="17" t="s">
        <v>43</v>
      </c>
      <c r="S151" s="1"/>
      <c r="T151" s="1"/>
      <c r="U151" s="1"/>
      <c r="W151" s="1" t="str">
        <f t="shared" si="23"/>
        <v>Nvt</v>
      </c>
      <c r="X151" s="1" t="str">
        <f t="shared" si="24"/>
        <v>Nvt</v>
      </c>
      <c r="Y151" s="1" t="str">
        <f t="shared" si="25"/>
        <v>Nvt</v>
      </c>
      <c r="AA151" s="1" t="s">
        <v>339</v>
      </c>
      <c r="AB151" s="1" t="s">
        <v>339</v>
      </c>
      <c r="AC151" s="1" t="s">
        <v>339</v>
      </c>
      <c r="AD151" s="1" t="s">
        <v>339</v>
      </c>
      <c r="AE151" s="1" t="s">
        <v>339</v>
      </c>
      <c r="AF151" s="1" t="s">
        <v>339</v>
      </c>
      <c r="AG151" s="1" t="s">
        <v>339</v>
      </c>
      <c r="AH151" s="1" t="s">
        <v>339</v>
      </c>
      <c r="AI151" s="1" t="s">
        <v>339</v>
      </c>
      <c r="AJ151" s="1" t="s">
        <v>339</v>
      </c>
      <c r="AL151" s="1" t="s">
        <v>339</v>
      </c>
      <c r="AM151" s="1" t="s">
        <v>339</v>
      </c>
      <c r="AN151" s="1" t="s">
        <v>339</v>
      </c>
      <c r="AO151" s="1" t="s">
        <v>339</v>
      </c>
      <c r="AP151" s="1" t="s">
        <v>339</v>
      </c>
      <c r="AQ151" s="1" t="s">
        <v>339</v>
      </c>
      <c r="AR151" s="1" t="s">
        <v>339</v>
      </c>
      <c r="AT151" s="87"/>
    </row>
    <row r="152" spans="1:46" ht="14.4" customHeight="1" outlineLevel="4" x14ac:dyDescent="0.3">
      <c r="A152" s="7" t="str">
        <f t="shared" si="28"/>
        <v>Materiaal</v>
      </c>
      <c r="B152" s="8"/>
      <c r="C152" s="8"/>
      <c r="D152" s="122">
        <f t="shared" si="22"/>
        <v>5</v>
      </c>
      <c r="F152" s="231"/>
      <c r="H152" s="225"/>
      <c r="J152" s="237"/>
      <c r="K152" s="93"/>
      <c r="L152" s="235"/>
      <c r="N152" s="229"/>
      <c r="O152" s="17" t="s">
        <v>41</v>
      </c>
      <c r="S152" s="1"/>
      <c r="T152" s="1"/>
      <c r="U152" s="1"/>
      <c r="W152" s="1" t="str">
        <f t="shared" si="23"/>
        <v>Nvt</v>
      </c>
      <c r="X152" s="1" t="str">
        <f t="shared" si="24"/>
        <v>Nvt</v>
      </c>
      <c r="Y152" s="1" t="str">
        <f t="shared" si="25"/>
        <v>Nvt</v>
      </c>
      <c r="AA152" s="1" t="s">
        <v>339</v>
      </c>
      <c r="AB152" s="1" t="s">
        <v>339</v>
      </c>
      <c r="AC152" s="1" t="s">
        <v>339</v>
      </c>
      <c r="AD152" s="1" t="s">
        <v>339</v>
      </c>
      <c r="AE152" s="1" t="s">
        <v>339</v>
      </c>
      <c r="AF152" s="1" t="s">
        <v>339</v>
      </c>
      <c r="AG152" s="1" t="s">
        <v>339</v>
      </c>
      <c r="AH152" s="1" t="s">
        <v>339</v>
      </c>
      <c r="AI152" s="1" t="s">
        <v>339</v>
      </c>
      <c r="AJ152" s="1" t="s">
        <v>339</v>
      </c>
      <c r="AL152" s="1" t="s">
        <v>339</v>
      </c>
      <c r="AM152" s="1" t="s">
        <v>339</v>
      </c>
      <c r="AN152" s="1" t="s">
        <v>339</v>
      </c>
      <c r="AO152" s="1" t="s">
        <v>339</v>
      </c>
      <c r="AP152" s="1" t="s">
        <v>339</v>
      </c>
      <c r="AQ152" s="1" t="s">
        <v>339</v>
      </c>
      <c r="AR152" s="1" t="s">
        <v>339</v>
      </c>
      <c r="AT152" s="87"/>
    </row>
    <row r="153" spans="1:46" ht="14.4" customHeight="1" outlineLevel="4" x14ac:dyDescent="0.3">
      <c r="A153" s="7" t="str">
        <f t="shared" si="28"/>
        <v>Wanddikte</v>
      </c>
      <c r="B153" s="8"/>
      <c r="C153" s="8"/>
      <c r="D153" s="122">
        <f t="shared" si="22"/>
        <v>5</v>
      </c>
      <c r="F153" s="231"/>
      <c r="H153" s="225"/>
      <c r="J153" s="237"/>
      <c r="K153" s="93"/>
      <c r="L153" s="235"/>
      <c r="N153" s="229"/>
      <c r="O153" s="17" t="s">
        <v>770</v>
      </c>
      <c r="S153" s="1"/>
      <c r="T153" s="1"/>
      <c r="U153" s="1"/>
      <c r="W153" s="1" t="str">
        <f t="shared" si="23"/>
        <v>Nvt</v>
      </c>
      <c r="X153" s="1" t="str">
        <f t="shared" si="24"/>
        <v>Nvt</v>
      </c>
      <c r="Y153" s="1" t="str">
        <f t="shared" si="25"/>
        <v>Nvt</v>
      </c>
      <c r="AA153" s="1" t="s">
        <v>339</v>
      </c>
      <c r="AB153" s="1" t="s">
        <v>339</v>
      </c>
      <c r="AC153" s="1" t="s">
        <v>339</v>
      </c>
      <c r="AD153" s="1" t="s">
        <v>339</v>
      </c>
      <c r="AE153" s="1" t="s">
        <v>339</v>
      </c>
      <c r="AF153" s="1" t="s">
        <v>339</v>
      </c>
      <c r="AG153" s="1" t="s">
        <v>339</v>
      </c>
      <c r="AH153" s="1" t="s">
        <v>339</v>
      </c>
      <c r="AI153" s="1" t="s">
        <v>339</v>
      </c>
      <c r="AJ153" s="1" t="s">
        <v>339</v>
      </c>
      <c r="AL153" s="1" t="s">
        <v>339</v>
      </c>
      <c r="AM153" s="1" t="s">
        <v>339</v>
      </c>
      <c r="AN153" s="1" t="s">
        <v>339</v>
      </c>
      <c r="AO153" s="1" t="s">
        <v>339</v>
      </c>
      <c r="AP153" s="1" t="s">
        <v>339</v>
      </c>
      <c r="AQ153" s="1" t="s">
        <v>339</v>
      </c>
      <c r="AR153" s="1" t="s">
        <v>339</v>
      </c>
      <c r="AT153" s="87"/>
    </row>
    <row r="154" spans="1:46" ht="14.4" customHeight="1" outlineLevel="4" x14ac:dyDescent="0.3">
      <c r="A154" s="7" t="str">
        <f t="shared" si="28"/>
        <v>Lengte</v>
      </c>
      <c r="B154" s="8"/>
      <c r="C154" s="8"/>
      <c r="D154" s="122">
        <f t="shared" si="22"/>
        <v>5</v>
      </c>
      <c r="F154" s="231"/>
      <c r="H154" s="225"/>
      <c r="J154" s="237"/>
      <c r="K154" s="93"/>
      <c r="L154" s="235"/>
      <c r="N154" s="229"/>
      <c r="O154" s="17" t="s">
        <v>45</v>
      </c>
      <c r="S154" s="1"/>
      <c r="T154" s="1"/>
      <c r="U154" s="1"/>
      <c r="W154" s="1" t="str">
        <f t="shared" si="23"/>
        <v>Nvt</v>
      </c>
      <c r="X154" s="1" t="str">
        <f t="shared" si="24"/>
        <v>Nvt</v>
      </c>
      <c r="Y154" s="1" t="str">
        <f t="shared" si="25"/>
        <v>Nvt</v>
      </c>
      <c r="AA154" s="1" t="s">
        <v>339</v>
      </c>
      <c r="AB154" s="1" t="s">
        <v>339</v>
      </c>
      <c r="AC154" s="1" t="s">
        <v>339</v>
      </c>
      <c r="AD154" s="1" t="s">
        <v>339</v>
      </c>
      <c r="AE154" s="1" t="s">
        <v>339</v>
      </c>
      <c r="AF154" s="1" t="s">
        <v>339</v>
      </c>
      <c r="AG154" s="1" t="s">
        <v>339</v>
      </c>
      <c r="AH154" s="1" t="s">
        <v>339</v>
      </c>
      <c r="AI154" s="1" t="s">
        <v>339</v>
      </c>
      <c r="AJ154" s="1" t="s">
        <v>339</v>
      </c>
      <c r="AL154" s="1" t="s">
        <v>339</v>
      </c>
      <c r="AM154" s="1" t="s">
        <v>339</v>
      </c>
      <c r="AN154" s="1" t="s">
        <v>339</v>
      </c>
      <c r="AO154" s="1" t="s">
        <v>339</v>
      </c>
      <c r="AP154" s="1" t="s">
        <v>339</v>
      </c>
      <c r="AQ154" s="1" t="s">
        <v>339</v>
      </c>
      <c r="AR154" s="1" t="s">
        <v>339</v>
      </c>
      <c r="AT154" s="87"/>
    </row>
    <row r="155" spans="1:46" ht="14.4" customHeight="1" outlineLevel="4" x14ac:dyDescent="0.3">
      <c r="A155" s="3" t="str">
        <f t="shared" si="28"/>
        <v>LijnGeometrie [+]</v>
      </c>
      <c r="B155" s="8"/>
      <c r="C155" s="8"/>
      <c r="D155" s="122">
        <f t="shared" si="22"/>
        <v>5</v>
      </c>
      <c r="F155" s="231"/>
      <c r="H155" s="225"/>
      <c r="J155" s="237"/>
      <c r="K155" s="93"/>
      <c r="L155" s="235"/>
      <c r="N155" s="229"/>
      <c r="O155" s="13" t="s">
        <v>188</v>
      </c>
      <c r="S155" s="1"/>
      <c r="T155" s="1"/>
      <c r="U155" s="1"/>
      <c r="W155" s="1" t="str">
        <f t="shared" si="23"/>
        <v>Nvt</v>
      </c>
      <c r="X155" s="1" t="str">
        <f t="shared" si="24"/>
        <v>Nvt</v>
      </c>
      <c r="Y155" s="1" t="str">
        <f t="shared" si="25"/>
        <v>Nvt</v>
      </c>
      <c r="AA155" s="1" t="s">
        <v>339</v>
      </c>
      <c r="AB155" s="1" t="s">
        <v>339</v>
      </c>
      <c r="AC155" s="1" t="s">
        <v>339</v>
      </c>
      <c r="AD155" s="1" t="s">
        <v>339</v>
      </c>
      <c r="AE155" s="1" t="s">
        <v>339</v>
      </c>
      <c r="AF155" s="1" t="s">
        <v>339</v>
      </c>
      <c r="AG155" s="1" t="s">
        <v>339</v>
      </c>
      <c r="AH155" s="1" t="s">
        <v>339</v>
      </c>
      <c r="AI155" s="1" t="s">
        <v>339</v>
      </c>
      <c r="AJ155" s="1" t="s">
        <v>339</v>
      </c>
      <c r="AL155" s="1" t="s">
        <v>339</v>
      </c>
      <c r="AM155" s="1" t="s">
        <v>339</v>
      </c>
      <c r="AN155" s="1" t="s">
        <v>339</v>
      </c>
      <c r="AO155" s="1" t="s">
        <v>339</v>
      </c>
      <c r="AP155" s="1" t="s">
        <v>339</v>
      </c>
      <c r="AQ155" s="1" t="s">
        <v>339</v>
      </c>
      <c r="AR155" s="1" t="s">
        <v>339</v>
      </c>
      <c r="AT155" s="87"/>
    </row>
    <row r="156" spans="1:46" ht="14.4" customHeight="1" outlineLevel="5" x14ac:dyDescent="0.3">
      <c r="A156" s="7" t="str">
        <f>Q156</f>
        <v>Lijnpunten</v>
      </c>
      <c r="B156" s="8"/>
      <c r="C156" s="8"/>
      <c r="D156" s="122">
        <f t="shared" si="22"/>
        <v>6</v>
      </c>
      <c r="F156" s="231"/>
      <c r="H156" s="225"/>
      <c r="J156" s="237"/>
      <c r="K156" s="93"/>
      <c r="L156" s="235"/>
      <c r="N156" s="229"/>
      <c r="P156" s="229" t="s">
        <v>46</v>
      </c>
      <c r="Q156" s="7" t="s">
        <v>47</v>
      </c>
      <c r="S156" s="1"/>
      <c r="T156" s="1"/>
      <c r="U156" s="1"/>
      <c r="W156" s="1" t="str">
        <f t="shared" si="23"/>
        <v>Nvt</v>
      </c>
      <c r="X156" s="1" t="str">
        <f t="shared" si="24"/>
        <v>Nvt</v>
      </c>
      <c r="Y156" s="1" t="str">
        <f t="shared" si="25"/>
        <v>Nvt</v>
      </c>
      <c r="AA156" s="1" t="s">
        <v>339</v>
      </c>
      <c r="AB156" s="1" t="s">
        <v>339</v>
      </c>
      <c r="AC156" s="1" t="s">
        <v>339</v>
      </c>
      <c r="AD156" s="1" t="s">
        <v>339</v>
      </c>
      <c r="AE156" s="1" t="s">
        <v>339</v>
      </c>
      <c r="AF156" s="1" t="s">
        <v>339</v>
      </c>
      <c r="AG156" s="1" t="s">
        <v>339</v>
      </c>
      <c r="AH156" s="1" t="s">
        <v>339</v>
      </c>
      <c r="AI156" s="1" t="s">
        <v>339</v>
      </c>
      <c r="AJ156" s="1" t="s">
        <v>339</v>
      </c>
      <c r="AL156" s="1" t="s">
        <v>339</v>
      </c>
      <c r="AM156" s="1" t="s">
        <v>339</v>
      </c>
      <c r="AN156" s="1" t="s">
        <v>339</v>
      </c>
      <c r="AO156" s="1" t="s">
        <v>339</v>
      </c>
      <c r="AP156" s="1" t="s">
        <v>339</v>
      </c>
      <c r="AQ156" s="1" t="s">
        <v>339</v>
      </c>
      <c r="AR156" s="1" t="s">
        <v>339</v>
      </c>
      <c r="AT156" s="87"/>
    </row>
    <row r="157" spans="1:46" ht="14.4" customHeight="1" outlineLevel="5" x14ac:dyDescent="0.3">
      <c r="A157" s="3" t="str">
        <f>Q157</f>
        <v>Referentiemaatvoering</v>
      </c>
      <c r="B157" s="8"/>
      <c r="C157" s="8"/>
      <c r="D157" s="122">
        <f t="shared" si="22"/>
        <v>6</v>
      </c>
      <c r="F157" s="231"/>
      <c r="H157" s="225"/>
      <c r="J157" s="237"/>
      <c r="K157" s="93"/>
      <c r="L157" s="235"/>
      <c r="N157" s="229"/>
      <c r="P157" s="229"/>
      <c r="Q157" s="3" t="s">
        <v>48</v>
      </c>
      <c r="S157" s="1"/>
      <c r="T157" s="1"/>
      <c r="U157" s="1"/>
      <c r="W157" s="1" t="str">
        <f t="shared" si="23"/>
        <v>Nvt</v>
      </c>
      <c r="X157" s="1" t="str">
        <f t="shared" si="24"/>
        <v>Nvt</v>
      </c>
      <c r="Y157" s="1" t="str">
        <f t="shared" si="25"/>
        <v>Nvt</v>
      </c>
      <c r="AA157" s="1" t="s">
        <v>339</v>
      </c>
      <c r="AB157" s="1" t="s">
        <v>339</v>
      </c>
      <c r="AC157" s="1" t="s">
        <v>339</v>
      </c>
      <c r="AD157" s="1" t="s">
        <v>339</v>
      </c>
      <c r="AE157" s="1" t="s">
        <v>339</v>
      </c>
      <c r="AF157" s="1" t="s">
        <v>339</v>
      </c>
      <c r="AG157" s="1" t="s">
        <v>339</v>
      </c>
      <c r="AH157" s="1" t="s">
        <v>339</v>
      </c>
      <c r="AI157" s="1" t="s">
        <v>339</v>
      </c>
      <c r="AJ157" s="1" t="s">
        <v>339</v>
      </c>
      <c r="AL157" s="1" t="s">
        <v>339</v>
      </c>
      <c r="AM157" s="1" t="s">
        <v>339</v>
      </c>
      <c r="AN157" s="1" t="s">
        <v>339</v>
      </c>
      <c r="AO157" s="1" t="s">
        <v>339</v>
      </c>
      <c r="AP157" s="1" t="s">
        <v>339</v>
      </c>
      <c r="AQ157" s="1" t="s">
        <v>339</v>
      </c>
      <c r="AR157" s="1" t="s">
        <v>339</v>
      </c>
      <c r="AT157" s="87"/>
    </row>
    <row r="158" spans="1:46" ht="14.4" customHeight="1" outlineLevel="4" x14ac:dyDescent="0.3">
      <c r="A158" s="7" t="str">
        <f t="shared" si="28"/>
        <v>Bewerking</v>
      </c>
      <c r="B158" s="8"/>
      <c r="C158" s="8"/>
      <c r="D158" s="122">
        <f t="shared" si="22"/>
        <v>5</v>
      </c>
      <c r="F158" s="231"/>
      <c r="H158" s="225"/>
      <c r="J158" s="237"/>
      <c r="K158" s="93"/>
      <c r="L158" s="235"/>
      <c r="N158" s="229"/>
      <c r="O158" s="17" t="s">
        <v>49</v>
      </c>
      <c r="S158" s="1"/>
      <c r="T158" s="1"/>
      <c r="U158" s="1"/>
      <c r="W158" s="1" t="str">
        <f t="shared" si="23"/>
        <v>Nvt</v>
      </c>
      <c r="X158" s="1" t="str">
        <f t="shared" si="24"/>
        <v>Nvt</v>
      </c>
      <c r="Y158" s="1" t="str">
        <f t="shared" si="25"/>
        <v>Nvt</v>
      </c>
      <c r="AA158" s="1" t="s">
        <v>339</v>
      </c>
      <c r="AB158" s="1" t="s">
        <v>339</v>
      </c>
      <c r="AC158" s="1" t="s">
        <v>339</v>
      </c>
      <c r="AD158" s="1" t="s">
        <v>339</v>
      </c>
      <c r="AE158" s="1" t="s">
        <v>339</v>
      </c>
      <c r="AF158" s="1" t="s">
        <v>339</v>
      </c>
      <c r="AG158" s="1" t="s">
        <v>339</v>
      </c>
      <c r="AH158" s="1" t="s">
        <v>339</v>
      </c>
      <c r="AI158" s="1" t="s">
        <v>339</v>
      </c>
      <c r="AJ158" s="1" t="s">
        <v>339</v>
      </c>
      <c r="AL158" s="1" t="s">
        <v>339</v>
      </c>
      <c r="AM158" s="1" t="s">
        <v>339</v>
      </c>
      <c r="AN158" s="1" t="s">
        <v>339</v>
      </c>
      <c r="AO158" s="1" t="s">
        <v>339</v>
      </c>
      <c r="AP158" s="1" t="s">
        <v>339</v>
      </c>
      <c r="AQ158" s="1" t="s">
        <v>339</v>
      </c>
      <c r="AR158" s="1" t="s">
        <v>339</v>
      </c>
      <c r="AT158" s="87"/>
    </row>
    <row r="159" spans="1:46" ht="14.4" customHeight="1" outlineLevel="3" x14ac:dyDescent="0.3">
      <c r="A159" s="3" t="str">
        <f t="shared" si="27"/>
        <v>Aanboring [+]</v>
      </c>
      <c r="B159" s="8"/>
      <c r="C159" s="8"/>
      <c r="D159" s="122">
        <f t="shared" si="22"/>
        <v>4</v>
      </c>
      <c r="F159" s="231"/>
      <c r="H159" s="225"/>
      <c r="J159" s="237"/>
      <c r="K159" s="93"/>
      <c r="L159" s="235"/>
      <c r="M159" s="13" t="s">
        <v>186</v>
      </c>
      <c r="S159" s="1"/>
      <c r="T159" s="1"/>
      <c r="U159" s="1"/>
      <c r="W159" s="1" t="str">
        <f t="shared" si="23"/>
        <v>Nvt</v>
      </c>
      <c r="X159" s="1" t="str">
        <f t="shared" si="24"/>
        <v>Nvt</v>
      </c>
      <c r="Y159" s="1" t="str">
        <f t="shared" si="25"/>
        <v>Nvt</v>
      </c>
      <c r="AA159" s="1" t="s">
        <v>339</v>
      </c>
      <c r="AB159" s="1" t="s">
        <v>339</v>
      </c>
      <c r="AC159" s="1" t="s">
        <v>339</v>
      </c>
      <c r="AD159" s="1" t="s">
        <v>339</v>
      </c>
      <c r="AE159" s="1" t="s">
        <v>339</v>
      </c>
      <c r="AF159" s="1" t="s">
        <v>339</v>
      </c>
      <c r="AG159" s="1" t="s">
        <v>339</v>
      </c>
      <c r="AH159" s="1" t="s">
        <v>339</v>
      </c>
      <c r="AI159" s="1" t="s">
        <v>339</v>
      </c>
      <c r="AJ159" s="1" t="s">
        <v>339</v>
      </c>
      <c r="AL159" s="1" t="s">
        <v>339</v>
      </c>
      <c r="AM159" s="1" t="s">
        <v>339</v>
      </c>
      <c r="AN159" s="1" t="s">
        <v>339</v>
      </c>
      <c r="AO159" s="1" t="s">
        <v>339</v>
      </c>
      <c r="AP159" s="1" t="s">
        <v>339</v>
      </c>
      <c r="AQ159" s="1" t="s">
        <v>339</v>
      </c>
      <c r="AR159" s="1" t="s">
        <v>339</v>
      </c>
      <c r="AT159" s="87"/>
    </row>
    <row r="160" spans="1:46" ht="14.4" customHeight="1" outlineLevel="4" x14ac:dyDescent="0.3">
      <c r="A160" s="7" t="str">
        <f>O160</f>
        <v>Diameter</v>
      </c>
      <c r="B160" s="8"/>
      <c r="C160" s="8"/>
      <c r="D160" s="122">
        <f t="shared" si="22"/>
        <v>5</v>
      </c>
      <c r="F160" s="231"/>
      <c r="H160" s="225"/>
      <c r="J160" s="237"/>
      <c r="K160" s="93"/>
      <c r="L160" s="235"/>
      <c r="N160" s="229" t="s">
        <v>55</v>
      </c>
      <c r="O160" s="17" t="s">
        <v>43</v>
      </c>
      <c r="S160" s="1"/>
      <c r="T160" s="1"/>
      <c r="U160" s="1"/>
      <c r="W160" s="1" t="str">
        <f t="shared" si="23"/>
        <v>Nvt</v>
      </c>
      <c r="X160" s="1" t="str">
        <f t="shared" si="24"/>
        <v>Nvt</v>
      </c>
      <c r="Y160" s="1" t="str">
        <f t="shared" si="25"/>
        <v>Nvt</v>
      </c>
      <c r="AA160" s="1" t="s">
        <v>339</v>
      </c>
      <c r="AB160" s="1" t="s">
        <v>339</v>
      </c>
      <c r="AC160" s="1" t="s">
        <v>339</v>
      </c>
      <c r="AD160" s="1" t="s">
        <v>339</v>
      </c>
      <c r="AE160" s="1" t="s">
        <v>339</v>
      </c>
      <c r="AF160" s="1" t="s">
        <v>339</v>
      </c>
      <c r="AG160" s="1" t="s">
        <v>339</v>
      </c>
      <c r="AH160" s="1" t="s">
        <v>339</v>
      </c>
      <c r="AI160" s="1" t="s">
        <v>339</v>
      </c>
      <c r="AJ160" s="1" t="s">
        <v>339</v>
      </c>
      <c r="AL160" s="1" t="s">
        <v>339</v>
      </c>
      <c r="AM160" s="1" t="s">
        <v>339</v>
      </c>
      <c r="AN160" s="1" t="s">
        <v>339</v>
      </c>
      <c r="AO160" s="1" t="s">
        <v>339</v>
      </c>
      <c r="AP160" s="1" t="s">
        <v>339</v>
      </c>
      <c r="AQ160" s="1" t="s">
        <v>339</v>
      </c>
      <c r="AR160" s="1" t="s">
        <v>339</v>
      </c>
      <c r="AT160" s="87"/>
    </row>
    <row r="161" spans="1:46" ht="14.4" customHeight="1" outlineLevel="4" x14ac:dyDescent="0.3">
      <c r="A161" s="3" t="str">
        <f t="shared" ref="A161:A166" si="29">O161</f>
        <v>AansluitwijzeKraan</v>
      </c>
      <c r="B161" s="8"/>
      <c r="C161" s="8"/>
      <c r="D161" s="122">
        <f t="shared" si="22"/>
        <v>5</v>
      </c>
      <c r="F161" s="231"/>
      <c r="H161" s="225"/>
      <c r="J161" s="237"/>
      <c r="K161" s="93"/>
      <c r="L161" s="235"/>
      <c r="N161" s="229"/>
      <c r="O161" s="13" t="s">
        <v>771</v>
      </c>
      <c r="S161" s="1"/>
      <c r="T161" s="1"/>
      <c r="U161" s="1"/>
      <c r="W161" s="1" t="str">
        <f t="shared" si="23"/>
        <v>Nvt</v>
      </c>
      <c r="X161" s="1" t="str">
        <f t="shared" si="24"/>
        <v>Nvt</v>
      </c>
      <c r="Y161" s="1" t="str">
        <f t="shared" si="25"/>
        <v>Nvt</v>
      </c>
      <c r="AA161" s="1" t="s">
        <v>339</v>
      </c>
      <c r="AB161" s="1" t="s">
        <v>339</v>
      </c>
      <c r="AC161" s="1" t="s">
        <v>339</v>
      </c>
      <c r="AD161" s="1" t="s">
        <v>339</v>
      </c>
      <c r="AE161" s="1" t="s">
        <v>339</v>
      </c>
      <c r="AF161" s="1" t="s">
        <v>339</v>
      </c>
      <c r="AG161" s="1" t="s">
        <v>339</v>
      </c>
      <c r="AH161" s="1" t="s">
        <v>339</v>
      </c>
      <c r="AI161" s="1" t="s">
        <v>339</v>
      </c>
      <c r="AJ161" s="1" t="s">
        <v>339</v>
      </c>
      <c r="AL161" s="1" t="s">
        <v>339</v>
      </c>
      <c r="AM161" s="1" t="s">
        <v>339</v>
      </c>
      <c r="AN161" s="1" t="s">
        <v>339</v>
      </c>
      <c r="AO161" s="1" t="s">
        <v>339</v>
      </c>
      <c r="AP161" s="1" t="s">
        <v>339</v>
      </c>
      <c r="AQ161" s="1" t="s">
        <v>339</v>
      </c>
      <c r="AR161" s="1" t="s">
        <v>339</v>
      </c>
      <c r="AT161" s="87"/>
    </row>
    <row r="162" spans="1:46" ht="14.4" customHeight="1" outlineLevel="4" x14ac:dyDescent="0.3">
      <c r="A162" s="3" t="str">
        <f t="shared" si="29"/>
        <v>PuntGeometrie [+]</v>
      </c>
      <c r="B162" s="8"/>
      <c r="C162" s="8"/>
      <c r="D162" s="122">
        <f t="shared" si="22"/>
        <v>5</v>
      </c>
      <c r="F162" s="231"/>
      <c r="H162" s="225"/>
      <c r="J162" s="237"/>
      <c r="K162" s="93"/>
      <c r="L162" s="235"/>
      <c r="N162" s="229"/>
      <c r="O162" s="13" t="s">
        <v>181</v>
      </c>
      <c r="S162" s="1"/>
      <c r="T162" s="1"/>
      <c r="U162" s="1"/>
      <c r="W162" s="1" t="str">
        <f t="shared" si="23"/>
        <v>Nvt</v>
      </c>
      <c r="X162" s="1" t="str">
        <f t="shared" si="24"/>
        <v>Nvt</v>
      </c>
      <c r="Y162" s="1" t="str">
        <f t="shared" si="25"/>
        <v>Nvt</v>
      </c>
      <c r="AA162" s="1" t="s">
        <v>339</v>
      </c>
      <c r="AB162" s="1" t="s">
        <v>339</v>
      </c>
      <c r="AC162" s="1" t="s">
        <v>339</v>
      </c>
      <c r="AD162" s="1" t="s">
        <v>339</v>
      </c>
      <c r="AE162" s="1" t="s">
        <v>339</v>
      </c>
      <c r="AF162" s="1" t="s">
        <v>339</v>
      </c>
      <c r="AG162" s="1" t="s">
        <v>339</v>
      </c>
      <c r="AH162" s="1" t="s">
        <v>339</v>
      </c>
      <c r="AI162" s="1" t="s">
        <v>339</v>
      </c>
      <c r="AJ162" s="1" t="s">
        <v>339</v>
      </c>
      <c r="AL162" s="1" t="s">
        <v>339</v>
      </c>
      <c r="AM162" s="1" t="s">
        <v>339</v>
      </c>
      <c r="AN162" s="1" t="s">
        <v>339</v>
      </c>
      <c r="AO162" s="1" t="s">
        <v>339</v>
      </c>
      <c r="AP162" s="1" t="s">
        <v>339</v>
      </c>
      <c r="AQ162" s="1" t="s">
        <v>339</v>
      </c>
      <c r="AR162" s="1" t="s">
        <v>339</v>
      </c>
      <c r="AT162" s="87"/>
    </row>
    <row r="163" spans="1:46" ht="14.4" customHeight="1" outlineLevel="5" x14ac:dyDescent="0.3">
      <c r="A163" s="7" t="str">
        <f>Q163</f>
        <v>Hoek</v>
      </c>
      <c r="B163" s="8"/>
      <c r="C163" s="8"/>
      <c r="D163" s="122">
        <f t="shared" si="22"/>
        <v>6</v>
      </c>
      <c r="F163" s="231"/>
      <c r="H163" s="225"/>
      <c r="J163" s="237"/>
      <c r="K163" s="93"/>
      <c r="L163" s="235"/>
      <c r="N163" s="229"/>
      <c r="P163" s="229" t="s">
        <v>52</v>
      </c>
      <c r="Q163" s="7" t="s">
        <v>53</v>
      </c>
      <c r="S163" s="1"/>
      <c r="T163" s="1"/>
      <c r="U163" s="1"/>
      <c r="W163" s="1" t="str">
        <f t="shared" si="23"/>
        <v>Nvt</v>
      </c>
      <c r="X163" s="1" t="str">
        <f t="shared" si="24"/>
        <v>Nvt</v>
      </c>
      <c r="Y163" s="1" t="str">
        <f t="shared" si="25"/>
        <v>Nvt</v>
      </c>
      <c r="AA163" s="1" t="s">
        <v>339</v>
      </c>
      <c r="AB163" s="1" t="s">
        <v>339</v>
      </c>
      <c r="AC163" s="1" t="s">
        <v>339</v>
      </c>
      <c r="AD163" s="1" t="s">
        <v>339</v>
      </c>
      <c r="AE163" s="1" t="s">
        <v>339</v>
      </c>
      <c r="AF163" s="1" t="s">
        <v>339</v>
      </c>
      <c r="AG163" s="1" t="s">
        <v>339</v>
      </c>
      <c r="AH163" s="1" t="s">
        <v>339</v>
      </c>
      <c r="AI163" s="1" t="s">
        <v>339</v>
      </c>
      <c r="AJ163" s="1" t="s">
        <v>339</v>
      </c>
      <c r="AL163" s="1" t="s">
        <v>339</v>
      </c>
      <c r="AM163" s="1" t="s">
        <v>339</v>
      </c>
      <c r="AN163" s="1" t="s">
        <v>339</v>
      </c>
      <c r="AO163" s="1" t="s">
        <v>339</v>
      </c>
      <c r="AP163" s="1" t="s">
        <v>339</v>
      </c>
      <c r="AQ163" s="1" t="s">
        <v>339</v>
      </c>
      <c r="AR163" s="1" t="s">
        <v>339</v>
      </c>
      <c r="AT163" s="87"/>
    </row>
    <row r="164" spans="1:46" ht="14.4" customHeight="1" outlineLevel="5" x14ac:dyDescent="0.3">
      <c r="A164" s="7" t="str">
        <f t="shared" ref="A164:A165" si="30">Q164</f>
        <v>Punt</v>
      </c>
      <c r="B164" s="8"/>
      <c r="C164" s="8"/>
      <c r="D164" s="122">
        <f t="shared" si="22"/>
        <v>6</v>
      </c>
      <c r="F164" s="231"/>
      <c r="H164" s="225"/>
      <c r="J164" s="237"/>
      <c r="K164" s="93"/>
      <c r="L164" s="235"/>
      <c r="N164" s="229"/>
      <c r="P164" s="229"/>
      <c r="Q164" s="7" t="s">
        <v>54</v>
      </c>
      <c r="S164" s="1"/>
      <c r="T164" s="1"/>
      <c r="U164" s="1"/>
      <c r="W164" s="1" t="str">
        <f t="shared" si="23"/>
        <v>Nvt</v>
      </c>
      <c r="X164" s="1" t="str">
        <f t="shared" si="24"/>
        <v>Nvt</v>
      </c>
      <c r="Y164" s="1" t="str">
        <f t="shared" si="25"/>
        <v>Nvt</v>
      </c>
      <c r="AA164" s="1" t="s">
        <v>339</v>
      </c>
      <c r="AB164" s="1" t="s">
        <v>339</v>
      </c>
      <c r="AC164" s="1" t="s">
        <v>339</v>
      </c>
      <c r="AD164" s="1" t="s">
        <v>339</v>
      </c>
      <c r="AE164" s="1" t="s">
        <v>339</v>
      </c>
      <c r="AF164" s="1" t="s">
        <v>339</v>
      </c>
      <c r="AG164" s="1" t="s">
        <v>339</v>
      </c>
      <c r="AH164" s="1" t="s">
        <v>339</v>
      </c>
      <c r="AI164" s="1" t="s">
        <v>339</v>
      </c>
      <c r="AJ164" s="1" t="s">
        <v>339</v>
      </c>
      <c r="AL164" s="1" t="s">
        <v>339</v>
      </c>
      <c r="AM164" s="1" t="s">
        <v>339</v>
      </c>
      <c r="AN164" s="1" t="s">
        <v>339</v>
      </c>
      <c r="AO164" s="1" t="s">
        <v>339</v>
      </c>
      <c r="AP164" s="1" t="s">
        <v>339</v>
      </c>
      <c r="AQ164" s="1" t="s">
        <v>339</v>
      </c>
      <c r="AR164" s="1" t="s">
        <v>339</v>
      </c>
      <c r="AT164" s="87"/>
    </row>
    <row r="165" spans="1:46" ht="14.4" customHeight="1" outlineLevel="5" x14ac:dyDescent="0.3">
      <c r="A165" s="3" t="str">
        <f t="shared" si="30"/>
        <v>Referntiemaatvoering</v>
      </c>
      <c r="B165" s="8"/>
      <c r="C165" s="8"/>
      <c r="D165" s="122">
        <f t="shared" si="22"/>
        <v>6</v>
      </c>
      <c r="F165" s="231"/>
      <c r="H165" s="225"/>
      <c r="J165" s="237"/>
      <c r="K165" s="93"/>
      <c r="L165" s="235"/>
      <c r="N165" s="229"/>
      <c r="P165" s="229"/>
      <c r="Q165" s="3" t="s">
        <v>772</v>
      </c>
      <c r="S165" s="1"/>
      <c r="T165" s="1"/>
      <c r="U165" s="1"/>
      <c r="W165" s="1" t="str">
        <f t="shared" si="23"/>
        <v>Nvt</v>
      </c>
      <c r="X165" s="1" t="str">
        <f t="shared" si="24"/>
        <v>Nvt</v>
      </c>
      <c r="Y165" s="1" t="str">
        <f t="shared" si="25"/>
        <v>Nvt</v>
      </c>
      <c r="AA165" s="1" t="s">
        <v>339</v>
      </c>
      <c r="AB165" s="1" t="s">
        <v>339</v>
      </c>
      <c r="AC165" s="1" t="s">
        <v>339</v>
      </c>
      <c r="AD165" s="1" t="s">
        <v>339</v>
      </c>
      <c r="AE165" s="1" t="s">
        <v>339</v>
      </c>
      <c r="AF165" s="1" t="s">
        <v>339</v>
      </c>
      <c r="AG165" s="1" t="s">
        <v>339</v>
      </c>
      <c r="AH165" s="1" t="s">
        <v>339</v>
      </c>
      <c r="AI165" s="1" t="s">
        <v>339</v>
      </c>
      <c r="AJ165" s="1" t="s">
        <v>339</v>
      </c>
      <c r="AL165" s="1" t="s">
        <v>339</v>
      </c>
      <c r="AM165" s="1" t="s">
        <v>339</v>
      </c>
      <c r="AN165" s="1" t="s">
        <v>339</v>
      </c>
      <c r="AO165" s="1" t="s">
        <v>339</v>
      </c>
      <c r="AP165" s="1" t="s">
        <v>339</v>
      </c>
      <c r="AQ165" s="1" t="s">
        <v>339</v>
      </c>
      <c r="AR165" s="1" t="s">
        <v>339</v>
      </c>
      <c r="AT165" s="87"/>
    </row>
    <row r="166" spans="1:46" ht="14.4" customHeight="1" outlineLevel="4" x14ac:dyDescent="0.3">
      <c r="A166" s="7" t="str">
        <f t="shared" si="29"/>
        <v>Bewerking</v>
      </c>
      <c r="B166" s="8"/>
      <c r="C166" s="8"/>
      <c r="D166" s="122">
        <f t="shared" si="22"/>
        <v>5</v>
      </c>
      <c r="F166" s="231"/>
      <c r="H166" s="225"/>
      <c r="J166" s="237"/>
      <c r="K166" s="93"/>
      <c r="L166" s="235"/>
      <c r="N166" s="229"/>
      <c r="O166" s="17" t="s">
        <v>49</v>
      </c>
      <c r="S166" s="1"/>
      <c r="T166" s="1"/>
      <c r="U166" s="1"/>
      <c r="W166" s="1" t="str">
        <f t="shared" si="23"/>
        <v>Nvt</v>
      </c>
      <c r="X166" s="1" t="str">
        <f t="shared" si="24"/>
        <v>Nvt</v>
      </c>
      <c r="Y166" s="1" t="str">
        <f t="shared" si="25"/>
        <v>Nvt</v>
      </c>
      <c r="AA166" s="1" t="s">
        <v>339</v>
      </c>
      <c r="AB166" s="1" t="s">
        <v>339</v>
      </c>
      <c r="AC166" s="1" t="s">
        <v>339</v>
      </c>
      <c r="AD166" s="1" t="s">
        <v>339</v>
      </c>
      <c r="AE166" s="1" t="s">
        <v>339</v>
      </c>
      <c r="AF166" s="1" t="s">
        <v>339</v>
      </c>
      <c r="AG166" s="1" t="s">
        <v>339</v>
      </c>
      <c r="AH166" s="1" t="s">
        <v>339</v>
      </c>
      <c r="AI166" s="1" t="s">
        <v>339</v>
      </c>
      <c r="AJ166" s="1" t="s">
        <v>339</v>
      </c>
      <c r="AL166" s="1" t="s">
        <v>339</v>
      </c>
      <c r="AM166" s="1" t="s">
        <v>339</v>
      </c>
      <c r="AN166" s="1" t="s">
        <v>339</v>
      </c>
      <c r="AO166" s="1" t="s">
        <v>339</v>
      </c>
      <c r="AP166" s="1" t="s">
        <v>339</v>
      </c>
      <c r="AQ166" s="1" t="s">
        <v>339</v>
      </c>
      <c r="AR166" s="1" t="s">
        <v>339</v>
      </c>
      <c r="AT166" s="87"/>
    </row>
    <row r="167" spans="1:46" ht="14.4" customHeight="1" outlineLevel="3" x14ac:dyDescent="0.3">
      <c r="A167" s="7" t="str">
        <f t="shared" si="27"/>
        <v>UitgevoerdeActiviteitMeter</v>
      </c>
      <c r="B167" s="8"/>
      <c r="C167" s="8"/>
      <c r="D167" s="122">
        <f t="shared" si="22"/>
        <v>4</v>
      </c>
      <c r="F167" s="231"/>
      <c r="H167" s="225"/>
      <c r="J167" s="237"/>
      <c r="K167" s="93"/>
      <c r="L167" s="235"/>
      <c r="M167" s="17" t="s">
        <v>773</v>
      </c>
      <c r="S167" s="1"/>
      <c r="T167" s="1"/>
      <c r="U167" s="1"/>
      <c r="W167" s="1" t="str">
        <f t="shared" si="23"/>
        <v>Nvt</v>
      </c>
      <c r="X167" s="1" t="str">
        <f t="shared" si="24"/>
        <v>Nvt</v>
      </c>
      <c r="Y167" s="1" t="str">
        <f t="shared" si="25"/>
        <v>Nvt</v>
      </c>
      <c r="AA167" s="1" t="s">
        <v>339</v>
      </c>
      <c r="AB167" s="1" t="s">
        <v>339</v>
      </c>
      <c r="AC167" s="1" t="s">
        <v>339</v>
      </c>
      <c r="AD167" s="1" t="s">
        <v>339</v>
      </c>
      <c r="AE167" s="1" t="s">
        <v>339</v>
      </c>
      <c r="AF167" s="1" t="s">
        <v>339</v>
      </c>
      <c r="AG167" s="1" t="s">
        <v>339</v>
      </c>
      <c r="AH167" s="1" t="s">
        <v>339</v>
      </c>
      <c r="AI167" s="1" t="s">
        <v>339</v>
      </c>
      <c r="AJ167" s="1" t="s">
        <v>339</v>
      </c>
      <c r="AL167" s="1" t="s">
        <v>339</v>
      </c>
      <c r="AM167" s="1" t="s">
        <v>339</v>
      </c>
      <c r="AN167" s="1" t="s">
        <v>339</v>
      </c>
      <c r="AO167" s="1" t="s">
        <v>339</v>
      </c>
      <c r="AP167" s="1" t="s">
        <v>339</v>
      </c>
      <c r="AQ167" s="1" t="s">
        <v>339</v>
      </c>
      <c r="AR167" s="1" t="s">
        <v>339</v>
      </c>
      <c r="AT167" s="87"/>
    </row>
    <row r="168" spans="1:46" ht="14.4" customHeight="1" outlineLevel="3" x14ac:dyDescent="0.3">
      <c r="A168" s="3" t="str">
        <f t="shared" si="27"/>
        <v>NieuweMeter [+]</v>
      </c>
      <c r="B168" s="8"/>
      <c r="C168" s="8"/>
      <c r="D168" s="122">
        <f t="shared" si="22"/>
        <v>4</v>
      </c>
      <c r="F168" s="231"/>
      <c r="H168" s="225"/>
      <c r="J168" s="237"/>
      <c r="K168" s="93"/>
      <c r="L168" s="235"/>
      <c r="M168" s="13" t="s">
        <v>386</v>
      </c>
      <c r="S168" s="1"/>
      <c r="T168" s="1"/>
      <c r="U168" s="1"/>
      <c r="W168" s="1" t="str">
        <f t="shared" si="23"/>
        <v>Nvt</v>
      </c>
      <c r="X168" s="1" t="str">
        <f t="shared" si="24"/>
        <v>Nvt</v>
      </c>
      <c r="Y168" s="1" t="str">
        <f t="shared" si="25"/>
        <v>Nvt</v>
      </c>
      <c r="AA168" s="1" t="s">
        <v>339</v>
      </c>
      <c r="AB168" s="1" t="s">
        <v>339</v>
      </c>
      <c r="AC168" s="1" t="s">
        <v>339</v>
      </c>
      <c r="AD168" s="1" t="s">
        <v>339</v>
      </c>
      <c r="AE168" s="1" t="s">
        <v>339</v>
      </c>
      <c r="AF168" s="1" t="s">
        <v>339</v>
      </c>
      <c r="AG168" s="1" t="s">
        <v>339</v>
      </c>
      <c r="AH168" s="1" t="s">
        <v>339</v>
      </c>
      <c r="AI168" s="1" t="s">
        <v>339</v>
      </c>
      <c r="AJ168" s="1" t="s">
        <v>339</v>
      </c>
      <c r="AL168" s="1" t="s">
        <v>339</v>
      </c>
      <c r="AM168" s="1" t="s">
        <v>339</v>
      </c>
      <c r="AN168" s="1" t="s">
        <v>339</v>
      </c>
      <c r="AO168" s="1" t="s">
        <v>339</v>
      </c>
      <c r="AP168" s="1" t="s">
        <v>339</v>
      </c>
      <c r="AQ168" s="1" t="s">
        <v>339</v>
      </c>
      <c r="AR168" s="1" t="s">
        <v>339</v>
      </c>
      <c r="AT168" s="87"/>
    </row>
    <row r="169" spans="1:46" ht="14.4" customHeight="1" outlineLevel="4" x14ac:dyDescent="0.3">
      <c r="A169" s="3" t="str">
        <f>O169</f>
        <v>Meternummer</v>
      </c>
      <c r="B169" s="8"/>
      <c r="C169" s="8"/>
      <c r="D169" s="122">
        <f t="shared" si="22"/>
        <v>5</v>
      </c>
      <c r="F169" s="231"/>
      <c r="H169" s="225"/>
      <c r="J169" s="237"/>
      <c r="K169" s="93"/>
      <c r="L169" s="235"/>
      <c r="N169" s="229" t="s">
        <v>383</v>
      </c>
      <c r="O169" s="3" t="s">
        <v>379</v>
      </c>
      <c r="S169" s="1"/>
      <c r="T169" s="1"/>
      <c r="U169" s="1"/>
      <c r="W169" s="1" t="str">
        <f t="shared" si="23"/>
        <v>Nvt</v>
      </c>
      <c r="X169" s="1" t="str">
        <f t="shared" si="24"/>
        <v>Nvt</v>
      </c>
      <c r="Y169" s="1" t="str">
        <f t="shared" si="25"/>
        <v>Nvt</v>
      </c>
      <c r="AA169" s="1" t="s">
        <v>339</v>
      </c>
      <c r="AB169" s="1" t="s">
        <v>339</v>
      </c>
      <c r="AC169" s="1" t="s">
        <v>339</v>
      </c>
      <c r="AD169" s="1" t="s">
        <v>339</v>
      </c>
      <c r="AE169" s="1" t="s">
        <v>339</v>
      </c>
      <c r="AF169" s="1" t="s">
        <v>339</v>
      </c>
      <c r="AG169" s="1" t="s">
        <v>339</v>
      </c>
      <c r="AH169" s="1" t="s">
        <v>339</v>
      </c>
      <c r="AI169" s="1" t="s">
        <v>339</v>
      </c>
      <c r="AJ169" s="1" t="s">
        <v>339</v>
      </c>
      <c r="AL169" s="1" t="s">
        <v>339</v>
      </c>
      <c r="AM169" s="1" t="s">
        <v>339</v>
      </c>
      <c r="AN169" s="1" t="s">
        <v>339</v>
      </c>
      <c r="AO169" s="1" t="s">
        <v>339</v>
      </c>
      <c r="AP169" s="1" t="s">
        <v>339</v>
      </c>
      <c r="AQ169" s="1" t="s">
        <v>339</v>
      </c>
      <c r="AR169" s="1" t="s">
        <v>339</v>
      </c>
      <c r="AT169" s="87"/>
    </row>
    <row r="170" spans="1:46" ht="14.4" customHeight="1" outlineLevel="4" x14ac:dyDescent="0.3">
      <c r="A170" s="3" t="str">
        <f t="shared" ref="A170:A178" si="31">O170</f>
        <v>Barcode</v>
      </c>
      <c r="B170" s="8"/>
      <c r="C170" s="8"/>
      <c r="D170" s="122">
        <f t="shared" si="22"/>
        <v>5</v>
      </c>
      <c r="F170" s="231"/>
      <c r="H170" s="225"/>
      <c r="J170" s="237"/>
      <c r="K170" s="93"/>
      <c r="L170" s="235"/>
      <c r="N170" s="229"/>
      <c r="O170" s="3" t="s">
        <v>380</v>
      </c>
      <c r="S170" s="1"/>
      <c r="T170" s="1"/>
      <c r="U170" s="1"/>
      <c r="W170" s="1" t="str">
        <f t="shared" si="23"/>
        <v>Nvt</v>
      </c>
      <c r="X170" s="1" t="str">
        <f t="shared" si="24"/>
        <v>Nvt</v>
      </c>
      <c r="Y170" s="1" t="str">
        <f t="shared" si="25"/>
        <v>Nvt</v>
      </c>
      <c r="AA170" s="1" t="s">
        <v>339</v>
      </c>
      <c r="AB170" s="1" t="s">
        <v>339</v>
      </c>
      <c r="AC170" s="1" t="s">
        <v>339</v>
      </c>
      <c r="AD170" s="1" t="s">
        <v>339</v>
      </c>
      <c r="AE170" s="1" t="s">
        <v>339</v>
      </c>
      <c r="AF170" s="1" t="s">
        <v>339</v>
      </c>
      <c r="AG170" s="1" t="s">
        <v>339</v>
      </c>
      <c r="AH170" s="1" t="s">
        <v>339</v>
      </c>
      <c r="AI170" s="1" t="s">
        <v>339</v>
      </c>
      <c r="AJ170" s="1" t="s">
        <v>339</v>
      </c>
      <c r="AL170" s="1" t="s">
        <v>339</v>
      </c>
      <c r="AM170" s="1" t="s">
        <v>339</v>
      </c>
      <c r="AN170" s="1" t="s">
        <v>339</v>
      </c>
      <c r="AO170" s="1" t="s">
        <v>339</v>
      </c>
      <c r="AP170" s="1" t="s">
        <v>339</v>
      </c>
      <c r="AQ170" s="1" t="s">
        <v>339</v>
      </c>
      <c r="AR170" s="1" t="s">
        <v>339</v>
      </c>
      <c r="AT170" s="87"/>
    </row>
    <row r="171" spans="1:46" ht="14.4" customHeight="1" outlineLevel="4" x14ac:dyDescent="0.3">
      <c r="A171" s="3" t="str">
        <f t="shared" si="31"/>
        <v>Caliber</v>
      </c>
      <c r="B171" s="8"/>
      <c r="C171" s="8"/>
      <c r="D171" s="122">
        <f t="shared" si="22"/>
        <v>5</v>
      </c>
      <c r="F171" s="231"/>
      <c r="H171" s="225"/>
      <c r="J171" s="237"/>
      <c r="K171" s="93"/>
      <c r="L171" s="235"/>
      <c r="N171" s="229"/>
      <c r="O171" s="3" t="s">
        <v>774</v>
      </c>
      <c r="S171" s="1"/>
      <c r="T171" s="1"/>
      <c r="U171" s="1"/>
      <c r="W171" s="1" t="str">
        <f t="shared" si="23"/>
        <v>Nvt</v>
      </c>
      <c r="X171" s="1" t="str">
        <f t="shared" si="24"/>
        <v>Nvt</v>
      </c>
      <c r="Y171" s="1" t="str">
        <f t="shared" si="25"/>
        <v>Nvt</v>
      </c>
      <c r="AA171" s="1" t="s">
        <v>339</v>
      </c>
      <c r="AB171" s="1" t="s">
        <v>339</v>
      </c>
      <c r="AC171" s="1" t="s">
        <v>339</v>
      </c>
      <c r="AD171" s="1" t="s">
        <v>339</v>
      </c>
      <c r="AE171" s="1" t="s">
        <v>339</v>
      </c>
      <c r="AF171" s="1" t="s">
        <v>339</v>
      </c>
      <c r="AG171" s="1" t="s">
        <v>339</v>
      </c>
      <c r="AH171" s="1" t="s">
        <v>339</v>
      </c>
      <c r="AI171" s="1" t="s">
        <v>339</v>
      </c>
      <c r="AJ171" s="1" t="s">
        <v>339</v>
      </c>
      <c r="AL171" s="1" t="s">
        <v>339</v>
      </c>
      <c r="AM171" s="1" t="s">
        <v>339</v>
      </c>
      <c r="AN171" s="1" t="s">
        <v>339</v>
      </c>
      <c r="AO171" s="1" t="s">
        <v>339</v>
      </c>
      <c r="AP171" s="1" t="s">
        <v>339</v>
      </c>
      <c r="AQ171" s="1" t="s">
        <v>339</v>
      </c>
      <c r="AR171" s="1" t="s">
        <v>339</v>
      </c>
      <c r="AT171" s="87"/>
    </row>
    <row r="172" spans="1:46" ht="14.4" customHeight="1" outlineLevel="4" x14ac:dyDescent="0.3">
      <c r="A172" s="3" t="str">
        <f t="shared" si="31"/>
        <v>TypeMeter</v>
      </c>
      <c r="B172" s="8"/>
      <c r="C172" s="8"/>
      <c r="D172" s="122">
        <f t="shared" si="22"/>
        <v>5</v>
      </c>
      <c r="F172" s="231"/>
      <c r="H172" s="225"/>
      <c r="J172" s="237"/>
      <c r="K172" s="93"/>
      <c r="L172" s="235"/>
      <c r="N172" s="229"/>
      <c r="O172" s="3" t="s">
        <v>775</v>
      </c>
      <c r="S172" s="1"/>
      <c r="T172" s="1"/>
      <c r="U172" s="1"/>
      <c r="W172" s="1" t="str">
        <f t="shared" si="23"/>
        <v>Nvt</v>
      </c>
      <c r="X172" s="1" t="str">
        <f t="shared" si="24"/>
        <v>Nvt</v>
      </c>
      <c r="Y172" s="1" t="str">
        <f t="shared" si="25"/>
        <v>Nvt</v>
      </c>
      <c r="AA172" s="1" t="s">
        <v>339</v>
      </c>
      <c r="AB172" s="1" t="s">
        <v>339</v>
      </c>
      <c r="AC172" s="1" t="s">
        <v>339</v>
      </c>
      <c r="AD172" s="1" t="s">
        <v>339</v>
      </c>
      <c r="AE172" s="1" t="s">
        <v>339</v>
      </c>
      <c r="AF172" s="1" t="s">
        <v>339</v>
      </c>
      <c r="AG172" s="1" t="s">
        <v>339</v>
      </c>
      <c r="AH172" s="1" t="s">
        <v>339</v>
      </c>
      <c r="AI172" s="1" t="s">
        <v>339</v>
      </c>
      <c r="AJ172" s="1" t="s">
        <v>339</v>
      </c>
      <c r="AL172" s="1" t="s">
        <v>339</v>
      </c>
      <c r="AM172" s="1" t="s">
        <v>339</v>
      </c>
      <c r="AN172" s="1" t="s">
        <v>339</v>
      </c>
      <c r="AO172" s="1" t="s">
        <v>339</v>
      </c>
      <c r="AP172" s="1" t="s">
        <v>339</v>
      </c>
      <c r="AQ172" s="1" t="s">
        <v>339</v>
      </c>
      <c r="AR172" s="1" t="s">
        <v>339</v>
      </c>
      <c r="AT172" s="87"/>
    </row>
    <row r="173" spans="1:46" ht="14.4" customHeight="1" outlineLevel="4" x14ac:dyDescent="0.3">
      <c r="A173" s="3" t="str">
        <f t="shared" si="31"/>
        <v>Begrenzer</v>
      </c>
      <c r="B173" s="8"/>
      <c r="C173" s="8"/>
      <c r="D173" s="122">
        <f t="shared" si="22"/>
        <v>5</v>
      </c>
      <c r="F173" s="231"/>
      <c r="H173" s="225"/>
      <c r="J173" s="237"/>
      <c r="K173" s="93"/>
      <c r="L173" s="235"/>
      <c r="N173" s="229"/>
      <c r="O173" s="3" t="s">
        <v>776</v>
      </c>
      <c r="S173" s="1"/>
      <c r="T173" s="1"/>
      <c r="U173" s="1"/>
      <c r="W173" s="1" t="str">
        <f t="shared" si="23"/>
        <v>Nvt</v>
      </c>
      <c r="X173" s="1" t="str">
        <f t="shared" si="24"/>
        <v>Nvt</v>
      </c>
      <c r="Y173" s="1" t="str">
        <f t="shared" si="25"/>
        <v>Nvt</v>
      </c>
      <c r="AA173" s="1" t="s">
        <v>339</v>
      </c>
      <c r="AB173" s="1" t="s">
        <v>339</v>
      </c>
      <c r="AC173" s="1" t="s">
        <v>339</v>
      </c>
      <c r="AD173" s="1" t="s">
        <v>339</v>
      </c>
      <c r="AE173" s="1" t="s">
        <v>339</v>
      </c>
      <c r="AF173" s="1" t="s">
        <v>339</v>
      </c>
      <c r="AG173" s="1" t="s">
        <v>339</v>
      </c>
      <c r="AH173" s="1" t="s">
        <v>339</v>
      </c>
      <c r="AI173" s="1" t="s">
        <v>339</v>
      </c>
      <c r="AJ173" s="1" t="s">
        <v>339</v>
      </c>
      <c r="AL173" s="1" t="s">
        <v>339</v>
      </c>
      <c r="AM173" s="1" t="s">
        <v>339</v>
      </c>
      <c r="AN173" s="1" t="s">
        <v>339</v>
      </c>
      <c r="AO173" s="1" t="s">
        <v>339</v>
      </c>
      <c r="AP173" s="1" t="s">
        <v>339</v>
      </c>
      <c r="AQ173" s="1" t="s">
        <v>339</v>
      </c>
      <c r="AR173" s="1" t="s">
        <v>339</v>
      </c>
      <c r="AT173" s="87"/>
    </row>
    <row r="174" spans="1:46" ht="14.4" customHeight="1" outlineLevel="4" x14ac:dyDescent="0.3">
      <c r="A174" s="7" t="str">
        <f t="shared" si="31"/>
        <v>SoortKeerklep</v>
      </c>
      <c r="B174" s="8"/>
      <c r="C174" s="8"/>
      <c r="D174" s="122">
        <f t="shared" si="22"/>
        <v>5</v>
      </c>
      <c r="F174" s="231"/>
      <c r="H174" s="225"/>
      <c r="J174" s="237"/>
      <c r="K174" s="93"/>
      <c r="L174" s="235"/>
      <c r="N174" s="229"/>
      <c r="O174" s="7" t="s">
        <v>777</v>
      </c>
      <c r="S174" s="1"/>
      <c r="T174" s="1"/>
      <c r="U174" s="1"/>
      <c r="W174" s="1" t="str">
        <f t="shared" si="23"/>
        <v>Nvt</v>
      </c>
      <c r="X174" s="1" t="str">
        <f t="shared" si="24"/>
        <v>Nvt</v>
      </c>
      <c r="Y174" s="1" t="str">
        <f t="shared" si="25"/>
        <v>Nvt</v>
      </c>
      <c r="AA174" s="1" t="s">
        <v>339</v>
      </c>
      <c r="AB174" s="1" t="s">
        <v>339</v>
      </c>
      <c r="AC174" s="1" t="s">
        <v>339</v>
      </c>
      <c r="AD174" s="1" t="s">
        <v>339</v>
      </c>
      <c r="AE174" s="1" t="s">
        <v>339</v>
      </c>
      <c r="AF174" s="1" t="s">
        <v>339</v>
      </c>
      <c r="AG174" s="1" t="s">
        <v>339</v>
      </c>
      <c r="AH174" s="1" t="s">
        <v>339</v>
      </c>
      <c r="AI174" s="1" t="s">
        <v>339</v>
      </c>
      <c r="AJ174" s="1" t="s">
        <v>339</v>
      </c>
      <c r="AL174" s="1" t="s">
        <v>339</v>
      </c>
      <c r="AM174" s="1" t="s">
        <v>339</v>
      </c>
      <c r="AN174" s="1" t="s">
        <v>339</v>
      </c>
      <c r="AO174" s="1" t="s">
        <v>339</v>
      </c>
      <c r="AP174" s="1" t="s">
        <v>339</v>
      </c>
      <c r="AQ174" s="1" t="s">
        <v>339</v>
      </c>
      <c r="AR174" s="1" t="s">
        <v>339</v>
      </c>
      <c r="AT174" s="87"/>
    </row>
    <row r="175" spans="1:46" ht="14.4" customHeight="1" outlineLevel="4" x14ac:dyDescent="0.3">
      <c r="A175" s="3" t="str">
        <f t="shared" si="31"/>
        <v>DiameterKeerklep</v>
      </c>
      <c r="B175" s="8"/>
      <c r="C175" s="8"/>
      <c r="D175" s="122">
        <f t="shared" si="22"/>
        <v>5</v>
      </c>
      <c r="F175" s="231"/>
      <c r="H175" s="225"/>
      <c r="J175" s="237"/>
      <c r="K175" s="93"/>
      <c r="L175" s="235"/>
      <c r="N175" s="229"/>
      <c r="O175" s="3" t="s">
        <v>781</v>
      </c>
      <c r="S175" s="1"/>
      <c r="T175" s="1"/>
      <c r="U175" s="1"/>
      <c r="W175" s="1" t="str">
        <f t="shared" si="23"/>
        <v>Nvt</v>
      </c>
      <c r="X175" s="1" t="str">
        <f t="shared" si="24"/>
        <v>Nvt</v>
      </c>
      <c r="Y175" s="1" t="str">
        <f t="shared" si="25"/>
        <v>Nvt</v>
      </c>
      <c r="AA175" s="1" t="s">
        <v>339</v>
      </c>
      <c r="AB175" s="1" t="s">
        <v>339</v>
      </c>
      <c r="AC175" s="1" t="s">
        <v>339</v>
      </c>
      <c r="AD175" s="1" t="s">
        <v>339</v>
      </c>
      <c r="AE175" s="1" t="s">
        <v>339</v>
      </c>
      <c r="AF175" s="1" t="s">
        <v>339</v>
      </c>
      <c r="AG175" s="1" t="s">
        <v>339</v>
      </c>
      <c r="AH175" s="1" t="s">
        <v>339</v>
      </c>
      <c r="AI175" s="1" t="s">
        <v>339</v>
      </c>
      <c r="AJ175" s="1" t="s">
        <v>339</v>
      </c>
      <c r="AL175" s="1" t="s">
        <v>339</v>
      </c>
      <c r="AM175" s="1" t="s">
        <v>339</v>
      </c>
      <c r="AN175" s="1" t="s">
        <v>339</v>
      </c>
      <c r="AO175" s="1" t="s">
        <v>339</v>
      </c>
      <c r="AP175" s="1" t="s">
        <v>339</v>
      </c>
      <c r="AQ175" s="1" t="s">
        <v>339</v>
      </c>
      <c r="AR175" s="1" t="s">
        <v>339</v>
      </c>
      <c r="AT175" s="87"/>
    </row>
    <row r="176" spans="1:46" ht="14.4" customHeight="1" outlineLevel="4" x14ac:dyDescent="0.3">
      <c r="A176" s="7" t="str">
        <f t="shared" si="31"/>
        <v>Meterligging</v>
      </c>
      <c r="B176" s="8"/>
      <c r="C176" s="8"/>
      <c r="D176" s="122">
        <f t="shared" si="22"/>
        <v>5</v>
      </c>
      <c r="F176" s="231"/>
      <c r="H176" s="225"/>
      <c r="J176" s="237"/>
      <c r="K176" s="93"/>
      <c r="L176" s="235"/>
      <c r="N176" s="229"/>
      <c r="O176" s="7" t="s">
        <v>778</v>
      </c>
      <c r="S176" s="1"/>
      <c r="T176" s="1"/>
      <c r="U176" s="1"/>
      <c r="W176" s="1" t="str">
        <f t="shared" si="23"/>
        <v>Nvt</v>
      </c>
      <c r="X176" s="1" t="str">
        <f t="shared" si="24"/>
        <v>Nvt</v>
      </c>
      <c r="Y176" s="1" t="str">
        <f t="shared" si="25"/>
        <v>Nvt</v>
      </c>
      <c r="AA176" s="1" t="s">
        <v>339</v>
      </c>
      <c r="AB176" s="1" t="s">
        <v>339</v>
      </c>
      <c r="AC176" s="1" t="s">
        <v>339</v>
      </c>
      <c r="AD176" s="1" t="s">
        <v>339</v>
      </c>
      <c r="AE176" s="1" t="s">
        <v>339</v>
      </c>
      <c r="AF176" s="1" t="s">
        <v>339</v>
      </c>
      <c r="AG176" s="1" t="s">
        <v>339</v>
      </c>
      <c r="AH176" s="1" t="s">
        <v>339</v>
      </c>
      <c r="AI176" s="1" t="s">
        <v>339</v>
      </c>
      <c r="AJ176" s="1" t="s">
        <v>339</v>
      </c>
      <c r="AL176" s="1" t="s">
        <v>339</v>
      </c>
      <c r="AM176" s="1" t="s">
        <v>339</v>
      </c>
      <c r="AN176" s="1" t="s">
        <v>339</v>
      </c>
      <c r="AO176" s="1" t="s">
        <v>339</v>
      </c>
      <c r="AP176" s="1" t="s">
        <v>339</v>
      </c>
      <c r="AQ176" s="1" t="s">
        <v>339</v>
      </c>
      <c r="AR176" s="1" t="s">
        <v>339</v>
      </c>
      <c r="AT176" s="87"/>
    </row>
    <row r="177" spans="1:46" ht="14.4" customHeight="1" outlineLevel="4" x14ac:dyDescent="0.3">
      <c r="A177" s="3" t="str">
        <f t="shared" si="31"/>
        <v>Meterstand</v>
      </c>
      <c r="B177" s="8"/>
      <c r="C177" s="8"/>
      <c r="D177" s="122">
        <f t="shared" si="22"/>
        <v>5</v>
      </c>
      <c r="F177" s="231"/>
      <c r="H177" s="225"/>
      <c r="J177" s="237"/>
      <c r="K177" s="93"/>
      <c r="L177" s="235"/>
      <c r="N177" s="229"/>
      <c r="O177" s="3" t="s">
        <v>779</v>
      </c>
      <c r="S177" s="1"/>
      <c r="T177" s="1"/>
      <c r="U177" s="1"/>
      <c r="W177" s="1" t="str">
        <f t="shared" si="23"/>
        <v>Nvt</v>
      </c>
      <c r="X177" s="1" t="str">
        <f t="shared" si="24"/>
        <v>Nvt</v>
      </c>
      <c r="Y177" s="1" t="str">
        <f t="shared" si="25"/>
        <v>Nvt</v>
      </c>
      <c r="AA177" s="1" t="s">
        <v>339</v>
      </c>
      <c r="AB177" s="1" t="s">
        <v>339</v>
      </c>
      <c r="AC177" s="1" t="s">
        <v>339</v>
      </c>
      <c r="AD177" s="1" t="s">
        <v>339</v>
      </c>
      <c r="AE177" s="1" t="s">
        <v>339</v>
      </c>
      <c r="AF177" s="1" t="s">
        <v>339</v>
      </c>
      <c r="AG177" s="1" t="s">
        <v>339</v>
      </c>
      <c r="AH177" s="1" t="s">
        <v>339</v>
      </c>
      <c r="AI177" s="1" t="s">
        <v>339</v>
      </c>
      <c r="AJ177" s="1" t="s">
        <v>339</v>
      </c>
      <c r="AL177" s="1" t="s">
        <v>339</v>
      </c>
      <c r="AM177" s="1" t="s">
        <v>339</v>
      </c>
      <c r="AN177" s="1" t="s">
        <v>339</v>
      </c>
      <c r="AO177" s="1" t="s">
        <v>339</v>
      </c>
      <c r="AP177" s="1" t="s">
        <v>339</v>
      </c>
      <c r="AQ177" s="1" t="s">
        <v>339</v>
      </c>
      <c r="AR177" s="1" t="s">
        <v>339</v>
      </c>
      <c r="AT177" s="87"/>
    </row>
    <row r="178" spans="1:46" ht="14.4" customHeight="1" outlineLevel="4" x14ac:dyDescent="0.3">
      <c r="A178" s="3" t="str">
        <f t="shared" si="31"/>
        <v>AansluitwijzeHoofdkraan</v>
      </c>
      <c r="B178" s="8"/>
      <c r="C178" s="8"/>
      <c r="D178" s="122">
        <f t="shared" si="22"/>
        <v>5</v>
      </c>
      <c r="F178" s="231"/>
      <c r="H178" s="225"/>
      <c r="J178" s="237"/>
      <c r="K178" s="93"/>
      <c r="L178" s="235"/>
      <c r="N178" s="229"/>
      <c r="O178" s="3" t="s">
        <v>780</v>
      </c>
      <c r="S178" s="1"/>
      <c r="T178" s="1"/>
      <c r="U178" s="1"/>
      <c r="W178" s="1" t="str">
        <f t="shared" si="23"/>
        <v>Nvt</v>
      </c>
      <c r="X178" s="1" t="str">
        <f t="shared" si="24"/>
        <v>Nvt</v>
      </c>
      <c r="Y178" s="1" t="str">
        <f t="shared" si="25"/>
        <v>Nvt</v>
      </c>
      <c r="AA178" s="1" t="s">
        <v>339</v>
      </c>
      <c r="AB178" s="1" t="s">
        <v>339</v>
      </c>
      <c r="AC178" s="1" t="s">
        <v>339</v>
      </c>
      <c r="AD178" s="1" t="s">
        <v>339</v>
      </c>
      <c r="AE178" s="1" t="s">
        <v>339</v>
      </c>
      <c r="AF178" s="1" t="s">
        <v>339</v>
      </c>
      <c r="AG178" s="1" t="s">
        <v>339</v>
      </c>
      <c r="AH178" s="1" t="s">
        <v>339</v>
      </c>
      <c r="AI178" s="1" t="s">
        <v>339</v>
      </c>
      <c r="AJ178" s="1" t="s">
        <v>339</v>
      </c>
      <c r="AL178" s="1" t="s">
        <v>339</v>
      </c>
      <c r="AM178" s="1" t="s">
        <v>339</v>
      </c>
      <c r="AN178" s="1" t="s">
        <v>339</v>
      </c>
      <c r="AO178" s="1" t="s">
        <v>339</v>
      </c>
      <c r="AP178" s="1" t="s">
        <v>339</v>
      </c>
      <c r="AQ178" s="1" t="s">
        <v>339</v>
      </c>
      <c r="AR178" s="1" t="s">
        <v>339</v>
      </c>
      <c r="AT178" s="87"/>
    </row>
    <row r="179" spans="1:46" ht="14.4" customHeight="1" outlineLevel="3" x14ac:dyDescent="0.3">
      <c r="A179" s="3" t="str">
        <f t="shared" si="27"/>
        <v>VerwijderdeMeter [+]</v>
      </c>
      <c r="B179" s="8"/>
      <c r="C179" s="8"/>
      <c r="D179" s="122">
        <f t="shared" si="22"/>
        <v>4</v>
      </c>
      <c r="F179" s="231"/>
      <c r="H179" s="225"/>
      <c r="J179" s="237"/>
      <c r="K179" s="93"/>
      <c r="L179" s="235"/>
      <c r="M179" s="13" t="s">
        <v>378</v>
      </c>
      <c r="O179" s="9"/>
      <c r="S179" s="1"/>
      <c r="T179" s="1"/>
      <c r="U179" s="1"/>
      <c r="W179" s="1" t="str">
        <f t="shared" si="23"/>
        <v>Nvt</v>
      </c>
      <c r="X179" s="1" t="str">
        <f t="shared" si="24"/>
        <v>Nvt</v>
      </c>
      <c r="Y179" s="1" t="str">
        <f t="shared" si="25"/>
        <v>Nvt</v>
      </c>
      <c r="AA179" s="1" t="s">
        <v>339</v>
      </c>
      <c r="AB179" s="1" t="s">
        <v>339</v>
      </c>
      <c r="AC179" s="1" t="s">
        <v>339</v>
      </c>
      <c r="AD179" s="1" t="s">
        <v>339</v>
      </c>
      <c r="AE179" s="1" t="s">
        <v>339</v>
      </c>
      <c r="AF179" s="1" t="s">
        <v>339</v>
      </c>
      <c r="AG179" s="1" t="s">
        <v>339</v>
      </c>
      <c r="AH179" s="1" t="s">
        <v>339</v>
      </c>
      <c r="AI179" s="1" t="s">
        <v>339</v>
      </c>
      <c r="AJ179" s="1" t="s">
        <v>339</v>
      </c>
      <c r="AL179" s="1" t="s">
        <v>339</v>
      </c>
      <c r="AM179" s="1" t="s">
        <v>339</v>
      </c>
      <c r="AN179" s="1" t="s">
        <v>339</v>
      </c>
      <c r="AO179" s="1" t="s">
        <v>339</v>
      </c>
      <c r="AP179" s="1" t="s">
        <v>339</v>
      </c>
      <c r="AQ179" s="1" t="s">
        <v>339</v>
      </c>
      <c r="AR179" s="1" t="s">
        <v>339</v>
      </c>
      <c r="AT179" s="87"/>
    </row>
    <row r="180" spans="1:46" ht="14.4" customHeight="1" outlineLevel="4" x14ac:dyDescent="0.3">
      <c r="A180" s="7" t="str">
        <f>O180</f>
        <v>Meternummer</v>
      </c>
      <c r="B180" s="8"/>
      <c r="C180" s="8"/>
      <c r="D180" s="122">
        <f t="shared" si="22"/>
        <v>5</v>
      </c>
      <c r="F180" s="231"/>
      <c r="H180" s="225"/>
      <c r="J180" s="237"/>
      <c r="K180" s="93"/>
      <c r="L180" s="235"/>
      <c r="N180" s="229" t="s">
        <v>398</v>
      </c>
      <c r="O180" s="7" t="s">
        <v>379</v>
      </c>
      <c r="S180" s="1"/>
      <c r="T180" s="1"/>
      <c r="U180" s="1"/>
      <c r="W180" s="1" t="str">
        <f t="shared" si="23"/>
        <v>Nvt</v>
      </c>
      <c r="X180" s="1" t="str">
        <f t="shared" si="24"/>
        <v>Nvt</v>
      </c>
      <c r="Y180" s="1" t="str">
        <f t="shared" si="25"/>
        <v>Nvt</v>
      </c>
      <c r="AA180" s="1" t="s">
        <v>339</v>
      </c>
      <c r="AB180" s="1" t="s">
        <v>339</v>
      </c>
      <c r="AC180" s="1" t="s">
        <v>339</v>
      </c>
      <c r="AD180" s="1" t="s">
        <v>339</v>
      </c>
      <c r="AE180" s="1" t="s">
        <v>339</v>
      </c>
      <c r="AF180" s="1" t="s">
        <v>339</v>
      </c>
      <c r="AG180" s="1" t="s">
        <v>339</v>
      </c>
      <c r="AH180" s="1" t="s">
        <v>339</v>
      </c>
      <c r="AI180" s="1" t="s">
        <v>339</v>
      </c>
      <c r="AJ180" s="1" t="s">
        <v>339</v>
      </c>
      <c r="AL180" s="1" t="s">
        <v>339</v>
      </c>
      <c r="AM180" s="1" t="s">
        <v>339</v>
      </c>
      <c r="AN180" s="1" t="s">
        <v>339</v>
      </c>
      <c r="AO180" s="1" t="s">
        <v>339</v>
      </c>
      <c r="AP180" s="1" t="s">
        <v>339</v>
      </c>
      <c r="AQ180" s="1" t="s">
        <v>339</v>
      </c>
      <c r="AR180" s="1" t="s">
        <v>339</v>
      </c>
      <c r="AT180" s="87"/>
    </row>
    <row r="181" spans="1:46" ht="14.4" customHeight="1" outlineLevel="4" x14ac:dyDescent="0.3">
      <c r="A181" s="3" t="str">
        <f t="shared" ref="A181:A182" si="32">O181</f>
        <v>Barcode</v>
      </c>
      <c r="B181" s="8"/>
      <c r="C181" s="8"/>
      <c r="D181" s="122">
        <f t="shared" si="22"/>
        <v>5</v>
      </c>
      <c r="F181" s="231"/>
      <c r="H181" s="225"/>
      <c r="J181" s="237"/>
      <c r="K181" s="93"/>
      <c r="L181" s="235"/>
      <c r="N181" s="229"/>
      <c r="O181" s="3" t="s">
        <v>380</v>
      </c>
      <c r="S181" s="1"/>
      <c r="T181" s="1"/>
      <c r="U181" s="1"/>
      <c r="W181" s="1" t="str">
        <f t="shared" si="23"/>
        <v>Nvt</v>
      </c>
      <c r="X181" s="1" t="str">
        <f t="shared" si="24"/>
        <v>Nvt</v>
      </c>
      <c r="Y181" s="1" t="str">
        <f t="shared" si="25"/>
        <v>Nvt</v>
      </c>
      <c r="AA181" s="1" t="s">
        <v>339</v>
      </c>
      <c r="AB181" s="1" t="s">
        <v>339</v>
      </c>
      <c r="AC181" s="1" t="s">
        <v>339</v>
      </c>
      <c r="AD181" s="1" t="s">
        <v>339</v>
      </c>
      <c r="AE181" s="1" t="s">
        <v>339</v>
      </c>
      <c r="AF181" s="1" t="s">
        <v>339</v>
      </c>
      <c r="AG181" s="1" t="s">
        <v>339</v>
      </c>
      <c r="AH181" s="1" t="s">
        <v>339</v>
      </c>
      <c r="AI181" s="1" t="s">
        <v>339</v>
      </c>
      <c r="AJ181" s="1" t="s">
        <v>339</v>
      </c>
      <c r="AL181" s="1" t="s">
        <v>339</v>
      </c>
      <c r="AM181" s="1" t="s">
        <v>339</v>
      </c>
      <c r="AN181" s="1" t="s">
        <v>339</v>
      </c>
      <c r="AO181" s="1" t="s">
        <v>339</v>
      </c>
      <c r="AP181" s="1" t="s">
        <v>339</v>
      </c>
      <c r="AQ181" s="1" t="s">
        <v>339</v>
      </c>
      <c r="AR181" s="1" t="s">
        <v>339</v>
      </c>
      <c r="AT181" s="87"/>
    </row>
    <row r="182" spans="1:46" ht="14.4" customHeight="1" outlineLevel="4" x14ac:dyDescent="0.3">
      <c r="A182" s="7" t="str">
        <f t="shared" si="32"/>
        <v>Meterstand</v>
      </c>
      <c r="B182" s="8"/>
      <c r="C182" s="8"/>
      <c r="D182" s="122">
        <f t="shared" si="22"/>
        <v>5</v>
      </c>
      <c r="F182" s="231"/>
      <c r="H182" s="225"/>
      <c r="J182" s="237"/>
      <c r="K182" s="93"/>
      <c r="L182" s="235"/>
      <c r="N182" s="229"/>
      <c r="O182" s="7" t="s">
        <v>779</v>
      </c>
      <c r="S182" s="1"/>
      <c r="T182" s="1"/>
      <c r="U182" s="1"/>
      <c r="W182" s="1" t="str">
        <f t="shared" si="23"/>
        <v>Nvt</v>
      </c>
      <c r="X182" s="1" t="str">
        <f t="shared" si="24"/>
        <v>Nvt</v>
      </c>
      <c r="Y182" s="1" t="str">
        <f t="shared" si="25"/>
        <v>Nvt</v>
      </c>
      <c r="AA182" s="1" t="s">
        <v>339</v>
      </c>
      <c r="AB182" s="1" t="s">
        <v>339</v>
      </c>
      <c r="AC182" s="1" t="s">
        <v>339</v>
      </c>
      <c r="AD182" s="1" t="s">
        <v>339</v>
      </c>
      <c r="AE182" s="1" t="s">
        <v>339</v>
      </c>
      <c r="AF182" s="1" t="s">
        <v>339</v>
      </c>
      <c r="AG182" s="1" t="s">
        <v>339</v>
      </c>
      <c r="AH182" s="1" t="s">
        <v>339</v>
      </c>
      <c r="AI182" s="1" t="s">
        <v>339</v>
      </c>
      <c r="AJ182" s="1" t="s">
        <v>339</v>
      </c>
      <c r="AL182" s="1" t="s">
        <v>339</v>
      </c>
      <c r="AM182" s="1" t="s">
        <v>339</v>
      </c>
      <c r="AN182" s="1" t="s">
        <v>339</v>
      </c>
      <c r="AO182" s="1" t="s">
        <v>339</v>
      </c>
      <c r="AP182" s="1" t="s">
        <v>339</v>
      </c>
      <c r="AQ182" s="1" t="s">
        <v>339</v>
      </c>
      <c r="AR182" s="1" t="s">
        <v>339</v>
      </c>
      <c r="AT182" s="87"/>
    </row>
    <row r="183" spans="1:46" ht="14.4" customHeight="1" outlineLevel="3" x14ac:dyDescent="0.3">
      <c r="A183" s="3" t="str">
        <f t="shared" si="27"/>
        <v>Hoofdinfra [+]</v>
      </c>
      <c r="B183" s="8"/>
      <c r="C183" s="8"/>
      <c r="D183" s="122">
        <f t="shared" si="22"/>
        <v>4</v>
      </c>
      <c r="F183" s="231"/>
      <c r="H183" s="225"/>
      <c r="J183" s="237"/>
      <c r="K183" s="93"/>
      <c r="L183" s="235"/>
      <c r="M183" s="13" t="s">
        <v>197</v>
      </c>
      <c r="O183" s="9"/>
      <c r="S183" s="1"/>
      <c r="T183" s="1"/>
      <c r="U183" s="1"/>
      <c r="W183" s="1" t="str">
        <f t="shared" si="23"/>
        <v>Nvt</v>
      </c>
      <c r="X183" s="1" t="str">
        <f t="shared" si="24"/>
        <v>Nvt</v>
      </c>
      <c r="Y183" s="1" t="str">
        <f t="shared" si="25"/>
        <v>Nvt</v>
      </c>
      <c r="AA183" s="1" t="s">
        <v>339</v>
      </c>
      <c r="AB183" s="1" t="s">
        <v>339</v>
      </c>
      <c r="AC183" s="1" t="s">
        <v>339</v>
      </c>
      <c r="AD183" s="1" t="s">
        <v>339</v>
      </c>
      <c r="AE183" s="1" t="s">
        <v>339</v>
      </c>
      <c r="AF183" s="1" t="s">
        <v>339</v>
      </c>
      <c r="AG183" s="1" t="s">
        <v>339</v>
      </c>
      <c r="AH183" s="1" t="s">
        <v>339</v>
      </c>
      <c r="AI183" s="1" t="s">
        <v>339</v>
      </c>
      <c r="AJ183" s="1" t="s">
        <v>339</v>
      </c>
      <c r="AL183" s="1" t="s">
        <v>339</v>
      </c>
      <c r="AM183" s="1" t="s">
        <v>339</v>
      </c>
      <c r="AN183" s="1" t="s">
        <v>339</v>
      </c>
      <c r="AO183" s="1" t="s">
        <v>339</v>
      </c>
      <c r="AP183" s="1" t="s">
        <v>339</v>
      </c>
      <c r="AQ183" s="1" t="s">
        <v>339</v>
      </c>
      <c r="AR183" s="1" t="s">
        <v>339</v>
      </c>
      <c r="AT183" s="87"/>
    </row>
    <row r="184" spans="1:46" ht="14.4" customHeight="1" outlineLevel="4" x14ac:dyDescent="0.3">
      <c r="A184" s="7" t="str">
        <f>O184</f>
        <v>Materiaal</v>
      </c>
      <c r="B184" s="8"/>
      <c r="C184" s="8"/>
      <c r="D184" s="122">
        <f t="shared" si="22"/>
        <v>5</v>
      </c>
      <c r="F184" s="231"/>
      <c r="H184" s="225"/>
      <c r="J184" s="237"/>
      <c r="K184" s="93"/>
      <c r="L184" s="235"/>
      <c r="N184" s="229" t="s">
        <v>82</v>
      </c>
      <c r="O184" s="7" t="s">
        <v>41</v>
      </c>
      <c r="S184" s="1"/>
      <c r="T184" s="1"/>
      <c r="U184" s="1"/>
      <c r="W184" s="1" t="str">
        <f t="shared" si="23"/>
        <v>Nvt</v>
      </c>
      <c r="X184" s="1" t="str">
        <f t="shared" si="24"/>
        <v>Nvt</v>
      </c>
      <c r="Y184" s="1" t="str">
        <f t="shared" si="25"/>
        <v>Nvt</v>
      </c>
      <c r="AA184" s="1" t="s">
        <v>339</v>
      </c>
      <c r="AB184" s="1" t="s">
        <v>339</v>
      </c>
      <c r="AC184" s="1" t="s">
        <v>339</v>
      </c>
      <c r="AD184" s="1" t="s">
        <v>339</v>
      </c>
      <c r="AE184" s="1" t="s">
        <v>339</v>
      </c>
      <c r="AF184" s="1" t="s">
        <v>339</v>
      </c>
      <c r="AG184" s="1" t="s">
        <v>339</v>
      </c>
      <c r="AH184" s="1" t="s">
        <v>339</v>
      </c>
      <c r="AI184" s="1" t="s">
        <v>339</v>
      </c>
      <c r="AJ184" s="1" t="s">
        <v>339</v>
      </c>
      <c r="AL184" s="1" t="s">
        <v>339</v>
      </c>
      <c r="AM184" s="1" t="s">
        <v>339</v>
      </c>
      <c r="AN184" s="1" t="s">
        <v>339</v>
      </c>
      <c r="AO184" s="1" t="s">
        <v>339</v>
      </c>
      <c r="AP184" s="1" t="s">
        <v>339</v>
      </c>
      <c r="AQ184" s="1" t="s">
        <v>339</v>
      </c>
      <c r="AR184" s="1" t="s">
        <v>339</v>
      </c>
      <c r="AT184" s="87"/>
    </row>
    <row r="185" spans="1:46" ht="14.4" customHeight="1" outlineLevel="4" x14ac:dyDescent="0.3">
      <c r="A185" s="7" t="str">
        <f>O185</f>
        <v>Diameter</v>
      </c>
      <c r="B185" s="8"/>
      <c r="C185" s="8"/>
      <c r="D185" s="122">
        <f t="shared" si="22"/>
        <v>5</v>
      </c>
      <c r="F185" s="231"/>
      <c r="H185" s="225"/>
      <c r="J185" s="237"/>
      <c r="K185" s="93"/>
      <c r="L185" s="235"/>
      <c r="N185" s="229"/>
      <c r="O185" s="7" t="s">
        <v>43</v>
      </c>
      <c r="S185" s="1"/>
      <c r="T185" s="1"/>
      <c r="U185" s="1"/>
      <c r="W185" s="1" t="str">
        <f t="shared" si="23"/>
        <v>Nvt</v>
      </c>
      <c r="X185" s="1" t="str">
        <f t="shared" si="24"/>
        <v>Nvt</v>
      </c>
      <c r="Y185" s="1" t="str">
        <f t="shared" si="25"/>
        <v>Nvt</v>
      </c>
      <c r="AA185" s="1" t="s">
        <v>339</v>
      </c>
      <c r="AB185" s="1" t="s">
        <v>339</v>
      </c>
      <c r="AC185" s="1" t="s">
        <v>339</v>
      </c>
      <c r="AD185" s="1" t="s">
        <v>339</v>
      </c>
      <c r="AE185" s="1" t="s">
        <v>339</v>
      </c>
      <c r="AF185" s="1" t="s">
        <v>339</v>
      </c>
      <c r="AG185" s="1" t="s">
        <v>339</v>
      </c>
      <c r="AH185" s="1" t="s">
        <v>339</v>
      </c>
      <c r="AI185" s="1" t="s">
        <v>339</v>
      </c>
      <c r="AJ185" s="1" t="s">
        <v>339</v>
      </c>
      <c r="AL185" s="1" t="s">
        <v>339</v>
      </c>
      <c r="AM185" s="1" t="s">
        <v>339</v>
      </c>
      <c r="AN185" s="1" t="s">
        <v>339</v>
      </c>
      <c r="AO185" s="1" t="s">
        <v>339</v>
      </c>
      <c r="AP185" s="1" t="s">
        <v>339</v>
      </c>
      <c r="AQ185" s="1" t="s">
        <v>339</v>
      </c>
      <c r="AR185" s="1" t="s">
        <v>339</v>
      </c>
      <c r="AT185" s="87"/>
    </row>
    <row r="186" spans="1:46" ht="14.4" customHeight="1" outlineLevel="3" x14ac:dyDescent="0.3">
      <c r="A186" s="3" t="str">
        <f t="shared" si="27"/>
        <v>Component [+]</v>
      </c>
      <c r="B186" s="8"/>
      <c r="C186" s="8"/>
      <c r="D186" s="122">
        <f t="shared" si="22"/>
        <v>4</v>
      </c>
      <c r="F186" s="231"/>
      <c r="H186" s="225"/>
      <c r="J186" s="237"/>
      <c r="K186" s="93"/>
      <c r="L186" s="235"/>
      <c r="M186" s="13" t="s">
        <v>783</v>
      </c>
      <c r="O186" s="9"/>
      <c r="S186" s="1"/>
      <c r="T186" s="1"/>
      <c r="U186" s="1"/>
      <c r="W186" s="1" t="str">
        <f t="shared" si="23"/>
        <v>Nvt</v>
      </c>
      <c r="X186" s="1" t="str">
        <f t="shared" si="24"/>
        <v>Nvt</v>
      </c>
      <c r="Y186" s="1" t="str">
        <f t="shared" si="25"/>
        <v>Nvt</v>
      </c>
      <c r="AA186" s="1" t="s">
        <v>339</v>
      </c>
      <c r="AB186" s="1" t="s">
        <v>339</v>
      </c>
      <c r="AC186" s="1" t="s">
        <v>339</v>
      </c>
      <c r="AD186" s="1" t="s">
        <v>339</v>
      </c>
      <c r="AE186" s="1" t="s">
        <v>339</v>
      </c>
      <c r="AF186" s="1" t="s">
        <v>339</v>
      </c>
      <c r="AG186" s="1" t="s">
        <v>339</v>
      </c>
      <c r="AH186" s="1" t="s">
        <v>339</v>
      </c>
      <c r="AI186" s="1" t="s">
        <v>339</v>
      </c>
      <c r="AJ186" s="1" t="s">
        <v>339</v>
      </c>
      <c r="AL186" s="1" t="s">
        <v>339</v>
      </c>
      <c r="AM186" s="1" t="s">
        <v>339</v>
      </c>
      <c r="AN186" s="1" t="s">
        <v>339</v>
      </c>
      <c r="AO186" s="1" t="s">
        <v>339</v>
      </c>
      <c r="AP186" s="1" t="s">
        <v>339</v>
      </c>
      <c r="AQ186" s="1" t="s">
        <v>339</v>
      </c>
      <c r="AR186" s="1" t="s">
        <v>339</v>
      </c>
      <c r="AT186" s="87"/>
    </row>
    <row r="187" spans="1:46" ht="14.4" customHeight="1" outlineLevel="4" x14ac:dyDescent="0.3">
      <c r="A187" s="7" t="str">
        <f>O187</f>
        <v>Materiaal</v>
      </c>
      <c r="B187" s="8"/>
      <c r="C187" s="8"/>
      <c r="D187" s="122">
        <f t="shared" si="22"/>
        <v>5</v>
      </c>
      <c r="F187" s="231"/>
      <c r="H187" s="225"/>
      <c r="J187" s="237"/>
      <c r="K187" s="93"/>
      <c r="L187" s="235"/>
      <c r="N187" s="229" t="s">
        <v>782</v>
      </c>
      <c r="O187" s="17" t="s">
        <v>41</v>
      </c>
      <c r="S187" s="1"/>
      <c r="T187" s="1"/>
      <c r="U187" s="1"/>
      <c r="W187" s="1" t="str">
        <f t="shared" si="23"/>
        <v>Nvt</v>
      </c>
      <c r="X187" s="1" t="str">
        <f t="shared" si="24"/>
        <v>Nvt</v>
      </c>
      <c r="Y187" s="1" t="str">
        <f t="shared" si="25"/>
        <v>Nvt</v>
      </c>
      <c r="AA187" s="1" t="s">
        <v>339</v>
      </c>
      <c r="AB187" s="1" t="s">
        <v>339</v>
      </c>
      <c r="AC187" s="1" t="s">
        <v>339</v>
      </c>
      <c r="AD187" s="1" t="s">
        <v>339</v>
      </c>
      <c r="AE187" s="1" t="s">
        <v>339</v>
      </c>
      <c r="AF187" s="1" t="s">
        <v>339</v>
      </c>
      <c r="AG187" s="1" t="s">
        <v>339</v>
      </c>
      <c r="AH187" s="1" t="s">
        <v>339</v>
      </c>
      <c r="AI187" s="1" t="s">
        <v>339</v>
      </c>
      <c r="AJ187" s="1" t="s">
        <v>339</v>
      </c>
      <c r="AL187" s="1" t="s">
        <v>339</v>
      </c>
      <c r="AM187" s="1" t="s">
        <v>339</v>
      </c>
      <c r="AN187" s="1" t="s">
        <v>339</v>
      </c>
      <c r="AO187" s="1" t="s">
        <v>339</v>
      </c>
      <c r="AP187" s="1" t="s">
        <v>339</v>
      </c>
      <c r="AQ187" s="1" t="s">
        <v>339</v>
      </c>
      <c r="AR187" s="1" t="s">
        <v>339</v>
      </c>
      <c r="AT187" s="87"/>
    </row>
    <row r="188" spans="1:46" ht="14.4" customHeight="1" outlineLevel="4" x14ac:dyDescent="0.3">
      <c r="A188" s="3" t="str">
        <f t="shared" ref="A188:A192" si="33">O188</f>
        <v>PuntGeometrie [+]</v>
      </c>
      <c r="B188" s="8"/>
      <c r="C188" s="8"/>
      <c r="D188" s="122">
        <f t="shared" si="22"/>
        <v>5</v>
      </c>
      <c r="F188" s="231"/>
      <c r="H188" s="225"/>
      <c r="J188" s="237"/>
      <c r="K188" s="93"/>
      <c r="L188" s="235"/>
      <c r="N188" s="229"/>
      <c r="O188" s="13" t="s">
        <v>181</v>
      </c>
      <c r="S188" s="1"/>
      <c r="T188" s="1"/>
      <c r="U188" s="1"/>
      <c r="W188" s="1" t="str">
        <f t="shared" si="23"/>
        <v>Nvt</v>
      </c>
      <c r="X188" s="1" t="str">
        <f t="shared" si="24"/>
        <v>Nvt</v>
      </c>
      <c r="Y188" s="1" t="str">
        <f t="shared" si="25"/>
        <v>Nvt</v>
      </c>
      <c r="AA188" s="1" t="s">
        <v>339</v>
      </c>
      <c r="AB188" s="1" t="s">
        <v>339</v>
      </c>
      <c r="AC188" s="1" t="s">
        <v>339</v>
      </c>
      <c r="AD188" s="1" t="s">
        <v>339</v>
      </c>
      <c r="AE188" s="1" t="s">
        <v>339</v>
      </c>
      <c r="AF188" s="1" t="s">
        <v>339</v>
      </c>
      <c r="AG188" s="1" t="s">
        <v>339</v>
      </c>
      <c r="AH188" s="1" t="s">
        <v>339</v>
      </c>
      <c r="AI188" s="1" t="s">
        <v>339</v>
      </c>
      <c r="AJ188" s="1" t="s">
        <v>339</v>
      </c>
      <c r="AL188" s="1" t="s">
        <v>339</v>
      </c>
      <c r="AM188" s="1" t="s">
        <v>339</v>
      </c>
      <c r="AN188" s="1" t="s">
        <v>339</v>
      </c>
      <c r="AO188" s="1" t="s">
        <v>339</v>
      </c>
      <c r="AP188" s="1" t="s">
        <v>339</v>
      </c>
      <c r="AQ188" s="1" t="s">
        <v>339</v>
      </c>
      <c r="AR188" s="1" t="s">
        <v>339</v>
      </c>
      <c r="AT188" s="87"/>
    </row>
    <row r="189" spans="1:46" ht="14.4" customHeight="1" outlineLevel="5" x14ac:dyDescent="0.3">
      <c r="A189" s="7" t="str">
        <f>Q189</f>
        <v>Hoek</v>
      </c>
      <c r="B189" s="8"/>
      <c r="C189" s="8"/>
      <c r="D189" s="122">
        <f t="shared" si="22"/>
        <v>6</v>
      </c>
      <c r="F189" s="231"/>
      <c r="H189" s="225"/>
      <c r="J189" s="237"/>
      <c r="K189" s="93"/>
      <c r="L189" s="235"/>
      <c r="N189" s="229"/>
      <c r="O189" s="9"/>
      <c r="P189" s="236" t="s">
        <v>52</v>
      </c>
      <c r="Q189" s="7" t="s">
        <v>53</v>
      </c>
      <c r="S189" s="1"/>
      <c r="T189" s="1"/>
      <c r="U189" s="1"/>
      <c r="W189" s="1" t="str">
        <f t="shared" si="23"/>
        <v>Nvt</v>
      </c>
      <c r="X189" s="1" t="str">
        <f t="shared" si="24"/>
        <v>Nvt</v>
      </c>
      <c r="Y189" s="1" t="str">
        <f t="shared" si="25"/>
        <v>Nvt</v>
      </c>
      <c r="AA189" s="1" t="s">
        <v>339</v>
      </c>
      <c r="AB189" s="1" t="s">
        <v>339</v>
      </c>
      <c r="AC189" s="1" t="s">
        <v>339</v>
      </c>
      <c r="AD189" s="1" t="s">
        <v>339</v>
      </c>
      <c r="AE189" s="1" t="s">
        <v>339</v>
      </c>
      <c r="AF189" s="1" t="s">
        <v>339</v>
      </c>
      <c r="AG189" s="1" t="s">
        <v>339</v>
      </c>
      <c r="AH189" s="1" t="s">
        <v>339</v>
      </c>
      <c r="AI189" s="1" t="s">
        <v>339</v>
      </c>
      <c r="AJ189" s="1" t="s">
        <v>339</v>
      </c>
      <c r="AL189" s="1" t="s">
        <v>339</v>
      </c>
      <c r="AM189" s="1" t="s">
        <v>339</v>
      </c>
      <c r="AN189" s="1" t="s">
        <v>339</v>
      </c>
      <c r="AO189" s="1" t="s">
        <v>339</v>
      </c>
      <c r="AP189" s="1" t="s">
        <v>339</v>
      </c>
      <c r="AQ189" s="1" t="s">
        <v>339</v>
      </c>
      <c r="AR189" s="1" t="s">
        <v>339</v>
      </c>
      <c r="AT189" s="87"/>
    </row>
    <row r="190" spans="1:46" ht="14.4" customHeight="1" outlineLevel="5" x14ac:dyDescent="0.3">
      <c r="A190" s="7" t="str">
        <f t="shared" ref="A190:A191" si="34">Q190</f>
        <v>Punt</v>
      </c>
      <c r="B190" s="8"/>
      <c r="C190" s="8"/>
      <c r="D190" s="122">
        <f t="shared" si="22"/>
        <v>6</v>
      </c>
      <c r="F190" s="231"/>
      <c r="H190" s="225"/>
      <c r="J190" s="237"/>
      <c r="K190" s="93"/>
      <c r="L190" s="235"/>
      <c r="N190" s="229"/>
      <c r="O190" s="9"/>
      <c r="P190" s="236"/>
      <c r="Q190" s="7" t="s">
        <v>54</v>
      </c>
      <c r="S190" s="1"/>
      <c r="T190" s="1"/>
      <c r="U190" s="1"/>
      <c r="W190" s="1" t="str">
        <f t="shared" si="23"/>
        <v>Nvt</v>
      </c>
      <c r="X190" s="1" t="str">
        <f t="shared" si="24"/>
        <v>Nvt</v>
      </c>
      <c r="Y190" s="1" t="str">
        <f t="shared" si="25"/>
        <v>Nvt</v>
      </c>
      <c r="AA190" s="1" t="s">
        <v>339</v>
      </c>
      <c r="AB190" s="1" t="s">
        <v>339</v>
      </c>
      <c r="AC190" s="1" t="s">
        <v>339</v>
      </c>
      <c r="AD190" s="1" t="s">
        <v>339</v>
      </c>
      <c r="AE190" s="1" t="s">
        <v>339</v>
      </c>
      <c r="AF190" s="1" t="s">
        <v>339</v>
      </c>
      <c r="AG190" s="1" t="s">
        <v>339</v>
      </c>
      <c r="AH190" s="1" t="s">
        <v>339</v>
      </c>
      <c r="AI190" s="1" t="s">
        <v>339</v>
      </c>
      <c r="AJ190" s="1" t="s">
        <v>339</v>
      </c>
      <c r="AL190" s="1" t="s">
        <v>339</v>
      </c>
      <c r="AM190" s="1" t="s">
        <v>339</v>
      </c>
      <c r="AN190" s="1" t="s">
        <v>339</v>
      </c>
      <c r="AO190" s="1" t="s">
        <v>339</v>
      </c>
      <c r="AP190" s="1" t="s">
        <v>339</v>
      </c>
      <c r="AQ190" s="1" t="s">
        <v>339</v>
      </c>
      <c r="AR190" s="1" t="s">
        <v>339</v>
      </c>
      <c r="AT190" s="87"/>
    </row>
    <row r="191" spans="1:46" ht="14.4" customHeight="1" outlineLevel="5" x14ac:dyDescent="0.3">
      <c r="A191" s="94" t="str">
        <f t="shared" si="34"/>
        <v>Referentiemaatvoering</v>
      </c>
      <c r="B191" s="8"/>
      <c r="C191" s="8"/>
      <c r="D191" s="122">
        <f t="shared" si="22"/>
        <v>6</v>
      </c>
      <c r="F191" s="231"/>
      <c r="H191" s="225"/>
      <c r="J191" s="237"/>
      <c r="K191" s="93"/>
      <c r="L191" s="235"/>
      <c r="N191" s="229"/>
      <c r="O191" s="9"/>
      <c r="P191" s="236"/>
      <c r="Q191" s="94" t="s">
        <v>48</v>
      </c>
      <c r="S191" s="1"/>
      <c r="T191" s="1"/>
      <c r="U191" s="1"/>
      <c r="W191" s="1" t="str">
        <f t="shared" si="23"/>
        <v>Nvt</v>
      </c>
      <c r="X191" s="1" t="str">
        <f t="shared" si="24"/>
        <v>Nvt</v>
      </c>
      <c r="Y191" s="1" t="str">
        <f t="shared" si="25"/>
        <v>Nvt</v>
      </c>
      <c r="AA191" s="1" t="s">
        <v>339</v>
      </c>
      <c r="AB191" s="1" t="s">
        <v>339</v>
      </c>
      <c r="AC191" s="1" t="s">
        <v>339</v>
      </c>
      <c r="AD191" s="1" t="s">
        <v>339</v>
      </c>
      <c r="AE191" s="1" t="s">
        <v>339</v>
      </c>
      <c r="AF191" s="1" t="s">
        <v>339</v>
      </c>
      <c r="AG191" s="1" t="s">
        <v>339</v>
      </c>
      <c r="AH191" s="1" t="s">
        <v>339</v>
      </c>
      <c r="AI191" s="1" t="s">
        <v>339</v>
      </c>
      <c r="AJ191" s="1" t="s">
        <v>339</v>
      </c>
      <c r="AL191" s="1" t="s">
        <v>339</v>
      </c>
      <c r="AM191" s="1" t="s">
        <v>339</v>
      </c>
      <c r="AN191" s="1" t="s">
        <v>339</v>
      </c>
      <c r="AO191" s="1" t="s">
        <v>339</v>
      </c>
      <c r="AP191" s="1" t="s">
        <v>339</v>
      </c>
      <c r="AQ191" s="1" t="s">
        <v>339</v>
      </c>
      <c r="AR191" s="1" t="s">
        <v>339</v>
      </c>
      <c r="AT191" s="87"/>
    </row>
    <row r="192" spans="1:46" ht="14.4" customHeight="1" outlineLevel="4" x14ac:dyDescent="0.3">
      <c r="A192" s="7" t="str">
        <f t="shared" si="33"/>
        <v>Bewerking</v>
      </c>
      <c r="B192" s="8"/>
      <c r="C192" s="8"/>
      <c r="D192" s="122">
        <f t="shared" si="22"/>
        <v>5</v>
      </c>
      <c r="F192" s="231"/>
      <c r="H192" s="225"/>
      <c r="J192" s="237"/>
      <c r="K192" s="93"/>
      <c r="L192" s="235"/>
      <c r="N192" s="229"/>
      <c r="O192" s="17" t="s">
        <v>49</v>
      </c>
      <c r="S192" s="1"/>
      <c r="T192" s="1"/>
      <c r="U192" s="1"/>
      <c r="W192" s="1" t="str">
        <f t="shared" si="23"/>
        <v>Nvt</v>
      </c>
      <c r="X192" s="1" t="str">
        <f t="shared" si="24"/>
        <v>Nvt</v>
      </c>
      <c r="Y192" s="1" t="str">
        <f t="shared" si="25"/>
        <v>Nvt</v>
      </c>
      <c r="AA192" s="1" t="s">
        <v>339</v>
      </c>
      <c r="AB192" s="1" t="s">
        <v>339</v>
      </c>
      <c r="AC192" s="1" t="s">
        <v>339</v>
      </c>
      <c r="AD192" s="1" t="s">
        <v>339</v>
      </c>
      <c r="AE192" s="1" t="s">
        <v>339</v>
      </c>
      <c r="AF192" s="1" t="s">
        <v>339</v>
      </c>
      <c r="AG192" s="1" t="s">
        <v>339</v>
      </c>
      <c r="AH192" s="1" t="s">
        <v>339</v>
      </c>
      <c r="AI192" s="1" t="s">
        <v>339</v>
      </c>
      <c r="AJ192" s="1" t="s">
        <v>339</v>
      </c>
      <c r="AL192" s="1" t="s">
        <v>339</v>
      </c>
      <c r="AM192" s="1" t="s">
        <v>339</v>
      </c>
      <c r="AN192" s="1" t="s">
        <v>339</v>
      </c>
      <c r="AO192" s="1" t="s">
        <v>339</v>
      </c>
      <c r="AP192" s="1" t="s">
        <v>339</v>
      </c>
      <c r="AQ192" s="1" t="s">
        <v>339</v>
      </c>
      <c r="AR192" s="1" t="s">
        <v>339</v>
      </c>
      <c r="AT192" s="87"/>
    </row>
    <row r="193" spans="1:46" ht="14.4" customHeight="1" outlineLevel="3" x14ac:dyDescent="0.3">
      <c r="A193" s="3" t="str">
        <f t="shared" si="27"/>
        <v>TypeGeveldoorvoer</v>
      </c>
      <c r="B193" s="8"/>
      <c r="C193" s="8"/>
      <c r="D193" s="122">
        <f t="shared" si="22"/>
        <v>4</v>
      </c>
      <c r="F193" s="231"/>
      <c r="H193" s="225"/>
      <c r="J193" s="237"/>
      <c r="K193" s="93"/>
      <c r="L193" s="235"/>
      <c r="M193" s="13" t="s">
        <v>784</v>
      </c>
      <c r="O193" s="9"/>
      <c r="S193" s="1"/>
      <c r="T193" s="1"/>
      <c r="U193" s="1"/>
      <c r="W193" s="1" t="str">
        <f t="shared" si="23"/>
        <v>Nvt</v>
      </c>
      <c r="X193" s="1" t="str">
        <f t="shared" si="24"/>
        <v>Nvt</v>
      </c>
      <c r="Y193" s="1" t="str">
        <f t="shared" si="25"/>
        <v>Nvt</v>
      </c>
      <c r="AA193" s="1" t="s">
        <v>339</v>
      </c>
      <c r="AB193" s="1" t="s">
        <v>339</v>
      </c>
      <c r="AC193" s="1" t="s">
        <v>339</v>
      </c>
      <c r="AD193" s="1" t="s">
        <v>339</v>
      </c>
      <c r="AE193" s="1" t="s">
        <v>339</v>
      </c>
      <c r="AF193" s="1" t="s">
        <v>339</v>
      </c>
      <c r="AG193" s="1" t="s">
        <v>339</v>
      </c>
      <c r="AH193" s="1" t="s">
        <v>339</v>
      </c>
      <c r="AI193" s="1" t="s">
        <v>339</v>
      </c>
      <c r="AJ193" s="1" t="s">
        <v>339</v>
      </c>
      <c r="AL193" s="1" t="s">
        <v>339</v>
      </c>
      <c r="AM193" s="1" t="s">
        <v>339</v>
      </c>
      <c r="AN193" s="1" t="s">
        <v>339</v>
      </c>
      <c r="AO193" s="1" t="s">
        <v>339</v>
      </c>
      <c r="AP193" s="1" t="s">
        <v>339</v>
      </c>
      <c r="AQ193" s="1" t="s">
        <v>339</v>
      </c>
      <c r="AR193" s="1" t="s">
        <v>339</v>
      </c>
      <c r="AT193" s="87"/>
    </row>
    <row r="194" spans="1:46" ht="14.4" customHeight="1" outlineLevel="3" x14ac:dyDescent="0.3">
      <c r="A194" s="3" t="str">
        <f t="shared" si="27"/>
        <v>Installatienummer</v>
      </c>
      <c r="B194" s="8"/>
      <c r="C194" s="8"/>
      <c r="D194" s="122">
        <f t="shared" si="22"/>
        <v>4</v>
      </c>
      <c r="F194" s="231"/>
      <c r="H194" s="225"/>
      <c r="J194" s="237"/>
      <c r="K194" s="93"/>
      <c r="L194" s="235"/>
      <c r="M194" s="13" t="s">
        <v>785</v>
      </c>
      <c r="O194" s="9"/>
      <c r="S194" s="1"/>
      <c r="T194" s="1"/>
      <c r="U194" s="1"/>
      <c r="W194" s="1" t="str">
        <f t="shared" si="23"/>
        <v>Nvt</v>
      </c>
      <c r="X194" s="1" t="str">
        <f t="shared" si="24"/>
        <v>Nvt</v>
      </c>
      <c r="Y194" s="1" t="str">
        <f t="shared" si="25"/>
        <v>Nvt</v>
      </c>
      <c r="AA194" s="1" t="s">
        <v>339</v>
      </c>
      <c r="AB194" s="1" t="s">
        <v>339</v>
      </c>
      <c r="AC194" s="1" t="s">
        <v>339</v>
      </c>
      <c r="AD194" s="1" t="s">
        <v>339</v>
      </c>
      <c r="AE194" s="1" t="s">
        <v>339</v>
      </c>
      <c r="AF194" s="1" t="s">
        <v>339</v>
      </c>
      <c r="AG194" s="1" t="s">
        <v>339</v>
      </c>
      <c r="AH194" s="1" t="s">
        <v>339</v>
      </c>
      <c r="AI194" s="1" t="s">
        <v>339</v>
      </c>
      <c r="AJ194" s="1" t="s">
        <v>339</v>
      </c>
      <c r="AL194" s="1" t="s">
        <v>339</v>
      </c>
      <c r="AM194" s="1" t="s">
        <v>339</v>
      </c>
      <c r="AN194" s="1" t="s">
        <v>339</v>
      </c>
      <c r="AO194" s="1" t="s">
        <v>339</v>
      </c>
      <c r="AP194" s="1" t="s">
        <v>339</v>
      </c>
      <c r="AQ194" s="1" t="s">
        <v>339</v>
      </c>
      <c r="AR194" s="1" t="s">
        <v>339</v>
      </c>
      <c r="AT194" s="87"/>
    </row>
    <row r="195" spans="1:46" ht="14.4" customHeight="1" outlineLevel="3" x14ac:dyDescent="0.3">
      <c r="A195" s="3" t="str">
        <f t="shared" si="27"/>
        <v>InstallatienummerPrimair</v>
      </c>
      <c r="B195" s="8"/>
      <c r="C195" s="8"/>
      <c r="D195" s="122">
        <f t="shared" ref="D195:D258" si="35">IF(G195="",IF(I195="",IF(K195="",IF(M195="",IF(O195="",IF(Q195="",0,6),5),4),3),2),1)</f>
        <v>4</v>
      </c>
      <c r="F195" s="231"/>
      <c r="H195" s="225"/>
      <c r="J195" s="237"/>
      <c r="K195" s="93"/>
      <c r="L195" s="235"/>
      <c r="M195" s="13" t="s">
        <v>786</v>
      </c>
      <c r="O195" s="9"/>
      <c r="S195" s="1"/>
      <c r="T195" s="1"/>
      <c r="U195" s="1"/>
      <c r="W195" s="1" t="str">
        <f t="shared" si="23"/>
        <v>Nvt</v>
      </c>
      <c r="X195" s="1" t="str">
        <f t="shared" si="24"/>
        <v>Nvt</v>
      </c>
      <c r="Y195" s="1" t="str">
        <f t="shared" si="25"/>
        <v>Nvt</v>
      </c>
      <c r="AA195" s="1" t="s">
        <v>339</v>
      </c>
      <c r="AB195" s="1" t="s">
        <v>339</v>
      </c>
      <c r="AC195" s="1" t="s">
        <v>339</v>
      </c>
      <c r="AD195" s="1" t="s">
        <v>339</v>
      </c>
      <c r="AE195" s="1" t="s">
        <v>339</v>
      </c>
      <c r="AF195" s="1" t="s">
        <v>339</v>
      </c>
      <c r="AG195" s="1" t="s">
        <v>339</v>
      </c>
      <c r="AH195" s="1" t="s">
        <v>339</v>
      </c>
      <c r="AI195" s="1" t="s">
        <v>339</v>
      </c>
      <c r="AJ195" s="1" t="s">
        <v>339</v>
      </c>
      <c r="AL195" s="1" t="s">
        <v>339</v>
      </c>
      <c r="AM195" s="1" t="s">
        <v>339</v>
      </c>
      <c r="AN195" s="1" t="s">
        <v>339</v>
      </c>
      <c r="AO195" s="1" t="s">
        <v>339</v>
      </c>
      <c r="AP195" s="1" t="s">
        <v>339</v>
      </c>
      <c r="AQ195" s="1" t="s">
        <v>339</v>
      </c>
      <c r="AR195" s="1" t="s">
        <v>339</v>
      </c>
      <c r="AT195" s="87"/>
    </row>
    <row r="196" spans="1:46" ht="14.4" customHeight="1" outlineLevel="3" x14ac:dyDescent="0.3">
      <c r="A196" s="3" t="str">
        <f t="shared" si="27"/>
        <v>Uitvoeringswijze</v>
      </c>
      <c r="B196" s="8"/>
      <c r="C196" s="8"/>
      <c r="D196" s="122">
        <f t="shared" si="35"/>
        <v>4</v>
      </c>
      <c r="F196" s="231"/>
      <c r="H196" s="225"/>
      <c r="J196" s="237"/>
      <c r="K196" s="93"/>
      <c r="L196" s="235"/>
      <c r="M196" s="13" t="s">
        <v>787</v>
      </c>
      <c r="O196" s="9"/>
      <c r="S196" s="1"/>
      <c r="T196" s="1"/>
      <c r="U196" s="1"/>
      <c r="W196" s="1" t="str">
        <f t="shared" si="23"/>
        <v>Nvt</v>
      </c>
      <c r="X196" s="1" t="str">
        <f t="shared" si="24"/>
        <v>Nvt</v>
      </c>
      <c r="Y196" s="1" t="str">
        <f t="shared" si="25"/>
        <v>Nvt</v>
      </c>
      <c r="AA196" s="1" t="s">
        <v>339</v>
      </c>
      <c r="AB196" s="1" t="s">
        <v>339</v>
      </c>
      <c r="AC196" s="1" t="s">
        <v>339</v>
      </c>
      <c r="AD196" s="1" t="s">
        <v>339</v>
      </c>
      <c r="AE196" s="1" t="s">
        <v>339</v>
      </c>
      <c r="AF196" s="1" t="s">
        <v>339</v>
      </c>
      <c r="AG196" s="1" t="s">
        <v>339</v>
      </c>
      <c r="AH196" s="1" t="s">
        <v>339</v>
      </c>
      <c r="AI196" s="1" t="s">
        <v>339</v>
      </c>
      <c r="AJ196" s="1" t="s">
        <v>339</v>
      </c>
      <c r="AL196" s="1" t="s">
        <v>339</v>
      </c>
      <c r="AM196" s="1" t="s">
        <v>339</v>
      </c>
      <c r="AN196" s="1" t="s">
        <v>339</v>
      </c>
      <c r="AO196" s="1" t="s">
        <v>339</v>
      </c>
      <c r="AP196" s="1" t="s">
        <v>339</v>
      </c>
      <c r="AQ196" s="1" t="s">
        <v>339</v>
      </c>
      <c r="AR196" s="1" t="s">
        <v>339</v>
      </c>
      <c r="AT196" s="87"/>
    </row>
    <row r="197" spans="1:46" ht="14.4" customHeight="1" outlineLevel="3" x14ac:dyDescent="0.3">
      <c r="A197" s="19"/>
      <c r="B197" s="8"/>
      <c r="C197" s="8"/>
      <c r="D197" s="122">
        <f t="shared" si="35"/>
        <v>0</v>
      </c>
      <c r="F197" s="231"/>
      <c r="H197" s="225"/>
      <c r="J197" s="237"/>
      <c r="K197" s="93"/>
      <c r="L197" s="10"/>
      <c r="O197" s="9"/>
      <c r="S197" s="1"/>
      <c r="T197" s="1"/>
      <c r="U197" s="1"/>
      <c r="W197" s="1" t="str">
        <f t="shared" si="23"/>
        <v>Nvt</v>
      </c>
      <c r="X197" s="1" t="str">
        <f t="shared" si="24"/>
        <v>Nvt</v>
      </c>
      <c r="Y197" s="1" t="str">
        <f t="shared" si="25"/>
        <v>Nvt</v>
      </c>
      <c r="AA197" s="1" t="s">
        <v>339</v>
      </c>
      <c r="AB197" s="1" t="s">
        <v>339</v>
      </c>
      <c r="AC197" s="1" t="s">
        <v>339</v>
      </c>
      <c r="AD197" s="1" t="s">
        <v>339</v>
      </c>
      <c r="AE197" s="1" t="s">
        <v>339</v>
      </c>
      <c r="AF197" s="1" t="s">
        <v>339</v>
      </c>
      <c r="AG197" s="1" t="s">
        <v>339</v>
      </c>
      <c r="AH197" s="1" t="s">
        <v>339</v>
      </c>
      <c r="AI197" s="1" t="s">
        <v>339</v>
      </c>
      <c r="AJ197" s="1" t="s">
        <v>339</v>
      </c>
      <c r="AL197" s="1" t="s">
        <v>339</v>
      </c>
      <c r="AM197" s="1" t="s">
        <v>339</v>
      </c>
      <c r="AN197" s="1" t="s">
        <v>339</v>
      </c>
      <c r="AO197" s="1" t="s">
        <v>339</v>
      </c>
      <c r="AP197" s="1" t="s">
        <v>339</v>
      </c>
      <c r="AQ197" s="1" t="s">
        <v>339</v>
      </c>
      <c r="AR197" s="1" t="s">
        <v>339</v>
      </c>
      <c r="AT197" s="87"/>
    </row>
    <row r="198" spans="1:46" ht="14.4" customHeight="1" outlineLevel="2" x14ac:dyDescent="0.3">
      <c r="A198" s="3" t="str">
        <f t="shared" ref="A198:A218" si="36">K198</f>
        <v>AansluitingKoper [+]</v>
      </c>
      <c r="B198" s="8" t="s">
        <v>341</v>
      </c>
      <c r="C198" s="8" t="s">
        <v>354</v>
      </c>
      <c r="D198" s="122">
        <f t="shared" si="35"/>
        <v>3</v>
      </c>
      <c r="F198" s="231"/>
      <c r="H198" s="225"/>
      <c r="J198" s="237"/>
      <c r="K198" s="97" t="s">
        <v>788</v>
      </c>
      <c r="L198" s="10"/>
      <c r="S198" s="1"/>
      <c r="T198" s="1"/>
      <c r="U198" s="1"/>
      <c r="W198" s="1" t="str">
        <f t="shared" si="23"/>
        <v>Nee</v>
      </c>
      <c r="X198" s="1" t="str">
        <f t="shared" si="24"/>
        <v>Nee</v>
      </c>
      <c r="Y198" s="1" t="str">
        <f t="shared" si="25"/>
        <v>Nee</v>
      </c>
      <c r="AA198" s="1" t="s">
        <v>341</v>
      </c>
      <c r="AB198" s="1" t="s">
        <v>341</v>
      </c>
      <c r="AC198" s="1" t="s">
        <v>341</v>
      </c>
      <c r="AD198" s="1" t="s">
        <v>339</v>
      </c>
      <c r="AE198" s="1" t="s">
        <v>339</v>
      </c>
      <c r="AF198" s="1" t="s">
        <v>341</v>
      </c>
      <c r="AG198" s="1" t="s">
        <v>341</v>
      </c>
      <c r="AH198" s="1" t="s">
        <v>341</v>
      </c>
      <c r="AI198" s="1" t="s">
        <v>341</v>
      </c>
      <c r="AJ198" s="1" t="s">
        <v>341</v>
      </c>
      <c r="AL198" s="1" t="s">
        <v>341</v>
      </c>
      <c r="AM198" s="1" t="s">
        <v>341</v>
      </c>
      <c r="AN198" s="1" t="s">
        <v>341</v>
      </c>
      <c r="AO198" s="1" t="s">
        <v>341</v>
      </c>
      <c r="AP198" s="1" t="s">
        <v>341</v>
      </c>
      <c r="AQ198" s="1" t="s">
        <v>341</v>
      </c>
      <c r="AR198" s="1" t="s">
        <v>341</v>
      </c>
      <c r="AT198" s="21"/>
    </row>
    <row r="199" spans="1:46" ht="14.4" customHeight="1" outlineLevel="3" x14ac:dyDescent="0.3">
      <c r="A199" s="3" t="str">
        <f>M199</f>
        <v>Hoofdinfra [+]</v>
      </c>
      <c r="B199" s="8"/>
      <c r="C199" s="8"/>
      <c r="D199" s="122">
        <f t="shared" si="35"/>
        <v>4</v>
      </c>
      <c r="F199" s="231"/>
      <c r="H199" s="225"/>
      <c r="J199" s="237"/>
      <c r="K199" s="93"/>
      <c r="L199" s="235" t="s">
        <v>96</v>
      </c>
      <c r="M199" s="13" t="s">
        <v>197</v>
      </c>
      <c r="S199" s="1"/>
      <c r="T199" s="1"/>
      <c r="U199" s="1"/>
      <c r="W199" s="1" t="str">
        <f t="shared" si="23"/>
        <v>Nvt</v>
      </c>
      <c r="X199" s="1" t="str">
        <f t="shared" si="24"/>
        <v>Nvt</v>
      </c>
      <c r="Y199" s="1" t="str">
        <f t="shared" si="25"/>
        <v>Nvt</v>
      </c>
      <c r="AA199" s="1" t="s">
        <v>339</v>
      </c>
      <c r="AB199" s="1" t="s">
        <v>339</v>
      </c>
      <c r="AC199" s="1" t="s">
        <v>339</v>
      </c>
      <c r="AD199" s="1" t="s">
        <v>339</v>
      </c>
      <c r="AE199" s="1" t="s">
        <v>339</v>
      </c>
      <c r="AF199" s="1" t="s">
        <v>339</v>
      </c>
      <c r="AG199" s="1" t="s">
        <v>339</v>
      </c>
      <c r="AH199" s="1" t="s">
        <v>339</v>
      </c>
      <c r="AI199" s="1" t="s">
        <v>339</v>
      </c>
      <c r="AJ199" s="1" t="s">
        <v>339</v>
      </c>
      <c r="AL199" s="1" t="s">
        <v>339</v>
      </c>
      <c r="AM199" s="1" t="s">
        <v>339</v>
      </c>
      <c r="AN199" s="1" t="s">
        <v>339</v>
      </c>
      <c r="AO199" s="1" t="s">
        <v>339</v>
      </c>
      <c r="AP199" s="1" t="s">
        <v>339</v>
      </c>
      <c r="AQ199" s="1" t="s">
        <v>339</v>
      </c>
      <c r="AR199" s="1" t="s">
        <v>339</v>
      </c>
      <c r="AT199" s="87"/>
    </row>
    <row r="200" spans="1:46" ht="14.4" customHeight="1" outlineLevel="4" x14ac:dyDescent="0.3">
      <c r="A200" s="7" t="str">
        <f>O200</f>
        <v>AangeslotenAders</v>
      </c>
      <c r="B200" s="8"/>
      <c r="C200" s="8"/>
      <c r="D200" s="122">
        <f t="shared" si="35"/>
        <v>5</v>
      </c>
      <c r="F200" s="231"/>
      <c r="H200" s="225"/>
      <c r="J200" s="237"/>
      <c r="K200" s="93"/>
      <c r="L200" s="235"/>
      <c r="N200" s="89" t="s">
        <v>82</v>
      </c>
      <c r="O200" s="7" t="s">
        <v>789</v>
      </c>
      <c r="S200" s="1"/>
      <c r="T200" s="1"/>
      <c r="U200" s="1"/>
      <c r="W200" s="1" t="str">
        <f t="shared" si="23"/>
        <v>Nvt</v>
      </c>
      <c r="X200" s="1" t="str">
        <f t="shared" si="24"/>
        <v>Nvt</v>
      </c>
      <c r="Y200" s="1" t="str">
        <f t="shared" si="25"/>
        <v>Nvt</v>
      </c>
      <c r="AA200" s="1" t="s">
        <v>339</v>
      </c>
      <c r="AB200" s="1" t="s">
        <v>339</v>
      </c>
      <c r="AC200" s="1" t="s">
        <v>339</v>
      </c>
      <c r="AD200" s="1" t="s">
        <v>339</v>
      </c>
      <c r="AE200" s="1" t="s">
        <v>339</v>
      </c>
      <c r="AF200" s="1" t="s">
        <v>339</v>
      </c>
      <c r="AG200" s="1" t="s">
        <v>339</v>
      </c>
      <c r="AH200" s="1" t="s">
        <v>339</v>
      </c>
      <c r="AI200" s="1" t="s">
        <v>339</v>
      </c>
      <c r="AJ200" s="1" t="s">
        <v>339</v>
      </c>
      <c r="AL200" s="1" t="s">
        <v>339</v>
      </c>
      <c r="AM200" s="1" t="s">
        <v>339</v>
      </c>
      <c r="AN200" s="1" t="s">
        <v>339</v>
      </c>
      <c r="AO200" s="1" t="s">
        <v>339</v>
      </c>
      <c r="AP200" s="1" t="s">
        <v>339</v>
      </c>
      <c r="AQ200" s="1" t="s">
        <v>339</v>
      </c>
      <c r="AR200" s="1" t="s">
        <v>339</v>
      </c>
      <c r="AT200" s="87"/>
    </row>
    <row r="201" spans="1:46" ht="14.4" customHeight="1" outlineLevel="3" x14ac:dyDescent="0.3">
      <c r="A201" s="7" t="str">
        <f t="shared" ref="A201:A210" si="37">M201</f>
        <v>Aansluitkabel [+]</v>
      </c>
      <c r="B201" s="8"/>
      <c r="C201" s="8"/>
      <c r="D201" s="122">
        <f t="shared" si="35"/>
        <v>4</v>
      </c>
      <c r="F201" s="231"/>
      <c r="H201" s="225"/>
      <c r="J201" s="237"/>
      <c r="K201" s="93"/>
      <c r="L201" s="235"/>
      <c r="M201" s="17" t="s">
        <v>195</v>
      </c>
      <c r="S201" s="1"/>
      <c r="T201" s="1"/>
      <c r="U201" s="1"/>
      <c r="W201" s="1" t="str">
        <f t="shared" si="23"/>
        <v>Nvt</v>
      </c>
      <c r="X201" s="1" t="str">
        <f t="shared" si="24"/>
        <v>Nvt</v>
      </c>
      <c r="Y201" s="1" t="str">
        <f t="shared" si="25"/>
        <v>Nvt</v>
      </c>
      <c r="AA201" s="1" t="s">
        <v>339</v>
      </c>
      <c r="AB201" s="1" t="s">
        <v>339</v>
      </c>
      <c r="AC201" s="1" t="s">
        <v>339</v>
      </c>
      <c r="AD201" s="1" t="s">
        <v>339</v>
      </c>
      <c r="AE201" s="1" t="s">
        <v>339</v>
      </c>
      <c r="AF201" s="1" t="s">
        <v>339</v>
      </c>
      <c r="AG201" s="1" t="s">
        <v>339</v>
      </c>
      <c r="AH201" s="1" t="s">
        <v>339</v>
      </c>
      <c r="AI201" s="1" t="s">
        <v>339</v>
      </c>
      <c r="AJ201" s="1" t="s">
        <v>339</v>
      </c>
      <c r="AL201" s="1" t="s">
        <v>339</v>
      </c>
      <c r="AM201" s="1" t="s">
        <v>339</v>
      </c>
      <c r="AN201" s="1" t="s">
        <v>339</v>
      </c>
      <c r="AO201" s="1" t="s">
        <v>339</v>
      </c>
      <c r="AP201" s="1" t="s">
        <v>339</v>
      </c>
      <c r="AQ201" s="1" t="s">
        <v>339</v>
      </c>
      <c r="AR201" s="1" t="s">
        <v>339</v>
      </c>
      <c r="AT201" s="87"/>
    </row>
    <row r="202" spans="1:46" ht="14.4" customHeight="1" outlineLevel="4" x14ac:dyDescent="0.3">
      <c r="A202" s="7" t="str">
        <f>O202</f>
        <v>TypeAansluitkabel</v>
      </c>
      <c r="B202" s="8"/>
      <c r="C202" s="8"/>
      <c r="D202" s="122">
        <f t="shared" si="35"/>
        <v>5</v>
      </c>
      <c r="F202" s="231"/>
      <c r="H202" s="225"/>
      <c r="J202" s="237"/>
      <c r="K202" s="93"/>
      <c r="L202" s="235"/>
      <c r="M202" s="9"/>
      <c r="N202" s="225" t="s">
        <v>91</v>
      </c>
      <c r="O202" s="17" t="s">
        <v>790</v>
      </c>
      <c r="S202" s="1"/>
      <c r="T202" s="1"/>
      <c r="U202" s="1"/>
      <c r="W202" s="1" t="str">
        <f t="shared" si="23"/>
        <v>Nvt</v>
      </c>
      <c r="X202" s="1" t="str">
        <f t="shared" si="24"/>
        <v>Nvt</v>
      </c>
      <c r="Y202" s="1" t="str">
        <f t="shared" si="25"/>
        <v>Nvt</v>
      </c>
      <c r="AA202" s="1" t="s">
        <v>339</v>
      </c>
      <c r="AB202" s="1" t="s">
        <v>339</v>
      </c>
      <c r="AC202" s="1" t="s">
        <v>339</v>
      </c>
      <c r="AD202" s="1" t="s">
        <v>339</v>
      </c>
      <c r="AE202" s="1" t="s">
        <v>339</v>
      </c>
      <c r="AF202" s="1" t="s">
        <v>339</v>
      </c>
      <c r="AG202" s="1" t="s">
        <v>339</v>
      </c>
      <c r="AH202" s="1" t="s">
        <v>339</v>
      </c>
      <c r="AI202" s="1" t="s">
        <v>339</v>
      </c>
      <c r="AJ202" s="1" t="s">
        <v>339</v>
      </c>
      <c r="AL202" s="1" t="s">
        <v>339</v>
      </c>
      <c r="AM202" s="1" t="s">
        <v>339</v>
      </c>
      <c r="AN202" s="1" t="s">
        <v>339</v>
      </c>
      <c r="AO202" s="1" t="s">
        <v>339</v>
      </c>
      <c r="AP202" s="1" t="s">
        <v>339</v>
      </c>
      <c r="AQ202" s="1" t="s">
        <v>339</v>
      </c>
      <c r="AR202" s="1" t="s">
        <v>339</v>
      </c>
      <c r="AT202" s="87"/>
    </row>
    <row r="203" spans="1:46" ht="14.4" customHeight="1" outlineLevel="4" x14ac:dyDescent="0.3">
      <c r="A203" s="3" t="str">
        <f t="shared" ref="A203:A209" si="38">O203</f>
        <v>AangeslotenAders</v>
      </c>
      <c r="B203" s="8"/>
      <c r="C203" s="8"/>
      <c r="D203" s="122">
        <f t="shared" si="35"/>
        <v>5</v>
      </c>
      <c r="F203" s="231"/>
      <c r="H203" s="225"/>
      <c r="J203" s="237"/>
      <c r="K203" s="93"/>
      <c r="L203" s="235"/>
      <c r="M203" s="9"/>
      <c r="N203" s="225"/>
      <c r="O203" s="13" t="s">
        <v>789</v>
      </c>
      <c r="S203" s="1"/>
      <c r="T203" s="1"/>
      <c r="U203" s="1"/>
      <c r="W203" s="1" t="str">
        <f t="shared" si="23"/>
        <v>Nvt</v>
      </c>
      <c r="X203" s="1" t="str">
        <f t="shared" si="24"/>
        <v>Nvt</v>
      </c>
      <c r="Y203" s="1" t="str">
        <f t="shared" si="25"/>
        <v>Nvt</v>
      </c>
      <c r="AA203" s="1" t="s">
        <v>339</v>
      </c>
      <c r="AB203" s="1" t="s">
        <v>339</v>
      </c>
      <c r="AC203" s="1" t="s">
        <v>339</v>
      </c>
      <c r="AD203" s="1" t="s">
        <v>339</v>
      </c>
      <c r="AE203" s="1" t="s">
        <v>339</v>
      </c>
      <c r="AF203" s="1" t="s">
        <v>339</v>
      </c>
      <c r="AG203" s="1" t="s">
        <v>339</v>
      </c>
      <c r="AH203" s="1" t="s">
        <v>339</v>
      </c>
      <c r="AI203" s="1" t="s">
        <v>339</v>
      </c>
      <c r="AJ203" s="1" t="s">
        <v>339</v>
      </c>
      <c r="AL203" s="1" t="s">
        <v>339</v>
      </c>
      <c r="AM203" s="1" t="s">
        <v>339</v>
      </c>
      <c r="AN203" s="1" t="s">
        <v>339</v>
      </c>
      <c r="AO203" s="1" t="s">
        <v>339</v>
      </c>
      <c r="AP203" s="1" t="s">
        <v>339</v>
      </c>
      <c r="AQ203" s="1" t="s">
        <v>339</v>
      </c>
      <c r="AR203" s="1" t="s">
        <v>339</v>
      </c>
      <c r="AT203" s="87"/>
    </row>
    <row r="204" spans="1:46" ht="14.4" customHeight="1" outlineLevel="4" x14ac:dyDescent="0.3">
      <c r="A204" s="7" t="str">
        <f t="shared" si="38"/>
        <v>LengteAansluitkabel</v>
      </c>
      <c r="B204" s="8"/>
      <c r="C204" s="8"/>
      <c r="D204" s="122">
        <f t="shared" si="35"/>
        <v>5</v>
      </c>
      <c r="F204" s="231"/>
      <c r="H204" s="225"/>
      <c r="J204" s="237"/>
      <c r="K204" s="93"/>
      <c r="L204" s="235"/>
      <c r="M204" s="9"/>
      <c r="N204" s="225"/>
      <c r="O204" s="17" t="s">
        <v>791</v>
      </c>
      <c r="S204" s="1"/>
      <c r="T204" s="1"/>
      <c r="U204" s="1"/>
      <c r="W204" s="1" t="str">
        <f t="shared" si="23"/>
        <v>Nvt</v>
      </c>
      <c r="X204" s="1" t="str">
        <f t="shared" si="24"/>
        <v>Nvt</v>
      </c>
      <c r="Y204" s="1" t="str">
        <f t="shared" si="25"/>
        <v>Nvt</v>
      </c>
      <c r="AA204" s="1" t="s">
        <v>339</v>
      </c>
      <c r="AB204" s="1" t="s">
        <v>339</v>
      </c>
      <c r="AC204" s="1" t="s">
        <v>339</v>
      </c>
      <c r="AD204" s="1" t="s">
        <v>339</v>
      </c>
      <c r="AE204" s="1" t="s">
        <v>339</v>
      </c>
      <c r="AF204" s="1" t="s">
        <v>339</v>
      </c>
      <c r="AG204" s="1" t="s">
        <v>339</v>
      </c>
      <c r="AH204" s="1" t="s">
        <v>339</v>
      </c>
      <c r="AI204" s="1" t="s">
        <v>339</v>
      </c>
      <c r="AJ204" s="1" t="s">
        <v>339</v>
      </c>
      <c r="AL204" s="1" t="s">
        <v>339</v>
      </c>
      <c r="AM204" s="1" t="s">
        <v>339</v>
      </c>
      <c r="AN204" s="1" t="s">
        <v>339</v>
      </c>
      <c r="AO204" s="1" t="s">
        <v>339</v>
      </c>
      <c r="AP204" s="1" t="s">
        <v>339</v>
      </c>
      <c r="AQ204" s="1" t="s">
        <v>339</v>
      </c>
      <c r="AR204" s="1" t="s">
        <v>339</v>
      </c>
      <c r="AT204" s="87"/>
    </row>
    <row r="205" spans="1:46" ht="14.4" customHeight="1" outlineLevel="4" x14ac:dyDescent="0.3">
      <c r="A205" s="3" t="str">
        <f t="shared" si="38"/>
        <v>LocatieAansluitpunt</v>
      </c>
      <c r="B205" s="8"/>
      <c r="C205" s="8"/>
      <c r="D205" s="122">
        <f t="shared" si="35"/>
        <v>5</v>
      </c>
      <c r="F205" s="231"/>
      <c r="H205" s="225"/>
      <c r="J205" s="237"/>
      <c r="K205" s="93"/>
      <c r="L205" s="235"/>
      <c r="M205" s="9"/>
      <c r="N205" s="225"/>
      <c r="O205" s="13" t="s">
        <v>792</v>
      </c>
      <c r="S205" s="1"/>
      <c r="T205" s="1"/>
      <c r="U205" s="1"/>
      <c r="W205" s="1" t="str">
        <f t="shared" si="23"/>
        <v>Nvt</v>
      </c>
      <c r="X205" s="1" t="str">
        <f t="shared" si="24"/>
        <v>Nvt</v>
      </c>
      <c r="Y205" s="1" t="str">
        <f t="shared" si="25"/>
        <v>Nvt</v>
      </c>
      <c r="AA205" s="1" t="s">
        <v>339</v>
      </c>
      <c r="AB205" s="1" t="s">
        <v>339</v>
      </c>
      <c r="AC205" s="1" t="s">
        <v>339</v>
      </c>
      <c r="AD205" s="1" t="s">
        <v>339</v>
      </c>
      <c r="AE205" s="1" t="s">
        <v>339</v>
      </c>
      <c r="AF205" s="1" t="s">
        <v>339</v>
      </c>
      <c r="AG205" s="1" t="s">
        <v>339</v>
      </c>
      <c r="AH205" s="1" t="s">
        <v>339</v>
      </c>
      <c r="AI205" s="1" t="s">
        <v>339</v>
      </c>
      <c r="AJ205" s="1" t="s">
        <v>339</v>
      </c>
      <c r="AL205" s="1" t="s">
        <v>339</v>
      </c>
      <c r="AM205" s="1" t="s">
        <v>339</v>
      </c>
      <c r="AN205" s="1" t="s">
        <v>339</v>
      </c>
      <c r="AO205" s="1" t="s">
        <v>339</v>
      </c>
      <c r="AP205" s="1" t="s">
        <v>339</v>
      </c>
      <c r="AQ205" s="1" t="s">
        <v>339</v>
      </c>
      <c r="AR205" s="1" t="s">
        <v>339</v>
      </c>
      <c r="AT205" s="87"/>
    </row>
    <row r="206" spans="1:46" ht="14.4" customHeight="1" outlineLevel="4" x14ac:dyDescent="0.3">
      <c r="A206" s="3" t="str">
        <f t="shared" si="38"/>
        <v>LijnGeometrie</v>
      </c>
      <c r="B206" s="8"/>
      <c r="C206" s="8"/>
      <c r="D206" s="122">
        <f t="shared" si="35"/>
        <v>5</v>
      </c>
      <c r="F206" s="231"/>
      <c r="H206" s="225"/>
      <c r="J206" s="237"/>
      <c r="K206" s="93"/>
      <c r="L206" s="235"/>
      <c r="M206" s="9"/>
      <c r="N206" s="225"/>
      <c r="O206" s="13" t="s">
        <v>46</v>
      </c>
      <c r="S206" s="1"/>
      <c r="T206" s="1"/>
      <c r="U206" s="1"/>
      <c r="W206" s="1" t="str">
        <f t="shared" si="23"/>
        <v>Nvt</v>
      </c>
      <c r="X206" s="1" t="str">
        <f t="shared" si="24"/>
        <v>Nvt</v>
      </c>
      <c r="Y206" s="1" t="str">
        <f t="shared" si="25"/>
        <v>Nvt</v>
      </c>
      <c r="AA206" s="1" t="s">
        <v>339</v>
      </c>
      <c r="AB206" s="1" t="s">
        <v>339</v>
      </c>
      <c r="AC206" s="1" t="s">
        <v>339</v>
      </c>
      <c r="AD206" s="1" t="s">
        <v>339</v>
      </c>
      <c r="AE206" s="1" t="s">
        <v>339</v>
      </c>
      <c r="AF206" s="1" t="s">
        <v>339</v>
      </c>
      <c r="AG206" s="1" t="s">
        <v>339</v>
      </c>
      <c r="AH206" s="1" t="s">
        <v>339</v>
      </c>
      <c r="AI206" s="1" t="s">
        <v>339</v>
      </c>
      <c r="AJ206" s="1" t="s">
        <v>339</v>
      </c>
      <c r="AL206" s="1" t="s">
        <v>339</v>
      </c>
      <c r="AM206" s="1" t="s">
        <v>339</v>
      </c>
      <c r="AN206" s="1" t="s">
        <v>339</v>
      </c>
      <c r="AO206" s="1" t="s">
        <v>339</v>
      </c>
      <c r="AP206" s="1" t="s">
        <v>339</v>
      </c>
      <c r="AQ206" s="1" t="s">
        <v>339</v>
      </c>
      <c r="AR206" s="1" t="s">
        <v>339</v>
      </c>
      <c r="AT206" s="87"/>
    </row>
    <row r="207" spans="1:46" ht="14.4" customHeight="1" outlineLevel="5" x14ac:dyDescent="0.3">
      <c r="A207" s="7" t="str">
        <f>Q207</f>
        <v>Lijnpunten</v>
      </c>
      <c r="B207" s="8"/>
      <c r="C207" s="8"/>
      <c r="D207" s="122">
        <f t="shared" si="35"/>
        <v>6</v>
      </c>
      <c r="F207" s="231"/>
      <c r="H207" s="225"/>
      <c r="J207" s="237"/>
      <c r="K207" s="93"/>
      <c r="L207" s="235"/>
      <c r="M207" s="9"/>
      <c r="N207" s="225"/>
      <c r="P207" s="229" t="s">
        <v>46</v>
      </c>
      <c r="Q207" s="7" t="s">
        <v>47</v>
      </c>
      <c r="S207" s="1"/>
      <c r="T207" s="1"/>
      <c r="U207" s="1"/>
      <c r="W207" s="1" t="str">
        <f t="shared" si="23"/>
        <v>Nvt</v>
      </c>
      <c r="X207" s="1" t="str">
        <f t="shared" si="24"/>
        <v>Nvt</v>
      </c>
      <c r="Y207" s="1" t="str">
        <f t="shared" si="25"/>
        <v>Nvt</v>
      </c>
      <c r="AA207" s="1" t="s">
        <v>339</v>
      </c>
      <c r="AB207" s="1" t="s">
        <v>339</v>
      </c>
      <c r="AC207" s="1" t="s">
        <v>339</v>
      </c>
      <c r="AD207" s="1" t="s">
        <v>339</v>
      </c>
      <c r="AE207" s="1" t="s">
        <v>339</v>
      </c>
      <c r="AF207" s="1" t="s">
        <v>339</v>
      </c>
      <c r="AG207" s="1" t="s">
        <v>339</v>
      </c>
      <c r="AH207" s="1" t="s">
        <v>339</v>
      </c>
      <c r="AI207" s="1" t="s">
        <v>339</v>
      </c>
      <c r="AJ207" s="1" t="s">
        <v>339</v>
      </c>
      <c r="AL207" s="1" t="s">
        <v>339</v>
      </c>
      <c r="AM207" s="1" t="s">
        <v>339</v>
      </c>
      <c r="AN207" s="1" t="s">
        <v>339</v>
      </c>
      <c r="AO207" s="1" t="s">
        <v>339</v>
      </c>
      <c r="AP207" s="1" t="s">
        <v>339</v>
      </c>
      <c r="AQ207" s="1" t="s">
        <v>339</v>
      </c>
      <c r="AR207" s="1" t="s">
        <v>339</v>
      </c>
      <c r="AT207" s="87"/>
    </row>
    <row r="208" spans="1:46" ht="14.4" customHeight="1" outlineLevel="5" x14ac:dyDescent="0.3">
      <c r="A208" s="3" t="str">
        <f>Q208</f>
        <v>Referentiemaatvoering</v>
      </c>
      <c r="B208" s="8"/>
      <c r="C208" s="8"/>
      <c r="D208" s="122">
        <f t="shared" si="35"/>
        <v>6</v>
      </c>
      <c r="F208" s="231"/>
      <c r="H208" s="225"/>
      <c r="J208" s="237"/>
      <c r="K208" s="93"/>
      <c r="L208" s="235"/>
      <c r="M208" s="9"/>
      <c r="N208" s="225"/>
      <c r="P208" s="229"/>
      <c r="Q208" s="3" t="s">
        <v>48</v>
      </c>
      <c r="S208" s="1"/>
      <c r="T208" s="1"/>
      <c r="U208" s="1"/>
      <c r="W208" s="1" t="str">
        <f t="shared" si="23"/>
        <v>Nvt</v>
      </c>
      <c r="X208" s="1" t="str">
        <f t="shared" si="24"/>
        <v>Nvt</v>
      </c>
      <c r="Y208" s="1" t="str">
        <f t="shared" si="25"/>
        <v>Nvt</v>
      </c>
      <c r="AA208" s="1" t="s">
        <v>339</v>
      </c>
      <c r="AB208" s="1" t="s">
        <v>339</v>
      </c>
      <c r="AC208" s="1" t="s">
        <v>339</v>
      </c>
      <c r="AD208" s="1" t="s">
        <v>339</v>
      </c>
      <c r="AE208" s="1" t="s">
        <v>339</v>
      </c>
      <c r="AF208" s="1" t="s">
        <v>339</v>
      </c>
      <c r="AG208" s="1" t="s">
        <v>339</v>
      </c>
      <c r="AH208" s="1" t="s">
        <v>339</v>
      </c>
      <c r="AI208" s="1" t="s">
        <v>339</v>
      </c>
      <c r="AJ208" s="1" t="s">
        <v>339</v>
      </c>
      <c r="AL208" s="1" t="s">
        <v>339</v>
      </c>
      <c r="AM208" s="1" t="s">
        <v>339</v>
      </c>
      <c r="AN208" s="1" t="s">
        <v>339</v>
      </c>
      <c r="AO208" s="1" t="s">
        <v>339</v>
      </c>
      <c r="AP208" s="1" t="s">
        <v>339</v>
      </c>
      <c r="AQ208" s="1" t="s">
        <v>339</v>
      </c>
      <c r="AR208" s="1" t="s">
        <v>339</v>
      </c>
      <c r="AT208" s="87"/>
    </row>
    <row r="209" spans="1:46" ht="14.4" customHeight="1" outlineLevel="4" x14ac:dyDescent="0.3">
      <c r="A209" s="3" t="str">
        <f t="shared" si="38"/>
        <v>Bewerking</v>
      </c>
      <c r="B209" s="8"/>
      <c r="C209" s="8"/>
      <c r="D209" s="122">
        <f t="shared" si="35"/>
        <v>5</v>
      </c>
      <c r="F209" s="231"/>
      <c r="H209" s="225"/>
      <c r="J209" s="237"/>
      <c r="K209" s="93"/>
      <c r="L209" s="235"/>
      <c r="M209" s="9"/>
      <c r="N209" s="225"/>
      <c r="O209" s="13" t="s">
        <v>49</v>
      </c>
      <c r="S209" s="1"/>
      <c r="T209" s="1"/>
      <c r="U209" s="1"/>
      <c r="W209" s="1" t="str">
        <f t="shared" si="23"/>
        <v>Nvt</v>
      </c>
      <c r="X209" s="1" t="str">
        <f t="shared" si="24"/>
        <v>Nvt</v>
      </c>
      <c r="Y209" s="1" t="str">
        <f t="shared" si="25"/>
        <v>Nvt</v>
      </c>
      <c r="AA209" s="1" t="s">
        <v>339</v>
      </c>
      <c r="AB209" s="1" t="s">
        <v>339</v>
      </c>
      <c r="AC209" s="1" t="s">
        <v>339</v>
      </c>
      <c r="AD209" s="1" t="s">
        <v>339</v>
      </c>
      <c r="AE209" s="1" t="s">
        <v>339</v>
      </c>
      <c r="AF209" s="1" t="s">
        <v>339</v>
      </c>
      <c r="AG209" s="1" t="s">
        <v>339</v>
      </c>
      <c r="AH209" s="1" t="s">
        <v>339</v>
      </c>
      <c r="AI209" s="1" t="s">
        <v>339</v>
      </c>
      <c r="AJ209" s="1" t="s">
        <v>339</v>
      </c>
      <c r="AL209" s="1" t="s">
        <v>339</v>
      </c>
      <c r="AM209" s="1" t="s">
        <v>339</v>
      </c>
      <c r="AN209" s="1" t="s">
        <v>339</v>
      </c>
      <c r="AO209" s="1" t="s">
        <v>339</v>
      </c>
      <c r="AP209" s="1" t="s">
        <v>339</v>
      </c>
      <c r="AQ209" s="1" t="s">
        <v>339</v>
      </c>
      <c r="AR209" s="1" t="s">
        <v>339</v>
      </c>
      <c r="AT209" s="87"/>
    </row>
    <row r="210" spans="1:46" ht="14.4" customHeight="1" outlineLevel="3" x14ac:dyDescent="0.3">
      <c r="A210" s="7" t="str">
        <f t="shared" si="37"/>
        <v>Mof [+]</v>
      </c>
      <c r="B210" s="8"/>
      <c r="C210" s="8"/>
      <c r="D210" s="122">
        <f t="shared" si="35"/>
        <v>4</v>
      </c>
      <c r="F210" s="231"/>
      <c r="H210" s="225"/>
      <c r="J210" s="237"/>
      <c r="K210" s="93"/>
      <c r="L210" s="235"/>
      <c r="M210" s="17" t="s">
        <v>806</v>
      </c>
      <c r="S210" s="1"/>
      <c r="T210" s="1"/>
      <c r="U210" s="1"/>
      <c r="W210" s="1" t="str">
        <f t="shared" si="23"/>
        <v>Nvt</v>
      </c>
      <c r="X210" s="1" t="str">
        <f t="shared" si="24"/>
        <v>Nvt</v>
      </c>
      <c r="Y210" s="1" t="str">
        <f t="shared" si="25"/>
        <v>Nvt</v>
      </c>
      <c r="AA210" s="1" t="s">
        <v>339</v>
      </c>
      <c r="AB210" s="1" t="s">
        <v>339</v>
      </c>
      <c r="AC210" s="1" t="s">
        <v>339</v>
      </c>
      <c r="AD210" s="1" t="s">
        <v>339</v>
      </c>
      <c r="AE210" s="1" t="s">
        <v>339</v>
      </c>
      <c r="AF210" s="1" t="s">
        <v>339</v>
      </c>
      <c r="AG210" s="1" t="s">
        <v>339</v>
      </c>
      <c r="AH210" s="1" t="s">
        <v>339</v>
      </c>
      <c r="AI210" s="1" t="s">
        <v>339</v>
      </c>
      <c r="AJ210" s="1" t="s">
        <v>339</v>
      </c>
      <c r="AL210" s="1" t="s">
        <v>339</v>
      </c>
      <c r="AM210" s="1" t="s">
        <v>339</v>
      </c>
      <c r="AN210" s="1" t="s">
        <v>339</v>
      </c>
      <c r="AO210" s="1" t="s">
        <v>339</v>
      </c>
      <c r="AP210" s="1" t="s">
        <v>339</v>
      </c>
      <c r="AQ210" s="1" t="s">
        <v>339</v>
      </c>
      <c r="AR210" s="1" t="s">
        <v>339</v>
      </c>
      <c r="AT210" s="87"/>
    </row>
    <row r="211" spans="1:46" ht="14.4" customHeight="1" outlineLevel="4" x14ac:dyDescent="0.3">
      <c r="A211" s="7" t="str">
        <f>O211</f>
        <v>TypeMof</v>
      </c>
      <c r="B211" s="8"/>
      <c r="C211" s="8"/>
      <c r="D211" s="122">
        <f t="shared" si="35"/>
        <v>5</v>
      </c>
      <c r="F211" s="231"/>
      <c r="H211" s="225"/>
      <c r="J211" s="237"/>
      <c r="K211" s="93"/>
      <c r="L211" s="235"/>
      <c r="M211" s="9"/>
      <c r="N211" s="225" t="s">
        <v>504</v>
      </c>
      <c r="O211" s="17" t="s">
        <v>793</v>
      </c>
      <c r="S211" s="1"/>
      <c r="T211" s="1"/>
      <c r="U211" s="1"/>
      <c r="W211" s="1" t="str">
        <f t="shared" si="23"/>
        <v>Nvt</v>
      </c>
      <c r="X211" s="1" t="str">
        <f t="shared" si="24"/>
        <v>Nvt</v>
      </c>
      <c r="Y211" s="1" t="str">
        <f t="shared" si="25"/>
        <v>Nvt</v>
      </c>
      <c r="AA211" s="1" t="s">
        <v>339</v>
      </c>
      <c r="AB211" s="1" t="s">
        <v>339</v>
      </c>
      <c r="AC211" s="1" t="s">
        <v>339</v>
      </c>
      <c r="AD211" s="1" t="s">
        <v>339</v>
      </c>
      <c r="AE211" s="1" t="s">
        <v>339</v>
      </c>
      <c r="AF211" s="1" t="s">
        <v>339</v>
      </c>
      <c r="AG211" s="1" t="s">
        <v>339</v>
      </c>
      <c r="AH211" s="1" t="s">
        <v>339</v>
      </c>
      <c r="AI211" s="1" t="s">
        <v>339</v>
      </c>
      <c r="AJ211" s="1" t="s">
        <v>339</v>
      </c>
      <c r="AL211" s="1" t="s">
        <v>339</v>
      </c>
      <c r="AM211" s="1" t="s">
        <v>339</v>
      </c>
      <c r="AN211" s="1" t="s">
        <v>339</v>
      </c>
      <c r="AO211" s="1" t="s">
        <v>339</v>
      </c>
      <c r="AP211" s="1" t="s">
        <v>339</v>
      </c>
      <c r="AQ211" s="1" t="s">
        <v>339</v>
      </c>
      <c r="AR211" s="1" t="s">
        <v>339</v>
      </c>
      <c r="AT211" s="87"/>
    </row>
    <row r="212" spans="1:46" ht="14.4" customHeight="1" outlineLevel="4" x14ac:dyDescent="0.3">
      <c r="A212" s="3" t="str">
        <f t="shared" ref="A212:A216" si="39">O212</f>
        <v>PuntGeometrie</v>
      </c>
      <c r="B212" s="8"/>
      <c r="C212" s="8"/>
      <c r="D212" s="122">
        <f t="shared" si="35"/>
        <v>5</v>
      </c>
      <c r="F212" s="231"/>
      <c r="H212" s="225"/>
      <c r="J212" s="237"/>
      <c r="K212" s="93"/>
      <c r="L212" s="235"/>
      <c r="M212" s="9"/>
      <c r="N212" s="225"/>
      <c r="O212" s="13" t="s">
        <v>52</v>
      </c>
      <c r="S212" s="1"/>
      <c r="T212" s="1"/>
      <c r="U212" s="1"/>
      <c r="W212" s="1" t="str">
        <f t="shared" si="23"/>
        <v>Nvt</v>
      </c>
      <c r="X212" s="1" t="str">
        <f t="shared" si="24"/>
        <v>Nvt</v>
      </c>
      <c r="Y212" s="1" t="str">
        <f t="shared" si="25"/>
        <v>Nvt</v>
      </c>
      <c r="AA212" s="1" t="s">
        <v>339</v>
      </c>
      <c r="AB212" s="1" t="s">
        <v>339</v>
      </c>
      <c r="AC212" s="1" t="s">
        <v>339</v>
      </c>
      <c r="AD212" s="1" t="s">
        <v>339</v>
      </c>
      <c r="AE212" s="1" t="s">
        <v>339</v>
      </c>
      <c r="AF212" s="1" t="s">
        <v>339</v>
      </c>
      <c r="AG212" s="1" t="s">
        <v>339</v>
      </c>
      <c r="AH212" s="1" t="s">
        <v>339</v>
      </c>
      <c r="AI212" s="1" t="s">
        <v>339</v>
      </c>
      <c r="AJ212" s="1" t="s">
        <v>339</v>
      </c>
      <c r="AL212" s="1" t="s">
        <v>339</v>
      </c>
      <c r="AM212" s="1" t="s">
        <v>339</v>
      </c>
      <c r="AN212" s="1" t="s">
        <v>339</v>
      </c>
      <c r="AO212" s="1" t="s">
        <v>339</v>
      </c>
      <c r="AP212" s="1" t="s">
        <v>339</v>
      </c>
      <c r="AQ212" s="1" t="s">
        <v>339</v>
      </c>
      <c r="AR212" s="1" t="s">
        <v>339</v>
      </c>
      <c r="AT212" s="87"/>
    </row>
    <row r="213" spans="1:46" ht="14.4" customHeight="1" outlineLevel="5" x14ac:dyDescent="0.3">
      <c r="A213" s="7" t="str">
        <f>Q213</f>
        <v>Hoek</v>
      </c>
      <c r="B213" s="8"/>
      <c r="C213" s="8"/>
      <c r="D213" s="122">
        <f t="shared" si="35"/>
        <v>6</v>
      </c>
      <c r="F213" s="231"/>
      <c r="H213" s="225"/>
      <c r="J213" s="237"/>
      <c r="K213" s="93"/>
      <c r="L213" s="235"/>
      <c r="M213" s="9"/>
      <c r="N213" s="225"/>
      <c r="P213" s="229" t="s">
        <v>52</v>
      </c>
      <c r="Q213" s="7" t="s">
        <v>53</v>
      </c>
      <c r="S213" s="1"/>
      <c r="T213" s="1"/>
      <c r="U213" s="1"/>
      <c r="W213" s="1" t="str">
        <f t="shared" si="23"/>
        <v>Nvt</v>
      </c>
      <c r="X213" s="1" t="str">
        <f t="shared" si="24"/>
        <v>Nvt</v>
      </c>
      <c r="Y213" s="1" t="str">
        <f t="shared" si="25"/>
        <v>Nvt</v>
      </c>
      <c r="AA213" s="1" t="s">
        <v>339</v>
      </c>
      <c r="AB213" s="1" t="s">
        <v>339</v>
      </c>
      <c r="AC213" s="1" t="s">
        <v>339</v>
      </c>
      <c r="AD213" s="1" t="s">
        <v>339</v>
      </c>
      <c r="AE213" s="1" t="s">
        <v>339</v>
      </c>
      <c r="AF213" s="1" t="s">
        <v>339</v>
      </c>
      <c r="AG213" s="1" t="s">
        <v>339</v>
      </c>
      <c r="AH213" s="1" t="s">
        <v>339</v>
      </c>
      <c r="AI213" s="1" t="s">
        <v>339</v>
      </c>
      <c r="AJ213" s="1" t="s">
        <v>339</v>
      </c>
      <c r="AL213" s="1" t="s">
        <v>339</v>
      </c>
      <c r="AM213" s="1" t="s">
        <v>339</v>
      </c>
      <c r="AN213" s="1" t="s">
        <v>339</v>
      </c>
      <c r="AO213" s="1" t="s">
        <v>339</v>
      </c>
      <c r="AP213" s="1" t="s">
        <v>339</v>
      </c>
      <c r="AQ213" s="1" t="s">
        <v>339</v>
      </c>
      <c r="AR213" s="1" t="s">
        <v>339</v>
      </c>
      <c r="AT213" s="87"/>
    </row>
    <row r="214" spans="1:46" ht="14.4" customHeight="1" outlineLevel="5" x14ac:dyDescent="0.3">
      <c r="A214" s="7" t="str">
        <f t="shared" ref="A214:A215" si="40">Q214</f>
        <v>Punt</v>
      </c>
      <c r="B214" s="8"/>
      <c r="C214" s="8"/>
      <c r="D214" s="122">
        <f t="shared" si="35"/>
        <v>6</v>
      </c>
      <c r="F214" s="231"/>
      <c r="H214" s="225"/>
      <c r="J214" s="237"/>
      <c r="K214" s="93"/>
      <c r="L214" s="235"/>
      <c r="M214" s="9"/>
      <c r="N214" s="225"/>
      <c r="P214" s="229"/>
      <c r="Q214" s="7" t="s">
        <v>54</v>
      </c>
      <c r="S214" s="1"/>
      <c r="T214" s="1"/>
      <c r="U214" s="1"/>
      <c r="W214" s="1" t="str">
        <f t="shared" si="23"/>
        <v>Nvt</v>
      </c>
      <c r="X214" s="1" t="str">
        <f t="shared" si="24"/>
        <v>Nvt</v>
      </c>
      <c r="Y214" s="1" t="str">
        <f t="shared" si="25"/>
        <v>Nvt</v>
      </c>
      <c r="AA214" s="1" t="s">
        <v>339</v>
      </c>
      <c r="AB214" s="1" t="s">
        <v>339</v>
      </c>
      <c r="AC214" s="1" t="s">
        <v>339</v>
      </c>
      <c r="AD214" s="1" t="s">
        <v>339</v>
      </c>
      <c r="AE214" s="1" t="s">
        <v>339</v>
      </c>
      <c r="AF214" s="1" t="s">
        <v>339</v>
      </c>
      <c r="AG214" s="1" t="s">
        <v>339</v>
      </c>
      <c r="AH214" s="1" t="s">
        <v>339</v>
      </c>
      <c r="AI214" s="1" t="s">
        <v>339</v>
      </c>
      <c r="AJ214" s="1" t="s">
        <v>339</v>
      </c>
      <c r="AL214" s="1" t="s">
        <v>339</v>
      </c>
      <c r="AM214" s="1" t="s">
        <v>339</v>
      </c>
      <c r="AN214" s="1" t="s">
        <v>339</v>
      </c>
      <c r="AO214" s="1" t="s">
        <v>339</v>
      </c>
      <c r="AP214" s="1" t="s">
        <v>339</v>
      </c>
      <c r="AQ214" s="1" t="s">
        <v>339</v>
      </c>
      <c r="AR214" s="1" t="s">
        <v>339</v>
      </c>
      <c r="AT214" s="87"/>
    </row>
    <row r="215" spans="1:46" ht="14.4" customHeight="1" outlineLevel="5" x14ac:dyDescent="0.3">
      <c r="A215" s="3" t="str">
        <f t="shared" si="40"/>
        <v>Referentiemaatvoering</v>
      </c>
      <c r="B215" s="8"/>
      <c r="C215" s="8"/>
      <c r="D215" s="122">
        <f t="shared" si="35"/>
        <v>6</v>
      </c>
      <c r="F215" s="231"/>
      <c r="H215" s="225"/>
      <c r="J215" s="237"/>
      <c r="K215" s="93"/>
      <c r="L215" s="235"/>
      <c r="M215" s="9"/>
      <c r="N215" s="225"/>
      <c r="P215" s="229"/>
      <c r="Q215" s="3" t="s">
        <v>48</v>
      </c>
      <c r="S215" s="1"/>
      <c r="T215" s="1"/>
      <c r="U215" s="1"/>
      <c r="W215" s="1" t="str">
        <f t="shared" si="23"/>
        <v>Nvt</v>
      </c>
      <c r="X215" s="1" t="str">
        <f t="shared" si="24"/>
        <v>Nvt</v>
      </c>
      <c r="Y215" s="1" t="str">
        <f t="shared" si="25"/>
        <v>Nvt</v>
      </c>
      <c r="AA215" s="1" t="s">
        <v>339</v>
      </c>
      <c r="AB215" s="1" t="s">
        <v>339</v>
      </c>
      <c r="AC215" s="1" t="s">
        <v>339</v>
      </c>
      <c r="AD215" s="1" t="s">
        <v>339</v>
      </c>
      <c r="AE215" s="1" t="s">
        <v>339</v>
      </c>
      <c r="AF215" s="1" t="s">
        <v>339</v>
      </c>
      <c r="AG215" s="1" t="s">
        <v>339</v>
      </c>
      <c r="AH215" s="1" t="s">
        <v>339</v>
      </c>
      <c r="AI215" s="1" t="s">
        <v>339</v>
      </c>
      <c r="AJ215" s="1" t="s">
        <v>339</v>
      </c>
      <c r="AL215" s="1" t="s">
        <v>339</v>
      </c>
      <c r="AM215" s="1" t="s">
        <v>339</v>
      </c>
      <c r="AN215" s="1" t="s">
        <v>339</v>
      </c>
      <c r="AO215" s="1" t="s">
        <v>339</v>
      </c>
      <c r="AP215" s="1" t="s">
        <v>339</v>
      </c>
      <c r="AQ215" s="1" t="s">
        <v>339</v>
      </c>
      <c r="AR215" s="1" t="s">
        <v>339</v>
      </c>
      <c r="AT215" s="87"/>
    </row>
    <row r="216" spans="1:46" ht="14.4" customHeight="1" outlineLevel="4" x14ac:dyDescent="0.3">
      <c r="A216" s="3" t="str">
        <f t="shared" si="39"/>
        <v>Bewerking</v>
      </c>
      <c r="B216" s="8"/>
      <c r="C216" s="8"/>
      <c r="D216" s="122">
        <f t="shared" si="35"/>
        <v>5</v>
      </c>
      <c r="F216" s="231"/>
      <c r="H216" s="225"/>
      <c r="J216" s="237"/>
      <c r="K216" s="93"/>
      <c r="L216" s="235"/>
      <c r="M216" s="9"/>
      <c r="N216" s="225"/>
      <c r="O216" s="13" t="s">
        <v>49</v>
      </c>
      <c r="S216" s="1"/>
      <c r="T216" s="1"/>
      <c r="U216" s="1"/>
      <c r="W216" s="1" t="str">
        <f t="shared" si="23"/>
        <v>Nvt</v>
      </c>
      <c r="X216" s="1" t="str">
        <f t="shared" si="24"/>
        <v>Nvt</v>
      </c>
      <c r="Y216" s="1" t="str">
        <f t="shared" si="25"/>
        <v>Nvt</v>
      </c>
      <c r="AA216" s="1" t="s">
        <v>339</v>
      </c>
      <c r="AB216" s="1" t="s">
        <v>339</v>
      </c>
      <c r="AC216" s="1" t="s">
        <v>339</v>
      </c>
      <c r="AD216" s="1" t="s">
        <v>339</v>
      </c>
      <c r="AE216" s="1" t="s">
        <v>339</v>
      </c>
      <c r="AF216" s="1" t="s">
        <v>339</v>
      </c>
      <c r="AG216" s="1" t="s">
        <v>339</v>
      </c>
      <c r="AH216" s="1" t="s">
        <v>339</v>
      </c>
      <c r="AI216" s="1" t="s">
        <v>339</v>
      </c>
      <c r="AJ216" s="1" t="s">
        <v>339</v>
      </c>
      <c r="AL216" s="1" t="s">
        <v>339</v>
      </c>
      <c r="AM216" s="1" t="s">
        <v>339</v>
      </c>
      <c r="AN216" s="1" t="s">
        <v>339</v>
      </c>
      <c r="AO216" s="1" t="s">
        <v>339</v>
      </c>
      <c r="AP216" s="1" t="s">
        <v>339</v>
      </c>
      <c r="AQ216" s="1" t="s">
        <v>339</v>
      </c>
      <c r="AR216" s="1" t="s">
        <v>339</v>
      </c>
      <c r="AT216" s="87"/>
    </row>
    <row r="217" spans="1:46" ht="14.4" customHeight="1" outlineLevel="3" x14ac:dyDescent="0.3">
      <c r="A217" s="19"/>
      <c r="B217" s="8"/>
      <c r="C217" s="8"/>
      <c r="D217" s="122">
        <f t="shared" si="35"/>
        <v>0</v>
      </c>
      <c r="F217" s="231"/>
      <c r="H217" s="225"/>
      <c r="J217" s="237"/>
      <c r="K217" s="93"/>
      <c r="L217" s="10"/>
      <c r="S217" s="1"/>
      <c r="T217" s="1"/>
      <c r="U217" s="1"/>
      <c r="W217" s="1" t="str">
        <f t="shared" si="23"/>
        <v>Nvt</v>
      </c>
      <c r="X217" s="1" t="str">
        <f t="shared" si="24"/>
        <v>Nvt</v>
      </c>
      <c r="Y217" s="1" t="str">
        <f t="shared" si="25"/>
        <v>Nvt</v>
      </c>
      <c r="AA217" s="1" t="s">
        <v>339</v>
      </c>
      <c r="AB217" s="1" t="s">
        <v>339</v>
      </c>
      <c r="AC217" s="1" t="s">
        <v>339</v>
      </c>
      <c r="AD217" s="1" t="s">
        <v>339</v>
      </c>
      <c r="AE217" s="1" t="s">
        <v>339</v>
      </c>
      <c r="AF217" s="1" t="s">
        <v>339</v>
      </c>
      <c r="AG217" s="1" t="s">
        <v>339</v>
      </c>
      <c r="AH217" s="1" t="s">
        <v>339</v>
      </c>
      <c r="AI217" s="1" t="s">
        <v>339</v>
      </c>
      <c r="AJ217" s="1" t="s">
        <v>339</v>
      </c>
      <c r="AL217" s="1" t="s">
        <v>339</v>
      </c>
      <c r="AM217" s="1" t="s">
        <v>339</v>
      </c>
      <c r="AN217" s="1" t="s">
        <v>339</v>
      </c>
      <c r="AO217" s="1" t="s">
        <v>339</v>
      </c>
      <c r="AP217" s="1" t="s">
        <v>339</v>
      </c>
      <c r="AQ217" s="1" t="s">
        <v>339</v>
      </c>
      <c r="AR217" s="1" t="s">
        <v>339</v>
      </c>
      <c r="AT217" s="87"/>
    </row>
    <row r="218" spans="1:46" ht="14.4" customHeight="1" outlineLevel="2" x14ac:dyDescent="0.3">
      <c r="A218" s="3" t="str">
        <f t="shared" si="36"/>
        <v>AansluitingCAI [+]</v>
      </c>
      <c r="B218" s="8" t="s">
        <v>341</v>
      </c>
      <c r="C218" s="8" t="s">
        <v>354</v>
      </c>
      <c r="D218" s="122">
        <f t="shared" si="35"/>
        <v>3</v>
      </c>
      <c r="F218" s="231"/>
      <c r="H218" s="225"/>
      <c r="J218" s="237"/>
      <c r="K218" s="96" t="s">
        <v>794</v>
      </c>
      <c r="L218" s="10"/>
      <c r="S218" s="1"/>
      <c r="T218" s="1"/>
      <c r="U218" s="1"/>
      <c r="W218" s="1" t="str">
        <f t="shared" si="23"/>
        <v>Nee</v>
      </c>
      <c r="X218" s="1" t="str">
        <f t="shared" si="24"/>
        <v>Nee</v>
      </c>
      <c r="Y218" s="1" t="str">
        <f t="shared" si="25"/>
        <v>Nee</v>
      </c>
      <c r="AA218" s="1" t="s">
        <v>341</v>
      </c>
      <c r="AB218" s="1" t="s">
        <v>341</v>
      </c>
      <c r="AC218" s="1" t="s">
        <v>341</v>
      </c>
      <c r="AD218" s="1" t="s">
        <v>339</v>
      </c>
      <c r="AE218" s="1" t="s">
        <v>339</v>
      </c>
      <c r="AF218" s="1" t="s">
        <v>341</v>
      </c>
      <c r="AG218" s="1" t="s">
        <v>341</v>
      </c>
      <c r="AH218" s="1" t="s">
        <v>341</v>
      </c>
      <c r="AI218" s="1" t="s">
        <v>341</v>
      </c>
      <c r="AJ218" s="1" t="s">
        <v>341</v>
      </c>
      <c r="AL218" s="1" t="s">
        <v>341</v>
      </c>
      <c r="AM218" s="1" t="s">
        <v>341</v>
      </c>
      <c r="AN218" s="1" t="s">
        <v>341</v>
      </c>
      <c r="AO218" s="1" t="s">
        <v>341</v>
      </c>
      <c r="AP218" s="1" t="s">
        <v>339</v>
      </c>
      <c r="AQ218" s="1" t="s">
        <v>341</v>
      </c>
      <c r="AR218" s="1" t="s">
        <v>341</v>
      </c>
      <c r="AT218" s="21"/>
    </row>
    <row r="219" spans="1:46" ht="14.4" customHeight="1" outlineLevel="3" x14ac:dyDescent="0.3">
      <c r="A219" s="7" t="str">
        <f>M219</f>
        <v>Hoofdinfra [+]</v>
      </c>
      <c r="B219" s="8"/>
      <c r="C219" s="8"/>
      <c r="D219" s="122">
        <f t="shared" si="35"/>
        <v>4</v>
      </c>
      <c r="F219" s="231"/>
      <c r="H219" s="225"/>
      <c r="J219" s="237"/>
      <c r="K219" s="93"/>
      <c r="L219" s="235" t="s">
        <v>97</v>
      </c>
      <c r="M219" s="17" t="s">
        <v>197</v>
      </c>
      <c r="S219" s="1"/>
      <c r="T219" s="1"/>
      <c r="U219" s="1"/>
      <c r="W219" s="1" t="str">
        <f t="shared" si="23"/>
        <v>Nvt</v>
      </c>
      <c r="X219" s="1" t="str">
        <f t="shared" si="24"/>
        <v>Nvt</v>
      </c>
      <c r="Y219" s="1" t="str">
        <f t="shared" si="25"/>
        <v>Nvt</v>
      </c>
      <c r="AA219" s="1" t="s">
        <v>339</v>
      </c>
      <c r="AB219" s="1" t="s">
        <v>339</v>
      </c>
      <c r="AC219" s="1" t="s">
        <v>339</v>
      </c>
      <c r="AD219" s="1" t="s">
        <v>339</v>
      </c>
      <c r="AE219" s="1" t="s">
        <v>339</v>
      </c>
      <c r="AF219" s="1" t="s">
        <v>339</v>
      </c>
      <c r="AG219" s="1" t="s">
        <v>339</v>
      </c>
      <c r="AH219" s="1" t="s">
        <v>339</v>
      </c>
      <c r="AI219" s="1" t="s">
        <v>339</v>
      </c>
      <c r="AJ219" s="1" t="s">
        <v>339</v>
      </c>
      <c r="AL219" s="1" t="s">
        <v>339</v>
      </c>
      <c r="AM219" s="1" t="s">
        <v>339</v>
      </c>
      <c r="AN219" s="1" t="s">
        <v>339</v>
      </c>
      <c r="AO219" s="1" t="s">
        <v>339</v>
      </c>
      <c r="AP219" s="1" t="s">
        <v>339</v>
      </c>
      <c r="AQ219" s="1" t="s">
        <v>339</v>
      </c>
      <c r="AR219" s="1" t="s">
        <v>339</v>
      </c>
      <c r="AT219" s="87"/>
    </row>
    <row r="220" spans="1:46" ht="14.4" customHeight="1" outlineLevel="4" x14ac:dyDescent="0.3">
      <c r="A220" s="7" t="str">
        <f>O220</f>
        <v>TAPnummer</v>
      </c>
      <c r="B220" s="8"/>
      <c r="C220" s="8"/>
      <c r="D220" s="122">
        <f t="shared" si="35"/>
        <v>5</v>
      </c>
      <c r="F220" s="231"/>
      <c r="H220" s="225"/>
      <c r="J220" s="237"/>
      <c r="K220" s="93"/>
      <c r="L220" s="235"/>
      <c r="N220" s="88" t="s">
        <v>82</v>
      </c>
      <c r="O220" s="7" t="s">
        <v>795</v>
      </c>
      <c r="S220" s="1"/>
      <c r="T220" s="1"/>
      <c r="U220" s="1"/>
      <c r="W220" s="1" t="str">
        <f t="shared" si="23"/>
        <v>Nvt</v>
      </c>
      <c r="X220" s="1" t="str">
        <f t="shared" si="24"/>
        <v>Nvt</v>
      </c>
      <c r="Y220" s="1" t="str">
        <f t="shared" si="25"/>
        <v>Nvt</v>
      </c>
      <c r="AA220" s="1" t="s">
        <v>339</v>
      </c>
      <c r="AB220" s="1" t="s">
        <v>339</v>
      </c>
      <c r="AC220" s="1" t="s">
        <v>339</v>
      </c>
      <c r="AD220" s="1" t="s">
        <v>339</v>
      </c>
      <c r="AE220" s="1" t="s">
        <v>339</v>
      </c>
      <c r="AF220" s="1" t="s">
        <v>339</v>
      </c>
      <c r="AG220" s="1" t="s">
        <v>339</v>
      </c>
      <c r="AH220" s="1" t="s">
        <v>339</v>
      </c>
      <c r="AI220" s="1" t="s">
        <v>339</v>
      </c>
      <c r="AJ220" s="1" t="s">
        <v>339</v>
      </c>
      <c r="AL220" s="1" t="s">
        <v>339</v>
      </c>
      <c r="AM220" s="1" t="s">
        <v>339</v>
      </c>
      <c r="AN220" s="1" t="s">
        <v>339</v>
      </c>
      <c r="AO220" s="1" t="s">
        <v>339</v>
      </c>
      <c r="AP220" s="1" t="s">
        <v>339</v>
      </c>
      <c r="AQ220" s="1" t="s">
        <v>339</v>
      </c>
      <c r="AR220" s="1" t="s">
        <v>339</v>
      </c>
      <c r="AT220" s="87"/>
    </row>
    <row r="221" spans="1:46" ht="14.4" customHeight="1" outlineLevel="3" x14ac:dyDescent="0.3">
      <c r="A221" s="7" t="str">
        <f t="shared" ref="A221:A229" si="41">M221</f>
        <v>Aansluitkabel [+]</v>
      </c>
      <c r="B221" s="8"/>
      <c r="C221" s="8"/>
      <c r="D221" s="122">
        <f t="shared" si="35"/>
        <v>4</v>
      </c>
      <c r="F221" s="231"/>
      <c r="H221" s="225"/>
      <c r="J221" s="237"/>
      <c r="K221" s="93"/>
      <c r="L221" s="235"/>
      <c r="M221" s="17" t="s">
        <v>195</v>
      </c>
      <c r="S221" s="1"/>
      <c r="T221" s="1"/>
      <c r="U221" s="1"/>
      <c r="W221" s="1" t="str">
        <f t="shared" si="23"/>
        <v>Nvt</v>
      </c>
      <c r="X221" s="1" t="str">
        <f t="shared" si="24"/>
        <v>Nvt</v>
      </c>
      <c r="Y221" s="1" t="str">
        <f t="shared" si="25"/>
        <v>Nvt</v>
      </c>
      <c r="AA221" s="1" t="s">
        <v>339</v>
      </c>
      <c r="AB221" s="1" t="s">
        <v>339</v>
      </c>
      <c r="AC221" s="1" t="s">
        <v>339</v>
      </c>
      <c r="AD221" s="1" t="s">
        <v>339</v>
      </c>
      <c r="AE221" s="1" t="s">
        <v>339</v>
      </c>
      <c r="AF221" s="1" t="s">
        <v>339</v>
      </c>
      <c r="AG221" s="1" t="s">
        <v>339</v>
      </c>
      <c r="AH221" s="1" t="s">
        <v>339</v>
      </c>
      <c r="AI221" s="1" t="s">
        <v>339</v>
      </c>
      <c r="AJ221" s="1" t="s">
        <v>339</v>
      </c>
      <c r="AL221" s="1" t="s">
        <v>339</v>
      </c>
      <c r="AM221" s="1" t="s">
        <v>339</v>
      </c>
      <c r="AN221" s="1" t="s">
        <v>339</v>
      </c>
      <c r="AO221" s="1" t="s">
        <v>339</v>
      </c>
      <c r="AP221" s="1" t="s">
        <v>339</v>
      </c>
      <c r="AQ221" s="1" t="s">
        <v>339</v>
      </c>
      <c r="AR221" s="1" t="s">
        <v>339</v>
      </c>
      <c r="AT221" s="87"/>
    </row>
    <row r="222" spans="1:46" ht="14.4" customHeight="1" outlineLevel="4" x14ac:dyDescent="0.3">
      <c r="A222" s="7" t="str">
        <f>O222</f>
        <v>TypeAansluitkabel</v>
      </c>
      <c r="B222" s="8"/>
      <c r="C222" s="8"/>
      <c r="D222" s="122">
        <f t="shared" si="35"/>
        <v>5</v>
      </c>
      <c r="F222" s="231"/>
      <c r="H222" s="225"/>
      <c r="J222" s="237"/>
      <c r="K222" s="93"/>
      <c r="L222" s="235"/>
      <c r="N222" s="225" t="s">
        <v>91</v>
      </c>
      <c r="O222" s="17" t="s">
        <v>790</v>
      </c>
      <c r="S222" s="1"/>
      <c r="T222" s="1"/>
      <c r="U222" s="1"/>
      <c r="W222" s="1" t="str">
        <f t="shared" si="23"/>
        <v>Nvt</v>
      </c>
      <c r="X222" s="1" t="str">
        <f t="shared" si="24"/>
        <v>Nvt</v>
      </c>
      <c r="Y222" s="1" t="str">
        <f t="shared" si="25"/>
        <v>Nvt</v>
      </c>
      <c r="AA222" s="1" t="s">
        <v>339</v>
      </c>
      <c r="AB222" s="1" t="s">
        <v>339</v>
      </c>
      <c r="AC222" s="1" t="s">
        <v>339</v>
      </c>
      <c r="AD222" s="1" t="s">
        <v>339</v>
      </c>
      <c r="AE222" s="1" t="s">
        <v>339</v>
      </c>
      <c r="AF222" s="1" t="s">
        <v>339</v>
      </c>
      <c r="AG222" s="1" t="s">
        <v>339</v>
      </c>
      <c r="AH222" s="1" t="s">
        <v>339</v>
      </c>
      <c r="AI222" s="1" t="s">
        <v>339</v>
      </c>
      <c r="AJ222" s="1" t="s">
        <v>339</v>
      </c>
      <c r="AL222" s="1" t="s">
        <v>339</v>
      </c>
      <c r="AM222" s="1" t="s">
        <v>339</v>
      </c>
      <c r="AN222" s="1" t="s">
        <v>339</v>
      </c>
      <c r="AO222" s="1" t="s">
        <v>339</v>
      </c>
      <c r="AP222" s="1" t="s">
        <v>339</v>
      </c>
      <c r="AQ222" s="1" t="s">
        <v>339</v>
      </c>
      <c r="AR222" s="1" t="s">
        <v>339</v>
      </c>
      <c r="AT222" s="87"/>
    </row>
    <row r="223" spans="1:46" ht="14.4" customHeight="1" outlineLevel="4" x14ac:dyDescent="0.3">
      <c r="A223" s="7" t="str">
        <f t="shared" ref="A223:A228" si="42">O223</f>
        <v>GepulsteLengte</v>
      </c>
      <c r="B223" s="8"/>
      <c r="C223" s="8"/>
      <c r="D223" s="122">
        <f t="shared" si="35"/>
        <v>5</v>
      </c>
      <c r="F223" s="231"/>
      <c r="H223" s="225"/>
      <c r="J223" s="237"/>
      <c r="K223" s="93"/>
      <c r="L223" s="235"/>
      <c r="N223" s="225"/>
      <c r="O223" s="17" t="s">
        <v>796</v>
      </c>
      <c r="S223" s="1"/>
      <c r="T223" s="1"/>
      <c r="U223" s="1"/>
      <c r="W223" s="1" t="str">
        <f t="shared" si="23"/>
        <v>Nvt</v>
      </c>
      <c r="X223" s="1" t="str">
        <f t="shared" si="24"/>
        <v>Nvt</v>
      </c>
      <c r="Y223" s="1" t="str">
        <f t="shared" si="25"/>
        <v>Nvt</v>
      </c>
      <c r="AA223" s="1" t="s">
        <v>339</v>
      </c>
      <c r="AB223" s="1" t="s">
        <v>339</v>
      </c>
      <c r="AC223" s="1" t="s">
        <v>339</v>
      </c>
      <c r="AD223" s="1" t="s">
        <v>339</v>
      </c>
      <c r="AE223" s="1" t="s">
        <v>339</v>
      </c>
      <c r="AF223" s="1" t="s">
        <v>339</v>
      </c>
      <c r="AG223" s="1" t="s">
        <v>339</v>
      </c>
      <c r="AH223" s="1" t="s">
        <v>339</v>
      </c>
      <c r="AI223" s="1" t="s">
        <v>339</v>
      </c>
      <c r="AJ223" s="1" t="s">
        <v>339</v>
      </c>
      <c r="AL223" s="1" t="s">
        <v>339</v>
      </c>
      <c r="AM223" s="1" t="s">
        <v>339</v>
      </c>
      <c r="AN223" s="1" t="s">
        <v>339</v>
      </c>
      <c r="AO223" s="1" t="s">
        <v>339</v>
      </c>
      <c r="AP223" s="1" t="s">
        <v>339</v>
      </c>
      <c r="AQ223" s="1" t="s">
        <v>339</v>
      </c>
      <c r="AR223" s="1" t="s">
        <v>339</v>
      </c>
      <c r="AT223" s="87"/>
    </row>
    <row r="224" spans="1:46" ht="14.4" customHeight="1" outlineLevel="4" x14ac:dyDescent="0.3">
      <c r="A224" s="7" t="str">
        <f t="shared" si="42"/>
        <v>IsDoorgetrokkenNaarHuiskamer</v>
      </c>
      <c r="B224" s="8"/>
      <c r="C224" s="8"/>
      <c r="D224" s="122">
        <f t="shared" si="35"/>
        <v>5</v>
      </c>
      <c r="F224" s="231"/>
      <c r="H224" s="225"/>
      <c r="J224" s="237"/>
      <c r="K224" s="93"/>
      <c r="L224" s="235"/>
      <c r="N224" s="225"/>
      <c r="O224" s="17" t="s">
        <v>797</v>
      </c>
      <c r="S224" s="1"/>
      <c r="T224" s="1"/>
      <c r="U224" s="1"/>
      <c r="W224" s="1" t="str">
        <f t="shared" si="23"/>
        <v>Nvt</v>
      </c>
      <c r="X224" s="1" t="str">
        <f t="shared" si="24"/>
        <v>Nvt</v>
      </c>
      <c r="Y224" s="1" t="str">
        <f t="shared" si="25"/>
        <v>Nvt</v>
      </c>
      <c r="AA224" s="1" t="s">
        <v>339</v>
      </c>
      <c r="AB224" s="1" t="s">
        <v>339</v>
      </c>
      <c r="AC224" s="1" t="s">
        <v>339</v>
      </c>
      <c r="AD224" s="1" t="s">
        <v>339</v>
      </c>
      <c r="AE224" s="1" t="s">
        <v>339</v>
      </c>
      <c r="AF224" s="1" t="s">
        <v>339</v>
      </c>
      <c r="AG224" s="1" t="s">
        <v>339</v>
      </c>
      <c r="AH224" s="1" t="s">
        <v>339</v>
      </c>
      <c r="AI224" s="1" t="s">
        <v>339</v>
      </c>
      <c r="AJ224" s="1" t="s">
        <v>339</v>
      </c>
      <c r="AL224" s="1" t="s">
        <v>339</v>
      </c>
      <c r="AM224" s="1" t="s">
        <v>339</v>
      </c>
      <c r="AN224" s="1" t="s">
        <v>339</v>
      </c>
      <c r="AO224" s="1" t="s">
        <v>339</v>
      </c>
      <c r="AP224" s="1" t="s">
        <v>339</v>
      </c>
      <c r="AQ224" s="1" t="s">
        <v>339</v>
      </c>
      <c r="AR224" s="1" t="s">
        <v>339</v>
      </c>
      <c r="AT224" s="87"/>
    </row>
    <row r="225" spans="1:46" ht="14.4" customHeight="1" outlineLevel="4" x14ac:dyDescent="0.3">
      <c r="A225" s="3" t="str">
        <f t="shared" si="42"/>
        <v>LijnGeometrie [+]</v>
      </c>
      <c r="B225" s="8"/>
      <c r="C225" s="8"/>
      <c r="D225" s="122">
        <f t="shared" si="35"/>
        <v>5</v>
      </c>
      <c r="F225" s="231"/>
      <c r="H225" s="225"/>
      <c r="J225" s="237"/>
      <c r="K225" s="93"/>
      <c r="L225" s="235"/>
      <c r="N225" s="225"/>
      <c r="O225" s="13" t="s">
        <v>188</v>
      </c>
      <c r="S225" s="1"/>
      <c r="T225" s="1"/>
      <c r="U225" s="1"/>
      <c r="W225" s="1" t="str">
        <f t="shared" si="23"/>
        <v>Nvt</v>
      </c>
      <c r="X225" s="1" t="str">
        <f t="shared" si="24"/>
        <v>Nvt</v>
      </c>
      <c r="Y225" s="1" t="str">
        <f t="shared" si="25"/>
        <v>Nvt</v>
      </c>
      <c r="AA225" s="1" t="s">
        <v>339</v>
      </c>
      <c r="AB225" s="1" t="s">
        <v>339</v>
      </c>
      <c r="AC225" s="1" t="s">
        <v>339</v>
      </c>
      <c r="AD225" s="1" t="s">
        <v>339</v>
      </c>
      <c r="AE225" s="1" t="s">
        <v>339</v>
      </c>
      <c r="AF225" s="1" t="s">
        <v>339</v>
      </c>
      <c r="AG225" s="1" t="s">
        <v>339</v>
      </c>
      <c r="AH225" s="1" t="s">
        <v>339</v>
      </c>
      <c r="AI225" s="1" t="s">
        <v>339</v>
      </c>
      <c r="AJ225" s="1" t="s">
        <v>339</v>
      </c>
      <c r="AL225" s="1" t="s">
        <v>339</v>
      </c>
      <c r="AM225" s="1" t="s">
        <v>339</v>
      </c>
      <c r="AN225" s="1" t="s">
        <v>339</v>
      </c>
      <c r="AO225" s="1" t="s">
        <v>339</v>
      </c>
      <c r="AP225" s="1" t="s">
        <v>339</v>
      </c>
      <c r="AQ225" s="1" t="s">
        <v>339</v>
      </c>
      <c r="AR225" s="1" t="s">
        <v>339</v>
      </c>
      <c r="AT225" s="87"/>
    </row>
    <row r="226" spans="1:46" ht="14.4" customHeight="1" outlineLevel="5" x14ac:dyDescent="0.3">
      <c r="A226" s="7" t="str">
        <f>Q226</f>
        <v>Lijnpunten</v>
      </c>
      <c r="B226" s="8"/>
      <c r="C226" s="8"/>
      <c r="D226" s="122">
        <f t="shared" si="35"/>
        <v>6</v>
      </c>
      <c r="F226" s="231"/>
      <c r="H226" s="225"/>
      <c r="J226" s="237"/>
      <c r="K226" s="93"/>
      <c r="L226" s="235"/>
      <c r="N226" s="225"/>
      <c r="P226" s="229" t="s">
        <v>46</v>
      </c>
      <c r="Q226" s="7" t="s">
        <v>47</v>
      </c>
      <c r="S226" s="1"/>
      <c r="T226" s="1"/>
      <c r="U226" s="1"/>
      <c r="W226" s="1" t="str">
        <f t="shared" si="23"/>
        <v>Nvt</v>
      </c>
      <c r="X226" s="1" t="str">
        <f t="shared" si="24"/>
        <v>Nvt</v>
      </c>
      <c r="Y226" s="1" t="str">
        <f t="shared" si="25"/>
        <v>Nvt</v>
      </c>
      <c r="AA226" s="1" t="s">
        <v>339</v>
      </c>
      <c r="AB226" s="1" t="s">
        <v>339</v>
      </c>
      <c r="AC226" s="1" t="s">
        <v>339</v>
      </c>
      <c r="AD226" s="1" t="s">
        <v>339</v>
      </c>
      <c r="AE226" s="1" t="s">
        <v>339</v>
      </c>
      <c r="AF226" s="1" t="s">
        <v>339</v>
      </c>
      <c r="AG226" s="1" t="s">
        <v>339</v>
      </c>
      <c r="AH226" s="1" t="s">
        <v>339</v>
      </c>
      <c r="AI226" s="1" t="s">
        <v>339</v>
      </c>
      <c r="AJ226" s="1" t="s">
        <v>339</v>
      </c>
      <c r="AL226" s="1" t="s">
        <v>339</v>
      </c>
      <c r="AM226" s="1" t="s">
        <v>339</v>
      </c>
      <c r="AN226" s="1" t="s">
        <v>339</v>
      </c>
      <c r="AO226" s="1" t="s">
        <v>339</v>
      </c>
      <c r="AP226" s="1" t="s">
        <v>339</v>
      </c>
      <c r="AQ226" s="1" t="s">
        <v>339</v>
      </c>
      <c r="AR226" s="1" t="s">
        <v>339</v>
      </c>
      <c r="AT226" s="87"/>
    </row>
    <row r="227" spans="1:46" ht="14.4" customHeight="1" outlineLevel="5" x14ac:dyDescent="0.3">
      <c r="A227" s="3" t="str">
        <f>Q227</f>
        <v>Referentiemaatvoering</v>
      </c>
      <c r="B227" s="8"/>
      <c r="C227" s="8"/>
      <c r="D227" s="122">
        <f t="shared" si="35"/>
        <v>6</v>
      </c>
      <c r="F227" s="231"/>
      <c r="H227" s="225"/>
      <c r="J227" s="237"/>
      <c r="K227" s="93"/>
      <c r="L227" s="235"/>
      <c r="N227" s="225"/>
      <c r="P227" s="229"/>
      <c r="Q227" s="3" t="s">
        <v>48</v>
      </c>
      <c r="S227" s="1"/>
      <c r="T227" s="1"/>
      <c r="U227" s="1"/>
      <c r="W227" s="1" t="str">
        <f t="shared" si="23"/>
        <v>Nvt</v>
      </c>
      <c r="X227" s="1" t="str">
        <f t="shared" si="24"/>
        <v>Nvt</v>
      </c>
      <c r="Y227" s="1" t="str">
        <f t="shared" si="25"/>
        <v>Nvt</v>
      </c>
      <c r="AA227" s="1" t="s">
        <v>339</v>
      </c>
      <c r="AB227" s="1" t="s">
        <v>339</v>
      </c>
      <c r="AC227" s="1" t="s">
        <v>339</v>
      </c>
      <c r="AD227" s="1" t="s">
        <v>339</v>
      </c>
      <c r="AE227" s="1" t="s">
        <v>339</v>
      </c>
      <c r="AF227" s="1" t="s">
        <v>339</v>
      </c>
      <c r="AG227" s="1" t="s">
        <v>339</v>
      </c>
      <c r="AH227" s="1" t="s">
        <v>339</v>
      </c>
      <c r="AI227" s="1" t="s">
        <v>339</v>
      </c>
      <c r="AJ227" s="1" t="s">
        <v>339</v>
      </c>
      <c r="AL227" s="1" t="s">
        <v>339</v>
      </c>
      <c r="AM227" s="1" t="s">
        <v>339</v>
      </c>
      <c r="AN227" s="1" t="s">
        <v>339</v>
      </c>
      <c r="AO227" s="1" t="s">
        <v>339</v>
      </c>
      <c r="AP227" s="1" t="s">
        <v>339</v>
      </c>
      <c r="AQ227" s="1" t="s">
        <v>339</v>
      </c>
      <c r="AR227" s="1" t="s">
        <v>339</v>
      </c>
      <c r="AT227" s="87"/>
    </row>
    <row r="228" spans="1:46" ht="14.4" customHeight="1" outlineLevel="4" x14ac:dyDescent="0.3">
      <c r="A228" s="3" t="str">
        <f t="shared" si="42"/>
        <v>Bewerking</v>
      </c>
      <c r="B228" s="8"/>
      <c r="C228" s="8"/>
      <c r="D228" s="122">
        <f t="shared" si="35"/>
        <v>5</v>
      </c>
      <c r="F228" s="231"/>
      <c r="H228" s="225"/>
      <c r="J228" s="237"/>
      <c r="K228" s="93"/>
      <c r="L228" s="235"/>
      <c r="N228" s="225"/>
      <c r="O228" s="13" t="s">
        <v>49</v>
      </c>
      <c r="S228" s="1"/>
      <c r="T228" s="1"/>
      <c r="U228" s="1"/>
      <c r="W228" s="1" t="str">
        <f t="shared" si="23"/>
        <v>Nvt</v>
      </c>
      <c r="X228" s="1" t="str">
        <f t="shared" si="24"/>
        <v>Nvt</v>
      </c>
      <c r="Y228" s="1" t="str">
        <f t="shared" si="25"/>
        <v>Nvt</v>
      </c>
      <c r="AA228" s="1" t="s">
        <v>339</v>
      </c>
      <c r="AB228" s="1" t="s">
        <v>339</v>
      </c>
      <c r="AC228" s="1" t="s">
        <v>339</v>
      </c>
      <c r="AD228" s="1" t="s">
        <v>339</v>
      </c>
      <c r="AE228" s="1" t="s">
        <v>339</v>
      </c>
      <c r="AF228" s="1" t="s">
        <v>339</v>
      </c>
      <c r="AG228" s="1" t="s">
        <v>339</v>
      </c>
      <c r="AH228" s="1" t="s">
        <v>339</v>
      </c>
      <c r="AI228" s="1" t="s">
        <v>339</v>
      </c>
      <c r="AJ228" s="1" t="s">
        <v>339</v>
      </c>
      <c r="AL228" s="1" t="s">
        <v>339</v>
      </c>
      <c r="AM228" s="1" t="s">
        <v>339</v>
      </c>
      <c r="AN228" s="1" t="s">
        <v>339</v>
      </c>
      <c r="AO228" s="1" t="s">
        <v>339</v>
      </c>
      <c r="AP228" s="1" t="s">
        <v>339</v>
      </c>
      <c r="AQ228" s="1" t="s">
        <v>339</v>
      </c>
      <c r="AR228" s="1" t="s">
        <v>339</v>
      </c>
      <c r="AT228" s="87"/>
    </row>
    <row r="229" spans="1:46" ht="14.4" customHeight="1" outlineLevel="3" x14ac:dyDescent="0.3">
      <c r="A229" s="3" t="str">
        <f t="shared" si="41"/>
        <v>Koppeling [+]</v>
      </c>
      <c r="B229" s="8"/>
      <c r="C229" s="8"/>
      <c r="D229" s="122">
        <f t="shared" si="35"/>
        <v>4</v>
      </c>
      <c r="F229" s="231"/>
      <c r="H229" s="225"/>
      <c r="J229" s="237"/>
      <c r="K229" s="93"/>
      <c r="L229" s="235"/>
      <c r="M229" s="13" t="s">
        <v>191</v>
      </c>
      <c r="S229" s="1"/>
      <c r="T229" s="1"/>
      <c r="U229" s="1"/>
      <c r="W229" s="1" t="str">
        <f t="shared" si="23"/>
        <v>Nvt</v>
      </c>
      <c r="X229" s="1" t="str">
        <f t="shared" si="24"/>
        <v>Nvt</v>
      </c>
      <c r="Y229" s="1" t="str">
        <f t="shared" si="25"/>
        <v>Nvt</v>
      </c>
      <c r="AA229" s="1" t="s">
        <v>339</v>
      </c>
      <c r="AB229" s="1" t="s">
        <v>339</v>
      </c>
      <c r="AC229" s="1" t="s">
        <v>339</v>
      </c>
      <c r="AD229" s="1" t="s">
        <v>339</v>
      </c>
      <c r="AE229" s="1" t="s">
        <v>339</v>
      </c>
      <c r="AF229" s="1" t="s">
        <v>339</v>
      </c>
      <c r="AG229" s="1" t="s">
        <v>339</v>
      </c>
      <c r="AH229" s="1" t="s">
        <v>339</v>
      </c>
      <c r="AI229" s="1" t="s">
        <v>339</v>
      </c>
      <c r="AJ229" s="1" t="s">
        <v>339</v>
      </c>
      <c r="AL229" s="1" t="s">
        <v>339</v>
      </c>
      <c r="AM229" s="1" t="s">
        <v>339</v>
      </c>
      <c r="AN229" s="1" t="s">
        <v>339</v>
      </c>
      <c r="AO229" s="1" t="s">
        <v>339</v>
      </c>
      <c r="AP229" s="1" t="s">
        <v>339</v>
      </c>
      <c r="AQ229" s="1" t="s">
        <v>339</v>
      </c>
      <c r="AR229" s="1" t="s">
        <v>339</v>
      </c>
      <c r="AT229" s="87"/>
    </row>
    <row r="230" spans="1:46" ht="14.4" customHeight="1" outlineLevel="4" x14ac:dyDescent="0.3">
      <c r="A230" s="7" t="str">
        <f>O230</f>
        <v>TypeKoppeling</v>
      </c>
      <c r="B230" s="8"/>
      <c r="C230" s="8"/>
      <c r="D230" s="122">
        <f t="shared" si="35"/>
        <v>5</v>
      </c>
      <c r="F230" s="231"/>
      <c r="H230" s="225"/>
      <c r="J230" s="237"/>
      <c r="K230" s="93"/>
      <c r="L230" s="235"/>
      <c r="N230" s="229" t="s">
        <v>50</v>
      </c>
      <c r="O230" s="17" t="s">
        <v>798</v>
      </c>
      <c r="S230" s="1"/>
      <c r="T230" s="1"/>
      <c r="U230" s="1"/>
      <c r="W230" s="1" t="str">
        <f t="shared" si="23"/>
        <v>Nvt</v>
      </c>
      <c r="X230" s="1" t="str">
        <f t="shared" si="24"/>
        <v>Nvt</v>
      </c>
      <c r="Y230" s="1" t="str">
        <f t="shared" si="25"/>
        <v>Nvt</v>
      </c>
      <c r="AA230" s="1" t="s">
        <v>339</v>
      </c>
      <c r="AB230" s="1" t="s">
        <v>339</v>
      </c>
      <c r="AC230" s="1" t="s">
        <v>339</v>
      </c>
      <c r="AD230" s="1" t="s">
        <v>339</v>
      </c>
      <c r="AE230" s="1" t="s">
        <v>339</v>
      </c>
      <c r="AF230" s="1" t="s">
        <v>339</v>
      </c>
      <c r="AG230" s="1" t="s">
        <v>339</v>
      </c>
      <c r="AH230" s="1" t="s">
        <v>339</v>
      </c>
      <c r="AI230" s="1" t="s">
        <v>339</v>
      </c>
      <c r="AJ230" s="1" t="s">
        <v>339</v>
      </c>
      <c r="AL230" s="1" t="s">
        <v>339</v>
      </c>
      <c r="AM230" s="1" t="s">
        <v>339</v>
      </c>
      <c r="AN230" s="1" t="s">
        <v>339</v>
      </c>
      <c r="AO230" s="1" t="s">
        <v>339</v>
      </c>
      <c r="AP230" s="1" t="s">
        <v>339</v>
      </c>
      <c r="AQ230" s="1" t="s">
        <v>339</v>
      </c>
      <c r="AR230" s="1" t="s">
        <v>339</v>
      </c>
      <c r="AT230" s="87"/>
    </row>
    <row r="231" spans="1:46" ht="14.4" customHeight="1" outlineLevel="4" x14ac:dyDescent="0.3">
      <c r="A231" s="3" t="str">
        <f t="shared" ref="A231:A235" si="43">O231</f>
        <v>PuntGeometrie [+]</v>
      </c>
      <c r="B231" s="8"/>
      <c r="C231" s="8"/>
      <c r="D231" s="122">
        <f t="shared" si="35"/>
        <v>5</v>
      </c>
      <c r="F231" s="231"/>
      <c r="H231" s="225"/>
      <c r="J231" s="237"/>
      <c r="K231" s="93"/>
      <c r="L231" s="235"/>
      <c r="N231" s="229"/>
      <c r="O231" s="13" t="s">
        <v>181</v>
      </c>
      <c r="S231" s="1"/>
      <c r="T231" s="1"/>
      <c r="U231" s="1"/>
      <c r="W231" s="1" t="str">
        <f t="shared" si="23"/>
        <v>Nvt</v>
      </c>
      <c r="X231" s="1" t="str">
        <f t="shared" si="24"/>
        <v>Nvt</v>
      </c>
      <c r="Y231" s="1" t="str">
        <f t="shared" si="25"/>
        <v>Nvt</v>
      </c>
      <c r="AA231" s="1" t="s">
        <v>339</v>
      </c>
      <c r="AB231" s="1" t="s">
        <v>339</v>
      </c>
      <c r="AC231" s="1" t="s">
        <v>339</v>
      </c>
      <c r="AD231" s="1" t="s">
        <v>339</v>
      </c>
      <c r="AE231" s="1" t="s">
        <v>339</v>
      </c>
      <c r="AF231" s="1" t="s">
        <v>339</v>
      </c>
      <c r="AG231" s="1" t="s">
        <v>339</v>
      </c>
      <c r="AH231" s="1" t="s">
        <v>339</v>
      </c>
      <c r="AI231" s="1" t="s">
        <v>339</v>
      </c>
      <c r="AJ231" s="1" t="s">
        <v>339</v>
      </c>
      <c r="AL231" s="1" t="s">
        <v>339</v>
      </c>
      <c r="AM231" s="1" t="s">
        <v>339</v>
      </c>
      <c r="AN231" s="1" t="s">
        <v>339</v>
      </c>
      <c r="AO231" s="1" t="s">
        <v>339</v>
      </c>
      <c r="AP231" s="1" t="s">
        <v>339</v>
      </c>
      <c r="AQ231" s="1" t="s">
        <v>339</v>
      </c>
      <c r="AR231" s="1" t="s">
        <v>339</v>
      </c>
      <c r="AT231" s="87"/>
    </row>
    <row r="232" spans="1:46" ht="14.4" customHeight="1" outlineLevel="5" x14ac:dyDescent="0.3">
      <c r="A232" s="7" t="str">
        <f>Q232</f>
        <v>Hoek</v>
      </c>
      <c r="B232" s="8"/>
      <c r="C232" s="8"/>
      <c r="D232" s="122">
        <f t="shared" si="35"/>
        <v>6</v>
      </c>
      <c r="F232" s="231"/>
      <c r="H232" s="225"/>
      <c r="J232" s="237"/>
      <c r="K232" s="93"/>
      <c r="L232" s="235"/>
      <c r="N232" s="229"/>
      <c r="P232" s="229" t="s">
        <v>52</v>
      </c>
      <c r="Q232" s="7" t="s">
        <v>53</v>
      </c>
      <c r="S232" s="1"/>
      <c r="T232" s="1"/>
      <c r="U232" s="1"/>
      <c r="W232" s="1" t="str">
        <f t="shared" si="23"/>
        <v>Nvt</v>
      </c>
      <c r="X232" s="1" t="str">
        <f t="shared" si="24"/>
        <v>Nvt</v>
      </c>
      <c r="Y232" s="1" t="str">
        <f t="shared" si="25"/>
        <v>Nvt</v>
      </c>
      <c r="AA232" s="1" t="s">
        <v>339</v>
      </c>
      <c r="AB232" s="1" t="s">
        <v>339</v>
      </c>
      <c r="AC232" s="1" t="s">
        <v>339</v>
      </c>
      <c r="AD232" s="1" t="s">
        <v>339</v>
      </c>
      <c r="AE232" s="1" t="s">
        <v>339</v>
      </c>
      <c r="AF232" s="1" t="s">
        <v>339</v>
      </c>
      <c r="AG232" s="1" t="s">
        <v>339</v>
      </c>
      <c r="AH232" s="1" t="s">
        <v>339</v>
      </c>
      <c r="AI232" s="1" t="s">
        <v>339</v>
      </c>
      <c r="AJ232" s="1" t="s">
        <v>339</v>
      </c>
      <c r="AL232" s="1" t="s">
        <v>339</v>
      </c>
      <c r="AM232" s="1" t="s">
        <v>339</v>
      </c>
      <c r="AN232" s="1" t="s">
        <v>339</v>
      </c>
      <c r="AO232" s="1" t="s">
        <v>339</v>
      </c>
      <c r="AP232" s="1" t="s">
        <v>339</v>
      </c>
      <c r="AQ232" s="1" t="s">
        <v>339</v>
      </c>
      <c r="AR232" s="1" t="s">
        <v>339</v>
      </c>
      <c r="AT232" s="87"/>
    </row>
    <row r="233" spans="1:46" ht="14.4" customHeight="1" outlineLevel="5" x14ac:dyDescent="0.3">
      <c r="A233" s="7" t="str">
        <f t="shared" ref="A233:A234" si="44">Q233</f>
        <v>Punt</v>
      </c>
      <c r="B233" s="8"/>
      <c r="C233" s="8"/>
      <c r="D233" s="122">
        <f t="shared" si="35"/>
        <v>6</v>
      </c>
      <c r="F233" s="231"/>
      <c r="H233" s="225"/>
      <c r="J233" s="237"/>
      <c r="K233" s="93"/>
      <c r="L233" s="235"/>
      <c r="N233" s="229"/>
      <c r="P233" s="229"/>
      <c r="Q233" s="7" t="s">
        <v>54</v>
      </c>
      <c r="S233" s="1"/>
      <c r="T233" s="1"/>
      <c r="U233" s="1"/>
      <c r="W233" s="1" t="str">
        <f t="shared" si="23"/>
        <v>Nvt</v>
      </c>
      <c r="X233" s="1" t="str">
        <f t="shared" si="24"/>
        <v>Nvt</v>
      </c>
      <c r="Y233" s="1" t="str">
        <f t="shared" si="25"/>
        <v>Nvt</v>
      </c>
      <c r="AA233" s="1" t="s">
        <v>339</v>
      </c>
      <c r="AB233" s="1" t="s">
        <v>339</v>
      </c>
      <c r="AC233" s="1" t="s">
        <v>339</v>
      </c>
      <c r="AD233" s="1" t="s">
        <v>339</v>
      </c>
      <c r="AE233" s="1" t="s">
        <v>339</v>
      </c>
      <c r="AF233" s="1" t="s">
        <v>339</v>
      </c>
      <c r="AG233" s="1" t="s">
        <v>339</v>
      </c>
      <c r="AH233" s="1" t="s">
        <v>339</v>
      </c>
      <c r="AI233" s="1" t="s">
        <v>339</v>
      </c>
      <c r="AJ233" s="1" t="s">
        <v>339</v>
      </c>
      <c r="AL233" s="1" t="s">
        <v>339</v>
      </c>
      <c r="AM233" s="1" t="s">
        <v>339</v>
      </c>
      <c r="AN233" s="1" t="s">
        <v>339</v>
      </c>
      <c r="AO233" s="1" t="s">
        <v>339</v>
      </c>
      <c r="AP233" s="1" t="s">
        <v>339</v>
      </c>
      <c r="AQ233" s="1" t="s">
        <v>339</v>
      </c>
      <c r="AR233" s="1" t="s">
        <v>339</v>
      </c>
      <c r="AT233" s="87"/>
    </row>
    <row r="234" spans="1:46" ht="14.4" customHeight="1" outlineLevel="5" x14ac:dyDescent="0.3">
      <c r="A234" s="3" t="str">
        <f t="shared" si="44"/>
        <v>Referentiemaatvoering</v>
      </c>
      <c r="B234" s="8"/>
      <c r="C234" s="8"/>
      <c r="D234" s="122">
        <f t="shared" si="35"/>
        <v>6</v>
      </c>
      <c r="F234" s="231"/>
      <c r="H234" s="225"/>
      <c r="J234" s="237"/>
      <c r="K234" s="93"/>
      <c r="L234" s="235"/>
      <c r="N234" s="229"/>
      <c r="P234" s="229"/>
      <c r="Q234" s="3" t="s">
        <v>48</v>
      </c>
      <c r="S234" s="1"/>
      <c r="T234" s="1"/>
      <c r="U234" s="1"/>
      <c r="W234" s="1" t="str">
        <f t="shared" si="23"/>
        <v>Nvt</v>
      </c>
      <c r="X234" s="1" t="str">
        <f t="shared" si="24"/>
        <v>Nvt</v>
      </c>
      <c r="Y234" s="1" t="str">
        <f t="shared" si="25"/>
        <v>Nvt</v>
      </c>
      <c r="AA234" s="1" t="s">
        <v>339</v>
      </c>
      <c r="AB234" s="1" t="s">
        <v>339</v>
      </c>
      <c r="AC234" s="1" t="s">
        <v>339</v>
      </c>
      <c r="AD234" s="1" t="s">
        <v>339</v>
      </c>
      <c r="AE234" s="1" t="s">
        <v>339</v>
      </c>
      <c r="AF234" s="1" t="s">
        <v>339</v>
      </c>
      <c r="AG234" s="1" t="s">
        <v>339</v>
      </c>
      <c r="AH234" s="1" t="s">
        <v>339</v>
      </c>
      <c r="AI234" s="1" t="s">
        <v>339</v>
      </c>
      <c r="AJ234" s="1" t="s">
        <v>339</v>
      </c>
      <c r="AL234" s="1" t="s">
        <v>339</v>
      </c>
      <c r="AM234" s="1" t="s">
        <v>339</v>
      </c>
      <c r="AN234" s="1" t="s">
        <v>339</v>
      </c>
      <c r="AO234" s="1" t="s">
        <v>339</v>
      </c>
      <c r="AP234" s="1" t="s">
        <v>339</v>
      </c>
      <c r="AQ234" s="1" t="s">
        <v>339</v>
      </c>
      <c r="AR234" s="1" t="s">
        <v>339</v>
      </c>
      <c r="AT234" s="87"/>
    </row>
    <row r="235" spans="1:46" ht="14.4" customHeight="1" outlineLevel="4" x14ac:dyDescent="0.3">
      <c r="A235" s="3" t="str">
        <f t="shared" si="43"/>
        <v>Bewerking</v>
      </c>
      <c r="B235" s="8"/>
      <c r="C235" s="8"/>
      <c r="D235" s="122">
        <f t="shared" si="35"/>
        <v>5</v>
      </c>
      <c r="F235" s="231"/>
      <c r="H235" s="225"/>
      <c r="J235" s="237"/>
      <c r="K235" s="93"/>
      <c r="L235" s="235"/>
      <c r="N235" s="229"/>
      <c r="O235" s="13" t="s">
        <v>49</v>
      </c>
      <c r="S235" s="1"/>
      <c r="T235" s="1"/>
      <c r="U235" s="1"/>
      <c r="W235" s="1" t="str">
        <f t="shared" si="23"/>
        <v>Nvt</v>
      </c>
      <c r="X235" s="1" t="str">
        <f t="shared" si="24"/>
        <v>Nvt</v>
      </c>
      <c r="Y235" s="1" t="str">
        <f t="shared" si="25"/>
        <v>Nvt</v>
      </c>
      <c r="AA235" s="1" t="s">
        <v>339</v>
      </c>
      <c r="AB235" s="1" t="s">
        <v>339</v>
      </c>
      <c r="AC235" s="1" t="s">
        <v>339</v>
      </c>
      <c r="AD235" s="1" t="s">
        <v>339</v>
      </c>
      <c r="AE235" s="1" t="s">
        <v>339</v>
      </c>
      <c r="AF235" s="1" t="s">
        <v>339</v>
      </c>
      <c r="AG235" s="1" t="s">
        <v>339</v>
      </c>
      <c r="AH235" s="1" t="s">
        <v>339</v>
      </c>
      <c r="AI235" s="1" t="s">
        <v>339</v>
      </c>
      <c r="AJ235" s="1" t="s">
        <v>339</v>
      </c>
      <c r="AL235" s="1" t="s">
        <v>339</v>
      </c>
      <c r="AM235" s="1" t="s">
        <v>339</v>
      </c>
      <c r="AN235" s="1" t="s">
        <v>339</v>
      </c>
      <c r="AO235" s="1" t="s">
        <v>339</v>
      </c>
      <c r="AP235" s="1" t="s">
        <v>339</v>
      </c>
      <c r="AQ235" s="1" t="s">
        <v>339</v>
      </c>
      <c r="AR235" s="1" t="s">
        <v>339</v>
      </c>
      <c r="AT235" s="87"/>
    </row>
    <row r="236" spans="1:46" ht="14.4" customHeight="1" outlineLevel="3" x14ac:dyDescent="0.3">
      <c r="A236" s="19"/>
      <c r="B236" s="8"/>
      <c r="C236" s="8"/>
      <c r="D236" s="122">
        <f t="shared" si="35"/>
        <v>0</v>
      </c>
      <c r="F236" s="231"/>
      <c r="H236" s="225"/>
      <c r="J236" s="237"/>
      <c r="K236" s="93"/>
      <c r="L236" s="10"/>
      <c r="O236" s="9"/>
      <c r="S236" s="1"/>
      <c r="T236" s="1"/>
      <c r="U236" s="1"/>
      <c r="W236" s="1" t="str">
        <f t="shared" si="23"/>
        <v>Nvt</v>
      </c>
      <c r="X236" s="1" t="str">
        <f t="shared" si="24"/>
        <v>Nvt</v>
      </c>
      <c r="Y236" s="1" t="str">
        <f t="shared" si="25"/>
        <v>Nvt</v>
      </c>
      <c r="AA236" s="1" t="s">
        <v>339</v>
      </c>
      <c r="AB236" s="1" t="s">
        <v>339</v>
      </c>
      <c r="AC236" s="1" t="s">
        <v>339</v>
      </c>
      <c r="AD236" s="1" t="s">
        <v>339</v>
      </c>
      <c r="AE236" s="1" t="s">
        <v>339</v>
      </c>
      <c r="AF236" s="1" t="s">
        <v>339</v>
      </c>
      <c r="AG236" s="1" t="s">
        <v>339</v>
      </c>
      <c r="AH236" s="1" t="s">
        <v>339</v>
      </c>
      <c r="AI236" s="1" t="s">
        <v>339</v>
      </c>
      <c r="AJ236" s="1" t="s">
        <v>339</v>
      </c>
      <c r="AL236" s="1" t="s">
        <v>339</v>
      </c>
      <c r="AM236" s="1" t="s">
        <v>339</v>
      </c>
      <c r="AN236" s="1" t="s">
        <v>339</v>
      </c>
      <c r="AO236" s="1" t="s">
        <v>339</v>
      </c>
      <c r="AP236" s="1" t="s">
        <v>339</v>
      </c>
      <c r="AQ236" s="1" t="s">
        <v>339</v>
      </c>
      <c r="AR236" s="1" t="s">
        <v>339</v>
      </c>
      <c r="AT236" s="87"/>
    </row>
    <row r="237" spans="1:46" ht="14.4" customHeight="1" outlineLevel="2" x14ac:dyDescent="0.3">
      <c r="A237" s="3" t="str">
        <f>K237</f>
        <v>AansluitingGlas [+]</v>
      </c>
      <c r="B237" s="8" t="s">
        <v>341</v>
      </c>
      <c r="C237" s="8" t="s">
        <v>354</v>
      </c>
      <c r="D237" s="122">
        <f t="shared" si="35"/>
        <v>3</v>
      </c>
      <c r="F237" s="231"/>
      <c r="H237" s="225"/>
      <c r="J237" s="237"/>
      <c r="K237" s="96" t="s">
        <v>799</v>
      </c>
      <c r="L237" s="10"/>
      <c r="S237" s="1"/>
      <c r="T237" s="1"/>
      <c r="U237" s="1"/>
      <c r="W237" s="1" t="str">
        <f t="shared" si="23"/>
        <v>Nee</v>
      </c>
      <c r="X237" s="1" t="str">
        <f t="shared" si="24"/>
        <v>Nee</v>
      </c>
      <c r="Y237" s="1" t="str">
        <f t="shared" si="25"/>
        <v>Nee</v>
      </c>
      <c r="AA237" s="1" t="s">
        <v>341</v>
      </c>
      <c r="AB237" s="1" t="s">
        <v>341</v>
      </c>
      <c r="AC237" s="1" t="s">
        <v>341</v>
      </c>
      <c r="AD237" s="1" t="s">
        <v>339</v>
      </c>
      <c r="AE237" s="1" t="s">
        <v>339</v>
      </c>
      <c r="AF237" s="1" t="s">
        <v>341</v>
      </c>
      <c r="AG237" s="1" t="s">
        <v>341</v>
      </c>
      <c r="AH237" s="1" t="s">
        <v>341</v>
      </c>
      <c r="AI237" s="1" t="s">
        <v>341</v>
      </c>
      <c r="AJ237" s="1" t="s">
        <v>341</v>
      </c>
      <c r="AL237" s="1" t="s">
        <v>341</v>
      </c>
      <c r="AM237" s="1" t="s">
        <v>341</v>
      </c>
      <c r="AN237" s="1" t="s">
        <v>341</v>
      </c>
      <c r="AO237" s="1" t="s">
        <v>341</v>
      </c>
      <c r="AP237" s="1" t="s">
        <v>339</v>
      </c>
      <c r="AQ237" s="1" t="s">
        <v>341</v>
      </c>
      <c r="AR237" s="1" t="s">
        <v>341</v>
      </c>
      <c r="AT237" s="21"/>
    </row>
    <row r="238" spans="1:46" ht="14.4" customHeight="1" outlineLevel="5" x14ac:dyDescent="0.3">
      <c r="A238" s="7" t="str">
        <f>M238</f>
        <v>Aansluitkabel [+]</v>
      </c>
      <c r="B238" s="8"/>
      <c r="C238" s="8"/>
      <c r="D238" s="122">
        <f t="shared" si="35"/>
        <v>4</v>
      </c>
      <c r="F238" s="231"/>
      <c r="H238" s="225"/>
      <c r="J238" s="237"/>
      <c r="K238" s="93"/>
      <c r="L238" s="235" t="s">
        <v>98</v>
      </c>
      <c r="M238" s="17" t="s">
        <v>195</v>
      </c>
      <c r="S238" s="1"/>
      <c r="T238" s="1"/>
      <c r="U238" s="1"/>
      <c r="W238" s="1" t="str">
        <f t="shared" si="23"/>
        <v>Nvt</v>
      </c>
      <c r="X238" s="1" t="str">
        <f t="shared" si="24"/>
        <v>Nvt</v>
      </c>
      <c r="Y238" s="1" t="str">
        <f t="shared" si="25"/>
        <v>Nvt</v>
      </c>
      <c r="AA238" s="1" t="s">
        <v>339</v>
      </c>
      <c r="AB238" s="1" t="s">
        <v>339</v>
      </c>
      <c r="AC238" s="1" t="s">
        <v>339</v>
      </c>
      <c r="AD238" s="1" t="s">
        <v>339</v>
      </c>
      <c r="AE238" s="1" t="s">
        <v>339</v>
      </c>
      <c r="AF238" s="1" t="s">
        <v>339</v>
      </c>
      <c r="AG238" s="1" t="s">
        <v>339</v>
      </c>
      <c r="AH238" s="1" t="s">
        <v>339</v>
      </c>
      <c r="AI238" s="1" t="s">
        <v>339</v>
      </c>
      <c r="AJ238" s="1" t="s">
        <v>339</v>
      </c>
      <c r="AL238" s="1" t="s">
        <v>339</v>
      </c>
      <c r="AM238" s="1" t="s">
        <v>339</v>
      </c>
      <c r="AN238" s="1" t="s">
        <v>339</v>
      </c>
      <c r="AO238" s="1" t="s">
        <v>339</v>
      </c>
      <c r="AP238" s="1" t="s">
        <v>339</v>
      </c>
      <c r="AQ238" s="1" t="s">
        <v>339</v>
      </c>
      <c r="AR238" s="1" t="s">
        <v>339</v>
      </c>
      <c r="AT238" s="87"/>
    </row>
    <row r="239" spans="1:46" ht="14.4" customHeight="1" outlineLevel="6" x14ac:dyDescent="0.3">
      <c r="A239" s="7" t="str">
        <f>O239</f>
        <v>GeplaatsteLengte</v>
      </c>
      <c r="B239" s="8"/>
      <c r="C239" s="8"/>
      <c r="D239" s="122">
        <f t="shared" si="35"/>
        <v>5</v>
      </c>
      <c r="F239" s="231"/>
      <c r="H239" s="225"/>
      <c r="J239" s="237"/>
      <c r="K239" s="93"/>
      <c r="L239" s="235"/>
      <c r="N239" s="225" t="s">
        <v>91</v>
      </c>
      <c r="O239" s="17" t="s">
        <v>800</v>
      </c>
      <c r="S239" s="1"/>
      <c r="T239" s="1"/>
      <c r="U239" s="1"/>
      <c r="W239" s="1" t="str">
        <f t="shared" si="23"/>
        <v>Nvt</v>
      </c>
      <c r="X239" s="1" t="str">
        <f t="shared" si="24"/>
        <v>Nvt</v>
      </c>
      <c r="Y239" s="1" t="str">
        <f t="shared" si="25"/>
        <v>Nvt</v>
      </c>
      <c r="AA239" s="1" t="s">
        <v>339</v>
      </c>
      <c r="AB239" s="1" t="s">
        <v>339</v>
      </c>
      <c r="AC239" s="1" t="s">
        <v>339</v>
      </c>
      <c r="AD239" s="1" t="s">
        <v>339</v>
      </c>
      <c r="AE239" s="1" t="s">
        <v>339</v>
      </c>
      <c r="AF239" s="1" t="s">
        <v>339</v>
      </c>
      <c r="AG239" s="1" t="s">
        <v>339</v>
      </c>
      <c r="AH239" s="1" t="s">
        <v>339</v>
      </c>
      <c r="AI239" s="1" t="s">
        <v>339</v>
      </c>
      <c r="AJ239" s="1" t="s">
        <v>339</v>
      </c>
      <c r="AL239" s="1" t="s">
        <v>339</v>
      </c>
      <c r="AM239" s="1" t="s">
        <v>339</v>
      </c>
      <c r="AN239" s="1" t="s">
        <v>339</v>
      </c>
      <c r="AO239" s="1" t="s">
        <v>339</v>
      </c>
      <c r="AP239" s="1" t="s">
        <v>339</v>
      </c>
      <c r="AQ239" s="1" t="s">
        <v>339</v>
      </c>
      <c r="AR239" s="1" t="s">
        <v>339</v>
      </c>
      <c r="AT239" s="87"/>
    </row>
    <row r="240" spans="1:46" ht="14.4" customHeight="1" outlineLevel="6" x14ac:dyDescent="0.3">
      <c r="A240" s="7" t="str">
        <f t="shared" ref="A240:A244" si="45">O240</f>
        <v>Opleveringswijze</v>
      </c>
      <c r="B240" s="8"/>
      <c r="C240" s="8"/>
      <c r="D240" s="122">
        <f t="shared" si="35"/>
        <v>5</v>
      </c>
      <c r="F240" s="231"/>
      <c r="H240" s="225"/>
      <c r="J240" s="237"/>
      <c r="K240" s="93"/>
      <c r="L240" s="235"/>
      <c r="N240" s="225"/>
      <c r="O240" s="17" t="s">
        <v>801</v>
      </c>
      <c r="S240" s="1"/>
      <c r="T240" s="1"/>
      <c r="U240" s="1"/>
      <c r="W240" s="1" t="str">
        <f t="shared" si="23"/>
        <v>Nvt</v>
      </c>
      <c r="X240" s="1" t="str">
        <f t="shared" si="24"/>
        <v>Nvt</v>
      </c>
      <c r="Y240" s="1" t="str">
        <f t="shared" si="25"/>
        <v>Nvt</v>
      </c>
      <c r="AA240" s="1" t="s">
        <v>339</v>
      </c>
      <c r="AB240" s="1" t="s">
        <v>339</v>
      </c>
      <c r="AC240" s="1" t="s">
        <v>339</v>
      </c>
      <c r="AD240" s="1" t="s">
        <v>339</v>
      </c>
      <c r="AE240" s="1" t="s">
        <v>339</v>
      </c>
      <c r="AF240" s="1" t="s">
        <v>339</v>
      </c>
      <c r="AG240" s="1" t="s">
        <v>339</v>
      </c>
      <c r="AH240" s="1" t="s">
        <v>339</v>
      </c>
      <c r="AI240" s="1" t="s">
        <v>339</v>
      </c>
      <c r="AJ240" s="1" t="s">
        <v>339</v>
      </c>
      <c r="AL240" s="1" t="s">
        <v>339</v>
      </c>
      <c r="AM240" s="1" t="s">
        <v>339</v>
      </c>
      <c r="AN240" s="1" t="s">
        <v>339</v>
      </c>
      <c r="AO240" s="1" t="s">
        <v>339</v>
      </c>
      <c r="AP240" s="1" t="s">
        <v>339</v>
      </c>
      <c r="AQ240" s="1" t="s">
        <v>339</v>
      </c>
      <c r="AR240" s="1" t="s">
        <v>339</v>
      </c>
      <c r="AT240" s="87"/>
    </row>
    <row r="241" spans="1:46" ht="14.4" customHeight="1" outlineLevel="6" x14ac:dyDescent="0.3">
      <c r="A241" s="3" t="str">
        <f t="shared" si="45"/>
        <v>LijnGeometrie [+]</v>
      </c>
      <c r="B241" s="8"/>
      <c r="C241" s="8"/>
      <c r="D241" s="122">
        <f t="shared" si="35"/>
        <v>5</v>
      </c>
      <c r="F241" s="231"/>
      <c r="H241" s="225"/>
      <c r="J241" s="237"/>
      <c r="K241" s="93"/>
      <c r="L241" s="235"/>
      <c r="N241" s="225"/>
      <c r="O241" s="13" t="s">
        <v>188</v>
      </c>
      <c r="S241" s="1"/>
      <c r="T241" s="1"/>
      <c r="U241" s="1"/>
      <c r="W241" s="1" t="str">
        <f t="shared" si="23"/>
        <v>Nvt</v>
      </c>
      <c r="X241" s="1" t="str">
        <f t="shared" si="24"/>
        <v>Nvt</v>
      </c>
      <c r="Y241" s="1" t="str">
        <f t="shared" si="25"/>
        <v>Nvt</v>
      </c>
      <c r="AA241" s="1" t="s">
        <v>339</v>
      </c>
      <c r="AB241" s="1" t="s">
        <v>339</v>
      </c>
      <c r="AC241" s="1" t="s">
        <v>339</v>
      </c>
      <c r="AD241" s="1" t="s">
        <v>339</v>
      </c>
      <c r="AE241" s="1" t="s">
        <v>339</v>
      </c>
      <c r="AF241" s="1" t="s">
        <v>339</v>
      </c>
      <c r="AG241" s="1" t="s">
        <v>339</v>
      </c>
      <c r="AH241" s="1" t="s">
        <v>339</v>
      </c>
      <c r="AI241" s="1" t="s">
        <v>339</v>
      </c>
      <c r="AJ241" s="1" t="s">
        <v>339</v>
      </c>
      <c r="AL241" s="1" t="s">
        <v>339</v>
      </c>
      <c r="AM241" s="1" t="s">
        <v>339</v>
      </c>
      <c r="AN241" s="1" t="s">
        <v>339</v>
      </c>
      <c r="AO241" s="1" t="s">
        <v>339</v>
      </c>
      <c r="AP241" s="1" t="s">
        <v>339</v>
      </c>
      <c r="AQ241" s="1" t="s">
        <v>339</v>
      </c>
      <c r="AR241" s="1" t="s">
        <v>339</v>
      </c>
      <c r="AT241" s="87"/>
    </row>
    <row r="242" spans="1:46" ht="14.4" customHeight="1" outlineLevel="7" x14ac:dyDescent="0.3">
      <c r="A242" s="7" t="str">
        <f>Q242</f>
        <v>Lijnpunten</v>
      </c>
      <c r="B242" s="8"/>
      <c r="C242" s="8"/>
      <c r="D242" s="122">
        <f t="shared" si="35"/>
        <v>6</v>
      </c>
      <c r="F242" s="231"/>
      <c r="H242" s="225"/>
      <c r="J242" s="237"/>
      <c r="K242" s="93"/>
      <c r="L242" s="235"/>
      <c r="N242" s="225"/>
      <c r="P242" s="229" t="s">
        <v>46</v>
      </c>
      <c r="Q242" s="7" t="s">
        <v>47</v>
      </c>
      <c r="S242" s="1"/>
      <c r="T242" s="1"/>
      <c r="U242" s="1"/>
      <c r="W242" s="1" t="str">
        <f t="shared" si="23"/>
        <v>Nvt</v>
      </c>
      <c r="X242" s="1" t="str">
        <f t="shared" si="24"/>
        <v>Nvt</v>
      </c>
      <c r="Y242" s="1" t="str">
        <f t="shared" si="25"/>
        <v>Nvt</v>
      </c>
      <c r="AA242" s="1" t="s">
        <v>339</v>
      </c>
      <c r="AB242" s="1" t="s">
        <v>339</v>
      </c>
      <c r="AC242" s="1" t="s">
        <v>339</v>
      </c>
      <c r="AD242" s="1" t="s">
        <v>339</v>
      </c>
      <c r="AE242" s="1" t="s">
        <v>339</v>
      </c>
      <c r="AF242" s="1" t="s">
        <v>339</v>
      </c>
      <c r="AG242" s="1" t="s">
        <v>339</v>
      </c>
      <c r="AH242" s="1" t="s">
        <v>339</v>
      </c>
      <c r="AI242" s="1" t="s">
        <v>339</v>
      </c>
      <c r="AJ242" s="1" t="s">
        <v>339</v>
      </c>
      <c r="AL242" s="1" t="s">
        <v>339</v>
      </c>
      <c r="AM242" s="1" t="s">
        <v>339</v>
      </c>
      <c r="AN242" s="1" t="s">
        <v>339</v>
      </c>
      <c r="AO242" s="1" t="s">
        <v>339</v>
      </c>
      <c r="AP242" s="1" t="s">
        <v>339</v>
      </c>
      <c r="AQ242" s="1" t="s">
        <v>339</v>
      </c>
      <c r="AR242" s="1" t="s">
        <v>339</v>
      </c>
      <c r="AT242" s="87"/>
    </row>
    <row r="243" spans="1:46" ht="14.4" customHeight="1" outlineLevel="7" x14ac:dyDescent="0.3">
      <c r="A243" s="3" t="str">
        <f>Q243</f>
        <v>Referentiemaatvoering</v>
      </c>
      <c r="B243" s="8"/>
      <c r="C243" s="8"/>
      <c r="D243" s="122">
        <f t="shared" si="35"/>
        <v>6</v>
      </c>
      <c r="F243" s="231"/>
      <c r="H243" s="225"/>
      <c r="J243" s="237"/>
      <c r="K243" s="93"/>
      <c r="L243" s="235"/>
      <c r="N243" s="225"/>
      <c r="P243" s="229"/>
      <c r="Q243" s="3" t="s">
        <v>48</v>
      </c>
      <c r="S243" s="1"/>
      <c r="T243" s="1"/>
      <c r="U243" s="1"/>
      <c r="W243" s="1" t="str">
        <f t="shared" si="23"/>
        <v>Nvt</v>
      </c>
      <c r="X243" s="1" t="str">
        <f t="shared" si="24"/>
        <v>Nvt</v>
      </c>
      <c r="Y243" s="1" t="str">
        <f t="shared" si="25"/>
        <v>Nvt</v>
      </c>
      <c r="AA243" s="1" t="s">
        <v>339</v>
      </c>
      <c r="AB243" s="1" t="s">
        <v>339</v>
      </c>
      <c r="AC243" s="1" t="s">
        <v>339</v>
      </c>
      <c r="AD243" s="1" t="s">
        <v>339</v>
      </c>
      <c r="AE243" s="1" t="s">
        <v>339</v>
      </c>
      <c r="AF243" s="1" t="s">
        <v>339</v>
      </c>
      <c r="AG243" s="1" t="s">
        <v>339</v>
      </c>
      <c r="AH243" s="1" t="s">
        <v>339</v>
      </c>
      <c r="AI243" s="1" t="s">
        <v>339</v>
      </c>
      <c r="AJ243" s="1" t="s">
        <v>339</v>
      </c>
      <c r="AL243" s="1" t="s">
        <v>339</v>
      </c>
      <c r="AM243" s="1" t="s">
        <v>339</v>
      </c>
      <c r="AN243" s="1" t="s">
        <v>339</v>
      </c>
      <c r="AO243" s="1" t="s">
        <v>339</v>
      </c>
      <c r="AP243" s="1" t="s">
        <v>339</v>
      </c>
      <c r="AQ243" s="1" t="s">
        <v>339</v>
      </c>
      <c r="AR243" s="1" t="s">
        <v>339</v>
      </c>
      <c r="AT243" s="87"/>
    </row>
    <row r="244" spans="1:46" ht="14.4" customHeight="1" outlineLevel="6" x14ac:dyDescent="0.3">
      <c r="A244" s="3" t="str">
        <f t="shared" si="45"/>
        <v>Bewerking</v>
      </c>
      <c r="B244" s="8"/>
      <c r="C244" s="8"/>
      <c r="D244" s="122">
        <f t="shared" si="35"/>
        <v>5</v>
      </c>
      <c r="F244" s="231"/>
      <c r="H244" s="225"/>
      <c r="J244" s="237"/>
      <c r="K244" s="93"/>
      <c r="L244" s="235"/>
      <c r="N244" s="225"/>
      <c r="O244" s="13" t="s">
        <v>49</v>
      </c>
      <c r="S244" s="1"/>
      <c r="T244" s="1"/>
      <c r="U244" s="1"/>
      <c r="W244" s="1" t="str">
        <f t="shared" si="23"/>
        <v>Nvt</v>
      </c>
      <c r="X244" s="1" t="str">
        <f t="shared" si="24"/>
        <v>Nvt</v>
      </c>
      <c r="Y244" s="1" t="str">
        <f t="shared" si="25"/>
        <v>Nvt</v>
      </c>
      <c r="AA244" s="1" t="s">
        <v>339</v>
      </c>
      <c r="AB244" s="1" t="s">
        <v>339</v>
      </c>
      <c r="AC244" s="1" t="s">
        <v>339</v>
      </c>
      <c r="AD244" s="1" t="s">
        <v>339</v>
      </c>
      <c r="AE244" s="1" t="s">
        <v>339</v>
      </c>
      <c r="AF244" s="1" t="s">
        <v>339</v>
      </c>
      <c r="AG244" s="1" t="s">
        <v>339</v>
      </c>
      <c r="AH244" s="1" t="s">
        <v>339</v>
      </c>
      <c r="AI244" s="1" t="s">
        <v>339</v>
      </c>
      <c r="AJ244" s="1" t="s">
        <v>339</v>
      </c>
      <c r="AL244" s="1" t="s">
        <v>339</v>
      </c>
      <c r="AM244" s="1" t="s">
        <v>339</v>
      </c>
      <c r="AN244" s="1" t="s">
        <v>339</v>
      </c>
      <c r="AO244" s="1" t="s">
        <v>339</v>
      </c>
      <c r="AP244" s="1" t="s">
        <v>339</v>
      </c>
      <c r="AQ244" s="1" t="s">
        <v>339</v>
      </c>
      <c r="AR244" s="1" t="s">
        <v>339</v>
      </c>
      <c r="AT244" s="87"/>
    </row>
    <row r="245" spans="1:46" ht="14.4" customHeight="1" outlineLevel="5" x14ac:dyDescent="0.3">
      <c r="A245" s="3" t="str">
        <f>M245</f>
        <v>Koppeling [+]</v>
      </c>
      <c r="B245" s="8"/>
      <c r="C245" s="8"/>
      <c r="D245" s="122">
        <f t="shared" si="35"/>
        <v>4</v>
      </c>
      <c r="F245" s="231"/>
      <c r="H245" s="225"/>
      <c r="J245" s="237"/>
      <c r="K245" s="93"/>
      <c r="L245" s="235"/>
      <c r="M245" s="13" t="s">
        <v>191</v>
      </c>
      <c r="S245" s="1"/>
      <c r="T245" s="1"/>
      <c r="U245" s="1"/>
      <c r="W245" s="1" t="str">
        <f t="shared" si="23"/>
        <v>Nvt</v>
      </c>
      <c r="X245" s="1" t="str">
        <f t="shared" si="24"/>
        <v>Nvt</v>
      </c>
      <c r="Y245" s="1" t="str">
        <f t="shared" si="25"/>
        <v>Nvt</v>
      </c>
      <c r="AA245" s="1" t="s">
        <v>339</v>
      </c>
      <c r="AB245" s="1" t="s">
        <v>339</v>
      </c>
      <c r="AC245" s="1" t="s">
        <v>339</v>
      </c>
      <c r="AD245" s="1" t="s">
        <v>339</v>
      </c>
      <c r="AE245" s="1" t="s">
        <v>339</v>
      </c>
      <c r="AF245" s="1" t="s">
        <v>339</v>
      </c>
      <c r="AG245" s="1" t="s">
        <v>339</v>
      </c>
      <c r="AH245" s="1" t="s">
        <v>339</v>
      </c>
      <c r="AI245" s="1" t="s">
        <v>339</v>
      </c>
      <c r="AJ245" s="1" t="s">
        <v>339</v>
      </c>
      <c r="AL245" s="1" t="s">
        <v>339</v>
      </c>
      <c r="AM245" s="1" t="s">
        <v>339</v>
      </c>
      <c r="AN245" s="1" t="s">
        <v>339</v>
      </c>
      <c r="AO245" s="1" t="s">
        <v>339</v>
      </c>
      <c r="AP245" s="1" t="s">
        <v>339</v>
      </c>
      <c r="AQ245" s="1" t="s">
        <v>339</v>
      </c>
      <c r="AR245" s="1" t="s">
        <v>339</v>
      </c>
      <c r="AT245" s="87"/>
    </row>
    <row r="246" spans="1:46" ht="14.4" customHeight="1" outlineLevel="6" x14ac:dyDescent="0.3">
      <c r="A246" s="7" t="str">
        <f>O246</f>
        <v>TypeKoppeling</v>
      </c>
      <c r="B246" s="8"/>
      <c r="C246" s="8"/>
      <c r="D246" s="122">
        <f t="shared" si="35"/>
        <v>5</v>
      </c>
      <c r="F246" s="231"/>
      <c r="H246" s="225"/>
      <c r="J246" s="237"/>
      <c r="K246" s="93"/>
      <c r="L246" s="235"/>
      <c r="N246" s="229" t="s">
        <v>50</v>
      </c>
      <c r="O246" s="17" t="s">
        <v>798</v>
      </c>
      <c r="S246" s="1"/>
      <c r="T246" s="1"/>
      <c r="U246" s="1"/>
      <c r="W246" s="1" t="str">
        <f t="shared" si="23"/>
        <v>Nvt</v>
      </c>
      <c r="X246" s="1" t="str">
        <f t="shared" si="24"/>
        <v>Nvt</v>
      </c>
      <c r="Y246" s="1" t="str">
        <f t="shared" si="25"/>
        <v>Nvt</v>
      </c>
      <c r="AA246" s="1" t="s">
        <v>339</v>
      </c>
      <c r="AB246" s="1" t="s">
        <v>339</v>
      </c>
      <c r="AC246" s="1" t="s">
        <v>339</v>
      </c>
      <c r="AD246" s="1" t="s">
        <v>339</v>
      </c>
      <c r="AE246" s="1" t="s">
        <v>339</v>
      </c>
      <c r="AF246" s="1" t="s">
        <v>339</v>
      </c>
      <c r="AG246" s="1" t="s">
        <v>339</v>
      </c>
      <c r="AH246" s="1" t="s">
        <v>339</v>
      </c>
      <c r="AI246" s="1" t="s">
        <v>339</v>
      </c>
      <c r="AJ246" s="1" t="s">
        <v>339</v>
      </c>
      <c r="AL246" s="1" t="s">
        <v>339</v>
      </c>
      <c r="AM246" s="1" t="s">
        <v>339</v>
      </c>
      <c r="AN246" s="1" t="s">
        <v>339</v>
      </c>
      <c r="AO246" s="1" t="s">
        <v>339</v>
      </c>
      <c r="AP246" s="1" t="s">
        <v>339</v>
      </c>
      <c r="AQ246" s="1" t="s">
        <v>339</v>
      </c>
      <c r="AR246" s="1" t="s">
        <v>339</v>
      </c>
      <c r="AT246" s="87"/>
    </row>
    <row r="247" spans="1:46" ht="14.4" customHeight="1" outlineLevel="6" x14ac:dyDescent="0.3">
      <c r="A247" s="3" t="str">
        <f t="shared" ref="A247:A252" si="46">O247</f>
        <v>Diameter</v>
      </c>
      <c r="B247" s="8"/>
      <c r="C247" s="8"/>
      <c r="D247" s="122">
        <f t="shared" si="35"/>
        <v>5</v>
      </c>
      <c r="F247" s="231"/>
      <c r="H247" s="225"/>
      <c r="J247" s="237"/>
      <c r="K247" s="93"/>
      <c r="L247" s="235"/>
      <c r="N247" s="229"/>
      <c r="O247" s="13" t="s">
        <v>43</v>
      </c>
      <c r="S247" s="1"/>
      <c r="T247" s="1"/>
      <c r="U247" s="1"/>
      <c r="W247" s="1" t="str">
        <f t="shared" si="23"/>
        <v>Nvt</v>
      </c>
      <c r="X247" s="1" t="str">
        <f t="shared" si="24"/>
        <v>Nvt</v>
      </c>
      <c r="Y247" s="1" t="str">
        <f t="shared" si="25"/>
        <v>Nvt</v>
      </c>
      <c r="AA247" s="1" t="s">
        <v>339</v>
      </c>
      <c r="AB247" s="1" t="s">
        <v>339</v>
      </c>
      <c r="AC247" s="1" t="s">
        <v>339</v>
      </c>
      <c r="AD247" s="1" t="s">
        <v>339</v>
      </c>
      <c r="AE247" s="1" t="s">
        <v>339</v>
      </c>
      <c r="AF247" s="1" t="s">
        <v>339</v>
      </c>
      <c r="AG247" s="1" t="s">
        <v>339</v>
      </c>
      <c r="AH247" s="1" t="s">
        <v>339</v>
      </c>
      <c r="AI247" s="1" t="s">
        <v>339</v>
      </c>
      <c r="AJ247" s="1" t="s">
        <v>339</v>
      </c>
      <c r="AL247" s="1" t="s">
        <v>339</v>
      </c>
      <c r="AM247" s="1" t="s">
        <v>339</v>
      </c>
      <c r="AN247" s="1" t="s">
        <v>339</v>
      </c>
      <c r="AO247" s="1" t="s">
        <v>339</v>
      </c>
      <c r="AP247" s="1" t="s">
        <v>339</v>
      </c>
      <c r="AQ247" s="1" t="s">
        <v>339</v>
      </c>
      <c r="AR247" s="1" t="s">
        <v>339</v>
      </c>
      <c r="AT247" s="87"/>
    </row>
    <row r="248" spans="1:46" ht="14.4" customHeight="1" outlineLevel="6" x14ac:dyDescent="0.3">
      <c r="A248" s="3" t="str">
        <f t="shared" si="46"/>
        <v>PuntGeometrie [+]</v>
      </c>
      <c r="B248" s="8"/>
      <c r="C248" s="8"/>
      <c r="D248" s="122">
        <f t="shared" si="35"/>
        <v>5</v>
      </c>
      <c r="F248" s="231"/>
      <c r="H248" s="225"/>
      <c r="J248" s="237"/>
      <c r="K248" s="93"/>
      <c r="L248" s="235"/>
      <c r="N248" s="229"/>
      <c r="O248" s="13" t="s">
        <v>181</v>
      </c>
      <c r="S248" s="1"/>
      <c r="T248" s="1"/>
      <c r="U248" s="1"/>
      <c r="W248" s="1" t="str">
        <f t="shared" si="23"/>
        <v>Nvt</v>
      </c>
      <c r="X248" s="1" t="str">
        <f t="shared" si="24"/>
        <v>Nvt</v>
      </c>
      <c r="Y248" s="1" t="str">
        <f t="shared" si="25"/>
        <v>Nvt</v>
      </c>
      <c r="AA248" s="1" t="s">
        <v>339</v>
      </c>
      <c r="AB248" s="1" t="s">
        <v>339</v>
      </c>
      <c r="AC248" s="1" t="s">
        <v>339</v>
      </c>
      <c r="AD248" s="1" t="s">
        <v>339</v>
      </c>
      <c r="AE248" s="1" t="s">
        <v>339</v>
      </c>
      <c r="AF248" s="1" t="s">
        <v>339</v>
      </c>
      <c r="AG248" s="1" t="s">
        <v>339</v>
      </c>
      <c r="AH248" s="1" t="s">
        <v>339</v>
      </c>
      <c r="AI248" s="1" t="s">
        <v>339</v>
      </c>
      <c r="AJ248" s="1" t="s">
        <v>339</v>
      </c>
      <c r="AL248" s="1" t="s">
        <v>339</v>
      </c>
      <c r="AM248" s="1" t="s">
        <v>339</v>
      </c>
      <c r="AN248" s="1" t="s">
        <v>339</v>
      </c>
      <c r="AO248" s="1" t="s">
        <v>339</v>
      </c>
      <c r="AP248" s="1" t="s">
        <v>339</v>
      </c>
      <c r="AQ248" s="1" t="s">
        <v>339</v>
      </c>
      <c r="AR248" s="1" t="s">
        <v>339</v>
      </c>
      <c r="AT248" s="87"/>
    </row>
    <row r="249" spans="1:46" ht="14.4" customHeight="1" outlineLevel="7" x14ac:dyDescent="0.3">
      <c r="A249" s="7" t="str">
        <f>Q249</f>
        <v>Hoek</v>
      </c>
      <c r="B249" s="8"/>
      <c r="C249" s="8"/>
      <c r="D249" s="122">
        <f t="shared" si="35"/>
        <v>6</v>
      </c>
      <c r="F249" s="231"/>
      <c r="H249" s="225"/>
      <c r="J249" s="237"/>
      <c r="K249" s="93"/>
      <c r="L249" s="235"/>
      <c r="N249" s="229"/>
      <c r="P249" s="229" t="s">
        <v>52</v>
      </c>
      <c r="Q249" s="7" t="s">
        <v>53</v>
      </c>
      <c r="S249" s="1"/>
      <c r="T249" s="1"/>
      <c r="U249" s="1"/>
      <c r="W249" s="1" t="str">
        <f t="shared" si="23"/>
        <v>Nvt</v>
      </c>
      <c r="X249" s="1" t="str">
        <f t="shared" si="24"/>
        <v>Nvt</v>
      </c>
      <c r="Y249" s="1" t="str">
        <f t="shared" si="25"/>
        <v>Nvt</v>
      </c>
      <c r="AA249" s="1" t="s">
        <v>339</v>
      </c>
      <c r="AB249" s="1" t="s">
        <v>339</v>
      </c>
      <c r="AC249" s="1" t="s">
        <v>339</v>
      </c>
      <c r="AD249" s="1" t="s">
        <v>339</v>
      </c>
      <c r="AE249" s="1" t="s">
        <v>339</v>
      </c>
      <c r="AF249" s="1" t="s">
        <v>339</v>
      </c>
      <c r="AG249" s="1" t="s">
        <v>339</v>
      </c>
      <c r="AH249" s="1" t="s">
        <v>339</v>
      </c>
      <c r="AI249" s="1" t="s">
        <v>339</v>
      </c>
      <c r="AJ249" s="1" t="s">
        <v>339</v>
      </c>
      <c r="AL249" s="1" t="s">
        <v>339</v>
      </c>
      <c r="AM249" s="1" t="s">
        <v>339</v>
      </c>
      <c r="AN249" s="1" t="s">
        <v>339</v>
      </c>
      <c r="AO249" s="1" t="s">
        <v>339</v>
      </c>
      <c r="AP249" s="1" t="s">
        <v>339</v>
      </c>
      <c r="AQ249" s="1" t="s">
        <v>339</v>
      </c>
      <c r="AR249" s="1" t="s">
        <v>339</v>
      </c>
      <c r="AT249" s="87"/>
    </row>
    <row r="250" spans="1:46" ht="14.4" customHeight="1" outlineLevel="7" x14ac:dyDescent="0.3">
      <c r="A250" s="7" t="str">
        <f t="shared" ref="A250:A251" si="47">Q250</f>
        <v>Punt</v>
      </c>
      <c r="B250" s="8"/>
      <c r="C250" s="8"/>
      <c r="D250" s="122">
        <f t="shared" si="35"/>
        <v>6</v>
      </c>
      <c r="F250" s="231"/>
      <c r="H250" s="225"/>
      <c r="J250" s="237"/>
      <c r="K250" s="93"/>
      <c r="L250" s="235"/>
      <c r="N250" s="229"/>
      <c r="P250" s="229"/>
      <c r="Q250" s="7" t="s">
        <v>54</v>
      </c>
      <c r="S250" s="1"/>
      <c r="T250" s="1"/>
      <c r="U250" s="1"/>
      <c r="W250" s="1" t="str">
        <f t="shared" si="23"/>
        <v>Nvt</v>
      </c>
      <c r="X250" s="1" t="str">
        <f t="shared" si="24"/>
        <v>Nvt</v>
      </c>
      <c r="Y250" s="1" t="str">
        <f t="shared" si="25"/>
        <v>Nvt</v>
      </c>
      <c r="AA250" s="1" t="s">
        <v>339</v>
      </c>
      <c r="AB250" s="1" t="s">
        <v>339</v>
      </c>
      <c r="AC250" s="1" t="s">
        <v>339</v>
      </c>
      <c r="AD250" s="1" t="s">
        <v>339</v>
      </c>
      <c r="AE250" s="1" t="s">
        <v>339</v>
      </c>
      <c r="AF250" s="1" t="s">
        <v>339</v>
      </c>
      <c r="AG250" s="1" t="s">
        <v>339</v>
      </c>
      <c r="AH250" s="1" t="s">
        <v>339</v>
      </c>
      <c r="AI250" s="1" t="s">
        <v>339</v>
      </c>
      <c r="AJ250" s="1" t="s">
        <v>339</v>
      </c>
      <c r="AL250" s="1" t="s">
        <v>339</v>
      </c>
      <c r="AM250" s="1" t="s">
        <v>339</v>
      </c>
      <c r="AN250" s="1" t="s">
        <v>339</v>
      </c>
      <c r="AO250" s="1" t="s">
        <v>339</v>
      </c>
      <c r="AP250" s="1" t="s">
        <v>339</v>
      </c>
      <c r="AQ250" s="1" t="s">
        <v>339</v>
      </c>
      <c r="AR250" s="1" t="s">
        <v>339</v>
      </c>
      <c r="AT250" s="87"/>
    </row>
    <row r="251" spans="1:46" ht="14.4" customHeight="1" outlineLevel="7" x14ac:dyDescent="0.3">
      <c r="A251" s="3" t="str">
        <f t="shared" si="47"/>
        <v>Referentiemaatvoering</v>
      </c>
      <c r="B251" s="8"/>
      <c r="C251" s="8"/>
      <c r="D251" s="122">
        <f t="shared" si="35"/>
        <v>6</v>
      </c>
      <c r="F251" s="231"/>
      <c r="H251" s="225"/>
      <c r="J251" s="237"/>
      <c r="K251" s="93"/>
      <c r="L251" s="235"/>
      <c r="N251" s="229"/>
      <c r="P251" s="229"/>
      <c r="Q251" s="3" t="s">
        <v>48</v>
      </c>
      <c r="S251" s="1"/>
      <c r="T251" s="1"/>
      <c r="U251" s="1"/>
      <c r="W251" s="1" t="str">
        <f t="shared" si="23"/>
        <v>Nvt</v>
      </c>
      <c r="X251" s="1" t="str">
        <f t="shared" si="24"/>
        <v>Nvt</v>
      </c>
      <c r="Y251" s="1" t="str">
        <f t="shared" si="25"/>
        <v>Nvt</v>
      </c>
      <c r="AA251" s="1" t="s">
        <v>339</v>
      </c>
      <c r="AB251" s="1" t="s">
        <v>339</v>
      </c>
      <c r="AC251" s="1" t="s">
        <v>339</v>
      </c>
      <c r="AD251" s="1" t="s">
        <v>339</v>
      </c>
      <c r="AE251" s="1" t="s">
        <v>339</v>
      </c>
      <c r="AF251" s="1" t="s">
        <v>339</v>
      </c>
      <c r="AG251" s="1" t="s">
        <v>339</v>
      </c>
      <c r="AH251" s="1" t="s">
        <v>339</v>
      </c>
      <c r="AI251" s="1" t="s">
        <v>339</v>
      </c>
      <c r="AJ251" s="1" t="s">
        <v>339</v>
      </c>
      <c r="AL251" s="1" t="s">
        <v>339</v>
      </c>
      <c r="AM251" s="1" t="s">
        <v>339</v>
      </c>
      <c r="AN251" s="1" t="s">
        <v>339</v>
      </c>
      <c r="AO251" s="1" t="s">
        <v>339</v>
      </c>
      <c r="AP251" s="1" t="s">
        <v>339</v>
      </c>
      <c r="AQ251" s="1" t="s">
        <v>339</v>
      </c>
      <c r="AR251" s="1" t="s">
        <v>339</v>
      </c>
      <c r="AT251" s="87"/>
    </row>
    <row r="252" spans="1:46" ht="14.4" customHeight="1" outlineLevel="6" x14ac:dyDescent="0.3">
      <c r="A252" s="3" t="str">
        <f t="shared" si="46"/>
        <v>Bewerking</v>
      </c>
      <c r="B252" s="8"/>
      <c r="C252" s="8"/>
      <c r="D252" s="122">
        <f t="shared" si="35"/>
        <v>5</v>
      </c>
      <c r="F252" s="231"/>
      <c r="H252" s="225"/>
      <c r="J252" s="237"/>
      <c r="K252" s="93"/>
      <c r="L252" s="235"/>
      <c r="N252" s="229"/>
      <c r="O252" s="13" t="s">
        <v>49</v>
      </c>
      <c r="S252" s="1"/>
      <c r="T252" s="1"/>
      <c r="U252" s="1"/>
      <c r="W252" s="1" t="str">
        <f t="shared" si="23"/>
        <v>Nvt</v>
      </c>
      <c r="X252" s="1" t="str">
        <f t="shared" si="24"/>
        <v>Nvt</v>
      </c>
      <c r="Y252" s="1" t="str">
        <f t="shared" si="25"/>
        <v>Nvt</v>
      </c>
      <c r="AA252" s="1" t="s">
        <v>339</v>
      </c>
      <c r="AB252" s="1" t="s">
        <v>339</v>
      </c>
      <c r="AC252" s="1" t="s">
        <v>339</v>
      </c>
      <c r="AD252" s="1" t="s">
        <v>339</v>
      </c>
      <c r="AE252" s="1" t="s">
        <v>339</v>
      </c>
      <c r="AF252" s="1" t="s">
        <v>339</v>
      </c>
      <c r="AG252" s="1" t="s">
        <v>339</v>
      </c>
      <c r="AH252" s="1" t="s">
        <v>339</v>
      </c>
      <c r="AI252" s="1" t="s">
        <v>339</v>
      </c>
      <c r="AJ252" s="1" t="s">
        <v>339</v>
      </c>
      <c r="AL252" s="1" t="s">
        <v>339</v>
      </c>
      <c r="AM252" s="1" t="s">
        <v>339</v>
      </c>
      <c r="AN252" s="1" t="s">
        <v>339</v>
      </c>
      <c r="AO252" s="1" t="s">
        <v>339</v>
      </c>
      <c r="AP252" s="1" t="s">
        <v>339</v>
      </c>
      <c r="AQ252" s="1" t="s">
        <v>339</v>
      </c>
      <c r="AR252" s="1" t="s">
        <v>339</v>
      </c>
      <c r="AT252" s="87"/>
    </row>
    <row r="253" spans="1:46" ht="14.4" customHeight="1" outlineLevel="5" x14ac:dyDescent="0.3">
      <c r="A253" s="19"/>
      <c r="B253" s="8"/>
      <c r="C253" s="8"/>
      <c r="D253" s="122">
        <f t="shared" si="35"/>
        <v>0</v>
      </c>
      <c r="F253" s="231"/>
      <c r="H253" s="225"/>
      <c r="J253" s="99"/>
      <c r="K253" s="93"/>
      <c r="L253" s="10"/>
      <c r="S253" s="1"/>
      <c r="T253" s="1"/>
      <c r="U253" s="1"/>
      <c r="W253" s="1" t="str">
        <f t="shared" si="23"/>
        <v>Nvt</v>
      </c>
      <c r="X253" s="1" t="str">
        <f t="shared" si="24"/>
        <v>Nvt</v>
      </c>
      <c r="Y253" s="1" t="str">
        <f t="shared" si="25"/>
        <v>Nvt</v>
      </c>
      <c r="AA253" s="1" t="s">
        <v>339</v>
      </c>
      <c r="AB253" s="1" t="s">
        <v>339</v>
      </c>
      <c r="AC253" s="1" t="s">
        <v>339</v>
      </c>
      <c r="AD253" s="1" t="s">
        <v>339</v>
      </c>
      <c r="AE253" s="1" t="s">
        <v>339</v>
      </c>
      <c r="AF253" s="1" t="s">
        <v>339</v>
      </c>
      <c r="AG253" s="1" t="s">
        <v>339</v>
      </c>
      <c r="AH253" s="1" t="s">
        <v>339</v>
      </c>
      <c r="AI253" s="1" t="s">
        <v>339</v>
      </c>
      <c r="AJ253" s="1" t="s">
        <v>339</v>
      </c>
      <c r="AL253" s="1" t="s">
        <v>339</v>
      </c>
      <c r="AM253" s="1" t="s">
        <v>339</v>
      </c>
      <c r="AN253" s="1" t="s">
        <v>339</v>
      </c>
      <c r="AO253" s="1" t="s">
        <v>339</v>
      </c>
      <c r="AP253" s="1" t="s">
        <v>339</v>
      </c>
      <c r="AQ253" s="1" t="s">
        <v>339</v>
      </c>
      <c r="AR253" s="1" t="s">
        <v>339</v>
      </c>
      <c r="AT253" s="87"/>
    </row>
    <row r="254" spans="1:46" ht="14.4" customHeight="1" outlineLevel="4" x14ac:dyDescent="0.3">
      <c r="A254" s="19"/>
      <c r="B254" s="8"/>
      <c r="C254" s="8"/>
      <c r="D254" s="122">
        <f t="shared" si="35"/>
        <v>0</v>
      </c>
      <c r="F254" s="231"/>
      <c r="H254" s="225"/>
      <c r="J254" s="98"/>
      <c r="K254" s="93"/>
      <c r="L254" s="10"/>
      <c r="S254" s="1"/>
      <c r="T254" s="1"/>
      <c r="U254" s="1"/>
      <c r="W254" s="1" t="str">
        <f t="shared" si="23"/>
        <v>Nvt</v>
      </c>
      <c r="X254" s="1" t="str">
        <f t="shared" si="24"/>
        <v>Nvt</v>
      </c>
      <c r="Y254" s="1" t="str">
        <f t="shared" si="25"/>
        <v>Nvt</v>
      </c>
      <c r="AA254" s="1" t="s">
        <v>339</v>
      </c>
      <c r="AB254" s="1" t="s">
        <v>339</v>
      </c>
      <c r="AC254" s="1" t="s">
        <v>339</v>
      </c>
      <c r="AD254" s="1" t="s">
        <v>339</v>
      </c>
      <c r="AE254" s="1" t="s">
        <v>339</v>
      </c>
      <c r="AF254" s="1" t="s">
        <v>339</v>
      </c>
      <c r="AG254" s="1" t="s">
        <v>339</v>
      </c>
      <c r="AH254" s="1" t="s">
        <v>339</v>
      </c>
      <c r="AI254" s="1" t="s">
        <v>339</v>
      </c>
      <c r="AJ254" s="1" t="s">
        <v>339</v>
      </c>
      <c r="AL254" s="1" t="s">
        <v>339</v>
      </c>
      <c r="AM254" s="1" t="s">
        <v>339</v>
      </c>
      <c r="AN254" s="1" t="s">
        <v>339</v>
      </c>
      <c r="AO254" s="1" t="s">
        <v>339</v>
      </c>
      <c r="AP254" s="1" t="s">
        <v>339</v>
      </c>
      <c r="AQ254" s="1" t="s">
        <v>339</v>
      </c>
      <c r="AR254" s="1" t="s">
        <v>339</v>
      </c>
      <c r="AT254" s="87"/>
    </row>
    <row r="255" spans="1:46" ht="14.4" customHeight="1" outlineLevel="1" x14ac:dyDescent="0.3">
      <c r="A255" s="7" t="str">
        <f>I255</f>
        <v>Monteur [+]</v>
      </c>
      <c r="B255" s="7"/>
      <c r="C255" s="7" t="s">
        <v>352</v>
      </c>
      <c r="D255" s="122">
        <f t="shared" si="35"/>
        <v>2</v>
      </c>
      <c r="F255" s="231"/>
      <c r="H255" s="225"/>
      <c r="I255" s="17" t="s">
        <v>172</v>
      </c>
      <c r="S255" s="1" t="s">
        <v>248</v>
      </c>
      <c r="T255" s="1"/>
      <c r="U255" s="1"/>
      <c r="W255" s="1" t="str">
        <f t="shared" si="23"/>
        <v>Ja</v>
      </c>
      <c r="X255" s="1" t="str">
        <f t="shared" si="24"/>
        <v>Ja</v>
      </c>
      <c r="Y255" s="1" t="str">
        <f t="shared" si="25"/>
        <v>Ja</v>
      </c>
      <c r="AA255" s="1" t="s">
        <v>338</v>
      </c>
      <c r="AB255" s="1" t="s">
        <v>338</v>
      </c>
      <c r="AC255" s="1" t="s">
        <v>338</v>
      </c>
      <c r="AD255" s="1" t="s">
        <v>339</v>
      </c>
      <c r="AE255" s="1" t="s">
        <v>339</v>
      </c>
      <c r="AF255" s="1" t="s">
        <v>338</v>
      </c>
      <c r="AG255" s="1" t="s">
        <v>338</v>
      </c>
      <c r="AH255" s="1" t="s">
        <v>338</v>
      </c>
      <c r="AI255" s="1" t="s">
        <v>338</v>
      </c>
      <c r="AJ255" s="1" t="s">
        <v>338</v>
      </c>
      <c r="AL255" s="1" t="s">
        <v>338</v>
      </c>
      <c r="AM255" s="1" t="s">
        <v>338</v>
      </c>
      <c r="AN255" s="1" t="s">
        <v>338</v>
      </c>
      <c r="AO255" s="1" t="s">
        <v>338</v>
      </c>
      <c r="AP255" s="1" t="s">
        <v>338</v>
      </c>
      <c r="AQ255" s="1" t="s">
        <v>338</v>
      </c>
      <c r="AR255" s="1" t="s">
        <v>338</v>
      </c>
      <c r="AT255" s="21"/>
    </row>
    <row r="256" spans="1:46" ht="14.4" customHeight="1" outlineLevel="2" x14ac:dyDescent="0.3">
      <c r="A256" s="7" t="str">
        <f>K256</f>
        <v>Naam</v>
      </c>
      <c r="B256" s="7"/>
      <c r="C256" s="7" t="s">
        <v>352</v>
      </c>
      <c r="D256" s="122">
        <f t="shared" si="35"/>
        <v>3</v>
      </c>
      <c r="F256" s="231"/>
      <c r="H256" s="225"/>
      <c r="J256" s="20" t="s">
        <v>99</v>
      </c>
      <c r="K256" s="7" t="s">
        <v>100</v>
      </c>
      <c r="L256" s="9"/>
      <c r="S256" s="1" t="s">
        <v>137</v>
      </c>
      <c r="T256" s="1"/>
      <c r="U256" s="1"/>
      <c r="W256" s="1" t="str">
        <f t="shared" si="23"/>
        <v>Ja</v>
      </c>
      <c r="X256" s="1" t="str">
        <f t="shared" si="24"/>
        <v>Ja</v>
      </c>
      <c r="Y256" s="1" t="str">
        <f t="shared" si="25"/>
        <v>Ja</v>
      </c>
      <c r="AA256" s="1" t="s">
        <v>338</v>
      </c>
      <c r="AB256" s="1" t="s">
        <v>338</v>
      </c>
      <c r="AC256" s="1" t="s">
        <v>338</v>
      </c>
      <c r="AD256" s="1" t="s">
        <v>339</v>
      </c>
      <c r="AE256" s="1" t="s">
        <v>339</v>
      </c>
      <c r="AF256" s="1" t="s">
        <v>338</v>
      </c>
      <c r="AG256" s="1" t="s">
        <v>338</v>
      </c>
      <c r="AH256" s="1" t="s">
        <v>338</v>
      </c>
      <c r="AI256" s="1" t="s">
        <v>338</v>
      </c>
      <c r="AJ256" s="1" t="s">
        <v>338</v>
      </c>
      <c r="AL256" s="1" t="s">
        <v>338</v>
      </c>
      <c r="AM256" s="1" t="s">
        <v>338</v>
      </c>
      <c r="AN256" s="1" t="s">
        <v>338</v>
      </c>
      <c r="AO256" s="1" t="s">
        <v>338</v>
      </c>
      <c r="AP256" s="1" t="s">
        <v>338</v>
      </c>
      <c r="AQ256" s="1" t="s">
        <v>338</v>
      </c>
      <c r="AR256" s="1" t="s">
        <v>338</v>
      </c>
      <c r="AT256" s="21"/>
    </row>
    <row r="257" spans="1:46" ht="14.4" customHeight="1" outlineLevel="1" x14ac:dyDescent="0.3">
      <c r="A257" s="7" t="str">
        <f>I257</f>
        <v>TijdstipUitvoering</v>
      </c>
      <c r="B257" s="7"/>
      <c r="C257" s="7" t="s">
        <v>352</v>
      </c>
      <c r="D257" s="122">
        <f t="shared" si="35"/>
        <v>2</v>
      </c>
      <c r="F257" s="231"/>
      <c r="H257" s="225"/>
      <c r="I257" s="17" t="s">
        <v>101</v>
      </c>
      <c r="S257" s="1" t="s">
        <v>249</v>
      </c>
      <c r="T257" s="1"/>
      <c r="U257" s="1"/>
      <c r="W257" s="1" t="str">
        <f t="shared" si="23"/>
        <v>Ja</v>
      </c>
      <c r="X257" s="1" t="str">
        <f t="shared" si="24"/>
        <v>Ja</v>
      </c>
      <c r="Y257" s="1" t="str">
        <f t="shared" si="25"/>
        <v>Ja</v>
      </c>
      <c r="AA257" s="1" t="s">
        <v>338</v>
      </c>
      <c r="AB257" s="1" t="s">
        <v>338</v>
      </c>
      <c r="AC257" s="1" t="s">
        <v>338</v>
      </c>
      <c r="AD257" s="1" t="s">
        <v>339</v>
      </c>
      <c r="AE257" s="1" t="s">
        <v>339</v>
      </c>
      <c r="AF257" s="1" t="s">
        <v>338</v>
      </c>
      <c r="AG257" s="1" t="s">
        <v>338</v>
      </c>
      <c r="AH257" s="1" t="s">
        <v>338</v>
      </c>
      <c r="AI257" s="1" t="s">
        <v>338</v>
      </c>
      <c r="AJ257" s="1" t="s">
        <v>338</v>
      </c>
      <c r="AL257" s="1" t="s">
        <v>338</v>
      </c>
      <c r="AM257" s="1" t="s">
        <v>338</v>
      </c>
      <c r="AN257" s="1" t="s">
        <v>338</v>
      </c>
      <c r="AO257" s="1" t="s">
        <v>338</v>
      </c>
      <c r="AP257" s="1" t="s">
        <v>338</v>
      </c>
      <c r="AQ257" s="1" t="s">
        <v>338</v>
      </c>
      <c r="AR257" s="1" t="s">
        <v>338</v>
      </c>
      <c r="AT257" s="21"/>
    </row>
    <row r="258" spans="1:46" ht="14.4" customHeight="1" outlineLevel="1" x14ac:dyDescent="0.3">
      <c r="A258" s="3" t="str">
        <f>I258</f>
        <v>Mantelbuis [+]</v>
      </c>
      <c r="B258" s="3"/>
      <c r="C258" s="3" t="s">
        <v>353</v>
      </c>
      <c r="D258" s="122">
        <f t="shared" si="35"/>
        <v>2</v>
      </c>
      <c r="F258" s="231"/>
      <c r="H258" s="225"/>
      <c r="I258" s="13" t="s">
        <v>176</v>
      </c>
      <c r="S258" s="1" t="s">
        <v>250</v>
      </c>
      <c r="T258" s="1"/>
      <c r="U258" s="1"/>
      <c r="W258" s="1" t="str">
        <f t="shared" si="23"/>
        <v>Optie</v>
      </c>
      <c r="X258" s="1" t="str">
        <f t="shared" si="24"/>
        <v>Nee</v>
      </c>
      <c r="Y258" s="1" t="str">
        <f t="shared" si="25"/>
        <v>Optie</v>
      </c>
      <c r="AA258" s="1" t="s">
        <v>340</v>
      </c>
      <c r="AB258" s="1" t="s">
        <v>340</v>
      </c>
      <c r="AC258" s="1" t="s">
        <v>340</v>
      </c>
      <c r="AD258" s="1" t="s">
        <v>339</v>
      </c>
      <c r="AE258" s="1" t="s">
        <v>339</v>
      </c>
      <c r="AF258" s="1" t="s">
        <v>340</v>
      </c>
      <c r="AG258" s="1" t="s">
        <v>340</v>
      </c>
      <c r="AH258" s="1" t="s">
        <v>340</v>
      </c>
      <c r="AI258" s="1" t="s">
        <v>340</v>
      </c>
      <c r="AJ258" s="1" t="s">
        <v>341</v>
      </c>
      <c r="AL258" s="1" t="s">
        <v>341</v>
      </c>
      <c r="AM258" s="1" t="s">
        <v>341</v>
      </c>
      <c r="AN258" s="1" t="s">
        <v>341</v>
      </c>
      <c r="AO258" s="1" t="s">
        <v>341</v>
      </c>
      <c r="AP258" s="1" t="s">
        <v>341</v>
      </c>
      <c r="AQ258" s="1" t="s">
        <v>341</v>
      </c>
      <c r="AR258" s="1" t="s">
        <v>341</v>
      </c>
      <c r="AT258" s="21"/>
    </row>
    <row r="259" spans="1:46" ht="273.60000000000002" outlineLevel="2" x14ac:dyDescent="0.3">
      <c r="A259" s="7" t="str">
        <f t="shared" ref="A259:A266" si="48">K259</f>
        <v>Buitendiameter</v>
      </c>
      <c r="B259" s="7"/>
      <c r="C259" s="7" t="s">
        <v>352</v>
      </c>
      <c r="D259" s="122">
        <f t="shared" ref="D259:D313" si="49">IF(G259="",IF(I259="",IF(K259="",IF(M259="",IF(O259="",IF(Q259="",0,6),5),4),3),2),1)</f>
        <v>3</v>
      </c>
      <c r="F259" s="231"/>
      <c r="H259" s="225"/>
      <c r="I259" s="4"/>
      <c r="J259" s="229" t="s">
        <v>102</v>
      </c>
      <c r="K259" s="7" t="s">
        <v>103</v>
      </c>
      <c r="L259" s="9"/>
      <c r="S259" s="1" t="s">
        <v>251</v>
      </c>
      <c r="T259" s="21" t="s">
        <v>314</v>
      </c>
      <c r="U259" s="21" t="s">
        <v>314</v>
      </c>
      <c r="W259" s="1" t="str">
        <f t="shared" si="23"/>
        <v>Ja</v>
      </c>
      <c r="X259" s="1" t="str">
        <f t="shared" si="24"/>
        <v>Nvt</v>
      </c>
      <c r="Y259" s="1" t="str">
        <f t="shared" si="25"/>
        <v>Ja</v>
      </c>
      <c r="AA259" s="1" t="s">
        <v>338</v>
      </c>
      <c r="AB259" s="1" t="s">
        <v>338</v>
      </c>
      <c r="AC259" s="1" t="s">
        <v>338</v>
      </c>
      <c r="AD259" s="1" t="s">
        <v>339</v>
      </c>
      <c r="AE259" s="1" t="s">
        <v>339</v>
      </c>
      <c r="AF259" s="1" t="s">
        <v>338</v>
      </c>
      <c r="AG259" s="1" t="s">
        <v>338</v>
      </c>
      <c r="AH259" s="1" t="s">
        <v>338</v>
      </c>
      <c r="AI259" s="1" t="s">
        <v>338</v>
      </c>
      <c r="AJ259" s="1" t="s">
        <v>339</v>
      </c>
      <c r="AL259" s="1" t="s">
        <v>339</v>
      </c>
      <c r="AM259" s="1" t="s">
        <v>339</v>
      </c>
      <c r="AN259" s="1" t="s">
        <v>339</v>
      </c>
      <c r="AO259" s="1" t="s">
        <v>339</v>
      </c>
      <c r="AP259" s="1" t="s">
        <v>339</v>
      </c>
      <c r="AQ259" s="1" t="s">
        <v>339</v>
      </c>
      <c r="AR259" s="1" t="s">
        <v>339</v>
      </c>
      <c r="AT259" s="21"/>
    </row>
    <row r="260" spans="1:46" ht="14.4" customHeight="1" outlineLevel="2" x14ac:dyDescent="0.3">
      <c r="A260" s="7" t="str">
        <f t="shared" si="48"/>
        <v>IsGevuld</v>
      </c>
      <c r="B260" s="7"/>
      <c r="C260" s="7" t="s">
        <v>352</v>
      </c>
      <c r="D260" s="122">
        <f t="shared" si="49"/>
        <v>3</v>
      </c>
      <c r="F260" s="231"/>
      <c r="H260" s="225"/>
      <c r="J260" s="229"/>
      <c r="K260" s="7" t="s">
        <v>104</v>
      </c>
      <c r="L260" s="9"/>
      <c r="S260" s="1" t="s">
        <v>148</v>
      </c>
      <c r="T260" s="1"/>
      <c r="U260" s="1"/>
      <c r="W260" s="1" t="str">
        <f t="shared" si="23"/>
        <v>Ja</v>
      </c>
      <c r="X260" s="1" t="str">
        <f t="shared" si="24"/>
        <v>Nvt</v>
      </c>
      <c r="Y260" s="1" t="str">
        <f t="shared" si="25"/>
        <v>Ja</v>
      </c>
      <c r="AA260" s="1" t="s">
        <v>338</v>
      </c>
      <c r="AB260" s="1" t="s">
        <v>338</v>
      </c>
      <c r="AC260" s="1" t="s">
        <v>338</v>
      </c>
      <c r="AD260" s="1" t="s">
        <v>339</v>
      </c>
      <c r="AE260" s="1" t="s">
        <v>339</v>
      </c>
      <c r="AF260" s="1" t="s">
        <v>338</v>
      </c>
      <c r="AG260" s="1" t="s">
        <v>338</v>
      </c>
      <c r="AH260" s="1" t="s">
        <v>338</v>
      </c>
      <c r="AI260" s="1" t="s">
        <v>338</v>
      </c>
      <c r="AJ260" s="1" t="s">
        <v>339</v>
      </c>
      <c r="AL260" s="1" t="s">
        <v>339</v>
      </c>
      <c r="AM260" s="1" t="s">
        <v>339</v>
      </c>
      <c r="AN260" s="1" t="s">
        <v>339</v>
      </c>
      <c r="AO260" s="1" t="s">
        <v>339</v>
      </c>
      <c r="AP260" s="1" t="s">
        <v>339</v>
      </c>
      <c r="AQ260" s="1" t="s">
        <v>339</v>
      </c>
      <c r="AR260" s="1" t="s">
        <v>339</v>
      </c>
      <c r="AT260" s="21"/>
    </row>
    <row r="261" spans="1:46" ht="14.4" customHeight="1" outlineLevel="2" x14ac:dyDescent="0.3">
      <c r="A261" s="7" t="str">
        <f t="shared" si="48"/>
        <v>IsHergebruikt</v>
      </c>
      <c r="B261" s="7"/>
      <c r="C261" s="7" t="s">
        <v>352</v>
      </c>
      <c r="D261" s="122">
        <f t="shared" si="49"/>
        <v>3</v>
      </c>
      <c r="F261" s="231"/>
      <c r="H261" s="225"/>
      <c r="J261" s="229"/>
      <c r="K261" s="7" t="s">
        <v>105</v>
      </c>
      <c r="L261" s="9"/>
      <c r="S261" s="1" t="s">
        <v>148</v>
      </c>
      <c r="T261" s="1"/>
      <c r="U261" s="1"/>
      <c r="W261" s="1" t="str">
        <f t="shared" si="23"/>
        <v>Ja</v>
      </c>
      <c r="X261" s="1" t="str">
        <f t="shared" si="24"/>
        <v>Nvt</v>
      </c>
      <c r="Y261" s="1" t="str">
        <f t="shared" si="25"/>
        <v>Ja</v>
      </c>
      <c r="AA261" s="1" t="s">
        <v>338</v>
      </c>
      <c r="AB261" s="1" t="s">
        <v>338</v>
      </c>
      <c r="AC261" s="1" t="s">
        <v>338</v>
      </c>
      <c r="AD261" s="1" t="s">
        <v>339</v>
      </c>
      <c r="AE261" s="1" t="s">
        <v>339</v>
      </c>
      <c r="AF261" s="1" t="s">
        <v>338</v>
      </c>
      <c r="AG261" s="1" t="s">
        <v>338</v>
      </c>
      <c r="AH261" s="1" t="s">
        <v>338</v>
      </c>
      <c r="AI261" s="1" t="s">
        <v>338</v>
      </c>
      <c r="AJ261" s="1" t="s">
        <v>339</v>
      </c>
      <c r="AL261" s="1" t="s">
        <v>339</v>
      </c>
      <c r="AM261" s="1" t="s">
        <v>339</v>
      </c>
      <c r="AN261" s="1" t="s">
        <v>339</v>
      </c>
      <c r="AO261" s="1" t="s">
        <v>339</v>
      </c>
      <c r="AP261" s="1" t="s">
        <v>339</v>
      </c>
      <c r="AQ261" s="1" t="s">
        <v>339</v>
      </c>
      <c r="AR261" s="1" t="s">
        <v>339</v>
      </c>
      <c r="AT261" s="21"/>
    </row>
    <row r="262" spans="1:46" ht="14.4" customHeight="1" outlineLevel="2" x14ac:dyDescent="0.3">
      <c r="A262" s="7" t="str">
        <f t="shared" si="48"/>
        <v>Lengte</v>
      </c>
      <c r="B262" s="7"/>
      <c r="C262" s="7" t="s">
        <v>352</v>
      </c>
      <c r="D262" s="122">
        <f t="shared" si="49"/>
        <v>3</v>
      </c>
      <c r="F262" s="231"/>
      <c r="H262" s="225"/>
      <c r="J262" s="229"/>
      <c r="K262" s="7" t="s">
        <v>45</v>
      </c>
      <c r="L262" s="9"/>
      <c r="S262" s="1" t="s">
        <v>163</v>
      </c>
      <c r="T262" s="1"/>
      <c r="U262" s="1"/>
      <c r="W262" s="1" t="str">
        <f t="shared" si="23"/>
        <v>Ja</v>
      </c>
      <c r="X262" s="1" t="str">
        <f t="shared" si="24"/>
        <v>Nvt</v>
      </c>
      <c r="Y262" s="1" t="str">
        <f t="shared" si="25"/>
        <v>Ja</v>
      </c>
      <c r="AA262" s="1" t="s">
        <v>338</v>
      </c>
      <c r="AB262" s="1" t="s">
        <v>338</v>
      </c>
      <c r="AC262" s="1" t="s">
        <v>338</v>
      </c>
      <c r="AD262" s="1" t="s">
        <v>339</v>
      </c>
      <c r="AE262" s="1" t="s">
        <v>339</v>
      </c>
      <c r="AF262" s="1" t="s">
        <v>338</v>
      </c>
      <c r="AG262" s="1" t="s">
        <v>338</v>
      </c>
      <c r="AH262" s="1" t="s">
        <v>338</v>
      </c>
      <c r="AI262" s="1" t="s">
        <v>338</v>
      </c>
      <c r="AJ262" s="1" t="s">
        <v>339</v>
      </c>
      <c r="AL262" s="1" t="s">
        <v>339</v>
      </c>
      <c r="AM262" s="1" t="s">
        <v>339</v>
      </c>
      <c r="AN262" s="1" t="s">
        <v>339</v>
      </c>
      <c r="AO262" s="1" t="s">
        <v>339</v>
      </c>
      <c r="AP262" s="1" t="s">
        <v>339</v>
      </c>
      <c r="AQ262" s="1" t="s">
        <v>339</v>
      </c>
      <c r="AR262" s="1" t="s">
        <v>339</v>
      </c>
      <c r="AT262" s="21"/>
    </row>
    <row r="263" spans="1:46" ht="129.6" outlineLevel="2" x14ac:dyDescent="0.3">
      <c r="A263" s="7" t="str">
        <f t="shared" si="48"/>
        <v>Materiaal</v>
      </c>
      <c r="B263" s="7"/>
      <c r="C263" s="7" t="s">
        <v>352</v>
      </c>
      <c r="D263" s="122">
        <f t="shared" si="49"/>
        <v>3</v>
      </c>
      <c r="F263" s="231"/>
      <c r="H263" s="225"/>
      <c r="J263" s="229"/>
      <c r="K263" s="7" t="s">
        <v>41</v>
      </c>
      <c r="L263" s="9"/>
      <c r="S263" s="1" t="s">
        <v>252</v>
      </c>
      <c r="T263" s="21" t="s">
        <v>315</v>
      </c>
      <c r="U263" s="21" t="s">
        <v>371</v>
      </c>
      <c r="W263" s="1" t="str">
        <f t="shared" si="23"/>
        <v>Ja</v>
      </c>
      <c r="X263" s="1" t="str">
        <f t="shared" si="24"/>
        <v>Nvt</v>
      </c>
      <c r="Y263" s="1" t="str">
        <f t="shared" si="25"/>
        <v>Ja</v>
      </c>
      <c r="AA263" s="1" t="s">
        <v>338</v>
      </c>
      <c r="AB263" s="1" t="s">
        <v>338</v>
      </c>
      <c r="AC263" s="1" t="s">
        <v>338</v>
      </c>
      <c r="AD263" s="1" t="s">
        <v>339</v>
      </c>
      <c r="AE263" s="1" t="s">
        <v>339</v>
      </c>
      <c r="AF263" s="1" t="s">
        <v>338</v>
      </c>
      <c r="AG263" s="1" t="s">
        <v>338</v>
      </c>
      <c r="AH263" s="1" t="s">
        <v>338</v>
      </c>
      <c r="AI263" s="1" t="s">
        <v>338</v>
      </c>
      <c r="AJ263" s="1" t="s">
        <v>339</v>
      </c>
      <c r="AL263" s="1" t="s">
        <v>339</v>
      </c>
      <c r="AM263" s="1" t="s">
        <v>339</v>
      </c>
      <c r="AN263" s="1" t="s">
        <v>339</v>
      </c>
      <c r="AO263" s="1" t="s">
        <v>339</v>
      </c>
      <c r="AP263" s="1" t="s">
        <v>339</v>
      </c>
      <c r="AQ263" s="1" t="s">
        <v>339</v>
      </c>
      <c r="AR263" s="1" t="s">
        <v>339</v>
      </c>
      <c r="AT263" s="21"/>
    </row>
    <row r="264" spans="1:46" ht="28.8" outlineLevel="2" x14ac:dyDescent="0.3">
      <c r="A264" s="3" t="str">
        <f t="shared" si="48"/>
        <v>AfwijkendType</v>
      </c>
      <c r="B264" s="3"/>
      <c r="C264" s="3" t="s">
        <v>353</v>
      </c>
      <c r="D264" s="122">
        <f t="shared" si="49"/>
        <v>3</v>
      </c>
      <c r="F264" s="231"/>
      <c r="H264" s="225"/>
      <c r="J264" s="229"/>
      <c r="K264" s="3" t="s">
        <v>106</v>
      </c>
      <c r="L264" s="9"/>
      <c r="S264" s="1" t="s">
        <v>253</v>
      </c>
      <c r="T264" s="21" t="s">
        <v>316</v>
      </c>
      <c r="U264" s="21" t="s">
        <v>316</v>
      </c>
      <c r="W264" s="1" t="str">
        <f t="shared" si="23"/>
        <v>Optie</v>
      </c>
      <c r="X264" s="1" t="str">
        <f t="shared" si="24"/>
        <v>Nvt</v>
      </c>
      <c r="Y264" s="1" t="str">
        <f t="shared" si="25"/>
        <v>Optie</v>
      </c>
      <c r="AA264" s="1" t="s">
        <v>340</v>
      </c>
      <c r="AB264" s="1" t="s">
        <v>340</v>
      </c>
      <c r="AC264" s="1" t="s">
        <v>340</v>
      </c>
      <c r="AD264" s="1" t="s">
        <v>339</v>
      </c>
      <c r="AE264" s="1" t="s">
        <v>339</v>
      </c>
      <c r="AF264" s="1" t="s">
        <v>340</v>
      </c>
      <c r="AG264" s="1" t="s">
        <v>340</v>
      </c>
      <c r="AH264" s="1" t="s">
        <v>340</v>
      </c>
      <c r="AI264" s="1" t="s">
        <v>340</v>
      </c>
      <c r="AJ264" s="1" t="s">
        <v>341</v>
      </c>
      <c r="AL264" s="1" t="s">
        <v>339</v>
      </c>
      <c r="AM264" s="1" t="s">
        <v>339</v>
      </c>
      <c r="AN264" s="1" t="s">
        <v>339</v>
      </c>
      <c r="AO264" s="1" t="s">
        <v>339</v>
      </c>
      <c r="AP264" s="1" t="s">
        <v>339</v>
      </c>
      <c r="AQ264" s="1" t="s">
        <v>339</v>
      </c>
      <c r="AR264" s="1" t="s">
        <v>339</v>
      </c>
      <c r="AT264" s="21"/>
    </row>
    <row r="265" spans="1:46" ht="72" outlineLevel="2" x14ac:dyDescent="0.3">
      <c r="A265" s="7" t="str">
        <f t="shared" si="48"/>
        <v>Bewerking</v>
      </c>
      <c r="B265" s="7"/>
      <c r="C265" s="7" t="s">
        <v>352</v>
      </c>
      <c r="D265" s="122">
        <f t="shared" si="49"/>
        <v>3</v>
      </c>
      <c r="F265" s="231"/>
      <c r="H265" s="225"/>
      <c r="J265" s="229"/>
      <c r="K265" s="7" t="s">
        <v>49</v>
      </c>
      <c r="L265" s="9"/>
      <c r="S265" s="1" t="s">
        <v>208</v>
      </c>
      <c r="T265" s="21" t="s">
        <v>366</v>
      </c>
      <c r="U265" s="21" t="s">
        <v>366</v>
      </c>
      <c r="W265" s="1" t="str">
        <f t="shared" si="23"/>
        <v>Ja</v>
      </c>
      <c r="X265" s="1" t="str">
        <f t="shared" si="24"/>
        <v>Nvt</v>
      </c>
      <c r="Y265" s="1" t="str">
        <f t="shared" si="25"/>
        <v>Ja</v>
      </c>
      <c r="AA265" s="1" t="s">
        <v>338</v>
      </c>
      <c r="AB265" s="1" t="s">
        <v>338</v>
      </c>
      <c r="AC265" s="1" t="s">
        <v>338</v>
      </c>
      <c r="AD265" s="1" t="s">
        <v>339</v>
      </c>
      <c r="AE265" s="1" t="s">
        <v>339</v>
      </c>
      <c r="AF265" s="1" t="s">
        <v>338</v>
      </c>
      <c r="AG265" s="1" t="s">
        <v>338</v>
      </c>
      <c r="AH265" s="1" t="s">
        <v>338</v>
      </c>
      <c r="AI265" s="1" t="s">
        <v>338</v>
      </c>
      <c r="AJ265" s="1" t="s">
        <v>339</v>
      </c>
      <c r="AL265" s="1" t="s">
        <v>339</v>
      </c>
      <c r="AM265" s="1" t="s">
        <v>339</v>
      </c>
      <c r="AN265" s="1" t="s">
        <v>339</v>
      </c>
      <c r="AO265" s="1" t="s">
        <v>339</v>
      </c>
      <c r="AP265" s="1" t="s">
        <v>339</v>
      </c>
      <c r="AQ265" s="1" t="s">
        <v>339</v>
      </c>
      <c r="AR265" s="1" t="s">
        <v>339</v>
      </c>
      <c r="AT265" s="21"/>
    </row>
    <row r="266" spans="1:46" ht="14.4" customHeight="1" outlineLevel="2" x14ac:dyDescent="0.3">
      <c r="A266" s="3" t="str">
        <f t="shared" si="48"/>
        <v>Lijnpunten [+]</v>
      </c>
      <c r="B266" s="3"/>
      <c r="C266" s="3" t="s">
        <v>353</v>
      </c>
      <c r="D266" s="122">
        <f t="shared" si="49"/>
        <v>3</v>
      </c>
      <c r="F266" s="231"/>
      <c r="H266" s="225"/>
      <c r="J266" s="229"/>
      <c r="K266" s="3" t="s">
        <v>175</v>
      </c>
      <c r="L266" s="9"/>
      <c r="S266" s="1" t="s">
        <v>207</v>
      </c>
      <c r="T266" s="1"/>
      <c r="U266" s="1"/>
      <c r="W266" s="1" t="str">
        <f t="shared" si="23"/>
        <v>Ja</v>
      </c>
      <c r="X266" s="1" t="str">
        <f t="shared" si="24"/>
        <v>Nvt</v>
      </c>
      <c r="Y266" s="1" t="str">
        <f t="shared" si="25"/>
        <v>Ja</v>
      </c>
      <c r="AA266" s="1" t="s">
        <v>338</v>
      </c>
      <c r="AB266" s="1" t="s">
        <v>338</v>
      </c>
      <c r="AC266" s="1" t="s">
        <v>338</v>
      </c>
      <c r="AD266" s="1" t="s">
        <v>339</v>
      </c>
      <c r="AE266" s="1" t="s">
        <v>339</v>
      </c>
      <c r="AF266" s="1" t="s">
        <v>338</v>
      </c>
      <c r="AG266" s="1" t="s">
        <v>338</v>
      </c>
      <c r="AH266" s="1" t="s">
        <v>338</v>
      </c>
      <c r="AI266" s="1" t="s">
        <v>341</v>
      </c>
      <c r="AJ266" s="1" t="s">
        <v>341</v>
      </c>
      <c r="AL266" s="1" t="s">
        <v>339</v>
      </c>
      <c r="AM266" s="1" t="s">
        <v>339</v>
      </c>
      <c r="AN266" s="1" t="s">
        <v>339</v>
      </c>
      <c r="AO266" s="1" t="s">
        <v>339</v>
      </c>
      <c r="AP266" s="1" t="s">
        <v>339</v>
      </c>
      <c r="AQ266" s="1" t="s">
        <v>339</v>
      </c>
      <c r="AR266" s="1" t="s">
        <v>339</v>
      </c>
      <c r="AT266" s="21"/>
    </row>
    <row r="267" spans="1:46" ht="14.4" customHeight="1" outlineLevel="3" x14ac:dyDescent="0.3">
      <c r="A267" s="7" t="str">
        <f>M267</f>
        <v>Lijnpunten</v>
      </c>
      <c r="B267" s="7"/>
      <c r="C267" s="7" t="s">
        <v>352</v>
      </c>
      <c r="D267" s="122">
        <f t="shared" si="49"/>
        <v>4</v>
      </c>
      <c r="F267" s="231"/>
      <c r="H267" s="225"/>
      <c r="K267" s="4"/>
      <c r="L267" s="229" t="s">
        <v>47</v>
      </c>
      <c r="M267" s="7" t="s">
        <v>47</v>
      </c>
      <c r="N267" s="9"/>
      <c r="S267" s="1" t="s">
        <v>137</v>
      </c>
      <c r="T267" s="1"/>
      <c r="U267" s="1"/>
      <c r="W267" s="1" t="str">
        <f t="shared" si="23"/>
        <v>Ja</v>
      </c>
      <c r="X267" s="1" t="str">
        <f t="shared" si="24"/>
        <v>Nvt</v>
      </c>
      <c r="Y267" s="1" t="str">
        <f t="shared" si="25"/>
        <v>Ja</v>
      </c>
      <c r="AA267" s="1" t="s">
        <v>338</v>
      </c>
      <c r="AB267" s="1" t="s">
        <v>338</v>
      </c>
      <c r="AC267" s="1" t="s">
        <v>338</v>
      </c>
      <c r="AD267" s="1" t="s">
        <v>339</v>
      </c>
      <c r="AE267" s="1" t="s">
        <v>339</v>
      </c>
      <c r="AF267" s="1" t="s">
        <v>338</v>
      </c>
      <c r="AG267" s="1" t="s">
        <v>338</v>
      </c>
      <c r="AH267" s="1" t="s">
        <v>338</v>
      </c>
      <c r="AI267" s="1" t="s">
        <v>339</v>
      </c>
      <c r="AJ267" s="1" t="s">
        <v>339</v>
      </c>
      <c r="AL267" s="1" t="s">
        <v>339</v>
      </c>
      <c r="AM267" s="1" t="s">
        <v>339</v>
      </c>
      <c r="AN267" s="1" t="s">
        <v>339</v>
      </c>
      <c r="AO267" s="1" t="s">
        <v>339</v>
      </c>
      <c r="AP267" s="1" t="s">
        <v>339</v>
      </c>
      <c r="AQ267" s="1" t="s">
        <v>339</v>
      </c>
      <c r="AR267" s="1" t="s">
        <v>339</v>
      </c>
      <c r="AT267" s="21"/>
    </row>
    <row r="268" spans="1:46" ht="14.4" customHeight="1" outlineLevel="3" x14ac:dyDescent="0.3">
      <c r="A268" s="3" t="str">
        <f>M268</f>
        <v>Referentiemaatvoering</v>
      </c>
      <c r="B268" s="3"/>
      <c r="C268" s="3" t="s">
        <v>353</v>
      </c>
      <c r="D268" s="122">
        <f t="shared" si="49"/>
        <v>4</v>
      </c>
      <c r="F268" s="231"/>
      <c r="H268" s="225"/>
      <c r="L268" s="229"/>
      <c r="M268" s="3" t="s">
        <v>48</v>
      </c>
      <c r="N268" s="9"/>
      <c r="S268" s="1" t="s">
        <v>137</v>
      </c>
      <c r="T268" s="1"/>
      <c r="U268" s="1"/>
      <c r="W268" s="1" t="str">
        <f t="shared" si="23"/>
        <v>Optie</v>
      </c>
      <c r="X268" s="1" t="str">
        <f t="shared" si="24"/>
        <v>Nvt</v>
      </c>
      <c r="Y268" s="1" t="str">
        <f t="shared" si="25"/>
        <v>Optie</v>
      </c>
      <c r="AA268" s="1" t="s">
        <v>340</v>
      </c>
      <c r="AB268" s="1" t="s">
        <v>340</v>
      </c>
      <c r="AC268" s="1" t="s">
        <v>340</v>
      </c>
      <c r="AD268" s="1" t="s">
        <v>339</v>
      </c>
      <c r="AE268" s="1" t="s">
        <v>339</v>
      </c>
      <c r="AF268" s="1" t="s">
        <v>340</v>
      </c>
      <c r="AG268" s="1" t="s">
        <v>340</v>
      </c>
      <c r="AH268" s="1" t="s">
        <v>340</v>
      </c>
      <c r="AI268" s="1" t="s">
        <v>339</v>
      </c>
      <c r="AJ268" s="1" t="s">
        <v>341</v>
      </c>
      <c r="AL268" s="1" t="s">
        <v>339</v>
      </c>
      <c r="AM268" s="1" t="s">
        <v>339</v>
      </c>
      <c r="AN268" s="1" t="s">
        <v>339</v>
      </c>
      <c r="AO268" s="1" t="s">
        <v>339</v>
      </c>
      <c r="AP268" s="1" t="s">
        <v>339</v>
      </c>
      <c r="AQ268" s="1" t="s">
        <v>339</v>
      </c>
      <c r="AR268" s="1" t="s">
        <v>339</v>
      </c>
      <c r="AT268" s="21"/>
    </row>
    <row r="269" spans="1:46" ht="14.4" customHeight="1" outlineLevel="2" x14ac:dyDescent="0.3">
      <c r="A269" s="19"/>
      <c r="B269" s="19"/>
      <c r="C269" s="19" t="s">
        <v>355</v>
      </c>
      <c r="D269" s="122">
        <f t="shared" si="49"/>
        <v>0</v>
      </c>
      <c r="F269" s="231"/>
      <c r="H269" s="225"/>
      <c r="L269" s="15"/>
      <c r="M269" s="9"/>
      <c r="N269" s="9"/>
      <c r="S269" s="1"/>
      <c r="T269" s="1"/>
      <c r="U269" s="1"/>
      <c r="W269" s="1" t="str">
        <f t="shared" si="23"/>
        <v>Nvt</v>
      </c>
      <c r="X269" s="1" t="str">
        <f t="shared" si="24"/>
        <v>Nvt</v>
      </c>
      <c r="Y269" s="1" t="str">
        <f t="shared" si="25"/>
        <v>Nvt</v>
      </c>
      <c r="AA269" s="1" t="s">
        <v>339</v>
      </c>
      <c r="AB269" s="1" t="s">
        <v>339</v>
      </c>
      <c r="AC269" s="1" t="s">
        <v>339</v>
      </c>
      <c r="AD269" s="1" t="s">
        <v>339</v>
      </c>
      <c r="AE269" s="1" t="s">
        <v>339</v>
      </c>
      <c r="AF269" s="1" t="s">
        <v>339</v>
      </c>
      <c r="AG269" s="1" t="s">
        <v>339</v>
      </c>
      <c r="AH269" s="1" t="s">
        <v>339</v>
      </c>
      <c r="AI269" s="1" t="s">
        <v>339</v>
      </c>
      <c r="AJ269" s="1" t="s">
        <v>339</v>
      </c>
      <c r="AL269" s="1" t="s">
        <v>339</v>
      </c>
      <c r="AM269" s="1" t="s">
        <v>339</v>
      </c>
      <c r="AN269" s="1" t="s">
        <v>339</v>
      </c>
      <c r="AO269" s="1" t="s">
        <v>339</v>
      </c>
      <c r="AP269" s="1" t="s">
        <v>339</v>
      </c>
      <c r="AQ269" s="1" t="s">
        <v>339</v>
      </c>
      <c r="AR269" s="1" t="s">
        <v>339</v>
      </c>
      <c r="AT269" s="21"/>
    </row>
    <row r="270" spans="1:46" ht="14.4" customHeight="1" outlineLevel="1" x14ac:dyDescent="0.3">
      <c r="A270" s="3" t="str">
        <f>I270</f>
        <v>BAG [+]</v>
      </c>
      <c r="B270" s="3"/>
      <c r="C270" s="3" t="s">
        <v>353</v>
      </c>
      <c r="D270" s="122">
        <f t="shared" si="49"/>
        <v>2</v>
      </c>
      <c r="F270" s="231"/>
      <c r="H270" s="225"/>
      <c r="I270" s="13" t="s">
        <v>177</v>
      </c>
      <c r="S270" s="1" t="s">
        <v>254</v>
      </c>
      <c r="T270" s="1"/>
      <c r="U270" s="1"/>
      <c r="W270" s="1" t="str">
        <f t="shared" si="23"/>
        <v>Nee</v>
      </c>
      <c r="X270" s="1" t="str">
        <f t="shared" si="24"/>
        <v>Nee</v>
      </c>
      <c r="Y270" s="1" t="str">
        <f t="shared" si="25"/>
        <v>Nee</v>
      </c>
      <c r="AA270" s="1" t="s">
        <v>341</v>
      </c>
      <c r="AB270" s="1" t="s">
        <v>341</v>
      </c>
      <c r="AC270" s="1" t="s">
        <v>341</v>
      </c>
      <c r="AD270" s="1" t="s">
        <v>339</v>
      </c>
      <c r="AE270" s="1" t="s">
        <v>339</v>
      </c>
      <c r="AF270" s="1" t="s">
        <v>341</v>
      </c>
      <c r="AG270" s="1" t="s">
        <v>341</v>
      </c>
      <c r="AH270" s="1" t="s">
        <v>341</v>
      </c>
      <c r="AI270" s="1" t="s">
        <v>341</v>
      </c>
      <c r="AJ270" s="1" t="s">
        <v>341</v>
      </c>
      <c r="AL270" s="1" t="s">
        <v>341</v>
      </c>
      <c r="AM270" s="1" t="s">
        <v>341</v>
      </c>
      <c r="AN270" s="1" t="s">
        <v>341</v>
      </c>
      <c r="AO270" s="1" t="s">
        <v>341</v>
      </c>
      <c r="AP270" s="1" t="s">
        <v>341</v>
      </c>
      <c r="AQ270" s="1" t="s">
        <v>341</v>
      </c>
      <c r="AR270" s="1" t="s">
        <v>341</v>
      </c>
      <c r="AT270" s="21"/>
    </row>
    <row r="271" spans="1:46" ht="14.4" customHeight="1" outlineLevel="2" x14ac:dyDescent="0.3">
      <c r="A271" s="7" t="str">
        <f>K271</f>
        <v>ID</v>
      </c>
      <c r="B271" s="7"/>
      <c r="C271" s="7" t="s">
        <v>352</v>
      </c>
      <c r="D271" s="122">
        <f t="shared" si="49"/>
        <v>3</v>
      </c>
      <c r="F271" s="231"/>
      <c r="H271" s="225"/>
      <c r="I271" s="4"/>
      <c r="J271" s="229" t="s">
        <v>107</v>
      </c>
      <c r="K271" s="7" t="s">
        <v>108</v>
      </c>
      <c r="L271" s="9"/>
      <c r="S271" s="1" t="s">
        <v>137</v>
      </c>
      <c r="T271" s="1"/>
      <c r="U271" s="1"/>
      <c r="W271" s="1" t="str">
        <f t="shared" si="23"/>
        <v>Nvt</v>
      </c>
      <c r="X271" s="1" t="str">
        <f t="shared" si="24"/>
        <v>Nvt</v>
      </c>
      <c r="Y271" s="1" t="str">
        <f t="shared" si="25"/>
        <v>Nvt</v>
      </c>
      <c r="AA271" s="1" t="s">
        <v>339</v>
      </c>
      <c r="AB271" s="1" t="s">
        <v>339</v>
      </c>
      <c r="AC271" s="1" t="s">
        <v>339</v>
      </c>
      <c r="AD271" s="1" t="s">
        <v>339</v>
      </c>
      <c r="AE271" s="1" t="s">
        <v>339</v>
      </c>
      <c r="AF271" s="1" t="s">
        <v>339</v>
      </c>
      <c r="AG271" s="1" t="s">
        <v>339</v>
      </c>
      <c r="AH271" s="1" t="s">
        <v>339</v>
      </c>
      <c r="AI271" s="1" t="s">
        <v>339</v>
      </c>
      <c r="AJ271" s="1" t="s">
        <v>339</v>
      </c>
      <c r="AL271" s="1" t="s">
        <v>339</v>
      </c>
      <c r="AM271" s="1" t="s">
        <v>339</v>
      </c>
      <c r="AN271" s="1" t="s">
        <v>339</v>
      </c>
      <c r="AO271" s="1" t="s">
        <v>339</v>
      </c>
      <c r="AP271" s="1" t="s">
        <v>339</v>
      </c>
      <c r="AQ271" s="1" t="s">
        <v>339</v>
      </c>
      <c r="AR271" s="1" t="s">
        <v>339</v>
      </c>
      <c r="AT271" s="21"/>
    </row>
    <row r="272" spans="1:46" ht="43.2" outlineLevel="2" x14ac:dyDescent="0.3">
      <c r="A272" s="7" t="str">
        <f t="shared" ref="A272:A274" si="50">K272</f>
        <v>Soort</v>
      </c>
      <c r="B272" s="7"/>
      <c r="C272" s="7" t="s">
        <v>352</v>
      </c>
      <c r="D272" s="122">
        <f t="shared" si="49"/>
        <v>3</v>
      </c>
      <c r="F272" s="231"/>
      <c r="H272" s="225"/>
      <c r="J272" s="229"/>
      <c r="K272" s="7" t="s">
        <v>59</v>
      </c>
      <c r="L272" s="9"/>
      <c r="S272" s="1" t="s">
        <v>255</v>
      </c>
      <c r="T272" s="21" t="s">
        <v>317</v>
      </c>
      <c r="U272" s="21" t="s">
        <v>317</v>
      </c>
      <c r="W272" s="1" t="str">
        <f t="shared" si="23"/>
        <v>Nvt</v>
      </c>
      <c r="X272" s="1" t="str">
        <f t="shared" si="24"/>
        <v>Nvt</v>
      </c>
      <c r="Y272" s="1" t="str">
        <f t="shared" si="25"/>
        <v>Nvt</v>
      </c>
      <c r="AA272" s="1" t="s">
        <v>339</v>
      </c>
      <c r="AB272" s="1" t="s">
        <v>339</v>
      </c>
      <c r="AC272" s="1" t="s">
        <v>339</v>
      </c>
      <c r="AD272" s="1" t="s">
        <v>339</v>
      </c>
      <c r="AE272" s="1" t="s">
        <v>339</v>
      </c>
      <c r="AF272" s="1" t="s">
        <v>339</v>
      </c>
      <c r="AG272" s="1" t="s">
        <v>339</v>
      </c>
      <c r="AH272" s="1" t="s">
        <v>339</v>
      </c>
      <c r="AI272" s="1" t="s">
        <v>339</v>
      </c>
      <c r="AJ272" s="1" t="s">
        <v>339</v>
      </c>
      <c r="AL272" s="1" t="s">
        <v>339</v>
      </c>
      <c r="AM272" s="1" t="s">
        <v>339</v>
      </c>
      <c r="AN272" s="1" t="s">
        <v>339</v>
      </c>
      <c r="AO272" s="1" t="s">
        <v>339</v>
      </c>
      <c r="AP272" s="1" t="s">
        <v>339</v>
      </c>
      <c r="AQ272" s="1" t="s">
        <v>339</v>
      </c>
      <c r="AR272" s="1" t="s">
        <v>339</v>
      </c>
      <c r="AT272" s="21"/>
    </row>
    <row r="273" spans="1:46" ht="14.4" customHeight="1" outlineLevel="2" x14ac:dyDescent="0.3">
      <c r="A273" s="7" t="str">
        <f t="shared" si="50"/>
        <v>Lijnpunten</v>
      </c>
      <c r="B273" s="7"/>
      <c r="C273" s="7" t="s">
        <v>352</v>
      </c>
      <c r="D273" s="122">
        <f t="shared" si="49"/>
        <v>3</v>
      </c>
      <c r="F273" s="231"/>
      <c r="H273" s="225"/>
      <c r="J273" s="229"/>
      <c r="K273" s="7" t="s">
        <v>47</v>
      </c>
      <c r="L273" s="9"/>
      <c r="S273" s="1" t="s">
        <v>137</v>
      </c>
      <c r="T273" s="1"/>
      <c r="U273" s="1"/>
      <c r="W273" s="1" t="str">
        <f t="shared" si="23"/>
        <v>Nvt</v>
      </c>
      <c r="X273" s="1" t="str">
        <f t="shared" si="24"/>
        <v>Nvt</v>
      </c>
      <c r="Y273" s="1" t="str">
        <f t="shared" si="25"/>
        <v>Nvt</v>
      </c>
      <c r="AA273" s="1" t="s">
        <v>339</v>
      </c>
      <c r="AB273" s="1" t="s">
        <v>339</v>
      </c>
      <c r="AC273" s="1" t="s">
        <v>339</v>
      </c>
      <c r="AD273" s="1" t="s">
        <v>339</v>
      </c>
      <c r="AE273" s="1" t="s">
        <v>339</v>
      </c>
      <c r="AF273" s="1" t="s">
        <v>339</v>
      </c>
      <c r="AG273" s="1" t="s">
        <v>339</v>
      </c>
      <c r="AH273" s="1" t="s">
        <v>339</v>
      </c>
      <c r="AI273" s="1" t="s">
        <v>339</v>
      </c>
      <c r="AJ273" s="1" t="s">
        <v>339</v>
      </c>
      <c r="AL273" s="1" t="s">
        <v>339</v>
      </c>
      <c r="AM273" s="1" t="s">
        <v>339</v>
      </c>
      <c r="AN273" s="1" t="s">
        <v>339</v>
      </c>
      <c r="AO273" s="1" t="s">
        <v>339</v>
      </c>
      <c r="AP273" s="1" t="s">
        <v>339</v>
      </c>
      <c r="AQ273" s="1" t="s">
        <v>339</v>
      </c>
      <c r="AR273" s="1" t="s">
        <v>339</v>
      </c>
      <c r="AT273" s="21"/>
    </row>
    <row r="274" spans="1:46" ht="14.4" customHeight="1" outlineLevel="2" x14ac:dyDescent="0.3">
      <c r="A274" s="7" t="str">
        <f t="shared" si="50"/>
        <v>Versiedatum</v>
      </c>
      <c r="B274" s="7"/>
      <c r="C274" s="7" t="s">
        <v>352</v>
      </c>
      <c r="D274" s="122">
        <f t="shared" si="49"/>
        <v>3</v>
      </c>
      <c r="F274" s="231"/>
      <c r="H274" s="225"/>
      <c r="J274" s="229"/>
      <c r="K274" s="7" t="s">
        <v>109</v>
      </c>
      <c r="L274" s="9"/>
      <c r="S274" s="1" t="s">
        <v>256</v>
      </c>
      <c r="T274" s="1"/>
      <c r="U274" s="1"/>
      <c r="W274" s="1" t="str">
        <f t="shared" si="23"/>
        <v>Nvt</v>
      </c>
      <c r="X274" s="1" t="str">
        <f t="shared" si="24"/>
        <v>Nvt</v>
      </c>
      <c r="Y274" s="1" t="str">
        <f t="shared" si="25"/>
        <v>Nvt</v>
      </c>
      <c r="AA274" s="1" t="s">
        <v>339</v>
      </c>
      <c r="AB274" s="1" t="s">
        <v>339</v>
      </c>
      <c r="AC274" s="1" t="s">
        <v>339</v>
      </c>
      <c r="AD274" s="1" t="s">
        <v>339</v>
      </c>
      <c r="AE274" s="1" t="s">
        <v>339</v>
      </c>
      <c r="AF274" s="1" t="s">
        <v>339</v>
      </c>
      <c r="AG274" s="1" t="s">
        <v>339</v>
      </c>
      <c r="AH274" s="1" t="s">
        <v>339</v>
      </c>
      <c r="AI274" s="1" t="s">
        <v>339</v>
      </c>
      <c r="AJ274" s="1" t="s">
        <v>339</v>
      </c>
      <c r="AL274" s="1" t="s">
        <v>339</v>
      </c>
      <c r="AM274" s="1" t="s">
        <v>339</v>
      </c>
      <c r="AN274" s="1" t="s">
        <v>339</v>
      </c>
      <c r="AO274" s="1" t="s">
        <v>339</v>
      </c>
      <c r="AP274" s="1" t="s">
        <v>339</v>
      </c>
      <c r="AQ274" s="1" t="s">
        <v>339</v>
      </c>
      <c r="AR274" s="1" t="s">
        <v>339</v>
      </c>
      <c r="AT274" s="21"/>
    </row>
    <row r="275" spans="1:46" ht="14.4" customHeight="1" outlineLevel="1" x14ac:dyDescent="0.3">
      <c r="A275" s="3" t="str">
        <f>I275</f>
        <v>Nulpunt [+]</v>
      </c>
      <c r="B275" s="3"/>
      <c r="C275" s="3" t="s">
        <v>353</v>
      </c>
      <c r="D275" s="122">
        <f t="shared" si="49"/>
        <v>2</v>
      </c>
      <c r="F275" s="231"/>
      <c r="H275" s="225"/>
      <c r="I275" s="13" t="s">
        <v>178</v>
      </c>
      <c r="S275" s="1" t="s">
        <v>257</v>
      </c>
      <c r="T275" s="1"/>
      <c r="U275" s="1"/>
      <c r="W275" s="1" t="str">
        <f t="shared" si="23"/>
        <v>Ja</v>
      </c>
      <c r="X275" s="1" t="str">
        <f t="shared" si="24"/>
        <v>Nvt</v>
      </c>
      <c r="Y275" s="1" t="str">
        <f t="shared" si="25"/>
        <v>Ja</v>
      </c>
      <c r="AA275" s="1" t="s">
        <v>338</v>
      </c>
      <c r="AB275" s="1" t="s">
        <v>338</v>
      </c>
      <c r="AC275" s="1" t="s">
        <v>338</v>
      </c>
      <c r="AD275" s="1" t="s">
        <v>339</v>
      </c>
      <c r="AE275" s="1" t="s">
        <v>339</v>
      </c>
      <c r="AF275" s="1" t="s">
        <v>340</v>
      </c>
      <c r="AG275" s="1" t="s">
        <v>338</v>
      </c>
      <c r="AH275" s="1" t="s">
        <v>338</v>
      </c>
      <c r="AI275" s="1" t="s">
        <v>341</v>
      </c>
      <c r="AJ275" s="1" t="s">
        <v>341</v>
      </c>
      <c r="AL275" s="1" t="s">
        <v>339</v>
      </c>
      <c r="AM275" s="1" t="s">
        <v>339</v>
      </c>
      <c r="AN275" s="1" t="s">
        <v>339</v>
      </c>
      <c r="AO275" s="1" t="s">
        <v>339</v>
      </c>
      <c r="AP275" s="1" t="s">
        <v>339</v>
      </c>
      <c r="AQ275" s="1" t="s">
        <v>339</v>
      </c>
      <c r="AR275" s="1" t="s">
        <v>339</v>
      </c>
      <c r="AT275" s="21"/>
    </row>
    <row r="276" spans="1:46" ht="14.4" customHeight="1" outlineLevel="2" x14ac:dyDescent="0.3">
      <c r="A276" s="7" t="str">
        <f>K276</f>
        <v>Nulpunt</v>
      </c>
      <c r="B276" s="7"/>
      <c r="C276" s="7" t="s">
        <v>352</v>
      </c>
      <c r="D276" s="122">
        <f t="shared" si="49"/>
        <v>3</v>
      </c>
      <c r="F276" s="231"/>
      <c r="H276" s="225"/>
      <c r="I276" s="4"/>
      <c r="J276" s="229" t="s">
        <v>110</v>
      </c>
      <c r="K276" s="7" t="s">
        <v>110</v>
      </c>
      <c r="L276" s="9"/>
      <c r="S276" s="1" t="s">
        <v>137</v>
      </c>
      <c r="T276" s="1"/>
      <c r="U276" s="1"/>
      <c r="W276" s="1" t="str">
        <f t="shared" si="23"/>
        <v>Ja</v>
      </c>
      <c r="X276" s="1" t="str">
        <f t="shared" si="24"/>
        <v>Nvt</v>
      </c>
      <c r="Y276" s="1" t="str">
        <f t="shared" si="25"/>
        <v>Ja</v>
      </c>
      <c r="AA276" s="1" t="s">
        <v>338</v>
      </c>
      <c r="AB276" s="1" t="s">
        <v>338</v>
      </c>
      <c r="AC276" s="1" t="s">
        <v>338</v>
      </c>
      <c r="AD276" s="1" t="s">
        <v>339</v>
      </c>
      <c r="AE276" s="1" t="s">
        <v>339</v>
      </c>
      <c r="AF276" s="1" t="s">
        <v>338</v>
      </c>
      <c r="AG276" s="1" t="s">
        <v>338</v>
      </c>
      <c r="AH276" s="1" t="s">
        <v>338</v>
      </c>
      <c r="AI276" s="1" t="s">
        <v>339</v>
      </c>
      <c r="AJ276" s="1" t="s">
        <v>339</v>
      </c>
      <c r="AL276" s="1" t="s">
        <v>339</v>
      </c>
      <c r="AM276" s="1" t="s">
        <v>339</v>
      </c>
      <c r="AN276" s="1" t="s">
        <v>339</v>
      </c>
      <c r="AO276" s="1" t="s">
        <v>339</v>
      </c>
      <c r="AP276" s="1" t="s">
        <v>339</v>
      </c>
      <c r="AQ276" s="1" t="s">
        <v>339</v>
      </c>
      <c r="AR276" s="1" t="s">
        <v>339</v>
      </c>
      <c r="AT276" s="21"/>
    </row>
    <row r="277" spans="1:46" ht="14.4" customHeight="1" outlineLevel="2" x14ac:dyDescent="0.3">
      <c r="A277" s="7" t="str">
        <f t="shared" ref="A277:A278" si="51">K277</f>
        <v>Richting</v>
      </c>
      <c r="B277" s="7"/>
      <c r="C277" s="7" t="s">
        <v>352</v>
      </c>
      <c r="D277" s="122">
        <f t="shared" si="49"/>
        <v>3</v>
      </c>
      <c r="F277" s="231"/>
      <c r="H277" s="225"/>
      <c r="J277" s="229"/>
      <c r="K277" s="7" t="s">
        <v>111</v>
      </c>
      <c r="L277" s="9"/>
      <c r="S277" s="1" t="s">
        <v>137</v>
      </c>
      <c r="T277" s="1"/>
      <c r="U277" s="1"/>
      <c r="W277" s="1" t="str">
        <f t="shared" si="23"/>
        <v>Ja</v>
      </c>
      <c r="X277" s="1" t="str">
        <f t="shared" si="24"/>
        <v>Nvt</v>
      </c>
      <c r="Y277" s="1" t="str">
        <f t="shared" si="25"/>
        <v>Ja</v>
      </c>
      <c r="AA277" s="1" t="s">
        <v>338</v>
      </c>
      <c r="AB277" s="1" t="s">
        <v>338</v>
      </c>
      <c r="AC277" s="1" t="s">
        <v>338</v>
      </c>
      <c r="AD277" s="1" t="s">
        <v>339</v>
      </c>
      <c r="AE277" s="1" t="s">
        <v>339</v>
      </c>
      <c r="AF277" s="1" t="s">
        <v>338</v>
      </c>
      <c r="AG277" s="1" t="s">
        <v>338</v>
      </c>
      <c r="AH277" s="1" t="s">
        <v>338</v>
      </c>
      <c r="AI277" s="1" t="s">
        <v>339</v>
      </c>
      <c r="AJ277" s="1" t="s">
        <v>339</v>
      </c>
      <c r="AL277" s="1" t="s">
        <v>339</v>
      </c>
      <c r="AM277" s="1" t="s">
        <v>339</v>
      </c>
      <c r="AN277" s="1" t="s">
        <v>339</v>
      </c>
      <c r="AO277" s="1" t="s">
        <v>339</v>
      </c>
      <c r="AP277" s="1" t="s">
        <v>339</v>
      </c>
      <c r="AQ277" s="1" t="s">
        <v>339</v>
      </c>
      <c r="AR277" s="1" t="s">
        <v>339</v>
      </c>
      <c r="AT277" s="21"/>
    </row>
    <row r="278" spans="1:46" ht="43.2" outlineLevel="2" x14ac:dyDescent="0.3">
      <c r="A278" s="7" t="str">
        <f t="shared" si="51"/>
        <v>Maatvoering [+]</v>
      </c>
      <c r="B278" s="7"/>
      <c r="C278" s="7" t="s">
        <v>352</v>
      </c>
      <c r="D278" s="122">
        <f t="shared" si="49"/>
        <v>3</v>
      </c>
      <c r="F278" s="231"/>
      <c r="H278" s="225"/>
      <c r="J278" s="229"/>
      <c r="K278" s="7" t="s">
        <v>179</v>
      </c>
      <c r="L278" s="9"/>
      <c r="S278" s="1" t="s">
        <v>258</v>
      </c>
      <c r="T278" s="1"/>
      <c r="U278" s="1"/>
      <c r="W278" s="1" t="str">
        <f t="shared" si="23"/>
        <v>Optie</v>
      </c>
      <c r="X278" s="1" t="str">
        <f t="shared" si="24"/>
        <v>Nvt</v>
      </c>
      <c r="Y278" s="1" t="str">
        <f t="shared" si="25"/>
        <v>Optie</v>
      </c>
      <c r="AA278" s="1" t="s">
        <v>340</v>
      </c>
      <c r="AB278" s="1" t="s">
        <v>340</v>
      </c>
      <c r="AC278" s="1" t="s">
        <v>340</v>
      </c>
      <c r="AD278" s="1" t="s">
        <v>339</v>
      </c>
      <c r="AE278" s="1" t="s">
        <v>339</v>
      </c>
      <c r="AF278" s="1" t="s">
        <v>340</v>
      </c>
      <c r="AG278" s="1" t="s">
        <v>340</v>
      </c>
      <c r="AH278" s="1" t="s">
        <v>340</v>
      </c>
      <c r="AI278" s="1" t="s">
        <v>339</v>
      </c>
      <c r="AJ278" s="1" t="s">
        <v>339</v>
      </c>
      <c r="AL278" s="1" t="s">
        <v>339</v>
      </c>
      <c r="AM278" s="1" t="s">
        <v>339</v>
      </c>
      <c r="AN278" s="1" t="s">
        <v>339</v>
      </c>
      <c r="AO278" s="1" t="s">
        <v>339</v>
      </c>
      <c r="AP278" s="1" t="s">
        <v>339</v>
      </c>
      <c r="AQ278" s="1" t="s">
        <v>339</v>
      </c>
      <c r="AR278" s="1" t="s">
        <v>339</v>
      </c>
      <c r="AT278" s="21" t="s">
        <v>585</v>
      </c>
    </row>
    <row r="279" spans="1:46" ht="14.4" customHeight="1" outlineLevel="5" x14ac:dyDescent="0.3">
      <c r="A279" s="7" t="str">
        <f>M279</f>
        <v>ID</v>
      </c>
      <c r="B279" s="7"/>
      <c r="C279" s="7" t="s">
        <v>352</v>
      </c>
      <c r="D279" s="122">
        <f t="shared" si="49"/>
        <v>4</v>
      </c>
      <c r="F279" s="231"/>
      <c r="H279" s="225"/>
      <c r="L279" s="225" t="s">
        <v>112</v>
      </c>
      <c r="M279" s="7" t="s">
        <v>108</v>
      </c>
      <c r="N279" s="9"/>
      <c r="S279" s="1" t="s">
        <v>137</v>
      </c>
      <c r="T279" s="1"/>
      <c r="U279" s="1"/>
      <c r="W279" s="1" t="str">
        <f t="shared" si="23"/>
        <v>Ja</v>
      </c>
      <c r="X279" s="1" t="str">
        <f t="shared" si="24"/>
        <v>Nvt</v>
      </c>
      <c r="Y279" s="1" t="str">
        <f t="shared" si="25"/>
        <v>Ja</v>
      </c>
      <c r="AA279" s="1" t="s">
        <v>338</v>
      </c>
      <c r="AB279" s="1" t="s">
        <v>338</v>
      </c>
      <c r="AC279" s="1" t="s">
        <v>338</v>
      </c>
      <c r="AD279" s="1" t="s">
        <v>339</v>
      </c>
      <c r="AE279" s="1" t="s">
        <v>339</v>
      </c>
      <c r="AF279" s="1" t="s">
        <v>338</v>
      </c>
      <c r="AG279" s="1" t="s">
        <v>338</v>
      </c>
      <c r="AH279" s="1" t="s">
        <v>338</v>
      </c>
      <c r="AI279" s="1" t="s">
        <v>339</v>
      </c>
      <c r="AJ279" s="1" t="s">
        <v>339</v>
      </c>
      <c r="AL279" s="1" t="s">
        <v>339</v>
      </c>
      <c r="AM279" s="1" t="s">
        <v>339</v>
      </c>
      <c r="AN279" s="1" t="s">
        <v>339</v>
      </c>
      <c r="AO279" s="1" t="s">
        <v>339</v>
      </c>
      <c r="AP279" s="1" t="s">
        <v>339</v>
      </c>
      <c r="AQ279" s="1" t="s">
        <v>339</v>
      </c>
      <c r="AR279" s="1" t="s">
        <v>339</v>
      </c>
      <c r="AT279" s="21"/>
    </row>
    <row r="280" spans="1:46" ht="14.4" customHeight="1" outlineLevel="5" x14ac:dyDescent="0.3">
      <c r="A280" s="7" t="str">
        <f>M280</f>
        <v>Lengte</v>
      </c>
      <c r="B280" s="7"/>
      <c r="C280" s="7" t="s">
        <v>352</v>
      </c>
      <c r="D280" s="122">
        <f t="shared" si="49"/>
        <v>4</v>
      </c>
      <c r="F280" s="231"/>
      <c r="H280" s="225"/>
      <c r="L280" s="225"/>
      <c r="M280" s="7" t="s">
        <v>45</v>
      </c>
      <c r="N280" s="9"/>
      <c r="S280" s="1" t="s">
        <v>163</v>
      </c>
      <c r="T280" s="1"/>
      <c r="U280" s="1"/>
      <c r="W280" s="1" t="str">
        <f t="shared" si="23"/>
        <v>Ja</v>
      </c>
      <c r="X280" s="1" t="str">
        <f t="shared" si="24"/>
        <v>Nvt</v>
      </c>
      <c r="Y280" s="1" t="str">
        <f t="shared" si="25"/>
        <v>Ja</v>
      </c>
      <c r="AA280" s="1" t="s">
        <v>338</v>
      </c>
      <c r="AB280" s="1" t="s">
        <v>338</v>
      </c>
      <c r="AC280" s="1" t="s">
        <v>338</v>
      </c>
      <c r="AD280" s="1" t="s">
        <v>339</v>
      </c>
      <c r="AE280" s="1" t="s">
        <v>339</v>
      </c>
      <c r="AF280" s="1" t="s">
        <v>338</v>
      </c>
      <c r="AG280" s="1" t="s">
        <v>338</v>
      </c>
      <c r="AH280" s="1" t="s">
        <v>338</v>
      </c>
      <c r="AI280" s="1" t="s">
        <v>339</v>
      </c>
      <c r="AJ280" s="1" t="s">
        <v>339</v>
      </c>
      <c r="AL280" s="1" t="s">
        <v>339</v>
      </c>
      <c r="AM280" s="1" t="s">
        <v>339</v>
      </c>
      <c r="AN280" s="1" t="s">
        <v>339</v>
      </c>
      <c r="AO280" s="1" t="s">
        <v>339</v>
      </c>
      <c r="AP280" s="1" t="s">
        <v>339</v>
      </c>
      <c r="AQ280" s="1" t="s">
        <v>339</v>
      </c>
      <c r="AR280" s="1" t="s">
        <v>339</v>
      </c>
      <c r="AT280" s="21"/>
    </row>
    <row r="281" spans="1:46" ht="14.4" customHeight="1" outlineLevel="5" x14ac:dyDescent="0.3">
      <c r="A281" s="7" t="str">
        <f>M281</f>
        <v>Lijn</v>
      </c>
      <c r="B281" s="7"/>
      <c r="C281" s="7" t="s">
        <v>352</v>
      </c>
      <c r="D281" s="122">
        <f t="shared" si="49"/>
        <v>4</v>
      </c>
      <c r="F281" s="231"/>
      <c r="H281" s="225"/>
      <c r="L281" s="225"/>
      <c r="M281" s="7" t="s">
        <v>113</v>
      </c>
      <c r="N281" s="9"/>
      <c r="S281" s="1" t="s">
        <v>137</v>
      </c>
      <c r="T281" s="1"/>
      <c r="U281" s="1"/>
      <c r="W281" s="1" t="str">
        <f t="shared" si="23"/>
        <v>Ja</v>
      </c>
      <c r="X281" s="1" t="str">
        <f t="shared" si="24"/>
        <v>Nvt</v>
      </c>
      <c r="Y281" s="1" t="str">
        <f t="shared" si="25"/>
        <v>Ja</v>
      </c>
      <c r="AA281" s="1" t="s">
        <v>338</v>
      </c>
      <c r="AB281" s="1" t="s">
        <v>338</v>
      </c>
      <c r="AC281" s="1" t="s">
        <v>338</v>
      </c>
      <c r="AD281" s="1" t="s">
        <v>339</v>
      </c>
      <c r="AE281" s="1" t="s">
        <v>339</v>
      </c>
      <c r="AF281" s="1" t="s">
        <v>338</v>
      </c>
      <c r="AG281" s="1" t="s">
        <v>338</v>
      </c>
      <c r="AH281" s="1" t="s">
        <v>338</v>
      </c>
      <c r="AI281" s="1" t="s">
        <v>339</v>
      </c>
      <c r="AJ281" s="1" t="s">
        <v>339</v>
      </c>
      <c r="AL281" s="1" t="s">
        <v>339</v>
      </c>
      <c r="AM281" s="1" t="s">
        <v>339</v>
      </c>
      <c r="AN281" s="1" t="s">
        <v>339</v>
      </c>
      <c r="AO281" s="1" t="s">
        <v>339</v>
      </c>
      <c r="AP281" s="1" t="s">
        <v>339</v>
      </c>
      <c r="AQ281" s="1" t="s">
        <v>339</v>
      </c>
      <c r="AR281" s="1" t="s">
        <v>339</v>
      </c>
      <c r="AT281" s="21"/>
    </row>
    <row r="282" spans="1:46" ht="14.4" customHeight="1" outlineLevel="4" x14ac:dyDescent="0.3">
      <c r="A282" s="19"/>
      <c r="B282" s="19"/>
      <c r="C282" s="19" t="s">
        <v>355</v>
      </c>
      <c r="D282" s="122">
        <f t="shared" si="49"/>
        <v>0</v>
      </c>
      <c r="F282" s="231"/>
      <c r="H282" s="225"/>
      <c r="M282" s="9"/>
      <c r="N282" s="9"/>
      <c r="S282" s="1"/>
      <c r="T282" s="1"/>
      <c r="U282" s="1"/>
      <c r="W282" s="1" t="str">
        <f t="shared" si="23"/>
        <v>Nvt</v>
      </c>
      <c r="X282" s="1" t="str">
        <f t="shared" si="24"/>
        <v>Nvt</v>
      </c>
      <c r="Y282" s="1" t="str">
        <f t="shared" si="25"/>
        <v>Nvt</v>
      </c>
      <c r="AA282" s="1" t="s">
        <v>339</v>
      </c>
      <c r="AB282" s="1" t="s">
        <v>339</v>
      </c>
      <c r="AC282" s="1" t="s">
        <v>339</v>
      </c>
      <c r="AD282" s="1" t="s">
        <v>339</v>
      </c>
      <c r="AE282" s="1" t="s">
        <v>339</v>
      </c>
      <c r="AF282" s="1" t="s">
        <v>339</v>
      </c>
      <c r="AG282" s="1" t="s">
        <v>339</v>
      </c>
      <c r="AH282" s="1" t="s">
        <v>339</v>
      </c>
      <c r="AI282" s="1" t="s">
        <v>339</v>
      </c>
      <c r="AJ282" s="1" t="s">
        <v>339</v>
      </c>
      <c r="AL282" s="1" t="s">
        <v>339</v>
      </c>
      <c r="AM282" s="1" t="s">
        <v>339</v>
      </c>
      <c r="AN282" s="1" t="s">
        <v>339</v>
      </c>
      <c r="AO282" s="1" t="s">
        <v>339</v>
      </c>
      <c r="AP282" s="1" t="s">
        <v>339</v>
      </c>
      <c r="AQ282" s="1" t="s">
        <v>339</v>
      </c>
      <c r="AR282" s="1" t="s">
        <v>339</v>
      </c>
      <c r="AT282" s="21"/>
    </row>
    <row r="283" spans="1:46" ht="14.4" customHeight="1" outlineLevel="1" x14ac:dyDescent="0.3">
      <c r="A283" s="3" t="str">
        <f>I283</f>
        <v>Topografie [+]</v>
      </c>
      <c r="B283" s="3"/>
      <c r="C283" s="3" t="s">
        <v>353</v>
      </c>
      <c r="D283" s="122">
        <f t="shared" si="49"/>
        <v>2</v>
      </c>
      <c r="F283" s="231"/>
      <c r="H283" s="225"/>
      <c r="I283" s="13" t="s">
        <v>183</v>
      </c>
      <c r="S283" s="1" t="s">
        <v>259</v>
      </c>
      <c r="T283" s="1"/>
      <c r="U283" s="1"/>
      <c r="W283" s="1" t="str">
        <f t="shared" si="23"/>
        <v>Optie</v>
      </c>
      <c r="X283" s="1" t="str">
        <f t="shared" si="24"/>
        <v>Nee</v>
      </c>
      <c r="Y283" s="1" t="str">
        <f t="shared" si="25"/>
        <v>Optie</v>
      </c>
      <c r="AA283" s="1" t="s">
        <v>340</v>
      </c>
      <c r="AB283" s="1" t="s">
        <v>340</v>
      </c>
      <c r="AC283" s="1" t="s">
        <v>340</v>
      </c>
      <c r="AD283" s="1" t="s">
        <v>339</v>
      </c>
      <c r="AE283" s="1" t="s">
        <v>339</v>
      </c>
      <c r="AF283" s="1" t="s">
        <v>341</v>
      </c>
      <c r="AG283" s="1" t="s">
        <v>340</v>
      </c>
      <c r="AH283" s="1" t="s">
        <v>340</v>
      </c>
      <c r="AI283" s="1" t="s">
        <v>341</v>
      </c>
      <c r="AJ283" s="1" t="s">
        <v>341</v>
      </c>
      <c r="AL283" s="1" t="s">
        <v>341</v>
      </c>
      <c r="AM283" s="1" t="s">
        <v>341</v>
      </c>
      <c r="AN283" s="1" t="s">
        <v>341</v>
      </c>
      <c r="AO283" s="1" t="s">
        <v>341</v>
      </c>
      <c r="AP283" s="1" t="s">
        <v>341</v>
      </c>
      <c r="AQ283" s="1" t="s">
        <v>341</v>
      </c>
      <c r="AR283" s="1" t="s">
        <v>341</v>
      </c>
      <c r="AT283" s="21"/>
    </row>
    <row r="284" spans="1:46" ht="14.4" customHeight="1" outlineLevel="2" x14ac:dyDescent="0.3">
      <c r="A284" s="7" t="str">
        <f>K284</f>
        <v>Lijnpunten [+]</v>
      </c>
      <c r="B284" s="7"/>
      <c r="C284" s="7" t="s">
        <v>352</v>
      </c>
      <c r="D284" s="122">
        <f t="shared" si="49"/>
        <v>3</v>
      </c>
      <c r="F284" s="231"/>
      <c r="H284" s="225"/>
      <c r="I284" s="4"/>
      <c r="J284" s="229" t="s">
        <v>114</v>
      </c>
      <c r="K284" s="17" t="s">
        <v>175</v>
      </c>
      <c r="L284" s="9"/>
      <c r="S284" s="1" t="s">
        <v>207</v>
      </c>
      <c r="T284" s="1"/>
      <c r="U284" s="1"/>
      <c r="W284" s="1" t="str">
        <f t="shared" si="23"/>
        <v>Ja</v>
      </c>
      <c r="X284" s="1" t="str">
        <f t="shared" si="24"/>
        <v>Nvt</v>
      </c>
      <c r="Y284" s="1" t="str">
        <f t="shared" si="25"/>
        <v>Ja</v>
      </c>
      <c r="AA284" s="1" t="s">
        <v>338</v>
      </c>
      <c r="AB284" s="1" t="s">
        <v>338</v>
      </c>
      <c r="AC284" s="1" t="s">
        <v>338</v>
      </c>
      <c r="AD284" s="1" t="s">
        <v>339</v>
      </c>
      <c r="AE284" s="1" t="s">
        <v>339</v>
      </c>
      <c r="AF284" s="1" t="s">
        <v>339</v>
      </c>
      <c r="AG284" s="1" t="s">
        <v>338</v>
      </c>
      <c r="AH284" s="1" t="s">
        <v>338</v>
      </c>
      <c r="AI284" s="1" t="s">
        <v>339</v>
      </c>
      <c r="AJ284" s="1" t="s">
        <v>339</v>
      </c>
      <c r="AL284" s="1" t="s">
        <v>339</v>
      </c>
      <c r="AM284" s="1" t="s">
        <v>339</v>
      </c>
      <c r="AN284" s="1" t="s">
        <v>339</v>
      </c>
      <c r="AO284" s="1" t="s">
        <v>339</v>
      </c>
      <c r="AP284" s="1" t="s">
        <v>339</v>
      </c>
      <c r="AQ284" s="1" t="s">
        <v>339</v>
      </c>
      <c r="AR284" s="1" t="s">
        <v>339</v>
      </c>
      <c r="AT284" s="21"/>
    </row>
    <row r="285" spans="1:46" ht="14.4" customHeight="1" outlineLevel="3" x14ac:dyDescent="0.3">
      <c r="A285" s="7" t="str">
        <f>M285</f>
        <v>Lijnpunten</v>
      </c>
      <c r="B285" s="7"/>
      <c r="C285" s="7" t="s">
        <v>352</v>
      </c>
      <c r="D285" s="122">
        <f t="shared" si="49"/>
        <v>4</v>
      </c>
      <c r="F285" s="231"/>
      <c r="H285" s="225"/>
      <c r="I285" s="4"/>
      <c r="J285" s="229"/>
      <c r="L285" s="225" t="s">
        <v>47</v>
      </c>
      <c r="M285" s="7" t="s">
        <v>47</v>
      </c>
      <c r="N285" s="9"/>
      <c r="S285" s="1" t="s">
        <v>137</v>
      </c>
      <c r="T285" s="1"/>
      <c r="U285" s="1"/>
      <c r="W285" s="1" t="str">
        <f t="shared" si="23"/>
        <v>Ja</v>
      </c>
      <c r="X285" s="1" t="str">
        <f t="shared" si="24"/>
        <v>Nvt</v>
      </c>
      <c r="Y285" s="1" t="str">
        <f t="shared" si="25"/>
        <v>Ja</v>
      </c>
      <c r="AA285" s="1" t="s">
        <v>338</v>
      </c>
      <c r="AB285" s="1" t="s">
        <v>338</v>
      </c>
      <c r="AC285" s="1" t="s">
        <v>338</v>
      </c>
      <c r="AD285" s="1" t="s">
        <v>339</v>
      </c>
      <c r="AE285" s="1" t="s">
        <v>339</v>
      </c>
      <c r="AF285" s="1" t="s">
        <v>339</v>
      </c>
      <c r="AG285" s="1" t="s">
        <v>338</v>
      </c>
      <c r="AH285" s="1" t="s">
        <v>338</v>
      </c>
      <c r="AI285" s="1" t="s">
        <v>339</v>
      </c>
      <c r="AJ285" s="1" t="s">
        <v>339</v>
      </c>
      <c r="AL285" s="1" t="s">
        <v>339</v>
      </c>
      <c r="AM285" s="1" t="s">
        <v>339</v>
      </c>
      <c r="AN285" s="1" t="s">
        <v>339</v>
      </c>
      <c r="AO285" s="1" t="s">
        <v>339</v>
      </c>
      <c r="AP285" s="1" t="s">
        <v>339</v>
      </c>
      <c r="AQ285" s="1" t="s">
        <v>339</v>
      </c>
      <c r="AR285" s="1" t="s">
        <v>339</v>
      </c>
      <c r="AT285" s="21"/>
    </row>
    <row r="286" spans="1:46" ht="14.4" customHeight="1" outlineLevel="3" x14ac:dyDescent="0.3">
      <c r="A286" s="3" t="str">
        <f>M286</f>
        <v>Referentiemaatvoering</v>
      </c>
      <c r="B286" s="3"/>
      <c r="C286" s="3" t="s">
        <v>353</v>
      </c>
      <c r="D286" s="122">
        <f t="shared" si="49"/>
        <v>4</v>
      </c>
      <c r="F286" s="231"/>
      <c r="H286" s="225"/>
      <c r="J286" s="229"/>
      <c r="L286" s="225"/>
      <c r="M286" s="3" t="s">
        <v>48</v>
      </c>
      <c r="N286" s="9"/>
      <c r="S286" s="1" t="s">
        <v>137</v>
      </c>
      <c r="T286" s="1"/>
      <c r="U286" s="1"/>
      <c r="W286" s="1" t="str">
        <f t="shared" si="23"/>
        <v>Optie</v>
      </c>
      <c r="X286" s="1" t="str">
        <f t="shared" si="24"/>
        <v>Nvt</v>
      </c>
      <c r="Y286" s="1" t="str">
        <f t="shared" si="25"/>
        <v>Optie</v>
      </c>
      <c r="AA286" s="1" t="s">
        <v>340</v>
      </c>
      <c r="AB286" s="1" t="s">
        <v>340</v>
      </c>
      <c r="AC286" s="1" t="s">
        <v>340</v>
      </c>
      <c r="AD286" s="1" t="s">
        <v>339</v>
      </c>
      <c r="AE286" s="1" t="s">
        <v>339</v>
      </c>
      <c r="AF286" s="1" t="s">
        <v>339</v>
      </c>
      <c r="AG286" s="1" t="s">
        <v>340</v>
      </c>
      <c r="AH286" s="1" t="s">
        <v>340</v>
      </c>
      <c r="AI286" s="1" t="s">
        <v>339</v>
      </c>
      <c r="AJ286" s="1" t="s">
        <v>339</v>
      </c>
      <c r="AL286" s="1" t="s">
        <v>339</v>
      </c>
      <c r="AM286" s="1" t="s">
        <v>339</v>
      </c>
      <c r="AN286" s="1" t="s">
        <v>339</v>
      </c>
      <c r="AO286" s="1" t="s">
        <v>339</v>
      </c>
      <c r="AP286" s="1" t="s">
        <v>339</v>
      </c>
      <c r="AQ286" s="1" t="s">
        <v>339</v>
      </c>
      <c r="AR286" s="1" t="s">
        <v>339</v>
      </c>
      <c r="AT286" s="21"/>
    </row>
    <row r="287" spans="1:46" ht="14.4" customHeight="1" outlineLevel="2" x14ac:dyDescent="0.3">
      <c r="A287" s="19"/>
      <c r="B287" s="19"/>
      <c r="C287" s="19" t="s">
        <v>355</v>
      </c>
      <c r="D287" s="122">
        <f t="shared" si="49"/>
        <v>0</v>
      </c>
      <c r="F287" s="231"/>
      <c r="H287" s="225"/>
      <c r="M287" s="9"/>
      <c r="N287" s="9"/>
      <c r="S287" s="1"/>
      <c r="T287" s="1"/>
      <c r="U287" s="1"/>
      <c r="W287" s="1" t="str">
        <f t="shared" si="23"/>
        <v>Nvt</v>
      </c>
      <c r="X287" s="1" t="str">
        <f t="shared" si="24"/>
        <v>Nvt</v>
      </c>
      <c r="Y287" s="1" t="str">
        <f t="shared" si="25"/>
        <v>Nvt</v>
      </c>
      <c r="AA287" s="1" t="s">
        <v>339</v>
      </c>
      <c r="AB287" s="1" t="s">
        <v>339</v>
      </c>
      <c r="AC287" s="1" t="s">
        <v>339</v>
      </c>
      <c r="AD287" s="1" t="s">
        <v>339</v>
      </c>
      <c r="AE287" s="1" t="s">
        <v>339</v>
      </c>
      <c r="AF287" s="1" t="s">
        <v>339</v>
      </c>
      <c r="AG287" s="1" t="s">
        <v>339</v>
      </c>
      <c r="AH287" s="1" t="s">
        <v>339</v>
      </c>
      <c r="AI287" s="1" t="s">
        <v>339</v>
      </c>
      <c r="AJ287" s="1" t="s">
        <v>339</v>
      </c>
      <c r="AL287" s="1" t="s">
        <v>339</v>
      </c>
      <c r="AM287" s="1" t="s">
        <v>339</v>
      </c>
      <c r="AN287" s="1" t="s">
        <v>339</v>
      </c>
      <c r="AO287" s="1" t="s">
        <v>339</v>
      </c>
      <c r="AP287" s="1" t="s">
        <v>339</v>
      </c>
      <c r="AQ287" s="1" t="s">
        <v>339</v>
      </c>
      <c r="AR287" s="1" t="s">
        <v>339</v>
      </c>
      <c r="AT287" s="21"/>
    </row>
    <row r="288" spans="1:46" ht="14.4" customHeight="1" outlineLevel="1" x14ac:dyDescent="0.3">
      <c r="A288" s="7" t="str">
        <f>I288</f>
        <v>Adres</v>
      </c>
      <c r="B288" s="7"/>
      <c r="C288" s="7" t="s">
        <v>352</v>
      </c>
      <c r="D288" s="122">
        <f t="shared" si="49"/>
        <v>2</v>
      </c>
      <c r="F288" s="231"/>
      <c r="H288" s="225"/>
      <c r="I288" s="17" t="s">
        <v>115</v>
      </c>
      <c r="S288" s="1" t="s">
        <v>260</v>
      </c>
      <c r="T288" s="1"/>
      <c r="U288" s="1"/>
      <c r="W288" s="1" t="str">
        <f t="shared" si="23"/>
        <v>Ja</v>
      </c>
      <c r="X288" s="1" t="str">
        <f t="shared" si="24"/>
        <v>Ja</v>
      </c>
      <c r="Y288" s="1" t="str">
        <f t="shared" si="25"/>
        <v>Ja</v>
      </c>
      <c r="AA288" s="1" t="s">
        <v>338</v>
      </c>
      <c r="AB288" s="1" t="s">
        <v>338</v>
      </c>
      <c r="AC288" s="1" t="s">
        <v>338</v>
      </c>
      <c r="AD288" s="1" t="s">
        <v>339</v>
      </c>
      <c r="AE288" s="1" t="s">
        <v>339</v>
      </c>
      <c r="AF288" s="1" t="s">
        <v>338</v>
      </c>
      <c r="AG288" s="1" t="s">
        <v>338</v>
      </c>
      <c r="AH288" s="1" t="s">
        <v>338</v>
      </c>
      <c r="AI288" s="1" t="s">
        <v>338</v>
      </c>
      <c r="AJ288" s="1" t="s">
        <v>338</v>
      </c>
      <c r="AL288" s="1" t="s">
        <v>338</v>
      </c>
      <c r="AM288" s="1" t="s">
        <v>338</v>
      </c>
      <c r="AN288" s="1" t="s">
        <v>338</v>
      </c>
      <c r="AO288" s="1" t="s">
        <v>338</v>
      </c>
      <c r="AP288" s="1" t="s">
        <v>339</v>
      </c>
      <c r="AQ288" s="1" t="s">
        <v>338</v>
      </c>
      <c r="AR288" s="1" t="s">
        <v>338</v>
      </c>
      <c r="AT288" s="21"/>
    </row>
    <row r="289" spans="1:46" ht="14.4" customHeight="1" outlineLevel="2" x14ac:dyDescent="0.3">
      <c r="A289" s="7" t="str">
        <f>K289</f>
        <v>Postcode</v>
      </c>
      <c r="B289" s="7"/>
      <c r="C289" s="7" t="s">
        <v>352</v>
      </c>
      <c r="D289" s="122">
        <f t="shared" si="49"/>
        <v>3</v>
      </c>
      <c r="F289" s="231"/>
      <c r="H289" s="225"/>
      <c r="J289" s="225" t="s">
        <v>115</v>
      </c>
      <c r="K289" s="7" t="s">
        <v>116</v>
      </c>
      <c r="L289" s="9"/>
      <c r="S289" s="1" t="s">
        <v>137</v>
      </c>
      <c r="T289" s="1"/>
      <c r="U289" s="1"/>
      <c r="W289" s="1" t="str">
        <f t="shared" si="23"/>
        <v>Ja</v>
      </c>
      <c r="X289" s="1" t="str">
        <f t="shared" si="24"/>
        <v>Ja</v>
      </c>
      <c r="Y289" s="1" t="str">
        <f t="shared" si="25"/>
        <v>Ja</v>
      </c>
      <c r="AA289" s="1" t="s">
        <v>338</v>
      </c>
      <c r="AB289" s="1" t="s">
        <v>338</v>
      </c>
      <c r="AC289" s="1" t="s">
        <v>338</v>
      </c>
      <c r="AD289" s="1" t="s">
        <v>339</v>
      </c>
      <c r="AE289" s="1" t="s">
        <v>339</v>
      </c>
      <c r="AF289" s="1" t="s">
        <v>338</v>
      </c>
      <c r="AG289" s="1" t="s">
        <v>338</v>
      </c>
      <c r="AH289" s="1" t="s">
        <v>338</v>
      </c>
      <c r="AI289" s="1" t="s">
        <v>338</v>
      </c>
      <c r="AJ289" s="1" t="s">
        <v>338</v>
      </c>
      <c r="AL289" s="1" t="s">
        <v>338</v>
      </c>
      <c r="AM289" s="1" t="s">
        <v>338</v>
      </c>
      <c r="AN289" s="1" t="s">
        <v>338</v>
      </c>
      <c r="AO289" s="1" t="s">
        <v>338</v>
      </c>
      <c r="AP289" s="1" t="s">
        <v>339</v>
      </c>
      <c r="AQ289" s="1" t="s">
        <v>338</v>
      </c>
      <c r="AR289" s="1" t="s">
        <v>338</v>
      </c>
      <c r="AT289" s="21"/>
    </row>
    <row r="290" spans="1:46" ht="14.4" customHeight="1" outlineLevel="2" x14ac:dyDescent="0.3">
      <c r="A290" s="3" t="str">
        <f t="shared" ref="A290:A296" si="52">K290</f>
        <v>Straat</v>
      </c>
      <c r="B290" s="3"/>
      <c r="C290" s="3" t="s">
        <v>353</v>
      </c>
      <c r="D290" s="122">
        <f t="shared" si="49"/>
        <v>3</v>
      </c>
      <c r="F290" s="231"/>
      <c r="H290" s="225"/>
      <c r="J290" s="225"/>
      <c r="K290" s="3" t="s">
        <v>117</v>
      </c>
      <c r="L290" s="9"/>
      <c r="S290" s="1" t="s">
        <v>137</v>
      </c>
      <c r="T290" s="1"/>
      <c r="U290" s="1"/>
      <c r="W290" s="1" t="str">
        <f t="shared" si="23"/>
        <v>Optie</v>
      </c>
      <c r="X290" s="1" t="str">
        <f t="shared" si="24"/>
        <v>Ja</v>
      </c>
      <c r="Y290" s="1" t="str">
        <f t="shared" si="25"/>
        <v>Ja</v>
      </c>
      <c r="AA290" s="1" t="s">
        <v>340</v>
      </c>
      <c r="AB290" s="1" t="s">
        <v>340</v>
      </c>
      <c r="AC290" s="1" t="s">
        <v>340</v>
      </c>
      <c r="AD290" s="1" t="s">
        <v>339</v>
      </c>
      <c r="AE290" s="1" t="s">
        <v>339</v>
      </c>
      <c r="AF290" s="1" t="s">
        <v>340</v>
      </c>
      <c r="AG290" s="1" t="s">
        <v>340</v>
      </c>
      <c r="AH290" s="1" t="s">
        <v>340</v>
      </c>
      <c r="AI290" s="1" t="s">
        <v>340</v>
      </c>
      <c r="AJ290" s="1" t="s">
        <v>340</v>
      </c>
      <c r="AL290" s="1" t="s">
        <v>338</v>
      </c>
      <c r="AM290" s="1" t="s">
        <v>338</v>
      </c>
      <c r="AN290" s="1" t="s">
        <v>338</v>
      </c>
      <c r="AO290" s="1" t="s">
        <v>338</v>
      </c>
      <c r="AP290" s="1" t="s">
        <v>339</v>
      </c>
      <c r="AQ290" s="1" t="s">
        <v>338</v>
      </c>
      <c r="AR290" s="1" t="s">
        <v>338</v>
      </c>
      <c r="AT290" s="21"/>
    </row>
    <row r="291" spans="1:46" ht="14.4" customHeight="1" outlineLevel="2" x14ac:dyDescent="0.3">
      <c r="A291" s="3" t="str">
        <f t="shared" si="52"/>
        <v>Plaats</v>
      </c>
      <c r="B291" s="3"/>
      <c r="C291" s="3" t="s">
        <v>353</v>
      </c>
      <c r="D291" s="122">
        <f t="shared" si="49"/>
        <v>3</v>
      </c>
      <c r="F291" s="231"/>
      <c r="H291" s="225"/>
      <c r="J291" s="225"/>
      <c r="K291" s="3" t="s">
        <v>118</v>
      </c>
      <c r="L291" s="9"/>
      <c r="S291" s="1" t="s">
        <v>137</v>
      </c>
      <c r="T291" s="1"/>
      <c r="U291" s="1"/>
      <c r="W291" s="1" t="str">
        <f t="shared" si="23"/>
        <v>Optie</v>
      </c>
      <c r="X291" s="1" t="str">
        <f t="shared" si="24"/>
        <v>Ja</v>
      </c>
      <c r="Y291" s="1" t="str">
        <f t="shared" si="25"/>
        <v>Ja</v>
      </c>
      <c r="AA291" s="1" t="s">
        <v>340</v>
      </c>
      <c r="AB291" s="1" t="s">
        <v>340</v>
      </c>
      <c r="AC291" s="1" t="s">
        <v>340</v>
      </c>
      <c r="AD291" s="1" t="s">
        <v>339</v>
      </c>
      <c r="AE291" s="1" t="s">
        <v>339</v>
      </c>
      <c r="AF291" s="1" t="s">
        <v>340</v>
      </c>
      <c r="AG291" s="1" t="s">
        <v>340</v>
      </c>
      <c r="AH291" s="1" t="s">
        <v>340</v>
      </c>
      <c r="AI291" s="1" t="s">
        <v>340</v>
      </c>
      <c r="AJ291" s="1" t="s">
        <v>340</v>
      </c>
      <c r="AL291" s="1" t="s">
        <v>338</v>
      </c>
      <c r="AM291" s="1" t="s">
        <v>338</v>
      </c>
      <c r="AN291" s="1" t="s">
        <v>338</v>
      </c>
      <c r="AO291" s="1" t="s">
        <v>338</v>
      </c>
      <c r="AP291" s="1" t="s">
        <v>339</v>
      </c>
      <c r="AQ291" s="1" t="s">
        <v>338</v>
      </c>
      <c r="AR291" s="1" t="s">
        <v>338</v>
      </c>
      <c r="AT291" s="21"/>
    </row>
    <row r="292" spans="1:46" ht="14.4" customHeight="1" outlineLevel="2" x14ac:dyDescent="0.3">
      <c r="A292" s="7" t="str">
        <f t="shared" si="52"/>
        <v>Huisnummer</v>
      </c>
      <c r="B292" s="7"/>
      <c r="C292" s="7" t="s">
        <v>352</v>
      </c>
      <c r="D292" s="122">
        <f t="shared" si="49"/>
        <v>3</v>
      </c>
      <c r="F292" s="231"/>
      <c r="H292" s="225"/>
      <c r="J292" s="225"/>
      <c r="K292" s="7" t="s">
        <v>119</v>
      </c>
      <c r="L292" s="9"/>
      <c r="S292" s="1" t="s">
        <v>137</v>
      </c>
      <c r="T292" s="1"/>
      <c r="U292" s="1"/>
      <c r="W292" s="1" t="str">
        <f t="shared" si="23"/>
        <v>Ja</v>
      </c>
      <c r="X292" s="1" t="str">
        <f t="shared" si="24"/>
        <v>Ja</v>
      </c>
      <c r="Y292" s="1" t="str">
        <f t="shared" si="25"/>
        <v>Ja</v>
      </c>
      <c r="AA292" s="1" t="s">
        <v>338</v>
      </c>
      <c r="AB292" s="1" t="s">
        <v>338</v>
      </c>
      <c r="AC292" s="1" t="s">
        <v>338</v>
      </c>
      <c r="AD292" s="1" t="s">
        <v>339</v>
      </c>
      <c r="AE292" s="1" t="s">
        <v>339</v>
      </c>
      <c r="AF292" s="1" t="s">
        <v>338</v>
      </c>
      <c r="AG292" s="1" t="s">
        <v>338</v>
      </c>
      <c r="AH292" s="1" t="s">
        <v>338</v>
      </c>
      <c r="AI292" s="1" t="s">
        <v>338</v>
      </c>
      <c r="AJ292" s="1" t="s">
        <v>338</v>
      </c>
      <c r="AL292" s="1" t="s">
        <v>338</v>
      </c>
      <c r="AM292" s="1" t="s">
        <v>338</v>
      </c>
      <c r="AN292" s="1" t="s">
        <v>338</v>
      </c>
      <c r="AO292" s="1" t="s">
        <v>338</v>
      </c>
      <c r="AP292" s="1" t="s">
        <v>339</v>
      </c>
      <c r="AQ292" s="1" t="s">
        <v>338</v>
      </c>
      <c r="AR292" s="1" t="s">
        <v>338</v>
      </c>
      <c r="AT292" s="21"/>
    </row>
    <row r="293" spans="1:46" ht="14.4" customHeight="1" outlineLevel="2" x14ac:dyDescent="0.3">
      <c r="A293" s="3" t="str">
        <f t="shared" si="52"/>
        <v>Toevoeging</v>
      </c>
      <c r="B293" s="3"/>
      <c r="C293" s="3" t="s">
        <v>353</v>
      </c>
      <c r="D293" s="122">
        <f t="shared" si="49"/>
        <v>3</v>
      </c>
      <c r="F293" s="231"/>
      <c r="H293" s="225"/>
      <c r="J293" s="225"/>
      <c r="K293" s="3" t="s">
        <v>120</v>
      </c>
      <c r="L293" s="9"/>
      <c r="S293" s="1" t="s">
        <v>137</v>
      </c>
      <c r="T293" s="1"/>
      <c r="U293" s="1"/>
      <c r="W293" s="1" t="str">
        <f t="shared" si="23"/>
        <v>Optie</v>
      </c>
      <c r="X293" s="1" t="str">
        <f t="shared" si="24"/>
        <v>Optie</v>
      </c>
      <c r="Y293" s="1" t="str">
        <f t="shared" si="25"/>
        <v>Optie</v>
      </c>
      <c r="AA293" s="1" t="s">
        <v>340</v>
      </c>
      <c r="AB293" s="1" t="s">
        <v>340</v>
      </c>
      <c r="AC293" s="1" t="s">
        <v>340</v>
      </c>
      <c r="AD293" s="1" t="s">
        <v>339</v>
      </c>
      <c r="AE293" s="1" t="s">
        <v>339</v>
      </c>
      <c r="AF293" s="1" t="s">
        <v>340</v>
      </c>
      <c r="AG293" s="1" t="s">
        <v>340</v>
      </c>
      <c r="AH293" s="1" t="s">
        <v>340</v>
      </c>
      <c r="AI293" s="1" t="s">
        <v>340</v>
      </c>
      <c r="AJ293" s="1" t="s">
        <v>340</v>
      </c>
      <c r="AL293" s="1" t="s">
        <v>340</v>
      </c>
      <c r="AM293" s="1" t="s">
        <v>340</v>
      </c>
      <c r="AN293" s="1" t="s">
        <v>340</v>
      </c>
      <c r="AO293" s="1" t="s">
        <v>340</v>
      </c>
      <c r="AP293" s="1" t="s">
        <v>339</v>
      </c>
      <c r="AQ293" s="1" t="s">
        <v>340</v>
      </c>
      <c r="AR293" s="1" t="s">
        <v>340</v>
      </c>
      <c r="AT293" s="21"/>
    </row>
    <row r="294" spans="1:46" ht="43.2" outlineLevel="2" x14ac:dyDescent="0.3">
      <c r="A294" s="3" t="str">
        <f t="shared" si="52"/>
        <v>Land</v>
      </c>
      <c r="B294" s="3"/>
      <c r="C294" s="3" t="s">
        <v>353</v>
      </c>
      <c r="D294" s="122">
        <f t="shared" si="49"/>
        <v>3</v>
      </c>
      <c r="F294" s="231"/>
      <c r="H294" s="225"/>
      <c r="J294" s="225"/>
      <c r="K294" s="3" t="s">
        <v>121</v>
      </c>
      <c r="L294" s="9"/>
      <c r="S294" s="1" t="s">
        <v>261</v>
      </c>
      <c r="T294" s="21" t="s">
        <v>318</v>
      </c>
      <c r="U294" s="21" t="s">
        <v>318</v>
      </c>
      <c r="W294" s="1" t="str">
        <f t="shared" si="23"/>
        <v>Optie</v>
      </c>
      <c r="X294" s="1" t="str">
        <f t="shared" si="24"/>
        <v>Optie</v>
      </c>
      <c r="Y294" s="1" t="str">
        <f t="shared" si="25"/>
        <v>Optie</v>
      </c>
      <c r="AA294" s="1" t="s">
        <v>340</v>
      </c>
      <c r="AB294" s="1" t="s">
        <v>340</v>
      </c>
      <c r="AC294" s="1" t="s">
        <v>340</v>
      </c>
      <c r="AD294" s="1" t="s">
        <v>339</v>
      </c>
      <c r="AE294" s="1" t="s">
        <v>339</v>
      </c>
      <c r="AF294" s="1" t="s">
        <v>340</v>
      </c>
      <c r="AG294" s="1" t="s">
        <v>340</v>
      </c>
      <c r="AH294" s="1" t="s">
        <v>340</v>
      </c>
      <c r="AI294" s="1" t="s">
        <v>340</v>
      </c>
      <c r="AJ294" s="1" t="s">
        <v>340</v>
      </c>
      <c r="AL294" s="1" t="s">
        <v>340</v>
      </c>
      <c r="AM294" s="1" t="s">
        <v>340</v>
      </c>
      <c r="AN294" s="1" t="s">
        <v>340</v>
      </c>
      <c r="AO294" s="1" t="s">
        <v>340</v>
      </c>
      <c r="AP294" s="1" t="s">
        <v>339</v>
      </c>
      <c r="AQ294" s="1" t="s">
        <v>340</v>
      </c>
      <c r="AR294" s="1" t="s">
        <v>340</v>
      </c>
      <c r="AT294" s="21"/>
    </row>
    <row r="295" spans="1:46" ht="14.4" customHeight="1" outlineLevel="2" x14ac:dyDescent="0.3">
      <c r="A295" s="3" t="str">
        <f t="shared" si="52"/>
        <v>Omschrijving</v>
      </c>
      <c r="B295" s="3"/>
      <c r="C295" s="3" t="s">
        <v>353</v>
      </c>
      <c r="D295" s="122">
        <f t="shared" si="49"/>
        <v>3</v>
      </c>
      <c r="F295" s="231"/>
      <c r="H295" s="225"/>
      <c r="J295" s="225"/>
      <c r="K295" s="3" t="s">
        <v>5</v>
      </c>
      <c r="L295" s="9"/>
      <c r="S295" s="1" t="s">
        <v>137</v>
      </c>
      <c r="T295" s="1"/>
      <c r="U295" s="1"/>
      <c r="W295" s="1" t="str">
        <f t="shared" si="23"/>
        <v>Optie</v>
      </c>
      <c r="X295" s="1" t="str">
        <f t="shared" si="24"/>
        <v>Optie</v>
      </c>
      <c r="Y295" s="1" t="str">
        <f t="shared" si="25"/>
        <v>Optie</v>
      </c>
      <c r="AA295" s="1" t="s">
        <v>340</v>
      </c>
      <c r="AB295" s="1" t="s">
        <v>340</v>
      </c>
      <c r="AC295" s="1" t="s">
        <v>340</v>
      </c>
      <c r="AD295" s="1" t="s">
        <v>339</v>
      </c>
      <c r="AE295" s="1" t="s">
        <v>339</v>
      </c>
      <c r="AF295" s="1" t="s">
        <v>340</v>
      </c>
      <c r="AG295" s="1" t="s">
        <v>340</v>
      </c>
      <c r="AH295" s="1" t="s">
        <v>340</v>
      </c>
      <c r="AI295" s="1" t="s">
        <v>340</v>
      </c>
      <c r="AJ295" s="1" t="s">
        <v>341</v>
      </c>
      <c r="AL295" s="1" t="s">
        <v>340</v>
      </c>
      <c r="AM295" s="1" t="s">
        <v>340</v>
      </c>
      <c r="AN295" s="1" t="s">
        <v>340</v>
      </c>
      <c r="AO295" s="1" t="s">
        <v>340</v>
      </c>
      <c r="AP295" s="1" t="s">
        <v>339</v>
      </c>
      <c r="AQ295" s="1" t="s">
        <v>340</v>
      </c>
      <c r="AR295" s="1" t="s">
        <v>341</v>
      </c>
      <c r="AT295" s="21"/>
    </row>
    <row r="296" spans="1:46" ht="14.4" customHeight="1" outlineLevel="2" x14ac:dyDescent="0.3">
      <c r="A296" s="3" t="str">
        <f t="shared" si="52"/>
        <v>Gemeente</v>
      </c>
      <c r="B296" s="3"/>
      <c r="C296" s="3" t="s">
        <v>353</v>
      </c>
      <c r="D296" s="122">
        <f t="shared" si="49"/>
        <v>3</v>
      </c>
      <c r="F296" s="231"/>
      <c r="H296" s="225"/>
      <c r="J296" s="225"/>
      <c r="K296" s="3" t="s">
        <v>122</v>
      </c>
      <c r="L296" s="9"/>
      <c r="S296" s="1" t="s">
        <v>137</v>
      </c>
      <c r="T296" s="1"/>
      <c r="U296" s="1"/>
      <c r="W296" s="1" t="str">
        <f t="shared" si="23"/>
        <v>Optie</v>
      </c>
      <c r="X296" s="1" t="str">
        <f t="shared" si="24"/>
        <v>Optie</v>
      </c>
      <c r="Y296" s="1" t="str">
        <f t="shared" si="25"/>
        <v>Optie</v>
      </c>
      <c r="AA296" s="1" t="s">
        <v>340</v>
      </c>
      <c r="AB296" s="1" t="s">
        <v>340</v>
      </c>
      <c r="AC296" s="1" t="s">
        <v>340</v>
      </c>
      <c r="AD296" s="1" t="s">
        <v>339</v>
      </c>
      <c r="AE296" s="1" t="s">
        <v>339</v>
      </c>
      <c r="AF296" s="1" t="s">
        <v>340</v>
      </c>
      <c r="AG296" s="1" t="s">
        <v>340</v>
      </c>
      <c r="AH296" s="1" t="s">
        <v>340</v>
      </c>
      <c r="AI296" s="1" t="s">
        <v>340</v>
      </c>
      <c r="AJ296" s="1" t="s">
        <v>340</v>
      </c>
      <c r="AL296" s="1" t="s">
        <v>340</v>
      </c>
      <c r="AM296" s="1" t="s">
        <v>340</v>
      </c>
      <c r="AN296" s="1" t="s">
        <v>340</v>
      </c>
      <c r="AO296" s="1" t="s">
        <v>340</v>
      </c>
      <c r="AP296" s="1" t="s">
        <v>339</v>
      </c>
      <c r="AQ296" s="1" t="s">
        <v>340</v>
      </c>
      <c r="AR296" s="1" t="s">
        <v>340</v>
      </c>
      <c r="AT296" s="21"/>
    </row>
    <row r="297" spans="1:46" ht="14.4" customHeight="1" outlineLevel="2" x14ac:dyDescent="0.3">
      <c r="A297" s="3" t="str">
        <f>K297</f>
        <v>Gemeentecode</v>
      </c>
      <c r="B297" s="3"/>
      <c r="C297" s="3" t="s">
        <v>353</v>
      </c>
      <c r="D297" s="122">
        <f t="shared" si="49"/>
        <v>3</v>
      </c>
      <c r="F297" s="231"/>
      <c r="H297" s="225"/>
      <c r="J297" s="225"/>
      <c r="K297" s="3" t="s">
        <v>123</v>
      </c>
      <c r="L297" s="9"/>
      <c r="S297" s="1" t="s">
        <v>137</v>
      </c>
      <c r="T297" s="1"/>
      <c r="U297" s="1"/>
      <c r="W297" s="1" t="str">
        <f t="shared" si="23"/>
        <v>Nee</v>
      </c>
      <c r="X297" s="1" t="str">
        <f t="shared" si="24"/>
        <v>Nee</v>
      </c>
      <c r="Y297" s="1" t="str">
        <f t="shared" si="25"/>
        <v>Nee</v>
      </c>
      <c r="AA297" s="1" t="s">
        <v>341</v>
      </c>
      <c r="AB297" s="1" t="s">
        <v>341</v>
      </c>
      <c r="AC297" s="1" t="s">
        <v>341</v>
      </c>
      <c r="AD297" s="1" t="s">
        <v>339</v>
      </c>
      <c r="AE297" s="1" t="s">
        <v>339</v>
      </c>
      <c r="AF297" s="1" t="s">
        <v>341</v>
      </c>
      <c r="AG297" s="1" t="s">
        <v>341</v>
      </c>
      <c r="AH297" s="1" t="s">
        <v>341</v>
      </c>
      <c r="AI297" s="1" t="s">
        <v>341</v>
      </c>
      <c r="AJ297" s="1" t="s">
        <v>341</v>
      </c>
      <c r="AL297" s="1" t="s">
        <v>341</v>
      </c>
      <c r="AM297" s="1" t="s">
        <v>341</v>
      </c>
      <c r="AN297" s="1" t="s">
        <v>341</v>
      </c>
      <c r="AO297" s="1" t="s">
        <v>341</v>
      </c>
      <c r="AP297" s="1" t="s">
        <v>339</v>
      </c>
      <c r="AQ297" s="1" t="s">
        <v>341</v>
      </c>
      <c r="AR297" s="1" t="s">
        <v>341</v>
      </c>
      <c r="AT297" s="21"/>
    </row>
    <row r="298" spans="1:46" ht="14.4" customHeight="1" outlineLevel="1" x14ac:dyDescent="0.3">
      <c r="A298" s="3" t="str">
        <f>I298</f>
        <v>Afnameservicepunt [+]</v>
      </c>
      <c r="B298" s="3"/>
      <c r="C298" s="3" t="s">
        <v>353</v>
      </c>
      <c r="D298" s="122">
        <f t="shared" si="49"/>
        <v>2</v>
      </c>
      <c r="F298" s="231"/>
      <c r="H298" s="225"/>
      <c r="I298" s="13" t="s">
        <v>182</v>
      </c>
      <c r="S298" s="1" t="s">
        <v>262</v>
      </c>
      <c r="T298" s="1"/>
      <c r="U298" s="1"/>
      <c r="W298" s="1" t="str">
        <f t="shared" si="23"/>
        <v>Optie</v>
      </c>
      <c r="X298" s="1" t="str">
        <f t="shared" si="24"/>
        <v>Optie</v>
      </c>
      <c r="Y298" s="1" t="str">
        <f t="shared" si="25"/>
        <v>Optie</v>
      </c>
      <c r="AA298" s="1" t="s">
        <v>340</v>
      </c>
      <c r="AB298" s="1" t="s">
        <v>340</v>
      </c>
      <c r="AC298" s="1" t="s">
        <v>340</v>
      </c>
      <c r="AD298" s="1" t="s">
        <v>339</v>
      </c>
      <c r="AE298" s="1" t="s">
        <v>339</v>
      </c>
      <c r="AF298" s="1" t="s">
        <v>341</v>
      </c>
      <c r="AG298" s="1" t="s">
        <v>340</v>
      </c>
      <c r="AH298" s="1" t="s">
        <v>340</v>
      </c>
      <c r="AI298" s="1" t="s">
        <v>340</v>
      </c>
      <c r="AJ298" s="1" t="s">
        <v>341</v>
      </c>
      <c r="AL298" s="1" t="s">
        <v>340</v>
      </c>
      <c r="AM298" s="1" t="s">
        <v>340</v>
      </c>
      <c r="AN298" s="1" t="s">
        <v>340</v>
      </c>
      <c r="AO298" s="1" t="s">
        <v>341</v>
      </c>
      <c r="AP298" s="1" t="s">
        <v>339</v>
      </c>
      <c r="AQ298" s="1" t="s">
        <v>340</v>
      </c>
      <c r="AR298" s="1" t="s">
        <v>341</v>
      </c>
      <c r="AT298" s="21"/>
    </row>
    <row r="299" spans="1:46" ht="14.4" customHeight="1" outlineLevel="2" x14ac:dyDescent="0.3">
      <c r="A299" s="7" t="str">
        <f>K299</f>
        <v>Extern</v>
      </c>
      <c r="B299" s="7"/>
      <c r="C299" s="7" t="s">
        <v>352</v>
      </c>
      <c r="D299" s="122">
        <f t="shared" si="49"/>
        <v>3</v>
      </c>
      <c r="F299" s="231"/>
      <c r="H299" s="225"/>
      <c r="I299" s="4"/>
      <c r="J299" s="229" t="s">
        <v>124</v>
      </c>
      <c r="K299" s="17" t="s">
        <v>125</v>
      </c>
      <c r="L299" s="9"/>
      <c r="S299" s="1" t="s">
        <v>148</v>
      </c>
      <c r="T299" s="1"/>
      <c r="U299" s="1"/>
      <c r="W299" s="1" t="str">
        <f t="shared" si="23"/>
        <v>Ja</v>
      </c>
      <c r="X299" s="1" t="str">
        <f t="shared" si="24"/>
        <v>Ja</v>
      </c>
      <c r="Y299" s="1" t="str">
        <f t="shared" si="25"/>
        <v>Ja</v>
      </c>
      <c r="AA299" s="1" t="s">
        <v>338</v>
      </c>
      <c r="AB299" s="1" t="s">
        <v>338</v>
      </c>
      <c r="AC299" s="1" t="s">
        <v>338</v>
      </c>
      <c r="AD299" s="1" t="s">
        <v>339</v>
      </c>
      <c r="AE299" s="1" t="s">
        <v>339</v>
      </c>
      <c r="AF299" s="1" t="s">
        <v>339</v>
      </c>
      <c r="AG299" s="1" t="s">
        <v>338</v>
      </c>
      <c r="AH299" s="1" t="s">
        <v>338</v>
      </c>
      <c r="AI299" s="1" t="s">
        <v>338</v>
      </c>
      <c r="AJ299" s="1" t="s">
        <v>339</v>
      </c>
      <c r="AL299" s="1" t="s">
        <v>338</v>
      </c>
      <c r="AM299" s="1" t="s">
        <v>338</v>
      </c>
      <c r="AN299" s="1" t="s">
        <v>338</v>
      </c>
      <c r="AO299" s="1" t="s">
        <v>339</v>
      </c>
      <c r="AP299" s="1" t="s">
        <v>339</v>
      </c>
      <c r="AQ299" s="1" t="s">
        <v>338</v>
      </c>
      <c r="AR299" s="1" t="s">
        <v>339</v>
      </c>
      <c r="AT299" s="21"/>
    </row>
    <row r="300" spans="1:46" ht="14.4" customHeight="1" outlineLevel="2" x14ac:dyDescent="0.3">
      <c r="A300" s="3" t="str">
        <f>K300</f>
        <v>PuntGeometrie [+]</v>
      </c>
      <c r="B300" s="3"/>
      <c r="C300" s="3" t="s">
        <v>353</v>
      </c>
      <c r="D300" s="122">
        <f t="shared" si="49"/>
        <v>3</v>
      </c>
      <c r="F300" s="231"/>
      <c r="H300" s="225"/>
      <c r="J300" s="229"/>
      <c r="K300" s="13" t="s">
        <v>181</v>
      </c>
      <c r="L300" s="9"/>
      <c r="S300" s="1" t="s">
        <v>211</v>
      </c>
      <c r="T300" s="1"/>
      <c r="U300" s="1"/>
      <c r="W300" s="1" t="str">
        <f t="shared" ref="W300:W313" si="53">IF($W$1=$AA$1,AA300,IF($W$1=$AB$1,AB300,IF($W$1=$AC$1,AC300,IF($W$1=$AD$1,AD300,IF($W$1=$AE$1,AE300,IF($W$1=$AF$1,AF300,IF($W$1=$AG$1,AG300,IF($W$1=$AH$1,AH300,IF($W$1=$AI$1,AI300,IF($W$1=$AJ$1,AJ300,"Geen info"))))))))))</f>
        <v>Ja</v>
      </c>
      <c r="X300" s="1" t="str">
        <f t="shared" ref="X300:X313" si="54">IF($X$1=$AL$1,AL300,IF($X$1=$AM$1,AM300,IF($X$1=$AN$1,AN300,IF($X$1=$AO$1,AO300,IF($X$1=$AP$1,AP300,IF($X$1=$AQ$1,AQ300,IF($X$1=$AR$1,AR300,"Geen info")))))))</f>
        <v>Ja</v>
      </c>
      <c r="Y300" s="1" t="str">
        <f t="shared" ref="Y300:Y313" si="55">IF(W300="Ja","Ja",IF(X300="Ja","Ja",IF(W300="Optie","Optie",IF(X300="Optie","Optie",IF(W300="Nee","Nee",IF(X300="Nee","Nee",IF(W300="Nvt","Nvt",IF(X300="Nvt","Nvt","??"))))))))</f>
        <v>Ja</v>
      </c>
      <c r="AA300" s="1" t="s">
        <v>338</v>
      </c>
      <c r="AB300" s="1" t="s">
        <v>338</v>
      </c>
      <c r="AC300" s="1" t="s">
        <v>338</v>
      </c>
      <c r="AD300" s="1" t="s">
        <v>339</v>
      </c>
      <c r="AE300" s="1" t="s">
        <v>339</v>
      </c>
      <c r="AF300" s="1" t="s">
        <v>339</v>
      </c>
      <c r="AG300" s="1" t="s">
        <v>338</v>
      </c>
      <c r="AH300" s="1" t="s">
        <v>338</v>
      </c>
      <c r="AI300" s="1" t="s">
        <v>338</v>
      </c>
      <c r="AJ300" s="1" t="s">
        <v>339</v>
      </c>
      <c r="AL300" s="1" t="s">
        <v>338</v>
      </c>
      <c r="AM300" s="1" t="s">
        <v>338</v>
      </c>
      <c r="AN300" s="1" t="s">
        <v>338</v>
      </c>
      <c r="AO300" s="1" t="s">
        <v>339</v>
      </c>
      <c r="AP300" s="1" t="s">
        <v>339</v>
      </c>
      <c r="AQ300" s="1" t="s">
        <v>338</v>
      </c>
      <c r="AR300" s="1" t="s">
        <v>339</v>
      </c>
      <c r="AT300" s="21"/>
    </row>
    <row r="301" spans="1:46" ht="14.4" customHeight="1" outlineLevel="3" x14ac:dyDescent="0.3">
      <c r="A301" s="7" t="str">
        <f>M301</f>
        <v>Hoek</v>
      </c>
      <c r="B301" s="7"/>
      <c r="C301" s="7" t="s">
        <v>352</v>
      </c>
      <c r="D301" s="122">
        <f t="shared" si="49"/>
        <v>4</v>
      </c>
      <c r="F301" s="231"/>
      <c r="H301" s="225"/>
      <c r="J301" s="229"/>
      <c r="K301" s="4"/>
      <c r="L301" s="229" t="s">
        <v>198</v>
      </c>
      <c r="M301" s="7" t="s">
        <v>53</v>
      </c>
      <c r="N301" s="9"/>
      <c r="S301" s="1" t="s">
        <v>137</v>
      </c>
      <c r="T301" s="1"/>
      <c r="U301" s="1"/>
      <c r="W301" s="1" t="str">
        <f t="shared" si="53"/>
        <v>Ja</v>
      </c>
      <c r="X301" s="1" t="str">
        <f t="shared" si="54"/>
        <v>Ja</v>
      </c>
      <c r="Y301" s="1" t="str">
        <f t="shared" si="55"/>
        <v>Ja</v>
      </c>
      <c r="AA301" s="1" t="s">
        <v>338</v>
      </c>
      <c r="AB301" s="1" t="s">
        <v>338</v>
      </c>
      <c r="AC301" s="1" t="s">
        <v>338</v>
      </c>
      <c r="AD301" s="1" t="s">
        <v>339</v>
      </c>
      <c r="AE301" s="1" t="s">
        <v>339</v>
      </c>
      <c r="AF301" s="1" t="s">
        <v>339</v>
      </c>
      <c r="AG301" s="1" t="s">
        <v>338</v>
      </c>
      <c r="AH301" s="1" t="s">
        <v>338</v>
      </c>
      <c r="AI301" s="1" t="s">
        <v>338</v>
      </c>
      <c r="AJ301" s="1" t="s">
        <v>339</v>
      </c>
      <c r="AL301" s="1" t="s">
        <v>338</v>
      </c>
      <c r="AM301" s="1" t="s">
        <v>338</v>
      </c>
      <c r="AN301" s="1" t="s">
        <v>338</v>
      </c>
      <c r="AO301" s="1" t="s">
        <v>339</v>
      </c>
      <c r="AP301" s="1" t="s">
        <v>339</v>
      </c>
      <c r="AQ301" s="1" t="s">
        <v>338</v>
      </c>
      <c r="AR301" s="1" t="s">
        <v>339</v>
      </c>
      <c r="AT301" s="21"/>
    </row>
    <row r="302" spans="1:46" ht="14.4" customHeight="1" outlineLevel="3" x14ac:dyDescent="0.3">
      <c r="A302" s="7" t="str">
        <f>M302</f>
        <v>Punt</v>
      </c>
      <c r="B302" s="7"/>
      <c r="C302" s="7" t="s">
        <v>352</v>
      </c>
      <c r="D302" s="122">
        <f t="shared" si="49"/>
        <v>4</v>
      </c>
      <c r="F302" s="231"/>
      <c r="H302" s="225"/>
      <c r="J302" s="229"/>
      <c r="L302" s="229"/>
      <c r="M302" s="7" t="s">
        <v>54</v>
      </c>
      <c r="N302" s="9"/>
      <c r="S302" s="1" t="s">
        <v>137</v>
      </c>
      <c r="T302" s="1"/>
      <c r="U302" s="1"/>
      <c r="W302" s="1" t="str">
        <f t="shared" si="53"/>
        <v>Ja</v>
      </c>
      <c r="X302" s="1" t="str">
        <f t="shared" si="54"/>
        <v>Ja</v>
      </c>
      <c r="Y302" s="1" t="str">
        <f t="shared" si="55"/>
        <v>Ja</v>
      </c>
      <c r="AA302" s="1" t="s">
        <v>338</v>
      </c>
      <c r="AB302" s="1" t="s">
        <v>338</v>
      </c>
      <c r="AC302" s="1" t="s">
        <v>338</v>
      </c>
      <c r="AD302" s="1" t="s">
        <v>339</v>
      </c>
      <c r="AE302" s="1" t="s">
        <v>339</v>
      </c>
      <c r="AF302" s="1" t="s">
        <v>339</v>
      </c>
      <c r="AG302" s="1" t="s">
        <v>338</v>
      </c>
      <c r="AH302" s="1" t="s">
        <v>338</v>
      </c>
      <c r="AI302" s="1" t="s">
        <v>338</v>
      </c>
      <c r="AJ302" s="1" t="s">
        <v>339</v>
      </c>
      <c r="AL302" s="1" t="s">
        <v>338</v>
      </c>
      <c r="AM302" s="1" t="s">
        <v>338</v>
      </c>
      <c r="AN302" s="1" t="s">
        <v>338</v>
      </c>
      <c r="AO302" s="1" t="s">
        <v>339</v>
      </c>
      <c r="AP302" s="1" t="s">
        <v>339</v>
      </c>
      <c r="AQ302" s="1" t="s">
        <v>338</v>
      </c>
      <c r="AR302" s="1" t="s">
        <v>339</v>
      </c>
      <c r="AT302" s="21"/>
    </row>
    <row r="303" spans="1:46" ht="14.4" customHeight="1" outlineLevel="3" x14ac:dyDescent="0.3">
      <c r="A303" s="3" t="str">
        <f>M303</f>
        <v>Referentiemaatvoering</v>
      </c>
      <c r="B303" s="3"/>
      <c r="C303" s="3" t="s">
        <v>353</v>
      </c>
      <c r="D303" s="122">
        <f t="shared" si="49"/>
        <v>4</v>
      </c>
      <c r="F303" s="231"/>
      <c r="H303" s="225"/>
      <c r="J303" s="229"/>
      <c r="L303" s="229"/>
      <c r="M303" s="3" t="s">
        <v>48</v>
      </c>
      <c r="N303" s="9"/>
      <c r="S303" s="1" t="s">
        <v>137</v>
      </c>
      <c r="T303" s="1"/>
      <c r="U303" s="1"/>
      <c r="W303" s="1" t="str">
        <f t="shared" si="53"/>
        <v>Optie</v>
      </c>
      <c r="X303" s="1" t="str">
        <f t="shared" si="54"/>
        <v>Optie</v>
      </c>
      <c r="Y303" s="1" t="str">
        <f t="shared" si="55"/>
        <v>Optie</v>
      </c>
      <c r="AA303" s="1" t="s">
        <v>340</v>
      </c>
      <c r="AB303" s="1" t="s">
        <v>340</v>
      </c>
      <c r="AC303" s="1" t="s">
        <v>340</v>
      </c>
      <c r="AD303" s="1" t="s">
        <v>339</v>
      </c>
      <c r="AE303" s="1" t="s">
        <v>339</v>
      </c>
      <c r="AF303" s="1" t="s">
        <v>339</v>
      </c>
      <c r="AG303" s="1" t="s">
        <v>340</v>
      </c>
      <c r="AH303" s="1" t="s">
        <v>340</v>
      </c>
      <c r="AI303" s="1" t="s">
        <v>340</v>
      </c>
      <c r="AJ303" s="1" t="s">
        <v>339</v>
      </c>
      <c r="AL303" s="1" t="s">
        <v>340</v>
      </c>
      <c r="AM303" s="1" t="s">
        <v>340</v>
      </c>
      <c r="AN303" s="1" t="s">
        <v>340</v>
      </c>
      <c r="AO303" s="1" t="s">
        <v>339</v>
      </c>
      <c r="AP303" s="1" t="s">
        <v>339</v>
      </c>
      <c r="AQ303" s="1" t="s">
        <v>340</v>
      </c>
      <c r="AR303" s="1" t="s">
        <v>339</v>
      </c>
      <c r="AT303" s="21"/>
    </row>
    <row r="304" spans="1:46" ht="72" outlineLevel="2" x14ac:dyDescent="0.3">
      <c r="A304" s="7" t="str">
        <f>K304</f>
        <v>Bewerking</v>
      </c>
      <c r="B304" s="7"/>
      <c r="C304" s="7" t="s">
        <v>352</v>
      </c>
      <c r="D304" s="122">
        <f t="shared" si="49"/>
        <v>3</v>
      </c>
      <c r="F304" s="231"/>
      <c r="H304" s="225"/>
      <c r="J304" s="229"/>
      <c r="K304" s="17" t="s">
        <v>49</v>
      </c>
      <c r="L304" s="9"/>
      <c r="S304" s="1" t="s">
        <v>208</v>
      </c>
      <c r="T304" s="21" t="s">
        <v>366</v>
      </c>
      <c r="U304" s="21" t="s">
        <v>366</v>
      </c>
      <c r="W304" s="1" t="str">
        <f t="shared" si="53"/>
        <v>ja</v>
      </c>
      <c r="X304" s="1" t="str">
        <f t="shared" si="54"/>
        <v>Ja</v>
      </c>
      <c r="Y304" s="1" t="str">
        <f t="shared" si="55"/>
        <v>Ja</v>
      </c>
      <c r="AA304" s="1" t="s">
        <v>338</v>
      </c>
      <c r="AB304" s="1" t="s">
        <v>338</v>
      </c>
      <c r="AC304" s="1" t="s">
        <v>338</v>
      </c>
      <c r="AD304" s="1" t="s">
        <v>339</v>
      </c>
      <c r="AE304" s="1" t="s">
        <v>339</v>
      </c>
      <c r="AF304" s="1" t="s">
        <v>339</v>
      </c>
      <c r="AG304" s="1" t="s">
        <v>344</v>
      </c>
      <c r="AH304" s="1" t="s">
        <v>338</v>
      </c>
      <c r="AI304" s="1" t="s">
        <v>338</v>
      </c>
      <c r="AJ304" s="1" t="s">
        <v>339</v>
      </c>
      <c r="AL304" s="1" t="s">
        <v>338</v>
      </c>
      <c r="AM304" s="1" t="s">
        <v>338</v>
      </c>
      <c r="AN304" s="1" t="s">
        <v>338</v>
      </c>
      <c r="AO304" s="1" t="s">
        <v>339</v>
      </c>
      <c r="AP304" s="1" t="s">
        <v>339</v>
      </c>
      <c r="AQ304" s="1" t="s">
        <v>338</v>
      </c>
      <c r="AR304" s="1" t="s">
        <v>339</v>
      </c>
      <c r="AT304" s="21"/>
    </row>
    <row r="305" spans="1:46" ht="14.4" customHeight="1" outlineLevel="1" x14ac:dyDescent="0.3">
      <c r="A305" s="7" t="str">
        <f>I305</f>
        <v>Werkzaamheden [+]</v>
      </c>
      <c r="B305" s="7"/>
      <c r="C305" s="7" t="s">
        <v>352</v>
      </c>
      <c r="D305" s="122">
        <f t="shared" si="49"/>
        <v>2</v>
      </c>
      <c r="F305" s="231"/>
      <c r="H305" s="225"/>
      <c r="I305" s="17" t="s">
        <v>180</v>
      </c>
      <c r="S305" s="1" t="s">
        <v>263</v>
      </c>
      <c r="T305" s="1"/>
      <c r="U305" s="1"/>
      <c r="W305" s="1" t="str">
        <f t="shared" si="53"/>
        <v>Ja</v>
      </c>
      <c r="X305" s="1" t="str">
        <f t="shared" si="54"/>
        <v>Ja</v>
      </c>
      <c r="Y305" s="1" t="str">
        <f t="shared" si="55"/>
        <v>Ja</v>
      </c>
      <c r="AA305" s="1" t="s">
        <v>338</v>
      </c>
      <c r="AB305" s="1" t="s">
        <v>338</v>
      </c>
      <c r="AC305" s="1" t="s">
        <v>338</v>
      </c>
      <c r="AD305" s="1" t="s">
        <v>338</v>
      </c>
      <c r="AE305" s="1" t="s">
        <v>338</v>
      </c>
      <c r="AF305" s="1" t="s">
        <v>338</v>
      </c>
      <c r="AG305" s="1" t="s">
        <v>338</v>
      </c>
      <c r="AH305" s="1" t="s">
        <v>338</v>
      </c>
      <c r="AI305" s="1" t="s">
        <v>338</v>
      </c>
      <c r="AJ305" s="1" t="s">
        <v>338</v>
      </c>
      <c r="AL305" s="1" t="s">
        <v>338</v>
      </c>
      <c r="AM305" s="1" t="s">
        <v>338</v>
      </c>
      <c r="AN305" s="1" t="s">
        <v>338</v>
      </c>
      <c r="AO305" s="1" t="s">
        <v>338</v>
      </c>
      <c r="AP305" s="1" t="s">
        <v>339</v>
      </c>
      <c r="AQ305" s="1" t="s">
        <v>338</v>
      </c>
      <c r="AR305" s="1" t="s">
        <v>338</v>
      </c>
      <c r="AT305" s="21"/>
    </row>
    <row r="306" spans="1:46" ht="144" outlineLevel="3" x14ac:dyDescent="0.3">
      <c r="A306" s="7" t="str">
        <f>K306</f>
        <v>Aansluiting</v>
      </c>
      <c r="B306" s="7"/>
      <c r="C306" s="7" t="s">
        <v>352</v>
      </c>
      <c r="D306" s="122">
        <f t="shared" si="49"/>
        <v>3</v>
      </c>
      <c r="F306" s="231"/>
      <c r="J306" s="232" t="s">
        <v>126</v>
      </c>
      <c r="K306" s="7" t="s">
        <v>127</v>
      </c>
      <c r="L306" s="9"/>
      <c r="S306" s="1" t="s">
        <v>264</v>
      </c>
      <c r="T306" s="21" t="s">
        <v>319</v>
      </c>
      <c r="U306" s="21" t="s">
        <v>319</v>
      </c>
      <c r="W306" s="1" t="str">
        <f t="shared" si="53"/>
        <v>Ja</v>
      </c>
      <c r="X306" s="1" t="str">
        <f t="shared" si="54"/>
        <v>Ja</v>
      </c>
      <c r="Y306" s="1" t="str">
        <f t="shared" si="55"/>
        <v>Ja</v>
      </c>
      <c r="AA306" s="1" t="s">
        <v>338</v>
      </c>
      <c r="AB306" s="1" t="s">
        <v>338</v>
      </c>
      <c r="AC306" s="1" t="s">
        <v>338</v>
      </c>
      <c r="AD306" s="1" t="s">
        <v>338</v>
      </c>
      <c r="AE306" s="1" t="s">
        <v>338</v>
      </c>
      <c r="AF306" s="1" t="s">
        <v>338</v>
      </c>
      <c r="AG306" s="1" t="s">
        <v>338</v>
      </c>
      <c r="AH306" s="1" t="s">
        <v>338</v>
      </c>
      <c r="AI306" s="1" t="s">
        <v>338</v>
      </c>
      <c r="AJ306" s="1" t="s">
        <v>338</v>
      </c>
      <c r="AL306" s="1" t="s">
        <v>338</v>
      </c>
      <c r="AM306" s="1" t="s">
        <v>338</v>
      </c>
      <c r="AN306" s="1" t="s">
        <v>338</v>
      </c>
      <c r="AO306" s="1" t="s">
        <v>338</v>
      </c>
      <c r="AP306" s="1" t="s">
        <v>339</v>
      </c>
      <c r="AQ306" s="1" t="s">
        <v>338</v>
      </c>
      <c r="AR306" s="1" t="s">
        <v>338</v>
      </c>
      <c r="AT306" s="21"/>
    </row>
    <row r="307" spans="1:46" ht="100.8" outlineLevel="3" x14ac:dyDescent="0.3">
      <c r="A307" s="7" t="str">
        <f t="shared" ref="A307:A311" si="56">K307</f>
        <v>Binnenwerk</v>
      </c>
      <c r="B307" s="7"/>
      <c r="C307" s="7" t="s">
        <v>352</v>
      </c>
      <c r="D307" s="122">
        <f t="shared" si="49"/>
        <v>3</v>
      </c>
      <c r="F307" s="231"/>
      <c r="J307" s="233"/>
      <c r="K307" s="7" t="s">
        <v>128</v>
      </c>
      <c r="L307" s="9"/>
      <c r="S307" s="1" t="s">
        <v>265</v>
      </c>
      <c r="T307" s="21" t="s">
        <v>320</v>
      </c>
      <c r="U307" s="21" t="s">
        <v>320</v>
      </c>
      <c r="W307" s="1" t="str">
        <f t="shared" si="53"/>
        <v>Ja</v>
      </c>
      <c r="X307" s="1" t="str">
        <f t="shared" si="54"/>
        <v>Ja</v>
      </c>
      <c r="Y307" s="1" t="str">
        <f t="shared" si="55"/>
        <v>Ja</v>
      </c>
      <c r="AA307" s="1" t="s">
        <v>338</v>
      </c>
      <c r="AB307" s="1" t="s">
        <v>338</v>
      </c>
      <c r="AC307" s="1" t="s">
        <v>338</v>
      </c>
      <c r="AD307" s="1" t="s">
        <v>338</v>
      </c>
      <c r="AE307" s="1" t="s">
        <v>338</v>
      </c>
      <c r="AF307" s="1" t="s">
        <v>338</v>
      </c>
      <c r="AG307" s="1" t="s">
        <v>338</v>
      </c>
      <c r="AH307" s="1" t="s">
        <v>338</v>
      </c>
      <c r="AI307" s="1" t="s">
        <v>338</v>
      </c>
      <c r="AJ307" s="1" t="s">
        <v>338</v>
      </c>
      <c r="AL307" s="1" t="s">
        <v>338</v>
      </c>
      <c r="AM307" s="1" t="s">
        <v>338</v>
      </c>
      <c r="AN307" s="1" t="s">
        <v>338</v>
      </c>
      <c r="AO307" s="1" t="s">
        <v>338</v>
      </c>
      <c r="AP307" s="1" t="s">
        <v>339</v>
      </c>
      <c r="AQ307" s="1" t="s">
        <v>338</v>
      </c>
      <c r="AR307" s="1" t="s">
        <v>338</v>
      </c>
      <c r="AT307" s="21"/>
    </row>
    <row r="308" spans="1:46" ht="72" outlineLevel="3" x14ac:dyDescent="0.3">
      <c r="A308" s="7" t="str">
        <f t="shared" si="56"/>
        <v>Meter</v>
      </c>
      <c r="B308" s="7"/>
      <c r="C308" s="7" t="s">
        <v>352</v>
      </c>
      <c r="D308" s="122">
        <f t="shared" si="49"/>
        <v>3</v>
      </c>
      <c r="F308" s="231"/>
      <c r="J308" s="233"/>
      <c r="K308" s="7" t="s">
        <v>129</v>
      </c>
      <c r="L308" s="9"/>
      <c r="S308" s="1" t="s">
        <v>266</v>
      </c>
      <c r="T308" s="21" t="s">
        <v>321</v>
      </c>
      <c r="U308" s="21" t="s">
        <v>321</v>
      </c>
      <c r="W308" s="1" t="str">
        <f t="shared" si="53"/>
        <v>Ja</v>
      </c>
      <c r="X308" s="1" t="str">
        <f t="shared" si="54"/>
        <v>Ja</v>
      </c>
      <c r="Y308" s="1" t="str">
        <f t="shared" si="55"/>
        <v>Ja</v>
      </c>
      <c r="AA308" s="1" t="s">
        <v>338</v>
      </c>
      <c r="AB308" s="1" t="s">
        <v>338</v>
      </c>
      <c r="AC308" s="1" t="s">
        <v>338</v>
      </c>
      <c r="AD308" s="1" t="s">
        <v>338</v>
      </c>
      <c r="AE308" s="1" t="s">
        <v>338</v>
      </c>
      <c r="AF308" s="1" t="s">
        <v>338</v>
      </c>
      <c r="AG308" s="1" t="s">
        <v>338</v>
      </c>
      <c r="AH308" s="1" t="s">
        <v>338</v>
      </c>
      <c r="AI308" s="1" t="s">
        <v>338</v>
      </c>
      <c r="AJ308" s="1" t="s">
        <v>338</v>
      </c>
      <c r="AL308" s="1" t="s">
        <v>338</v>
      </c>
      <c r="AM308" s="1" t="s">
        <v>338</v>
      </c>
      <c r="AN308" s="1" t="s">
        <v>338</v>
      </c>
      <c r="AO308" s="1" t="s">
        <v>338</v>
      </c>
      <c r="AP308" s="1" t="s">
        <v>339</v>
      </c>
      <c r="AQ308" s="1" t="s">
        <v>338</v>
      </c>
      <c r="AR308" s="1" t="s">
        <v>338</v>
      </c>
      <c r="AT308" s="21"/>
    </row>
    <row r="309" spans="1:46" ht="43.2" outlineLevel="3" x14ac:dyDescent="0.3">
      <c r="A309" s="7" t="str">
        <f t="shared" si="56"/>
        <v>TypeAansluiting</v>
      </c>
      <c r="B309" s="7"/>
      <c r="C309" s="7" t="s">
        <v>352</v>
      </c>
      <c r="D309" s="122">
        <f t="shared" si="49"/>
        <v>3</v>
      </c>
      <c r="F309" s="231"/>
      <c r="J309" s="233"/>
      <c r="K309" s="7" t="s">
        <v>130</v>
      </c>
      <c r="L309" s="9"/>
      <c r="S309" s="1" t="s">
        <v>267</v>
      </c>
      <c r="T309" s="21" t="s">
        <v>322</v>
      </c>
      <c r="U309" s="21" t="s">
        <v>322</v>
      </c>
      <c r="W309" s="1" t="str">
        <f t="shared" si="53"/>
        <v>Ja</v>
      </c>
      <c r="X309" s="1" t="str">
        <f t="shared" si="54"/>
        <v>Ja</v>
      </c>
      <c r="Y309" s="1" t="str">
        <f t="shared" si="55"/>
        <v>Ja</v>
      </c>
      <c r="AA309" s="1" t="s">
        <v>338</v>
      </c>
      <c r="AB309" s="1" t="s">
        <v>338</v>
      </c>
      <c r="AC309" s="1" t="s">
        <v>338</v>
      </c>
      <c r="AD309" s="1" t="s">
        <v>338</v>
      </c>
      <c r="AE309" s="1" t="s">
        <v>338</v>
      </c>
      <c r="AF309" s="1" t="s">
        <v>338</v>
      </c>
      <c r="AG309" s="1" t="s">
        <v>338</v>
      </c>
      <c r="AH309" s="1" t="s">
        <v>338</v>
      </c>
      <c r="AI309" s="1" t="s">
        <v>338</v>
      </c>
      <c r="AJ309" s="1" t="s">
        <v>338</v>
      </c>
      <c r="AL309" s="1" t="s">
        <v>338</v>
      </c>
      <c r="AM309" s="1" t="s">
        <v>338</v>
      </c>
      <c r="AN309" s="1" t="s">
        <v>338</v>
      </c>
      <c r="AO309" s="1" t="s">
        <v>338</v>
      </c>
      <c r="AP309" s="1" t="s">
        <v>339</v>
      </c>
      <c r="AQ309" s="1" t="s">
        <v>338</v>
      </c>
      <c r="AR309" s="1" t="s">
        <v>338</v>
      </c>
      <c r="AT309" s="21"/>
    </row>
    <row r="310" spans="1:46" ht="57.6" outlineLevel="3" x14ac:dyDescent="0.3">
      <c r="A310" s="7" t="str">
        <f t="shared" si="56"/>
        <v>FysiekeStatus</v>
      </c>
      <c r="B310" s="7"/>
      <c r="C310" s="7" t="s">
        <v>352</v>
      </c>
      <c r="D310" s="122">
        <f t="shared" si="49"/>
        <v>3</v>
      </c>
      <c r="F310" s="231"/>
      <c r="J310" s="233"/>
      <c r="K310" s="7" t="s">
        <v>131</v>
      </c>
      <c r="L310" s="9"/>
      <c r="S310" s="1" t="s">
        <v>268</v>
      </c>
      <c r="T310" s="21" t="s">
        <v>323</v>
      </c>
      <c r="U310" s="21" t="s">
        <v>323</v>
      </c>
      <c r="W310" s="1" t="str">
        <f t="shared" si="53"/>
        <v>Ja</v>
      </c>
      <c r="X310" s="1" t="str">
        <f t="shared" si="54"/>
        <v>Ja</v>
      </c>
      <c r="Y310" s="1" t="str">
        <f t="shared" si="55"/>
        <v>Ja</v>
      </c>
      <c r="AA310" s="1" t="s">
        <v>338</v>
      </c>
      <c r="AB310" s="1" t="s">
        <v>338</v>
      </c>
      <c r="AC310" s="1" t="s">
        <v>338</v>
      </c>
      <c r="AD310" s="1" t="s">
        <v>338</v>
      </c>
      <c r="AE310" s="1" t="s">
        <v>338</v>
      </c>
      <c r="AF310" s="1" t="s">
        <v>338</v>
      </c>
      <c r="AG310" s="1" t="s">
        <v>338</v>
      </c>
      <c r="AH310" s="1" t="s">
        <v>338</v>
      </c>
      <c r="AI310" s="1" t="s">
        <v>338</v>
      </c>
      <c r="AJ310" s="1" t="s">
        <v>338</v>
      </c>
      <c r="AL310" s="1" t="s">
        <v>338</v>
      </c>
      <c r="AM310" s="1" t="s">
        <v>338</v>
      </c>
      <c r="AN310" s="1" t="s">
        <v>338</v>
      </c>
      <c r="AO310" s="1" t="s">
        <v>338</v>
      </c>
      <c r="AP310" s="1" t="s">
        <v>339</v>
      </c>
      <c r="AQ310" s="1" t="s">
        <v>338</v>
      </c>
      <c r="AR310" s="1" t="s">
        <v>338</v>
      </c>
      <c r="AT310" s="21"/>
    </row>
    <row r="311" spans="1:46" ht="43.2" outlineLevel="3" x14ac:dyDescent="0.3">
      <c r="A311" s="7" t="str">
        <f t="shared" si="56"/>
        <v>WijzigenCapaciteit</v>
      </c>
      <c r="B311" s="7"/>
      <c r="C311" s="7" t="s">
        <v>352</v>
      </c>
      <c r="D311" s="122">
        <f t="shared" si="49"/>
        <v>3</v>
      </c>
      <c r="F311" s="231"/>
      <c r="J311" s="234"/>
      <c r="K311" s="7" t="s">
        <v>132</v>
      </c>
      <c r="L311" s="9"/>
      <c r="S311" s="1" t="s">
        <v>269</v>
      </c>
      <c r="T311" s="21" t="s">
        <v>324</v>
      </c>
      <c r="U311" s="21" t="s">
        <v>324</v>
      </c>
      <c r="W311" s="1" t="str">
        <f t="shared" si="53"/>
        <v>Ja</v>
      </c>
      <c r="X311" s="1" t="str">
        <f t="shared" si="54"/>
        <v>Ja</v>
      </c>
      <c r="Y311" s="1" t="str">
        <f t="shared" si="55"/>
        <v>Ja</v>
      </c>
      <c r="AA311" s="1" t="s">
        <v>338</v>
      </c>
      <c r="AB311" s="1" t="s">
        <v>338</v>
      </c>
      <c r="AC311" s="1" t="s">
        <v>338</v>
      </c>
      <c r="AD311" s="1" t="s">
        <v>338</v>
      </c>
      <c r="AE311" s="1" t="s">
        <v>338</v>
      </c>
      <c r="AF311" s="1" t="s">
        <v>338</v>
      </c>
      <c r="AG311" s="1" t="s">
        <v>338</v>
      </c>
      <c r="AH311" s="1" t="s">
        <v>338</v>
      </c>
      <c r="AI311" s="1" t="s">
        <v>338</v>
      </c>
      <c r="AJ311" s="1" t="s">
        <v>338</v>
      </c>
      <c r="AL311" s="1" t="s">
        <v>338</v>
      </c>
      <c r="AM311" s="1" t="s">
        <v>338</v>
      </c>
      <c r="AN311" s="1" t="s">
        <v>338</v>
      </c>
      <c r="AO311" s="1" t="s">
        <v>338</v>
      </c>
      <c r="AP311" s="1" t="s">
        <v>339</v>
      </c>
      <c r="AQ311" s="1" t="s">
        <v>338</v>
      </c>
      <c r="AR311" s="1" t="s">
        <v>338</v>
      </c>
      <c r="AT311" s="21"/>
    </row>
    <row r="312" spans="1:46" ht="14.4" customHeight="1" outlineLevel="2" x14ac:dyDescent="0.3">
      <c r="A312" s="19"/>
      <c r="B312" s="19"/>
      <c r="C312" s="19" t="s">
        <v>355</v>
      </c>
      <c r="D312" s="122">
        <f t="shared" si="49"/>
        <v>0</v>
      </c>
      <c r="F312" s="231"/>
      <c r="K312" s="9"/>
      <c r="L312" s="9"/>
      <c r="S312" s="1"/>
      <c r="T312" s="1"/>
      <c r="U312" s="1"/>
      <c r="W312" s="1" t="str">
        <f t="shared" si="53"/>
        <v>Nvt</v>
      </c>
      <c r="X312" s="1" t="str">
        <f t="shared" si="54"/>
        <v>Nvt</v>
      </c>
      <c r="Y312" s="1" t="str">
        <f t="shared" si="55"/>
        <v>Nvt</v>
      </c>
      <c r="AA312" s="1" t="s">
        <v>339</v>
      </c>
      <c r="AB312" s="1" t="s">
        <v>339</v>
      </c>
      <c r="AC312" s="1" t="s">
        <v>339</v>
      </c>
      <c r="AD312" s="1" t="s">
        <v>339</v>
      </c>
      <c r="AE312" s="1" t="s">
        <v>339</v>
      </c>
      <c r="AF312" s="1" t="s">
        <v>339</v>
      </c>
      <c r="AG312" s="1" t="s">
        <v>339</v>
      </c>
      <c r="AH312" s="1" t="s">
        <v>339</v>
      </c>
      <c r="AI312" s="1" t="s">
        <v>339</v>
      </c>
      <c r="AJ312" s="1" t="s">
        <v>339</v>
      </c>
      <c r="AL312" s="1" t="s">
        <v>339</v>
      </c>
      <c r="AM312" s="1" t="s">
        <v>339</v>
      </c>
      <c r="AN312" s="1" t="s">
        <v>339</v>
      </c>
      <c r="AO312" s="1" t="s">
        <v>339</v>
      </c>
      <c r="AP312" s="1" t="s">
        <v>339</v>
      </c>
      <c r="AQ312" s="1" t="s">
        <v>339</v>
      </c>
      <c r="AR312" s="1" t="s">
        <v>339</v>
      </c>
      <c r="AT312" s="21"/>
    </row>
    <row r="313" spans="1:46" x14ac:dyDescent="0.3">
      <c r="A313" s="3" t="str">
        <f>G313</f>
        <v>AantalBeoordelingen</v>
      </c>
      <c r="B313" s="3" t="s">
        <v>341</v>
      </c>
      <c r="C313" s="3" t="s">
        <v>353</v>
      </c>
      <c r="D313" s="122">
        <f t="shared" si="49"/>
        <v>1</v>
      </c>
      <c r="F313" s="231"/>
      <c r="G313" s="13" t="s">
        <v>133</v>
      </c>
      <c r="S313" s="1" t="s">
        <v>270</v>
      </c>
      <c r="T313" s="1"/>
      <c r="U313" s="1"/>
      <c r="W313" s="1" t="str">
        <f t="shared" si="53"/>
        <v>Nee</v>
      </c>
      <c r="X313" s="1" t="str">
        <f t="shared" si="54"/>
        <v>Nee</v>
      </c>
      <c r="Y313" s="1" t="str">
        <f t="shared" si="55"/>
        <v>Nee</v>
      </c>
      <c r="AA313" s="1" t="s">
        <v>341</v>
      </c>
      <c r="AB313" s="1" t="s">
        <v>341</v>
      </c>
      <c r="AC313" s="1" t="s">
        <v>341</v>
      </c>
      <c r="AD313" s="1" t="s">
        <v>341</v>
      </c>
      <c r="AE313" s="1" t="s">
        <v>341</v>
      </c>
      <c r="AF313" s="1" t="s">
        <v>341</v>
      </c>
      <c r="AG313" s="1" t="s">
        <v>341</v>
      </c>
      <c r="AH313" s="1" t="s">
        <v>341</v>
      </c>
      <c r="AI313" s="1" t="s">
        <v>341</v>
      </c>
      <c r="AJ313" s="1" t="s">
        <v>341</v>
      </c>
      <c r="AL313" s="1" t="s">
        <v>341</v>
      </c>
      <c r="AM313" s="1" t="s">
        <v>341</v>
      </c>
      <c r="AN313" s="1" t="s">
        <v>341</v>
      </c>
      <c r="AO313" s="1" t="s">
        <v>341</v>
      </c>
      <c r="AP313" s="1" t="s">
        <v>339</v>
      </c>
      <c r="AQ313" s="1" t="s">
        <v>341</v>
      </c>
      <c r="AR313" s="1" t="s">
        <v>341</v>
      </c>
      <c r="AT313" s="21"/>
    </row>
  </sheetData>
  <autoFilter ref="A1:AU313" xr:uid="{F8DA5E9A-A1D9-40A4-8031-015B2E7D7D65}"/>
  <mergeCells count="62">
    <mergeCell ref="L238:L252"/>
    <mergeCell ref="J24:J252"/>
    <mergeCell ref="P249:P251"/>
    <mergeCell ref="N246:N252"/>
    <mergeCell ref="P242:P243"/>
    <mergeCell ref="N239:N244"/>
    <mergeCell ref="P232:P234"/>
    <mergeCell ref="N230:N235"/>
    <mergeCell ref="P226:P227"/>
    <mergeCell ref="N222:N228"/>
    <mergeCell ref="L199:L216"/>
    <mergeCell ref="N202:N209"/>
    <mergeCell ref="P207:P208"/>
    <mergeCell ref="N211:N216"/>
    <mergeCell ref="P213:P215"/>
    <mergeCell ref="L219:L235"/>
    <mergeCell ref="L147:L196"/>
    <mergeCell ref="N150:N158"/>
    <mergeCell ref="P156:P157"/>
    <mergeCell ref="N160:N166"/>
    <mergeCell ref="P163:P165"/>
    <mergeCell ref="N169:N178"/>
    <mergeCell ref="N180:N182"/>
    <mergeCell ref="N184:N185"/>
    <mergeCell ref="N187:N192"/>
    <mergeCell ref="P189:P191"/>
    <mergeCell ref="F2:F313"/>
    <mergeCell ref="J306:J311"/>
    <mergeCell ref="J276:J278"/>
    <mergeCell ref="J271:J274"/>
    <mergeCell ref="L279:L281"/>
    <mergeCell ref="H5:H11"/>
    <mergeCell ref="J20:J21"/>
    <mergeCell ref="H13:H305"/>
    <mergeCell ref="L301:L303"/>
    <mergeCell ref="J299:J304"/>
    <mergeCell ref="J289:J297"/>
    <mergeCell ref="L285:L286"/>
    <mergeCell ref="J284:J286"/>
    <mergeCell ref="L267:L268"/>
    <mergeCell ref="J259:J266"/>
    <mergeCell ref="L25:L87"/>
    <mergeCell ref="N42:N44"/>
    <mergeCell ref="N46:N49"/>
    <mergeCell ref="N142:N144"/>
    <mergeCell ref="P77:P79"/>
    <mergeCell ref="N74:N82"/>
    <mergeCell ref="N67:N72"/>
    <mergeCell ref="P56:P57"/>
    <mergeCell ref="N51:N58"/>
    <mergeCell ref="P62:P64"/>
    <mergeCell ref="N60:N65"/>
    <mergeCell ref="P69:P71"/>
    <mergeCell ref="L89:L141"/>
    <mergeCell ref="N106:N107"/>
    <mergeCell ref="P112:P114"/>
    <mergeCell ref="N109:N118"/>
    <mergeCell ref="P126:P128"/>
    <mergeCell ref="P130:P131"/>
    <mergeCell ref="N120:N132"/>
    <mergeCell ref="P137:P139"/>
    <mergeCell ref="N134:N140"/>
  </mergeCells>
  <conditionalFormatting sqref="AA2:AJ60 AD61:AE64 AJ61:AJ64 AL2:AL313 AM146:AR268 W2:Y313 AA65:AJ313">
    <cfRule type="cellIs" dxfId="107" priority="121" operator="equal">
      <formula>"Nvt"</formula>
    </cfRule>
    <cfRule type="cellIs" dxfId="106" priority="122" operator="equal">
      <formula>"Optie"</formula>
    </cfRule>
    <cfRule type="cellIs" dxfId="105" priority="123" operator="equal">
      <formula>"Nee"</formula>
    </cfRule>
    <cfRule type="cellIs" dxfId="104" priority="124" operator="equal">
      <formula>"Ja"</formula>
    </cfRule>
  </conditionalFormatting>
  <conditionalFormatting sqref="AM145:AR145 AM269:AR269 AM282:AR282 AM287:AR287 AM312:AR312">
    <cfRule type="cellIs" dxfId="103" priority="113" operator="equal">
      <formula>"Nvt"</formula>
    </cfRule>
    <cfRule type="cellIs" dxfId="102" priority="114" operator="equal">
      <formula>"Optie"</formula>
    </cfRule>
    <cfRule type="cellIs" dxfId="101" priority="115" operator="equal">
      <formula>"Nee"</formula>
    </cfRule>
    <cfRule type="cellIs" dxfId="100" priority="116" operator="equal">
      <formula>"Ja"</formula>
    </cfRule>
  </conditionalFormatting>
  <conditionalFormatting sqref="AM2:AM58 AM66:AM118 AM141:AM144 AM133 AM270:AM281 AM283:AM286 AM288:AM311 AM313">
    <cfRule type="cellIs" dxfId="99" priority="109" operator="equal">
      <formula>"Nvt"</formula>
    </cfRule>
    <cfRule type="cellIs" dxfId="98" priority="110" operator="equal">
      <formula>"Optie"</formula>
    </cfRule>
    <cfRule type="cellIs" dxfId="97" priority="111" operator="equal">
      <formula>"Nee"</formula>
    </cfRule>
    <cfRule type="cellIs" dxfId="96" priority="112" operator="equal">
      <formula>"Ja"</formula>
    </cfRule>
  </conditionalFormatting>
  <conditionalFormatting sqref="AN2:AN58 AN66:AN118 AN141:AN144 AN133 AN270:AN281 AN283:AN286 AN288:AN311 AN313">
    <cfRule type="cellIs" dxfId="95" priority="105" operator="equal">
      <formula>"Nvt"</formula>
    </cfRule>
    <cfRule type="cellIs" dxfId="94" priority="106" operator="equal">
      <formula>"Optie"</formula>
    </cfRule>
    <cfRule type="cellIs" dxfId="93" priority="107" operator="equal">
      <formula>"Nee"</formula>
    </cfRule>
    <cfRule type="cellIs" dxfId="92" priority="108" operator="equal">
      <formula>"Ja"</formula>
    </cfRule>
  </conditionalFormatting>
  <conditionalFormatting sqref="AO2:AO58 AO66:AO118 AO141:AO144 AO133 AO270:AO281 AO283:AO286 AO288:AO311 AO313">
    <cfRule type="cellIs" dxfId="91" priority="101" operator="equal">
      <formula>"Nvt"</formula>
    </cfRule>
    <cfRule type="cellIs" dxfId="90" priority="102" operator="equal">
      <formula>"Optie"</formula>
    </cfRule>
    <cfRule type="cellIs" dxfId="89" priority="103" operator="equal">
      <formula>"Nee"</formula>
    </cfRule>
    <cfRule type="cellIs" dxfId="88" priority="104" operator="equal">
      <formula>"Ja"</formula>
    </cfRule>
  </conditionalFormatting>
  <conditionalFormatting sqref="AP2:AP144 AP270:AP281 AP283:AP286 AP288:AP311 AP313">
    <cfRule type="cellIs" dxfId="87" priority="97" operator="equal">
      <formula>"Nvt"</formula>
    </cfRule>
    <cfRule type="cellIs" dxfId="86" priority="98" operator="equal">
      <formula>"Optie"</formula>
    </cfRule>
    <cfRule type="cellIs" dxfId="85" priority="99" operator="equal">
      <formula>"Nee"</formula>
    </cfRule>
    <cfRule type="cellIs" dxfId="84" priority="100" operator="equal">
      <formula>"Ja"</formula>
    </cfRule>
  </conditionalFormatting>
  <conditionalFormatting sqref="AQ2:AQ58 AQ66:AQ118 AQ141:AQ144 AQ133 AQ270:AQ281 AQ283:AQ286 AQ288:AQ311 AQ313">
    <cfRule type="cellIs" dxfId="83" priority="93" operator="equal">
      <formula>"Nvt"</formula>
    </cfRule>
    <cfRule type="cellIs" dxfId="82" priority="94" operator="equal">
      <formula>"Optie"</formula>
    </cfRule>
    <cfRule type="cellIs" dxfId="81" priority="95" operator="equal">
      <formula>"Nee"</formula>
    </cfRule>
    <cfRule type="cellIs" dxfId="80" priority="96" operator="equal">
      <formula>"Ja"</formula>
    </cfRule>
  </conditionalFormatting>
  <conditionalFormatting sqref="AR2:AR144 AR270:AR281 AR283:AR286 AR288:AR311 AR313">
    <cfRule type="cellIs" dxfId="79" priority="89" operator="equal">
      <formula>"Nvt"</formula>
    </cfRule>
    <cfRule type="cellIs" dxfId="78" priority="90" operator="equal">
      <formula>"Optie"</formula>
    </cfRule>
    <cfRule type="cellIs" dxfId="77" priority="91" operator="equal">
      <formula>"Nee"</formula>
    </cfRule>
    <cfRule type="cellIs" dxfId="76" priority="92" operator="equal">
      <formula>"Ja"</formula>
    </cfRule>
  </conditionalFormatting>
  <conditionalFormatting sqref="AM59:AM65">
    <cfRule type="cellIs" dxfId="75" priority="73" operator="equal">
      <formula>"Nvt"</formula>
    </cfRule>
    <cfRule type="cellIs" dxfId="74" priority="74" operator="equal">
      <formula>"Optie"</formula>
    </cfRule>
    <cfRule type="cellIs" dxfId="73" priority="75" operator="equal">
      <formula>"Nee"</formula>
    </cfRule>
    <cfRule type="cellIs" dxfId="72" priority="76" operator="equal">
      <formula>"Ja"</formula>
    </cfRule>
  </conditionalFormatting>
  <conditionalFormatting sqref="AN59:AN65">
    <cfRule type="cellIs" dxfId="71" priority="69" operator="equal">
      <formula>"Nvt"</formula>
    </cfRule>
    <cfRule type="cellIs" dxfId="70" priority="70" operator="equal">
      <formula>"Optie"</formula>
    </cfRule>
    <cfRule type="cellIs" dxfId="69" priority="71" operator="equal">
      <formula>"Nee"</formula>
    </cfRule>
    <cfRule type="cellIs" dxfId="68" priority="72" operator="equal">
      <formula>"Ja"</formula>
    </cfRule>
  </conditionalFormatting>
  <conditionalFormatting sqref="AO59:AO65">
    <cfRule type="cellIs" dxfId="67" priority="65" operator="equal">
      <formula>"Nvt"</formula>
    </cfRule>
    <cfRule type="cellIs" dxfId="66" priority="66" operator="equal">
      <formula>"Optie"</formula>
    </cfRule>
    <cfRule type="cellIs" dxfId="65" priority="67" operator="equal">
      <formula>"Nee"</formula>
    </cfRule>
    <cfRule type="cellIs" dxfId="64" priority="68" operator="equal">
      <formula>"Ja"</formula>
    </cfRule>
  </conditionalFormatting>
  <conditionalFormatting sqref="AQ59:AQ65">
    <cfRule type="cellIs" dxfId="63" priority="61" operator="equal">
      <formula>"Nvt"</formula>
    </cfRule>
    <cfRule type="cellIs" dxfId="62" priority="62" operator="equal">
      <formula>"Optie"</formula>
    </cfRule>
    <cfRule type="cellIs" dxfId="61" priority="63" operator="equal">
      <formula>"Nee"</formula>
    </cfRule>
    <cfRule type="cellIs" dxfId="60" priority="64" operator="equal">
      <formula>"Ja"</formula>
    </cfRule>
  </conditionalFormatting>
  <conditionalFormatting sqref="AI61:AI64">
    <cfRule type="cellIs" dxfId="59" priority="57" operator="equal">
      <formula>"Nvt"</formula>
    </cfRule>
    <cfRule type="cellIs" dxfId="58" priority="58" operator="equal">
      <formula>"Optie"</formula>
    </cfRule>
    <cfRule type="cellIs" dxfId="57" priority="59" operator="equal">
      <formula>"Nee"</formula>
    </cfRule>
    <cfRule type="cellIs" dxfId="56" priority="60" operator="equal">
      <formula>"Ja"</formula>
    </cfRule>
  </conditionalFormatting>
  <conditionalFormatting sqref="AH61:AH64">
    <cfRule type="cellIs" dxfId="55" priority="53" operator="equal">
      <formula>"Nvt"</formula>
    </cfRule>
    <cfRule type="cellIs" dxfId="54" priority="54" operator="equal">
      <formula>"Optie"</formula>
    </cfRule>
    <cfRule type="cellIs" dxfId="53" priority="55" operator="equal">
      <formula>"Nee"</formula>
    </cfRule>
    <cfRule type="cellIs" dxfId="52" priority="56" operator="equal">
      <formula>"Ja"</formula>
    </cfRule>
  </conditionalFormatting>
  <conditionalFormatting sqref="AG61:AG64">
    <cfRule type="cellIs" dxfId="51" priority="49" operator="equal">
      <formula>"Nvt"</formula>
    </cfRule>
    <cfRule type="cellIs" dxfId="50" priority="50" operator="equal">
      <formula>"Optie"</formula>
    </cfRule>
    <cfRule type="cellIs" dxfId="49" priority="51" operator="equal">
      <formula>"Nee"</formula>
    </cfRule>
    <cfRule type="cellIs" dxfId="48" priority="52" operator="equal">
      <formula>"Ja"</formula>
    </cfRule>
  </conditionalFormatting>
  <conditionalFormatting sqref="AA61:AA64">
    <cfRule type="cellIs" dxfId="47" priority="45" operator="equal">
      <formula>"Nvt"</formula>
    </cfRule>
    <cfRule type="cellIs" dxfId="46" priority="46" operator="equal">
      <formula>"Optie"</formula>
    </cfRule>
    <cfRule type="cellIs" dxfId="45" priority="47" operator="equal">
      <formula>"Nee"</formula>
    </cfRule>
    <cfRule type="cellIs" dxfId="44" priority="48" operator="equal">
      <formula>"Ja"</formula>
    </cfRule>
  </conditionalFormatting>
  <conditionalFormatting sqref="AB61:AB64">
    <cfRule type="cellIs" dxfId="43" priority="41" operator="equal">
      <formula>"Nvt"</formula>
    </cfRule>
    <cfRule type="cellIs" dxfId="42" priority="42" operator="equal">
      <formula>"Optie"</formula>
    </cfRule>
    <cfRule type="cellIs" dxfId="41" priority="43" operator="equal">
      <formula>"Nee"</formula>
    </cfRule>
    <cfRule type="cellIs" dxfId="40" priority="44" operator="equal">
      <formula>"Ja"</formula>
    </cfRule>
  </conditionalFormatting>
  <conditionalFormatting sqref="AC61:AC64">
    <cfRule type="cellIs" dxfId="39" priority="37" operator="equal">
      <formula>"Nvt"</formula>
    </cfRule>
    <cfRule type="cellIs" dxfId="38" priority="38" operator="equal">
      <formula>"Optie"</formula>
    </cfRule>
    <cfRule type="cellIs" dxfId="37" priority="39" operator="equal">
      <formula>"Nee"</formula>
    </cfRule>
    <cfRule type="cellIs" dxfId="36" priority="40" operator="equal">
      <formula>"Ja"</formula>
    </cfRule>
  </conditionalFormatting>
  <conditionalFormatting sqref="AF61:AF64">
    <cfRule type="cellIs" dxfId="35" priority="33" operator="equal">
      <formula>"Nvt"</formula>
    </cfRule>
    <cfRule type="cellIs" dxfId="34" priority="34" operator="equal">
      <formula>"Optie"</formula>
    </cfRule>
    <cfRule type="cellIs" dxfId="33" priority="35" operator="equal">
      <formula>"Nee"</formula>
    </cfRule>
    <cfRule type="cellIs" dxfId="32" priority="36" operator="equal">
      <formula>"Ja"</formula>
    </cfRule>
  </conditionalFormatting>
  <conditionalFormatting sqref="AM134:AM140">
    <cfRule type="cellIs" dxfId="31" priority="29" operator="equal">
      <formula>"Nvt"</formula>
    </cfRule>
    <cfRule type="cellIs" dxfId="30" priority="30" operator="equal">
      <formula>"Optie"</formula>
    </cfRule>
    <cfRule type="cellIs" dxfId="29" priority="31" operator="equal">
      <formula>"Nee"</formula>
    </cfRule>
    <cfRule type="cellIs" dxfId="28" priority="32" operator="equal">
      <formula>"Ja"</formula>
    </cfRule>
  </conditionalFormatting>
  <conditionalFormatting sqref="AN134:AN140">
    <cfRule type="cellIs" dxfId="27" priority="25" operator="equal">
      <formula>"Nvt"</formula>
    </cfRule>
    <cfRule type="cellIs" dxfId="26" priority="26" operator="equal">
      <formula>"Optie"</formula>
    </cfRule>
    <cfRule type="cellIs" dxfId="25" priority="27" operator="equal">
      <formula>"Nee"</formula>
    </cfRule>
    <cfRule type="cellIs" dxfId="24" priority="28" operator="equal">
      <formula>"Ja"</formula>
    </cfRule>
  </conditionalFormatting>
  <conditionalFormatting sqref="AO134:AO140">
    <cfRule type="cellIs" dxfId="23" priority="21" operator="equal">
      <formula>"Nvt"</formula>
    </cfRule>
    <cfRule type="cellIs" dxfId="22" priority="22" operator="equal">
      <formula>"Optie"</formula>
    </cfRule>
    <cfRule type="cellIs" dxfId="21" priority="23" operator="equal">
      <formula>"Nee"</formula>
    </cfRule>
    <cfRule type="cellIs" dxfId="20" priority="24" operator="equal">
      <formula>"Ja"</formula>
    </cfRule>
  </conditionalFormatting>
  <conditionalFormatting sqref="AQ134:AQ140">
    <cfRule type="cellIs" dxfId="19" priority="17" operator="equal">
      <formula>"Nvt"</formula>
    </cfRule>
    <cfRule type="cellIs" dxfId="18" priority="18" operator="equal">
      <formula>"Optie"</formula>
    </cfRule>
    <cfRule type="cellIs" dxfId="17" priority="19" operator="equal">
      <formula>"Nee"</formula>
    </cfRule>
    <cfRule type="cellIs" dxfId="16" priority="20" operator="equal">
      <formula>"Ja"</formula>
    </cfRule>
  </conditionalFormatting>
  <conditionalFormatting sqref="AM119:AM132">
    <cfRule type="cellIs" dxfId="15" priority="13" operator="equal">
      <formula>"Nvt"</formula>
    </cfRule>
    <cfRule type="cellIs" dxfId="14" priority="14" operator="equal">
      <formula>"Optie"</formula>
    </cfRule>
    <cfRule type="cellIs" dxfId="13" priority="15" operator="equal">
      <formula>"Nee"</formula>
    </cfRule>
    <cfRule type="cellIs" dxfId="12" priority="16" operator="equal">
      <formula>"Ja"</formula>
    </cfRule>
  </conditionalFormatting>
  <conditionalFormatting sqref="AN119:AN132">
    <cfRule type="cellIs" dxfId="11" priority="9" operator="equal">
      <formula>"Nvt"</formula>
    </cfRule>
    <cfRule type="cellIs" dxfId="10" priority="10" operator="equal">
      <formula>"Optie"</formula>
    </cfRule>
    <cfRule type="cellIs" dxfId="9" priority="11" operator="equal">
      <formula>"Nee"</formula>
    </cfRule>
    <cfRule type="cellIs" dxfId="8" priority="12" operator="equal">
      <formula>"Ja"</formula>
    </cfRule>
  </conditionalFormatting>
  <conditionalFormatting sqref="AO119:AO132">
    <cfRule type="cellIs" dxfId="7" priority="5" operator="equal">
      <formula>"Nvt"</formula>
    </cfRule>
    <cfRule type="cellIs" dxfId="6" priority="6" operator="equal">
      <formula>"Optie"</formula>
    </cfRule>
    <cfRule type="cellIs" dxfId="5" priority="7" operator="equal">
      <formula>"Nee"</formula>
    </cfRule>
    <cfRule type="cellIs" dxfId="4" priority="8" operator="equal">
      <formula>"Ja"</formula>
    </cfRule>
  </conditionalFormatting>
  <conditionalFormatting sqref="AQ119:AQ132">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R21"/>
  <sheetViews>
    <sheetView workbookViewId="0">
      <selection activeCell="Q4" sqref="Q4"/>
    </sheetView>
  </sheetViews>
  <sheetFormatPr defaultRowHeight="14.4" outlineLevelRow="2" outlineLevelCol="1" x14ac:dyDescent="0.3"/>
  <cols>
    <col min="1" max="1" width="21.109375" style="2" bestFit="1" customWidth="1"/>
    <col min="2" max="2" width="3.33203125" style="4" hidden="1" customWidth="1"/>
    <col min="3" max="3" width="21.109375" style="2" customWidth="1" outlineLevel="1"/>
    <col min="4" max="4" width="3.33203125" style="2" customWidth="1" outlineLevel="1"/>
    <col min="5" max="5" width="18.109375" style="2" customWidth="1" outlineLevel="1"/>
    <col min="6" max="6" width="3.33203125" style="2" customWidth="1" outlineLevel="1"/>
    <col min="7" max="7" width="13.88671875" style="2" customWidth="1" outlineLevel="1"/>
    <col min="8" max="8" width="3.33203125" style="4" customWidth="1" outlineLevel="1"/>
    <col min="9" max="9" width="11.5546875" style="2" customWidth="1" outlineLevel="1"/>
    <col min="10" max="10" width="3.44140625" style="2" customWidth="1"/>
    <col min="11" max="11" width="25.109375" style="2" customWidth="1" outlineLevel="1"/>
    <col min="12" max="12" width="21" style="2" customWidth="1" outlineLevel="1"/>
    <col min="13" max="13" width="29.33203125" style="2" customWidth="1" outlineLevel="1"/>
    <col min="14" max="14" width="3.33203125" style="2" customWidth="1"/>
    <col min="15" max="15" width="12.6640625" style="2" hidden="1" customWidth="1" outlineLevel="1"/>
    <col min="16" max="16" width="3.44140625" style="6" customWidth="1" collapsed="1"/>
    <col min="17" max="17" width="44.44140625" style="22" hidden="1" customWidth="1" outlineLevel="1"/>
    <col min="18" max="18" width="3.21875" style="2" customWidth="1" collapsed="1"/>
    <col min="19" max="16384" width="8.88671875" style="2"/>
  </cols>
  <sheetData>
    <row r="1" spans="1:18" s="26" customFormat="1" ht="90.6" customHeight="1" x14ac:dyDescent="0.3">
      <c r="A1" s="25" t="str">
        <f>C1</f>
        <v>AGProductiestaatbericht</v>
      </c>
      <c r="B1" s="37"/>
      <c r="C1" s="38" t="s">
        <v>438</v>
      </c>
      <c r="H1" s="33"/>
      <c r="J1" s="29" t="s">
        <v>458</v>
      </c>
      <c r="K1" s="27" t="s">
        <v>449</v>
      </c>
      <c r="L1" s="27" t="s">
        <v>348</v>
      </c>
      <c r="M1" s="27" t="s">
        <v>349</v>
      </c>
      <c r="N1" s="29" t="s">
        <v>457</v>
      </c>
      <c r="O1" s="36" t="s">
        <v>454</v>
      </c>
      <c r="P1" s="29" t="s">
        <v>454</v>
      </c>
      <c r="Q1" s="28" t="s">
        <v>342</v>
      </c>
      <c r="R1" s="29" t="s">
        <v>456</v>
      </c>
    </row>
    <row r="2" spans="1:18" x14ac:dyDescent="0.3">
      <c r="A2" s="7" t="str">
        <f>E2</f>
        <v>OpdrachtID</v>
      </c>
      <c r="B2" s="9"/>
      <c r="D2" s="224" t="s">
        <v>438</v>
      </c>
      <c r="E2" s="17" t="s">
        <v>0</v>
      </c>
      <c r="K2" s="1" t="s">
        <v>135</v>
      </c>
      <c r="L2" s="1"/>
      <c r="M2" s="1"/>
      <c r="O2" s="1" t="s">
        <v>338</v>
      </c>
      <c r="Q2" s="21"/>
    </row>
    <row r="3" spans="1:18" x14ac:dyDescent="0.3">
      <c r="A3" s="7" t="str">
        <f>E3</f>
        <v>Versienummer</v>
      </c>
      <c r="B3" s="9"/>
      <c r="D3" s="224"/>
      <c r="E3" s="17" t="s">
        <v>1</v>
      </c>
      <c r="K3" s="1" t="s">
        <v>136</v>
      </c>
      <c r="L3" s="1"/>
      <c r="M3" s="1"/>
      <c r="O3" s="1" t="s">
        <v>338</v>
      </c>
      <c r="Q3" s="21"/>
    </row>
    <row r="4" spans="1:18" ht="28.8" x14ac:dyDescent="0.3">
      <c r="A4" s="3" t="str">
        <f>E4</f>
        <v>Bijlagen [+]</v>
      </c>
      <c r="B4" s="9"/>
      <c r="D4" s="224"/>
      <c r="E4" s="13" t="s">
        <v>166</v>
      </c>
      <c r="K4" s="1" t="s">
        <v>201</v>
      </c>
      <c r="L4" s="1"/>
      <c r="M4" s="1"/>
      <c r="O4" s="1" t="s">
        <v>340</v>
      </c>
      <c r="Q4" s="21" t="s">
        <v>455</v>
      </c>
    </row>
    <row r="5" spans="1:18" outlineLevel="1" x14ac:dyDescent="0.3">
      <c r="A5" s="7" t="str">
        <f>G5</f>
        <v>BijlageID</v>
      </c>
      <c r="B5" s="9"/>
      <c r="D5" s="224"/>
      <c r="F5" s="223" t="s">
        <v>167</v>
      </c>
      <c r="G5" s="7" t="s">
        <v>2</v>
      </c>
      <c r="H5" s="9"/>
      <c r="K5" s="1" t="s">
        <v>137</v>
      </c>
      <c r="L5" s="1"/>
      <c r="M5" s="1"/>
      <c r="O5" s="1" t="s">
        <v>338</v>
      </c>
      <c r="Q5" s="21"/>
    </row>
    <row r="6" spans="1:18" outlineLevel="1" x14ac:dyDescent="0.3">
      <c r="A6" s="7" t="str">
        <f t="shared" ref="A6:A11" si="0">G6</f>
        <v>Bestandsnaam</v>
      </c>
      <c r="B6" s="9"/>
      <c r="D6" s="224"/>
      <c r="F6" s="223"/>
      <c r="G6" s="7" t="s">
        <v>3</v>
      </c>
      <c r="H6" s="9"/>
      <c r="K6" s="1" t="s">
        <v>137</v>
      </c>
      <c r="L6" s="1"/>
      <c r="M6" s="1"/>
      <c r="O6" s="1" t="s">
        <v>338</v>
      </c>
      <c r="Q6" s="21"/>
    </row>
    <row r="7" spans="1:18" outlineLevel="1" x14ac:dyDescent="0.3">
      <c r="A7" s="7" t="str">
        <f t="shared" si="0"/>
        <v>Extensie</v>
      </c>
      <c r="B7" s="9"/>
      <c r="D7" s="224"/>
      <c r="F7" s="223"/>
      <c r="G7" s="7" t="s">
        <v>4</v>
      </c>
      <c r="H7" s="9"/>
      <c r="K7" s="1" t="s">
        <v>137</v>
      </c>
      <c r="L7" s="1"/>
      <c r="M7" s="1"/>
      <c r="O7" s="1" t="s">
        <v>338</v>
      </c>
      <c r="Q7" s="21"/>
    </row>
    <row r="8" spans="1:18" outlineLevel="1" x14ac:dyDescent="0.3">
      <c r="A8" s="3" t="str">
        <f t="shared" si="0"/>
        <v>Omschrijving</v>
      </c>
      <c r="B8" s="9"/>
      <c r="D8" s="224"/>
      <c r="F8" s="223"/>
      <c r="G8" s="3" t="s">
        <v>5</v>
      </c>
      <c r="H8" s="9"/>
      <c r="K8" s="1" t="s">
        <v>137</v>
      </c>
      <c r="L8" s="1"/>
      <c r="M8" s="1"/>
      <c r="O8" s="1"/>
      <c r="Q8" s="21" t="s">
        <v>437</v>
      </c>
    </row>
    <row r="9" spans="1:18" ht="244.8" outlineLevel="1" x14ac:dyDescent="0.3">
      <c r="A9" s="7" t="str">
        <f t="shared" si="0"/>
        <v>Documentsoort</v>
      </c>
      <c r="B9" s="9"/>
      <c r="D9" s="224"/>
      <c r="F9" s="223"/>
      <c r="G9" s="7" t="s">
        <v>6</v>
      </c>
      <c r="H9" s="9"/>
      <c r="K9" s="1" t="s">
        <v>138</v>
      </c>
      <c r="L9" s="21" t="s">
        <v>361</v>
      </c>
      <c r="M9" s="21" t="s">
        <v>492</v>
      </c>
      <c r="O9" s="1" t="s">
        <v>338</v>
      </c>
      <c r="Q9" s="21"/>
    </row>
    <row r="10" spans="1:18" outlineLevel="1" x14ac:dyDescent="0.3">
      <c r="A10" s="3" t="str">
        <f t="shared" si="0"/>
        <v>MIMETyoe</v>
      </c>
      <c r="B10" s="9"/>
      <c r="D10" s="224"/>
      <c r="F10" s="223"/>
      <c r="G10" s="3" t="s">
        <v>439</v>
      </c>
      <c r="H10" s="9"/>
      <c r="K10" s="1" t="s">
        <v>137</v>
      </c>
      <c r="L10" s="1"/>
      <c r="M10" s="1"/>
      <c r="O10" s="1"/>
      <c r="Q10" s="21" t="s">
        <v>437</v>
      </c>
    </row>
    <row r="11" spans="1:18" outlineLevel="1" x14ac:dyDescent="0.3">
      <c r="A11" s="3" t="str">
        <f t="shared" si="0"/>
        <v>Versienummer</v>
      </c>
      <c r="B11" s="9"/>
      <c r="D11" s="224"/>
      <c r="F11" s="223"/>
      <c r="G11" s="3" t="s">
        <v>1</v>
      </c>
      <c r="H11" s="9"/>
      <c r="K11" s="1" t="s">
        <v>139</v>
      </c>
      <c r="L11" s="1"/>
      <c r="M11" s="1"/>
      <c r="O11" s="1"/>
      <c r="Q11" s="21" t="s">
        <v>437</v>
      </c>
    </row>
    <row r="12" spans="1:18" x14ac:dyDescent="0.3">
      <c r="A12" s="3" t="str">
        <f>E12</f>
        <v>Aantalbeoordelingen</v>
      </c>
      <c r="B12" s="9"/>
      <c r="D12" s="224"/>
      <c r="E12" s="13" t="s">
        <v>440</v>
      </c>
      <c r="K12" s="1" t="s">
        <v>270</v>
      </c>
      <c r="L12" s="1"/>
      <c r="M12" s="1"/>
      <c r="O12" s="1" t="s">
        <v>338</v>
      </c>
      <c r="Q12" s="21"/>
    </row>
    <row r="13" spans="1:18" x14ac:dyDescent="0.3">
      <c r="A13" s="7" t="str">
        <f>E13</f>
        <v>Productiestaat [+]</v>
      </c>
      <c r="B13" s="9"/>
      <c r="D13" s="224"/>
      <c r="E13" s="17" t="s">
        <v>441</v>
      </c>
      <c r="K13" s="1" t="s">
        <v>450</v>
      </c>
      <c r="L13" s="1"/>
      <c r="M13" s="1"/>
      <c r="O13" s="1" t="s">
        <v>338</v>
      </c>
      <c r="Q13" s="21"/>
    </row>
    <row r="14" spans="1:18" outlineLevel="1" x14ac:dyDescent="0.3">
      <c r="A14" s="7" t="str">
        <f>G14</f>
        <v>Regels [+]</v>
      </c>
      <c r="B14" s="9"/>
      <c r="D14" s="224"/>
      <c r="F14" s="224" t="s">
        <v>442</v>
      </c>
      <c r="G14" s="17" t="s">
        <v>443</v>
      </c>
      <c r="K14" s="1" t="s">
        <v>451</v>
      </c>
      <c r="L14" s="1"/>
      <c r="M14" s="1"/>
      <c r="O14" s="1" t="s">
        <v>338</v>
      </c>
      <c r="Q14" s="21"/>
    </row>
    <row r="15" spans="1:18" outlineLevel="2" x14ac:dyDescent="0.3">
      <c r="A15" s="7" t="str">
        <f>I15</f>
        <v>Bestekcode</v>
      </c>
      <c r="B15" s="9"/>
      <c r="D15" s="224"/>
      <c r="F15" s="224"/>
      <c r="H15" s="224" t="s">
        <v>444</v>
      </c>
      <c r="I15" s="7" t="s">
        <v>445</v>
      </c>
      <c r="K15" s="1" t="s">
        <v>137</v>
      </c>
      <c r="L15" s="1"/>
      <c r="M15" s="1"/>
      <c r="O15" s="1" t="s">
        <v>338</v>
      </c>
      <c r="Q15" s="21"/>
    </row>
    <row r="16" spans="1:18" outlineLevel="2" x14ac:dyDescent="0.3">
      <c r="A16" s="3" t="str">
        <f t="shared" ref="A16:A19" si="1">I16</f>
        <v>Omschrijving</v>
      </c>
      <c r="B16" s="9"/>
      <c r="D16" s="224"/>
      <c r="F16" s="224"/>
      <c r="H16" s="224"/>
      <c r="I16" s="3" t="s">
        <v>5</v>
      </c>
      <c r="K16" s="1" t="s">
        <v>137</v>
      </c>
      <c r="L16" s="1"/>
      <c r="M16" s="1"/>
      <c r="O16" s="1" t="s">
        <v>340</v>
      </c>
      <c r="Q16" s="21"/>
    </row>
    <row r="17" spans="1:17" outlineLevel="2" x14ac:dyDescent="0.3">
      <c r="A17" s="7" t="str">
        <f t="shared" si="1"/>
        <v>Aantal</v>
      </c>
      <c r="B17" s="9"/>
      <c r="D17" s="224"/>
      <c r="F17" s="224"/>
      <c r="H17" s="224"/>
      <c r="I17" s="7" t="s">
        <v>86</v>
      </c>
      <c r="K17" s="1" t="s">
        <v>452</v>
      </c>
      <c r="L17" s="1"/>
      <c r="M17" s="1"/>
      <c r="O17" s="1" t="s">
        <v>338</v>
      </c>
      <c r="Q17" s="21"/>
    </row>
    <row r="18" spans="1:17" outlineLevel="2" x14ac:dyDescent="0.3">
      <c r="A18" s="3" t="str">
        <f t="shared" si="1"/>
        <v>Eenheidsprijs</v>
      </c>
      <c r="B18" s="9"/>
      <c r="D18" s="224"/>
      <c r="F18" s="224"/>
      <c r="H18" s="224"/>
      <c r="I18" s="3" t="s">
        <v>446</v>
      </c>
      <c r="K18" s="1" t="s">
        <v>453</v>
      </c>
      <c r="L18" s="1"/>
      <c r="M18" s="1"/>
      <c r="O18" s="1" t="s">
        <v>340</v>
      </c>
      <c r="Q18" s="21"/>
    </row>
    <row r="19" spans="1:17" outlineLevel="2" x14ac:dyDescent="0.3">
      <c r="A19" s="3" t="str">
        <f t="shared" si="1"/>
        <v>Opmerking</v>
      </c>
      <c r="B19" s="9"/>
      <c r="D19" s="224"/>
      <c r="F19" s="224"/>
      <c r="H19" s="224"/>
      <c r="I19" s="3" t="s">
        <v>447</v>
      </c>
      <c r="K19" s="1" t="s">
        <v>137</v>
      </c>
      <c r="L19" s="1"/>
      <c r="M19" s="1"/>
      <c r="O19" s="1" t="s">
        <v>340</v>
      </c>
      <c r="Q19" s="21"/>
    </row>
    <row r="20" spans="1:17" outlineLevel="1" x14ac:dyDescent="0.3">
      <c r="A20" s="3" t="str">
        <f>G20</f>
        <v>Referentie</v>
      </c>
      <c r="B20" s="9"/>
      <c r="D20" s="224"/>
      <c r="F20" s="224"/>
      <c r="G20" s="13" t="s">
        <v>448</v>
      </c>
      <c r="K20" s="1" t="s">
        <v>137</v>
      </c>
      <c r="L20" s="1"/>
      <c r="M20" s="1"/>
      <c r="O20" s="1" t="s">
        <v>338</v>
      </c>
      <c r="Q20" s="21"/>
    </row>
    <row r="21" spans="1:17" outlineLevel="1" x14ac:dyDescent="0.3">
      <c r="A21" s="3" t="str">
        <f>G21</f>
        <v>Toelichting</v>
      </c>
      <c r="B21" s="9"/>
      <c r="D21" s="224"/>
      <c r="F21" s="224"/>
      <c r="G21" s="13" t="s">
        <v>15</v>
      </c>
      <c r="K21" s="1" t="s">
        <v>137</v>
      </c>
      <c r="L21" s="1"/>
      <c r="M21" s="1"/>
      <c r="O21" s="1" t="s">
        <v>340</v>
      </c>
      <c r="Q21" s="21"/>
    </row>
  </sheetData>
  <mergeCells count="4">
    <mergeCell ref="D2:D21"/>
    <mergeCell ref="F5:F11"/>
    <mergeCell ref="F14:F21"/>
    <mergeCell ref="H15:H1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P12"/>
  <sheetViews>
    <sheetView zoomScaleNormal="100" workbookViewId="0">
      <pane xSplit="1" ySplit="1" topLeftCell="B2" activePane="bottomRight" state="frozen"/>
      <selection activeCell="S25" sqref="S25"/>
      <selection pane="topRight" activeCell="S25" sqref="S25"/>
      <selection pane="bottomLeft" activeCell="S25" sqref="S25"/>
      <selection pane="bottomRight" activeCell="B1" sqref="B1:B1048576"/>
    </sheetView>
  </sheetViews>
  <sheetFormatPr defaultRowHeight="14.4" outlineLevelRow="1" outlineLevelCol="1" x14ac:dyDescent="0.3"/>
  <cols>
    <col min="1" max="1" width="20.77734375" style="2" bestFit="1" customWidth="1"/>
    <col min="2" max="2" width="3.33203125" style="2" hidden="1" customWidth="1"/>
    <col min="3" max="3" width="20.77734375" style="2" hidden="1" customWidth="1" outlineLevel="1"/>
    <col min="4" max="4" width="3.5546875" style="2" hidden="1" customWidth="1" outlineLevel="1"/>
    <col min="5" max="5" width="15.5546875" style="2" hidden="1" customWidth="1" outlineLevel="1"/>
    <col min="6" max="6" width="3.5546875" style="2" hidden="1" customWidth="1" outlineLevel="1"/>
    <col min="7" max="7" width="13.88671875" style="2" hidden="1" customWidth="1" outlineLevel="1"/>
    <col min="8" max="8" width="3.33203125" style="2" customWidth="1" collapsed="1"/>
    <col min="9" max="9" width="26.109375" style="2" hidden="1" customWidth="1" outlineLevel="1"/>
    <col min="10" max="11" width="30.5546875" style="2" hidden="1" customWidth="1" outlineLevel="1"/>
    <col min="12" max="12" width="3.33203125" style="2" customWidth="1" collapsed="1"/>
    <col min="13" max="13" width="13.109375" style="2" customWidth="1" outlineLevel="1"/>
    <col min="14" max="14" width="3.33203125" style="2" customWidth="1"/>
    <col min="15" max="15" width="44.44140625" style="2" hidden="1" customWidth="1" outlineLevel="1"/>
    <col min="16" max="16" width="3.33203125" style="2" customWidth="1" collapsed="1"/>
    <col min="17" max="16384" width="8.88671875" style="2"/>
  </cols>
  <sheetData>
    <row r="1" spans="1:16" ht="90" customHeight="1" x14ac:dyDescent="0.3">
      <c r="A1" s="25" t="str">
        <f>C1</f>
        <v>AnnuleerGereedBericht</v>
      </c>
      <c r="C1" s="25" t="s">
        <v>459</v>
      </c>
      <c r="D1" s="26"/>
      <c r="E1" s="26"/>
      <c r="F1" s="26"/>
      <c r="G1" s="26"/>
      <c r="H1" s="29" t="s">
        <v>458</v>
      </c>
      <c r="I1" s="27" t="s">
        <v>461</v>
      </c>
      <c r="J1" s="27" t="s">
        <v>348</v>
      </c>
      <c r="K1" s="27" t="s">
        <v>349</v>
      </c>
      <c r="L1" s="29" t="s">
        <v>457</v>
      </c>
      <c r="M1" s="36" t="s">
        <v>454</v>
      </c>
      <c r="N1" s="29" t="s">
        <v>454</v>
      </c>
      <c r="O1" s="28" t="s">
        <v>342</v>
      </c>
      <c r="P1" s="29" t="s">
        <v>456</v>
      </c>
    </row>
    <row r="2" spans="1:16" ht="14.4" customHeight="1" x14ac:dyDescent="0.3">
      <c r="A2" s="7" t="str">
        <f>E2</f>
        <v>OpdrachtID</v>
      </c>
      <c r="D2" s="224" t="s">
        <v>438</v>
      </c>
      <c r="E2" s="17" t="s">
        <v>0</v>
      </c>
      <c r="I2" s="1" t="s">
        <v>135</v>
      </c>
      <c r="J2" s="1"/>
      <c r="K2" s="1"/>
      <c r="M2" s="1" t="s">
        <v>338</v>
      </c>
      <c r="N2" s="6"/>
      <c r="O2" s="21"/>
    </row>
    <row r="3" spans="1:16" x14ac:dyDescent="0.3">
      <c r="A3" s="7" t="str">
        <f t="shared" ref="A3:A12" si="0">E3</f>
        <v>Versienummer</v>
      </c>
      <c r="D3" s="224"/>
      <c r="E3" s="17" t="s">
        <v>1</v>
      </c>
      <c r="I3" s="1" t="s">
        <v>136</v>
      </c>
      <c r="J3" s="1"/>
      <c r="K3" s="1"/>
      <c r="M3" s="1" t="s">
        <v>338</v>
      </c>
      <c r="N3" s="6"/>
      <c r="O3" s="21"/>
    </row>
    <row r="4" spans="1:16" ht="28.8" x14ac:dyDescent="0.3">
      <c r="A4" s="3" t="str">
        <f t="shared" si="0"/>
        <v>Bijlagen [+]</v>
      </c>
      <c r="D4" s="224"/>
      <c r="E4" s="13" t="s">
        <v>166</v>
      </c>
      <c r="I4" s="1" t="s">
        <v>201</v>
      </c>
      <c r="J4" s="1"/>
      <c r="K4" s="1"/>
      <c r="M4" s="1" t="s">
        <v>340</v>
      </c>
      <c r="N4" s="6"/>
      <c r="O4" s="40" t="s">
        <v>455</v>
      </c>
    </row>
    <row r="5" spans="1:16" hidden="1" outlineLevel="1" x14ac:dyDescent="0.3">
      <c r="A5" s="7" t="str">
        <f>G5</f>
        <v>BijlageID</v>
      </c>
      <c r="D5" s="224"/>
      <c r="F5" s="223" t="s">
        <v>167</v>
      </c>
      <c r="G5" s="7" t="s">
        <v>2</v>
      </c>
      <c r="I5" s="1" t="s">
        <v>137</v>
      </c>
      <c r="J5" s="1"/>
      <c r="K5" s="1"/>
      <c r="M5" s="1" t="s">
        <v>338</v>
      </c>
      <c r="N5" s="6"/>
      <c r="O5" s="21"/>
    </row>
    <row r="6" spans="1:16" hidden="1" outlineLevel="1" x14ac:dyDescent="0.3">
      <c r="A6" s="7" t="str">
        <f t="shared" ref="A6:A11" si="1">G6</f>
        <v>Bestandsnaam</v>
      </c>
      <c r="D6" s="224"/>
      <c r="F6" s="223"/>
      <c r="G6" s="7" t="s">
        <v>3</v>
      </c>
      <c r="I6" s="1" t="s">
        <v>137</v>
      </c>
      <c r="J6" s="1"/>
      <c r="K6" s="1"/>
      <c r="M6" s="1" t="s">
        <v>338</v>
      </c>
      <c r="N6" s="6"/>
      <c r="O6" s="21"/>
    </row>
    <row r="7" spans="1:16" hidden="1" outlineLevel="1" x14ac:dyDescent="0.3">
      <c r="A7" s="7" t="str">
        <f t="shared" si="1"/>
        <v>Extensie</v>
      </c>
      <c r="D7" s="224"/>
      <c r="F7" s="223"/>
      <c r="G7" s="7" t="s">
        <v>4</v>
      </c>
      <c r="I7" s="1" t="s">
        <v>137</v>
      </c>
      <c r="J7" s="1"/>
      <c r="K7" s="1"/>
      <c r="M7" s="1" t="s">
        <v>338</v>
      </c>
      <c r="N7" s="6"/>
      <c r="O7" s="21"/>
    </row>
    <row r="8" spans="1:16" hidden="1" outlineLevel="1" x14ac:dyDescent="0.3">
      <c r="A8" s="3" t="str">
        <f t="shared" si="1"/>
        <v>Omschrijving</v>
      </c>
      <c r="D8" s="224"/>
      <c r="F8" s="223"/>
      <c r="G8" s="3" t="s">
        <v>5</v>
      </c>
      <c r="I8" s="1" t="s">
        <v>137</v>
      </c>
      <c r="J8" s="1"/>
      <c r="K8" s="1"/>
      <c r="M8" s="1"/>
      <c r="N8" s="6"/>
      <c r="O8" s="21" t="s">
        <v>437</v>
      </c>
    </row>
    <row r="9" spans="1:16" ht="244.8" hidden="1" outlineLevel="1" x14ac:dyDescent="0.3">
      <c r="A9" s="7" t="str">
        <f t="shared" si="1"/>
        <v>Documentsoort</v>
      </c>
      <c r="D9" s="224"/>
      <c r="F9" s="223"/>
      <c r="G9" s="7" t="s">
        <v>6</v>
      </c>
      <c r="I9" s="1" t="s">
        <v>138</v>
      </c>
      <c r="J9" s="21" t="s">
        <v>361</v>
      </c>
      <c r="K9" s="21" t="s">
        <v>492</v>
      </c>
      <c r="M9" s="1" t="s">
        <v>338</v>
      </c>
      <c r="N9" s="6"/>
      <c r="O9" s="21"/>
    </row>
    <row r="10" spans="1:16" hidden="1" outlineLevel="1" x14ac:dyDescent="0.3">
      <c r="A10" s="3" t="str">
        <f t="shared" si="1"/>
        <v>MIMETyoe</v>
      </c>
      <c r="D10" s="224"/>
      <c r="F10" s="223"/>
      <c r="G10" s="3" t="s">
        <v>439</v>
      </c>
      <c r="I10" s="1" t="s">
        <v>137</v>
      </c>
      <c r="J10" s="1"/>
      <c r="K10" s="1"/>
      <c r="M10" s="1"/>
      <c r="N10" s="6"/>
      <c r="O10" s="21" t="s">
        <v>437</v>
      </c>
    </row>
    <row r="11" spans="1:16" hidden="1" outlineLevel="1" x14ac:dyDescent="0.3">
      <c r="A11" s="3" t="str">
        <f t="shared" si="1"/>
        <v>Versienummer</v>
      </c>
      <c r="D11" s="224"/>
      <c r="F11" s="223"/>
      <c r="G11" s="3" t="s">
        <v>1</v>
      </c>
      <c r="I11" s="1" t="s">
        <v>139</v>
      </c>
      <c r="J11" s="1"/>
      <c r="K11" s="1"/>
      <c r="M11" s="1"/>
      <c r="N11" s="6"/>
      <c r="O11" s="21" t="s">
        <v>437</v>
      </c>
    </row>
    <row r="12" spans="1:16" collapsed="1" x14ac:dyDescent="0.3">
      <c r="A12" s="7" t="str">
        <f t="shared" si="0"/>
        <v>AnnuleringGereed</v>
      </c>
      <c r="D12" s="224"/>
      <c r="E12" s="7" t="s">
        <v>460</v>
      </c>
      <c r="I12" s="1" t="s">
        <v>137</v>
      </c>
      <c r="J12" s="1"/>
      <c r="K12" s="1"/>
      <c r="M12" s="1"/>
      <c r="O12" s="1"/>
    </row>
  </sheetData>
  <mergeCells count="2">
    <mergeCell ref="F5:F11"/>
    <mergeCell ref="D2:D12"/>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DCDF9-32E8-44EF-9A69-B74449FD136C}">
  <sheetPr>
    <tabColor rgb="FF92D050"/>
  </sheetPr>
  <dimension ref="A1:C12"/>
  <sheetViews>
    <sheetView workbookViewId="0">
      <selection activeCell="F15" sqref="F15"/>
    </sheetView>
  </sheetViews>
  <sheetFormatPr defaultRowHeight="14.4" x14ac:dyDescent="0.3"/>
  <cols>
    <col min="1" max="1" width="16.6640625" bestFit="1" customWidth="1"/>
    <col min="2" max="2" width="19.44140625" bestFit="1" customWidth="1"/>
    <col min="3" max="3" width="19.109375" customWidth="1"/>
  </cols>
  <sheetData>
    <row r="1" spans="1:3" x14ac:dyDescent="0.3">
      <c r="A1" s="76" t="s">
        <v>606</v>
      </c>
      <c r="B1" s="76" t="s">
        <v>608</v>
      </c>
      <c r="C1" s="76" t="s">
        <v>167</v>
      </c>
    </row>
    <row r="2" spans="1:3" x14ac:dyDescent="0.3">
      <c r="A2" s="1" t="s">
        <v>607</v>
      </c>
      <c r="B2" s="1" t="s">
        <v>609</v>
      </c>
      <c r="C2" s="1" t="s">
        <v>610</v>
      </c>
    </row>
    <row r="3" spans="1:3" x14ac:dyDescent="0.3">
      <c r="A3" s="1" t="s">
        <v>616</v>
      </c>
      <c r="B3" s="1" t="s">
        <v>615</v>
      </c>
      <c r="C3" s="1"/>
    </row>
    <row r="4" spans="1:3" x14ac:dyDescent="0.3">
      <c r="A4" s="1" t="s">
        <v>611</v>
      </c>
      <c r="B4" s="1" t="s">
        <v>609</v>
      </c>
      <c r="C4" s="1"/>
    </row>
    <row r="5" spans="1:3" x14ac:dyDescent="0.3">
      <c r="A5" s="1" t="s">
        <v>486</v>
      </c>
      <c r="B5" s="1" t="s">
        <v>615</v>
      </c>
      <c r="C5" s="1"/>
    </row>
    <row r="6" spans="1:3" x14ac:dyDescent="0.3">
      <c r="A6" s="1" t="s">
        <v>487</v>
      </c>
      <c r="B6" s="1" t="s">
        <v>615</v>
      </c>
      <c r="C6" s="1" t="s">
        <v>626</v>
      </c>
    </row>
    <row r="7" spans="1:3" x14ac:dyDescent="0.3">
      <c r="A7" s="1" t="s">
        <v>617</v>
      </c>
      <c r="B7" s="1" t="s">
        <v>609</v>
      </c>
      <c r="C7" s="1"/>
    </row>
    <row r="8" spans="1:3" x14ac:dyDescent="0.3">
      <c r="A8" s="1" t="s">
        <v>488</v>
      </c>
      <c r="B8" s="1" t="s">
        <v>615</v>
      </c>
      <c r="C8" s="1"/>
    </row>
    <row r="9" spans="1:3" x14ac:dyDescent="0.3">
      <c r="A9" s="1" t="s">
        <v>612</v>
      </c>
      <c r="B9" s="1" t="s">
        <v>609</v>
      </c>
      <c r="C9" s="1"/>
    </row>
    <row r="10" spans="1:3" ht="28.8" x14ac:dyDescent="0.3">
      <c r="A10" s="1" t="s">
        <v>489</v>
      </c>
      <c r="B10" s="1" t="s">
        <v>615</v>
      </c>
      <c r="C10" s="21" t="s">
        <v>627</v>
      </c>
    </row>
    <row r="11" spans="1:3" x14ac:dyDescent="0.3">
      <c r="A11" s="1" t="s">
        <v>613</v>
      </c>
      <c r="B11" s="1" t="s">
        <v>609</v>
      </c>
      <c r="C11" s="1"/>
    </row>
    <row r="12" spans="1:3" x14ac:dyDescent="0.3">
      <c r="A12" s="1" t="s">
        <v>614</v>
      </c>
      <c r="B12" s="1" t="s">
        <v>609</v>
      </c>
      <c r="C12"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92305-8F45-4E46-B527-34B5F6B8234A}">
  <sheetPr>
    <tabColor rgb="FFFF0000"/>
    <pageSetUpPr fitToPage="1"/>
  </sheetPr>
  <dimension ref="A1:GP96"/>
  <sheetViews>
    <sheetView topLeftCell="A61" zoomScale="85" zoomScaleNormal="85" workbookViewId="0">
      <selection activeCell="A11" sqref="A11"/>
    </sheetView>
  </sheetViews>
  <sheetFormatPr defaultRowHeight="14.4" x14ac:dyDescent="0.3"/>
  <cols>
    <col min="1" max="1" width="5.33203125" customWidth="1"/>
    <col min="2" max="2" width="43.6640625" bestFit="1" customWidth="1"/>
    <col min="3" max="3" width="23.21875" customWidth="1"/>
    <col min="4" max="11" width="20" customWidth="1"/>
    <col min="12" max="12" width="20" style="41" customWidth="1"/>
    <col min="13" max="13" width="2.77734375" customWidth="1"/>
    <col min="14" max="14" width="10.33203125" customWidth="1"/>
    <col min="15" max="15" width="12.77734375" customWidth="1"/>
    <col min="16" max="16" width="10.109375" customWidth="1"/>
    <col min="17" max="17" width="8.109375" customWidth="1"/>
    <col min="18" max="18" width="12.88671875" customWidth="1"/>
    <col min="19" max="19" width="7.77734375" customWidth="1"/>
    <col min="20" max="20" width="11.33203125" customWidth="1"/>
    <col min="21" max="21" width="13.88671875" customWidth="1"/>
    <col min="22" max="22" width="9.77734375" customWidth="1"/>
    <col min="23" max="23" width="12.77734375" customWidth="1"/>
    <col min="24" max="24" width="9.33203125" customWidth="1"/>
    <col min="25" max="25" width="18.44140625" customWidth="1"/>
    <col min="26" max="26" width="8.44140625" customWidth="1"/>
    <col min="27" max="27" width="17.6640625" customWidth="1"/>
    <col min="28" max="28" width="9.77734375" customWidth="1"/>
    <col min="29" max="29" width="10.5546875" customWidth="1"/>
    <col min="30" max="30" width="6" customWidth="1"/>
    <col min="31" max="31" width="13.77734375" customWidth="1"/>
    <col min="32" max="32" width="11.88671875" customWidth="1"/>
    <col min="33" max="33" width="16.109375" customWidth="1"/>
    <col min="34" max="34" width="14.21875" customWidth="1"/>
    <col min="35" max="35" width="21.109375" customWidth="1"/>
    <col min="36" max="36" width="18.77734375" customWidth="1"/>
    <col min="37" max="37" width="12.77734375" customWidth="1"/>
    <col min="38" max="38" width="7.6640625" customWidth="1"/>
    <col min="39" max="39" width="10.21875" customWidth="1"/>
    <col min="40" max="40" width="8.109375" customWidth="1"/>
    <col min="41" max="41" width="5.5546875" customWidth="1"/>
    <col min="42" max="42" width="15.109375" customWidth="1"/>
    <col min="43" max="43" width="12.77734375" customWidth="1"/>
    <col min="44" max="44" width="7.77734375" customWidth="1"/>
    <col min="45" max="45" width="10.21875" customWidth="1"/>
    <col min="46" max="46" width="8.109375" customWidth="1"/>
    <col min="47" max="47" width="5.5546875" customWidth="1"/>
    <col min="48" max="48" width="14" customWidth="1"/>
    <col min="49" max="49" width="10.88671875" customWidth="1"/>
    <col min="50" max="50" width="14.44140625" customWidth="1"/>
    <col min="51" max="51" width="14.21875" customWidth="1"/>
    <col min="52" max="52" width="18.44140625" customWidth="1"/>
    <col min="53" max="53" width="15.33203125" customWidth="1"/>
    <col min="54" max="54" width="10.88671875" customWidth="1"/>
    <col min="55" max="55" width="5.88671875" customWidth="1"/>
    <col min="56" max="56" width="15.21875" customWidth="1"/>
    <col min="57" max="57" width="15" customWidth="1"/>
    <col min="58" max="58" width="15.33203125" customWidth="1"/>
    <col min="59" max="59" width="11.77734375" customWidth="1"/>
    <col min="60" max="60" width="14.5546875" customWidth="1"/>
    <col min="61" max="61" width="9.88671875" customWidth="1"/>
    <col min="62" max="62" width="18.21875" customWidth="1"/>
    <col min="63" max="63" width="18.77734375" customWidth="1"/>
    <col min="64" max="64" width="2.77734375" customWidth="1"/>
    <col min="65" max="65" width="10.44140625" customWidth="1"/>
    <col min="66" max="66" width="12.88671875" customWidth="1"/>
    <col min="67" max="67" width="10.21875" customWidth="1"/>
    <col min="68" max="68" width="8.21875" customWidth="1"/>
    <col min="69" max="69" width="13.6640625" customWidth="1"/>
    <col min="70" max="70" width="7.88671875" customWidth="1"/>
    <col min="71" max="71" width="11.44140625" customWidth="1"/>
    <col min="72" max="72" width="14" customWidth="1"/>
    <col min="73" max="73" width="9.88671875" customWidth="1"/>
    <col min="74" max="74" width="12.88671875" customWidth="1"/>
    <col min="75" max="75" width="11.88671875" customWidth="1"/>
    <col min="76" max="76" width="22.21875" customWidth="1"/>
    <col min="77" max="77" width="10.5546875" customWidth="1"/>
    <col min="78" max="78" width="14" customWidth="1"/>
    <col min="79" max="79" width="20.6640625" customWidth="1"/>
    <col min="80" max="80" width="11" customWidth="1"/>
    <col min="81" max="81" width="13.21875" customWidth="1"/>
    <col min="82" max="82" width="12.6640625" customWidth="1"/>
    <col min="83" max="83" width="5.33203125" customWidth="1"/>
    <col min="84" max="84" width="10" customWidth="1"/>
    <col min="85" max="85" width="9.33203125" customWidth="1"/>
    <col min="86" max="86" width="9" customWidth="1"/>
    <col min="87" max="87" width="18.5546875" customWidth="1"/>
    <col min="88" max="88" width="8.5546875" customWidth="1"/>
    <col min="89" max="89" width="18.5546875" customWidth="1"/>
    <col min="90" max="90" width="10.33203125" customWidth="1"/>
    <col min="91" max="91" width="16" customWidth="1"/>
    <col min="92" max="92" width="11.6640625" customWidth="1"/>
    <col min="93" max="93" width="11.33203125" customWidth="1"/>
    <col min="94" max="94" width="9.109375" customWidth="1"/>
    <col min="95" max="95" width="11.88671875" customWidth="1"/>
    <col min="96" max="96" width="16.33203125" customWidth="1"/>
    <col min="97" max="97" width="16.6640625" customWidth="1"/>
    <col min="98" max="98" width="8.109375" customWidth="1"/>
    <col min="99" max="99" width="14.109375" customWidth="1"/>
    <col min="100" max="100" width="21.77734375" customWidth="1"/>
    <col min="101" max="101" width="18.6640625" customWidth="1"/>
    <col min="102" max="102" width="16.5546875" customWidth="1"/>
    <col min="103" max="103" width="14.109375" customWidth="1"/>
    <col min="104" max="104" width="16.44140625" customWidth="1"/>
    <col min="105" max="105" width="8.77734375" customWidth="1"/>
    <col min="106" max="106" width="8" customWidth="1"/>
    <col min="107" max="107" width="12.77734375" customWidth="1"/>
    <col min="108" max="108" width="10.88671875" customWidth="1"/>
    <col min="109" max="109" width="13.33203125" customWidth="1"/>
    <col min="110" max="110" width="12" customWidth="1"/>
    <col min="111" max="111" width="6.33203125" customWidth="1"/>
    <col min="112" max="112" width="8.6640625" customWidth="1"/>
    <col min="113" max="113" width="9" customWidth="1"/>
    <col min="114" max="114" width="20.109375" customWidth="1"/>
    <col min="115" max="115" width="13.6640625" customWidth="1"/>
    <col min="116" max="116" width="14.88671875" customWidth="1"/>
    <col min="117" max="117" width="9.33203125" customWidth="1"/>
    <col min="118" max="118" width="14.77734375" customWidth="1"/>
    <col min="119" max="119" width="10.88671875" customWidth="1"/>
    <col min="120" max="120" width="13.33203125" customWidth="1"/>
    <col min="121" max="121" width="6.5546875" customWidth="1"/>
    <col min="122" max="122" width="13.6640625" customWidth="1"/>
    <col min="123" max="123" width="14.88671875" customWidth="1"/>
    <col min="124" max="124" width="12" customWidth="1"/>
    <col min="125" max="125" width="6.33203125" customWidth="1"/>
    <col min="126" max="126" width="8.6640625" customWidth="1"/>
    <col min="127" max="127" width="9" customWidth="1"/>
    <col min="128" max="128" width="15.44140625" customWidth="1"/>
    <col min="129" max="129" width="9.5546875" customWidth="1"/>
    <col min="130" max="130" width="20.109375" customWidth="1"/>
    <col min="131" max="131" width="9.5546875" customWidth="1"/>
    <col min="132" max="132" width="8.21875" customWidth="1"/>
    <col min="133" max="133" width="5.5546875" customWidth="1"/>
    <col min="134" max="134" width="5" customWidth="1"/>
    <col min="135" max="135" width="16.33203125" customWidth="1"/>
    <col min="136" max="136" width="5.33203125" customWidth="1"/>
    <col min="137" max="137" width="4.77734375" customWidth="1"/>
    <col min="138" max="138" width="20.109375" customWidth="1"/>
    <col min="139" max="139" width="9.5546875" customWidth="1"/>
    <col min="140" max="140" width="17.109375" customWidth="1"/>
    <col min="141" max="141" width="16.109375" customWidth="1"/>
    <col min="142" max="142" width="5" customWidth="1"/>
    <col min="143" max="143" width="19.21875" customWidth="1"/>
    <col min="144" max="144" width="11" customWidth="1"/>
    <col min="145" max="145" width="6" customWidth="1"/>
    <col min="146" max="146" width="15.44140625" customWidth="1"/>
    <col min="147" max="147" width="12.88671875" customWidth="1"/>
    <col min="148" max="148" width="13.77734375" customWidth="1"/>
    <col min="149" max="149" width="8" customWidth="1"/>
    <col min="150" max="150" width="11.88671875" customWidth="1"/>
    <col min="151" max="151" width="6.5546875" customWidth="1"/>
    <col min="152" max="152" width="9" customWidth="1"/>
    <col min="153" max="153" width="13" customWidth="1"/>
    <col min="154" max="154" width="9.5546875" customWidth="1"/>
    <col min="155" max="155" width="12.33203125" customWidth="1"/>
    <col min="156" max="156" width="9.5546875" customWidth="1"/>
    <col min="157" max="157" width="20.109375" customWidth="1"/>
    <col min="158" max="158" width="7.33203125" customWidth="1"/>
    <col min="159" max="159" width="4" customWidth="1"/>
    <col min="160" max="160" width="5.5546875" customWidth="1"/>
    <col min="161" max="161" width="9.5546875" customWidth="1"/>
    <col min="162" max="162" width="11.33203125" customWidth="1"/>
    <col min="163" max="163" width="10.33203125" customWidth="1"/>
    <col min="164" max="165" width="7.5546875" customWidth="1"/>
    <col min="166" max="166" width="14.33203125" customWidth="1"/>
    <col min="167" max="167" width="4" customWidth="1"/>
    <col min="168" max="168" width="6.5546875" customWidth="1"/>
    <col min="169" max="169" width="4" customWidth="1"/>
    <col min="170" max="170" width="12.77734375" customWidth="1"/>
    <col min="171" max="171" width="12.33203125" customWidth="1"/>
    <col min="172" max="172" width="9.5546875" customWidth="1"/>
    <col min="173" max="173" width="20.109375" customWidth="1"/>
    <col min="174" max="174" width="5.6640625" customWidth="1"/>
    <col min="175" max="175" width="8.6640625" customWidth="1"/>
    <col min="176" max="177" width="6" customWidth="1"/>
    <col min="178" max="178" width="11.33203125" customWidth="1"/>
    <col min="179" max="179" width="10.44140625" customWidth="1"/>
    <col min="180" max="180" width="5" customWidth="1"/>
    <col min="181" max="181" width="11.44140625" customWidth="1"/>
    <col min="182" max="182" width="9.5546875" customWidth="1"/>
    <col min="183" max="183" width="13.6640625" customWidth="1"/>
    <col min="184" max="184" width="19.77734375" bestFit="1" customWidth="1"/>
    <col min="185" max="185" width="6.33203125" bestFit="1" customWidth="1"/>
    <col min="186" max="186" width="16.33203125" bestFit="1" customWidth="1"/>
    <col min="187" max="187" width="5.33203125" bestFit="1" customWidth="1"/>
    <col min="188" max="188" width="4.77734375" bestFit="1" customWidth="1"/>
    <col min="189" max="189" width="20.109375" bestFit="1" customWidth="1"/>
    <col min="190" max="190" width="9.5546875" bestFit="1" customWidth="1"/>
    <col min="191" max="191" width="17.77734375" bestFit="1" customWidth="1"/>
    <col min="192" max="192" width="9.88671875" bestFit="1" customWidth="1"/>
    <col min="193" max="193" width="10.6640625" bestFit="1" customWidth="1"/>
    <col min="194" max="194" width="6.109375" bestFit="1" customWidth="1"/>
    <col min="195" max="195" width="13.88671875" bestFit="1" customWidth="1"/>
    <col min="196" max="196" width="12" bestFit="1" customWidth="1"/>
    <col min="197" max="197" width="16.21875" bestFit="1" customWidth="1"/>
    <col min="198" max="198" width="18.33203125" bestFit="1" customWidth="1"/>
  </cols>
  <sheetData>
    <row r="1" spans="1:198" ht="14.4" customHeight="1" x14ac:dyDescent="0.3">
      <c r="A1" s="163" t="s">
        <v>886</v>
      </c>
      <c r="B1" s="163"/>
      <c r="C1" s="164"/>
      <c r="D1" s="165" t="s">
        <v>506</v>
      </c>
      <c r="E1" s="165"/>
      <c r="F1" s="165"/>
      <c r="G1" s="165"/>
      <c r="H1" s="165"/>
      <c r="I1" s="165"/>
      <c r="J1" s="165"/>
      <c r="K1" s="165"/>
      <c r="L1" s="165"/>
      <c r="M1" s="58"/>
      <c r="N1" s="160" t="s">
        <v>503</v>
      </c>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2"/>
      <c r="BL1" s="45"/>
      <c r="BM1" s="159" t="s">
        <v>505</v>
      </c>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159"/>
      <c r="DV1" s="159"/>
      <c r="DW1" s="159"/>
      <c r="DX1" s="159"/>
      <c r="DY1" s="159"/>
      <c r="DZ1" s="159"/>
      <c r="EA1" s="159"/>
      <c r="EB1" s="159"/>
      <c r="EC1" s="159"/>
      <c r="ED1" s="159"/>
      <c r="EE1" s="159"/>
      <c r="EF1" s="159"/>
      <c r="EG1" s="159"/>
      <c r="EH1" s="159"/>
      <c r="EI1" s="159"/>
      <c r="EJ1" s="159"/>
      <c r="EK1" s="159"/>
      <c r="EL1" s="159"/>
      <c r="EM1" s="159"/>
      <c r="EN1" s="159"/>
      <c r="EO1" s="159"/>
      <c r="EP1" s="159"/>
      <c r="EQ1" s="159"/>
      <c r="ER1" s="159"/>
      <c r="ES1" s="159"/>
      <c r="ET1" s="159"/>
      <c r="EU1" s="159"/>
      <c r="EV1" s="159"/>
      <c r="EW1" s="159"/>
      <c r="EX1" s="159"/>
      <c r="EY1" s="159"/>
      <c r="EZ1" s="159"/>
      <c r="FA1" s="159"/>
      <c r="FB1" s="159"/>
      <c r="FC1" s="159"/>
      <c r="FD1" s="159"/>
      <c r="FE1" s="159"/>
      <c r="FF1" s="159"/>
      <c r="FG1" s="159"/>
      <c r="FH1" s="159"/>
      <c r="FI1" s="159"/>
      <c r="FJ1" s="159"/>
      <c r="FK1" s="159"/>
      <c r="FL1" s="159"/>
      <c r="FM1" s="159"/>
      <c r="FN1" s="159"/>
      <c r="FO1" s="159"/>
      <c r="FP1" s="159"/>
      <c r="FQ1" s="159"/>
      <c r="FR1" s="159"/>
      <c r="FS1" s="159"/>
      <c r="FT1" s="159"/>
      <c r="FU1" s="159"/>
      <c r="FV1" s="159"/>
      <c r="FW1" s="159"/>
      <c r="FX1" s="159"/>
      <c r="FY1" s="159"/>
      <c r="FZ1" s="159"/>
      <c r="GA1" s="159"/>
      <c r="GB1" s="159"/>
      <c r="GC1" s="159"/>
      <c r="GD1" s="159"/>
      <c r="GE1" s="159"/>
      <c r="GF1" s="159"/>
      <c r="GG1" s="159"/>
      <c r="GH1" s="159"/>
      <c r="GI1" s="159"/>
      <c r="GJ1" s="159"/>
      <c r="GK1" s="159"/>
      <c r="GL1" s="159"/>
      <c r="GM1" s="159"/>
      <c r="GN1" s="159"/>
      <c r="GO1" s="159"/>
      <c r="GP1" s="159"/>
    </row>
    <row r="2" spans="1:198" ht="14.4" customHeight="1" x14ac:dyDescent="0.3">
      <c r="A2" s="151" t="s">
        <v>884</v>
      </c>
      <c r="B2" s="151" t="s">
        <v>562</v>
      </c>
      <c r="C2" s="151" t="s">
        <v>875</v>
      </c>
      <c r="D2" s="151" t="s">
        <v>127</v>
      </c>
      <c r="E2" s="151" t="s">
        <v>128</v>
      </c>
      <c r="F2" s="151" t="s">
        <v>129</v>
      </c>
      <c r="G2" s="151" t="s">
        <v>130</v>
      </c>
      <c r="H2" s="151" t="s">
        <v>131</v>
      </c>
      <c r="I2" s="151" t="s">
        <v>132</v>
      </c>
      <c r="J2" s="154" t="s">
        <v>826</v>
      </c>
      <c r="K2" s="154" t="s">
        <v>838</v>
      </c>
      <c r="L2" s="154" t="s">
        <v>562</v>
      </c>
      <c r="M2" s="58"/>
      <c r="N2" s="147" t="s">
        <v>0</v>
      </c>
      <c r="O2" s="147" t="s">
        <v>1</v>
      </c>
      <c r="P2" s="148" t="s">
        <v>166</v>
      </c>
      <c r="Q2" s="149" t="s">
        <v>877</v>
      </c>
      <c r="R2" s="147"/>
      <c r="S2" s="147"/>
      <c r="T2" s="147"/>
      <c r="U2" s="147"/>
      <c r="V2" s="147"/>
      <c r="W2" s="147"/>
      <c r="X2" s="147" t="s">
        <v>375</v>
      </c>
      <c r="Y2" s="147" t="s">
        <v>877</v>
      </c>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t="s">
        <v>172</v>
      </c>
      <c r="BC2" s="147" t="s">
        <v>877</v>
      </c>
      <c r="BD2" s="147"/>
      <c r="BE2" s="147" t="s">
        <v>394</v>
      </c>
      <c r="BF2" s="147" t="s">
        <v>101</v>
      </c>
      <c r="BG2" s="147" t="s">
        <v>395</v>
      </c>
      <c r="BH2" s="147" t="s">
        <v>877</v>
      </c>
      <c r="BI2" s="147"/>
      <c r="BJ2" s="147" t="s">
        <v>133</v>
      </c>
      <c r="BK2" s="147" t="s">
        <v>397</v>
      </c>
      <c r="BL2" s="130"/>
      <c r="BM2" s="125" t="s">
        <v>0</v>
      </c>
      <c r="BN2" s="125" t="s">
        <v>1</v>
      </c>
      <c r="BO2" s="142" t="s">
        <v>166</v>
      </c>
      <c r="BP2" s="125" t="s">
        <v>877</v>
      </c>
      <c r="BQ2" s="125"/>
      <c r="BR2" s="125"/>
      <c r="BS2" s="125"/>
      <c r="BT2" s="125"/>
      <c r="BU2" s="125"/>
      <c r="BV2" s="125"/>
      <c r="BW2" s="125" t="s">
        <v>169</v>
      </c>
      <c r="BX2" s="125" t="s">
        <v>877</v>
      </c>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t="s">
        <v>133</v>
      </c>
    </row>
    <row r="3" spans="1:198" x14ac:dyDescent="0.3">
      <c r="A3" s="152"/>
      <c r="B3" s="152"/>
      <c r="C3" s="152"/>
      <c r="D3" s="152"/>
      <c r="E3" s="152"/>
      <c r="F3" s="152"/>
      <c r="G3" s="152"/>
      <c r="H3" s="152"/>
      <c r="I3" s="152"/>
      <c r="J3" s="155"/>
      <c r="K3" s="155"/>
      <c r="L3" s="155"/>
      <c r="M3" s="58"/>
      <c r="N3" s="147"/>
      <c r="O3" s="147"/>
      <c r="P3" s="150"/>
      <c r="Q3" s="147" t="s">
        <v>2</v>
      </c>
      <c r="R3" s="147" t="s">
        <v>3</v>
      </c>
      <c r="S3" s="147" t="s">
        <v>4</v>
      </c>
      <c r="T3" s="147" t="s">
        <v>5</v>
      </c>
      <c r="U3" s="147" t="s">
        <v>6</v>
      </c>
      <c r="V3" s="147" t="s">
        <v>7</v>
      </c>
      <c r="W3" s="147" t="s">
        <v>1</v>
      </c>
      <c r="X3" s="147"/>
      <c r="Y3" s="147" t="s">
        <v>174</v>
      </c>
      <c r="Z3" s="147" t="s">
        <v>877</v>
      </c>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t="s">
        <v>100</v>
      </c>
      <c r="BD3" s="147" t="s">
        <v>393</v>
      </c>
      <c r="BE3" s="147"/>
      <c r="BF3" s="147"/>
      <c r="BG3" s="147"/>
      <c r="BH3" s="147" t="s">
        <v>396</v>
      </c>
      <c r="BI3" s="147" t="s">
        <v>15</v>
      </c>
      <c r="BJ3" s="147"/>
      <c r="BK3" s="147"/>
      <c r="BL3" s="130"/>
      <c r="BM3" s="125"/>
      <c r="BN3" s="125"/>
      <c r="BO3" s="125"/>
      <c r="BP3" s="125" t="s">
        <v>2</v>
      </c>
      <c r="BQ3" s="125" t="s">
        <v>3</v>
      </c>
      <c r="BR3" s="125" t="s">
        <v>4</v>
      </c>
      <c r="BS3" s="142" t="s">
        <v>5</v>
      </c>
      <c r="BT3" s="125" t="s">
        <v>6</v>
      </c>
      <c r="BU3" s="142" t="s">
        <v>7</v>
      </c>
      <c r="BV3" s="142" t="s">
        <v>1</v>
      </c>
      <c r="BW3" s="125"/>
      <c r="BX3" s="125" t="s">
        <v>9</v>
      </c>
      <c r="BY3" s="125" t="s">
        <v>10</v>
      </c>
      <c r="BZ3" s="125" t="s">
        <v>203</v>
      </c>
      <c r="CA3" s="125" t="s">
        <v>11</v>
      </c>
      <c r="CB3" s="142" t="s">
        <v>12</v>
      </c>
      <c r="CC3" s="125" t="s">
        <v>13</v>
      </c>
      <c r="CD3" s="125" t="s">
        <v>170</v>
      </c>
      <c r="CE3" s="125" t="s">
        <v>877</v>
      </c>
      <c r="CF3" s="125"/>
      <c r="CG3" s="125" t="s">
        <v>16</v>
      </c>
      <c r="CH3" s="125" t="s">
        <v>876</v>
      </c>
      <c r="CI3" s="125" t="s">
        <v>877</v>
      </c>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t="s">
        <v>172</v>
      </c>
      <c r="EO3" s="125" t="s">
        <v>877</v>
      </c>
      <c r="EP3" s="125" t="s">
        <v>101</v>
      </c>
      <c r="EQ3" s="142" t="s">
        <v>176</v>
      </c>
      <c r="ER3" s="125" t="s">
        <v>877</v>
      </c>
      <c r="ES3" s="125"/>
      <c r="ET3" s="125"/>
      <c r="EU3" s="125"/>
      <c r="EV3" s="125"/>
      <c r="EW3" s="125"/>
      <c r="EX3" s="125"/>
      <c r="EY3" s="125"/>
      <c r="EZ3" s="125"/>
      <c r="FA3" s="125"/>
      <c r="FB3" s="125" t="s">
        <v>177</v>
      </c>
      <c r="FC3" s="125" t="s">
        <v>877</v>
      </c>
      <c r="FD3" s="125"/>
      <c r="FE3" s="125"/>
      <c r="FF3" s="125"/>
      <c r="FG3" s="142" t="s">
        <v>178</v>
      </c>
      <c r="FH3" s="125" t="s">
        <v>877</v>
      </c>
      <c r="FI3" s="125"/>
      <c r="FJ3" s="125"/>
      <c r="FK3" s="125"/>
      <c r="FL3" s="125"/>
      <c r="FM3" s="125"/>
      <c r="FN3" s="142" t="s">
        <v>183</v>
      </c>
      <c r="FO3" s="125" t="s">
        <v>877</v>
      </c>
      <c r="FP3" s="125"/>
      <c r="FQ3" s="125"/>
      <c r="FR3" s="125" t="s">
        <v>115</v>
      </c>
      <c r="FS3" s="125" t="s">
        <v>877</v>
      </c>
      <c r="FT3" s="125"/>
      <c r="FU3" s="125"/>
      <c r="FV3" s="125"/>
      <c r="FW3" s="125"/>
      <c r="FX3" s="125"/>
      <c r="FY3" s="125"/>
      <c r="FZ3" s="125"/>
      <c r="GA3" s="125"/>
      <c r="GB3" s="142" t="s">
        <v>182</v>
      </c>
      <c r="GC3" s="125" t="s">
        <v>877</v>
      </c>
      <c r="GD3" s="125"/>
      <c r="GE3" s="125"/>
      <c r="GF3" s="125"/>
      <c r="GG3" s="125"/>
      <c r="GH3" s="125"/>
      <c r="GI3" s="125" t="s">
        <v>180</v>
      </c>
      <c r="GJ3" s="125" t="s">
        <v>877</v>
      </c>
      <c r="GK3" s="125"/>
      <c r="GL3" s="125"/>
      <c r="GM3" s="125"/>
      <c r="GN3" s="125"/>
      <c r="GO3" s="125"/>
      <c r="GP3" s="125"/>
    </row>
    <row r="4" spans="1:198" x14ac:dyDescent="0.3">
      <c r="A4" s="152"/>
      <c r="B4" s="152"/>
      <c r="C4" s="152"/>
      <c r="D4" s="152"/>
      <c r="E4" s="152"/>
      <c r="F4" s="152"/>
      <c r="G4" s="152"/>
      <c r="H4" s="152"/>
      <c r="I4" s="152"/>
      <c r="J4" s="155"/>
      <c r="K4" s="155"/>
      <c r="L4" s="155"/>
      <c r="M4" s="58"/>
      <c r="N4" s="147"/>
      <c r="O4" s="147"/>
      <c r="P4" s="147"/>
      <c r="Q4" s="147"/>
      <c r="R4" s="147"/>
      <c r="S4" s="147"/>
      <c r="T4" s="147"/>
      <c r="U4" s="147"/>
      <c r="V4" s="147"/>
      <c r="W4" s="147"/>
      <c r="X4" s="147"/>
      <c r="Y4" s="147"/>
      <c r="Z4" s="147" t="s">
        <v>19</v>
      </c>
      <c r="AA4" s="147" t="s">
        <v>180</v>
      </c>
      <c r="AB4" s="147" t="s">
        <v>877</v>
      </c>
      <c r="AC4" s="147"/>
      <c r="AD4" s="147"/>
      <c r="AE4" s="147"/>
      <c r="AF4" s="147"/>
      <c r="AG4" s="147"/>
      <c r="AH4" s="147" t="s">
        <v>376</v>
      </c>
      <c r="AI4" s="147" t="s">
        <v>377</v>
      </c>
      <c r="AJ4" s="141" t="s">
        <v>378</v>
      </c>
      <c r="AK4" s="147" t="s">
        <v>877</v>
      </c>
      <c r="AL4" s="147"/>
      <c r="AM4" s="147"/>
      <c r="AN4" s="147"/>
      <c r="AO4" s="147"/>
      <c r="AP4" s="147" t="s">
        <v>386</v>
      </c>
      <c r="AQ4" s="147" t="s">
        <v>877</v>
      </c>
      <c r="AR4" s="147"/>
      <c r="AS4" s="147"/>
      <c r="AT4" s="147"/>
      <c r="AU4" s="147"/>
      <c r="AV4" s="141" t="s">
        <v>78</v>
      </c>
      <c r="AW4" s="141" t="s">
        <v>388</v>
      </c>
      <c r="AX4" s="147" t="s">
        <v>389</v>
      </c>
      <c r="AY4" s="147" t="s">
        <v>390</v>
      </c>
      <c r="AZ4" s="147" t="s">
        <v>391</v>
      </c>
      <c r="BA4" s="147" t="s">
        <v>392</v>
      </c>
      <c r="BB4" s="147"/>
      <c r="BC4" s="147"/>
      <c r="BD4" s="147"/>
      <c r="BE4" s="147"/>
      <c r="BF4" s="147"/>
      <c r="BG4" s="147"/>
      <c r="BH4" s="147"/>
      <c r="BI4" s="147"/>
      <c r="BJ4" s="147"/>
      <c r="BK4" s="147"/>
      <c r="BL4" s="130"/>
      <c r="BM4" s="125"/>
      <c r="BN4" s="125"/>
      <c r="BO4" s="125"/>
      <c r="BP4" s="125"/>
      <c r="BQ4" s="125"/>
      <c r="BR4" s="125"/>
      <c r="BS4" s="125"/>
      <c r="BT4" s="125"/>
      <c r="BU4" s="125"/>
      <c r="BV4" s="125"/>
      <c r="BW4" s="125"/>
      <c r="BX4" s="125"/>
      <c r="BY4" s="125"/>
      <c r="BZ4" s="125"/>
      <c r="CA4" s="125"/>
      <c r="CB4" s="125"/>
      <c r="CC4" s="125"/>
      <c r="CD4" s="125"/>
      <c r="CE4" s="125" t="s">
        <v>14</v>
      </c>
      <c r="CF4" s="125" t="s">
        <v>15</v>
      </c>
      <c r="CG4" s="125"/>
      <c r="CH4" s="125"/>
      <c r="CI4" s="142" t="s">
        <v>174</v>
      </c>
      <c r="CJ4" s="125" t="s">
        <v>877</v>
      </c>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t="s">
        <v>100</v>
      </c>
      <c r="EP4" s="125"/>
      <c r="EQ4" s="125"/>
      <c r="ER4" s="125" t="s">
        <v>103</v>
      </c>
      <c r="ES4" s="125" t="s">
        <v>104</v>
      </c>
      <c r="ET4" s="125" t="s">
        <v>105</v>
      </c>
      <c r="EU4" s="125" t="s">
        <v>45</v>
      </c>
      <c r="EV4" s="125" t="s">
        <v>41</v>
      </c>
      <c r="EW4" s="142" t="s">
        <v>106</v>
      </c>
      <c r="EX4" s="125" t="s">
        <v>49</v>
      </c>
      <c r="EY4" s="125" t="s">
        <v>175</v>
      </c>
      <c r="EZ4" s="125" t="s">
        <v>877</v>
      </c>
      <c r="FA4" s="125"/>
      <c r="FB4" s="125"/>
      <c r="FC4" s="125" t="s">
        <v>108</v>
      </c>
      <c r="FD4" s="125" t="s">
        <v>59</v>
      </c>
      <c r="FE4" s="125" t="s">
        <v>47</v>
      </c>
      <c r="FF4" s="125" t="s">
        <v>109</v>
      </c>
      <c r="FG4" s="125"/>
      <c r="FH4" s="125" t="s">
        <v>110</v>
      </c>
      <c r="FI4" s="125" t="s">
        <v>111</v>
      </c>
      <c r="FJ4" s="142" t="s">
        <v>179</v>
      </c>
      <c r="FK4" s="125" t="s">
        <v>877</v>
      </c>
      <c r="FL4" s="125"/>
      <c r="FM4" s="125"/>
      <c r="FN4" s="125"/>
      <c r="FO4" s="125" t="s">
        <v>175</v>
      </c>
      <c r="FP4" s="125" t="s">
        <v>877</v>
      </c>
      <c r="FQ4" s="125"/>
      <c r="FR4" s="125"/>
      <c r="FS4" s="125" t="s">
        <v>116</v>
      </c>
      <c r="FT4" s="125" t="s">
        <v>117</v>
      </c>
      <c r="FU4" s="125" t="s">
        <v>118</v>
      </c>
      <c r="FV4" s="125" t="s">
        <v>119</v>
      </c>
      <c r="FW4" s="142" t="s">
        <v>120</v>
      </c>
      <c r="FX4" s="125" t="s">
        <v>121</v>
      </c>
      <c r="FY4" s="142" t="s">
        <v>5</v>
      </c>
      <c r="FZ4" s="125" t="s">
        <v>122</v>
      </c>
      <c r="GA4" s="125" t="s">
        <v>123</v>
      </c>
      <c r="GB4" s="125"/>
      <c r="GC4" s="125" t="s">
        <v>125</v>
      </c>
      <c r="GD4" s="125" t="s">
        <v>181</v>
      </c>
      <c r="GE4" s="125" t="s">
        <v>877</v>
      </c>
      <c r="GF4" s="125"/>
      <c r="GG4" s="125"/>
      <c r="GH4" s="125" t="s">
        <v>49</v>
      </c>
      <c r="GI4" s="125"/>
      <c r="GJ4" s="125" t="s">
        <v>127</v>
      </c>
      <c r="GK4" s="125" t="s">
        <v>128</v>
      </c>
      <c r="GL4" s="125" t="s">
        <v>129</v>
      </c>
      <c r="GM4" s="125" t="s">
        <v>130</v>
      </c>
      <c r="GN4" s="125" t="s">
        <v>131</v>
      </c>
      <c r="GO4" s="125" t="s">
        <v>132</v>
      </c>
      <c r="GP4" s="125"/>
    </row>
    <row r="5" spans="1:198" x14ac:dyDescent="0.3">
      <c r="A5" s="152"/>
      <c r="B5" s="152"/>
      <c r="C5" s="152"/>
      <c r="D5" s="152"/>
      <c r="E5" s="152"/>
      <c r="F5" s="152"/>
      <c r="G5" s="152"/>
      <c r="H5" s="152"/>
      <c r="I5" s="152"/>
      <c r="J5" s="155"/>
      <c r="K5" s="155"/>
      <c r="L5" s="155"/>
      <c r="M5" s="51"/>
      <c r="N5" s="147"/>
      <c r="O5" s="147"/>
      <c r="P5" s="147"/>
      <c r="Q5" s="147"/>
      <c r="R5" s="147"/>
      <c r="S5" s="147"/>
      <c r="T5" s="147"/>
      <c r="U5" s="147"/>
      <c r="V5" s="147"/>
      <c r="W5" s="147"/>
      <c r="X5" s="147"/>
      <c r="Y5" s="147"/>
      <c r="Z5" s="147"/>
      <c r="AA5" s="147"/>
      <c r="AB5" s="147" t="s">
        <v>127</v>
      </c>
      <c r="AC5" s="147" t="s">
        <v>128</v>
      </c>
      <c r="AD5" s="147" t="s">
        <v>129</v>
      </c>
      <c r="AE5" s="147" t="s">
        <v>130</v>
      </c>
      <c r="AF5" s="147" t="s">
        <v>131</v>
      </c>
      <c r="AG5" s="147" t="s">
        <v>132</v>
      </c>
      <c r="AH5" s="147"/>
      <c r="AI5" s="147"/>
      <c r="AJ5" s="147"/>
      <c r="AK5" s="147" t="s">
        <v>379</v>
      </c>
      <c r="AL5" s="147" t="s">
        <v>387</v>
      </c>
      <c r="AM5" s="147" t="s">
        <v>381</v>
      </c>
      <c r="AN5" s="147" t="s">
        <v>877</v>
      </c>
      <c r="AO5" s="147"/>
      <c r="AP5" s="147"/>
      <c r="AQ5" s="147" t="s">
        <v>379</v>
      </c>
      <c r="AR5" s="147" t="s">
        <v>380</v>
      </c>
      <c r="AS5" s="147" t="s">
        <v>381</v>
      </c>
      <c r="AT5" s="147" t="s">
        <v>877</v>
      </c>
      <c r="AU5" s="147"/>
      <c r="AV5" s="147"/>
      <c r="AW5" s="147"/>
      <c r="AX5" s="147"/>
      <c r="AY5" s="147"/>
      <c r="AZ5" s="147"/>
      <c r="BA5" s="147"/>
      <c r="BB5" s="147"/>
      <c r="BC5" s="147"/>
      <c r="BD5" s="147"/>
      <c r="BE5" s="147"/>
      <c r="BF5" s="147"/>
      <c r="BG5" s="147"/>
      <c r="BH5" s="147"/>
      <c r="BI5" s="147"/>
      <c r="BJ5" s="147"/>
      <c r="BK5" s="147"/>
      <c r="BL5" s="130"/>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t="s">
        <v>19</v>
      </c>
      <c r="CK5" s="125" t="s">
        <v>20</v>
      </c>
      <c r="CL5" s="125" t="s">
        <v>21</v>
      </c>
      <c r="CM5" s="142" t="s">
        <v>67</v>
      </c>
      <c r="CN5" s="142" t="s">
        <v>23</v>
      </c>
      <c r="CO5" s="142" t="s">
        <v>68</v>
      </c>
      <c r="CP5" s="142" t="s">
        <v>69</v>
      </c>
      <c r="CQ5" s="142" t="s">
        <v>70</v>
      </c>
      <c r="CR5" s="142" t="s">
        <v>71</v>
      </c>
      <c r="CS5" s="142" t="s">
        <v>72</v>
      </c>
      <c r="CT5" s="142" t="s">
        <v>73</v>
      </c>
      <c r="CU5" s="142" t="s">
        <v>74</v>
      </c>
      <c r="CV5" s="142" t="s">
        <v>75</v>
      </c>
      <c r="CW5" s="142" t="s">
        <v>76</v>
      </c>
      <c r="CX5" s="142" t="s">
        <v>77</v>
      </c>
      <c r="CY5" s="142" t="s">
        <v>78</v>
      </c>
      <c r="CZ5" s="142" t="s">
        <v>196</v>
      </c>
      <c r="DA5" s="125" t="s">
        <v>877</v>
      </c>
      <c r="DB5" s="125"/>
      <c r="DC5" s="142" t="s">
        <v>197</v>
      </c>
      <c r="DD5" s="125" t="s">
        <v>877</v>
      </c>
      <c r="DE5" s="125"/>
      <c r="DF5" s="125"/>
      <c r="DG5" s="125"/>
      <c r="DH5" s="125"/>
      <c r="DI5" s="125"/>
      <c r="DJ5" s="125"/>
      <c r="DK5" s="125"/>
      <c r="DL5" s="125"/>
      <c r="DM5" s="125"/>
      <c r="DN5" s="142" t="s">
        <v>195</v>
      </c>
      <c r="DO5" s="125" t="s">
        <v>877</v>
      </c>
      <c r="DP5" s="125"/>
      <c r="DQ5" s="125"/>
      <c r="DR5" s="125"/>
      <c r="DS5" s="125"/>
      <c r="DT5" s="125"/>
      <c r="DU5" s="125"/>
      <c r="DV5" s="125"/>
      <c r="DW5" s="125"/>
      <c r="DX5" s="125"/>
      <c r="DY5" s="125"/>
      <c r="DZ5" s="125"/>
      <c r="EA5" s="125"/>
      <c r="EB5" s="142" t="s">
        <v>193</v>
      </c>
      <c r="EC5" s="125" t="s">
        <v>877</v>
      </c>
      <c r="ED5" s="125"/>
      <c r="EE5" s="125"/>
      <c r="EF5" s="125"/>
      <c r="EG5" s="125"/>
      <c r="EH5" s="125"/>
      <c r="EI5" s="125"/>
      <c r="EJ5" s="125" t="s">
        <v>192</v>
      </c>
      <c r="EK5" s="125" t="s">
        <v>877</v>
      </c>
      <c r="EL5" s="125"/>
      <c r="EM5" s="125"/>
      <c r="EN5" s="125"/>
      <c r="EO5" s="125"/>
      <c r="EP5" s="125"/>
      <c r="EQ5" s="125"/>
      <c r="ER5" s="125"/>
      <c r="ES5" s="125"/>
      <c r="ET5" s="125"/>
      <c r="EU5" s="125"/>
      <c r="EV5" s="125"/>
      <c r="EW5" s="125"/>
      <c r="EX5" s="125"/>
      <c r="EY5" s="125"/>
      <c r="EZ5" s="125" t="s">
        <v>47</v>
      </c>
      <c r="FA5" s="142" t="s">
        <v>48</v>
      </c>
      <c r="FB5" s="125"/>
      <c r="FC5" s="125"/>
      <c r="FD5" s="125"/>
      <c r="FE5" s="125"/>
      <c r="FF5" s="125"/>
      <c r="FG5" s="125"/>
      <c r="FH5" s="125"/>
      <c r="FI5" s="125"/>
      <c r="FJ5" s="125"/>
      <c r="FK5" s="125" t="s">
        <v>108</v>
      </c>
      <c r="FL5" s="125" t="s">
        <v>45</v>
      </c>
      <c r="FM5" s="125" t="s">
        <v>113</v>
      </c>
      <c r="FN5" s="125"/>
      <c r="FO5" s="125"/>
      <c r="FP5" s="125" t="s">
        <v>47</v>
      </c>
      <c r="FQ5" s="142" t="s">
        <v>48</v>
      </c>
      <c r="FR5" s="125"/>
      <c r="FS5" s="125"/>
      <c r="FT5" s="125"/>
      <c r="FU5" s="125"/>
      <c r="FV5" s="125"/>
      <c r="FW5" s="125"/>
      <c r="FX5" s="125"/>
      <c r="FY5" s="125"/>
      <c r="FZ5" s="125"/>
      <c r="GA5" s="125"/>
      <c r="GB5" s="125"/>
      <c r="GC5" s="125"/>
      <c r="GD5" s="125"/>
      <c r="GE5" s="125" t="s">
        <v>53</v>
      </c>
      <c r="GF5" s="125" t="s">
        <v>54</v>
      </c>
      <c r="GG5" s="142" t="s">
        <v>48</v>
      </c>
      <c r="GH5" s="125"/>
      <c r="GI5" s="125"/>
      <c r="GJ5" s="125"/>
      <c r="GK5" s="125"/>
      <c r="GL5" s="125"/>
      <c r="GM5" s="125"/>
      <c r="GN5" s="125"/>
      <c r="GO5" s="125"/>
      <c r="GP5" s="125"/>
    </row>
    <row r="6" spans="1:198" x14ac:dyDescent="0.3">
      <c r="A6" s="152"/>
      <c r="B6" s="152"/>
      <c r="C6" s="152"/>
      <c r="D6" s="152"/>
      <c r="E6" s="152"/>
      <c r="F6" s="152"/>
      <c r="G6" s="152"/>
      <c r="H6" s="152"/>
      <c r="I6" s="152"/>
      <c r="J6" s="155"/>
      <c r="K6" s="155"/>
      <c r="L6" s="155"/>
      <c r="M6" s="51"/>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t="s">
        <v>58</v>
      </c>
      <c r="AO6" s="147" t="s">
        <v>382</v>
      </c>
      <c r="AP6" s="147"/>
      <c r="AQ6" s="147"/>
      <c r="AR6" s="147"/>
      <c r="AS6" s="147"/>
      <c r="AT6" s="147" t="s">
        <v>58</v>
      </c>
      <c r="AU6" s="147" t="s">
        <v>382</v>
      </c>
      <c r="AV6" s="147"/>
      <c r="AW6" s="147"/>
      <c r="AX6" s="147"/>
      <c r="AY6" s="147"/>
      <c r="AZ6" s="147"/>
      <c r="BA6" s="147"/>
      <c r="BB6" s="147"/>
      <c r="BC6" s="147"/>
      <c r="BD6" s="147"/>
      <c r="BE6" s="147"/>
      <c r="BF6" s="147"/>
      <c r="BG6" s="147"/>
      <c r="BH6" s="147"/>
      <c r="BI6" s="147"/>
      <c r="BJ6" s="147"/>
      <c r="BK6" s="147"/>
      <c r="BL6" s="130"/>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t="s">
        <v>80</v>
      </c>
      <c r="DB6" s="125" t="s">
        <v>81</v>
      </c>
      <c r="DC6" s="125"/>
      <c r="DD6" s="125" t="s">
        <v>83</v>
      </c>
      <c r="DE6" s="125" t="s">
        <v>84</v>
      </c>
      <c r="DF6" s="142" t="s">
        <v>194</v>
      </c>
      <c r="DG6" s="125" t="s">
        <v>877</v>
      </c>
      <c r="DH6" s="125"/>
      <c r="DI6" s="125"/>
      <c r="DJ6" s="125" t="s">
        <v>87</v>
      </c>
      <c r="DK6" s="125" t="s">
        <v>88</v>
      </c>
      <c r="DL6" s="142" t="s">
        <v>89</v>
      </c>
      <c r="DM6" s="125" t="s">
        <v>90</v>
      </c>
      <c r="DN6" s="125"/>
      <c r="DO6" s="125" t="s">
        <v>83</v>
      </c>
      <c r="DP6" s="125" t="s">
        <v>84</v>
      </c>
      <c r="DQ6" s="125" t="s">
        <v>45</v>
      </c>
      <c r="DR6" s="125" t="s">
        <v>88</v>
      </c>
      <c r="DS6" s="125" t="s">
        <v>89</v>
      </c>
      <c r="DT6" s="142" t="s">
        <v>194</v>
      </c>
      <c r="DU6" s="125" t="s">
        <v>877</v>
      </c>
      <c r="DV6" s="125"/>
      <c r="DW6" s="125"/>
      <c r="DX6" s="125" t="s">
        <v>188</v>
      </c>
      <c r="DY6" s="125" t="s">
        <v>877</v>
      </c>
      <c r="DZ6" s="125"/>
      <c r="EA6" s="125" t="s">
        <v>49</v>
      </c>
      <c r="EB6" s="125"/>
      <c r="EC6" s="125" t="s">
        <v>59</v>
      </c>
      <c r="ED6" s="125" t="s">
        <v>36</v>
      </c>
      <c r="EE6" s="125" t="s">
        <v>181</v>
      </c>
      <c r="EF6" s="125" t="s">
        <v>877</v>
      </c>
      <c r="EG6" s="125"/>
      <c r="EH6" s="125"/>
      <c r="EI6" s="125" t="s">
        <v>49</v>
      </c>
      <c r="EJ6" s="125"/>
      <c r="EK6" s="125" t="s">
        <v>93</v>
      </c>
      <c r="EL6" s="125" t="s">
        <v>36</v>
      </c>
      <c r="EM6" s="125" t="s">
        <v>94</v>
      </c>
      <c r="EN6" s="125"/>
      <c r="EO6" s="125"/>
      <c r="EP6" s="125"/>
      <c r="EQ6" s="125"/>
      <c r="ER6" s="125"/>
      <c r="ES6" s="125"/>
      <c r="ET6" s="125"/>
      <c r="EU6" s="125"/>
      <c r="EV6" s="125"/>
      <c r="EW6" s="125"/>
      <c r="EX6" s="125"/>
      <c r="EY6" s="125"/>
      <c r="EZ6" s="125"/>
      <c r="FA6" s="125"/>
      <c r="FB6" s="125"/>
      <c r="FC6" s="125"/>
      <c r="FD6" s="125"/>
      <c r="FE6" s="125"/>
      <c r="FF6" s="125"/>
      <c r="FG6" s="125"/>
      <c r="FH6" s="125"/>
      <c r="FI6" s="125"/>
      <c r="FJ6" s="125"/>
      <c r="FK6" s="125"/>
      <c r="FL6" s="125"/>
      <c r="FM6" s="125"/>
      <c r="FN6" s="125"/>
      <c r="FO6" s="125"/>
      <c r="FP6" s="125"/>
      <c r="FQ6" s="125"/>
      <c r="FR6" s="125"/>
      <c r="FS6" s="125"/>
      <c r="FT6" s="125"/>
      <c r="FU6" s="125"/>
      <c r="FV6" s="125"/>
      <c r="FW6" s="125"/>
      <c r="FX6" s="125"/>
      <c r="FY6" s="125"/>
      <c r="FZ6" s="125"/>
      <c r="GA6" s="125"/>
      <c r="GB6" s="125"/>
      <c r="GC6" s="125"/>
      <c r="GD6" s="125"/>
      <c r="GE6" s="125"/>
      <c r="GF6" s="125"/>
      <c r="GG6" s="125"/>
      <c r="GH6" s="125"/>
      <c r="GI6" s="125"/>
      <c r="GJ6" s="125"/>
      <c r="GK6" s="125"/>
      <c r="GL6" s="125"/>
      <c r="GM6" s="125"/>
      <c r="GN6" s="125"/>
      <c r="GO6" s="125"/>
      <c r="GP6" s="125"/>
    </row>
    <row r="7" spans="1:198" x14ac:dyDescent="0.3">
      <c r="A7" s="152"/>
      <c r="B7" s="152"/>
      <c r="C7" s="152"/>
      <c r="D7" s="152"/>
      <c r="E7" s="152"/>
      <c r="F7" s="152"/>
      <c r="G7" s="152"/>
      <c r="H7" s="152"/>
      <c r="I7" s="152"/>
      <c r="J7" s="155"/>
      <c r="K7" s="155"/>
      <c r="L7" s="155"/>
      <c r="M7" s="51"/>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30"/>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t="s">
        <v>86</v>
      </c>
      <c r="DH7" s="125" t="s">
        <v>43</v>
      </c>
      <c r="DI7" s="125" t="s">
        <v>41</v>
      </c>
      <c r="DJ7" s="125"/>
      <c r="DK7" s="125"/>
      <c r="DL7" s="125"/>
      <c r="DM7" s="125"/>
      <c r="DN7" s="125"/>
      <c r="DO7" s="125"/>
      <c r="DP7" s="125"/>
      <c r="DQ7" s="125"/>
      <c r="DR7" s="125"/>
      <c r="DS7" s="125"/>
      <c r="DT7" s="125"/>
      <c r="DU7" s="125" t="s">
        <v>86</v>
      </c>
      <c r="DV7" s="125" t="s">
        <v>43</v>
      </c>
      <c r="DW7" s="125" t="s">
        <v>41</v>
      </c>
      <c r="DX7" s="125"/>
      <c r="DY7" s="125" t="s">
        <v>47</v>
      </c>
      <c r="DZ7" s="142" t="s">
        <v>48</v>
      </c>
      <c r="EA7" s="125"/>
      <c r="EB7" s="125"/>
      <c r="EC7" s="125"/>
      <c r="ED7" s="125"/>
      <c r="EE7" s="125"/>
      <c r="EF7" s="125" t="s">
        <v>53</v>
      </c>
      <c r="EG7" s="125" t="s">
        <v>54</v>
      </c>
      <c r="EH7" s="142" t="s">
        <v>48</v>
      </c>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row>
    <row r="8" spans="1:198" ht="23.4" x14ac:dyDescent="0.3">
      <c r="A8" s="153"/>
      <c r="B8" s="153"/>
      <c r="C8" s="153"/>
      <c r="D8" s="153"/>
      <c r="E8" s="153"/>
      <c r="F8" s="153"/>
      <c r="G8" s="153"/>
      <c r="H8" s="153"/>
      <c r="I8" s="153"/>
      <c r="J8" s="156"/>
      <c r="K8" s="156"/>
      <c r="L8" s="156"/>
      <c r="M8" s="139" t="s">
        <v>885</v>
      </c>
      <c r="N8" s="124" t="s">
        <v>338</v>
      </c>
      <c r="O8" s="124" t="s">
        <v>338</v>
      </c>
      <c r="P8" s="124" t="s">
        <v>341</v>
      </c>
      <c r="Q8" s="124" t="s">
        <v>338</v>
      </c>
      <c r="R8" s="124" t="s">
        <v>338</v>
      </c>
      <c r="S8" s="124" t="s">
        <v>338</v>
      </c>
      <c r="T8" s="124" t="s">
        <v>341</v>
      </c>
      <c r="U8" s="124" t="s">
        <v>338</v>
      </c>
      <c r="V8" s="124" t="s">
        <v>341</v>
      </c>
      <c r="W8" s="124" t="s">
        <v>341</v>
      </c>
      <c r="X8" s="124" t="s">
        <v>341</v>
      </c>
      <c r="Y8" s="124" t="s">
        <v>341</v>
      </c>
      <c r="Z8" s="124" t="s">
        <v>338</v>
      </c>
      <c r="AA8" s="124" t="s">
        <v>338</v>
      </c>
      <c r="AB8" s="124" t="s">
        <v>338</v>
      </c>
      <c r="AC8" s="124" t="s">
        <v>338</v>
      </c>
      <c r="AD8" s="124" t="s">
        <v>338</v>
      </c>
      <c r="AE8" s="124" t="s">
        <v>338</v>
      </c>
      <c r="AF8" s="124" t="s">
        <v>338</v>
      </c>
      <c r="AG8" s="124" t="s">
        <v>338</v>
      </c>
      <c r="AH8" s="124" t="s">
        <v>341</v>
      </c>
      <c r="AI8" s="124" t="s">
        <v>341</v>
      </c>
      <c r="AJ8" s="124" t="s">
        <v>341</v>
      </c>
      <c r="AK8" s="124" t="s">
        <v>338</v>
      </c>
      <c r="AL8" s="124" t="s">
        <v>341</v>
      </c>
      <c r="AM8" s="124" t="s">
        <v>338</v>
      </c>
      <c r="AN8" s="124" t="s">
        <v>338</v>
      </c>
      <c r="AO8" s="124" t="s">
        <v>338</v>
      </c>
      <c r="AP8" s="124" t="s">
        <v>341</v>
      </c>
      <c r="AQ8" s="124" t="s">
        <v>338</v>
      </c>
      <c r="AR8" s="124" t="s">
        <v>341</v>
      </c>
      <c r="AS8" s="124" t="s">
        <v>338</v>
      </c>
      <c r="AT8" s="124" t="s">
        <v>338</v>
      </c>
      <c r="AU8" s="124" t="s">
        <v>338</v>
      </c>
      <c r="AV8" s="124" t="s">
        <v>341</v>
      </c>
      <c r="AW8" s="124" t="s">
        <v>341</v>
      </c>
      <c r="AX8" s="124" t="s">
        <v>341</v>
      </c>
      <c r="AY8" s="124" t="s">
        <v>341</v>
      </c>
      <c r="AZ8" s="124" t="s">
        <v>341</v>
      </c>
      <c r="BA8" s="124" t="s">
        <v>341</v>
      </c>
      <c r="BB8" s="124" t="s">
        <v>338</v>
      </c>
      <c r="BC8" s="124" t="s">
        <v>338</v>
      </c>
      <c r="BD8" s="124" t="s">
        <v>341</v>
      </c>
      <c r="BE8" s="124" t="s">
        <v>341</v>
      </c>
      <c r="BF8" s="124" t="s">
        <v>338</v>
      </c>
      <c r="BG8" s="124" t="s">
        <v>341</v>
      </c>
      <c r="BH8" s="124" t="s">
        <v>338</v>
      </c>
      <c r="BI8" s="124" t="s">
        <v>338</v>
      </c>
      <c r="BJ8" s="124" t="s">
        <v>341</v>
      </c>
      <c r="BK8" s="124" t="s">
        <v>341</v>
      </c>
      <c r="BL8" s="130"/>
      <c r="BM8" s="125" t="s">
        <v>338</v>
      </c>
      <c r="BN8" s="125" t="s">
        <v>338</v>
      </c>
      <c r="BO8" s="125" t="s">
        <v>341</v>
      </c>
      <c r="BP8" s="125" t="s">
        <v>338</v>
      </c>
      <c r="BQ8" s="125" t="s">
        <v>338</v>
      </c>
      <c r="BR8" s="125" t="s">
        <v>338</v>
      </c>
      <c r="BS8" s="125" t="s">
        <v>341</v>
      </c>
      <c r="BT8" s="125" t="s">
        <v>338</v>
      </c>
      <c r="BU8" s="125" t="s">
        <v>341</v>
      </c>
      <c r="BV8" s="125" t="s">
        <v>341</v>
      </c>
      <c r="BW8" s="125" t="s">
        <v>338</v>
      </c>
      <c r="BX8" s="125" t="s">
        <v>338</v>
      </c>
      <c r="BY8" s="125" t="s">
        <v>338</v>
      </c>
      <c r="BZ8" s="125" t="s">
        <v>338</v>
      </c>
      <c r="CA8" s="125" t="s">
        <v>338</v>
      </c>
      <c r="CB8" s="125" t="s">
        <v>341</v>
      </c>
      <c r="CC8" s="125" t="s">
        <v>338</v>
      </c>
      <c r="CD8" s="125" t="s">
        <v>341</v>
      </c>
      <c r="CE8" s="125" t="s">
        <v>338</v>
      </c>
      <c r="CF8" s="125" t="s">
        <v>338</v>
      </c>
      <c r="CG8" s="125" t="s">
        <v>341</v>
      </c>
      <c r="CH8" s="125" t="s">
        <v>338</v>
      </c>
      <c r="CI8" s="125" t="s">
        <v>341</v>
      </c>
      <c r="CJ8" s="125" t="s">
        <v>338</v>
      </c>
      <c r="CK8" s="125" t="s">
        <v>338</v>
      </c>
      <c r="CL8" s="125" t="s">
        <v>341</v>
      </c>
      <c r="CM8" s="125" t="s">
        <v>341</v>
      </c>
      <c r="CN8" s="125" t="s">
        <v>341</v>
      </c>
      <c r="CO8" s="125" t="s">
        <v>341</v>
      </c>
      <c r="CP8" s="125" t="s">
        <v>341</v>
      </c>
      <c r="CQ8" s="125" t="s">
        <v>341</v>
      </c>
      <c r="CR8" s="125" t="s">
        <v>341</v>
      </c>
      <c r="CS8" s="125" t="s">
        <v>341</v>
      </c>
      <c r="CT8" s="125" t="s">
        <v>341</v>
      </c>
      <c r="CU8" s="125" t="s">
        <v>341</v>
      </c>
      <c r="CV8" s="125" t="s">
        <v>341</v>
      </c>
      <c r="CW8" s="125" t="s">
        <v>341</v>
      </c>
      <c r="CX8" s="125" t="s">
        <v>341</v>
      </c>
      <c r="CY8" s="125" t="s">
        <v>341</v>
      </c>
      <c r="CZ8" s="125" t="s">
        <v>341</v>
      </c>
      <c r="DA8" s="125" t="s">
        <v>338</v>
      </c>
      <c r="DB8" s="125" t="s">
        <v>338</v>
      </c>
      <c r="DC8" s="125" t="s">
        <v>341</v>
      </c>
      <c r="DD8" s="125" t="s">
        <v>338</v>
      </c>
      <c r="DE8" s="125" t="s">
        <v>338</v>
      </c>
      <c r="DF8" s="125" t="s">
        <v>341</v>
      </c>
      <c r="DG8" s="125" t="s">
        <v>338</v>
      </c>
      <c r="DH8" s="125" t="s">
        <v>338</v>
      </c>
      <c r="DI8" s="125" t="s">
        <v>338</v>
      </c>
      <c r="DJ8" s="125" t="s">
        <v>338</v>
      </c>
      <c r="DK8" s="125" t="s">
        <v>338</v>
      </c>
      <c r="DL8" s="125" t="s">
        <v>341</v>
      </c>
      <c r="DM8" s="125" t="s">
        <v>341</v>
      </c>
      <c r="DN8" s="125" t="s">
        <v>341</v>
      </c>
      <c r="DO8" s="125" t="s">
        <v>338</v>
      </c>
      <c r="DP8" s="125" t="s">
        <v>338</v>
      </c>
      <c r="DQ8" s="125" t="s">
        <v>338</v>
      </c>
      <c r="DR8" s="125" t="s">
        <v>338</v>
      </c>
      <c r="DS8" s="125" t="s">
        <v>341</v>
      </c>
      <c r="DT8" s="125" t="s">
        <v>341</v>
      </c>
      <c r="DU8" s="125" t="s">
        <v>338</v>
      </c>
      <c r="DV8" s="125" t="s">
        <v>338</v>
      </c>
      <c r="DW8" s="125" t="s">
        <v>338</v>
      </c>
      <c r="DX8" s="125" t="s">
        <v>341</v>
      </c>
      <c r="DY8" s="125" t="s">
        <v>338</v>
      </c>
      <c r="DZ8" s="125" t="s">
        <v>341</v>
      </c>
      <c r="EA8" s="125" t="s">
        <v>338</v>
      </c>
      <c r="EB8" s="125" t="s">
        <v>341</v>
      </c>
      <c r="EC8" s="125" t="s">
        <v>338</v>
      </c>
      <c r="ED8" s="125" t="s">
        <v>338</v>
      </c>
      <c r="EE8" s="125" t="s">
        <v>341</v>
      </c>
      <c r="EF8" s="125" t="s">
        <v>338</v>
      </c>
      <c r="EG8" s="125" t="s">
        <v>338</v>
      </c>
      <c r="EH8" s="125" t="s">
        <v>341</v>
      </c>
      <c r="EI8" s="125" t="s">
        <v>338</v>
      </c>
      <c r="EJ8" s="125" t="s">
        <v>341</v>
      </c>
      <c r="EK8" s="125" t="s">
        <v>338</v>
      </c>
      <c r="EL8" s="125" t="s">
        <v>341</v>
      </c>
      <c r="EM8" s="125" t="s">
        <v>341</v>
      </c>
      <c r="EN8" s="125" t="s">
        <v>338</v>
      </c>
      <c r="EO8" s="125" t="s">
        <v>338</v>
      </c>
      <c r="EP8" s="125" t="s">
        <v>338</v>
      </c>
      <c r="EQ8" s="125" t="s">
        <v>341</v>
      </c>
      <c r="ER8" s="125" t="s">
        <v>338</v>
      </c>
      <c r="ES8" s="125" t="s">
        <v>338</v>
      </c>
      <c r="ET8" s="125" t="s">
        <v>338</v>
      </c>
      <c r="EU8" s="125" t="s">
        <v>338</v>
      </c>
      <c r="EV8" s="125" t="s">
        <v>338</v>
      </c>
      <c r="EW8" s="125" t="s">
        <v>341</v>
      </c>
      <c r="EX8" s="125" t="s">
        <v>338</v>
      </c>
      <c r="EY8" s="125" t="s">
        <v>341</v>
      </c>
      <c r="EZ8" s="125" t="s">
        <v>338</v>
      </c>
      <c r="FA8" s="125" t="s">
        <v>341</v>
      </c>
      <c r="FB8" s="125" t="s">
        <v>341</v>
      </c>
      <c r="FC8" s="125" t="s">
        <v>338</v>
      </c>
      <c r="FD8" s="125" t="s">
        <v>338</v>
      </c>
      <c r="FE8" s="125" t="s">
        <v>338</v>
      </c>
      <c r="FF8" s="125" t="s">
        <v>338</v>
      </c>
      <c r="FG8" s="125" t="s">
        <v>341</v>
      </c>
      <c r="FH8" s="125" t="s">
        <v>338</v>
      </c>
      <c r="FI8" s="125" t="s">
        <v>338</v>
      </c>
      <c r="FJ8" s="125" t="s">
        <v>338</v>
      </c>
      <c r="FK8" s="125" t="s">
        <v>338</v>
      </c>
      <c r="FL8" s="125" t="s">
        <v>338</v>
      </c>
      <c r="FM8" s="125" t="s">
        <v>338</v>
      </c>
      <c r="FN8" s="125" t="s">
        <v>341</v>
      </c>
      <c r="FO8" s="125" t="s">
        <v>338</v>
      </c>
      <c r="FP8" s="125" t="s">
        <v>338</v>
      </c>
      <c r="FQ8" s="125" t="s">
        <v>341</v>
      </c>
      <c r="FR8" s="125" t="s">
        <v>338</v>
      </c>
      <c r="FS8" s="125" t="s">
        <v>338</v>
      </c>
      <c r="FT8" s="125" t="s">
        <v>341</v>
      </c>
      <c r="FU8" s="125" t="s">
        <v>341</v>
      </c>
      <c r="FV8" s="125" t="s">
        <v>338</v>
      </c>
      <c r="FW8" s="125" t="s">
        <v>341</v>
      </c>
      <c r="FX8" s="125" t="s">
        <v>341</v>
      </c>
      <c r="FY8" s="125" t="s">
        <v>341</v>
      </c>
      <c r="FZ8" s="125" t="s">
        <v>341</v>
      </c>
      <c r="GA8" s="125" t="s">
        <v>341</v>
      </c>
      <c r="GB8" s="125" t="s">
        <v>341</v>
      </c>
      <c r="GC8" s="125" t="s">
        <v>338</v>
      </c>
      <c r="GD8" s="125" t="s">
        <v>341</v>
      </c>
      <c r="GE8" s="125" t="s">
        <v>338</v>
      </c>
      <c r="GF8" s="125" t="s">
        <v>338</v>
      </c>
      <c r="GG8" s="125" t="s">
        <v>341</v>
      </c>
      <c r="GH8" s="125" t="s">
        <v>338</v>
      </c>
      <c r="GI8" s="125" t="s">
        <v>338</v>
      </c>
      <c r="GJ8" s="125" t="s">
        <v>338</v>
      </c>
      <c r="GK8" s="125" t="s">
        <v>338</v>
      </c>
      <c r="GL8" s="125" t="s">
        <v>338</v>
      </c>
      <c r="GM8" s="125" t="s">
        <v>338</v>
      </c>
      <c r="GN8" s="125" t="s">
        <v>338</v>
      </c>
      <c r="GO8" s="125" t="s">
        <v>338</v>
      </c>
      <c r="GP8" s="125" t="s">
        <v>341</v>
      </c>
    </row>
    <row r="9" spans="1:198" x14ac:dyDescent="0.3">
      <c r="A9" s="43"/>
      <c r="B9" s="47" t="s">
        <v>563</v>
      </c>
      <c r="C9" s="47" t="s">
        <v>494</v>
      </c>
      <c r="D9" s="43" t="s">
        <v>328</v>
      </c>
      <c r="E9" s="43" t="s">
        <v>494</v>
      </c>
      <c r="F9" s="43" t="s">
        <v>432</v>
      </c>
      <c r="G9" s="43" t="s">
        <v>499</v>
      </c>
      <c r="H9" s="43" t="s">
        <v>497</v>
      </c>
      <c r="I9" s="119" t="s">
        <v>337</v>
      </c>
      <c r="J9" s="119" t="s">
        <v>827</v>
      </c>
      <c r="K9" s="119" t="s">
        <v>839</v>
      </c>
      <c r="L9" s="50">
        <v>1</v>
      </c>
      <c r="M9" s="129" t="s">
        <v>507</v>
      </c>
      <c r="N9" s="43" t="s">
        <v>338</v>
      </c>
      <c r="O9" s="43" t="s">
        <v>338</v>
      </c>
      <c r="P9" s="43" t="s">
        <v>340</v>
      </c>
      <c r="Q9" s="43" t="s">
        <v>338</v>
      </c>
      <c r="R9" s="43" t="s">
        <v>338</v>
      </c>
      <c r="S9" s="43" t="s">
        <v>338</v>
      </c>
      <c r="T9" s="43" t="s">
        <v>341</v>
      </c>
      <c r="U9" s="43" t="s">
        <v>338</v>
      </c>
      <c r="V9" s="43" t="s">
        <v>341</v>
      </c>
      <c r="W9" s="43" t="s">
        <v>341</v>
      </c>
      <c r="X9" s="43" t="s">
        <v>340</v>
      </c>
      <c r="Y9" s="43" t="s">
        <v>340</v>
      </c>
      <c r="Z9" s="43" t="s">
        <v>338</v>
      </c>
      <c r="AA9" s="43" t="s">
        <v>338</v>
      </c>
      <c r="AB9" s="43" t="s">
        <v>338</v>
      </c>
      <c r="AC9" s="43" t="s">
        <v>338</v>
      </c>
      <c r="AD9" s="43" t="s">
        <v>338</v>
      </c>
      <c r="AE9" s="43" t="s">
        <v>338</v>
      </c>
      <c r="AF9" s="43" t="s">
        <v>338</v>
      </c>
      <c r="AG9" s="43" t="s">
        <v>338</v>
      </c>
      <c r="AH9" s="43" t="s">
        <v>338</v>
      </c>
      <c r="AI9" s="43" t="s">
        <v>340</v>
      </c>
      <c r="AJ9" s="43" t="s">
        <v>341</v>
      </c>
      <c r="AK9" s="43" t="s">
        <v>339</v>
      </c>
      <c r="AL9" s="43" t="s">
        <v>339</v>
      </c>
      <c r="AM9" s="43" t="s">
        <v>339</v>
      </c>
      <c r="AN9" s="43" t="s">
        <v>339</v>
      </c>
      <c r="AO9" s="43" t="s">
        <v>339</v>
      </c>
      <c r="AP9" s="43" t="s">
        <v>338</v>
      </c>
      <c r="AQ9" s="43" t="s">
        <v>338</v>
      </c>
      <c r="AR9" s="43" t="s">
        <v>341</v>
      </c>
      <c r="AS9" s="43" t="s">
        <v>338</v>
      </c>
      <c r="AT9" s="43" t="s">
        <v>338</v>
      </c>
      <c r="AU9" s="43" t="s">
        <v>338</v>
      </c>
      <c r="AV9" s="43" t="s">
        <v>338</v>
      </c>
      <c r="AW9" s="43" t="s">
        <v>338</v>
      </c>
      <c r="AX9" s="43" t="s">
        <v>340</v>
      </c>
      <c r="AY9" s="43" t="s">
        <v>340</v>
      </c>
      <c r="AZ9" s="43" t="s">
        <v>341</v>
      </c>
      <c r="BA9" s="43" t="s">
        <v>341</v>
      </c>
      <c r="BB9" s="43" t="s">
        <v>338</v>
      </c>
      <c r="BC9" s="43" t="s">
        <v>338</v>
      </c>
      <c r="BD9" s="43" t="s">
        <v>341</v>
      </c>
      <c r="BE9" s="43" t="s">
        <v>338</v>
      </c>
      <c r="BF9" s="43" t="s">
        <v>338</v>
      </c>
      <c r="BG9" s="43" t="s">
        <v>340</v>
      </c>
      <c r="BH9" s="43" t="s">
        <v>338</v>
      </c>
      <c r="BI9" s="43" t="s">
        <v>338</v>
      </c>
      <c r="BJ9" s="43" t="s">
        <v>339</v>
      </c>
      <c r="BK9" s="43" t="s">
        <v>339</v>
      </c>
      <c r="BL9" s="129" t="s">
        <v>878</v>
      </c>
      <c r="BM9" s="43" t="s">
        <v>338</v>
      </c>
      <c r="BN9" s="43" t="s">
        <v>338</v>
      </c>
      <c r="BO9" s="43" t="s">
        <v>340</v>
      </c>
      <c r="BP9" s="43" t="s">
        <v>338</v>
      </c>
      <c r="BQ9" s="43" t="s">
        <v>338</v>
      </c>
      <c r="BR9" s="43" t="s">
        <v>338</v>
      </c>
      <c r="BS9" s="43" t="s">
        <v>341</v>
      </c>
      <c r="BT9" s="43" t="s">
        <v>338</v>
      </c>
      <c r="BU9" s="43" t="s">
        <v>341</v>
      </c>
      <c r="BV9" s="43" t="s">
        <v>341</v>
      </c>
      <c r="BW9" s="43" t="s">
        <v>338</v>
      </c>
      <c r="BX9" s="43" t="s">
        <v>338</v>
      </c>
      <c r="BY9" s="43" t="s">
        <v>338</v>
      </c>
      <c r="BZ9" s="43" t="s">
        <v>338</v>
      </c>
      <c r="CA9" s="43" t="s">
        <v>338</v>
      </c>
      <c r="CB9" s="43" t="s">
        <v>338</v>
      </c>
      <c r="CC9" s="43" t="s">
        <v>338</v>
      </c>
      <c r="CD9" s="43" t="s">
        <v>340</v>
      </c>
      <c r="CE9" s="43" t="s">
        <v>338</v>
      </c>
      <c r="CF9" s="43" t="s">
        <v>338</v>
      </c>
      <c r="CG9" s="43" t="s">
        <v>341</v>
      </c>
      <c r="CH9" s="43" t="s">
        <v>338</v>
      </c>
      <c r="CI9" s="43" t="s">
        <v>340</v>
      </c>
      <c r="CJ9" s="43" t="s">
        <v>338</v>
      </c>
      <c r="CK9" s="43" t="s">
        <v>338</v>
      </c>
      <c r="CL9" s="43" t="s">
        <v>341</v>
      </c>
      <c r="CM9" s="43" t="s">
        <v>338</v>
      </c>
      <c r="CN9" s="43" t="s">
        <v>338</v>
      </c>
      <c r="CO9" s="43" t="s">
        <v>338</v>
      </c>
      <c r="CP9" s="43" t="s">
        <v>338</v>
      </c>
      <c r="CQ9" s="43" t="s">
        <v>338</v>
      </c>
      <c r="CR9" s="43" t="s">
        <v>338</v>
      </c>
      <c r="CS9" s="43" t="s">
        <v>338</v>
      </c>
      <c r="CT9" s="43" t="s">
        <v>338</v>
      </c>
      <c r="CU9" s="43" t="s">
        <v>338</v>
      </c>
      <c r="CV9" s="43" t="s">
        <v>340</v>
      </c>
      <c r="CW9" s="43" t="s">
        <v>340</v>
      </c>
      <c r="CX9" s="43" t="s">
        <v>340</v>
      </c>
      <c r="CY9" s="43" t="s">
        <v>338</v>
      </c>
      <c r="CZ9" s="43" t="s">
        <v>340</v>
      </c>
      <c r="DA9" s="43" t="s">
        <v>338</v>
      </c>
      <c r="DB9" s="43" t="s">
        <v>338</v>
      </c>
      <c r="DC9" s="43" t="s">
        <v>338</v>
      </c>
      <c r="DD9" s="43" t="s">
        <v>338</v>
      </c>
      <c r="DE9" s="43" t="s">
        <v>338</v>
      </c>
      <c r="DF9" s="43" t="s">
        <v>340</v>
      </c>
      <c r="DG9" s="43" t="s">
        <v>338</v>
      </c>
      <c r="DH9" s="43" t="s">
        <v>338</v>
      </c>
      <c r="DI9" s="43" t="s">
        <v>338</v>
      </c>
      <c r="DJ9" s="43" t="s">
        <v>338</v>
      </c>
      <c r="DK9" s="43" t="s">
        <v>338</v>
      </c>
      <c r="DL9" s="43" t="s">
        <v>338</v>
      </c>
      <c r="DM9" s="43" t="s">
        <v>341</v>
      </c>
      <c r="DN9" s="43" t="s">
        <v>338</v>
      </c>
      <c r="DO9" s="43" t="s">
        <v>338</v>
      </c>
      <c r="DP9" s="43" t="s">
        <v>338</v>
      </c>
      <c r="DQ9" s="43" t="s">
        <v>338</v>
      </c>
      <c r="DR9" s="43" t="s">
        <v>338</v>
      </c>
      <c r="DS9" s="43" t="s">
        <v>338</v>
      </c>
      <c r="DT9" s="43" t="s">
        <v>340</v>
      </c>
      <c r="DU9" s="43" t="s">
        <v>338</v>
      </c>
      <c r="DV9" s="43" t="s">
        <v>338</v>
      </c>
      <c r="DW9" s="43" t="s">
        <v>338</v>
      </c>
      <c r="DX9" s="43" t="s">
        <v>338</v>
      </c>
      <c r="DY9" s="43" t="s">
        <v>338</v>
      </c>
      <c r="DZ9" s="43" t="s">
        <v>340</v>
      </c>
      <c r="EA9" s="43" t="s">
        <v>338</v>
      </c>
      <c r="EB9" s="43" t="s">
        <v>338</v>
      </c>
      <c r="EC9" s="43" t="s">
        <v>338</v>
      </c>
      <c r="ED9" s="43" t="s">
        <v>338</v>
      </c>
      <c r="EE9" s="43" t="s">
        <v>338</v>
      </c>
      <c r="EF9" s="43" t="s">
        <v>338</v>
      </c>
      <c r="EG9" s="43" t="s">
        <v>338</v>
      </c>
      <c r="EH9" s="43" t="s">
        <v>340</v>
      </c>
      <c r="EI9" s="43" t="s">
        <v>338</v>
      </c>
      <c r="EJ9" s="43" t="s">
        <v>341</v>
      </c>
      <c r="EK9" s="43" t="s">
        <v>339</v>
      </c>
      <c r="EL9" s="43" t="s">
        <v>341</v>
      </c>
      <c r="EM9" s="43" t="s">
        <v>341</v>
      </c>
      <c r="EN9" s="43" t="s">
        <v>338</v>
      </c>
      <c r="EO9" s="43" t="s">
        <v>338</v>
      </c>
      <c r="EP9" s="43" t="s">
        <v>338</v>
      </c>
      <c r="EQ9" s="43" t="s">
        <v>340</v>
      </c>
      <c r="ER9" s="43" t="s">
        <v>338</v>
      </c>
      <c r="ES9" s="43" t="s">
        <v>338</v>
      </c>
      <c r="ET9" s="43" t="s">
        <v>338</v>
      </c>
      <c r="EU9" s="43" t="s">
        <v>338</v>
      </c>
      <c r="EV9" s="43" t="s">
        <v>338</v>
      </c>
      <c r="EW9" s="43" t="s">
        <v>340</v>
      </c>
      <c r="EX9" s="43" t="s">
        <v>338</v>
      </c>
      <c r="EY9" s="43" t="s">
        <v>338</v>
      </c>
      <c r="EZ9" s="43" t="s">
        <v>338</v>
      </c>
      <c r="FA9" s="43" t="s">
        <v>340</v>
      </c>
      <c r="FB9" s="43" t="s">
        <v>341</v>
      </c>
      <c r="FC9" s="43" t="s">
        <v>339</v>
      </c>
      <c r="FD9" s="43" t="s">
        <v>339</v>
      </c>
      <c r="FE9" s="43" t="s">
        <v>339</v>
      </c>
      <c r="FF9" s="43" t="s">
        <v>339</v>
      </c>
      <c r="FG9" s="43" t="s">
        <v>338</v>
      </c>
      <c r="FH9" s="43" t="s">
        <v>338</v>
      </c>
      <c r="FI9" s="43" t="s">
        <v>338</v>
      </c>
      <c r="FJ9" s="43" t="s">
        <v>340</v>
      </c>
      <c r="FK9" s="43" t="s">
        <v>338</v>
      </c>
      <c r="FL9" s="43" t="s">
        <v>338</v>
      </c>
      <c r="FM9" s="43" t="s">
        <v>338</v>
      </c>
      <c r="FN9" s="43" t="s">
        <v>340</v>
      </c>
      <c r="FO9" s="43" t="s">
        <v>338</v>
      </c>
      <c r="FP9" s="43" t="s">
        <v>338</v>
      </c>
      <c r="FQ9" s="43" t="s">
        <v>340</v>
      </c>
      <c r="FR9" s="43" t="s">
        <v>338</v>
      </c>
      <c r="FS9" s="43" t="s">
        <v>338</v>
      </c>
      <c r="FT9" s="43" t="s">
        <v>338</v>
      </c>
      <c r="FU9" s="43" t="s">
        <v>338</v>
      </c>
      <c r="FV9" s="43" t="s">
        <v>338</v>
      </c>
      <c r="FW9" s="43" t="s">
        <v>340</v>
      </c>
      <c r="FX9" s="43" t="s">
        <v>340</v>
      </c>
      <c r="FY9" s="43" t="s">
        <v>340</v>
      </c>
      <c r="FZ9" s="43" t="s">
        <v>340</v>
      </c>
      <c r="GA9" s="43" t="s">
        <v>341</v>
      </c>
      <c r="GB9" s="43" t="s">
        <v>340</v>
      </c>
      <c r="GC9" s="43" t="s">
        <v>338</v>
      </c>
      <c r="GD9" s="43" t="s">
        <v>338</v>
      </c>
      <c r="GE9" s="43" t="s">
        <v>338</v>
      </c>
      <c r="GF9" s="43" t="s">
        <v>338</v>
      </c>
      <c r="GG9" s="43" t="s">
        <v>340</v>
      </c>
      <c r="GH9" s="43" t="s">
        <v>338</v>
      </c>
      <c r="GI9" s="43" t="s">
        <v>338</v>
      </c>
      <c r="GJ9" s="43" t="s">
        <v>338</v>
      </c>
      <c r="GK9" s="43" t="s">
        <v>338</v>
      </c>
      <c r="GL9" s="43" t="s">
        <v>338</v>
      </c>
      <c r="GM9" s="43" t="s">
        <v>338</v>
      </c>
      <c r="GN9" s="43" t="s">
        <v>338</v>
      </c>
      <c r="GO9" s="43" t="s">
        <v>338</v>
      </c>
      <c r="GP9" s="43" t="s">
        <v>341</v>
      </c>
    </row>
    <row r="10" spans="1:198" x14ac:dyDescent="0.3">
      <c r="A10" s="43"/>
      <c r="B10" s="47" t="s">
        <v>815</v>
      </c>
      <c r="C10" s="47" t="s">
        <v>494</v>
      </c>
      <c r="D10" s="43" t="s">
        <v>334</v>
      </c>
      <c r="E10" s="45" t="s">
        <v>494</v>
      </c>
      <c r="F10" s="43" t="s">
        <v>432</v>
      </c>
      <c r="G10" s="43" t="s">
        <v>495</v>
      </c>
      <c r="H10" s="43" t="s">
        <v>497</v>
      </c>
      <c r="I10" s="119" t="s">
        <v>337</v>
      </c>
      <c r="J10" s="119" t="s">
        <v>827</v>
      </c>
      <c r="K10" s="119" t="s">
        <v>840</v>
      </c>
      <c r="L10" s="50">
        <v>2</v>
      </c>
      <c r="M10" s="129" t="s">
        <v>507</v>
      </c>
      <c r="N10" s="43" t="s">
        <v>338</v>
      </c>
      <c r="O10" s="43" t="s">
        <v>338</v>
      </c>
      <c r="P10" s="43" t="s">
        <v>340</v>
      </c>
      <c r="Q10" s="43" t="s">
        <v>338</v>
      </c>
      <c r="R10" s="43" t="s">
        <v>338</v>
      </c>
      <c r="S10" s="43" t="s">
        <v>338</v>
      </c>
      <c r="T10" s="43" t="s">
        <v>341</v>
      </c>
      <c r="U10" s="43" t="s">
        <v>338</v>
      </c>
      <c r="V10" s="43" t="s">
        <v>341</v>
      </c>
      <c r="W10" s="43" t="s">
        <v>341</v>
      </c>
      <c r="X10" s="43" t="s">
        <v>340</v>
      </c>
      <c r="Y10" s="43" t="s">
        <v>340</v>
      </c>
      <c r="Z10" s="43" t="s">
        <v>338</v>
      </c>
      <c r="AA10" s="43" t="s">
        <v>338</v>
      </c>
      <c r="AB10" s="43" t="s">
        <v>338</v>
      </c>
      <c r="AC10" s="43" t="s">
        <v>338</v>
      </c>
      <c r="AD10" s="43" t="s">
        <v>338</v>
      </c>
      <c r="AE10" s="43" t="s">
        <v>338</v>
      </c>
      <c r="AF10" s="43" t="s">
        <v>338</v>
      </c>
      <c r="AG10" s="43" t="s">
        <v>338</v>
      </c>
      <c r="AH10" s="43" t="s">
        <v>338</v>
      </c>
      <c r="AI10" s="43" t="s">
        <v>340</v>
      </c>
      <c r="AJ10" s="43" t="s">
        <v>341</v>
      </c>
      <c r="AK10" s="43" t="s">
        <v>339</v>
      </c>
      <c r="AL10" s="43" t="s">
        <v>339</v>
      </c>
      <c r="AM10" s="43" t="s">
        <v>339</v>
      </c>
      <c r="AN10" s="43" t="s">
        <v>339</v>
      </c>
      <c r="AO10" s="43" t="s">
        <v>339</v>
      </c>
      <c r="AP10" s="43" t="s">
        <v>338</v>
      </c>
      <c r="AQ10" s="43" t="s">
        <v>338</v>
      </c>
      <c r="AR10" s="43" t="s">
        <v>341</v>
      </c>
      <c r="AS10" s="43" t="s">
        <v>338</v>
      </c>
      <c r="AT10" s="43" t="s">
        <v>338</v>
      </c>
      <c r="AU10" s="43" t="s">
        <v>338</v>
      </c>
      <c r="AV10" s="43" t="s">
        <v>338</v>
      </c>
      <c r="AW10" s="43" t="s">
        <v>338</v>
      </c>
      <c r="AX10" s="43" t="s">
        <v>340</v>
      </c>
      <c r="AY10" s="43" t="s">
        <v>340</v>
      </c>
      <c r="AZ10" s="43" t="s">
        <v>341</v>
      </c>
      <c r="BA10" s="43" t="s">
        <v>341</v>
      </c>
      <c r="BB10" s="43" t="s">
        <v>338</v>
      </c>
      <c r="BC10" s="43" t="s">
        <v>338</v>
      </c>
      <c r="BD10" s="43" t="s">
        <v>341</v>
      </c>
      <c r="BE10" s="43" t="s">
        <v>338</v>
      </c>
      <c r="BF10" s="43" t="s">
        <v>338</v>
      </c>
      <c r="BG10" s="43" t="s">
        <v>340</v>
      </c>
      <c r="BH10" s="43" t="s">
        <v>338</v>
      </c>
      <c r="BI10" s="43" t="s">
        <v>338</v>
      </c>
      <c r="BJ10" s="43" t="s">
        <v>339</v>
      </c>
      <c r="BK10" s="43" t="s">
        <v>339</v>
      </c>
      <c r="BL10" s="129" t="s">
        <v>878</v>
      </c>
      <c r="BM10" s="43" t="s">
        <v>338</v>
      </c>
      <c r="BN10" s="43" t="s">
        <v>338</v>
      </c>
      <c r="BO10" s="43" t="s">
        <v>340</v>
      </c>
      <c r="BP10" s="43" t="s">
        <v>338</v>
      </c>
      <c r="BQ10" s="43" t="s">
        <v>338</v>
      </c>
      <c r="BR10" s="43" t="s">
        <v>338</v>
      </c>
      <c r="BS10" s="43" t="s">
        <v>341</v>
      </c>
      <c r="BT10" s="43" t="s">
        <v>338</v>
      </c>
      <c r="BU10" s="43" t="s">
        <v>341</v>
      </c>
      <c r="BV10" s="43" t="s">
        <v>341</v>
      </c>
      <c r="BW10" s="43" t="s">
        <v>338</v>
      </c>
      <c r="BX10" s="43" t="s">
        <v>338</v>
      </c>
      <c r="BY10" s="43" t="s">
        <v>338</v>
      </c>
      <c r="BZ10" s="43" t="s">
        <v>338</v>
      </c>
      <c r="CA10" s="43" t="s">
        <v>338</v>
      </c>
      <c r="CB10" s="43" t="s">
        <v>338</v>
      </c>
      <c r="CC10" s="43" t="s">
        <v>338</v>
      </c>
      <c r="CD10" s="43" t="s">
        <v>340</v>
      </c>
      <c r="CE10" s="43" t="s">
        <v>338</v>
      </c>
      <c r="CF10" s="43" t="s">
        <v>338</v>
      </c>
      <c r="CG10" s="43" t="s">
        <v>341</v>
      </c>
      <c r="CH10" s="43" t="s">
        <v>338</v>
      </c>
      <c r="CI10" s="43" t="s">
        <v>340</v>
      </c>
      <c r="CJ10" s="43" t="s">
        <v>338</v>
      </c>
      <c r="CK10" s="43" t="s">
        <v>338</v>
      </c>
      <c r="CL10" s="43" t="s">
        <v>341</v>
      </c>
      <c r="CM10" s="43" t="s">
        <v>338</v>
      </c>
      <c r="CN10" s="43" t="s">
        <v>338</v>
      </c>
      <c r="CO10" s="43" t="s">
        <v>338</v>
      </c>
      <c r="CP10" s="43" t="s">
        <v>338</v>
      </c>
      <c r="CQ10" s="43" t="s">
        <v>338</v>
      </c>
      <c r="CR10" s="43" t="s">
        <v>338</v>
      </c>
      <c r="CS10" s="43" t="s">
        <v>338</v>
      </c>
      <c r="CT10" s="43" t="s">
        <v>338</v>
      </c>
      <c r="CU10" s="43" t="s">
        <v>338</v>
      </c>
      <c r="CV10" s="43" t="s">
        <v>340</v>
      </c>
      <c r="CW10" s="43" t="s">
        <v>340</v>
      </c>
      <c r="CX10" s="43" t="s">
        <v>340</v>
      </c>
      <c r="CY10" s="43" t="s">
        <v>338</v>
      </c>
      <c r="CZ10" s="43" t="s">
        <v>340</v>
      </c>
      <c r="DA10" s="43" t="s">
        <v>338</v>
      </c>
      <c r="DB10" s="43" t="s">
        <v>338</v>
      </c>
      <c r="DC10" s="43" t="s">
        <v>340</v>
      </c>
      <c r="DD10" s="43" t="s">
        <v>338</v>
      </c>
      <c r="DE10" s="43" t="s">
        <v>338</v>
      </c>
      <c r="DF10" s="43" t="s">
        <v>340</v>
      </c>
      <c r="DG10" s="43" t="s">
        <v>338</v>
      </c>
      <c r="DH10" s="43" t="s">
        <v>338</v>
      </c>
      <c r="DI10" s="43" t="s">
        <v>338</v>
      </c>
      <c r="DJ10" s="43" t="s">
        <v>338</v>
      </c>
      <c r="DK10" s="43" t="s">
        <v>338</v>
      </c>
      <c r="DL10" s="43" t="s">
        <v>338</v>
      </c>
      <c r="DM10" s="43" t="s">
        <v>341</v>
      </c>
      <c r="DN10" s="43" t="s">
        <v>338</v>
      </c>
      <c r="DO10" s="43" t="s">
        <v>338</v>
      </c>
      <c r="DP10" s="43" t="s">
        <v>338</v>
      </c>
      <c r="DQ10" s="43" t="s">
        <v>338</v>
      </c>
      <c r="DR10" s="43" t="s">
        <v>338</v>
      </c>
      <c r="DS10" s="43" t="s">
        <v>338</v>
      </c>
      <c r="DT10" s="43" t="s">
        <v>340</v>
      </c>
      <c r="DU10" s="43" t="s">
        <v>338</v>
      </c>
      <c r="DV10" s="43" t="s">
        <v>338</v>
      </c>
      <c r="DW10" s="43" t="s">
        <v>338</v>
      </c>
      <c r="DX10" s="43" t="s">
        <v>338</v>
      </c>
      <c r="DY10" s="43" t="s">
        <v>338</v>
      </c>
      <c r="DZ10" s="43" t="s">
        <v>340</v>
      </c>
      <c r="EA10" s="43" t="s">
        <v>338</v>
      </c>
      <c r="EB10" s="43" t="s">
        <v>340</v>
      </c>
      <c r="EC10" s="43" t="s">
        <v>338</v>
      </c>
      <c r="ED10" s="43" t="s">
        <v>338</v>
      </c>
      <c r="EE10" s="43" t="s">
        <v>338</v>
      </c>
      <c r="EF10" s="43" t="s">
        <v>338</v>
      </c>
      <c r="EG10" s="43" t="s">
        <v>338</v>
      </c>
      <c r="EH10" s="43" t="s">
        <v>340</v>
      </c>
      <c r="EI10" s="43" t="s">
        <v>338</v>
      </c>
      <c r="EJ10" s="43" t="s">
        <v>341</v>
      </c>
      <c r="EK10" s="43" t="s">
        <v>339</v>
      </c>
      <c r="EL10" s="43" t="s">
        <v>341</v>
      </c>
      <c r="EM10" s="43" t="s">
        <v>341</v>
      </c>
      <c r="EN10" s="43" t="s">
        <v>338</v>
      </c>
      <c r="EO10" s="43" t="s">
        <v>338</v>
      </c>
      <c r="EP10" s="43" t="s">
        <v>338</v>
      </c>
      <c r="EQ10" s="43" t="s">
        <v>340</v>
      </c>
      <c r="ER10" s="43" t="s">
        <v>338</v>
      </c>
      <c r="ES10" s="43" t="s">
        <v>338</v>
      </c>
      <c r="ET10" s="43" t="s">
        <v>338</v>
      </c>
      <c r="EU10" s="43" t="s">
        <v>338</v>
      </c>
      <c r="EV10" s="43" t="s">
        <v>338</v>
      </c>
      <c r="EW10" s="43" t="s">
        <v>340</v>
      </c>
      <c r="EX10" s="43" t="s">
        <v>338</v>
      </c>
      <c r="EY10" s="43" t="s">
        <v>338</v>
      </c>
      <c r="EZ10" s="43" t="s">
        <v>338</v>
      </c>
      <c r="FA10" s="43" t="s">
        <v>340</v>
      </c>
      <c r="FB10" s="43" t="s">
        <v>341</v>
      </c>
      <c r="FC10" s="43" t="s">
        <v>339</v>
      </c>
      <c r="FD10" s="43" t="s">
        <v>339</v>
      </c>
      <c r="FE10" s="43" t="s">
        <v>339</v>
      </c>
      <c r="FF10" s="43" t="s">
        <v>339</v>
      </c>
      <c r="FG10" s="43" t="s">
        <v>338</v>
      </c>
      <c r="FH10" s="43" t="s">
        <v>338</v>
      </c>
      <c r="FI10" s="43" t="s">
        <v>338</v>
      </c>
      <c r="FJ10" s="43" t="s">
        <v>340</v>
      </c>
      <c r="FK10" s="43" t="s">
        <v>338</v>
      </c>
      <c r="FL10" s="43" t="s">
        <v>338</v>
      </c>
      <c r="FM10" s="43" t="s">
        <v>338</v>
      </c>
      <c r="FN10" s="43" t="s">
        <v>340</v>
      </c>
      <c r="FO10" s="43" t="s">
        <v>338</v>
      </c>
      <c r="FP10" s="43" t="s">
        <v>338</v>
      </c>
      <c r="FQ10" s="43" t="s">
        <v>340</v>
      </c>
      <c r="FR10" s="43" t="s">
        <v>338</v>
      </c>
      <c r="FS10" s="43" t="s">
        <v>338</v>
      </c>
      <c r="FT10" s="43" t="s">
        <v>338</v>
      </c>
      <c r="FU10" s="43" t="s">
        <v>338</v>
      </c>
      <c r="FV10" s="43" t="s">
        <v>338</v>
      </c>
      <c r="FW10" s="43" t="s">
        <v>340</v>
      </c>
      <c r="FX10" s="43" t="s">
        <v>340</v>
      </c>
      <c r="FY10" s="43" t="s">
        <v>340</v>
      </c>
      <c r="FZ10" s="43" t="s">
        <v>340</v>
      </c>
      <c r="GA10" s="43" t="s">
        <v>341</v>
      </c>
      <c r="GB10" s="43" t="s">
        <v>340</v>
      </c>
      <c r="GC10" s="43" t="s">
        <v>338</v>
      </c>
      <c r="GD10" s="43" t="s">
        <v>338</v>
      </c>
      <c r="GE10" s="43" t="s">
        <v>338</v>
      </c>
      <c r="GF10" s="43" t="s">
        <v>338</v>
      </c>
      <c r="GG10" s="43" t="s">
        <v>340</v>
      </c>
      <c r="GH10" s="43" t="s">
        <v>338</v>
      </c>
      <c r="GI10" s="43" t="s">
        <v>338</v>
      </c>
      <c r="GJ10" s="43" t="s">
        <v>338</v>
      </c>
      <c r="GK10" s="43" t="s">
        <v>338</v>
      </c>
      <c r="GL10" s="43" t="s">
        <v>338</v>
      </c>
      <c r="GM10" s="43" t="s">
        <v>338</v>
      </c>
      <c r="GN10" s="43" t="s">
        <v>338</v>
      </c>
      <c r="GO10" s="43" t="s">
        <v>338</v>
      </c>
      <c r="GP10" s="43" t="s">
        <v>341</v>
      </c>
    </row>
    <row r="11" spans="1:198" x14ac:dyDescent="0.3">
      <c r="A11" s="43"/>
      <c r="B11" s="47" t="s">
        <v>816</v>
      </c>
      <c r="C11" s="47" t="s">
        <v>494</v>
      </c>
      <c r="D11" s="43" t="s">
        <v>334</v>
      </c>
      <c r="E11" s="45" t="s">
        <v>494</v>
      </c>
      <c r="F11" s="43" t="s">
        <v>336</v>
      </c>
      <c r="G11" s="43" t="s">
        <v>495</v>
      </c>
      <c r="H11" s="43" t="s">
        <v>497</v>
      </c>
      <c r="I11" s="119" t="s">
        <v>337</v>
      </c>
      <c r="J11" s="119" t="s">
        <v>828</v>
      </c>
      <c r="K11" s="119" t="s">
        <v>840</v>
      </c>
      <c r="L11" s="50">
        <v>5</v>
      </c>
      <c r="M11" s="129" t="s">
        <v>507</v>
      </c>
      <c r="N11" s="43" t="s">
        <v>338</v>
      </c>
      <c r="O11" s="43" t="s">
        <v>338</v>
      </c>
      <c r="P11" s="43" t="s">
        <v>340</v>
      </c>
      <c r="Q11" s="43" t="s">
        <v>338</v>
      </c>
      <c r="R11" s="43" t="s">
        <v>338</v>
      </c>
      <c r="S11" s="43" t="s">
        <v>338</v>
      </c>
      <c r="T11" s="43" t="s">
        <v>341</v>
      </c>
      <c r="U11" s="43" t="s">
        <v>338</v>
      </c>
      <c r="V11" s="43" t="s">
        <v>341</v>
      </c>
      <c r="W11" s="43" t="s">
        <v>341</v>
      </c>
      <c r="X11" s="43" t="s">
        <v>340</v>
      </c>
      <c r="Y11" s="43" t="s">
        <v>340</v>
      </c>
      <c r="Z11" s="43" t="s">
        <v>338</v>
      </c>
      <c r="AA11" s="43" t="s">
        <v>338</v>
      </c>
      <c r="AB11" s="43" t="s">
        <v>338</v>
      </c>
      <c r="AC11" s="43" t="s">
        <v>338</v>
      </c>
      <c r="AD11" s="43" t="s">
        <v>338</v>
      </c>
      <c r="AE11" s="43" t="s">
        <v>338</v>
      </c>
      <c r="AF11" s="43" t="s">
        <v>338</v>
      </c>
      <c r="AG11" s="43" t="s">
        <v>338</v>
      </c>
      <c r="AH11" s="43" t="s">
        <v>338</v>
      </c>
      <c r="AI11" s="43" t="s">
        <v>340</v>
      </c>
      <c r="AJ11" s="43" t="s">
        <v>338</v>
      </c>
      <c r="AK11" s="43" t="s">
        <v>338</v>
      </c>
      <c r="AL11" s="43" t="s">
        <v>341</v>
      </c>
      <c r="AM11" s="43" t="s">
        <v>338</v>
      </c>
      <c r="AN11" s="43" t="s">
        <v>338</v>
      </c>
      <c r="AO11" s="43" t="s">
        <v>338</v>
      </c>
      <c r="AP11" s="43" t="s">
        <v>341</v>
      </c>
      <c r="AQ11" s="43" t="s">
        <v>339</v>
      </c>
      <c r="AR11" s="43" t="s">
        <v>339</v>
      </c>
      <c r="AS11" s="43" t="s">
        <v>339</v>
      </c>
      <c r="AT11" s="43" t="s">
        <v>339</v>
      </c>
      <c r="AU11" s="43" t="s">
        <v>339</v>
      </c>
      <c r="AV11" s="43" t="s">
        <v>338</v>
      </c>
      <c r="AW11" s="43" t="s">
        <v>338</v>
      </c>
      <c r="AX11" s="43" t="s">
        <v>340</v>
      </c>
      <c r="AY11" s="43" t="s">
        <v>340</v>
      </c>
      <c r="AZ11" s="43" t="s">
        <v>340</v>
      </c>
      <c r="BA11" s="43" t="s">
        <v>340</v>
      </c>
      <c r="BB11" s="43" t="s">
        <v>338</v>
      </c>
      <c r="BC11" s="43" t="s">
        <v>338</v>
      </c>
      <c r="BD11" s="43" t="s">
        <v>341</v>
      </c>
      <c r="BE11" s="43" t="s">
        <v>338</v>
      </c>
      <c r="BF11" s="43" t="s">
        <v>338</v>
      </c>
      <c r="BG11" s="43" t="s">
        <v>340</v>
      </c>
      <c r="BH11" s="43" t="s">
        <v>338</v>
      </c>
      <c r="BI11" s="43" t="s">
        <v>338</v>
      </c>
      <c r="BJ11" s="43" t="s">
        <v>339</v>
      </c>
      <c r="BK11" s="43" t="s">
        <v>339</v>
      </c>
      <c r="BL11" s="129" t="s">
        <v>878</v>
      </c>
      <c r="BM11" s="43" t="s">
        <v>338</v>
      </c>
      <c r="BN11" s="43" t="s">
        <v>338</v>
      </c>
      <c r="BO11" s="43" t="s">
        <v>340</v>
      </c>
      <c r="BP11" s="43" t="s">
        <v>338</v>
      </c>
      <c r="BQ11" s="43" t="s">
        <v>338</v>
      </c>
      <c r="BR11" s="43" t="s">
        <v>338</v>
      </c>
      <c r="BS11" s="43" t="s">
        <v>341</v>
      </c>
      <c r="BT11" s="43" t="s">
        <v>338</v>
      </c>
      <c r="BU11" s="43" t="s">
        <v>341</v>
      </c>
      <c r="BV11" s="43" t="s">
        <v>341</v>
      </c>
      <c r="BW11" s="43" t="s">
        <v>338</v>
      </c>
      <c r="BX11" s="43" t="s">
        <v>338</v>
      </c>
      <c r="BY11" s="43" t="s">
        <v>338</v>
      </c>
      <c r="BZ11" s="43" t="s">
        <v>338</v>
      </c>
      <c r="CA11" s="43" t="s">
        <v>338</v>
      </c>
      <c r="CB11" s="43" t="s">
        <v>338</v>
      </c>
      <c r="CC11" s="43" t="s">
        <v>338</v>
      </c>
      <c r="CD11" s="43" t="s">
        <v>340</v>
      </c>
      <c r="CE11" s="43" t="s">
        <v>338</v>
      </c>
      <c r="CF11" s="43" t="s">
        <v>338</v>
      </c>
      <c r="CG11" s="43" t="s">
        <v>341</v>
      </c>
      <c r="CH11" s="43" t="s">
        <v>338</v>
      </c>
      <c r="CI11" s="43" t="s">
        <v>340</v>
      </c>
      <c r="CJ11" s="43" t="s">
        <v>338</v>
      </c>
      <c r="CK11" s="43" t="s">
        <v>338</v>
      </c>
      <c r="CL11" s="43" t="s">
        <v>341</v>
      </c>
      <c r="CM11" s="43" t="s">
        <v>338</v>
      </c>
      <c r="CN11" s="43" t="s">
        <v>338</v>
      </c>
      <c r="CO11" s="43" t="s">
        <v>338</v>
      </c>
      <c r="CP11" s="43" t="s">
        <v>338</v>
      </c>
      <c r="CQ11" s="43" t="s">
        <v>338</v>
      </c>
      <c r="CR11" s="43" t="s">
        <v>338</v>
      </c>
      <c r="CS11" s="43" t="s">
        <v>338</v>
      </c>
      <c r="CT11" s="43" t="s">
        <v>338</v>
      </c>
      <c r="CU11" s="43" t="s">
        <v>338</v>
      </c>
      <c r="CV11" s="43" t="s">
        <v>340</v>
      </c>
      <c r="CW11" s="43" t="s">
        <v>340</v>
      </c>
      <c r="CX11" s="43" t="s">
        <v>340</v>
      </c>
      <c r="CY11" s="43" t="s">
        <v>338</v>
      </c>
      <c r="CZ11" s="43" t="s">
        <v>340</v>
      </c>
      <c r="DA11" s="43" t="s">
        <v>338</v>
      </c>
      <c r="DB11" s="43" t="s">
        <v>338</v>
      </c>
      <c r="DC11" s="43" t="s">
        <v>340</v>
      </c>
      <c r="DD11" s="43" t="s">
        <v>338</v>
      </c>
      <c r="DE11" s="43" t="s">
        <v>338</v>
      </c>
      <c r="DF11" s="43" t="s">
        <v>340</v>
      </c>
      <c r="DG11" s="43" t="s">
        <v>338</v>
      </c>
      <c r="DH11" s="43" t="s">
        <v>338</v>
      </c>
      <c r="DI11" s="43" t="s">
        <v>338</v>
      </c>
      <c r="DJ11" s="43" t="s">
        <v>338</v>
      </c>
      <c r="DK11" s="43" t="s">
        <v>338</v>
      </c>
      <c r="DL11" s="43" t="s">
        <v>338</v>
      </c>
      <c r="DM11" s="43" t="s">
        <v>341</v>
      </c>
      <c r="DN11" s="43" t="s">
        <v>338</v>
      </c>
      <c r="DO11" s="43" t="s">
        <v>338</v>
      </c>
      <c r="DP11" s="43" t="s">
        <v>338</v>
      </c>
      <c r="DQ11" s="43" t="s">
        <v>338</v>
      </c>
      <c r="DR11" s="43" t="s">
        <v>338</v>
      </c>
      <c r="DS11" s="43" t="s">
        <v>338</v>
      </c>
      <c r="DT11" s="43" t="s">
        <v>340</v>
      </c>
      <c r="DU11" s="43" t="s">
        <v>338</v>
      </c>
      <c r="DV11" s="43" t="s">
        <v>338</v>
      </c>
      <c r="DW11" s="43" t="s">
        <v>338</v>
      </c>
      <c r="DX11" s="43" t="s">
        <v>338</v>
      </c>
      <c r="DY11" s="43" t="s">
        <v>338</v>
      </c>
      <c r="DZ11" s="43" t="s">
        <v>340</v>
      </c>
      <c r="EA11" s="43" t="s">
        <v>338</v>
      </c>
      <c r="EB11" s="43" t="s">
        <v>340</v>
      </c>
      <c r="EC11" s="43" t="s">
        <v>338</v>
      </c>
      <c r="ED11" s="43" t="s">
        <v>338</v>
      </c>
      <c r="EE11" s="43" t="s">
        <v>338</v>
      </c>
      <c r="EF11" s="43" t="s">
        <v>338</v>
      </c>
      <c r="EG11" s="43" t="s">
        <v>338</v>
      </c>
      <c r="EH11" s="43" t="s">
        <v>340</v>
      </c>
      <c r="EI11" s="43" t="s">
        <v>338</v>
      </c>
      <c r="EJ11" s="43" t="s">
        <v>341</v>
      </c>
      <c r="EK11" s="43" t="s">
        <v>339</v>
      </c>
      <c r="EL11" s="43" t="s">
        <v>341</v>
      </c>
      <c r="EM11" s="43" t="s">
        <v>341</v>
      </c>
      <c r="EN11" s="43" t="s">
        <v>338</v>
      </c>
      <c r="EO11" s="43" t="s">
        <v>338</v>
      </c>
      <c r="EP11" s="43" t="s">
        <v>338</v>
      </c>
      <c r="EQ11" s="43" t="s">
        <v>340</v>
      </c>
      <c r="ER11" s="43" t="s">
        <v>338</v>
      </c>
      <c r="ES11" s="43" t="s">
        <v>338</v>
      </c>
      <c r="ET11" s="43" t="s">
        <v>338</v>
      </c>
      <c r="EU11" s="43" t="s">
        <v>338</v>
      </c>
      <c r="EV11" s="43" t="s">
        <v>338</v>
      </c>
      <c r="EW11" s="43" t="s">
        <v>340</v>
      </c>
      <c r="EX11" s="43" t="s">
        <v>338</v>
      </c>
      <c r="EY11" s="43" t="s">
        <v>338</v>
      </c>
      <c r="EZ11" s="43" t="s">
        <v>338</v>
      </c>
      <c r="FA11" s="43" t="s">
        <v>340</v>
      </c>
      <c r="FB11" s="43" t="s">
        <v>341</v>
      </c>
      <c r="FC11" s="43" t="s">
        <v>339</v>
      </c>
      <c r="FD11" s="43" t="s">
        <v>339</v>
      </c>
      <c r="FE11" s="43" t="s">
        <v>339</v>
      </c>
      <c r="FF11" s="43" t="s">
        <v>339</v>
      </c>
      <c r="FG11" s="43" t="s">
        <v>338</v>
      </c>
      <c r="FH11" s="43" t="s">
        <v>338</v>
      </c>
      <c r="FI11" s="43" t="s">
        <v>338</v>
      </c>
      <c r="FJ11" s="43" t="s">
        <v>340</v>
      </c>
      <c r="FK11" s="43" t="s">
        <v>338</v>
      </c>
      <c r="FL11" s="43" t="s">
        <v>338</v>
      </c>
      <c r="FM11" s="43" t="s">
        <v>338</v>
      </c>
      <c r="FN11" s="43" t="s">
        <v>340</v>
      </c>
      <c r="FO11" s="43" t="s">
        <v>338</v>
      </c>
      <c r="FP11" s="43" t="s">
        <v>338</v>
      </c>
      <c r="FQ11" s="43" t="s">
        <v>340</v>
      </c>
      <c r="FR11" s="43" t="s">
        <v>338</v>
      </c>
      <c r="FS11" s="43" t="s">
        <v>338</v>
      </c>
      <c r="FT11" s="43" t="s">
        <v>338</v>
      </c>
      <c r="FU11" s="43" t="s">
        <v>338</v>
      </c>
      <c r="FV11" s="43" t="s">
        <v>338</v>
      </c>
      <c r="FW11" s="43" t="s">
        <v>340</v>
      </c>
      <c r="FX11" s="43" t="s">
        <v>340</v>
      </c>
      <c r="FY11" s="43" t="s">
        <v>340</v>
      </c>
      <c r="FZ11" s="43" t="s">
        <v>340</v>
      </c>
      <c r="GA11" s="43" t="s">
        <v>341</v>
      </c>
      <c r="GB11" s="43" t="s">
        <v>340</v>
      </c>
      <c r="GC11" s="43" t="s">
        <v>338</v>
      </c>
      <c r="GD11" s="43" t="s">
        <v>338</v>
      </c>
      <c r="GE11" s="43" t="s">
        <v>338</v>
      </c>
      <c r="GF11" s="43" t="s">
        <v>338</v>
      </c>
      <c r="GG11" s="43" t="s">
        <v>340</v>
      </c>
      <c r="GH11" s="43" t="s">
        <v>338</v>
      </c>
      <c r="GI11" s="43" t="s">
        <v>338</v>
      </c>
      <c r="GJ11" s="43" t="s">
        <v>338</v>
      </c>
      <c r="GK11" s="43" t="s">
        <v>338</v>
      </c>
      <c r="GL11" s="43" t="s">
        <v>338</v>
      </c>
      <c r="GM11" s="43" t="s">
        <v>338</v>
      </c>
      <c r="GN11" s="43" t="s">
        <v>338</v>
      </c>
      <c r="GO11" s="43" t="s">
        <v>338</v>
      </c>
      <c r="GP11" s="43" t="s">
        <v>341</v>
      </c>
    </row>
    <row r="12" spans="1:198" x14ac:dyDescent="0.3">
      <c r="A12" s="45"/>
      <c r="B12" s="47" t="s">
        <v>564</v>
      </c>
      <c r="C12" s="47" t="s">
        <v>494</v>
      </c>
      <c r="D12" s="45" t="s">
        <v>328</v>
      </c>
      <c r="E12" s="43" t="s">
        <v>494</v>
      </c>
      <c r="F12" s="45" t="s">
        <v>432</v>
      </c>
      <c r="G12" s="43" t="s">
        <v>495</v>
      </c>
      <c r="H12" s="43" t="s">
        <v>497</v>
      </c>
      <c r="I12" s="119" t="s">
        <v>337</v>
      </c>
      <c r="J12" s="119" t="s">
        <v>827</v>
      </c>
      <c r="K12" s="119" t="s">
        <v>839</v>
      </c>
      <c r="L12" s="50">
        <v>1</v>
      </c>
      <c r="M12" s="129" t="s">
        <v>507</v>
      </c>
      <c r="N12" s="43" t="s">
        <v>338</v>
      </c>
      <c r="O12" s="43" t="s">
        <v>338</v>
      </c>
      <c r="P12" s="43" t="s">
        <v>340</v>
      </c>
      <c r="Q12" s="43" t="s">
        <v>338</v>
      </c>
      <c r="R12" s="43" t="s">
        <v>338</v>
      </c>
      <c r="S12" s="43" t="s">
        <v>338</v>
      </c>
      <c r="T12" s="43" t="s">
        <v>341</v>
      </c>
      <c r="U12" s="43" t="s">
        <v>338</v>
      </c>
      <c r="V12" s="43" t="s">
        <v>341</v>
      </c>
      <c r="W12" s="43" t="s">
        <v>341</v>
      </c>
      <c r="X12" s="43" t="s">
        <v>340</v>
      </c>
      <c r="Y12" s="43" t="s">
        <v>340</v>
      </c>
      <c r="Z12" s="43" t="s">
        <v>338</v>
      </c>
      <c r="AA12" s="43" t="s">
        <v>338</v>
      </c>
      <c r="AB12" s="43" t="s">
        <v>338</v>
      </c>
      <c r="AC12" s="43" t="s">
        <v>338</v>
      </c>
      <c r="AD12" s="43" t="s">
        <v>338</v>
      </c>
      <c r="AE12" s="43" t="s">
        <v>338</v>
      </c>
      <c r="AF12" s="43" t="s">
        <v>338</v>
      </c>
      <c r="AG12" s="43" t="s">
        <v>338</v>
      </c>
      <c r="AH12" s="43" t="s">
        <v>338</v>
      </c>
      <c r="AI12" s="43" t="s">
        <v>340</v>
      </c>
      <c r="AJ12" s="43" t="s">
        <v>341</v>
      </c>
      <c r="AK12" s="43" t="s">
        <v>339</v>
      </c>
      <c r="AL12" s="43" t="s">
        <v>339</v>
      </c>
      <c r="AM12" s="43" t="s">
        <v>339</v>
      </c>
      <c r="AN12" s="43" t="s">
        <v>339</v>
      </c>
      <c r="AO12" s="43" t="s">
        <v>339</v>
      </c>
      <c r="AP12" s="43" t="s">
        <v>338</v>
      </c>
      <c r="AQ12" s="43" t="s">
        <v>338</v>
      </c>
      <c r="AR12" s="43" t="s">
        <v>341</v>
      </c>
      <c r="AS12" s="43" t="s">
        <v>338</v>
      </c>
      <c r="AT12" s="43" t="s">
        <v>338</v>
      </c>
      <c r="AU12" s="43" t="s">
        <v>338</v>
      </c>
      <c r="AV12" s="43" t="s">
        <v>338</v>
      </c>
      <c r="AW12" s="43" t="s">
        <v>338</v>
      </c>
      <c r="AX12" s="43" t="s">
        <v>340</v>
      </c>
      <c r="AY12" s="43" t="s">
        <v>340</v>
      </c>
      <c r="AZ12" s="43" t="s">
        <v>341</v>
      </c>
      <c r="BA12" s="43" t="s">
        <v>341</v>
      </c>
      <c r="BB12" s="43" t="s">
        <v>338</v>
      </c>
      <c r="BC12" s="43" t="s">
        <v>338</v>
      </c>
      <c r="BD12" s="43" t="s">
        <v>341</v>
      </c>
      <c r="BE12" s="43" t="s">
        <v>338</v>
      </c>
      <c r="BF12" s="43" t="s">
        <v>338</v>
      </c>
      <c r="BG12" s="43" t="s">
        <v>340</v>
      </c>
      <c r="BH12" s="43" t="s">
        <v>338</v>
      </c>
      <c r="BI12" s="43" t="s">
        <v>338</v>
      </c>
      <c r="BJ12" s="43" t="s">
        <v>339</v>
      </c>
      <c r="BK12" s="43" t="s">
        <v>339</v>
      </c>
      <c r="BL12" s="129" t="s">
        <v>878</v>
      </c>
      <c r="BM12" s="43" t="s">
        <v>338</v>
      </c>
      <c r="BN12" s="43" t="s">
        <v>338</v>
      </c>
      <c r="BO12" s="43" t="s">
        <v>340</v>
      </c>
      <c r="BP12" s="43" t="s">
        <v>338</v>
      </c>
      <c r="BQ12" s="43" t="s">
        <v>338</v>
      </c>
      <c r="BR12" s="43" t="s">
        <v>338</v>
      </c>
      <c r="BS12" s="43" t="s">
        <v>341</v>
      </c>
      <c r="BT12" s="43" t="s">
        <v>338</v>
      </c>
      <c r="BU12" s="43" t="s">
        <v>341</v>
      </c>
      <c r="BV12" s="43" t="s">
        <v>341</v>
      </c>
      <c r="BW12" s="43" t="s">
        <v>338</v>
      </c>
      <c r="BX12" s="43" t="s">
        <v>338</v>
      </c>
      <c r="BY12" s="43" t="s">
        <v>338</v>
      </c>
      <c r="BZ12" s="43" t="s">
        <v>338</v>
      </c>
      <c r="CA12" s="43" t="s">
        <v>338</v>
      </c>
      <c r="CB12" s="43" t="s">
        <v>338</v>
      </c>
      <c r="CC12" s="43" t="s">
        <v>338</v>
      </c>
      <c r="CD12" s="43" t="s">
        <v>340</v>
      </c>
      <c r="CE12" s="43" t="s">
        <v>338</v>
      </c>
      <c r="CF12" s="43" t="s">
        <v>338</v>
      </c>
      <c r="CG12" s="43" t="s">
        <v>341</v>
      </c>
      <c r="CH12" s="43" t="s">
        <v>338</v>
      </c>
      <c r="CI12" s="43" t="s">
        <v>340</v>
      </c>
      <c r="CJ12" s="43" t="s">
        <v>338</v>
      </c>
      <c r="CK12" s="43" t="s">
        <v>338</v>
      </c>
      <c r="CL12" s="43" t="s">
        <v>341</v>
      </c>
      <c r="CM12" s="43" t="s">
        <v>338</v>
      </c>
      <c r="CN12" s="43" t="s">
        <v>338</v>
      </c>
      <c r="CO12" s="43" t="s">
        <v>338</v>
      </c>
      <c r="CP12" s="43" t="s">
        <v>338</v>
      </c>
      <c r="CQ12" s="43" t="s">
        <v>338</v>
      </c>
      <c r="CR12" s="43" t="s">
        <v>338</v>
      </c>
      <c r="CS12" s="43" t="s">
        <v>338</v>
      </c>
      <c r="CT12" s="43" t="s">
        <v>338</v>
      </c>
      <c r="CU12" s="43" t="s">
        <v>338</v>
      </c>
      <c r="CV12" s="43" t="s">
        <v>340</v>
      </c>
      <c r="CW12" s="43" t="s">
        <v>340</v>
      </c>
      <c r="CX12" s="43" t="s">
        <v>340</v>
      </c>
      <c r="CY12" s="43" t="s">
        <v>338</v>
      </c>
      <c r="CZ12" s="43" t="s">
        <v>340</v>
      </c>
      <c r="DA12" s="43" t="s">
        <v>338</v>
      </c>
      <c r="DB12" s="43" t="s">
        <v>338</v>
      </c>
      <c r="DC12" s="43" t="s">
        <v>338</v>
      </c>
      <c r="DD12" s="43" t="s">
        <v>338</v>
      </c>
      <c r="DE12" s="43" t="s">
        <v>338</v>
      </c>
      <c r="DF12" s="43" t="s">
        <v>340</v>
      </c>
      <c r="DG12" s="43" t="s">
        <v>338</v>
      </c>
      <c r="DH12" s="43" t="s">
        <v>338</v>
      </c>
      <c r="DI12" s="43" t="s">
        <v>338</v>
      </c>
      <c r="DJ12" s="43" t="s">
        <v>338</v>
      </c>
      <c r="DK12" s="43" t="s">
        <v>338</v>
      </c>
      <c r="DL12" s="43" t="s">
        <v>338</v>
      </c>
      <c r="DM12" s="43" t="s">
        <v>341</v>
      </c>
      <c r="DN12" s="43" t="s">
        <v>338</v>
      </c>
      <c r="DO12" s="43" t="s">
        <v>338</v>
      </c>
      <c r="DP12" s="43" t="s">
        <v>338</v>
      </c>
      <c r="DQ12" s="43" t="s">
        <v>338</v>
      </c>
      <c r="DR12" s="43" t="s">
        <v>338</v>
      </c>
      <c r="DS12" s="43" t="s">
        <v>338</v>
      </c>
      <c r="DT12" s="43" t="s">
        <v>340</v>
      </c>
      <c r="DU12" s="43" t="s">
        <v>338</v>
      </c>
      <c r="DV12" s="43" t="s">
        <v>338</v>
      </c>
      <c r="DW12" s="43" t="s">
        <v>338</v>
      </c>
      <c r="DX12" s="43" t="s">
        <v>338</v>
      </c>
      <c r="DY12" s="43" t="s">
        <v>338</v>
      </c>
      <c r="DZ12" s="43" t="s">
        <v>340</v>
      </c>
      <c r="EA12" s="43" t="s">
        <v>338</v>
      </c>
      <c r="EB12" s="43" t="s">
        <v>338</v>
      </c>
      <c r="EC12" s="43" t="s">
        <v>338</v>
      </c>
      <c r="ED12" s="43" t="s">
        <v>338</v>
      </c>
      <c r="EE12" s="43" t="s">
        <v>338</v>
      </c>
      <c r="EF12" s="43" t="s">
        <v>338</v>
      </c>
      <c r="EG12" s="43" t="s">
        <v>338</v>
      </c>
      <c r="EH12" s="43" t="s">
        <v>340</v>
      </c>
      <c r="EI12" s="43" t="s">
        <v>338</v>
      </c>
      <c r="EJ12" s="43" t="s">
        <v>341</v>
      </c>
      <c r="EK12" s="43" t="s">
        <v>339</v>
      </c>
      <c r="EL12" s="43" t="s">
        <v>341</v>
      </c>
      <c r="EM12" s="43" t="s">
        <v>341</v>
      </c>
      <c r="EN12" s="43" t="s">
        <v>338</v>
      </c>
      <c r="EO12" s="43" t="s">
        <v>338</v>
      </c>
      <c r="EP12" s="43" t="s">
        <v>338</v>
      </c>
      <c r="EQ12" s="43" t="s">
        <v>340</v>
      </c>
      <c r="ER12" s="43" t="s">
        <v>338</v>
      </c>
      <c r="ES12" s="43" t="s">
        <v>338</v>
      </c>
      <c r="ET12" s="43" t="s">
        <v>338</v>
      </c>
      <c r="EU12" s="43" t="s">
        <v>338</v>
      </c>
      <c r="EV12" s="43" t="s">
        <v>338</v>
      </c>
      <c r="EW12" s="43" t="s">
        <v>340</v>
      </c>
      <c r="EX12" s="43" t="s">
        <v>338</v>
      </c>
      <c r="EY12" s="43" t="s">
        <v>338</v>
      </c>
      <c r="EZ12" s="43" t="s">
        <v>338</v>
      </c>
      <c r="FA12" s="43" t="s">
        <v>340</v>
      </c>
      <c r="FB12" s="43" t="s">
        <v>341</v>
      </c>
      <c r="FC12" s="43" t="s">
        <v>339</v>
      </c>
      <c r="FD12" s="43" t="s">
        <v>339</v>
      </c>
      <c r="FE12" s="43" t="s">
        <v>339</v>
      </c>
      <c r="FF12" s="43" t="s">
        <v>339</v>
      </c>
      <c r="FG12" s="43" t="s">
        <v>338</v>
      </c>
      <c r="FH12" s="43" t="s">
        <v>338</v>
      </c>
      <c r="FI12" s="43" t="s">
        <v>338</v>
      </c>
      <c r="FJ12" s="43" t="s">
        <v>340</v>
      </c>
      <c r="FK12" s="43" t="s">
        <v>338</v>
      </c>
      <c r="FL12" s="43" t="s">
        <v>338</v>
      </c>
      <c r="FM12" s="43" t="s">
        <v>338</v>
      </c>
      <c r="FN12" s="43" t="s">
        <v>340</v>
      </c>
      <c r="FO12" s="43" t="s">
        <v>338</v>
      </c>
      <c r="FP12" s="43" t="s">
        <v>338</v>
      </c>
      <c r="FQ12" s="43" t="s">
        <v>340</v>
      </c>
      <c r="FR12" s="43" t="s">
        <v>338</v>
      </c>
      <c r="FS12" s="43" t="s">
        <v>338</v>
      </c>
      <c r="FT12" s="43" t="s">
        <v>338</v>
      </c>
      <c r="FU12" s="43" t="s">
        <v>338</v>
      </c>
      <c r="FV12" s="43" t="s">
        <v>338</v>
      </c>
      <c r="FW12" s="43" t="s">
        <v>340</v>
      </c>
      <c r="FX12" s="43" t="s">
        <v>340</v>
      </c>
      <c r="FY12" s="43" t="s">
        <v>340</v>
      </c>
      <c r="FZ12" s="43" t="s">
        <v>340</v>
      </c>
      <c r="GA12" s="43" t="s">
        <v>341</v>
      </c>
      <c r="GB12" s="43" t="s">
        <v>340</v>
      </c>
      <c r="GC12" s="43" t="s">
        <v>338</v>
      </c>
      <c r="GD12" s="43" t="s">
        <v>338</v>
      </c>
      <c r="GE12" s="43" t="s">
        <v>338</v>
      </c>
      <c r="GF12" s="43" t="s">
        <v>338</v>
      </c>
      <c r="GG12" s="43" t="s">
        <v>340</v>
      </c>
      <c r="GH12" s="43" t="s">
        <v>338</v>
      </c>
      <c r="GI12" s="43" t="s">
        <v>338</v>
      </c>
      <c r="GJ12" s="43" t="s">
        <v>338</v>
      </c>
      <c r="GK12" s="43" t="s">
        <v>338</v>
      </c>
      <c r="GL12" s="43" t="s">
        <v>338</v>
      </c>
      <c r="GM12" s="43" t="s">
        <v>338</v>
      </c>
      <c r="GN12" s="43" t="s">
        <v>338</v>
      </c>
      <c r="GO12" s="43" t="s">
        <v>338</v>
      </c>
      <c r="GP12" s="43" t="s">
        <v>341</v>
      </c>
    </row>
    <row r="13" spans="1:198" x14ac:dyDescent="0.3">
      <c r="A13" s="45"/>
      <c r="B13" s="47" t="s">
        <v>566</v>
      </c>
      <c r="C13" s="47" t="s">
        <v>494</v>
      </c>
      <c r="D13" s="45" t="s">
        <v>328</v>
      </c>
      <c r="E13" s="43" t="s">
        <v>494</v>
      </c>
      <c r="F13" s="45" t="s">
        <v>337</v>
      </c>
      <c r="G13" s="43" t="s">
        <v>495</v>
      </c>
      <c r="H13" s="43" t="s">
        <v>497</v>
      </c>
      <c r="I13" s="119" t="s">
        <v>337</v>
      </c>
      <c r="J13" s="119" t="s">
        <v>828</v>
      </c>
      <c r="K13" s="119" t="s">
        <v>839</v>
      </c>
      <c r="L13" s="50">
        <v>4</v>
      </c>
      <c r="M13" s="129" t="s">
        <v>507</v>
      </c>
      <c r="N13" s="43" t="s">
        <v>338</v>
      </c>
      <c r="O13" s="43" t="s">
        <v>338</v>
      </c>
      <c r="P13" s="43" t="s">
        <v>340</v>
      </c>
      <c r="Q13" s="43" t="s">
        <v>338</v>
      </c>
      <c r="R13" s="43" t="s">
        <v>338</v>
      </c>
      <c r="S13" s="43" t="s">
        <v>338</v>
      </c>
      <c r="T13" s="43" t="s">
        <v>341</v>
      </c>
      <c r="U13" s="43" t="s">
        <v>338</v>
      </c>
      <c r="V13" s="43" t="s">
        <v>341</v>
      </c>
      <c r="W13" s="43" t="s">
        <v>341</v>
      </c>
      <c r="X13" s="43" t="s">
        <v>340</v>
      </c>
      <c r="Y13" s="43" t="s">
        <v>340</v>
      </c>
      <c r="Z13" s="43" t="s">
        <v>338</v>
      </c>
      <c r="AA13" s="43" t="s">
        <v>338</v>
      </c>
      <c r="AB13" s="43" t="s">
        <v>338</v>
      </c>
      <c r="AC13" s="43" t="s">
        <v>338</v>
      </c>
      <c r="AD13" s="43" t="s">
        <v>338</v>
      </c>
      <c r="AE13" s="43" t="s">
        <v>338</v>
      </c>
      <c r="AF13" s="43" t="s">
        <v>338</v>
      </c>
      <c r="AG13" s="43" t="s">
        <v>338</v>
      </c>
      <c r="AH13" s="43" t="s">
        <v>341</v>
      </c>
      <c r="AI13" s="43" t="s">
        <v>341</v>
      </c>
      <c r="AJ13" s="43" t="s">
        <v>341</v>
      </c>
      <c r="AK13" s="43" t="s">
        <v>339</v>
      </c>
      <c r="AL13" s="43" t="s">
        <v>339</v>
      </c>
      <c r="AM13" s="43" t="s">
        <v>339</v>
      </c>
      <c r="AN13" s="43" t="s">
        <v>339</v>
      </c>
      <c r="AO13" s="43" t="s">
        <v>339</v>
      </c>
      <c r="AP13" s="43" t="s">
        <v>341</v>
      </c>
      <c r="AQ13" s="43" t="s">
        <v>339</v>
      </c>
      <c r="AR13" s="43" t="s">
        <v>339</v>
      </c>
      <c r="AS13" s="43" t="s">
        <v>339</v>
      </c>
      <c r="AT13" s="43" t="s">
        <v>339</v>
      </c>
      <c r="AU13" s="43" t="s">
        <v>339</v>
      </c>
      <c r="AV13" s="43" t="s">
        <v>338</v>
      </c>
      <c r="AW13" s="43" t="s">
        <v>338</v>
      </c>
      <c r="AX13" s="43" t="s">
        <v>340</v>
      </c>
      <c r="AY13" s="43" t="s">
        <v>340</v>
      </c>
      <c r="AZ13" s="43" t="s">
        <v>341</v>
      </c>
      <c r="BA13" s="43" t="s">
        <v>341</v>
      </c>
      <c r="BB13" s="43" t="s">
        <v>338</v>
      </c>
      <c r="BC13" s="43" t="s">
        <v>338</v>
      </c>
      <c r="BD13" s="43" t="s">
        <v>341</v>
      </c>
      <c r="BE13" s="43" t="s">
        <v>338</v>
      </c>
      <c r="BF13" s="43" t="s">
        <v>338</v>
      </c>
      <c r="BG13" s="43" t="s">
        <v>340</v>
      </c>
      <c r="BH13" s="43" t="s">
        <v>338</v>
      </c>
      <c r="BI13" s="43" t="s">
        <v>338</v>
      </c>
      <c r="BJ13" s="43" t="s">
        <v>339</v>
      </c>
      <c r="BK13" s="43" t="s">
        <v>339</v>
      </c>
      <c r="BL13" s="129" t="s">
        <v>878</v>
      </c>
      <c r="BM13" s="43" t="s">
        <v>338</v>
      </c>
      <c r="BN13" s="43" t="s">
        <v>338</v>
      </c>
      <c r="BO13" s="43" t="s">
        <v>340</v>
      </c>
      <c r="BP13" s="43" t="s">
        <v>338</v>
      </c>
      <c r="BQ13" s="43" t="s">
        <v>338</v>
      </c>
      <c r="BR13" s="43" t="s">
        <v>338</v>
      </c>
      <c r="BS13" s="43" t="s">
        <v>341</v>
      </c>
      <c r="BT13" s="43" t="s">
        <v>338</v>
      </c>
      <c r="BU13" s="43" t="s">
        <v>341</v>
      </c>
      <c r="BV13" s="43" t="s">
        <v>341</v>
      </c>
      <c r="BW13" s="43" t="s">
        <v>338</v>
      </c>
      <c r="BX13" s="43" t="s">
        <v>338</v>
      </c>
      <c r="BY13" s="43" t="s">
        <v>338</v>
      </c>
      <c r="BZ13" s="43" t="s">
        <v>338</v>
      </c>
      <c r="CA13" s="43" t="s">
        <v>338</v>
      </c>
      <c r="CB13" s="43" t="s">
        <v>338</v>
      </c>
      <c r="CC13" s="43" t="s">
        <v>338</v>
      </c>
      <c r="CD13" s="43" t="s">
        <v>340</v>
      </c>
      <c r="CE13" s="43" t="s">
        <v>338</v>
      </c>
      <c r="CF13" s="43" t="s">
        <v>338</v>
      </c>
      <c r="CG13" s="43" t="s">
        <v>341</v>
      </c>
      <c r="CH13" s="43" t="s">
        <v>338</v>
      </c>
      <c r="CI13" s="43" t="s">
        <v>340</v>
      </c>
      <c r="CJ13" s="43" t="s">
        <v>338</v>
      </c>
      <c r="CK13" s="43" t="s">
        <v>338</v>
      </c>
      <c r="CL13" s="43" t="s">
        <v>341</v>
      </c>
      <c r="CM13" s="43" t="s">
        <v>338</v>
      </c>
      <c r="CN13" s="43" t="s">
        <v>338</v>
      </c>
      <c r="CO13" s="43" t="s">
        <v>338</v>
      </c>
      <c r="CP13" s="43" t="s">
        <v>338</v>
      </c>
      <c r="CQ13" s="43" t="s">
        <v>338</v>
      </c>
      <c r="CR13" s="43" t="s">
        <v>338</v>
      </c>
      <c r="CS13" s="43" t="s">
        <v>338</v>
      </c>
      <c r="CT13" s="43" t="s">
        <v>338</v>
      </c>
      <c r="CU13" s="43" t="s">
        <v>338</v>
      </c>
      <c r="CV13" s="43" t="s">
        <v>340</v>
      </c>
      <c r="CW13" s="43" t="s">
        <v>340</v>
      </c>
      <c r="CX13" s="43" t="s">
        <v>340</v>
      </c>
      <c r="CY13" s="43" t="s">
        <v>338</v>
      </c>
      <c r="CZ13" s="43" t="s">
        <v>340</v>
      </c>
      <c r="DA13" s="43" t="s">
        <v>338</v>
      </c>
      <c r="DB13" s="43" t="s">
        <v>338</v>
      </c>
      <c r="DC13" s="43" t="s">
        <v>338</v>
      </c>
      <c r="DD13" s="43" t="s">
        <v>338</v>
      </c>
      <c r="DE13" s="43" t="s">
        <v>338</v>
      </c>
      <c r="DF13" s="43" t="s">
        <v>340</v>
      </c>
      <c r="DG13" s="43" t="s">
        <v>338</v>
      </c>
      <c r="DH13" s="43" t="s">
        <v>338</v>
      </c>
      <c r="DI13" s="43" t="s">
        <v>338</v>
      </c>
      <c r="DJ13" s="43" t="s">
        <v>338</v>
      </c>
      <c r="DK13" s="43" t="s">
        <v>338</v>
      </c>
      <c r="DL13" s="43" t="s">
        <v>338</v>
      </c>
      <c r="DM13" s="43" t="s">
        <v>341</v>
      </c>
      <c r="DN13" s="43" t="s">
        <v>338</v>
      </c>
      <c r="DO13" s="43" t="s">
        <v>338</v>
      </c>
      <c r="DP13" s="43" t="s">
        <v>338</v>
      </c>
      <c r="DQ13" s="43" t="s">
        <v>338</v>
      </c>
      <c r="DR13" s="43" t="s">
        <v>338</v>
      </c>
      <c r="DS13" s="43" t="s">
        <v>338</v>
      </c>
      <c r="DT13" s="43" t="s">
        <v>340</v>
      </c>
      <c r="DU13" s="43" t="s">
        <v>338</v>
      </c>
      <c r="DV13" s="43" t="s">
        <v>338</v>
      </c>
      <c r="DW13" s="43" t="s">
        <v>338</v>
      </c>
      <c r="DX13" s="43" t="s">
        <v>338</v>
      </c>
      <c r="DY13" s="43" t="s">
        <v>338</v>
      </c>
      <c r="DZ13" s="43" t="s">
        <v>340</v>
      </c>
      <c r="EA13" s="43" t="s">
        <v>338</v>
      </c>
      <c r="EB13" s="43" t="s">
        <v>338</v>
      </c>
      <c r="EC13" s="43" t="s">
        <v>338</v>
      </c>
      <c r="ED13" s="43" t="s">
        <v>338</v>
      </c>
      <c r="EE13" s="43" t="s">
        <v>338</v>
      </c>
      <c r="EF13" s="43" t="s">
        <v>338</v>
      </c>
      <c r="EG13" s="43" t="s">
        <v>338</v>
      </c>
      <c r="EH13" s="43" t="s">
        <v>340</v>
      </c>
      <c r="EI13" s="43" t="s">
        <v>338</v>
      </c>
      <c r="EJ13" s="43" t="s">
        <v>341</v>
      </c>
      <c r="EK13" s="43" t="s">
        <v>339</v>
      </c>
      <c r="EL13" s="43" t="s">
        <v>341</v>
      </c>
      <c r="EM13" s="43" t="s">
        <v>341</v>
      </c>
      <c r="EN13" s="43" t="s">
        <v>338</v>
      </c>
      <c r="EO13" s="43" t="s">
        <v>338</v>
      </c>
      <c r="EP13" s="43" t="s">
        <v>338</v>
      </c>
      <c r="EQ13" s="43" t="s">
        <v>340</v>
      </c>
      <c r="ER13" s="43" t="s">
        <v>338</v>
      </c>
      <c r="ES13" s="43" t="s">
        <v>338</v>
      </c>
      <c r="ET13" s="43" t="s">
        <v>338</v>
      </c>
      <c r="EU13" s="43" t="s">
        <v>338</v>
      </c>
      <c r="EV13" s="43" t="s">
        <v>338</v>
      </c>
      <c r="EW13" s="43" t="s">
        <v>340</v>
      </c>
      <c r="EX13" s="43" t="s">
        <v>338</v>
      </c>
      <c r="EY13" s="43" t="s">
        <v>338</v>
      </c>
      <c r="EZ13" s="43" t="s">
        <v>338</v>
      </c>
      <c r="FA13" s="43" t="s">
        <v>340</v>
      </c>
      <c r="FB13" s="43" t="s">
        <v>341</v>
      </c>
      <c r="FC13" s="43" t="s">
        <v>339</v>
      </c>
      <c r="FD13" s="43" t="s">
        <v>339</v>
      </c>
      <c r="FE13" s="43" t="s">
        <v>339</v>
      </c>
      <c r="FF13" s="43" t="s">
        <v>339</v>
      </c>
      <c r="FG13" s="43" t="s">
        <v>338</v>
      </c>
      <c r="FH13" s="43" t="s">
        <v>338</v>
      </c>
      <c r="FI13" s="43" t="s">
        <v>338</v>
      </c>
      <c r="FJ13" s="43" t="s">
        <v>340</v>
      </c>
      <c r="FK13" s="43" t="s">
        <v>338</v>
      </c>
      <c r="FL13" s="43" t="s">
        <v>338</v>
      </c>
      <c r="FM13" s="43" t="s">
        <v>338</v>
      </c>
      <c r="FN13" s="43" t="s">
        <v>340</v>
      </c>
      <c r="FO13" s="43" t="s">
        <v>338</v>
      </c>
      <c r="FP13" s="43" t="s">
        <v>338</v>
      </c>
      <c r="FQ13" s="43" t="s">
        <v>340</v>
      </c>
      <c r="FR13" s="43" t="s">
        <v>338</v>
      </c>
      <c r="FS13" s="43" t="s">
        <v>338</v>
      </c>
      <c r="FT13" s="43" t="s">
        <v>338</v>
      </c>
      <c r="FU13" s="43" t="s">
        <v>338</v>
      </c>
      <c r="FV13" s="43" t="s">
        <v>338</v>
      </c>
      <c r="FW13" s="43" t="s">
        <v>340</v>
      </c>
      <c r="FX13" s="43" t="s">
        <v>340</v>
      </c>
      <c r="FY13" s="43" t="s">
        <v>340</v>
      </c>
      <c r="FZ13" s="43" t="s">
        <v>340</v>
      </c>
      <c r="GA13" s="43" t="s">
        <v>341</v>
      </c>
      <c r="GB13" s="43" t="s">
        <v>340</v>
      </c>
      <c r="GC13" s="43" t="s">
        <v>338</v>
      </c>
      <c r="GD13" s="43" t="s">
        <v>338</v>
      </c>
      <c r="GE13" s="43" t="s">
        <v>338</v>
      </c>
      <c r="GF13" s="43" t="s">
        <v>338</v>
      </c>
      <c r="GG13" s="43" t="s">
        <v>340</v>
      </c>
      <c r="GH13" s="43" t="s">
        <v>338</v>
      </c>
      <c r="GI13" s="43" t="s">
        <v>338</v>
      </c>
      <c r="GJ13" s="43" t="s">
        <v>338</v>
      </c>
      <c r="GK13" s="43" t="s">
        <v>338</v>
      </c>
      <c r="GL13" s="43" t="s">
        <v>338</v>
      </c>
      <c r="GM13" s="43" t="s">
        <v>338</v>
      </c>
      <c r="GN13" s="43" t="s">
        <v>338</v>
      </c>
      <c r="GO13" s="43" t="s">
        <v>338</v>
      </c>
      <c r="GP13" s="43" t="s">
        <v>341</v>
      </c>
    </row>
    <row r="14" spans="1:198" x14ac:dyDescent="0.3">
      <c r="A14" s="45"/>
      <c r="B14" s="47" t="s">
        <v>567</v>
      </c>
      <c r="C14" s="47" t="s">
        <v>502</v>
      </c>
      <c r="D14" s="45" t="s">
        <v>330</v>
      </c>
      <c r="E14" s="45" t="s">
        <v>329</v>
      </c>
      <c r="F14" s="45" t="s">
        <v>433</v>
      </c>
      <c r="G14" s="43" t="s">
        <v>495</v>
      </c>
      <c r="H14" s="43" t="s">
        <v>497</v>
      </c>
      <c r="I14" s="119" t="s">
        <v>337</v>
      </c>
      <c r="J14" s="119" t="s">
        <v>829</v>
      </c>
      <c r="K14" s="119" t="s">
        <v>841</v>
      </c>
      <c r="L14" s="50">
        <v>6</v>
      </c>
      <c r="M14" s="129" t="s">
        <v>507</v>
      </c>
      <c r="N14" s="43" t="s">
        <v>338</v>
      </c>
      <c r="O14" s="43" t="s">
        <v>338</v>
      </c>
      <c r="P14" s="43" t="s">
        <v>340</v>
      </c>
      <c r="Q14" s="43" t="s">
        <v>338</v>
      </c>
      <c r="R14" s="43" t="s">
        <v>338</v>
      </c>
      <c r="S14" s="43" t="s">
        <v>338</v>
      </c>
      <c r="T14" s="43" t="s">
        <v>341</v>
      </c>
      <c r="U14" s="43" t="s">
        <v>338</v>
      </c>
      <c r="V14" s="43" t="s">
        <v>341</v>
      </c>
      <c r="W14" s="43" t="s">
        <v>341</v>
      </c>
      <c r="X14" s="43" t="s">
        <v>340</v>
      </c>
      <c r="Y14" s="43" t="s">
        <v>340</v>
      </c>
      <c r="Z14" s="43" t="s">
        <v>338</v>
      </c>
      <c r="AA14" s="43" t="s">
        <v>338</v>
      </c>
      <c r="AB14" s="43" t="s">
        <v>338</v>
      </c>
      <c r="AC14" s="43" t="s">
        <v>338</v>
      </c>
      <c r="AD14" s="43" t="s">
        <v>338</v>
      </c>
      <c r="AE14" s="43" t="s">
        <v>338</v>
      </c>
      <c r="AF14" s="43" t="s">
        <v>338</v>
      </c>
      <c r="AG14" s="43" t="s">
        <v>338</v>
      </c>
      <c r="AH14" s="43" t="s">
        <v>338</v>
      </c>
      <c r="AI14" s="43" t="s">
        <v>340</v>
      </c>
      <c r="AJ14" s="43" t="s">
        <v>338</v>
      </c>
      <c r="AK14" s="43" t="s">
        <v>338</v>
      </c>
      <c r="AL14" s="43" t="s">
        <v>341</v>
      </c>
      <c r="AM14" s="43" t="s">
        <v>338</v>
      </c>
      <c r="AN14" s="43" t="s">
        <v>338</v>
      </c>
      <c r="AO14" s="43" t="s">
        <v>338</v>
      </c>
      <c r="AP14" s="43" t="s">
        <v>338</v>
      </c>
      <c r="AQ14" s="43" t="s">
        <v>338</v>
      </c>
      <c r="AR14" s="43" t="s">
        <v>341</v>
      </c>
      <c r="AS14" s="43" t="s">
        <v>338</v>
      </c>
      <c r="AT14" s="43" t="s">
        <v>338</v>
      </c>
      <c r="AU14" s="43" t="s">
        <v>338</v>
      </c>
      <c r="AV14" s="43" t="s">
        <v>338</v>
      </c>
      <c r="AW14" s="43" t="s">
        <v>338</v>
      </c>
      <c r="AX14" s="43" t="s">
        <v>340</v>
      </c>
      <c r="AY14" s="43" t="s">
        <v>340</v>
      </c>
      <c r="AZ14" s="43" t="s">
        <v>338</v>
      </c>
      <c r="BA14" s="43" t="s">
        <v>338</v>
      </c>
      <c r="BB14" s="43" t="s">
        <v>338</v>
      </c>
      <c r="BC14" s="43" t="s">
        <v>338</v>
      </c>
      <c r="BD14" s="43" t="s">
        <v>341</v>
      </c>
      <c r="BE14" s="43" t="s">
        <v>338</v>
      </c>
      <c r="BF14" s="43" t="s">
        <v>338</v>
      </c>
      <c r="BG14" s="43" t="s">
        <v>340</v>
      </c>
      <c r="BH14" s="43" t="s">
        <v>338</v>
      </c>
      <c r="BI14" s="43" t="s">
        <v>338</v>
      </c>
      <c r="BJ14" s="43" t="s">
        <v>339</v>
      </c>
      <c r="BK14" s="43" t="s">
        <v>339</v>
      </c>
      <c r="BL14" s="129" t="s">
        <v>878</v>
      </c>
      <c r="BM14" s="43" t="s">
        <v>338</v>
      </c>
      <c r="BN14" s="43" t="s">
        <v>338</v>
      </c>
      <c r="BO14" s="43" t="s">
        <v>340</v>
      </c>
      <c r="BP14" s="43" t="s">
        <v>338</v>
      </c>
      <c r="BQ14" s="43" t="s">
        <v>338</v>
      </c>
      <c r="BR14" s="43" t="s">
        <v>338</v>
      </c>
      <c r="BS14" s="43" t="s">
        <v>341</v>
      </c>
      <c r="BT14" s="43" t="s">
        <v>338</v>
      </c>
      <c r="BU14" s="43" t="s">
        <v>341</v>
      </c>
      <c r="BV14" s="43" t="s">
        <v>341</v>
      </c>
      <c r="BW14" s="43" t="s">
        <v>338</v>
      </c>
      <c r="BX14" s="43" t="s">
        <v>338</v>
      </c>
      <c r="BY14" s="43" t="s">
        <v>338</v>
      </c>
      <c r="BZ14" s="43" t="s">
        <v>338</v>
      </c>
      <c r="CA14" s="43" t="s">
        <v>338</v>
      </c>
      <c r="CB14" s="43" t="s">
        <v>338</v>
      </c>
      <c r="CC14" s="43" t="s">
        <v>338</v>
      </c>
      <c r="CD14" s="43" t="s">
        <v>340</v>
      </c>
      <c r="CE14" s="43" t="s">
        <v>338</v>
      </c>
      <c r="CF14" s="43" t="s">
        <v>338</v>
      </c>
      <c r="CG14" s="43" t="s">
        <v>341</v>
      </c>
      <c r="CH14" s="43" t="s">
        <v>338</v>
      </c>
      <c r="CI14" s="43" t="s">
        <v>340</v>
      </c>
      <c r="CJ14" s="43" t="s">
        <v>338</v>
      </c>
      <c r="CK14" s="43" t="s">
        <v>338</v>
      </c>
      <c r="CL14" s="43" t="s">
        <v>341</v>
      </c>
      <c r="CM14" s="43" t="s">
        <v>338</v>
      </c>
      <c r="CN14" s="43" t="s">
        <v>338</v>
      </c>
      <c r="CO14" s="43" t="s">
        <v>338</v>
      </c>
      <c r="CP14" s="43" t="s">
        <v>338</v>
      </c>
      <c r="CQ14" s="43" t="s">
        <v>338</v>
      </c>
      <c r="CR14" s="43" t="s">
        <v>338</v>
      </c>
      <c r="CS14" s="43" t="s">
        <v>338</v>
      </c>
      <c r="CT14" s="43" t="s">
        <v>338</v>
      </c>
      <c r="CU14" s="43" t="s">
        <v>338</v>
      </c>
      <c r="CV14" s="43" t="s">
        <v>340</v>
      </c>
      <c r="CW14" s="43" t="s">
        <v>340</v>
      </c>
      <c r="CX14" s="43" t="s">
        <v>340</v>
      </c>
      <c r="CY14" s="43" t="s">
        <v>338</v>
      </c>
      <c r="CZ14" s="43" t="s">
        <v>340</v>
      </c>
      <c r="DA14" s="43" t="s">
        <v>338</v>
      </c>
      <c r="DB14" s="43" t="s">
        <v>338</v>
      </c>
      <c r="DC14" s="43" t="s">
        <v>338</v>
      </c>
      <c r="DD14" s="43" t="s">
        <v>338</v>
      </c>
      <c r="DE14" s="43" t="s">
        <v>338</v>
      </c>
      <c r="DF14" s="43" t="s">
        <v>340</v>
      </c>
      <c r="DG14" s="43" t="s">
        <v>338</v>
      </c>
      <c r="DH14" s="43" t="s">
        <v>338</v>
      </c>
      <c r="DI14" s="43" t="s">
        <v>338</v>
      </c>
      <c r="DJ14" s="43" t="s">
        <v>338</v>
      </c>
      <c r="DK14" s="43" t="s">
        <v>338</v>
      </c>
      <c r="DL14" s="43" t="s">
        <v>338</v>
      </c>
      <c r="DM14" s="43" t="s">
        <v>341</v>
      </c>
      <c r="DN14" s="43" t="s">
        <v>338</v>
      </c>
      <c r="DO14" s="43" t="s">
        <v>338</v>
      </c>
      <c r="DP14" s="43" t="s">
        <v>338</v>
      </c>
      <c r="DQ14" s="43" t="s">
        <v>338</v>
      </c>
      <c r="DR14" s="43" t="s">
        <v>338</v>
      </c>
      <c r="DS14" s="43" t="s">
        <v>338</v>
      </c>
      <c r="DT14" s="43" t="s">
        <v>340</v>
      </c>
      <c r="DU14" s="43" t="s">
        <v>338</v>
      </c>
      <c r="DV14" s="43" t="s">
        <v>338</v>
      </c>
      <c r="DW14" s="43" t="s">
        <v>338</v>
      </c>
      <c r="DX14" s="43" t="s">
        <v>338</v>
      </c>
      <c r="DY14" s="43" t="s">
        <v>338</v>
      </c>
      <c r="DZ14" s="43" t="s">
        <v>340</v>
      </c>
      <c r="EA14" s="43" t="s">
        <v>338</v>
      </c>
      <c r="EB14" s="43" t="s">
        <v>340</v>
      </c>
      <c r="EC14" s="43" t="s">
        <v>338</v>
      </c>
      <c r="ED14" s="43" t="s">
        <v>338</v>
      </c>
      <c r="EE14" s="43" t="s">
        <v>338</v>
      </c>
      <c r="EF14" s="43" t="s">
        <v>338</v>
      </c>
      <c r="EG14" s="43" t="s">
        <v>338</v>
      </c>
      <c r="EH14" s="43" t="s">
        <v>340</v>
      </c>
      <c r="EI14" s="43" t="s">
        <v>338</v>
      </c>
      <c r="EJ14" s="43" t="s">
        <v>341</v>
      </c>
      <c r="EK14" s="43" t="s">
        <v>339</v>
      </c>
      <c r="EL14" s="43" t="s">
        <v>341</v>
      </c>
      <c r="EM14" s="43" t="s">
        <v>341</v>
      </c>
      <c r="EN14" s="43" t="s">
        <v>338</v>
      </c>
      <c r="EO14" s="43" t="s">
        <v>338</v>
      </c>
      <c r="EP14" s="43" t="s">
        <v>338</v>
      </c>
      <c r="EQ14" s="43" t="s">
        <v>340</v>
      </c>
      <c r="ER14" s="43" t="s">
        <v>338</v>
      </c>
      <c r="ES14" s="43" t="s">
        <v>338</v>
      </c>
      <c r="ET14" s="43" t="s">
        <v>338</v>
      </c>
      <c r="EU14" s="43" t="s">
        <v>338</v>
      </c>
      <c r="EV14" s="43" t="s">
        <v>338</v>
      </c>
      <c r="EW14" s="43" t="s">
        <v>340</v>
      </c>
      <c r="EX14" s="43" t="s">
        <v>338</v>
      </c>
      <c r="EY14" s="43" t="s">
        <v>338</v>
      </c>
      <c r="EZ14" s="43" t="s">
        <v>338</v>
      </c>
      <c r="FA14" s="43" t="s">
        <v>340</v>
      </c>
      <c r="FB14" s="43" t="s">
        <v>341</v>
      </c>
      <c r="FC14" s="43" t="s">
        <v>339</v>
      </c>
      <c r="FD14" s="43" t="s">
        <v>339</v>
      </c>
      <c r="FE14" s="43" t="s">
        <v>339</v>
      </c>
      <c r="FF14" s="43" t="s">
        <v>339</v>
      </c>
      <c r="FG14" s="43" t="s">
        <v>338</v>
      </c>
      <c r="FH14" s="43" t="s">
        <v>338</v>
      </c>
      <c r="FI14" s="43" t="s">
        <v>338</v>
      </c>
      <c r="FJ14" s="43" t="s">
        <v>340</v>
      </c>
      <c r="FK14" s="43" t="s">
        <v>338</v>
      </c>
      <c r="FL14" s="43" t="s">
        <v>338</v>
      </c>
      <c r="FM14" s="43" t="s">
        <v>338</v>
      </c>
      <c r="FN14" s="43" t="s">
        <v>340</v>
      </c>
      <c r="FO14" s="43" t="s">
        <v>338</v>
      </c>
      <c r="FP14" s="43" t="s">
        <v>338</v>
      </c>
      <c r="FQ14" s="43" t="s">
        <v>340</v>
      </c>
      <c r="FR14" s="43" t="s">
        <v>338</v>
      </c>
      <c r="FS14" s="43" t="s">
        <v>338</v>
      </c>
      <c r="FT14" s="43" t="s">
        <v>338</v>
      </c>
      <c r="FU14" s="43" t="s">
        <v>338</v>
      </c>
      <c r="FV14" s="43" t="s">
        <v>338</v>
      </c>
      <c r="FW14" s="43" t="s">
        <v>340</v>
      </c>
      <c r="FX14" s="43" t="s">
        <v>340</v>
      </c>
      <c r="FY14" s="43" t="s">
        <v>340</v>
      </c>
      <c r="FZ14" s="43" t="s">
        <v>340</v>
      </c>
      <c r="GA14" s="43" t="s">
        <v>341</v>
      </c>
      <c r="GB14" s="43" t="s">
        <v>340</v>
      </c>
      <c r="GC14" s="43" t="s">
        <v>338</v>
      </c>
      <c r="GD14" s="43" t="s">
        <v>338</v>
      </c>
      <c r="GE14" s="43" t="s">
        <v>338</v>
      </c>
      <c r="GF14" s="43" t="s">
        <v>338</v>
      </c>
      <c r="GG14" s="43" t="s">
        <v>340</v>
      </c>
      <c r="GH14" s="43" t="s">
        <v>338</v>
      </c>
      <c r="GI14" s="43" t="s">
        <v>338</v>
      </c>
      <c r="GJ14" s="43" t="s">
        <v>338</v>
      </c>
      <c r="GK14" s="43" t="s">
        <v>338</v>
      </c>
      <c r="GL14" s="43" t="s">
        <v>338</v>
      </c>
      <c r="GM14" s="43" t="s">
        <v>338</v>
      </c>
      <c r="GN14" s="43" t="s">
        <v>338</v>
      </c>
      <c r="GO14" s="43" t="s">
        <v>338</v>
      </c>
      <c r="GP14" s="43" t="s">
        <v>341</v>
      </c>
    </row>
    <row r="15" spans="1:198" x14ac:dyDescent="0.3">
      <c r="A15" s="45"/>
      <c r="B15" s="47" t="s">
        <v>567</v>
      </c>
      <c r="C15" s="47" t="s">
        <v>502</v>
      </c>
      <c r="D15" s="45" t="s">
        <v>330</v>
      </c>
      <c r="E15" s="45" t="s">
        <v>330</v>
      </c>
      <c r="F15" s="45" t="s">
        <v>433</v>
      </c>
      <c r="G15" s="43" t="s">
        <v>495</v>
      </c>
      <c r="H15" s="43" t="s">
        <v>497</v>
      </c>
      <c r="I15" s="119" t="s">
        <v>337</v>
      </c>
      <c r="J15" s="119" t="s">
        <v>831</v>
      </c>
      <c r="K15" s="119" t="s">
        <v>842</v>
      </c>
      <c r="L15" s="50">
        <v>14</v>
      </c>
      <c r="M15" s="129" t="s">
        <v>507</v>
      </c>
      <c r="N15" s="43" t="s">
        <v>338</v>
      </c>
      <c r="O15" s="43" t="s">
        <v>338</v>
      </c>
      <c r="P15" s="43" t="s">
        <v>340</v>
      </c>
      <c r="Q15" s="43" t="s">
        <v>338</v>
      </c>
      <c r="R15" s="43" t="s">
        <v>338</v>
      </c>
      <c r="S15" s="43" t="s">
        <v>338</v>
      </c>
      <c r="T15" s="43" t="s">
        <v>341</v>
      </c>
      <c r="U15" s="43" t="s">
        <v>338</v>
      </c>
      <c r="V15" s="43" t="s">
        <v>341</v>
      </c>
      <c r="W15" s="43" t="s">
        <v>341</v>
      </c>
      <c r="X15" s="43" t="s">
        <v>340</v>
      </c>
      <c r="Y15" s="43" t="s">
        <v>340</v>
      </c>
      <c r="Z15" s="43" t="s">
        <v>338</v>
      </c>
      <c r="AA15" s="43" t="s">
        <v>338</v>
      </c>
      <c r="AB15" s="43" t="s">
        <v>338</v>
      </c>
      <c r="AC15" s="43" t="s">
        <v>338</v>
      </c>
      <c r="AD15" s="43" t="s">
        <v>338</v>
      </c>
      <c r="AE15" s="43" t="s">
        <v>338</v>
      </c>
      <c r="AF15" s="43" t="s">
        <v>338</v>
      </c>
      <c r="AG15" s="43" t="s">
        <v>338</v>
      </c>
      <c r="AH15" s="43" t="s">
        <v>338</v>
      </c>
      <c r="AI15" s="43" t="s">
        <v>340</v>
      </c>
      <c r="AJ15" s="43" t="s">
        <v>338</v>
      </c>
      <c r="AK15" s="43" t="s">
        <v>338</v>
      </c>
      <c r="AL15" s="43" t="s">
        <v>341</v>
      </c>
      <c r="AM15" s="43" t="s">
        <v>338</v>
      </c>
      <c r="AN15" s="43" t="s">
        <v>338</v>
      </c>
      <c r="AO15" s="43" t="s">
        <v>338</v>
      </c>
      <c r="AP15" s="43" t="s">
        <v>338</v>
      </c>
      <c r="AQ15" s="43" t="s">
        <v>338</v>
      </c>
      <c r="AR15" s="43" t="s">
        <v>341</v>
      </c>
      <c r="AS15" s="43" t="s">
        <v>338</v>
      </c>
      <c r="AT15" s="43" t="s">
        <v>338</v>
      </c>
      <c r="AU15" s="43" t="s">
        <v>338</v>
      </c>
      <c r="AV15" s="43" t="s">
        <v>338</v>
      </c>
      <c r="AW15" s="43" t="s">
        <v>338</v>
      </c>
      <c r="AX15" s="43" t="s">
        <v>340</v>
      </c>
      <c r="AY15" s="43" t="s">
        <v>340</v>
      </c>
      <c r="AZ15" s="43" t="s">
        <v>338</v>
      </c>
      <c r="BA15" s="43" t="s">
        <v>338</v>
      </c>
      <c r="BB15" s="43" t="s">
        <v>338</v>
      </c>
      <c r="BC15" s="43" t="s">
        <v>338</v>
      </c>
      <c r="BD15" s="43" t="s">
        <v>341</v>
      </c>
      <c r="BE15" s="43" t="s">
        <v>338</v>
      </c>
      <c r="BF15" s="43" t="s">
        <v>338</v>
      </c>
      <c r="BG15" s="43" t="s">
        <v>340</v>
      </c>
      <c r="BH15" s="43" t="s">
        <v>338</v>
      </c>
      <c r="BI15" s="43" t="s">
        <v>338</v>
      </c>
      <c r="BJ15" s="43" t="s">
        <v>339</v>
      </c>
      <c r="BK15" s="43" t="s">
        <v>339</v>
      </c>
      <c r="BL15" s="129" t="s">
        <v>878</v>
      </c>
      <c r="BM15" s="43" t="s">
        <v>338</v>
      </c>
      <c r="BN15" s="43" t="s">
        <v>338</v>
      </c>
      <c r="BO15" s="43" t="s">
        <v>340</v>
      </c>
      <c r="BP15" s="43" t="s">
        <v>338</v>
      </c>
      <c r="BQ15" s="43" t="s">
        <v>338</v>
      </c>
      <c r="BR15" s="43" t="s">
        <v>338</v>
      </c>
      <c r="BS15" s="43" t="s">
        <v>341</v>
      </c>
      <c r="BT15" s="43" t="s">
        <v>338</v>
      </c>
      <c r="BU15" s="43" t="s">
        <v>341</v>
      </c>
      <c r="BV15" s="43" t="s">
        <v>341</v>
      </c>
      <c r="BW15" s="43" t="s">
        <v>338</v>
      </c>
      <c r="BX15" s="43" t="s">
        <v>338</v>
      </c>
      <c r="BY15" s="43" t="s">
        <v>338</v>
      </c>
      <c r="BZ15" s="43" t="s">
        <v>338</v>
      </c>
      <c r="CA15" s="43" t="s">
        <v>338</v>
      </c>
      <c r="CB15" s="43" t="s">
        <v>338</v>
      </c>
      <c r="CC15" s="43" t="s">
        <v>338</v>
      </c>
      <c r="CD15" s="43" t="s">
        <v>340</v>
      </c>
      <c r="CE15" s="43" t="s">
        <v>338</v>
      </c>
      <c r="CF15" s="43" t="s">
        <v>338</v>
      </c>
      <c r="CG15" s="43" t="s">
        <v>341</v>
      </c>
      <c r="CH15" s="43" t="s">
        <v>338</v>
      </c>
      <c r="CI15" s="43" t="s">
        <v>340</v>
      </c>
      <c r="CJ15" s="43" t="s">
        <v>338</v>
      </c>
      <c r="CK15" s="43" t="s">
        <v>338</v>
      </c>
      <c r="CL15" s="43" t="s">
        <v>341</v>
      </c>
      <c r="CM15" s="43" t="s">
        <v>338</v>
      </c>
      <c r="CN15" s="43" t="s">
        <v>338</v>
      </c>
      <c r="CO15" s="43" t="s">
        <v>338</v>
      </c>
      <c r="CP15" s="43" t="s">
        <v>338</v>
      </c>
      <c r="CQ15" s="43" t="s">
        <v>338</v>
      </c>
      <c r="CR15" s="43" t="s">
        <v>338</v>
      </c>
      <c r="CS15" s="43" t="s">
        <v>338</v>
      </c>
      <c r="CT15" s="43" t="s">
        <v>338</v>
      </c>
      <c r="CU15" s="43" t="s">
        <v>338</v>
      </c>
      <c r="CV15" s="43" t="s">
        <v>340</v>
      </c>
      <c r="CW15" s="43" t="s">
        <v>340</v>
      </c>
      <c r="CX15" s="43" t="s">
        <v>340</v>
      </c>
      <c r="CY15" s="43" t="s">
        <v>338</v>
      </c>
      <c r="CZ15" s="43" t="s">
        <v>340</v>
      </c>
      <c r="DA15" s="43" t="s">
        <v>338</v>
      </c>
      <c r="DB15" s="43" t="s">
        <v>338</v>
      </c>
      <c r="DC15" s="43" t="s">
        <v>338</v>
      </c>
      <c r="DD15" s="43" t="s">
        <v>338</v>
      </c>
      <c r="DE15" s="43" t="s">
        <v>338</v>
      </c>
      <c r="DF15" s="43" t="s">
        <v>340</v>
      </c>
      <c r="DG15" s="43" t="s">
        <v>338</v>
      </c>
      <c r="DH15" s="43" t="s">
        <v>338</v>
      </c>
      <c r="DI15" s="43" t="s">
        <v>338</v>
      </c>
      <c r="DJ15" s="43" t="s">
        <v>338</v>
      </c>
      <c r="DK15" s="43" t="s">
        <v>338</v>
      </c>
      <c r="DL15" s="43" t="s">
        <v>338</v>
      </c>
      <c r="DM15" s="43" t="s">
        <v>341</v>
      </c>
      <c r="DN15" s="43" t="s">
        <v>338</v>
      </c>
      <c r="DO15" s="43" t="s">
        <v>338</v>
      </c>
      <c r="DP15" s="43" t="s">
        <v>338</v>
      </c>
      <c r="DQ15" s="43" t="s">
        <v>338</v>
      </c>
      <c r="DR15" s="43" t="s">
        <v>338</v>
      </c>
      <c r="DS15" s="43" t="s">
        <v>338</v>
      </c>
      <c r="DT15" s="43" t="s">
        <v>340</v>
      </c>
      <c r="DU15" s="43" t="s">
        <v>338</v>
      </c>
      <c r="DV15" s="43" t="s">
        <v>338</v>
      </c>
      <c r="DW15" s="43" t="s">
        <v>338</v>
      </c>
      <c r="DX15" s="43" t="s">
        <v>338</v>
      </c>
      <c r="DY15" s="43" t="s">
        <v>338</v>
      </c>
      <c r="DZ15" s="43" t="s">
        <v>340</v>
      </c>
      <c r="EA15" s="43" t="s">
        <v>338</v>
      </c>
      <c r="EB15" s="43" t="s">
        <v>340</v>
      </c>
      <c r="EC15" s="43" t="s">
        <v>338</v>
      </c>
      <c r="ED15" s="43" t="s">
        <v>338</v>
      </c>
      <c r="EE15" s="43" t="s">
        <v>338</v>
      </c>
      <c r="EF15" s="43" t="s">
        <v>338</v>
      </c>
      <c r="EG15" s="43" t="s">
        <v>338</v>
      </c>
      <c r="EH15" s="43" t="s">
        <v>340</v>
      </c>
      <c r="EI15" s="43" t="s">
        <v>338</v>
      </c>
      <c r="EJ15" s="43" t="s">
        <v>341</v>
      </c>
      <c r="EK15" s="43" t="s">
        <v>339</v>
      </c>
      <c r="EL15" s="43" t="s">
        <v>341</v>
      </c>
      <c r="EM15" s="43" t="s">
        <v>341</v>
      </c>
      <c r="EN15" s="43" t="s">
        <v>338</v>
      </c>
      <c r="EO15" s="43" t="s">
        <v>338</v>
      </c>
      <c r="EP15" s="43" t="s">
        <v>338</v>
      </c>
      <c r="EQ15" s="43" t="s">
        <v>340</v>
      </c>
      <c r="ER15" s="43" t="s">
        <v>338</v>
      </c>
      <c r="ES15" s="43" t="s">
        <v>338</v>
      </c>
      <c r="ET15" s="43" t="s">
        <v>338</v>
      </c>
      <c r="EU15" s="43" t="s">
        <v>338</v>
      </c>
      <c r="EV15" s="43" t="s">
        <v>338</v>
      </c>
      <c r="EW15" s="43" t="s">
        <v>340</v>
      </c>
      <c r="EX15" s="43" t="s">
        <v>338</v>
      </c>
      <c r="EY15" s="43" t="s">
        <v>338</v>
      </c>
      <c r="EZ15" s="43" t="s">
        <v>338</v>
      </c>
      <c r="FA15" s="43" t="s">
        <v>340</v>
      </c>
      <c r="FB15" s="43" t="s">
        <v>341</v>
      </c>
      <c r="FC15" s="43" t="s">
        <v>339</v>
      </c>
      <c r="FD15" s="43" t="s">
        <v>339</v>
      </c>
      <c r="FE15" s="43" t="s">
        <v>339</v>
      </c>
      <c r="FF15" s="43" t="s">
        <v>339</v>
      </c>
      <c r="FG15" s="43" t="s">
        <v>338</v>
      </c>
      <c r="FH15" s="43" t="s">
        <v>338</v>
      </c>
      <c r="FI15" s="43" t="s">
        <v>338</v>
      </c>
      <c r="FJ15" s="43" t="s">
        <v>340</v>
      </c>
      <c r="FK15" s="43" t="s">
        <v>338</v>
      </c>
      <c r="FL15" s="43" t="s">
        <v>338</v>
      </c>
      <c r="FM15" s="43" t="s">
        <v>338</v>
      </c>
      <c r="FN15" s="43" t="s">
        <v>340</v>
      </c>
      <c r="FO15" s="43" t="s">
        <v>338</v>
      </c>
      <c r="FP15" s="43" t="s">
        <v>338</v>
      </c>
      <c r="FQ15" s="43" t="s">
        <v>340</v>
      </c>
      <c r="FR15" s="43" t="s">
        <v>338</v>
      </c>
      <c r="FS15" s="43" t="s">
        <v>338</v>
      </c>
      <c r="FT15" s="43" t="s">
        <v>338</v>
      </c>
      <c r="FU15" s="43" t="s">
        <v>338</v>
      </c>
      <c r="FV15" s="43" t="s">
        <v>338</v>
      </c>
      <c r="FW15" s="43" t="s">
        <v>340</v>
      </c>
      <c r="FX15" s="43" t="s">
        <v>340</v>
      </c>
      <c r="FY15" s="43" t="s">
        <v>340</v>
      </c>
      <c r="FZ15" s="43" t="s">
        <v>340</v>
      </c>
      <c r="GA15" s="43" t="s">
        <v>341</v>
      </c>
      <c r="GB15" s="43" t="s">
        <v>340</v>
      </c>
      <c r="GC15" s="43" t="s">
        <v>338</v>
      </c>
      <c r="GD15" s="43" t="s">
        <v>338</v>
      </c>
      <c r="GE15" s="43" t="s">
        <v>338</v>
      </c>
      <c r="GF15" s="43" t="s">
        <v>338</v>
      </c>
      <c r="GG15" s="43" t="s">
        <v>340</v>
      </c>
      <c r="GH15" s="43" t="s">
        <v>338</v>
      </c>
      <c r="GI15" s="43" t="s">
        <v>338</v>
      </c>
      <c r="GJ15" s="43" t="s">
        <v>338</v>
      </c>
      <c r="GK15" s="43" t="s">
        <v>338</v>
      </c>
      <c r="GL15" s="43" t="s">
        <v>338</v>
      </c>
      <c r="GM15" s="43" t="s">
        <v>338</v>
      </c>
      <c r="GN15" s="43" t="s">
        <v>338</v>
      </c>
      <c r="GO15" s="43" t="s">
        <v>338</v>
      </c>
      <c r="GP15" s="43" t="s">
        <v>341</v>
      </c>
    </row>
    <row r="16" spans="1:198" x14ac:dyDescent="0.3">
      <c r="A16" s="45"/>
      <c r="B16" s="47" t="s">
        <v>567</v>
      </c>
      <c r="C16" s="47" t="s">
        <v>502</v>
      </c>
      <c r="D16" s="45" t="s">
        <v>330</v>
      </c>
      <c r="E16" s="45" t="s">
        <v>337</v>
      </c>
      <c r="F16" s="45" t="s">
        <v>433</v>
      </c>
      <c r="G16" s="43" t="s">
        <v>495</v>
      </c>
      <c r="H16" s="43" t="s">
        <v>497</v>
      </c>
      <c r="I16" s="119" t="s">
        <v>337</v>
      </c>
      <c r="J16" s="119" t="s">
        <v>833</v>
      </c>
      <c r="K16" s="119" t="s">
        <v>843</v>
      </c>
      <c r="L16" s="50">
        <v>22</v>
      </c>
      <c r="M16" s="129" t="s">
        <v>507</v>
      </c>
      <c r="N16" s="43" t="s">
        <v>338</v>
      </c>
      <c r="O16" s="43" t="s">
        <v>338</v>
      </c>
      <c r="P16" s="43" t="s">
        <v>340</v>
      </c>
      <c r="Q16" s="43" t="s">
        <v>338</v>
      </c>
      <c r="R16" s="43" t="s">
        <v>338</v>
      </c>
      <c r="S16" s="43" t="s">
        <v>338</v>
      </c>
      <c r="T16" s="43" t="s">
        <v>341</v>
      </c>
      <c r="U16" s="43" t="s">
        <v>338</v>
      </c>
      <c r="V16" s="43" t="s">
        <v>341</v>
      </c>
      <c r="W16" s="43" t="s">
        <v>341</v>
      </c>
      <c r="X16" s="43" t="s">
        <v>340</v>
      </c>
      <c r="Y16" s="43" t="s">
        <v>340</v>
      </c>
      <c r="Z16" s="43" t="s">
        <v>338</v>
      </c>
      <c r="AA16" s="43" t="s">
        <v>338</v>
      </c>
      <c r="AB16" s="43" t="s">
        <v>338</v>
      </c>
      <c r="AC16" s="43" t="s">
        <v>338</v>
      </c>
      <c r="AD16" s="43" t="s">
        <v>338</v>
      </c>
      <c r="AE16" s="43" t="s">
        <v>338</v>
      </c>
      <c r="AF16" s="43" t="s">
        <v>338</v>
      </c>
      <c r="AG16" s="43" t="s">
        <v>338</v>
      </c>
      <c r="AH16" s="43" t="s">
        <v>338</v>
      </c>
      <c r="AI16" s="43" t="s">
        <v>340</v>
      </c>
      <c r="AJ16" s="43" t="s">
        <v>338</v>
      </c>
      <c r="AK16" s="43" t="s">
        <v>338</v>
      </c>
      <c r="AL16" s="43" t="s">
        <v>341</v>
      </c>
      <c r="AM16" s="43" t="s">
        <v>338</v>
      </c>
      <c r="AN16" s="43" t="s">
        <v>338</v>
      </c>
      <c r="AO16" s="43" t="s">
        <v>338</v>
      </c>
      <c r="AP16" s="43" t="s">
        <v>338</v>
      </c>
      <c r="AQ16" s="43" t="s">
        <v>338</v>
      </c>
      <c r="AR16" s="43" t="s">
        <v>341</v>
      </c>
      <c r="AS16" s="43" t="s">
        <v>338</v>
      </c>
      <c r="AT16" s="43" t="s">
        <v>338</v>
      </c>
      <c r="AU16" s="43" t="s">
        <v>338</v>
      </c>
      <c r="AV16" s="43" t="s">
        <v>338</v>
      </c>
      <c r="AW16" s="43" t="s">
        <v>338</v>
      </c>
      <c r="AX16" s="43" t="s">
        <v>340</v>
      </c>
      <c r="AY16" s="43" t="s">
        <v>340</v>
      </c>
      <c r="AZ16" s="43" t="s">
        <v>338</v>
      </c>
      <c r="BA16" s="43" t="s">
        <v>338</v>
      </c>
      <c r="BB16" s="43" t="s">
        <v>338</v>
      </c>
      <c r="BC16" s="43" t="s">
        <v>338</v>
      </c>
      <c r="BD16" s="43" t="s">
        <v>341</v>
      </c>
      <c r="BE16" s="43" t="s">
        <v>338</v>
      </c>
      <c r="BF16" s="43" t="s">
        <v>338</v>
      </c>
      <c r="BG16" s="43" t="s">
        <v>340</v>
      </c>
      <c r="BH16" s="43" t="s">
        <v>338</v>
      </c>
      <c r="BI16" s="43" t="s">
        <v>338</v>
      </c>
      <c r="BJ16" s="43" t="s">
        <v>339</v>
      </c>
      <c r="BK16" s="43" t="s">
        <v>339</v>
      </c>
      <c r="BL16" s="129" t="s">
        <v>878</v>
      </c>
      <c r="BM16" s="43" t="s">
        <v>338</v>
      </c>
      <c r="BN16" s="43" t="s">
        <v>338</v>
      </c>
      <c r="BO16" s="43" t="s">
        <v>340</v>
      </c>
      <c r="BP16" s="43" t="s">
        <v>338</v>
      </c>
      <c r="BQ16" s="43" t="s">
        <v>338</v>
      </c>
      <c r="BR16" s="43" t="s">
        <v>338</v>
      </c>
      <c r="BS16" s="43" t="s">
        <v>341</v>
      </c>
      <c r="BT16" s="43" t="s">
        <v>338</v>
      </c>
      <c r="BU16" s="43" t="s">
        <v>341</v>
      </c>
      <c r="BV16" s="43" t="s">
        <v>341</v>
      </c>
      <c r="BW16" s="43" t="s">
        <v>338</v>
      </c>
      <c r="BX16" s="43" t="s">
        <v>338</v>
      </c>
      <c r="BY16" s="43" t="s">
        <v>338</v>
      </c>
      <c r="BZ16" s="43" t="s">
        <v>338</v>
      </c>
      <c r="CA16" s="43" t="s">
        <v>338</v>
      </c>
      <c r="CB16" s="43" t="s">
        <v>338</v>
      </c>
      <c r="CC16" s="43" t="s">
        <v>338</v>
      </c>
      <c r="CD16" s="43" t="s">
        <v>340</v>
      </c>
      <c r="CE16" s="43" t="s">
        <v>338</v>
      </c>
      <c r="CF16" s="43" t="s">
        <v>338</v>
      </c>
      <c r="CG16" s="43" t="s">
        <v>341</v>
      </c>
      <c r="CH16" s="43" t="s">
        <v>338</v>
      </c>
      <c r="CI16" s="43" t="s">
        <v>340</v>
      </c>
      <c r="CJ16" s="43" t="s">
        <v>338</v>
      </c>
      <c r="CK16" s="43" t="s">
        <v>338</v>
      </c>
      <c r="CL16" s="43" t="s">
        <v>341</v>
      </c>
      <c r="CM16" s="43" t="s">
        <v>338</v>
      </c>
      <c r="CN16" s="43" t="s">
        <v>338</v>
      </c>
      <c r="CO16" s="43" t="s">
        <v>338</v>
      </c>
      <c r="CP16" s="43" t="s">
        <v>338</v>
      </c>
      <c r="CQ16" s="43" t="s">
        <v>338</v>
      </c>
      <c r="CR16" s="43" t="s">
        <v>338</v>
      </c>
      <c r="CS16" s="43" t="s">
        <v>338</v>
      </c>
      <c r="CT16" s="43" t="s">
        <v>338</v>
      </c>
      <c r="CU16" s="43" t="s">
        <v>340</v>
      </c>
      <c r="CV16" s="43" t="s">
        <v>340</v>
      </c>
      <c r="CW16" s="43" t="s">
        <v>340</v>
      </c>
      <c r="CX16" s="43" t="s">
        <v>340</v>
      </c>
      <c r="CY16" s="43" t="s">
        <v>338</v>
      </c>
      <c r="CZ16" s="43" t="s">
        <v>340</v>
      </c>
      <c r="DA16" s="43" t="s">
        <v>338</v>
      </c>
      <c r="DB16" s="43" t="s">
        <v>338</v>
      </c>
      <c r="DC16" s="43" t="s">
        <v>338</v>
      </c>
      <c r="DD16" s="43" t="s">
        <v>338</v>
      </c>
      <c r="DE16" s="43" t="s">
        <v>338</v>
      </c>
      <c r="DF16" s="43" t="s">
        <v>340</v>
      </c>
      <c r="DG16" s="43" t="s">
        <v>338</v>
      </c>
      <c r="DH16" s="43" t="s">
        <v>338</v>
      </c>
      <c r="DI16" s="43" t="s">
        <v>338</v>
      </c>
      <c r="DJ16" s="43" t="s">
        <v>338</v>
      </c>
      <c r="DK16" s="43" t="s">
        <v>338</v>
      </c>
      <c r="DL16" s="43" t="s">
        <v>338</v>
      </c>
      <c r="DM16" s="43" t="s">
        <v>341</v>
      </c>
      <c r="DN16" s="43" t="s">
        <v>338</v>
      </c>
      <c r="DO16" s="43" t="s">
        <v>338</v>
      </c>
      <c r="DP16" s="43" t="s">
        <v>338</v>
      </c>
      <c r="DQ16" s="43" t="s">
        <v>338</v>
      </c>
      <c r="DR16" s="43" t="s">
        <v>338</v>
      </c>
      <c r="DS16" s="43" t="s">
        <v>338</v>
      </c>
      <c r="DT16" s="43" t="s">
        <v>340</v>
      </c>
      <c r="DU16" s="43" t="s">
        <v>338</v>
      </c>
      <c r="DV16" s="43" t="s">
        <v>338</v>
      </c>
      <c r="DW16" s="43" t="s">
        <v>338</v>
      </c>
      <c r="DX16" s="43" t="s">
        <v>338</v>
      </c>
      <c r="DY16" s="43" t="s">
        <v>338</v>
      </c>
      <c r="DZ16" s="43" t="s">
        <v>340</v>
      </c>
      <c r="EA16" s="43" t="s">
        <v>338</v>
      </c>
      <c r="EB16" s="43" t="s">
        <v>340</v>
      </c>
      <c r="EC16" s="43" t="s">
        <v>338</v>
      </c>
      <c r="ED16" s="43" t="s">
        <v>338</v>
      </c>
      <c r="EE16" s="43" t="s">
        <v>338</v>
      </c>
      <c r="EF16" s="43" t="s">
        <v>338</v>
      </c>
      <c r="EG16" s="43" t="s">
        <v>338</v>
      </c>
      <c r="EH16" s="43" t="s">
        <v>340</v>
      </c>
      <c r="EI16" s="43" t="s">
        <v>338</v>
      </c>
      <c r="EJ16" s="43" t="s">
        <v>341</v>
      </c>
      <c r="EK16" s="43" t="s">
        <v>339</v>
      </c>
      <c r="EL16" s="43" t="s">
        <v>341</v>
      </c>
      <c r="EM16" s="43" t="s">
        <v>341</v>
      </c>
      <c r="EN16" s="43" t="s">
        <v>338</v>
      </c>
      <c r="EO16" s="43" t="s">
        <v>338</v>
      </c>
      <c r="EP16" s="43" t="s">
        <v>338</v>
      </c>
      <c r="EQ16" s="43" t="s">
        <v>340</v>
      </c>
      <c r="ER16" s="43" t="s">
        <v>338</v>
      </c>
      <c r="ES16" s="43" t="s">
        <v>338</v>
      </c>
      <c r="ET16" s="43" t="s">
        <v>338</v>
      </c>
      <c r="EU16" s="43" t="s">
        <v>338</v>
      </c>
      <c r="EV16" s="43" t="s">
        <v>338</v>
      </c>
      <c r="EW16" s="43" t="s">
        <v>340</v>
      </c>
      <c r="EX16" s="43" t="s">
        <v>338</v>
      </c>
      <c r="EY16" s="43" t="s">
        <v>338</v>
      </c>
      <c r="EZ16" s="43" t="s">
        <v>338</v>
      </c>
      <c r="FA16" s="43" t="s">
        <v>340</v>
      </c>
      <c r="FB16" s="43" t="s">
        <v>341</v>
      </c>
      <c r="FC16" s="43" t="s">
        <v>339</v>
      </c>
      <c r="FD16" s="43" t="s">
        <v>339</v>
      </c>
      <c r="FE16" s="43" t="s">
        <v>339</v>
      </c>
      <c r="FF16" s="43" t="s">
        <v>339</v>
      </c>
      <c r="FG16" s="43" t="s">
        <v>338</v>
      </c>
      <c r="FH16" s="43" t="s">
        <v>338</v>
      </c>
      <c r="FI16" s="43" t="s">
        <v>338</v>
      </c>
      <c r="FJ16" s="43" t="s">
        <v>340</v>
      </c>
      <c r="FK16" s="43" t="s">
        <v>338</v>
      </c>
      <c r="FL16" s="43" t="s">
        <v>338</v>
      </c>
      <c r="FM16" s="43" t="s">
        <v>338</v>
      </c>
      <c r="FN16" s="43" t="s">
        <v>340</v>
      </c>
      <c r="FO16" s="43" t="s">
        <v>338</v>
      </c>
      <c r="FP16" s="43" t="s">
        <v>338</v>
      </c>
      <c r="FQ16" s="43" t="s">
        <v>340</v>
      </c>
      <c r="FR16" s="43" t="s">
        <v>338</v>
      </c>
      <c r="FS16" s="43" t="s">
        <v>338</v>
      </c>
      <c r="FT16" s="43" t="s">
        <v>338</v>
      </c>
      <c r="FU16" s="43" t="s">
        <v>338</v>
      </c>
      <c r="FV16" s="43" t="s">
        <v>338</v>
      </c>
      <c r="FW16" s="43" t="s">
        <v>340</v>
      </c>
      <c r="FX16" s="43" t="s">
        <v>340</v>
      </c>
      <c r="FY16" s="43" t="s">
        <v>340</v>
      </c>
      <c r="FZ16" s="43" t="s">
        <v>340</v>
      </c>
      <c r="GA16" s="43" t="s">
        <v>341</v>
      </c>
      <c r="GB16" s="43" t="s">
        <v>340</v>
      </c>
      <c r="GC16" s="43" t="s">
        <v>338</v>
      </c>
      <c r="GD16" s="43" t="s">
        <v>338</v>
      </c>
      <c r="GE16" s="43" t="s">
        <v>338</v>
      </c>
      <c r="GF16" s="43" t="s">
        <v>338</v>
      </c>
      <c r="GG16" s="43" t="s">
        <v>340</v>
      </c>
      <c r="GH16" s="43" t="s">
        <v>338</v>
      </c>
      <c r="GI16" s="43" t="s">
        <v>338</v>
      </c>
      <c r="GJ16" s="43" t="s">
        <v>338</v>
      </c>
      <c r="GK16" s="43" t="s">
        <v>338</v>
      </c>
      <c r="GL16" s="43" t="s">
        <v>338</v>
      </c>
      <c r="GM16" s="43" t="s">
        <v>338</v>
      </c>
      <c r="GN16" s="43" t="s">
        <v>338</v>
      </c>
      <c r="GO16" s="43" t="s">
        <v>338</v>
      </c>
      <c r="GP16" s="43" t="s">
        <v>341</v>
      </c>
    </row>
    <row r="17" spans="1:198" x14ac:dyDescent="0.3">
      <c r="A17" s="45"/>
      <c r="B17" s="47" t="s">
        <v>568</v>
      </c>
      <c r="C17" s="47" t="s">
        <v>502</v>
      </c>
      <c r="D17" s="45" t="s">
        <v>330</v>
      </c>
      <c r="E17" s="45" t="s">
        <v>329</v>
      </c>
      <c r="F17" s="45" t="s">
        <v>336</v>
      </c>
      <c r="G17" s="43" t="s">
        <v>495</v>
      </c>
      <c r="H17" s="43" t="s">
        <v>497</v>
      </c>
      <c r="I17" s="119" t="s">
        <v>337</v>
      </c>
      <c r="J17" s="119" t="s">
        <v>830</v>
      </c>
      <c r="K17" s="119" t="s">
        <v>841</v>
      </c>
      <c r="L17" s="50">
        <v>10</v>
      </c>
      <c r="M17" s="129" t="s">
        <v>507</v>
      </c>
      <c r="N17" s="43" t="s">
        <v>338</v>
      </c>
      <c r="O17" s="43" t="s">
        <v>338</v>
      </c>
      <c r="P17" s="43" t="s">
        <v>340</v>
      </c>
      <c r="Q17" s="43" t="s">
        <v>338</v>
      </c>
      <c r="R17" s="43" t="s">
        <v>338</v>
      </c>
      <c r="S17" s="43" t="s">
        <v>338</v>
      </c>
      <c r="T17" s="43" t="s">
        <v>341</v>
      </c>
      <c r="U17" s="43" t="s">
        <v>338</v>
      </c>
      <c r="V17" s="43" t="s">
        <v>341</v>
      </c>
      <c r="W17" s="43" t="s">
        <v>341</v>
      </c>
      <c r="X17" s="43" t="s">
        <v>340</v>
      </c>
      <c r="Y17" s="43" t="s">
        <v>340</v>
      </c>
      <c r="Z17" s="43" t="s">
        <v>338</v>
      </c>
      <c r="AA17" s="43" t="s">
        <v>338</v>
      </c>
      <c r="AB17" s="43" t="s">
        <v>338</v>
      </c>
      <c r="AC17" s="43" t="s">
        <v>338</v>
      </c>
      <c r="AD17" s="43" t="s">
        <v>338</v>
      </c>
      <c r="AE17" s="43" t="s">
        <v>338</v>
      </c>
      <c r="AF17" s="43" t="s">
        <v>338</v>
      </c>
      <c r="AG17" s="43" t="s">
        <v>338</v>
      </c>
      <c r="AH17" s="43" t="s">
        <v>338</v>
      </c>
      <c r="AI17" s="43" t="s">
        <v>340</v>
      </c>
      <c r="AJ17" s="43" t="s">
        <v>338</v>
      </c>
      <c r="AK17" s="43" t="s">
        <v>338</v>
      </c>
      <c r="AL17" s="43" t="s">
        <v>341</v>
      </c>
      <c r="AM17" s="43" t="s">
        <v>338</v>
      </c>
      <c r="AN17" s="43" t="s">
        <v>338</v>
      </c>
      <c r="AO17" s="43" t="s">
        <v>338</v>
      </c>
      <c r="AP17" s="43" t="s">
        <v>341</v>
      </c>
      <c r="AQ17" s="43" t="s">
        <v>339</v>
      </c>
      <c r="AR17" s="43" t="s">
        <v>339</v>
      </c>
      <c r="AS17" s="43" t="s">
        <v>339</v>
      </c>
      <c r="AT17" s="43" t="s">
        <v>339</v>
      </c>
      <c r="AU17" s="43" t="s">
        <v>339</v>
      </c>
      <c r="AV17" s="43" t="s">
        <v>338</v>
      </c>
      <c r="AW17" s="43" t="s">
        <v>338</v>
      </c>
      <c r="AX17" s="43" t="s">
        <v>340</v>
      </c>
      <c r="AY17" s="43" t="s">
        <v>340</v>
      </c>
      <c r="AZ17" s="43" t="s">
        <v>338</v>
      </c>
      <c r="BA17" s="43" t="s">
        <v>338</v>
      </c>
      <c r="BB17" s="43" t="s">
        <v>338</v>
      </c>
      <c r="BC17" s="43" t="s">
        <v>338</v>
      </c>
      <c r="BD17" s="43" t="s">
        <v>341</v>
      </c>
      <c r="BE17" s="43" t="s">
        <v>338</v>
      </c>
      <c r="BF17" s="43" t="s">
        <v>338</v>
      </c>
      <c r="BG17" s="43" t="s">
        <v>340</v>
      </c>
      <c r="BH17" s="43" t="s">
        <v>338</v>
      </c>
      <c r="BI17" s="43" t="s">
        <v>338</v>
      </c>
      <c r="BJ17" s="43" t="s">
        <v>339</v>
      </c>
      <c r="BK17" s="43" t="s">
        <v>339</v>
      </c>
      <c r="BL17" s="129" t="s">
        <v>878</v>
      </c>
      <c r="BM17" s="43" t="s">
        <v>338</v>
      </c>
      <c r="BN17" s="43" t="s">
        <v>338</v>
      </c>
      <c r="BO17" s="43" t="s">
        <v>340</v>
      </c>
      <c r="BP17" s="43" t="s">
        <v>338</v>
      </c>
      <c r="BQ17" s="43" t="s">
        <v>338</v>
      </c>
      <c r="BR17" s="43" t="s">
        <v>338</v>
      </c>
      <c r="BS17" s="43" t="s">
        <v>341</v>
      </c>
      <c r="BT17" s="43" t="s">
        <v>338</v>
      </c>
      <c r="BU17" s="43" t="s">
        <v>341</v>
      </c>
      <c r="BV17" s="43" t="s">
        <v>341</v>
      </c>
      <c r="BW17" s="43" t="s">
        <v>338</v>
      </c>
      <c r="BX17" s="43" t="s">
        <v>338</v>
      </c>
      <c r="BY17" s="43" t="s">
        <v>338</v>
      </c>
      <c r="BZ17" s="43" t="s">
        <v>338</v>
      </c>
      <c r="CA17" s="43" t="s">
        <v>338</v>
      </c>
      <c r="CB17" s="43" t="s">
        <v>338</v>
      </c>
      <c r="CC17" s="43" t="s">
        <v>338</v>
      </c>
      <c r="CD17" s="43" t="s">
        <v>340</v>
      </c>
      <c r="CE17" s="43" t="s">
        <v>338</v>
      </c>
      <c r="CF17" s="43" t="s">
        <v>338</v>
      </c>
      <c r="CG17" s="43" t="s">
        <v>341</v>
      </c>
      <c r="CH17" s="43" t="s">
        <v>338</v>
      </c>
      <c r="CI17" s="43" t="s">
        <v>340</v>
      </c>
      <c r="CJ17" s="43" t="s">
        <v>338</v>
      </c>
      <c r="CK17" s="43" t="s">
        <v>338</v>
      </c>
      <c r="CL17" s="43" t="s">
        <v>341</v>
      </c>
      <c r="CM17" s="43" t="s">
        <v>338</v>
      </c>
      <c r="CN17" s="43" t="s">
        <v>338</v>
      </c>
      <c r="CO17" s="43" t="s">
        <v>338</v>
      </c>
      <c r="CP17" s="43" t="s">
        <v>338</v>
      </c>
      <c r="CQ17" s="43" t="s">
        <v>338</v>
      </c>
      <c r="CR17" s="43" t="s">
        <v>338</v>
      </c>
      <c r="CS17" s="43" t="s">
        <v>338</v>
      </c>
      <c r="CT17" s="43" t="s">
        <v>338</v>
      </c>
      <c r="CU17" s="43" t="s">
        <v>338</v>
      </c>
      <c r="CV17" s="43" t="s">
        <v>340</v>
      </c>
      <c r="CW17" s="43" t="s">
        <v>340</v>
      </c>
      <c r="CX17" s="43" t="s">
        <v>340</v>
      </c>
      <c r="CY17" s="43" t="s">
        <v>338</v>
      </c>
      <c r="CZ17" s="43" t="s">
        <v>340</v>
      </c>
      <c r="DA17" s="43" t="s">
        <v>338</v>
      </c>
      <c r="DB17" s="43" t="s">
        <v>338</v>
      </c>
      <c r="DC17" s="43" t="s">
        <v>338</v>
      </c>
      <c r="DD17" s="43" t="s">
        <v>338</v>
      </c>
      <c r="DE17" s="43" t="s">
        <v>338</v>
      </c>
      <c r="DF17" s="43" t="s">
        <v>340</v>
      </c>
      <c r="DG17" s="43" t="s">
        <v>338</v>
      </c>
      <c r="DH17" s="43" t="s">
        <v>338</v>
      </c>
      <c r="DI17" s="43" t="s">
        <v>338</v>
      </c>
      <c r="DJ17" s="43" t="s">
        <v>338</v>
      </c>
      <c r="DK17" s="43" t="s">
        <v>338</v>
      </c>
      <c r="DL17" s="43" t="s">
        <v>338</v>
      </c>
      <c r="DM17" s="43" t="s">
        <v>341</v>
      </c>
      <c r="DN17" s="43" t="s">
        <v>338</v>
      </c>
      <c r="DO17" s="43" t="s">
        <v>338</v>
      </c>
      <c r="DP17" s="43" t="s">
        <v>338</v>
      </c>
      <c r="DQ17" s="43" t="s">
        <v>338</v>
      </c>
      <c r="DR17" s="43" t="s">
        <v>338</v>
      </c>
      <c r="DS17" s="43" t="s">
        <v>338</v>
      </c>
      <c r="DT17" s="43" t="s">
        <v>340</v>
      </c>
      <c r="DU17" s="43" t="s">
        <v>338</v>
      </c>
      <c r="DV17" s="43" t="s">
        <v>338</v>
      </c>
      <c r="DW17" s="43" t="s">
        <v>338</v>
      </c>
      <c r="DX17" s="43" t="s">
        <v>338</v>
      </c>
      <c r="DY17" s="43" t="s">
        <v>338</v>
      </c>
      <c r="DZ17" s="43" t="s">
        <v>340</v>
      </c>
      <c r="EA17" s="43" t="s">
        <v>338</v>
      </c>
      <c r="EB17" s="43" t="s">
        <v>340</v>
      </c>
      <c r="EC17" s="43" t="s">
        <v>338</v>
      </c>
      <c r="ED17" s="43" t="s">
        <v>338</v>
      </c>
      <c r="EE17" s="43" t="s">
        <v>338</v>
      </c>
      <c r="EF17" s="43" t="s">
        <v>338</v>
      </c>
      <c r="EG17" s="43" t="s">
        <v>338</v>
      </c>
      <c r="EH17" s="43" t="s">
        <v>340</v>
      </c>
      <c r="EI17" s="43" t="s">
        <v>338</v>
      </c>
      <c r="EJ17" s="43" t="s">
        <v>341</v>
      </c>
      <c r="EK17" s="43" t="s">
        <v>339</v>
      </c>
      <c r="EL17" s="43" t="s">
        <v>341</v>
      </c>
      <c r="EM17" s="43" t="s">
        <v>341</v>
      </c>
      <c r="EN17" s="43" t="s">
        <v>338</v>
      </c>
      <c r="EO17" s="43" t="s">
        <v>338</v>
      </c>
      <c r="EP17" s="43" t="s">
        <v>338</v>
      </c>
      <c r="EQ17" s="43" t="s">
        <v>340</v>
      </c>
      <c r="ER17" s="43" t="s">
        <v>338</v>
      </c>
      <c r="ES17" s="43" t="s">
        <v>338</v>
      </c>
      <c r="ET17" s="43" t="s">
        <v>338</v>
      </c>
      <c r="EU17" s="43" t="s">
        <v>338</v>
      </c>
      <c r="EV17" s="43" t="s">
        <v>338</v>
      </c>
      <c r="EW17" s="43" t="s">
        <v>340</v>
      </c>
      <c r="EX17" s="43" t="s">
        <v>338</v>
      </c>
      <c r="EY17" s="43" t="s">
        <v>338</v>
      </c>
      <c r="EZ17" s="43" t="s">
        <v>338</v>
      </c>
      <c r="FA17" s="43" t="s">
        <v>340</v>
      </c>
      <c r="FB17" s="43" t="s">
        <v>341</v>
      </c>
      <c r="FC17" s="43" t="s">
        <v>339</v>
      </c>
      <c r="FD17" s="43" t="s">
        <v>339</v>
      </c>
      <c r="FE17" s="43" t="s">
        <v>339</v>
      </c>
      <c r="FF17" s="43" t="s">
        <v>339</v>
      </c>
      <c r="FG17" s="43" t="s">
        <v>338</v>
      </c>
      <c r="FH17" s="43" t="s">
        <v>338</v>
      </c>
      <c r="FI17" s="43" t="s">
        <v>338</v>
      </c>
      <c r="FJ17" s="43" t="s">
        <v>340</v>
      </c>
      <c r="FK17" s="43" t="s">
        <v>338</v>
      </c>
      <c r="FL17" s="43" t="s">
        <v>338</v>
      </c>
      <c r="FM17" s="43" t="s">
        <v>338</v>
      </c>
      <c r="FN17" s="43" t="s">
        <v>340</v>
      </c>
      <c r="FO17" s="43" t="s">
        <v>338</v>
      </c>
      <c r="FP17" s="43" t="s">
        <v>338</v>
      </c>
      <c r="FQ17" s="43" t="s">
        <v>340</v>
      </c>
      <c r="FR17" s="43" t="s">
        <v>338</v>
      </c>
      <c r="FS17" s="43" t="s">
        <v>338</v>
      </c>
      <c r="FT17" s="43" t="s">
        <v>338</v>
      </c>
      <c r="FU17" s="43" t="s">
        <v>338</v>
      </c>
      <c r="FV17" s="43" t="s">
        <v>338</v>
      </c>
      <c r="FW17" s="43" t="s">
        <v>340</v>
      </c>
      <c r="FX17" s="43" t="s">
        <v>340</v>
      </c>
      <c r="FY17" s="43" t="s">
        <v>340</v>
      </c>
      <c r="FZ17" s="43" t="s">
        <v>340</v>
      </c>
      <c r="GA17" s="43" t="s">
        <v>341</v>
      </c>
      <c r="GB17" s="43" t="s">
        <v>340</v>
      </c>
      <c r="GC17" s="43" t="s">
        <v>338</v>
      </c>
      <c r="GD17" s="43" t="s">
        <v>338</v>
      </c>
      <c r="GE17" s="43" t="s">
        <v>338</v>
      </c>
      <c r="GF17" s="43" t="s">
        <v>338</v>
      </c>
      <c r="GG17" s="43" t="s">
        <v>340</v>
      </c>
      <c r="GH17" s="43" t="s">
        <v>338</v>
      </c>
      <c r="GI17" s="43" t="s">
        <v>338</v>
      </c>
      <c r="GJ17" s="43" t="s">
        <v>338</v>
      </c>
      <c r="GK17" s="43" t="s">
        <v>338</v>
      </c>
      <c r="GL17" s="43" t="s">
        <v>338</v>
      </c>
      <c r="GM17" s="43" t="s">
        <v>338</v>
      </c>
      <c r="GN17" s="43" t="s">
        <v>338</v>
      </c>
      <c r="GO17" s="43" t="s">
        <v>338</v>
      </c>
      <c r="GP17" s="43" t="s">
        <v>341</v>
      </c>
    </row>
    <row r="18" spans="1:198" x14ac:dyDescent="0.3">
      <c r="A18" s="45"/>
      <c r="B18" s="47" t="s">
        <v>568</v>
      </c>
      <c r="C18" s="47" t="s">
        <v>502</v>
      </c>
      <c r="D18" s="45" t="s">
        <v>330</v>
      </c>
      <c r="E18" s="45" t="s">
        <v>330</v>
      </c>
      <c r="F18" s="45" t="s">
        <v>336</v>
      </c>
      <c r="G18" s="43" t="s">
        <v>495</v>
      </c>
      <c r="H18" s="43" t="s">
        <v>497</v>
      </c>
      <c r="I18" s="119" t="s">
        <v>337</v>
      </c>
      <c r="J18" s="119" t="s">
        <v>832</v>
      </c>
      <c r="K18" s="119" t="s">
        <v>842</v>
      </c>
      <c r="L18" s="50">
        <v>18</v>
      </c>
      <c r="M18" s="129" t="s">
        <v>507</v>
      </c>
      <c r="N18" s="43" t="s">
        <v>338</v>
      </c>
      <c r="O18" s="43" t="s">
        <v>338</v>
      </c>
      <c r="P18" s="43" t="s">
        <v>340</v>
      </c>
      <c r="Q18" s="43" t="s">
        <v>338</v>
      </c>
      <c r="R18" s="43" t="s">
        <v>338</v>
      </c>
      <c r="S18" s="43" t="s">
        <v>338</v>
      </c>
      <c r="T18" s="43" t="s">
        <v>341</v>
      </c>
      <c r="U18" s="43" t="s">
        <v>338</v>
      </c>
      <c r="V18" s="43" t="s">
        <v>341</v>
      </c>
      <c r="W18" s="43" t="s">
        <v>341</v>
      </c>
      <c r="X18" s="43" t="s">
        <v>340</v>
      </c>
      <c r="Y18" s="43" t="s">
        <v>340</v>
      </c>
      <c r="Z18" s="43" t="s">
        <v>338</v>
      </c>
      <c r="AA18" s="43" t="s">
        <v>338</v>
      </c>
      <c r="AB18" s="43" t="s">
        <v>338</v>
      </c>
      <c r="AC18" s="43" t="s">
        <v>338</v>
      </c>
      <c r="AD18" s="43" t="s">
        <v>338</v>
      </c>
      <c r="AE18" s="43" t="s">
        <v>338</v>
      </c>
      <c r="AF18" s="43" t="s">
        <v>338</v>
      </c>
      <c r="AG18" s="43" t="s">
        <v>338</v>
      </c>
      <c r="AH18" s="43" t="s">
        <v>338</v>
      </c>
      <c r="AI18" s="43" t="s">
        <v>340</v>
      </c>
      <c r="AJ18" s="43" t="s">
        <v>338</v>
      </c>
      <c r="AK18" s="43" t="s">
        <v>338</v>
      </c>
      <c r="AL18" s="43" t="s">
        <v>341</v>
      </c>
      <c r="AM18" s="43" t="s">
        <v>338</v>
      </c>
      <c r="AN18" s="43" t="s">
        <v>338</v>
      </c>
      <c r="AO18" s="43" t="s">
        <v>338</v>
      </c>
      <c r="AP18" s="43" t="s">
        <v>341</v>
      </c>
      <c r="AQ18" s="43" t="s">
        <v>339</v>
      </c>
      <c r="AR18" s="43" t="s">
        <v>339</v>
      </c>
      <c r="AS18" s="43" t="s">
        <v>339</v>
      </c>
      <c r="AT18" s="43" t="s">
        <v>339</v>
      </c>
      <c r="AU18" s="43" t="s">
        <v>339</v>
      </c>
      <c r="AV18" s="43" t="s">
        <v>338</v>
      </c>
      <c r="AW18" s="43" t="s">
        <v>338</v>
      </c>
      <c r="AX18" s="43" t="s">
        <v>340</v>
      </c>
      <c r="AY18" s="43" t="s">
        <v>340</v>
      </c>
      <c r="AZ18" s="43" t="s">
        <v>338</v>
      </c>
      <c r="BA18" s="43" t="s">
        <v>338</v>
      </c>
      <c r="BB18" s="43" t="s">
        <v>338</v>
      </c>
      <c r="BC18" s="43" t="s">
        <v>338</v>
      </c>
      <c r="BD18" s="43" t="s">
        <v>341</v>
      </c>
      <c r="BE18" s="43" t="s">
        <v>338</v>
      </c>
      <c r="BF18" s="43" t="s">
        <v>338</v>
      </c>
      <c r="BG18" s="43" t="s">
        <v>340</v>
      </c>
      <c r="BH18" s="43" t="s">
        <v>338</v>
      </c>
      <c r="BI18" s="43" t="s">
        <v>338</v>
      </c>
      <c r="BJ18" s="43" t="s">
        <v>339</v>
      </c>
      <c r="BK18" s="43" t="s">
        <v>339</v>
      </c>
      <c r="BL18" s="129" t="s">
        <v>878</v>
      </c>
      <c r="BM18" s="43" t="s">
        <v>338</v>
      </c>
      <c r="BN18" s="43" t="s">
        <v>338</v>
      </c>
      <c r="BO18" s="43" t="s">
        <v>340</v>
      </c>
      <c r="BP18" s="43" t="s">
        <v>338</v>
      </c>
      <c r="BQ18" s="43" t="s">
        <v>338</v>
      </c>
      <c r="BR18" s="43" t="s">
        <v>338</v>
      </c>
      <c r="BS18" s="43" t="s">
        <v>341</v>
      </c>
      <c r="BT18" s="43" t="s">
        <v>338</v>
      </c>
      <c r="BU18" s="43" t="s">
        <v>341</v>
      </c>
      <c r="BV18" s="43" t="s">
        <v>341</v>
      </c>
      <c r="BW18" s="43" t="s">
        <v>338</v>
      </c>
      <c r="BX18" s="43" t="s">
        <v>338</v>
      </c>
      <c r="BY18" s="43" t="s">
        <v>338</v>
      </c>
      <c r="BZ18" s="43" t="s">
        <v>338</v>
      </c>
      <c r="CA18" s="43" t="s">
        <v>338</v>
      </c>
      <c r="CB18" s="43" t="s">
        <v>338</v>
      </c>
      <c r="CC18" s="43" t="s">
        <v>338</v>
      </c>
      <c r="CD18" s="43" t="s">
        <v>340</v>
      </c>
      <c r="CE18" s="43" t="s">
        <v>338</v>
      </c>
      <c r="CF18" s="43" t="s">
        <v>338</v>
      </c>
      <c r="CG18" s="43" t="s">
        <v>341</v>
      </c>
      <c r="CH18" s="43" t="s">
        <v>338</v>
      </c>
      <c r="CI18" s="43" t="s">
        <v>340</v>
      </c>
      <c r="CJ18" s="43" t="s">
        <v>338</v>
      </c>
      <c r="CK18" s="43" t="s">
        <v>338</v>
      </c>
      <c r="CL18" s="43" t="s">
        <v>341</v>
      </c>
      <c r="CM18" s="43" t="s">
        <v>338</v>
      </c>
      <c r="CN18" s="43" t="s">
        <v>338</v>
      </c>
      <c r="CO18" s="43" t="s">
        <v>338</v>
      </c>
      <c r="CP18" s="43" t="s">
        <v>338</v>
      </c>
      <c r="CQ18" s="43" t="s">
        <v>338</v>
      </c>
      <c r="CR18" s="43" t="s">
        <v>338</v>
      </c>
      <c r="CS18" s="43" t="s">
        <v>338</v>
      </c>
      <c r="CT18" s="43" t="s">
        <v>338</v>
      </c>
      <c r="CU18" s="43" t="s">
        <v>338</v>
      </c>
      <c r="CV18" s="43" t="s">
        <v>340</v>
      </c>
      <c r="CW18" s="43" t="s">
        <v>340</v>
      </c>
      <c r="CX18" s="43" t="s">
        <v>340</v>
      </c>
      <c r="CY18" s="43" t="s">
        <v>338</v>
      </c>
      <c r="CZ18" s="43" t="s">
        <v>340</v>
      </c>
      <c r="DA18" s="43" t="s">
        <v>338</v>
      </c>
      <c r="DB18" s="43" t="s">
        <v>338</v>
      </c>
      <c r="DC18" s="43" t="s">
        <v>338</v>
      </c>
      <c r="DD18" s="43" t="s">
        <v>338</v>
      </c>
      <c r="DE18" s="43" t="s">
        <v>338</v>
      </c>
      <c r="DF18" s="43" t="s">
        <v>340</v>
      </c>
      <c r="DG18" s="43" t="s">
        <v>338</v>
      </c>
      <c r="DH18" s="43" t="s">
        <v>338</v>
      </c>
      <c r="DI18" s="43" t="s">
        <v>338</v>
      </c>
      <c r="DJ18" s="43" t="s">
        <v>338</v>
      </c>
      <c r="DK18" s="43" t="s">
        <v>338</v>
      </c>
      <c r="DL18" s="43" t="s">
        <v>338</v>
      </c>
      <c r="DM18" s="43" t="s">
        <v>341</v>
      </c>
      <c r="DN18" s="43" t="s">
        <v>338</v>
      </c>
      <c r="DO18" s="43" t="s">
        <v>338</v>
      </c>
      <c r="DP18" s="43" t="s">
        <v>338</v>
      </c>
      <c r="DQ18" s="43" t="s">
        <v>338</v>
      </c>
      <c r="DR18" s="43" t="s">
        <v>338</v>
      </c>
      <c r="DS18" s="43" t="s">
        <v>338</v>
      </c>
      <c r="DT18" s="43" t="s">
        <v>340</v>
      </c>
      <c r="DU18" s="43" t="s">
        <v>338</v>
      </c>
      <c r="DV18" s="43" t="s">
        <v>338</v>
      </c>
      <c r="DW18" s="43" t="s">
        <v>338</v>
      </c>
      <c r="DX18" s="43" t="s">
        <v>338</v>
      </c>
      <c r="DY18" s="43" t="s">
        <v>338</v>
      </c>
      <c r="DZ18" s="43" t="s">
        <v>340</v>
      </c>
      <c r="EA18" s="43" t="s">
        <v>338</v>
      </c>
      <c r="EB18" s="43" t="s">
        <v>340</v>
      </c>
      <c r="EC18" s="43" t="s">
        <v>338</v>
      </c>
      <c r="ED18" s="43" t="s">
        <v>338</v>
      </c>
      <c r="EE18" s="43" t="s">
        <v>338</v>
      </c>
      <c r="EF18" s="43" t="s">
        <v>338</v>
      </c>
      <c r="EG18" s="43" t="s">
        <v>338</v>
      </c>
      <c r="EH18" s="43" t="s">
        <v>340</v>
      </c>
      <c r="EI18" s="43" t="s">
        <v>338</v>
      </c>
      <c r="EJ18" s="43" t="s">
        <v>341</v>
      </c>
      <c r="EK18" s="43" t="s">
        <v>339</v>
      </c>
      <c r="EL18" s="43" t="s">
        <v>341</v>
      </c>
      <c r="EM18" s="43" t="s">
        <v>341</v>
      </c>
      <c r="EN18" s="43" t="s">
        <v>338</v>
      </c>
      <c r="EO18" s="43" t="s">
        <v>338</v>
      </c>
      <c r="EP18" s="43" t="s">
        <v>338</v>
      </c>
      <c r="EQ18" s="43" t="s">
        <v>340</v>
      </c>
      <c r="ER18" s="43" t="s">
        <v>338</v>
      </c>
      <c r="ES18" s="43" t="s">
        <v>338</v>
      </c>
      <c r="ET18" s="43" t="s">
        <v>338</v>
      </c>
      <c r="EU18" s="43" t="s">
        <v>338</v>
      </c>
      <c r="EV18" s="43" t="s">
        <v>338</v>
      </c>
      <c r="EW18" s="43" t="s">
        <v>340</v>
      </c>
      <c r="EX18" s="43" t="s">
        <v>338</v>
      </c>
      <c r="EY18" s="43" t="s">
        <v>338</v>
      </c>
      <c r="EZ18" s="43" t="s">
        <v>338</v>
      </c>
      <c r="FA18" s="43" t="s">
        <v>340</v>
      </c>
      <c r="FB18" s="43" t="s">
        <v>341</v>
      </c>
      <c r="FC18" s="43" t="s">
        <v>339</v>
      </c>
      <c r="FD18" s="43" t="s">
        <v>339</v>
      </c>
      <c r="FE18" s="43" t="s">
        <v>339</v>
      </c>
      <c r="FF18" s="43" t="s">
        <v>339</v>
      </c>
      <c r="FG18" s="43" t="s">
        <v>338</v>
      </c>
      <c r="FH18" s="43" t="s">
        <v>338</v>
      </c>
      <c r="FI18" s="43" t="s">
        <v>338</v>
      </c>
      <c r="FJ18" s="43" t="s">
        <v>340</v>
      </c>
      <c r="FK18" s="43" t="s">
        <v>338</v>
      </c>
      <c r="FL18" s="43" t="s">
        <v>338</v>
      </c>
      <c r="FM18" s="43" t="s">
        <v>338</v>
      </c>
      <c r="FN18" s="43" t="s">
        <v>340</v>
      </c>
      <c r="FO18" s="43" t="s">
        <v>338</v>
      </c>
      <c r="FP18" s="43" t="s">
        <v>338</v>
      </c>
      <c r="FQ18" s="43" t="s">
        <v>340</v>
      </c>
      <c r="FR18" s="43" t="s">
        <v>338</v>
      </c>
      <c r="FS18" s="43" t="s">
        <v>338</v>
      </c>
      <c r="FT18" s="43" t="s">
        <v>338</v>
      </c>
      <c r="FU18" s="43" t="s">
        <v>338</v>
      </c>
      <c r="FV18" s="43" t="s">
        <v>338</v>
      </c>
      <c r="FW18" s="43" t="s">
        <v>340</v>
      </c>
      <c r="FX18" s="43" t="s">
        <v>340</v>
      </c>
      <c r="FY18" s="43" t="s">
        <v>340</v>
      </c>
      <c r="FZ18" s="43" t="s">
        <v>340</v>
      </c>
      <c r="GA18" s="43" t="s">
        <v>341</v>
      </c>
      <c r="GB18" s="43" t="s">
        <v>340</v>
      </c>
      <c r="GC18" s="43" t="s">
        <v>338</v>
      </c>
      <c r="GD18" s="43" t="s">
        <v>338</v>
      </c>
      <c r="GE18" s="43" t="s">
        <v>338</v>
      </c>
      <c r="GF18" s="43" t="s">
        <v>338</v>
      </c>
      <c r="GG18" s="43" t="s">
        <v>340</v>
      </c>
      <c r="GH18" s="43" t="s">
        <v>338</v>
      </c>
      <c r="GI18" s="43" t="s">
        <v>338</v>
      </c>
      <c r="GJ18" s="43" t="s">
        <v>338</v>
      </c>
      <c r="GK18" s="43" t="s">
        <v>338</v>
      </c>
      <c r="GL18" s="43" t="s">
        <v>338</v>
      </c>
      <c r="GM18" s="43" t="s">
        <v>338</v>
      </c>
      <c r="GN18" s="43" t="s">
        <v>338</v>
      </c>
      <c r="GO18" s="43" t="s">
        <v>338</v>
      </c>
      <c r="GP18" s="43" t="s">
        <v>341</v>
      </c>
    </row>
    <row r="19" spans="1:198" x14ac:dyDescent="0.3">
      <c r="A19" s="45"/>
      <c r="B19" s="47" t="s">
        <v>568</v>
      </c>
      <c r="C19" s="47" t="s">
        <v>502</v>
      </c>
      <c r="D19" s="45" t="s">
        <v>330</v>
      </c>
      <c r="E19" s="45" t="s">
        <v>337</v>
      </c>
      <c r="F19" s="45" t="s">
        <v>336</v>
      </c>
      <c r="G19" s="43" t="s">
        <v>495</v>
      </c>
      <c r="H19" s="43" t="s">
        <v>497</v>
      </c>
      <c r="I19" s="119" t="s">
        <v>337</v>
      </c>
      <c r="J19" s="119" t="s">
        <v>834</v>
      </c>
      <c r="K19" s="119" t="s">
        <v>843</v>
      </c>
      <c r="L19" s="50">
        <v>26</v>
      </c>
      <c r="M19" s="129" t="s">
        <v>507</v>
      </c>
      <c r="N19" s="43" t="s">
        <v>338</v>
      </c>
      <c r="O19" s="43" t="s">
        <v>338</v>
      </c>
      <c r="P19" s="43" t="s">
        <v>340</v>
      </c>
      <c r="Q19" s="43" t="s">
        <v>338</v>
      </c>
      <c r="R19" s="43" t="s">
        <v>338</v>
      </c>
      <c r="S19" s="43" t="s">
        <v>338</v>
      </c>
      <c r="T19" s="43" t="s">
        <v>341</v>
      </c>
      <c r="U19" s="43" t="s">
        <v>338</v>
      </c>
      <c r="V19" s="43" t="s">
        <v>341</v>
      </c>
      <c r="W19" s="43" t="s">
        <v>341</v>
      </c>
      <c r="X19" s="43" t="s">
        <v>340</v>
      </c>
      <c r="Y19" s="43" t="s">
        <v>340</v>
      </c>
      <c r="Z19" s="43" t="s">
        <v>338</v>
      </c>
      <c r="AA19" s="43" t="s">
        <v>338</v>
      </c>
      <c r="AB19" s="43" t="s">
        <v>338</v>
      </c>
      <c r="AC19" s="43" t="s">
        <v>338</v>
      </c>
      <c r="AD19" s="43" t="s">
        <v>338</v>
      </c>
      <c r="AE19" s="43" t="s">
        <v>338</v>
      </c>
      <c r="AF19" s="43" t="s">
        <v>338</v>
      </c>
      <c r="AG19" s="43" t="s">
        <v>338</v>
      </c>
      <c r="AH19" s="43" t="s">
        <v>338</v>
      </c>
      <c r="AI19" s="43" t="s">
        <v>340</v>
      </c>
      <c r="AJ19" s="43" t="s">
        <v>338</v>
      </c>
      <c r="AK19" s="43" t="s">
        <v>338</v>
      </c>
      <c r="AL19" s="43" t="s">
        <v>341</v>
      </c>
      <c r="AM19" s="43" t="s">
        <v>338</v>
      </c>
      <c r="AN19" s="43" t="s">
        <v>338</v>
      </c>
      <c r="AO19" s="43" t="s">
        <v>338</v>
      </c>
      <c r="AP19" s="43" t="s">
        <v>341</v>
      </c>
      <c r="AQ19" s="43" t="s">
        <v>339</v>
      </c>
      <c r="AR19" s="43" t="s">
        <v>339</v>
      </c>
      <c r="AS19" s="43" t="s">
        <v>339</v>
      </c>
      <c r="AT19" s="43" t="s">
        <v>339</v>
      </c>
      <c r="AU19" s="43" t="s">
        <v>339</v>
      </c>
      <c r="AV19" s="43" t="s">
        <v>341</v>
      </c>
      <c r="AW19" s="43" t="s">
        <v>341</v>
      </c>
      <c r="AX19" s="43" t="s">
        <v>340</v>
      </c>
      <c r="AY19" s="43" t="s">
        <v>340</v>
      </c>
      <c r="AZ19" s="43" t="s">
        <v>338</v>
      </c>
      <c r="BA19" s="43" t="s">
        <v>338</v>
      </c>
      <c r="BB19" s="43" t="s">
        <v>338</v>
      </c>
      <c r="BC19" s="43" t="s">
        <v>338</v>
      </c>
      <c r="BD19" s="43" t="s">
        <v>341</v>
      </c>
      <c r="BE19" s="43" t="s">
        <v>338</v>
      </c>
      <c r="BF19" s="43" t="s">
        <v>338</v>
      </c>
      <c r="BG19" s="43" t="s">
        <v>340</v>
      </c>
      <c r="BH19" s="43" t="s">
        <v>338</v>
      </c>
      <c r="BI19" s="43" t="s">
        <v>338</v>
      </c>
      <c r="BJ19" s="43" t="s">
        <v>339</v>
      </c>
      <c r="BK19" s="43" t="s">
        <v>339</v>
      </c>
      <c r="BL19" s="129" t="s">
        <v>878</v>
      </c>
      <c r="BM19" s="43" t="s">
        <v>338</v>
      </c>
      <c r="BN19" s="43" t="s">
        <v>338</v>
      </c>
      <c r="BO19" s="43" t="s">
        <v>340</v>
      </c>
      <c r="BP19" s="43" t="s">
        <v>338</v>
      </c>
      <c r="BQ19" s="43" t="s">
        <v>338</v>
      </c>
      <c r="BR19" s="43" t="s">
        <v>338</v>
      </c>
      <c r="BS19" s="43" t="s">
        <v>341</v>
      </c>
      <c r="BT19" s="43" t="s">
        <v>338</v>
      </c>
      <c r="BU19" s="43" t="s">
        <v>341</v>
      </c>
      <c r="BV19" s="43" t="s">
        <v>341</v>
      </c>
      <c r="BW19" s="43" t="s">
        <v>338</v>
      </c>
      <c r="BX19" s="43" t="s">
        <v>338</v>
      </c>
      <c r="BY19" s="43" t="s">
        <v>338</v>
      </c>
      <c r="BZ19" s="43" t="s">
        <v>338</v>
      </c>
      <c r="CA19" s="43" t="s">
        <v>338</v>
      </c>
      <c r="CB19" s="43" t="s">
        <v>338</v>
      </c>
      <c r="CC19" s="43" t="s">
        <v>338</v>
      </c>
      <c r="CD19" s="43" t="s">
        <v>340</v>
      </c>
      <c r="CE19" s="43" t="s">
        <v>338</v>
      </c>
      <c r="CF19" s="43" t="s">
        <v>338</v>
      </c>
      <c r="CG19" s="43" t="s">
        <v>341</v>
      </c>
      <c r="CH19" s="43" t="s">
        <v>338</v>
      </c>
      <c r="CI19" s="43" t="s">
        <v>340</v>
      </c>
      <c r="CJ19" s="43" t="s">
        <v>338</v>
      </c>
      <c r="CK19" s="43" t="s">
        <v>338</v>
      </c>
      <c r="CL19" s="43" t="s">
        <v>341</v>
      </c>
      <c r="CM19" s="43" t="s">
        <v>338</v>
      </c>
      <c r="CN19" s="43" t="s">
        <v>338</v>
      </c>
      <c r="CO19" s="43" t="s">
        <v>338</v>
      </c>
      <c r="CP19" s="43" t="s">
        <v>338</v>
      </c>
      <c r="CQ19" s="43" t="s">
        <v>338</v>
      </c>
      <c r="CR19" s="43" t="s">
        <v>338</v>
      </c>
      <c r="CS19" s="43" t="s">
        <v>338</v>
      </c>
      <c r="CT19" s="43" t="s">
        <v>338</v>
      </c>
      <c r="CU19" s="43" t="s">
        <v>340</v>
      </c>
      <c r="CV19" s="43" t="s">
        <v>340</v>
      </c>
      <c r="CW19" s="43" t="s">
        <v>340</v>
      </c>
      <c r="CX19" s="43" t="s">
        <v>340</v>
      </c>
      <c r="CY19" s="43" t="s">
        <v>338</v>
      </c>
      <c r="CZ19" s="43" t="s">
        <v>340</v>
      </c>
      <c r="DA19" s="43" t="s">
        <v>338</v>
      </c>
      <c r="DB19" s="43" t="s">
        <v>338</v>
      </c>
      <c r="DC19" s="43" t="s">
        <v>338</v>
      </c>
      <c r="DD19" s="43" t="s">
        <v>338</v>
      </c>
      <c r="DE19" s="43" t="s">
        <v>338</v>
      </c>
      <c r="DF19" s="43" t="s">
        <v>340</v>
      </c>
      <c r="DG19" s="43" t="s">
        <v>338</v>
      </c>
      <c r="DH19" s="43" t="s">
        <v>338</v>
      </c>
      <c r="DI19" s="43" t="s">
        <v>338</v>
      </c>
      <c r="DJ19" s="43" t="s">
        <v>338</v>
      </c>
      <c r="DK19" s="43" t="s">
        <v>338</v>
      </c>
      <c r="DL19" s="43" t="s">
        <v>338</v>
      </c>
      <c r="DM19" s="43" t="s">
        <v>341</v>
      </c>
      <c r="DN19" s="43" t="s">
        <v>338</v>
      </c>
      <c r="DO19" s="43" t="s">
        <v>338</v>
      </c>
      <c r="DP19" s="43" t="s">
        <v>338</v>
      </c>
      <c r="DQ19" s="43" t="s">
        <v>338</v>
      </c>
      <c r="DR19" s="43" t="s">
        <v>338</v>
      </c>
      <c r="DS19" s="43" t="s">
        <v>338</v>
      </c>
      <c r="DT19" s="43" t="s">
        <v>340</v>
      </c>
      <c r="DU19" s="43" t="s">
        <v>338</v>
      </c>
      <c r="DV19" s="43" t="s">
        <v>338</v>
      </c>
      <c r="DW19" s="43" t="s">
        <v>338</v>
      </c>
      <c r="DX19" s="43" t="s">
        <v>338</v>
      </c>
      <c r="DY19" s="43" t="s">
        <v>338</v>
      </c>
      <c r="DZ19" s="43" t="s">
        <v>340</v>
      </c>
      <c r="EA19" s="43" t="s">
        <v>338</v>
      </c>
      <c r="EB19" s="43" t="s">
        <v>340</v>
      </c>
      <c r="EC19" s="43" t="s">
        <v>338</v>
      </c>
      <c r="ED19" s="43" t="s">
        <v>338</v>
      </c>
      <c r="EE19" s="43" t="s">
        <v>338</v>
      </c>
      <c r="EF19" s="43" t="s">
        <v>338</v>
      </c>
      <c r="EG19" s="43" t="s">
        <v>338</v>
      </c>
      <c r="EH19" s="43" t="s">
        <v>340</v>
      </c>
      <c r="EI19" s="43" t="s">
        <v>338</v>
      </c>
      <c r="EJ19" s="43" t="s">
        <v>341</v>
      </c>
      <c r="EK19" s="43" t="s">
        <v>339</v>
      </c>
      <c r="EL19" s="43" t="s">
        <v>341</v>
      </c>
      <c r="EM19" s="43" t="s">
        <v>341</v>
      </c>
      <c r="EN19" s="43" t="s">
        <v>338</v>
      </c>
      <c r="EO19" s="43" t="s">
        <v>338</v>
      </c>
      <c r="EP19" s="43" t="s">
        <v>338</v>
      </c>
      <c r="EQ19" s="43" t="s">
        <v>340</v>
      </c>
      <c r="ER19" s="43" t="s">
        <v>338</v>
      </c>
      <c r="ES19" s="43" t="s">
        <v>338</v>
      </c>
      <c r="ET19" s="43" t="s">
        <v>338</v>
      </c>
      <c r="EU19" s="43" t="s">
        <v>338</v>
      </c>
      <c r="EV19" s="43" t="s">
        <v>338</v>
      </c>
      <c r="EW19" s="43" t="s">
        <v>340</v>
      </c>
      <c r="EX19" s="43" t="s">
        <v>338</v>
      </c>
      <c r="EY19" s="43" t="s">
        <v>338</v>
      </c>
      <c r="EZ19" s="43" t="s">
        <v>338</v>
      </c>
      <c r="FA19" s="43" t="s">
        <v>340</v>
      </c>
      <c r="FB19" s="43" t="s">
        <v>341</v>
      </c>
      <c r="FC19" s="43" t="s">
        <v>339</v>
      </c>
      <c r="FD19" s="43" t="s">
        <v>339</v>
      </c>
      <c r="FE19" s="43" t="s">
        <v>339</v>
      </c>
      <c r="FF19" s="43" t="s">
        <v>339</v>
      </c>
      <c r="FG19" s="43" t="s">
        <v>338</v>
      </c>
      <c r="FH19" s="43" t="s">
        <v>338</v>
      </c>
      <c r="FI19" s="43" t="s">
        <v>338</v>
      </c>
      <c r="FJ19" s="43" t="s">
        <v>340</v>
      </c>
      <c r="FK19" s="43" t="s">
        <v>338</v>
      </c>
      <c r="FL19" s="43" t="s">
        <v>338</v>
      </c>
      <c r="FM19" s="43" t="s">
        <v>338</v>
      </c>
      <c r="FN19" s="43" t="s">
        <v>340</v>
      </c>
      <c r="FO19" s="43" t="s">
        <v>338</v>
      </c>
      <c r="FP19" s="43" t="s">
        <v>338</v>
      </c>
      <c r="FQ19" s="43" t="s">
        <v>340</v>
      </c>
      <c r="FR19" s="43" t="s">
        <v>338</v>
      </c>
      <c r="FS19" s="43" t="s">
        <v>338</v>
      </c>
      <c r="FT19" s="43" t="s">
        <v>338</v>
      </c>
      <c r="FU19" s="43" t="s">
        <v>338</v>
      </c>
      <c r="FV19" s="43" t="s">
        <v>338</v>
      </c>
      <c r="FW19" s="43" t="s">
        <v>340</v>
      </c>
      <c r="FX19" s="43" t="s">
        <v>340</v>
      </c>
      <c r="FY19" s="43" t="s">
        <v>340</v>
      </c>
      <c r="FZ19" s="43" t="s">
        <v>340</v>
      </c>
      <c r="GA19" s="43" t="s">
        <v>341</v>
      </c>
      <c r="GB19" s="43" t="s">
        <v>340</v>
      </c>
      <c r="GC19" s="43" t="s">
        <v>338</v>
      </c>
      <c r="GD19" s="43" t="s">
        <v>338</v>
      </c>
      <c r="GE19" s="43" t="s">
        <v>338</v>
      </c>
      <c r="GF19" s="43" t="s">
        <v>338</v>
      </c>
      <c r="GG19" s="43" t="s">
        <v>340</v>
      </c>
      <c r="GH19" s="43" t="s">
        <v>338</v>
      </c>
      <c r="GI19" s="43" t="s">
        <v>338</v>
      </c>
      <c r="GJ19" s="43" t="s">
        <v>338</v>
      </c>
      <c r="GK19" s="43" t="s">
        <v>338</v>
      </c>
      <c r="GL19" s="43" t="s">
        <v>338</v>
      </c>
      <c r="GM19" s="43" t="s">
        <v>338</v>
      </c>
      <c r="GN19" s="43" t="s">
        <v>338</v>
      </c>
      <c r="GO19" s="43" t="s">
        <v>338</v>
      </c>
      <c r="GP19" s="43" t="s">
        <v>341</v>
      </c>
    </row>
    <row r="20" spans="1:198" x14ac:dyDescent="0.3">
      <c r="A20" s="45"/>
      <c r="B20" s="47" t="s">
        <v>735</v>
      </c>
      <c r="C20" s="47" t="s">
        <v>502</v>
      </c>
      <c r="D20" s="45" t="s">
        <v>337</v>
      </c>
      <c r="E20" s="45" t="s">
        <v>329</v>
      </c>
      <c r="F20" s="45" t="s">
        <v>336</v>
      </c>
      <c r="G20" s="43" t="s">
        <v>495</v>
      </c>
      <c r="H20" s="43" t="s">
        <v>497</v>
      </c>
      <c r="I20" s="119" t="s">
        <v>498</v>
      </c>
      <c r="J20" s="119" t="s">
        <v>830</v>
      </c>
      <c r="K20" s="119" t="s">
        <v>844</v>
      </c>
      <c r="L20" s="50">
        <v>11</v>
      </c>
      <c r="M20" s="129" t="s">
        <v>507</v>
      </c>
      <c r="N20" s="43" t="s">
        <v>338</v>
      </c>
      <c r="O20" s="43" t="s">
        <v>338</v>
      </c>
      <c r="P20" s="43" t="s">
        <v>340</v>
      </c>
      <c r="Q20" s="43" t="s">
        <v>338</v>
      </c>
      <c r="R20" s="43" t="s">
        <v>338</v>
      </c>
      <c r="S20" s="43" t="s">
        <v>338</v>
      </c>
      <c r="T20" s="43" t="s">
        <v>341</v>
      </c>
      <c r="U20" s="43" t="s">
        <v>338</v>
      </c>
      <c r="V20" s="43" t="s">
        <v>341</v>
      </c>
      <c r="W20" s="43" t="s">
        <v>341</v>
      </c>
      <c r="X20" s="43" t="s">
        <v>340</v>
      </c>
      <c r="Y20" s="43" t="s">
        <v>340</v>
      </c>
      <c r="Z20" s="43" t="s">
        <v>338</v>
      </c>
      <c r="AA20" s="43" t="s">
        <v>338</v>
      </c>
      <c r="AB20" s="43" t="s">
        <v>338</v>
      </c>
      <c r="AC20" s="43" t="s">
        <v>338</v>
      </c>
      <c r="AD20" s="43" t="s">
        <v>338</v>
      </c>
      <c r="AE20" s="43" t="s">
        <v>338</v>
      </c>
      <c r="AF20" s="43" t="s">
        <v>338</v>
      </c>
      <c r="AG20" s="43" t="s">
        <v>338</v>
      </c>
      <c r="AH20" s="43" t="s">
        <v>338</v>
      </c>
      <c r="AI20" s="43" t="s">
        <v>340</v>
      </c>
      <c r="AJ20" s="43" t="s">
        <v>338</v>
      </c>
      <c r="AK20" s="43" t="s">
        <v>338</v>
      </c>
      <c r="AL20" s="43" t="s">
        <v>341</v>
      </c>
      <c r="AM20" s="43" t="s">
        <v>338</v>
      </c>
      <c r="AN20" s="43" t="s">
        <v>338</v>
      </c>
      <c r="AO20" s="43" t="s">
        <v>338</v>
      </c>
      <c r="AP20" s="43" t="s">
        <v>341</v>
      </c>
      <c r="AQ20" s="43" t="s">
        <v>339</v>
      </c>
      <c r="AR20" s="43" t="s">
        <v>339</v>
      </c>
      <c r="AS20" s="43" t="s">
        <v>339</v>
      </c>
      <c r="AT20" s="43" t="s">
        <v>339</v>
      </c>
      <c r="AU20" s="43" t="s">
        <v>339</v>
      </c>
      <c r="AV20" s="43" t="s">
        <v>338</v>
      </c>
      <c r="AW20" s="43" t="s">
        <v>338</v>
      </c>
      <c r="AX20" s="43" t="s">
        <v>340</v>
      </c>
      <c r="AY20" s="43" t="s">
        <v>340</v>
      </c>
      <c r="AZ20" s="43" t="s">
        <v>338</v>
      </c>
      <c r="BA20" s="43" t="s">
        <v>338</v>
      </c>
      <c r="BB20" s="43" t="s">
        <v>338</v>
      </c>
      <c r="BC20" s="43" t="s">
        <v>338</v>
      </c>
      <c r="BD20" s="43" t="s">
        <v>341</v>
      </c>
      <c r="BE20" s="43" t="s">
        <v>338</v>
      </c>
      <c r="BF20" s="43" t="s">
        <v>338</v>
      </c>
      <c r="BG20" s="43" t="s">
        <v>340</v>
      </c>
      <c r="BH20" s="43" t="s">
        <v>338</v>
      </c>
      <c r="BI20" s="43" t="s">
        <v>338</v>
      </c>
      <c r="BJ20" s="43" t="s">
        <v>339</v>
      </c>
      <c r="BK20" s="43" t="s">
        <v>339</v>
      </c>
      <c r="BL20" s="129" t="s">
        <v>878</v>
      </c>
      <c r="BM20" s="43" t="s">
        <v>338</v>
      </c>
      <c r="BN20" s="43" t="s">
        <v>338</v>
      </c>
      <c r="BO20" s="43" t="s">
        <v>340</v>
      </c>
      <c r="BP20" s="43" t="s">
        <v>338</v>
      </c>
      <c r="BQ20" s="43" t="s">
        <v>338</v>
      </c>
      <c r="BR20" s="43" t="s">
        <v>338</v>
      </c>
      <c r="BS20" s="43" t="s">
        <v>341</v>
      </c>
      <c r="BT20" s="43" t="s">
        <v>338</v>
      </c>
      <c r="BU20" s="43" t="s">
        <v>341</v>
      </c>
      <c r="BV20" s="43" t="s">
        <v>341</v>
      </c>
      <c r="BW20" s="43" t="s">
        <v>338</v>
      </c>
      <c r="BX20" s="43" t="s">
        <v>338</v>
      </c>
      <c r="BY20" s="43" t="s">
        <v>338</v>
      </c>
      <c r="BZ20" s="43" t="s">
        <v>338</v>
      </c>
      <c r="CA20" s="43" t="s">
        <v>338</v>
      </c>
      <c r="CB20" s="43" t="s">
        <v>341</v>
      </c>
      <c r="CC20" s="43" t="s">
        <v>338</v>
      </c>
      <c r="CD20" s="43" t="s">
        <v>340</v>
      </c>
      <c r="CE20" s="43" t="s">
        <v>338</v>
      </c>
      <c r="CF20" s="43" t="s">
        <v>338</v>
      </c>
      <c r="CG20" s="43" t="s">
        <v>341</v>
      </c>
      <c r="CH20" s="43" t="s">
        <v>338</v>
      </c>
      <c r="CI20" s="43" t="s">
        <v>340</v>
      </c>
      <c r="CJ20" s="43" t="s">
        <v>338</v>
      </c>
      <c r="CK20" s="43" t="s">
        <v>338</v>
      </c>
      <c r="CL20" s="43" t="s">
        <v>341</v>
      </c>
      <c r="CM20" s="43" t="s">
        <v>338</v>
      </c>
      <c r="CN20" s="43" t="s">
        <v>338</v>
      </c>
      <c r="CO20" s="43" t="s">
        <v>338</v>
      </c>
      <c r="CP20" s="43" t="s">
        <v>338</v>
      </c>
      <c r="CQ20" s="43" t="s">
        <v>338</v>
      </c>
      <c r="CR20" s="43" t="s">
        <v>338</v>
      </c>
      <c r="CS20" s="43" t="s">
        <v>338</v>
      </c>
      <c r="CT20" s="43" t="s">
        <v>338</v>
      </c>
      <c r="CU20" s="43" t="s">
        <v>338</v>
      </c>
      <c r="CV20" s="43" t="s">
        <v>340</v>
      </c>
      <c r="CW20" s="43" t="s">
        <v>340</v>
      </c>
      <c r="CX20" s="43" t="s">
        <v>340</v>
      </c>
      <c r="CY20" s="43" t="s">
        <v>338</v>
      </c>
      <c r="CZ20" s="43" t="s">
        <v>340</v>
      </c>
      <c r="DA20" s="43" t="s">
        <v>338</v>
      </c>
      <c r="DB20" s="43" t="s">
        <v>338</v>
      </c>
      <c r="DC20" s="43" t="s">
        <v>341</v>
      </c>
      <c r="DD20" s="43" t="s">
        <v>339</v>
      </c>
      <c r="DE20" s="43" t="s">
        <v>339</v>
      </c>
      <c r="DF20" s="43" t="s">
        <v>339</v>
      </c>
      <c r="DG20" s="43" t="s">
        <v>339</v>
      </c>
      <c r="DH20" s="43" t="s">
        <v>339</v>
      </c>
      <c r="DI20" s="43" t="s">
        <v>339</v>
      </c>
      <c r="DJ20" s="43" t="s">
        <v>339</v>
      </c>
      <c r="DK20" s="43" t="s">
        <v>339</v>
      </c>
      <c r="DL20" s="43" t="s">
        <v>339</v>
      </c>
      <c r="DM20" s="43" t="s">
        <v>341</v>
      </c>
      <c r="DN20" s="43" t="s">
        <v>340</v>
      </c>
      <c r="DO20" s="43" t="s">
        <v>338</v>
      </c>
      <c r="DP20" s="43" t="s">
        <v>338</v>
      </c>
      <c r="DQ20" s="43" t="s">
        <v>338</v>
      </c>
      <c r="DR20" s="43" t="s">
        <v>338</v>
      </c>
      <c r="DS20" s="43" t="s">
        <v>338</v>
      </c>
      <c r="DT20" s="43" t="s">
        <v>340</v>
      </c>
      <c r="DU20" s="43" t="s">
        <v>338</v>
      </c>
      <c r="DV20" s="43" t="s">
        <v>338</v>
      </c>
      <c r="DW20" s="43" t="s">
        <v>338</v>
      </c>
      <c r="DX20" s="43" t="s">
        <v>338</v>
      </c>
      <c r="DY20" s="43" t="s">
        <v>338</v>
      </c>
      <c r="DZ20" s="43" t="s">
        <v>340</v>
      </c>
      <c r="EA20" s="43" t="s">
        <v>338</v>
      </c>
      <c r="EB20" s="43" t="s">
        <v>340</v>
      </c>
      <c r="EC20" s="43" t="s">
        <v>338</v>
      </c>
      <c r="ED20" s="43" t="s">
        <v>338</v>
      </c>
      <c r="EE20" s="43" t="s">
        <v>338</v>
      </c>
      <c r="EF20" s="43" t="s">
        <v>338</v>
      </c>
      <c r="EG20" s="43" t="s">
        <v>338</v>
      </c>
      <c r="EH20" s="43" t="s">
        <v>340</v>
      </c>
      <c r="EI20" s="43" t="s">
        <v>338</v>
      </c>
      <c r="EJ20" s="43" t="s">
        <v>341</v>
      </c>
      <c r="EK20" s="43" t="s">
        <v>339</v>
      </c>
      <c r="EL20" s="43" t="s">
        <v>341</v>
      </c>
      <c r="EM20" s="43" t="s">
        <v>341</v>
      </c>
      <c r="EN20" s="43" t="s">
        <v>338</v>
      </c>
      <c r="EO20" s="43" t="s">
        <v>338</v>
      </c>
      <c r="EP20" s="43" t="s">
        <v>338</v>
      </c>
      <c r="EQ20" s="43" t="s">
        <v>341</v>
      </c>
      <c r="ER20" s="43" t="s">
        <v>339</v>
      </c>
      <c r="ES20" s="43" t="s">
        <v>339</v>
      </c>
      <c r="ET20" s="43" t="s">
        <v>339</v>
      </c>
      <c r="EU20" s="43" t="s">
        <v>339</v>
      </c>
      <c r="EV20" s="43" t="s">
        <v>339</v>
      </c>
      <c r="EW20" s="43" t="s">
        <v>341</v>
      </c>
      <c r="EX20" s="43" t="s">
        <v>339</v>
      </c>
      <c r="EY20" s="43" t="s">
        <v>341</v>
      </c>
      <c r="EZ20" s="43" t="s">
        <v>339</v>
      </c>
      <c r="FA20" s="43" t="s">
        <v>341</v>
      </c>
      <c r="FB20" s="43" t="s">
        <v>341</v>
      </c>
      <c r="FC20" s="43" t="s">
        <v>339</v>
      </c>
      <c r="FD20" s="43" t="s">
        <v>339</v>
      </c>
      <c r="FE20" s="43" t="s">
        <v>339</v>
      </c>
      <c r="FF20" s="43" t="s">
        <v>339</v>
      </c>
      <c r="FG20" s="43" t="s">
        <v>341</v>
      </c>
      <c r="FH20" s="43" t="s">
        <v>339</v>
      </c>
      <c r="FI20" s="43" t="s">
        <v>339</v>
      </c>
      <c r="FJ20" s="43" t="s">
        <v>339</v>
      </c>
      <c r="FK20" s="43" t="s">
        <v>339</v>
      </c>
      <c r="FL20" s="43" t="s">
        <v>339</v>
      </c>
      <c r="FM20" s="43" t="s">
        <v>339</v>
      </c>
      <c r="FN20" s="43" t="s">
        <v>341</v>
      </c>
      <c r="FO20" s="43" t="s">
        <v>339</v>
      </c>
      <c r="FP20" s="43" t="s">
        <v>339</v>
      </c>
      <c r="FQ20" s="43" t="s">
        <v>339</v>
      </c>
      <c r="FR20" s="43" t="s">
        <v>338</v>
      </c>
      <c r="FS20" s="43" t="s">
        <v>338</v>
      </c>
      <c r="FT20" s="43" t="s">
        <v>338</v>
      </c>
      <c r="FU20" s="43" t="s">
        <v>338</v>
      </c>
      <c r="FV20" s="43" t="s">
        <v>338</v>
      </c>
      <c r="FW20" s="43" t="s">
        <v>340</v>
      </c>
      <c r="FX20" s="43" t="s">
        <v>340</v>
      </c>
      <c r="FY20" s="43" t="s">
        <v>340</v>
      </c>
      <c r="FZ20" s="43" t="s">
        <v>340</v>
      </c>
      <c r="GA20" s="43" t="s">
        <v>341</v>
      </c>
      <c r="GB20" s="43" t="s">
        <v>340</v>
      </c>
      <c r="GC20" s="43" t="s">
        <v>338</v>
      </c>
      <c r="GD20" s="43" t="s">
        <v>338</v>
      </c>
      <c r="GE20" s="43" t="s">
        <v>338</v>
      </c>
      <c r="GF20" s="43" t="s">
        <v>338</v>
      </c>
      <c r="GG20" s="43" t="s">
        <v>340</v>
      </c>
      <c r="GH20" s="43" t="s">
        <v>338</v>
      </c>
      <c r="GI20" s="43" t="s">
        <v>338</v>
      </c>
      <c r="GJ20" s="43" t="s">
        <v>338</v>
      </c>
      <c r="GK20" s="43" t="s">
        <v>338</v>
      </c>
      <c r="GL20" s="43" t="s">
        <v>338</v>
      </c>
      <c r="GM20" s="43" t="s">
        <v>338</v>
      </c>
      <c r="GN20" s="43" t="s">
        <v>338</v>
      </c>
      <c r="GO20" s="43" t="s">
        <v>338</v>
      </c>
      <c r="GP20" s="43" t="s">
        <v>341</v>
      </c>
    </row>
    <row r="21" spans="1:198" x14ac:dyDescent="0.3">
      <c r="A21" s="45"/>
      <c r="B21" s="47" t="s">
        <v>735</v>
      </c>
      <c r="C21" s="47" t="s">
        <v>502</v>
      </c>
      <c r="D21" s="45" t="s">
        <v>337</v>
      </c>
      <c r="E21" s="45" t="s">
        <v>330</v>
      </c>
      <c r="F21" s="45" t="s">
        <v>336</v>
      </c>
      <c r="G21" s="43" t="s">
        <v>495</v>
      </c>
      <c r="H21" s="43" t="s">
        <v>497</v>
      </c>
      <c r="I21" s="119" t="s">
        <v>498</v>
      </c>
      <c r="J21" s="119" t="s">
        <v>832</v>
      </c>
      <c r="K21" s="119" t="s">
        <v>845</v>
      </c>
      <c r="L21" s="50">
        <v>19</v>
      </c>
      <c r="M21" s="129" t="s">
        <v>507</v>
      </c>
      <c r="N21" s="43" t="s">
        <v>338</v>
      </c>
      <c r="O21" s="43" t="s">
        <v>338</v>
      </c>
      <c r="P21" s="43" t="s">
        <v>340</v>
      </c>
      <c r="Q21" s="43" t="s">
        <v>338</v>
      </c>
      <c r="R21" s="43" t="s">
        <v>338</v>
      </c>
      <c r="S21" s="43" t="s">
        <v>338</v>
      </c>
      <c r="T21" s="43" t="s">
        <v>341</v>
      </c>
      <c r="U21" s="43" t="s">
        <v>338</v>
      </c>
      <c r="V21" s="43" t="s">
        <v>341</v>
      </c>
      <c r="W21" s="43" t="s">
        <v>341</v>
      </c>
      <c r="X21" s="43" t="s">
        <v>340</v>
      </c>
      <c r="Y21" s="43" t="s">
        <v>340</v>
      </c>
      <c r="Z21" s="43" t="s">
        <v>338</v>
      </c>
      <c r="AA21" s="43" t="s">
        <v>338</v>
      </c>
      <c r="AB21" s="43" t="s">
        <v>338</v>
      </c>
      <c r="AC21" s="43" t="s">
        <v>338</v>
      </c>
      <c r="AD21" s="43" t="s">
        <v>338</v>
      </c>
      <c r="AE21" s="43" t="s">
        <v>338</v>
      </c>
      <c r="AF21" s="43" t="s">
        <v>338</v>
      </c>
      <c r="AG21" s="43" t="s">
        <v>338</v>
      </c>
      <c r="AH21" s="43" t="s">
        <v>338</v>
      </c>
      <c r="AI21" s="43" t="s">
        <v>340</v>
      </c>
      <c r="AJ21" s="43" t="s">
        <v>338</v>
      </c>
      <c r="AK21" s="43" t="s">
        <v>338</v>
      </c>
      <c r="AL21" s="43" t="s">
        <v>341</v>
      </c>
      <c r="AM21" s="43" t="s">
        <v>338</v>
      </c>
      <c r="AN21" s="43" t="s">
        <v>338</v>
      </c>
      <c r="AO21" s="43" t="s">
        <v>338</v>
      </c>
      <c r="AP21" s="43" t="s">
        <v>341</v>
      </c>
      <c r="AQ21" s="43" t="s">
        <v>339</v>
      </c>
      <c r="AR21" s="43" t="s">
        <v>339</v>
      </c>
      <c r="AS21" s="43" t="s">
        <v>339</v>
      </c>
      <c r="AT21" s="43" t="s">
        <v>339</v>
      </c>
      <c r="AU21" s="43" t="s">
        <v>339</v>
      </c>
      <c r="AV21" s="43" t="s">
        <v>338</v>
      </c>
      <c r="AW21" s="43" t="s">
        <v>338</v>
      </c>
      <c r="AX21" s="43" t="s">
        <v>340</v>
      </c>
      <c r="AY21" s="43" t="s">
        <v>340</v>
      </c>
      <c r="AZ21" s="43" t="s">
        <v>338</v>
      </c>
      <c r="BA21" s="43" t="s">
        <v>338</v>
      </c>
      <c r="BB21" s="43" t="s">
        <v>338</v>
      </c>
      <c r="BC21" s="43" t="s">
        <v>338</v>
      </c>
      <c r="BD21" s="43" t="s">
        <v>341</v>
      </c>
      <c r="BE21" s="43" t="s">
        <v>338</v>
      </c>
      <c r="BF21" s="43" t="s">
        <v>338</v>
      </c>
      <c r="BG21" s="43" t="s">
        <v>340</v>
      </c>
      <c r="BH21" s="43" t="s">
        <v>338</v>
      </c>
      <c r="BI21" s="43" t="s">
        <v>338</v>
      </c>
      <c r="BJ21" s="43" t="s">
        <v>339</v>
      </c>
      <c r="BK21" s="43" t="s">
        <v>339</v>
      </c>
      <c r="BL21" s="129" t="s">
        <v>878</v>
      </c>
      <c r="BM21" s="43" t="s">
        <v>338</v>
      </c>
      <c r="BN21" s="43" t="s">
        <v>338</v>
      </c>
      <c r="BO21" s="43" t="s">
        <v>340</v>
      </c>
      <c r="BP21" s="43" t="s">
        <v>338</v>
      </c>
      <c r="BQ21" s="43" t="s">
        <v>338</v>
      </c>
      <c r="BR21" s="43" t="s">
        <v>338</v>
      </c>
      <c r="BS21" s="43" t="s">
        <v>341</v>
      </c>
      <c r="BT21" s="43" t="s">
        <v>338</v>
      </c>
      <c r="BU21" s="43" t="s">
        <v>341</v>
      </c>
      <c r="BV21" s="43" t="s">
        <v>341</v>
      </c>
      <c r="BW21" s="43" t="s">
        <v>338</v>
      </c>
      <c r="BX21" s="43" t="s">
        <v>338</v>
      </c>
      <c r="BY21" s="43" t="s">
        <v>338</v>
      </c>
      <c r="BZ21" s="43" t="s">
        <v>338</v>
      </c>
      <c r="CA21" s="43" t="s">
        <v>338</v>
      </c>
      <c r="CB21" s="43" t="s">
        <v>341</v>
      </c>
      <c r="CC21" s="43" t="s">
        <v>338</v>
      </c>
      <c r="CD21" s="43" t="s">
        <v>340</v>
      </c>
      <c r="CE21" s="43" t="s">
        <v>338</v>
      </c>
      <c r="CF21" s="43" t="s">
        <v>338</v>
      </c>
      <c r="CG21" s="43" t="s">
        <v>341</v>
      </c>
      <c r="CH21" s="43" t="s">
        <v>338</v>
      </c>
      <c r="CI21" s="43" t="s">
        <v>340</v>
      </c>
      <c r="CJ21" s="43" t="s">
        <v>338</v>
      </c>
      <c r="CK21" s="43" t="s">
        <v>338</v>
      </c>
      <c r="CL21" s="43" t="s">
        <v>341</v>
      </c>
      <c r="CM21" s="43" t="s">
        <v>338</v>
      </c>
      <c r="CN21" s="43" t="s">
        <v>338</v>
      </c>
      <c r="CO21" s="43" t="s">
        <v>338</v>
      </c>
      <c r="CP21" s="43" t="s">
        <v>338</v>
      </c>
      <c r="CQ21" s="43" t="s">
        <v>338</v>
      </c>
      <c r="CR21" s="43" t="s">
        <v>338</v>
      </c>
      <c r="CS21" s="43" t="s">
        <v>338</v>
      </c>
      <c r="CT21" s="43" t="s">
        <v>338</v>
      </c>
      <c r="CU21" s="43" t="s">
        <v>338</v>
      </c>
      <c r="CV21" s="43" t="s">
        <v>340</v>
      </c>
      <c r="CW21" s="43" t="s">
        <v>340</v>
      </c>
      <c r="CX21" s="43" t="s">
        <v>340</v>
      </c>
      <c r="CY21" s="43" t="s">
        <v>338</v>
      </c>
      <c r="CZ21" s="43" t="s">
        <v>340</v>
      </c>
      <c r="DA21" s="43" t="s">
        <v>338</v>
      </c>
      <c r="DB21" s="43" t="s">
        <v>338</v>
      </c>
      <c r="DC21" s="43" t="s">
        <v>341</v>
      </c>
      <c r="DD21" s="43" t="s">
        <v>339</v>
      </c>
      <c r="DE21" s="43" t="s">
        <v>339</v>
      </c>
      <c r="DF21" s="43" t="s">
        <v>339</v>
      </c>
      <c r="DG21" s="43" t="s">
        <v>339</v>
      </c>
      <c r="DH21" s="43" t="s">
        <v>339</v>
      </c>
      <c r="DI21" s="43" t="s">
        <v>339</v>
      </c>
      <c r="DJ21" s="43" t="s">
        <v>339</v>
      </c>
      <c r="DK21" s="43" t="s">
        <v>339</v>
      </c>
      <c r="DL21" s="43" t="s">
        <v>339</v>
      </c>
      <c r="DM21" s="43" t="s">
        <v>341</v>
      </c>
      <c r="DN21" s="43" t="s">
        <v>340</v>
      </c>
      <c r="DO21" s="43" t="s">
        <v>338</v>
      </c>
      <c r="DP21" s="43" t="s">
        <v>338</v>
      </c>
      <c r="DQ21" s="43" t="s">
        <v>338</v>
      </c>
      <c r="DR21" s="43" t="s">
        <v>338</v>
      </c>
      <c r="DS21" s="43" t="s">
        <v>338</v>
      </c>
      <c r="DT21" s="43" t="s">
        <v>340</v>
      </c>
      <c r="DU21" s="43" t="s">
        <v>338</v>
      </c>
      <c r="DV21" s="43" t="s">
        <v>338</v>
      </c>
      <c r="DW21" s="43" t="s">
        <v>338</v>
      </c>
      <c r="DX21" s="43" t="s">
        <v>338</v>
      </c>
      <c r="DY21" s="43" t="s">
        <v>338</v>
      </c>
      <c r="DZ21" s="43" t="s">
        <v>340</v>
      </c>
      <c r="EA21" s="43" t="s">
        <v>338</v>
      </c>
      <c r="EB21" s="43" t="s">
        <v>340</v>
      </c>
      <c r="EC21" s="43" t="s">
        <v>338</v>
      </c>
      <c r="ED21" s="43" t="s">
        <v>338</v>
      </c>
      <c r="EE21" s="43" t="s">
        <v>338</v>
      </c>
      <c r="EF21" s="43" t="s">
        <v>338</v>
      </c>
      <c r="EG21" s="43" t="s">
        <v>338</v>
      </c>
      <c r="EH21" s="43" t="s">
        <v>340</v>
      </c>
      <c r="EI21" s="43" t="s">
        <v>338</v>
      </c>
      <c r="EJ21" s="43" t="s">
        <v>341</v>
      </c>
      <c r="EK21" s="43" t="s">
        <v>339</v>
      </c>
      <c r="EL21" s="43" t="s">
        <v>341</v>
      </c>
      <c r="EM21" s="43" t="s">
        <v>341</v>
      </c>
      <c r="EN21" s="43" t="s">
        <v>338</v>
      </c>
      <c r="EO21" s="43" t="s">
        <v>338</v>
      </c>
      <c r="EP21" s="43" t="s">
        <v>338</v>
      </c>
      <c r="EQ21" s="43" t="s">
        <v>341</v>
      </c>
      <c r="ER21" s="43" t="s">
        <v>339</v>
      </c>
      <c r="ES21" s="43" t="s">
        <v>339</v>
      </c>
      <c r="ET21" s="43" t="s">
        <v>339</v>
      </c>
      <c r="EU21" s="43" t="s">
        <v>339</v>
      </c>
      <c r="EV21" s="43" t="s">
        <v>339</v>
      </c>
      <c r="EW21" s="43" t="s">
        <v>341</v>
      </c>
      <c r="EX21" s="43" t="s">
        <v>339</v>
      </c>
      <c r="EY21" s="43" t="s">
        <v>341</v>
      </c>
      <c r="EZ21" s="43" t="s">
        <v>339</v>
      </c>
      <c r="FA21" s="43" t="s">
        <v>341</v>
      </c>
      <c r="FB21" s="43" t="s">
        <v>341</v>
      </c>
      <c r="FC21" s="43" t="s">
        <v>339</v>
      </c>
      <c r="FD21" s="43" t="s">
        <v>339</v>
      </c>
      <c r="FE21" s="43" t="s">
        <v>339</v>
      </c>
      <c r="FF21" s="43" t="s">
        <v>339</v>
      </c>
      <c r="FG21" s="43" t="s">
        <v>341</v>
      </c>
      <c r="FH21" s="43" t="s">
        <v>339</v>
      </c>
      <c r="FI21" s="43" t="s">
        <v>339</v>
      </c>
      <c r="FJ21" s="43" t="s">
        <v>339</v>
      </c>
      <c r="FK21" s="43" t="s">
        <v>339</v>
      </c>
      <c r="FL21" s="43" t="s">
        <v>339</v>
      </c>
      <c r="FM21" s="43" t="s">
        <v>339</v>
      </c>
      <c r="FN21" s="43" t="s">
        <v>341</v>
      </c>
      <c r="FO21" s="43" t="s">
        <v>339</v>
      </c>
      <c r="FP21" s="43" t="s">
        <v>339</v>
      </c>
      <c r="FQ21" s="43" t="s">
        <v>339</v>
      </c>
      <c r="FR21" s="43" t="s">
        <v>338</v>
      </c>
      <c r="FS21" s="43" t="s">
        <v>338</v>
      </c>
      <c r="FT21" s="43" t="s">
        <v>338</v>
      </c>
      <c r="FU21" s="43" t="s">
        <v>338</v>
      </c>
      <c r="FV21" s="43" t="s">
        <v>338</v>
      </c>
      <c r="FW21" s="43" t="s">
        <v>340</v>
      </c>
      <c r="FX21" s="43" t="s">
        <v>340</v>
      </c>
      <c r="FY21" s="43" t="s">
        <v>340</v>
      </c>
      <c r="FZ21" s="43" t="s">
        <v>340</v>
      </c>
      <c r="GA21" s="43" t="s">
        <v>341</v>
      </c>
      <c r="GB21" s="43" t="s">
        <v>340</v>
      </c>
      <c r="GC21" s="43" t="s">
        <v>338</v>
      </c>
      <c r="GD21" s="43" t="s">
        <v>338</v>
      </c>
      <c r="GE21" s="43" t="s">
        <v>338</v>
      </c>
      <c r="GF21" s="43" t="s">
        <v>338</v>
      </c>
      <c r="GG21" s="43" t="s">
        <v>340</v>
      </c>
      <c r="GH21" s="43" t="s">
        <v>338</v>
      </c>
      <c r="GI21" s="43" t="s">
        <v>338</v>
      </c>
      <c r="GJ21" s="43" t="s">
        <v>338</v>
      </c>
      <c r="GK21" s="43" t="s">
        <v>338</v>
      </c>
      <c r="GL21" s="43" t="s">
        <v>338</v>
      </c>
      <c r="GM21" s="43" t="s">
        <v>338</v>
      </c>
      <c r="GN21" s="43" t="s">
        <v>338</v>
      </c>
      <c r="GO21" s="43" t="s">
        <v>338</v>
      </c>
      <c r="GP21" s="43" t="s">
        <v>341</v>
      </c>
    </row>
    <row r="22" spans="1:198" x14ac:dyDescent="0.3">
      <c r="A22" s="45"/>
      <c r="B22" s="47" t="s">
        <v>735</v>
      </c>
      <c r="C22" s="47" t="s">
        <v>502</v>
      </c>
      <c r="D22" s="45" t="s">
        <v>337</v>
      </c>
      <c r="E22" s="45" t="s">
        <v>337</v>
      </c>
      <c r="F22" s="45" t="s">
        <v>336</v>
      </c>
      <c r="G22" s="43" t="s">
        <v>495</v>
      </c>
      <c r="H22" s="43" t="s">
        <v>497</v>
      </c>
      <c r="I22" s="119" t="s">
        <v>498</v>
      </c>
      <c r="J22" s="119" t="s">
        <v>834</v>
      </c>
      <c r="K22" s="119" t="s">
        <v>846</v>
      </c>
      <c r="L22" s="50">
        <v>27</v>
      </c>
      <c r="M22" s="129" t="s">
        <v>507</v>
      </c>
      <c r="N22" s="43" t="s">
        <v>338</v>
      </c>
      <c r="O22" s="43" t="s">
        <v>338</v>
      </c>
      <c r="P22" s="43" t="s">
        <v>340</v>
      </c>
      <c r="Q22" s="43" t="s">
        <v>338</v>
      </c>
      <c r="R22" s="43" t="s">
        <v>338</v>
      </c>
      <c r="S22" s="43" t="s">
        <v>338</v>
      </c>
      <c r="T22" s="43" t="s">
        <v>341</v>
      </c>
      <c r="U22" s="43" t="s">
        <v>338</v>
      </c>
      <c r="V22" s="43" t="s">
        <v>341</v>
      </c>
      <c r="W22" s="43" t="s">
        <v>341</v>
      </c>
      <c r="X22" s="43" t="s">
        <v>340</v>
      </c>
      <c r="Y22" s="43" t="s">
        <v>340</v>
      </c>
      <c r="Z22" s="43" t="s">
        <v>338</v>
      </c>
      <c r="AA22" s="43" t="s">
        <v>338</v>
      </c>
      <c r="AB22" s="43" t="s">
        <v>338</v>
      </c>
      <c r="AC22" s="43" t="s">
        <v>338</v>
      </c>
      <c r="AD22" s="43" t="s">
        <v>338</v>
      </c>
      <c r="AE22" s="43" t="s">
        <v>338</v>
      </c>
      <c r="AF22" s="43" t="s">
        <v>338</v>
      </c>
      <c r="AG22" s="43" t="s">
        <v>338</v>
      </c>
      <c r="AH22" s="43" t="s">
        <v>338</v>
      </c>
      <c r="AI22" s="43" t="s">
        <v>340</v>
      </c>
      <c r="AJ22" s="43" t="s">
        <v>338</v>
      </c>
      <c r="AK22" s="43" t="s">
        <v>338</v>
      </c>
      <c r="AL22" s="43" t="s">
        <v>341</v>
      </c>
      <c r="AM22" s="43" t="s">
        <v>338</v>
      </c>
      <c r="AN22" s="43" t="s">
        <v>338</v>
      </c>
      <c r="AO22" s="43" t="s">
        <v>338</v>
      </c>
      <c r="AP22" s="43" t="s">
        <v>341</v>
      </c>
      <c r="AQ22" s="43" t="s">
        <v>339</v>
      </c>
      <c r="AR22" s="43" t="s">
        <v>339</v>
      </c>
      <c r="AS22" s="43" t="s">
        <v>339</v>
      </c>
      <c r="AT22" s="43" t="s">
        <v>339</v>
      </c>
      <c r="AU22" s="43" t="s">
        <v>339</v>
      </c>
      <c r="AV22" s="43" t="s">
        <v>341</v>
      </c>
      <c r="AW22" s="43" t="s">
        <v>341</v>
      </c>
      <c r="AX22" s="43" t="s">
        <v>340</v>
      </c>
      <c r="AY22" s="43" t="s">
        <v>340</v>
      </c>
      <c r="AZ22" s="43" t="s">
        <v>338</v>
      </c>
      <c r="BA22" s="43" t="s">
        <v>338</v>
      </c>
      <c r="BB22" s="43" t="s">
        <v>338</v>
      </c>
      <c r="BC22" s="43" t="s">
        <v>338</v>
      </c>
      <c r="BD22" s="43" t="s">
        <v>341</v>
      </c>
      <c r="BE22" s="43" t="s">
        <v>338</v>
      </c>
      <c r="BF22" s="43" t="s">
        <v>338</v>
      </c>
      <c r="BG22" s="43" t="s">
        <v>340</v>
      </c>
      <c r="BH22" s="43" t="s">
        <v>338</v>
      </c>
      <c r="BI22" s="43" t="s">
        <v>338</v>
      </c>
      <c r="BJ22" s="43" t="s">
        <v>339</v>
      </c>
      <c r="BK22" s="43" t="s">
        <v>339</v>
      </c>
      <c r="BL22" s="129" t="s">
        <v>878</v>
      </c>
      <c r="BM22" s="43" t="s">
        <v>338</v>
      </c>
      <c r="BN22" s="43" t="s">
        <v>338</v>
      </c>
      <c r="BO22" s="43" t="s">
        <v>340</v>
      </c>
      <c r="BP22" s="43" t="s">
        <v>338</v>
      </c>
      <c r="BQ22" s="43" t="s">
        <v>338</v>
      </c>
      <c r="BR22" s="43" t="s">
        <v>338</v>
      </c>
      <c r="BS22" s="43" t="s">
        <v>341</v>
      </c>
      <c r="BT22" s="43" t="s">
        <v>338</v>
      </c>
      <c r="BU22" s="43" t="s">
        <v>341</v>
      </c>
      <c r="BV22" s="43" t="s">
        <v>341</v>
      </c>
      <c r="BW22" s="43" t="s">
        <v>338</v>
      </c>
      <c r="BX22" s="43" t="s">
        <v>338</v>
      </c>
      <c r="BY22" s="43" t="s">
        <v>338</v>
      </c>
      <c r="BZ22" s="43" t="s">
        <v>338</v>
      </c>
      <c r="CA22" s="43" t="s">
        <v>338</v>
      </c>
      <c r="CB22" s="43" t="s">
        <v>341</v>
      </c>
      <c r="CC22" s="43" t="s">
        <v>338</v>
      </c>
      <c r="CD22" s="43" t="s">
        <v>340</v>
      </c>
      <c r="CE22" s="43" t="s">
        <v>338</v>
      </c>
      <c r="CF22" s="43" t="s">
        <v>338</v>
      </c>
      <c r="CG22" s="43" t="s">
        <v>341</v>
      </c>
      <c r="CH22" s="43" t="s">
        <v>338</v>
      </c>
      <c r="CI22" s="43" t="s">
        <v>340</v>
      </c>
      <c r="CJ22" s="43" t="s">
        <v>338</v>
      </c>
      <c r="CK22" s="43" t="s">
        <v>338</v>
      </c>
      <c r="CL22" s="43" t="s">
        <v>341</v>
      </c>
      <c r="CM22" s="43" t="s">
        <v>341</v>
      </c>
      <c r="CN22" s="43" t="s">
        <v>341</v>
      </c>
      <c r="CO22" s="43" t="s">
        <v>341</v>
      </c>
      <c r="CP22" s="43" t="s">
        <v>341</v>
      </c>
      <c r="CQ22" s="43" t="s">
        <v>341</v>
      </c>
      <c r="CR22" s="43" t="s">
        <v>341</v>
      </c>
      <c r="CS22" s="43" t="s">
        <v>341</v>
      </c>
      <c r="CT22" s="43" t="s">
        <v>341</v>
      </c>
      <c r="CU22" s="43" t="s">
        <v>341</v>
      </c>
      <c r="CV22" s="43" t="s">
        <v>341</v>
      </c>
      <c r="CW22" s="43" t="s">
        <v>341</v>
      </c>
      <c r="CX22" s="43" t="s">
        <v>341</v>
      </c>
      <c r="CY22" s="43" t="s">
        <v>341</v>
      </c>
      <c r="CZ22" s="43" t="s">
        <v>341</v>
      </c>
      <c r="DA22" s="43" t="s">
        <v>338</v>
      </c>
      <c r="DB22" s="43" t="s">
        <v>338</v>
      </c>
      <c r="DC22" s="43" t="s">
        <v>341</v>
      </c>
      <c r="DD22" s="43" t="s">
        <v>339</v>
      </c>
      <c r="DE22" s="43" t="s">
        <v>339</v>
      </c>
      <c r="DF22" s="43" t="s">
        <v>339</v>
      </c>
      <c r="DG22" s="43" t="s">
        <v>339</v>
      </c>
      <c r="DH22" s="43" t="s">
        <v>339</v>
      </c>
      <c r="DI22" s="43" t="s">
        <v>339</v>
      </c>
      <c r="DJ22" s="43" t="s">
        <v>339</v>
      </c>
      <c r="DK22" s="43" t="s">
        <v>339</v>
      </c>
      <c r="DL22" s="43" t="s">
        <v>339</v>
      </c>
      <c r="DM22" s="43" t="s">
        <v>341</v>
      </c>
      <c r="DN22" s="43" t="s">
        <v>341</v>
      </c>
      <c r="DO22" s="43" t="s">
        <v>339</v>
      </c>
      <c r="DP22" s="43" t="s">
        <v>339</v>
      </c>
      <c r="DQ22" s="43" t="s">
        <v>339</v>
      </c>
      <c r="DR22" s="43" t="s">
        <v>339</v>
      </c>
      <c r="DS22" s="43" t="s">
        <v>339</v>
      </c>
      <c r="DT22" s="43" t="s">
        <v>339</v>
      </c>
      <c r="DU22" s="43" t="s">
        <v>339</v>
      </c>
      <c r="DV22" s="43" t="s">
        <v>339</v>
      </c>
      <c r="DW22" s="43" t="s">
        <v>339</v>
      </c>
      <c r="DX22" s="43" t="s">
        <v>339</v>
      </c>
      <c r="DY22" s="43" t="s">
        <v>339</v>
      </c>
      <c r="DZ22" s="43" t="s">
        <v>339</v>
      </c>
      <c r="EA22" s="43" t="s">
        <v>339</v>
      </c>
      <c r="EB22" s="43" t="s">
        <v>341</v>
      </c>
      <c r="EC22" s="43" t="s">
        <v>339</v>
      </c>
      <c r="ED22" s="43" t="s">
        <v>339</v>
      </c>
      <c r="EE22" s="43" t="s">
        <v>339</v>
      </c>
      <c r="EF22" s="43" t="s">
        <v>339</v>
      </c>
      <c r="EG22" s="43" t="s">
        <v>339</v>
      </c>
      <c r="EH22" s="43" t="s">
        <v>339</v>
      </c>
      <c r="EI22" s="43" t="s">
        <v>339</v>
      </c>
      <c r="EJ22" s="43" t="s">
        <v>341</v>
      </c>
      <c r="EK22" s="43" t="s">
        <v>339</v>
      </c>
      <c r="EL22" s="43" t="s">
        <v>341</v>
      </c>
      <c r="EM22" s="43" t="s">
        <v>341</v>
      </c>
      <c r="EN22" s="43" t="s">
        <v>338</v>
      </c>
      <c r="EO22" s="43" t="s">
        <v>338</v>
      </c>
      <c r="EP22" s="43" t="s">
        <v>338</v>
      </c>
      <c r="EQ22" s="43" t="s">
        <v>341</v>
      </c>
      <c r="ER22" s="43" t="s">
        <v>339</v>
      </c>
      <c r="ES22" s="43" t="s">
        <v>339</v>
      </c>
      <c r="ET22" s="43" t="s">
        <v>339</v>
      </c>
      <c r="EU22" s="43" t="s">
        <v>339</v>
      </c>
      <c r="EV22" s="43" t="s">
        <v>339</v>
      </c>
      <c r="EW22" s="43" t="s">
        <v>341</v>
      </c>
      <c r="EX22" s="43" t="s">
        <v>339</v>
      </c>
      <c r="EY22" s="43" t="s">
        <v>341</v>
      </c>
      <c r="EZ22" s="43" t="s">
        <v>339</v>
      </c>
      <c r="FA22" s="43" t="s">
        <v>341</v>
      </c>
      <c r="FB22" s="43" t="s">
        <v>341</v>
      </c>
      <c r="FC22" s="43" t="s">
        <v>339</v>
      </c>
      <c r="FD22" s="43" t="s">
        <v>339</v>
      </c>
      <c r="FE22" s="43" t="s">
        <v>339</v>
      </c>
      <c r="FF22" s="43" t="s">
        <v>339</v>
      </c>
      <c r="FG22" s="43" t="s">
        <v>341</v>
      </c>
      <c r="FH22" s="43" t="s">
        <v>339</v>
      </c>
      <c r="FI22" s="43" t="s">
        <v>339</v>
      </c>
      <c r="FJ22" s="43" t="s">
        <v>339</v>
      </c>
      <c r="FK22" s="43" t="s">
        <v>339</v>
      </c>
      <c r="FL22" s="43" t="s">
        <v>339</v>
      </c>
      <c r="FM22" s="43" t="s">
        <v>339</v>
      </c>
      <c r="FN22" s="43" t="s">
        <v>341</v>
      </c>
      <c r="FO22" s="43" t="s">
        <v>339</v>
      </c>
      <c r="FP22" s="43" t="s">
        <v>339</v>
      </c>
      <c r="FQ22" s="43" t="s">
        <v>339</v>
      </c>
      <c r="FR22" s="43" t="s">
        <v>338</v>
      </c>
      <c r="FS22" s="43" t="s">
        <v>338</v>
      </c>
      <c r="FT22" s="43" t="s">
        <v>338</v>
      </c>
      <c r="FU22" s="43" t="s">
        <v>338</v>
      </c>
      <c r="FV22" s="43" t="s">
        <v>338</v>
      </c>
      <c r="FW22" s="43" t="s">
        <v>340</v>
      </c>
      <c r="FX22" s="43" t="s">
        <v>340</v>
      </c>
      <c r="FY22" s="43" t="s">
        <v>341</v>
      </c>
      <c r="FZ22" s="43" t="s">
        <v>340</v>
      </c>
      <c r="GA22" s="43" t="s">
        <v>341</v>
      </c>
      <c r="GB22" s="43" t="s">
        <v>341</v>
      </c>
      <c r="GC22" s="43" t="s">
        <v>339</v>
      </c>
      <c r="GD22" s="43" t="s">
        <v>339</v>
      </c>
      <c r="GE22" s="43" t="s">
        <v>339</v>
      </c>
      <c r="GF22" s="43" t="s">
        <v>339</v>
      </c>
      <c r="GG22" s="43" t="s">
        <v>339</v>
      </c>
      <c r="GH22" s="43" t="s">
        <v>339</v>
      </c>
      <c r="GI22" s="43" t="s">
        <v>338</v>
      </c>
      <c r="GJ22" s="43" t="s">
        <v>338</v>
      </c>
      <c r="GK22" s="43" t="s">
        <v>338</v>
      </c>
      <c r="GL22" s="43" t="s">
        <v>338</v>
      </c>
      <c r="GM22" s="43" t="s">
        <v>338</v>
      </c>
      <c r="GN22" s="43" t="s">
        <v>338</v>
      </c>
      <c r="GO22" s="43" t="s">
        <v>338</v>
      </c>
      <c r="GP22" s="43" t="s">
        <v>341</v>
      </c>
    </row>
    <row r="23" spans="1:198" x14ac:dyDescent="0.3">
      <c r="A23" s="45"/>
      <c r="B23" s="47" t="s">
        <v>734</v>
      </c>
      <c r="C23" s="47" t="s">
        <v>502</v>
      </c>
      <c r="D23" s="45" t="s">
        <v>337</v>
      </c>
      <c r="E23" s="45" t="s">
        <v>329</v>
      </c>
      <c r="F23" s="45" t="s">
        <v>433</v>
      </c>
      <c r="G23" s="43" t="s">
        <v>495</v>
      </c>
      <c r="H23" s="43" t="s">
        <v>497</v>
      </c>
      <c r="I23" s="119" t="s">
        <v>498</v>
      </c>
      <c r="J23" s="119" t="s">
        <v>829</v>
      </c>
      <c r="K23" s="119" t="s">
        <v>844</v>
      </c>
      <c r="L23" s="50">
        <v>7</v>
      </c>
      <c r="M23" s="129" t="s">
        <v>507</v>
      </c>
      <c r="N23" s="43" t="s">
        <v>338</v>
      </c>
      <c r="O23" s="43" t="s">
        <v>338</v>
      </c>
      <c r="P23" s="43" t="s">
        <v>340</v>
      </c>
      <c r="Q23" s="43" t="s">
        <v>338</v>
      </c>
      <c r="R23" s="43" t="s">
        <v>338</v>
      </c>
      <c r="S23" s="43" t="s">
        <v>338</v>
      </c>
      <c r="T23" s="43" t="s">
        <v>341</v>
      </c>
      <c r="U23" s="43" t="s">
        <v>338</v>
      </c>
      <c r="V23" s="43" t="s">
        <v>341</v>
      </c>
      <c r="W23" s="43" t="s">
        <v>341</v>
      </c>
      <c r="X23" s="43" t="s">
        <v>340</v>
      </c>
      <c r="Y23" s="43" t="s">
        <v>340</v>
      </c>
      <c r="Z23" s="43" t="s">
        <v>338</v>
      </c>
      <c r="AA23" s="43" t="s">
        <v>338</v>
      </c>
      <c r="AB23" s="43" t="s">
        <v>338</v>
      </c>
      <c r="AC23" s="43" t="s">
        <v>338</v>
      </c>
      <c r="AD23" s="43" t="s">
        <v>338</v>
      </c>
      <c r="AE23" s="43" t="s">
        <v>338</v>
      </c>
      <c r="AF23" s="43" t="s">
        <v>338</v>
      </c>
      <c r="AG23" s="43" t="s">
        <v>338</v>
      </c>
      <c r="AH23" s="43" t="s">
        <v>338</v>
      </c>
      <c r="AI23" s="43" t="s">
        <v>340</v>
      </c>
      <c r="AJ23" s="43" t="s">
        <v>338</v>
      </c>
      <c r="AK23" s="43" t="s">
        <v>338</v>
      </c>
      <c r="AL23" s="43" t="s">
        <v>341</v>
      </c>
      <c r="AM23" s="43" t="s">
        <v>338</v>
      </c>
      <c r="AN23" s="43" t="s">
        <v>338</v>
      </c>
      <c r="AO23" s="43" t="s">
        <v>338</v>
      </c>
      <c r="AP23" s="43" t="s">
        <v>338</v>
      </c>
      <c r="AQ23" s="43" t="s">
        <v>338</v>
      </c>
      <c r="AR23" s="43" t="s">
        <v>341</v>
      </c>
      <c r="AS23" s="43" t="s">
        <v>338</v>
      </c>
      <c r="AT23" s="43" t="s">
        <v>338</v>
      </c>
      <c r="AU23" s="43" t="s">
        <v>338</v>
      </c>
      <c r="AV23" s="43" t="s">
        <v>338</v>
      </c>
      <c r="AW23" s="43" t="s">
        <v>338</v>
      </c>
      <c r="AX23" s="43" t="s">
        <v>340</v>
      </c>
      <c r="AY23" s="43" t="s">
        <v>340</v>
      </c>
      <c r="AZ23" s="43" t="s">
        <v>338</v>
      </c>
      <c r="BA23" s="43" t="s">
        <v>338</v>
      </c>
      <c r="BB23" s="43" t="s">
        <v>338</v>
      </c>
      <c r="BC23" s="43" t="s">
        <v>338</v>
      </c>
      <c r="BD23" s="43" t="s">
        <v>341</v>
      </c>
      <c r="BE23" s="43" t="s">
        <v>338</v>
      </c>
      <c r="BF23" s="43" t="s">
        <v>338</v>
      </c>
      <c r="BG23" s="43" t="s">
        <v>340</v>
      </c>
      <c r="BH23" s="43" t="s">
        <v>338</v>
      </c>
      <c r="BI23" s="43" t="s">
        <v>338</v>
      </c>
      <c r="BJ23" s="43" t="s">
        <v>339</v>
      </c>
      <c r="BK23" s="43" t="s">
        <v>339</v>
      </c>
      <c r="BL23" s="129" t="s">
        <v>878</v>
      </c>
      <c r="BM23" s="43" t="s">
        <v>338</v>
      </c>
      <c r="BN23" s="43" t="s">
        <v>338</v>
      </c>
      <c r="BO23" s="43" t="s">
        <v>340</v>
      </c>
      <c r="BP23" s="43" t="s">
        <v>338</v>
      </c>
      <c r="BQ23" s="43" t="s">
        <v>338</v>
      </c>
      <c r="BR23" s="43" t="s">
        <v>338</v>
      </c>
      <c r="BS23" s="43" t="s">
        <v>341</v>
      </c>
      <c r="BT23" s="43" t="s">
        <v>338</v>
      </c>
      <c r="BU23" s="43" t="s">
        <v>341</v>
      </c>
      <c r="BV23" s="43" t="s">
        <v>341</v>
      </c>
      <c r="BW23" s="43" t="s">
        <v>338</v>
      </c>
      <c r="BX23" s="43" t="s">
        <v>338</v>
      </c>
      <c r="BY23" s="43" t="s">
        <v>338</v>
      </c>
      <c r="BZ23" s="43" t="s">
        <v>338</v>
      </c>
      <c r="CA23" s="43" t="s">
        <v>338</v>
      </c>
      <c r="CB23" s="43" t="s">
        <v>341</v>
      </c>
      <c r="CC23" s="43" t="s">
        <v>338</v>
      </c>
      <c r="CD23" s="43" t="s">
        <v>340</v>
      </c>
      <c r="CE23" s="43" t="s">
        <v>338</v>
      </c>
      <c r="CF23" s="43" t="s">
        <v>338</v>
      </c>
      <c r="CG23" s="43" t="s">
        <v>341</v>
      </c>
      <c r="CH23" s="43" t="s">
        <v>338</v>
      </c>
      <c r="CI23" s="43" t="s">
        <v>340</v>
      </c>
      <c r="CJ23" s="43" t="s">
        <v>338</v>
      </c>
      <c r="CK23" s="43" t="s">
        <v>338</v>
      </c>
      <c r="CL23" s="43" t="s">
        <v>341</v>
      </c>
      <c r="CM23" s="43" t="s">
        <v>338</v>
      </c>
      <c r="CN23" s="43" t="s">
        <v>338</v>
      </c>
      <c r="CO23" s="43" t="s">
        <v>338</v>
      </c>
      <c r="CP23" s="43" t="s">
        <v>338</v>
      </c>
      <c r="CQ23" s="43" t="s">
        <v>338</v>
      </c>
      <c r="CR23" s="43" t="s">
        <v>338</v>
      </c>
      <c r="CS23" s="43" t="s">
        <v>338</v>
      </c>
      <c r="CT23" s="43" t="s">
        <v>338</v>
      </c>
      <c r="CU23" s="43" t="s">
        <v>338</v>
      </c>
      <c r="CV23" s="43" t="s">
        <v>340</v>
      </c>
      <c r="CW23" s="43" t="s">
        <v>340</v>
      </c>
      <c r="CX23" s="43" t="s">
        <v>340</v>
      </c>
      <c r="CY23" s="43" t="s">
        <v>338</v>
      </c>
      <c r="CZ23" s="43" t="s">
        <v>340</v>
      </c>
      <c r="DA23" s="43" t="s">
        <v>338</v>
      </c>
      <c r="DB23" s="43" t="s">
        <v>338</v>
      </c>
      <c r="DC23" s="43" t="s">
        <v>341</v>
      </c>
      <c r="DD23" s="43" t="s">
        <v>339</v>
      </c>
      <c r="DE23" s="43" t="s">
        <v>339</v>
      </c>
      <c r="DF23" s="43" t="s">
        <v>339</v>
      </c>
      <c r="DG23" s="43" t="s">
        <v>339</v>
      </c>
      <c r="DH23" s="43" t="s">
        <v>339</v>
      </c>
      <c r="DI23" s="43" t="s">
        <v>339</v>
      </c>
      <c r="DJ23" s="43" t="s">
        <v>339</v>
      </c>
      <c r="DK23" s="43" t="s">
        <v>339</v>
      </c>
      <c r="DL23" s="43" t="s">
        <v>339</v>
      </c>
      <c r="DM23" s="43" t="s">
        <v>341</v>
      </c>
      <c r="DN23" s="43" t="s">
        <v>340</v>
      </c>
      <c r="DO23" s="43" t="s">
        <v>338</v>
      </c>
      <c r="DP23" s="43" t="s">
        <v>338</v>
      </c>
      <c r="DQ23" s="43" t="s">
        <v>338</v>
      </c>
      <c r="DR23" s="43" t="s">
        <v>338</v>
      </c>
      <c r="DS23" s="43" t="s">
        <v>338</v>
      </c>
      <c r="DT23" s="43" t="s">
        <v>340</v>
      </c>
      <c r="DU23" s="43" t="s">
        <v>338</v>
      </c>
      <c r="DV23" s="43" t="s">
        <v>338</v>
      </c>
      <c r="DW23" s="43" t="s">
        <v>338</v>
      </c>
      <c r="DX23" s="43" t="s">
        <v>338</v>
      </c>
      <c r="DY23" s="43" t="s">
        <v>338</v>
      </c>
      <c r="DZ23" s="43" t="s">
        <v>340</v>
      </c>
      <c r="EA23" s="43" t="s">
        <v>338</v>
      </c>
      <c r="EB23" s="43" t="s">
        <v>340</v>
      </c>
      <c r="EC23" s="43" t="s">
        <v>338</v>
      </c>
      <c r="ED23" s="43" t="s">
        <v>338</v>
      </c>
      <c r="EE23" s="43" t="s">
        <v>338</v>
      </c>
      <c r="EF23" s="43" t="s">
        <v>338</v>
      </c>
      <c r="EG23" s="43" t="s">
        <v>338</v>
      </c>
      <c r="EH23" s="43" t="s">
        <v>340</v>
      </c>
      <c r="EI23" s="43" t="s">
        <v>338</v>
      </c>
      <c r="EJ23" s="43" t="s">
        <v>341</v>
      </c>
      <c r="EK23" s="43" t="s">
        <v>339</v>
      </c>
      <c r="EL23" s="43" t="s">
        <v>341</v>
      </c>
      <c r="EM23" s="43" t="s">
        <v>341</v>
      </c>
      <c r="EN23" s="43" t="s">
        <v>338</v>
      </c>
      <c r="EO23" s="43" t="s">
        <v>338</v>
      </c>
      <c r="EP23" s="43" t="s">
        <v>338</v>
      </c>
      <c r="EQ23" s="43" t="s">
        <v>341</v>
      </c>
      <c r="ER23" s="43" t="s">
        <v>339</v>
      </c>
      <c r="ES23" s="43" t="s">
        <v>339</v>
      </c>
      <c r="ET23" s="43" t="s">
        <v>339</v>
      </c>
      <c r="EU23" s="43" t="s">
        <v>339</v>
      </c>
      <c r="EV23" s="43" t="s">
        <v>339</v>
      </c>
      <c r="EW23" s="43" t="s">
        <v>341</v>
      </c>
      <c r="EX23" s="43" t="s">
        <v>339</v>
      </c>
      <c r="EY23" s="43" t="s">
        <v>341</v>
      </c>
      <c r="EZ23" s="43" t="s">
        <v>339</v>
      </c>
      <c r="FA23" s="43" t="s">
        <v>341</v>
      </c>
      <c r="FB23" s="43" t="s">
        <v>341</v>
      </c>
      <c r="FC23" s="43" t="s">
        <v>339</v>
      </c>
      <c r="FD23" s="43" t="s">
        <v>339</v>
      </c>
      <c r="FE23" s="43" t="s">
        <v>339</v>
      </c>
      <c r="FF23" s="43" t="s">
        <v>339</v>
      </c>
      <c r="FG23" s="43" t="s">
        <v>341</v>
      </c>
      <c r="FH23" s="43" t="s">
        <v>339</v>
      </c>
      <c r="FI23" s="43" t="s">
        <v>339</v>
      </c>
      <c r="FJ23" s="43" t="s">
        <v>339</v>
      </c>
      <c r="FK23" s="43" t="s">
        <v>339</v>
      </c>
      <c r="FL23" s="43" t="s">
        <v>339</v>
      </c>
      <c r="FM23" s="43" t="s">
        <v>339</v>
      </c>
      <c r="FN23" s="43" t="s">
        <v>341</v>
      </c>
      <c r="FO23" s="43" t="s">
        <v>339</v>
      </c>
      <c r="FP23" s="43" t="s">
        <v>339</v>
      </c>
      <c r="FQ23" s="43" t="s">
        <v>339</v>
      </c>
      <c r="FR23" s="43" t="s">
        <v>338</v>
      </c>
      <c r="FS23" s="43" t="s">
        <v>338</v>
      </c>
      <c r="FT23" s="43" t="s">
        <v>338</v>
      </c>
      <c r="FU23" s="43" t="s">
        <v>338</v>
      </c>
      <c r="FV23" s="43" t="s">
        <v>338</v>
      </c>
      <c r="FW23" s="43" t="s">
        <v>340</v>
      </c>
      <c r="FX23" s="43" t="s">
        <v>340</v>
      </c>
      <c r="FY23" s="43" t="s">
        <v>340</v>
      </c>
      <c r="FZ23" s="43" t="s">
        <v>340</v>
      </c>
      <c r="GA23" s="43" t="s">
        <v>341</v>
      </c>
      <c r="GB23" s="43" t="s">
        <v>340</v>
      </c>
      <c r="GC23" s="43" t="s">
        <v>338</v>
      </c>
      <c r="GD23" s="43" t="s">
        <v>338</v>
      </c>
      <c r="GE23" s="43" t="s">
        <v>338</v>
      </c>
      <c r="GF23" s="43" t="s">
        <v>338</v>
      </c>
      <c r="GG23" s="43" t="s">
        <v>340</v>
      </c>
      <c r="GH23" s="43" t="s">
        <v>338</v>
      </c>
      <c r="GI23" s="43" t="s">
        <v>338</v>
      </c>
      <c r="GJ23" s="43" t="s">
        <v>338</v>
      </c>
      <c r="GK23" s="43" t="s">
        <v>338</v>
      </c>
      <c r="GL23" s="43" t="s">
        <v>338</v>
      </c>
      <c r="GM23" s="43" t="s">
        <v>338</v>
      </c>
      <c r="GN23" s="43" t="s">
        <v>338</v>
      </c>
      <c r="GO23" s="43" t="s">
        <v>338</v>
      </c>
      <c r="GP23" s="43" t="s">
        <v>341</v>
      </c>
    </row>
    <row r="24" spans="1:198" x14ac:dyDescent="0.3">
      <c r="A24" s="45"/>
      <c r="B24" s="47" t="s">
        <v>734</v>
      </c>
      <c r="C24" s="47" t="s">
        <v>502</v>
      </c>
      <c r="D24" s="45" t="s">
        <v>337</v>
      </c>
      <c r="E24" s="45" t="s">
        <v>330</v>
      </c>
      <c r="F24" s="45" t="s">
        <v>433</v>
      </c>
      <c r="G24" s="43" t="s">
        <v>495</v>
      </c>
      <c r="H24" s="43" t="s">
        <v>497</v>
      </c>
      <c r="I24" s="119" t="s">
        <v>498</v>
      </c>
      <c r="J24" s="119" t="s">
        <v>831</v>
      </c>
      <c r="K24" s="119" t="s">
        <v>845</v>
      </c>
      <c r="L24" s="50">
        <v>15</v>
      </c>
      <c r="M24" s="129" t="s">
        <v>507</v>
      </c>
      <c r="N24" s="43" t="s">
        <v>338</v>
      </c>
      <c r="O24" s="43" t="s">
        <v>338</v>
      </c>
      <c r="P24" s="43" t="s">
        <v>340</v>
      </c>
      <c r="Q24" s="43" t="s">
        <v>338</v>
      </c>
      <c r="R24" s="43" t="s">
        <v>338</v>
      </c>
      <c r="S24" s="43" t="s">
        <v>338</v>
      </c>
      <c r="T24" s="43" t="s">
        <v>341</v>
      </c>
      <c r="U24" s="43" t="s">
        <v>338</v>
      </c>
      <c r="V24" s="43" t="s">
        <v>341</v>
      </c>
      <c r="W24" s="43" t="s">
        <v>341</v>
      </c>
      <c r="X24" s="43" t="s">
        <v>340</v>
      </c>
      <c r="Y24" s="43" t="s">
        <v>340</v>
      </c>
      <c r="Z24" s="43" t="s">
        <v>338</v>
      </c>
      <c r="AA24" s="43" t="s">
        <v>338</v>
      </c>
      <c r="AB24" s="43" t="s">
        <v>338</v>
      </c>
      <c r="AC24" s="43" t="s">
        <v>338</v>
      </c>
      <c r="AD24" s="43" t="s">
        <v>338</v>
      </c>
      <c r="AE24" s="43" t="s">
        <v>338</v>
      </c>
      <c r="AF24" s="43" t="s">
        <v>338</v>
      </c>
      <c r="AG24" s="43" t="s">
        <v>338</v>
      </c>
      <c r="AH24" s="43" t="s">
        <v>338</v>
      </c>
      <c r="AI24" s="43" t="s">
        <v>340</v>
      </c>
      <c r="AJ24" s="43" t="s">
        <v>338</v>
      </c>
      <c r="AK24" s="43" t="s">
        <v>338</v>
      </c>
      <c r="AL24" s="43" t="s">
        <v>341</v>
      </c>
      <c r="AM24" s="43" t="s">
        <v>338</v>
      </c>
      <c r="AN24" s="43" t="s">
        <v>338</v>
      </c>
      <c r="AO24" s="43" t="s">
        <v>338</v>
      </c>
      <c r="AP24" s="43" t="s">
        <v>338</v>
      </c>
      <c r="AQ24" s="43" t="s">
        <v>338</v>
      </c>
      <c r="AR24" s="43" t="s">
        <v>341</v>
      </c>
      <c r="AS24" s="43" t="s">
        <v>338</v>
      </c>
      <c r="AT24" s="43" t="s">
        <v>338</v>
      </c>
      <c r="AU24" s="43" t="s">
        <v>338</v>
      </c>
      <c r="AV24" s="43" t="s">
        <v>338</v>
      </c>
      <c r="AW24" s="43" t="s">
        <v>338</v>
      </c>
      <c r="AX24" s="43" t="s">
        <v>340</v>
      </c>
      <c r="AY24" s="43" t="s">
        <v>340</v>
      </c>
      <c r="AZ24" s="43" t="s">
        <v>338</v>
      </c>
      <c r="BA24" s="43" t="s">
        <v>338</v>
      </c>
      <c r="BB24" s="43" t="s">
        <v>338</v>
      </c>
      <c r="BC24" s="43" t="s">
        <v>338</v>
      </c>
      <c r="BD24" s="43" t="s">
        <v>341</v>
      </c>
      <c r="BE24" s="43" t="s">
        <v>338</v>
      </c>
      <c r="BF24" s="43" t="s">
        <v>338</v>
      </c>
      <c r="BG24" s="43" t="s">
        <v>340</v>
      </c>
      <c r="BH24" s="43" t="s">
        <v>338</v>
      </c>
      <c r="BI24" s="43" t="s">
        <v>338</v>
      </c>
      <c r="BJ24" s="43" t="s">
        <v>339</v>
      </c>
      <c r="BK24" s="43" t="s">
        <v>339</v>
      </c>
      <c r="BL24" s="129" t="s">
        <v>878</v>
      </c>
      <c r="BM24" s="43" t="s">
        <v>338</v>
      </c>
      <c r="BN24" s="43" t="s">
        <v>338</v>
      </c>
      <c r="BO24" s="43" t="s">
        <v>340</v>
      </c>
      <c r="BP24" s="43" t="s">
        <v>338</v>
      </c>
      <c r="BQ24" s="43" t="s">
        <v>338</v>
      </c>
      <c r="BR24" s="43" t="s">
        <v>338</v>
      </c>
      <c r="BS24" s="43" t="s">
        <v>341</v>
      </c>
      <c r="BT24" s="43" t="s">
        <v>338</v>
      </c>
      <c r="BU24" s="43" t="s">
        <v>341</v>
      </c>
      <c r="BV24" s="43" t="s">
        <v>341</v>
      </c>
      <c r="BW24" s="43" t="s">
        <v>338</v>
      </c>
      <c r="BX24" s="43" t="s">
        <v>338</v>
      </c>
      <c r="BY24" s="43" t="s">
        <v>338</v>
      </c>
      <c r="BZ24" s="43" t="s">
        <v>338</v>
      </c>
      <c r="CA24" s="43" t="s">
        <v>338</v>
      </c>
      <c r="CB24" s="43" t="s">
        <v>341</v>
      </c>
      <c r="CC24" s="43" t="s">
        <v>338</v>
      </c>
      <c r="CD24" s="43" t="s">
        <v>340</v>
      </c>
      <c r="CE24" s="43" t="s">
        <v>338</v>
      </c>
      <c r="CF24" s="43" t="s">
        <v>338</v>
      </c>
      <c r="CG24" s="43" t="s">
        <v>341</v>
      </c>
      <c r="CH24" s="43" t="s">
        <v>338</v>
      </c>
      <c r="CI24" s="43" t="s">
        <v>340</v>
      </c>
      <c r="CJ24" s="43" t="s">
        <v>338</v>
      </c>
      <c r="CK24" s="43" t="s">
        <v>338</v>
      </c>
      <c r="CL24" s="43" t="s">
        <v>341</v>
      </c>
      <c r="CM24" s="43" t="s">
        <v>338</v>
      </c>
      <c r="CN24" s="43" t="s">
        <v>338</v>
      </c>
      <c r="CO24" s="43" t="s">
        <v>338</v>
      </c>
      <c r="CP24" s="43" t="s">
        <v>338</v>
      </c>
      <c r="CQ24" s="43" t="s">
        <v>338</v>
      </c>
      <c r="CR24" s="43" t="s">
        <v>338</v>
      </c>
      <c r="CS24" s="43" t="s">
        <v>338</v>
      </c>
      <c r="CT24" s="43" t="s">
        <v>338</v>
      </c>
      <c r="CU24" s="43" t="s">
        <v>338</v>
      </c>
      <c r="CV24" s="43" t="s">
        <v>340</v>
      </c>
      <c r="CW24" s="43" t="s">
        <v>340</v>
      </c>
      <c r="CX24" s="43" t="s">
        <v>340</v>
      </c>
      <c r="CY24" s="43" t="s">
        <v>338</v>
      </c>
      <c r="CZ24" s="43" t="s">
        <v>340</v>
      </c>
      <c r="DA24" s="43" t="s">
        <v>338</v>
      </c>
      <c r="DB24" s="43" t="s">
        <v>338</v>
      </c>
      <c r="DC24" s="43" t="s">
        <v>341</v>
      </c>
      <c r="DD24" s="43" t="s">
        <v>339</v>
      </c>
      <c r="DE24" s="43" t="s">
        <v>339</v>
      </c>
      <c r="DF24" s="43" t="s">
        <v>339</v>
      </c>
      <c r="DG24" s="43" t="s">
        <v>339</v>
      </c>
      <c r="DH24" s="43" t="s">
        <v>339</v>
      </c>
      <c r="DI24" s="43" t="s">
        <v>339</v>
      </c>
      <c r="DJ24" s="43" t="s">
        <v>339</v>
      </c>
      <c r="DK24" s="43" t="s">
        <v>339</v>
      </c>
      <c r="DL24" s="43" t="s">
        <v>339</v>
      </c>
      <c r="DM24" s="43" t="s">
        <v>341</v>
      </c>
      <c r="DN24" s="43" t="s">
        <v>340</v>
      </c>
      <c r="DO24" s="43" t="s">
        <v>338</v>
      </c>
      <c r="DP24" s="43" t="s">
        <v>338</v>
      </c>
      <c r="DQ24" s="43" t="s">
        <v>338</v>
      </c>
      <c r="DR24" s="43" t="s">
        <v>338</v>
      </c>
      <c r="DS24" s="43" t="s">
        <v>338</v>
      </c>
      <c r="DT24" s="43" t="s">
        <v>340</v>
      </c>
      <c r="DU24" s="43" t="s">
        <v>338</v>
      </c>
      <c r="DV24" s="43" t="s">
        <v>338</v>
      </c>
      <c r="DW24" s="43" t="s">
        <v>338</v>
      </c>
      <c r="DX24" s="43" t="s">
        <v>338</v>
      </c>
      <c r="DY24" s="43" t="s">
        <v>338</v>
      </c>
      <c r="DZ24" s="43" t="s">
        <v>340</v>
      </c>
      <c r="EA24" s="43" t="s">
        <v>338</v>
      </c>
      <c r="EB24" s="43" t="s">
        <v>340</v>
      </c>
      <c r="EC24" s="43" t="s">
        <v>338</v>
      </c>
      <c r="ED24" s="43" t="s">
        <v>338</v>
      </c>
      <c r="EE24" s="43" t="s">
        <v>338</v>
      </c>
      <c r="EF24" s="43" t="s">
        <v>338</v>
      </c>
      <c r="EG24" s="43" t="s">
        <v>338</v>
      </c>
      <c r="EH24" s="43" t="s">
        <v>340</v>
      </c>
      <c r="EI24" s="43" t="s">
        <v>338</v>
      </c>
      <c r="EJ24" s="43" t="s">
        <v>341</v>
      </c>
      <c r="EK24" s="43" t="s">
        <v>339</v>
      </c>
      <c r="EL24" s="43" t="s">
        <v>341</v>
      </c>
      <c r="EM24" s="43" t="s">
        <v>341</v>
      </c>
      <c r="EN24" s="43" t="s">
        <v>338</v>
      </c>
      <c r="EO24" s="43" t="s">
        <v>338</v>
      </c>
      <c r="EP24" s="43" t="s">
        <v>338</v>
      </c>
      <c r="EQ24" s="43" t="s">
        <v>341</v>
      </c>
      <c r="ER24" s="43" t="s">
        <v>339</v>
      </c>
      <c r="ES24" s="43" t="s">
        <v>339</v>
      </c>
      <c r="ET24" s="43" t="s">
        <v>339</v>
      </c>
      <c r="EU24" s="43" t="s">
        <v>339</v>
      </c>
      <c r="EV24" s="43" t="s">
        <v>339</v>
      </c>
      <c r="EW24" s="43" t="s">
        <v>341</v>
      </c>
      <c r="EX24" s="43" t="s">
        <v>339</v>
      </c>
      <c r="EY24" s="43" t="s">
        <v>341</v>
      </c>
      <c r="EZ24" s="43" t="s">
        <v>339</v>
      </c>
      <c r="FA24" s="43" t="s">
        <v>341</v>
      </c>
      <c r="FB24" s="43" t="s">
        <v>341</v>
      </c>
      <c r="FC24" s="43" t="s">
        <v>339</v>
      </c>
      <c r="FD24" s="43" t="s">
        <v>339</v>
      </c>
      <c r="FE24" s="43" t="s">
        <v>339</v>
      </c>
      <c r="FF24" s="43" t="s">
        <v>339</v>
      </c>
      <c r="FG24" s="43" t="s">
        <v>341</v>
      </c>
      <c r="FH24" s="43" t="s">
        <v>339</v>
      </c>
      <c r="FI24" s="43" t="s">
        <v>339</v>
      </c>
      <c r="FJ24" s="43" t="s">
        <v>339</v>
      </c>
      <c r="FK24" s="43" t="s">
        <v>339</v>
      </c>
      <c r="FL24" s="43" t="s">
        <v>339</v>
      </c>
      <c r="FM24" s="43" t="s">
        <v>339</v>
      </c>
      <c r="FN24" s="43" t="s">
        <v>341</v>
      </c>
      <c r="FO24" s="43" t="s">
        <v>339</v>
      </c>
      <c r="FP24" s="43" t="s">
        <v>339</v>
      </c>
      <c r="FQ24" s="43" t="s">
        <v>339</v>
      </c>
      <c r="FR24" s="43" t="s">
        <v>338</v>
      </c>
      <c r="FS24" s="43" t="s">
        <v>338</v>
      </c>
      <c r="FT24" s="43" t="s">
        <v>338</v>
      </c>
      <c r="FU24" s="43" t="s">
        <v>338</v>
      </c>
      <c r="FV24" s="43" t="s">
        <v>338</v>
      </c>
      <c r="FW24" s="43" t="s">
        <v>340</v>
      </c>
      <c r="FX24" s="43" t="s">
        <v>340</v>
      </c>
      <c r="FY24" s="43" t="s">
        <v>340</v>
      </c>
      <c r="FZ24" s="43" t="s">
        <v>340</v>
      </c>
      <c r="GA24" s="43" t="s">
        <v>341</v>
      </c>
      <c r="GB24" s="43" t="s">
        <v>340</v>
      </c>
      <c r="GC24" s="43" t="s">
        <v>338</v>
      </c>
      <c r="GD24" s="43" t="s">
        <v>338</v>
      </c>
      <c r="GE24" s="43" t="s">
        <v>338</v>
      </c>
      <c r="GF24" s="43" t="s">
        <v>338</v>
      </c>
      <c r="GG24" s="43" t="s">
        <v>340</v>
      </c>
      <c r="GH24" s="43" t="s">
        <v>338</v>
      </c>
      <c r="GI24" s="43" t="s">
        <v>338</v>
      </c>
      <c r="GJ24" s="43" t="s">
        <v>338</v>
      </c>
      <c r="GK24" s="43" t="s">
        <v>338</v>
      </c>
      <c r="GL24" s="43" t="s">
        <v>338</v>
      </c>
      <c r="GM24" s="43" t="s">
        <v>338</v>
      </c>
      <c r="GN24" s="43" t="s">
        <v>338</v>
      </c>
      <c r="GO24" s="43" t="s">
        <v>338</v>
      </c>
      <c r="GP24" s="43" t="s">
        <v>341</v>
      </c>
    </row>
    <row r="25" spans="1:198" x14ac:dyDescent="0.3">
      <c r="A25" s="45"/>
      <c r="B25" s="47" t="s">
        <v>734</v>
      </c>
      <c r="C25" s="47" t="s">
        <v>502</v>
      </c>
      <c r="D25" s="45" t="s">
        <v>337</v>
      </c>
      <c r="E25" s="45" t="s">
        <v>337</v>
      </c>
      <c r="F25" s="45" t="s">
        <v>433</v>
      </c>
      <c r="G25" s="43" t="s">
        <v>495</v>
      </c>
      <c r="H25" s="43" t="s">
        <v>497</v>
      </c>
      <c r="I25" s="119" t="s">
        <v>498</v>
      </c>
      <c r="J25" s="119" t="s">
        <v>833</v>
      </c>
      <c r="K25" s="119" t="s">
        <v>846</v>
      </c>
      <c r="L25" s="50">
        <v>23</v>
      </c>
      <c r="M25" s="129" t="s">
        <v>507</v>
      </c>
      <c r="N25" s="43" t="s">
        <v>338</v>
      </c>
      <c r="O25" s="43" t="s">
        <v>338</v>
      </c>
      <c r="P25" s="43" t="s">
        <v>340</v>
      </c>
      <c r="Q25" s="43" t="s">
        <v>338</v>
      </c>
      <c r="R25" s="43" t="s">
        <v>338</v>
      </c>
      <c r="S25" s="43" t="s">
        <v>338</v>
      </c>
      <c r="T25" s="43" t="s">
        <v>341</v>
      </c>
      <c r="U25" s="43" t="s">
        <v>338</v>
      </c>
      <c r="V25" s="43" t="s">
        <v>341</v>
      </c>
      <c r="W25" s="43" t="s">
        <v>341</v>
      </c>
      <c r="X25" s="43" t="s">
        <v>340</v>
      </c>
      <c r="Y25" s="43" t="s">
        <v>340</v>
      </c>
      <c r="Z25" s="43" t="s">
        <v>338</v>
      </c>
      <c r="AA25" s="43" t="s">
        <v>338</v>
      </c>
      <c r="AB25" s="43" t="s">
        <v>338</v>
      </c>
      <c r="AC25" s="43" t="s">
        <v>338</v>
      </c>
      <c r="AD25" s="43" t="s">
        <v>338</v>
      </c>
      <c r="AE25" s="43" t="s">
        <v>338</v>
      </c>
      <c r="AF25" s="43" t="s">
        <v>338</v>
      </c>
      <c r="AG25" s="43" t="s">
        <v>338</v>
      </c>
      <c r="AH25" s="43" t="s">
        <v>338</v>
      </c>
      <c r="AI25" s="43" t="s">
        <v>340</v>
      </c>
      <c r="AJ25" s="43" t="s">
        <v>338</v>
      </c>
      <c r="AK25" s="43" t="s">
        <v>338</v>
      </c>
      <c r="AL25" s="43" t="s">
        <v>341</v>
      </c>
      <c r="AM25" s="43" t="s">
        <v>338</v>
      </c>
      <c r="AN25" s="43" t="s">
        <v>338</v>
      </c>
      <c r="AO25" s="43" t="s">
        <v>338</v>
      </c>
      <c r="AP25" s="43" t="s">
        <v>338</v>
      </c>
      <c r="AQ25" s="43" t="s">
        <v>338</v>
      </c>
      <c r="AR25" s="43" t="s">
        <v>341</v>
      </c>
      <c r="AS25" s="43" t="s">
        <v>338</v>
      </c>
      <c r="AT25" s="43" t="s">
        <v>338</v>
      </c>
      <c r="AU25" s="43" t="s">
        <v>338</v>
      </c>
      <c r="AV25" s="43" t="s">
        <v>338</v>
      </c>
      <c r="AW25" s="43" t="s">
        <v>338</v>
      </c>
      <c r="AX25" s="43" t="s">
        <v>340</v>
      </c>
      <c r="AY25" s="43" t="s">
        <v>340</v>
      </c>
      <c r="AZ25" s="43" t="s">
        <v>338</v>
      </c>
      <c r="BA25" s="43" t="s">
        <v>338</v>
      </c>
      <c r="BB25" s="43" t="s">
        <v>338</v>
      </c>
      <c r="BC25" s="43" t="s">
        <v>338</v>
      </c>
      <c r="BD25" s="43" t="s">
        <v>341</v>
      </c>
      <c r="BE25" s="43" t="s">
        <v>338</v>
      </c>
      <c r="BF25" s="43" t="s">
        <v>338</v>
      </c>
      <c r="BG25" s="43" t="s">
        <v>340</v>
      </c>
      <c r="BH25" s="43" t="s">
        <v>338</v>
      </c>
      <c r="BI25" s="43" t="s">
        <v>338</v>
      </c>
      <c r="BJ25" s="43" t="s">
        <v>339</v>
      </c>
      <c r="BK25" s="43" t="s">
        <v>339</v>
      </c>
      <c r="BL25" s="129" t="s">
        <v>878</v>
      </c>
      <c r="BM25" s="43" t="s">
        <v>338</v>
      </c>
      <c r="BN25" s="43" t="s">
        <v>338</v>
      </c>
      <c r="BO25" s="43" t="s">
        <v>340</v>
      </c>
      <c r="BP25" s="43" t="s">
        <v>338</v>
      </c>
      <c r="BQ25" s="43" t="s">
        <v>338</v>
      </c>
      <c r="BR25" s="43" t="s">
        <v>338</v>
      </c>
      <c r="BS25" s="43" t="s">
        <v>341</v>
      </c>
      <c r="BT25" s="43" t="s">
        <v>338</v>
      </c>
      <c r="BU25" s="43" t="s">
        <v>341</v>
      </c>
      <c r="BV25" s="43" t="s">
        <v>341</v>
      </c>
      <c r="BW25" s="43" t="s">
        <v>338</v>
      </c>
      <c r="BX25" s="43" t="s">
        <v>338</v>
      </c>
      <c r="BY25" s="43" t="s">
        <v>338</v>
      </c>
      <c r="BZ25" s="43" t="s">
        <v>338</v>
      </c>
      <c r="CA25" s="43" t="s">
        <v>338</v>
      </c>
      <c r="CB25" s="43" t="s">
        <v>341</v>
      </c>
      <c r="CC25" s="43" t="s">
        <v>338</v>
      </c>
      <c r="CD25" s="43" t="s">
        <v>340</v>
      </c>
      <c r="CE25" s="43" t="s">
        <v>338</v>
      </c>
      <c r="CF25" s="43" t="s">
        <v>338</v>
      </c>
      <c r="CG25" s="43" t="s">
        <v>341</v>
      </c>
      <c r="CH25" s="43" t="s">
        <v>338</v>
      </c>
      <c r="CI25" s="43" t="s">
        <v>340</v>
      </c>
      <c r="CJ25" s="43" t="s">
        <v>338</v>
      </c>
      <c r="CK25" s="43" t="s">
        <v>338</v>
      </c>
      <c r="CL25" s="43" t="s">
        <v>341</v>
      </c>
      <c r="CM25" s="43" t="s">
        <v>341</v>
      </c>
      <c r="CN25" s="43" t="s">
        <v>341</v>
      </c>
      <c r="CO25" s="43" t="s">
        <v>341</v>
      </c>
      <c r="CP25" s="43" t="s">
        <v>341</v>
      </c>
      <c r="CQ25" s="43" t="s">
        <v>341</v>
      </c>
      <c r="CR25" s="43" t="s">
        <v>341</v>
      </c>
      <c r="CS25" s="43" t="s">
        <v>341</v>
      </c>
      <c r="CT25" s="43" t="s">
        <v>341</v>
      </c>
      <c r="CU25" s="43" t="s">
        <v>341</v>
      </c>
      <c r="CV25" s="43" t="s">
        <v>341</v>
      </c>
      <c r="CW25" s="43" t="s">
        <v>341</v>
      </c>
      <c r="CX25" s="43" t="s">
        <v>341</v>
      </c>
      <c r="CY25" s="43" t="s">
        <v>341</v>
      </c>
      <c r="CZ25" s="43" t="s">
        <v>341</v>
      </c>
      <c r="DA25" s="43" t="s">
        <v>338</v>
      </c>
      <c r="DB25" s="43" t="s">
        <v>338</v>
      </c>
      <c r="DC25" s="43" t="s">
        <v>341</v>
      </c>
      <c r="DD25" s="43" t="s">
        <v>339</v>
      </c>
      <c r="DE25" s="43" t="s">
        <v>339</v>
      </c>
      <c r="DF25" s="43" t="s">
        <v>339</v>
      </c>
      <c r="DG25" s="43" t="s">
        <v>339</v>
      </c>
      <c r="DH25" s="43" t="s">
        <v>339</v>
      </c>
      <c r="DI25" s="43" t="s">
        <v>339</v>
      </c>
      <c r="DJ25" s="43" t="s">
        <v>339</v>
      </c>
      <c r="DK25" s="43" t="s">
        <v>339</v>
      </c>
      <c r="DL25" s="43" t="s">
        <v>339</v>
      </c>
      <c r="DM25" s="43" t="s">
        <v>341</v>
      </c>
      <c r="DN25" s="43" t="s">
        <v>341</v>
      </c>
      <c r="DO25" s="43" t="s">
        <v>339</v>
      </c>
      <c r="DP25" s="43" t="s">
        <v>339</v>
      </c>
      <c r="DQ25" s="43" t="s">
        <v>339</v>
      </c>
      <c r="DR25" s="43" t="s">
        <v>339</v>
      </c>
      <c r="DS25" s="43" t="s">
        <v>339</v>
      </c>
      <c r="DT25" s="43" t="s">
        <v>339</v>
      </c>
      <c r="DU25" s="43" t="s">
        <v>339</v>
      </c>
      <c r="DV25" s="43" t="s">
        <v>339</v>
      </c>
      <c r="DW25" s="43" t="s">
        <v>339</v>
      </c>
      <c r="DX25" s="43" t="s">
        <v>339</v>
      </c>
      <c r="DY25" s="43" t="s">
        <v>339</v>
      </c>
      <c r="DZ25" s="43" t="s">
        <v>339</v>
      </c>
      <c r="EA25" s="43" t="s">
        <v>339</v>
      </c>
      <c r="EB25" s="43" t="s">
        <v>341</v>
      </c>
      <c r="EC25" s="43" t="s">
        <v>339</v>
      </c>
      <c r="ED25" s="43" t="s">
        <v>339</v>
      </c>
      <c r="EE25" s="43" t="s">
        <v>339</v>
      </c>
      <c r="EF25" s="43" t="s">
        <v>339</v>
      </c>
      <c r="EG25" s="43" t="s">
        <v>339</v>
      </c>
      <c r="EH25" s="43" t="s">
        <v>339</v>
      </c>
      <c r="EI25" s="43" t="s">
        <v>339</v>
      </c>
      <c r="EJ25" s="43" t="s">
        <v>341</v>
      </c>
      <c r="EK25" s="43" t="s">
        <v>339</v>
      </c>
      <c r="EL25" s="43" t="s">
        <v>341</v>
      </c>
      <c r="EM25" s="43" t="s">
        <v>341</v>
      </c>
      <c r="EN25" s="43" t="s">
        <v>338</v>
      </c>
      <c r="EO25" s="43" t="s">
        <v>338</v>
      </c>
      <c r="EP25" s="43" t="s">
        <v>338</v>
      </c>
      <c r="EQ25" s="43" t="s">
        <v>341</v>
      </c>
      <c r="ER25" s="43" t="s">
        <v>339</v>
      </c>
      <c r="ES25" s="43" t="s">
        <v>339</v>
      </c>
      <c r="ET25" s="43" t="s">
        <v>339</v>
      </c>
      <c r="EU25" s="43" t="s">
        <v>339</v>
      </c>
      <c r="EV25" s="43" t="s">
        <v>339</v>
      </c>
      <c r="EW25" s="43" t="s">
        <v>341</v>
      </c>
      <c r="EX25" s="43" t="s">
        <v>339</v>
      </c>
      <c r="EY25" s="43" t="s">
        <v>341</v>
      </c>
      <c r="EZ25" s="43" t="s">
        <v>339</v>
      </c>
      <c r="FA25" s="43" t="s">
        <v>341</v>
      </c>
      <c r="FB25" s="43" t="s">
        <v>341</v>
      </c>
      <c r="FC25" s="43" t="s">
        <v>339</v>
      </c>
      <c r="FD25" s="43" t="s">
        <v>339</v>
      </c>
      <c r="FE25" s="43" t="s">
        <v>339</v>
      </c>
      <c r="FF25" s="43" t="s">
        <v>339</v>
      </c>
      <c r="FG25" s="43" t="s">
        <v>341</v>
      </c>
      <c r="FH25" s="43" t="s">
        <v>339</v>
      </c>
      <c r="FI25" s="43" t="s">
        <v>339</v>
      </c>
      <c r="FJ25" s="43" t="s">
        <v>339</v>
      </c>
      <c r="FK25" s="43" t="s">
        <v>339</v>
      </c>
      <c r="FL25" s="43" t="s">
        <v>339</v>
      </c>
      <c r="FM25" s="43" t="s">
        <v>339</v>
      </c>
      <c r="FN25" s="43" t="s">
        <v>341</v>
      </c>
      <c r="FO25" s="43" t="s">
        <v>339</v>
      </c>
      <c r="FP25" s="43" t="s">
        <v>339</v>
      </c>
      <c r="FQ25" s="43" t="s">
        <v>339</v>
      </c>
      <c r="FR25" s="43" t="s">
        <v>338</v>
      </c>
      <c r="FS25" s="43" t="s">
        <v>338</v>
      </c>
      <c r="FT25" s="43" t="s">
        <v>338</v>
      </c>
      <c r="FU25" s="43" t="s">
        <v>338</v>
      </c>
      <c r="FV25" s="43" t="s">
        <v>338</v>
      </c>
      <c r="FW25" s="43" t="s">
        <v>340</v>
      </c>
      <c r="FX25" s="43" t="s">
        <v>340</v>
      </c>
      <c r="FY25" s="43" t="s">
        <v>341</v>
      </c>
      <c r="FZ25" s="43" t="s">
        <v>340</v>
      </c>
      <c r="GA25" s="43" t="s">
        <v>341</v>
      </c>
      <c r="GB25" s="43" t="s">
        <v>341</v>
      </c>
      <c r="GC25" s="43" t="s">
        <v>339</v>
      </c>
      <c r="GD25" s="43" t="s">
        <v>339</v>
      </c>
      <c r="GE25" s="43" t="s">
        <v>339</v>
      </c>
      <c r="GF25" s="43" t="s">
        <v>339</v>
      </c>
      <c r="GG25" s="43" t="s">
        <v>339</v>
      </c>
      <c r="GH25" s="43" t="s">
        <v>339</v>
      </c>
      <c r="GI25" s="43" t="s">
        <v>338</v>
      </c>
      <c r="GJ25" s="43" t="s">
        <v>338</v>
      </c>
      <c r="GK25" s="43" t="s">
        <v>338</v>
      </c>
      <c r="GL25" s="43" t="s">
        <v>338</v>
      </c>
      <c r="GM25" s="43" t="s">
        <v>338</v>
      </c>
      <c r="GN25" s="43" t="s">
        <v>338</v>
      </c>
      <c r="GO25" s="43" t="s">
        <v>338</v>
      </c>
      <c r="GP25" s="43" t="s">
        <v>341</v>
      </c>
    </row>
    <row r="26" spans="1:198" x14ac:dyDescent="0.3">
      <c r="A26" s="45"/>
      <c r="B26" s="47" t="s">
        <v>733</v>
      </c>
      <c r="C26" s="47" t="s">
        <v>502</v>
      </c>
      <c r="D26" s="45" t="s">
        <v>335</v>
      </c>
      <c r="E26" s="45" t="s">
        <v>329</v>
      </c>
      <c r="F26" s="45" t="s">
        <v>336</v>
      </c>
      <c r="G26" s="43" t="s">
        <v>495</v>
      </c>
      <c r="H26" s="43" t="s">
        <v>497</v>
      </c>
      <c r="I26" s="119" t="s">
        <v>498</v>
      </c>
      <c r="J26" s="119" t="s">
        <v>830</v>
      </c>
      <c r="K26" s="119" t="s">
        <v>849</v>
      </c>
      <c r="L26" s="50">
        <v>12</v>
      </c>
      <c r="M26" s="129" t="s">
        <v>507</v>
      </c>
      <c r="N26" s="43" t="s">
        <v>338</v>
      </c>
      <c r="O26" s="43" t="s">
        <v>338</v>
      </c>
      <c r="P26" s="43" t="s">
        <v>340</v>
      </c>
      <c r="Q26" s="43" t="s">
        <v>338</v>
      </c>
      <c r="R26" s="43" t="s">
        <v>338</v>
      </c>
      <c r="S26" s="43" t="s">
        <v>338</v>
      </c>
      <c r="T26" s="43" t="s">
        <v>341</v>
      </c>
      <c r="U26" s="43" t="s">
        <v>338</v>
      </c>
      <c r="V26" s="43" t="s">
        <v>341</v>
      </c>
      <c r="W26" s="43" t="s">
        <v>341</v>
      </c>
      <c r="X26" s="43" t="s">
        <v>340</v>
      </c>
      <c r="Y26" s="43" t="s">
        <v>340</v>
      </c>
      <c r="Z26" s="43" t="s">
        <v>338</v>
      </c>
      <c r="AA26" s="43" t="s">
        <v>338</v>
      </c>
      <c r="AB26" s="43" t="s">
        <v>338</v>
      </c>
      <c r="AC26" s="43" t="s">
        <v>338</v>
      </c>
      <c r="AD26" s="43" t="s">
        <v>338</v>
      </c>
      <c r="AE26" s="43" t="s">
        <v>338</v>
      </c>
      <c r="AF26" s="43" t="s">
        <v>338</v>
      </c>
      <c r="AG26" s="43" t="s">
        <v>338</v>
      </c>
      <c r="AH26" s="43" t="s">
        <v>338</v>
      </c>
      <c r="AI26" s="43" t="s">
        <v>340</v>
      </c>
      <c r="AJ26" s="43" t="s">
        <v>338</v>
      </c>
      <c r="AK26" s="43" t="s">
        <v>338</v>
      </c>
      <c r="AL26" s="43" t="s">
        <v>341</v>
      </c>
      <c r="AM26" s="43" t="s">
        <v>338</v>
      </c>
      <c r="AN26" s="43" t="s">
        <v>338</v>
      </c>
      <c r="AO26" s="43" t="s">
        <v>338</v>
      </c>
      <c r="AP26" s="43" t="s">
        <v>341</v>
      </c>
      <c r="AQ26" s="43" t="s">
        <v>339</v>
      </c>
      <c r="AR26" s="43" t="s">
        <v>339</v>
      </c>
      <c r="AS26" s="43" t="s">
        <v>339</v>
      </c>
      <c r="AT26" s="43" t="s">
        <v>339</v>
      </c>
      <c r="AU26" s="43" t="s">
        <v>339</v>
      </c>
      <c r="AV26" s="43" t="s">
        <v>338</v>
      </c>
      <c r="AW26" s="43" t="s">
        <v>338</v>
      </c>
      <c r="AX26" s="43" t="s">
        <v>340</v>
      </c>
      <c r="AY26" s="43" t="s">
        <v>340</v>
      </c>
      <c r="AZ26" s="43" t="s">
        <v>338</v>
      </c>
      <c r="BA26" s="43" t="s">
        <v>338</v>
      </c>
      <c r="BB26" s="43" t="s">
        <v>338</v>
      </c>
      <c r="BC26" s="43" t="s">
        <v>338</v>
      </c>
      <c r="BD26" s="43" t="s">
        <v>341</v>
      </c>
      <c r="BE26" s="43" t="s">
        <v>338</v>
      </c>
      <c r="BF26" s="43" t="s">
        <v>338</v>
      </c>
      <c r="BG26" s="43" t="s">
        <v>340</v>
      </c>
      <c r="BH26" s="43" t="s">
        <v>338</v>
      </c>
      <c r="BI26" s="43" t="s">
        <v>338</v>
      </c>
      <c r="BJ26" s="43" t="s">
        <v>339</v>
      </c>
      <c r="BK26" s="43" t="s">
        <v>339</v>
      </c>
      <c r="BL26" s="129" t="s">
        <v>878</v>
      </c>
      <c r="BM26" s="43" t="s">
        <v>338</v>
      </c>
      <c r="BN26" s="43" t="s">
        <v>338</v>
      </c>
      <c r="BO26" s="43" t="s">
        <v>340</v>
      </c>
      <c r="BP26" s="43" t="s">
        <v>338</v>
      </c>
      <c r="BQ26" s="43" t="s">
        <v>338</v>
      </c>
      <c r="BR26" s="43" t="s">
        <v>338</v>
      </c>
      <c r="BS26" s="43" t="s">
        <v>341</v>
      </c>
      <c r="BT26" s="43" t="s">
        <v>338</v>
      </c>
      <c r="BU26" s="43" t="s">
        <v>341</v>
      </c>
      <c r="BV26" s="43" t="s">
        <v>341</v>
      </c>
      <c r="BW26" s="43" t="s">
        <v>338</v>
      </c>
      <c r="BX26" s="43" t="s">
        <v>338</v>
      </c>
      <c r="BY26" s="43" t="s">
        <v>338</v>
      </c>
      <c r="BZ26" s="43" t="s">
        <v>338</v>
      </c>
      <c r="CA26" s="43" t="s">
        <v>338</v>
      </c>
      <c r="CB26" s="43" t="s">
        <v>338</v>
      </c>
      <c r="CC26" s="43" t="s">
        <v>338</v>
      </c>
      <c r="CD26" s="43" t="s">
        <v>340</v>
      </c>
      <c r="CE26" s="43" t="s">
        <v>338</v>
      </c>
      <c r="CF26" s="43" t="s">
        <v>338</v>
      </c>
      <c r="CG26" s="43" t="s">
        <v>341</v>
      </c>
      <c r="CH26" s="43" t="s">
        <v>338</v>
      </c>
      <c r="CI26" s="43" t="s">
        <v>340</v>
      </c>
      <c r="CJ26" s="43" t="s">
        <v>338</v>
      </c>
      <c r="CK26" s="43" t="s">
        <v>338</v>
      </c>
      <c r="CL26" s="43" t="s">
        <v>341</v>
      </c>
      <c r="CM26" s="43" t="s">
        <v>338</v>
      </c>
      <c r="CN26" s="43" t="s">
        <v>338</v>
      </c>
      <c r="CO26" s="43" t="s">
        <v>338</v>
      </c>
      <c r="CP26" s="43" t="s">
        <v>338</v>
      </c>
      <c r="CQ26" s="43" t="s">
        <v>338</v>
      </c>
      <c r="CR26" s="43" t="s">
        <v>338</v>
      </c>
      <c r="CS26" s="43" t="s">
        <v>338</v>
      </c>
      <c r="CT26" s="43" t="s">
        <v>338</v>
      </c>
      <c r="CU26" s="43" t="s">
        <v>338</v>
      </c>
      <c r="CV26" s="43" t="s">
        <v>340</v>
      </c>
      <c r="CW26" s="43" t="s">
        <v>340</v>
      </c>
      <c r="CX26" s="43" t="s">
        <v>340</v>
      </c>
      <c r="CY26" s="43" t="s">
        <v>338</v>
      </c>
      <c r="CZ26" s="43" t="s">
        <v>340</v>
      </c>
      <c r="DA26" s="43" t="s">
        <v>338</v>
      </c>
      <c r="DB26" s="43" t="s">
        <v>338</v>
      </c>
      <c r="DC26" s="43" t="s">
        <v>338</v>
      </c>
      <c r="DD26" s="43" t="s">
        <v>338</v>
      </c>
      <c r="DE26" s="43" t="s">
        <v>338</v>
      </c>
      <c r="DF26" s="43" t="s">
        <v>340</v>
      </c>
      <c r="DG26" s="43" t="s">
        <v>338</v>
      </c>
      <c r="DH26" s="43" t="s">
        <v>338</v>
      </c>
      <c r="DI26" s="43" t="s">
        <v>338</v>
      </c>
      <c r="DJ26" s="43" t="s">
        <v>338</v>
      </c>
      <c r="DK26" s="43" t="s">
        <v>338</v>
      </c>
      <c r="DL26" s="43" t="s">
        <v>338</v>
      </c>
      <c r="DM26" s="43" t="s">
        <v>341</v>
      </c>
      <c r="DN26" s="43" t="s">
        <v>338</v>
      </c>
      <c r="DO26" s="43" t="s">
        <v>338</v>
      </c>
      <c r="DP26" s="43" t="s">
        <v>338</v>
      </c>
      <c r="DQ26" s="43" t="s">
        <v>338</v>
      </c>
      <c r="DR26" s="43" t="s">
        <v>338</v>
      </c>
      <c r="DS26" s="43" t="s">
        <v>338</v>
      </c>
      <c r="DT26" s="43" t="s">
        <v>340</v>
      </c>
      <c r="DU26" s="43" t="s">
        <v>338</v>
      </c>
      <c r="DV26" s="43" t="s">
        <v>338</v>
      </c>
      <c r="DW26" s="43" t="s">
        <v>338</v>
      </c>
      <c r="DX26" s="43" t="s">
        <v>338</v>
      </c>
      <c r="DY26" s="43" t="s">
        <v>338</v>
      </c>
      <c r="DZ26" s="43" t="s">
        <v>340</v>
      </c>
      <c r="EA26" s="43" t="s">
        <v>338</v>
      </c>
      <c r="EB26" s="43" t="s">
        <v>338</v>
      </c>
      <c r="EC26" s="43" t="s">
        <v>338</v>
      </c>
      <c r="ED26" s="43" t="s">
        <v>338</v>
      </c>
      <c r="EE26" s="43" t="s">
        <v>338</v>
      </c>
      <c r="EF26" s="43" t="s">
        <v>338</v>
      </c>
      <c r="EG26" s="43" t="s">
        <v>338</v>
      </c>
      <c r="EH26" s="43" t="s">
        <v>340</v>
      </c>
      <c r="EI26" s="43" t="s">
        <v>338</v>
      </c>
      <c r="EJ26" s="43" t="s">
        <v>341</v>
      </c>
      <c r="EK26" s="43" t="s">
        <v>339</v>
      </c>
      <c r="EL26" s="43" t="s">
        <v>341</v>
      </c>
      <c r="EM26" s="43" t="s">
        <v>341</v>
      </c>
      <c r="EN26" s="43" t="s">
        <v>338</v>
      </c>
      <c r="EO26" s="43" t="s">
        <v>338</v>
      </c>
      <c r="EP26" s="43" t="s">
        <v>338</v>
      </c>
      <c r="EQ26" s="43" t="s">
        <v>340</v>
      </c>
      <c r="ER26" s="43" t="s">
        <v>338</v>
      </c>
      <c r="ES26" s="43" t="s">
        <v>338</v>
      </c>
      <c r="ET26" s="43" t="s">
        <v>338</v>
      </c>
      <c r="EU26" s="43" t="s">
        <v>338</v>
      </c>
      <c r="EV26" s="43" t="s">
        <v>338</v>
      </c>
      <c r="EW26" s="43" t="s">
        <v>340</v>
      </c>
      <c r="EX26" s="43" t="s">
        <v>338</v>
      </c>
      <c r="EY26" s="43" t="s">
        <v>338</v>
      </c>
      <c r="EZ26" s="43" t="s">
        <v>338</v>
      </c>
      <c r="FA26" s="43" t="s">
        <v>340</v>
      </c>
      <c r="FB26" s="43" t="s">
        <v>341</v>
      </c>
      <c r="FC26" s="43" t="s">
        <v>339</v>
      </c>
      <c r="FD26" s="43" t="s">
        <v>339</v>
      </c>
      <c r="FE26" s="43" t="s">
        <v>339</v>
      </c>
      <c r="FF26" s="43" t="s">
        <v>339</v>
      </c>
      <c r="FG26" s="43" t="s">
        <v>338</v>
      </c>
      <c r="FH26" s="43" t="s">
        <v>338</v>
      </c>
      <c r="FI26" s="43" t="s">
        <v>338</v>
      </c>
      <c r="FJ26" s="43" t="s">
        <v>340</v>
      </c>
      <c r="FK26" s="43" t="s">
        <v>338</v>
      </c>
      <c r="FL26" s="43" t="s">
        <v>338</v>
      </c>
      <c r="FM26" s="43" t="s">
        <v>338</v>
      </c>
      <c r="FN26" s="43" t="s">
        <v>340</v>
      </c>
      <c r="FO26" s="43" t="s">
        <v>338</v>
      </c>
      <c r="FP26" s="43" t="s">
        <v>338</v>
      </c>
      <c r="FQ26" s="43" t="s">
        <v>340</v>
      </c>
      <c r="FR26" s="43" t="s">
        <v>338</v>
      </c>
      <c r="FS26" s="43" t="s">
        <v>338</v>
      </c>
      <c r="FT26" s="43" t="s">
        <v>338</v>
      </c>
      <c r="FU26" s="43" t="s">
        <v>338</v>
      </c>
      <c r="FV26" s="43" t="s">
        <v>338</v>
      </c>
      <c r="FW26" s="43" t="s">
        <v>340</v>
      </c>
      <c r="FX26" s="43" t="s">
        <v>340</v>
      </c>
      <c r="FY26" s="43" t="s">
        <v>340</v>
      </c>
      <c r="FZ26" s="43" t="s">
        <v>340</v>
      </c>
      <c r="GA26" s="43" t="s">
        <v>341</v>
      </c>
      <c r="GB26" s="43" t="s">
        <v>340</v>
      </c>
      <c r="GC26" s="43" t="s">
        <v>338</v>
      </c>
      <c r="GD26" s="43" t="s">
        <v>338</v>
      </c>
      <c r="GE26" s="43" t="s">
        <v>338</v>
      </c>
      <c r="GF26" s="43" t="s">
        <v>338</v>
      </c>
      <c r="GG26" s="43" t="s">
        <v>340</v>
      </c>
      <c r="GH26" s="43" t="s">
        <v>338</v>
      </c>
      <c r="GI26" s="43" t="s">
        <v>338</v>
      </c>
      <c r="GJ26" s="43" t="s">
        <v>338</v>
      </c>
      <c r="GK26" s="43" t="s">
        <v>338</v>
      </c>
      <c r="GL26" s="43" t="s">
        <v>338</v>
      </c>
      <c r="GM26" s="43" t="s">
        <v>338</v>
      </c>
      <c r="GN26" s="43" t="s">
        <v>338</v>
      </c>
      <c r="GO26" s="43" t="s">
        <v>338</v>
      </c>
      <c r="GP26" s="43" t="s">
        <v>341</v>
      </c>
    </row>
    <row r="27" spans="1:198" x14ac:dyDescent="0.3">
      <c r="A27" s="45"/>
      <c r="B27" s="47" t="s">
        <v>733</v>
      </c>
      <c r="C27" s="47" t="s">
        <v>502</v>
      </c>
      <c r="D27" s="45" t="s">
        <v>335</v>
      </c>
      <c r="E27" s="45" t="s">
        <v>330</v>
      </c>
      <c r="F27" s="45" t="s">
        <v>336</v>
      </c>
      <c r="G27" s="43" t="s">
        <v>495</v>
      </c>
      <c r="H27" s="43" t="s">
        <v>497</v>
      </c>
      <c r="I27" s="119" t="s">
        <v>498</v>
      </c>
      <c r="J27" s="119" t="s">
        <v>832</v>
      </c>
      <c r="K27" s="119" t="s">
        <v>850</v>
      </c>
      <c r="L27" s="50">
        <v>20</v>
      </c>
      <c r="M27" s="129" t="s">
        <v>507</v>
      </c>
      <c r="N27" s="43" t="s">
        <v>338</v>
      </c>
      <c r="O27" s="43" t="s">
        <v>338</v>
      </c>
      <c r="P27" s="43" t="s">
        <v>340</v>
      </c>
      <c r="Q27" s="43" t="s">
        <v>338</v>
      </c>
      <c r="R27" s="43" t="s">
        <v>338</v>
      </c>
      <c r="S27" s="43" t="s">
        <v>338</v>
      </c>
      <c r="T27" s="43" t="s">
        <v>341</v>
      </c>
      <c r="U27" s="43" t="s">
        <v>338</v>
      </c>
      <c r="V27" s="43" t="s">
        <v>341</v>
      </c>
      <c r="W27" s="43" t="s">
        <v>341</v>
      </c>
      <c r="X27" s="43" t="s">
        <v>340</v>
      </c>
      <c r="Y27" s="43" t="s">
        <v>340</v>
      </c>
      <c r="Z27" s="43" t="s">
        <v>338</v>
      </c>
      <c r="AA27" s="43" t="s">
        <v>338</v>
      </c>
      <c r="AB27" s="43" t="s">
        <v>338</v>
      </c>
      <c r="AC27" s="43" t="s">
        <v>338</v>
      </c>
      <c r="AD27" s="43" t="s">
        <v>338</v>
      </c>
      <c r="AE27" s="43" t="s">
        <v>338</v>
      </c>
      <c r="AF27" s="43" t="s">
        <v>338</v>
      </c>
      <c r="AG27" s="43" t="s">
        <v>338</v>
      </c>
      <c r="AH27" s="43" t="s">
        <v>338</v>
      </c>
      <c r="AI27" s="43" t="s">
        <v>340</v>
      </c>
      <c r="AJ27" s="43" t="s">
        <v>338</v>
      </c>
      <c r="AK27" s="43" t="s">
        <v>338</v>
      </c>
      <c r="AL27" s="43" t="s">
        <v>341</v>
      </c>
      <c r="AM27" s="43" t="s">
        <v>338</v>
      </c>
      <c r="AN27" s="43" t="s">
        <v>338</v>
      </c>
      <c r="AO27" s="43" t="s">
        <v>338</v>
      </c>
      <c r="AP27" s="43" t="s">
        <v>341</v>
      </c>
      <c r="AQ27" s="43" t="s">
        <v>339</v>
      </c>
      <c r="AR27" s="43" t="s">
        <v>339</v>
      </c>
      <c r="AS27" s="43" t="s">
        <v>339</v>
      </c>
      <c r="AT27" s="43" t="s">
        <v>339</v>
      </c>
      <c r="AU27" s="43" t="s">
        <v>339</v>
      </c>
      <c r="AV27" s="43" t="s">
        <v>338</v>
      </c>
      <c r="AW27" s="43" t="s">
        <v>338</v>
      </c>
      <c r="AX27" s="43" t="s">
        <v>340</v>
      </c>
      <c r="AY27" s="43" t="s">
        <v>340</v>
      </c>
      <c r="AZ27" s="43" t="s">
        <v>338</v>
      </c>
      <c r="BA27" s="43" t="s">
        <v>338</v>
      </c>
      <c r="BB27" s="43" t="s">
        <v>338</v>
      </c>
      <c r="BC27" s="43" t="s">
        <v>338</v>
      </c>
      <c r="BD27" s="43" t="s">
        <v>341</v>
      </c>
      <c r="BE27" s="43" t="s">
        <v>338</v>
      </c>
      <c r="BF27" s="43" t="s">
        <v>338</v>
      </c>
      <c r="BG27" s="43" t="s">
        <v>340</v>
      </c>
      <c r="BH27" s="43" t="s">
        <v>338</v>
      </c>
      <c r="BI27" s="43" t="s">
        <v>338</v>
      </c>
      <c r="BJ27" s="43" t="s">
        <v>339</v>
      </c>
      <c r="BK27" s="43" t="s">
        <v>339</v>
      </c>
      <c r="BL27" s="129" t="s">
        <v>878</v>
      </c>
      <c r="BM27" s="43" t="s">
        <v>338</v>
      </c>
      <c r="BN27" s="43" t="s">
        <v>338</v>
      </c>
      <c r="BO27" s="43" t="s">
        <v>340</v>
      </c>
      <c r="BP27" s="43" t="s">
        <v>338</v>
      </c>
      <c r="BQ27" s="43" t="s">
        <v>338</v>
      </c>
      <c r="BR27" s="43" t="s">
        <v>338</v>
      </c>
      <c r="BS27" s="43" t="s">
        <v>341</v>
      </c>
      <c r="BT27" s="43" t="s">
        <v>338</v>
      </c>
      <c r="BU27" s="43" t="s">
        <v>341</v>
      </c>
      <c r="BV27" s="43" t="s">
        <v>341</v>
      </c>
      <c r="BW27" s="43" t="s">
        <v>338</v>
      </c>
      <c r="BX27" s="43" t="s">
        <v>338</v>
      </c>
      <c r="BY27" s="43" t="s">
        <v>338</v>
      </c>
      <c r="BZ27" s="43" t="s">
        <v>338</v>
      </c>
      <c r="CA27" s="43" t="s">
        <v>338</v>
      </c>
      <c r="CB27" s="43" t="s">
        <v>338</v>
      </c>
      <c r="CC27" s="43" t="s">
        <v>338</v>
      </c>
      <c r="CD27" s="43" t="s">
        <v>340</v>
      </c>
      <c r="CE27" s="43" t="s">
        <v>338</v>
      </c>
      <c r="CF27" s="43" t="s">
        <v>338</v>
      </c>
      <c r="CG27" s="43" t="s">
        <v>341</v>
      </c>
      <c r="CH27" s="43" t="s">
        <v>338</v>
      </c>
      <c r="CI27" s="43" t="s">
        <v>340</v>
      </c>
      <c r="CJ27" s="43" t="s">
        <v>338</v>
      </c>
      <c r="CK27" s="43" t="s">
        <v>338</v>
      </c>
      <c r="CL27" s="43" t="s">
        <v>341</v>
      </c>
      <c r="CM27" s="43" t="s">
        <v>338</v>
      </c>
      <c r="CN27" s="43" t="s">
        <v>338</v>
      </c>
      <c r="CO27" s="43" t="s">
        <v>338</v>
      </c>
      <c r="CP27" s="43" t="s">
        <v>338</v>
      </c>
      <c r="CQ27" s="43" t="s">
        <v>338</v>
      </c>
      <c r="CR27" s="43" t="s">
        <v>338</v>
      </c>
      <c r="CS27" s="43" t="s">
        <v>338</v>
      </c>
      <c r="CT27" s="43" t="s">
        <v>338</v>
      </c>
      <c r="CU27" s="43" t="s">
        <v>338</v>
      </c>
      <c r="CV27" s="43" t="s">
        <v>340</v>
      </c>
      <c r="CW27" s="43" t="s">
        <v>340</v>
      </c>
      <c r="CX27" s="43" t="s">
        <v>340</v>
      </c>
      <c r="CY27" s="43" t="s">
        <v>338</v>
      </c>
      <c r="CZ27" s="43" t="s">
        <v>340</v>
      </c>
      <c r="DA27" s="43" t="s">
        <v>338</v>
      </c>
      <c r="DB27" s="43" t="s">
        <v>338</v>
      </c>
      <c r="DC27" s="43" t="s">
        <v>338</v>
      </c>
      <c r="DD27" s="43" t="s">
        <v>338</v>
      </c>
      <c r="DE27" s="43" t="s">
        <v>338</v>
      </c>
      <c r="DF27" s="43" t="s">
        <v>340</v>
      </c>
      <c r="DG27" s="43" t="s">
        <v>338</v>
      </c>
      <c r="DH27" s="43" t="s">
        <v>338</v>
      </c>
      <c r="DI27" s="43" t="s">
        <v>338</v>
      </c>
      <c r="DJ27" s="43" t="s">
        <v>338</v>
      </c>
      <c r="DK27" s="43" t="s">
        <v>338</v>
      </c>
      <c r="DL27" s="43" t="s">
        <v>338</v>
      </c>
      <c r="DM27" s="43" t="s">
        <v>341</v>
      </c>
      <c r="DN27" s="43" t="s">
        <v>338</v>
      </c>
      <c r="DO27" s="43" t="s">
        <v>338</v>
      </c>
      <c r="DP27" s="43" t="s">
        <v>338</v>
      </c>
      <c r="DQ27" s="43" t="s">
        <v>338</v>
      </c>
      <c r="DR27" s="43" t="s">
        <v>338</v>
      </c>
      <c r="DS27" s="43" t="s">
        <v>338</v>
      </c>
      <c r="DT27" s="43" t="s">
        <v>340</v>
      </c>
      <c r="DU27" s="43" t="s">
        <v>338</v>
      </c>
      <c r="DV27" s="43" t="s">
        <v>338</v>
      </c>
      <c r="DW27" s="43" t="s">
        <v>338</v>
      </c>
      <c r="DX27" s="43" t="s">
        <v>338</v>
      </c>
      <c r="DY27" s="43" t="s">
        <v>338</v>
      </c>
      <c r="DZ27" s="43" t="s">
        <v>340</v>
      </c>
      <c r="EA27" s="43" t="s">
        <v>338</v>
      </c>
      <c r="EB27" s="43" t="s">
        <v>338</v>
      </c>
      <c r="EC27" s="43" t="s">
        <v>338</v>
      </c>
      <c r="ED27" s="43" t="s">
        <v>338</v>
      </c>
      <c r="EE27" s="43" t="s">
        <v>338</v>
      </c>
      <c r="EF27" s="43" t="s">
        <v>338</v>
      </c>
      <c r="EG27" s="43" t="s">
        <v>338</v>
      </c>
      <c r="EH27" s="43" t="s">
        <v>340</v>
      </c>
      <c r="EI27" s="43" t="s">
        <v>338</v>
      </c>
      <c r="EJ27" s="43" t="s">
        <v>341</v>
      </c>
      <c r="EK27" s="43" t="s">
        <v>339</v>
      </c>
      <c r="EL27" s="43" t="s">
        <v>341</v>
      </c>
      <c r="EM27" s="43" t="s">
        <v>341</v>
      </c>
      <c r="EN27" s="43" t="s">
        <v>338</v>
      </c>
      <c r="EO27" s="43" t="s">
        <v>338</v>
      </c>
      <c r="EP27" s="43" t="s">
        <v>338</v>
      </c>
      <c r="EQ27" s="43" t="s">
        <v>340</v>
      </c>
      <c r="ER27" s="43" t="s">
        <v>338</v>
      </c>
      <c r="ES27" s="43" t="s">
        <v>338</v>
      </c>
      <c r="ET27" s="43" t="s">
        <v>338</v>
      </c>
      <c r="EU27" s="43" t="s">
        <v>338</v>
      </c>
      <c r="EV27" s="43" t="s">
        <v>338</v>
      </c>
      <c r="EW27" s="43" t="s">
        <v>340</v>
      </c>
      <c r="EX27" s="43" t="s">
        <v>338</v>
      </c>
      <c r="EY27" s="43" t="s">
        <v>338</v>
      </c>
      <c r="EZ27" s="43" t="s">
        <v>338</v>
      </c>
      <c r="FA27" s="43" t="s">
        <v>340</v>
      </c>
      <c r="FB27" s="43" t="s">
        <v>341</v>
      </c>
      <c r="FC27" s="43" t="s">
        <v>339</v>
      </c>
      <c r="FD27" s="43" t="s">
        <v>339</v>
      </c>
      <c r="FE27" s="43" t="s">
        <v>339</v>
      </c>
      <c r="FF27" s="43" t="s">
        <v>339</v>
      </c>
      <c r="FG27" s="43" t="s">
        <v>338</v>
      </c>
      <c r="FH27" s="43" t="s">
        <v>338</v>
      </c>
      <c r="FI27" s="43" t="s">
        <v>338</v>
      </c>
      <c r="FJ27" s="43" t="s">
        <v>340</v>
      </c>
      <c r="FK27" s="43" t="s">
        <v>338</v>
      </c>
      <c r="FL27" s="43" t="s">
        <v>338</v>
      </c>
      <c r="FM27" s="43" t="s">
        <v>338</v>
      </c>
      <c r="FN27" s="43" t="s">
        <v>340</v>
      </c>
      <c r="FO27" s="43" t="s">
        <v>338</v>
      </c>
      <c r="FP27" s="43" t="s">
        <v>338</v>
      </c>
      <c r="FQ27" s="43" t="s">
        <v>340</v>
      </c>
      <c r="FR27" s="43" t="s">
        <v>338</v>
      </c>
      <c r="FS27" s="43" t="s">
        <v>338</v>
      </c>
      <c r="FT27" s="43" t="s">
        <v>338</v>
      </c>
      <c r="FU27" s="43" t="s">
        <v>338</v>
      </c>
      <c r="FV27" s="43" t="s">
        <v>338</v>
      </c>
      <c r="FW27" s="43" t="s">
        <v>340</v>
      </c>
      <c r="FX27" s="43" t="s">
        <v>340</v>
      </c>
      <c r="FY27" s="43" t="s">
        <v>340</v>
      </c>
      <c r="FZ27" s="43" t="s">
        <v>340</v>
      </c>
      <c r="GA27" s="43" t="s">
        <v>341</v>
      </c>
      <c r="GB27" s="43" t="s">
        <v>340</v>
      </c>
      <c r="GC27" s="43" t="s">
        <v>338</v>
      </c>
      <c r="GD27" s="43" t="s">
        <v>338</v>
      </c>
      <c r="GE27" s="43" t="s">
        <v>338</v>
      </c>
      <c r="GF27" s="43" t="s">
        <v>338</v>
      </c>
      <c r="GG27" s="43" t="s">
        <v>340</v>
      </c>
      <c r="GH27" s="43" t="s">
        <v>338</v>
      </c>
      <c r="GI27" s="43" t="s">
        <v>338</v>
      </c>
      <c r="GJ27" s="43" t="s">
        <v>338</v>
      </c>
      <c r="GK27" s="43" t="s">
        <v>338</v>
      </c>
      <c r="GL27" s="43" t="s">
        <v>338</v>
      </c>
      <c r="GM27" s="43" t="s">
        <v>338</v>
      </c>
      <c r="GN27" s="43" t="s">
        <v>338</v>
      </c>
      <c r="GO27" s="43" t="s">
        <v>338</v>
      </c>
      <c r="GP27" s="43" t="s">
        <v>341</v>
      </c>
    </row>
    <row r="28" spans="1:198" x14ac:dyDescent="0.3">
      <c r="A28" s="45"/>
      <c r="B28" s="47" t="s">
        <v>733</v>
      </c>
      <c r="C28" s="47" t="s">
        <v>502</v>
      </c>
      <c r="D28" s="45" t="s">
        <v>335</v>
      </c>
      <c r="E28" s="45" t="s">
        <v>337</v>
      </c>
      <c r="F28" s="45" t="s">
        <v>336</v>
      </c>
      <c r="G28" s="43" t="s">
        <v>495</v>
      </c>
      <c r="H28" s="43" t="s">
        <v>497</v>
      </c>
      <c r="I28" s="119" t="s">
        <v>498</v>
      </c>
      <c r="J28" s="119" t="s">
        <v>834</v>
      </c>
      <c r="K28" s="119" t="s">
        <v>851</v>
      </c>
      <c r="L28" s="50">
        <v>28</v>
      </c>
      <c r="M28" s="129" t="s">
        <v>507</v>
      </c>
      <c r="N28" s="43" t="s">
        <v>338</v>
      </c>
      <c r="O28" s="43" t="s">
        <v>338</v>
      </c>
      <c r="P28" s="43" t="s">
        <v>340</v>
      </c>
      <c r="Q28" s="43" t="s">
        <v>338</v>
      </c>
      <c r="R28" s="43" t="s">
        <v>338</v>
      </c>
      <c r="S28" s="43" t="s">
        <v>338</v>
      </c>
      <c r="T28" s="43" t="s">
        <v>341</v>
      </c>
      <c r="U28" s="43" t="s">
        <v>338</v>
      </c>
      <c r="V28" s="43" t="s">
        <v>341</v>
      </c>
      <c r="W28" s="43" t="s">
        <v>341</v>
      </c>
      <c r="X28" s="43" t="s">
        <v>340</v>
      </c>
      <c r="Y28" s="43" t="s">
        <v>340</v>
      </c>
      <c r="Z28" s="43" t="s">
        <v>338</v>
      </c>
      <c r="AA28" s="43" t="s">
        <v>338</v>
      </c>
      <c r="AB28" s="43" t="s">
        <v>338</v>
      </c>
      <c r="AC28" s="43" t="s">
        <v>338</v>
      </c>
      <c r="AD28" s="43" t="s">
        <v>338</v>
      </c>
      <c r="AE28" s="43" t="s">
        <v>338</v>
      </c>
      <c r="AF28" s="43" t="s">
        <v>338</v>
      </c>
      <c r="AG28" s="43" t="s">
        <v>338</v>
      </c>
      <c r="AH28" s="43" t="s">
        <v>338</v>
      </c>
      <c r="AI28" s="43" t="s">
        <v>340</v>
      </c>
      <c r="AJ28" s="43" t="s">
        <v>338</v>
      </c>
      <c r="AK28" s="43" t="s">
        <v>338</v>
      </c>
      <c r="AL28" s="43" t="s">
        <v>341</v>
      </c>
      <c r="AM28" s="43" t="s">
        <v>338</v>
      </c>
      <c r="AN28" s="43" t="s">
        <v>338</v>
      </c>
      <c r="AO28" s="43" t="s">
        <v>338</v>
      </c>
      <c r="AP28" s="43" t="s">
        <v>341</v>
      </c>
      <c r="AQ28" s="43" t="s">
        <v>339</v>
      </c>
      <c r="AR28" s="43" t="s">
        <v>339</v>
      </c>
      <c r="AS28" s="43" t="s">
        <v>339</v>
      </c>
      <c r="AT28" s="43" t="s">
        <v>339</v>
      </c>
      <c r="AU28" s="43" t="s">
        <v>339</v>
      </c>
      <c r="AV28" s="43" t="s">
        <v>341</v>
      </c>
      <c r="AW28" s="43" t="s">
        <v>341</v>
      </c>
      <c r="AX28" s="43" t="s">
        <v>340</v>
      </c>
      <c r="AY28" s="43" t="s">
        <v>340</v>
      </c>
      <c r="AZ28" s="43" t="s">
        <v>338</v>
      </c>
      <c r="BA28" s="43" t="s">
        <v>338</v>
      </c>
      <c r="BB28" s="43" t="s">
        <v>338</v>
      </c>
      <c r="BC28" s="43" t="s">
        <v>338</v>
      </c>
      <c r="BD28" s="43" t="s">
        <v>341</v>
      </c>
      <c r="BE28" s="43" t="s">
        <v>338</v>
      </c>
      <c r="BF28" s="43" t="s">
        <v>338</v>
      </c>
      <c r="BG28" s="43" t="s">
        <v>340</v>
      </c>
      <c r="BH28" s="43" t="s">
        <v>338</v>
      </c>
      <c r="BI28" s="43" t="s">
        <v>338</v>
      </c>
      <c r="BJ28" s="43" t="s">
        <v>339</v>
      </c>
      <c r="BK28" s="43" t="s">
        <v>339</v>
      </c>
      <c r="BL28" s="129" t="s">
        <v>878</v>
      </c>
      <c r="BM28" s="43" t="s">
        <v>338</v>
      </c>
      <c r="BN28" s="43" t="s">
        <v>338</v>
      </c>
      <c r="BO28" s="43" t="s">
        <v>340</v>
      </c>
      <c r="BP28" s="43" t="s">
        <v>338</v>
      </c>
      <c r="BQ28" s="43" t="s">
        <v>338</v>
      </c>
      <c r="BR28" s="43" t="s">
        <v>338</v>
      </c>
      <c r="BS28" s="43" t="s">
        <v>341</v>
      </c>
      <c r="BT28" s="43" t="s">
        <v>338</v>
      </c>
      <c r="BU28" s="43" t="s">
        <v>341</v>
      </c>
      <c r="BV28" s="43" t="s">
        <v>341</v>
      </c>
      <c r="BW28" s="43" t="s">
        <v>338</v>
      </c>
      <c r="BX28" s="43" t="s">
        <v>338</v>
      </c>
      <c r="BY28" s="43" t="s">
        <v>338</v>
      </c>
      <c r="BZ28" s="43" t="s">
        <v>338</v>
      </c>
      <c r="CA28" s="43" t="s">
        <v>338</v>
      </c>
      <c r="CB28" s="43" t="s">
        <v>338</v>
      </c>
      <c r="CC28" s="43" t="s">
        <v>338</v>
      </c>
      <c r="CD28" s="43" t="s">
        <v>340</v>
      </c>
      <c r="CE28" s="43" t="s">
        <v>338</v>
      </c>
      <c r="CF28" s="43" t="s">
        <v>338</v>
      </c>
      <c r="CG28" s="43" t="s">
        <v>341</v>
      </c>
      <c r="CH28" s="43" t="s">
        <v>338</v>
      </c>
      <c r="CI28" s="43" t="s">
        <v>340</v>
      </c>
      <c r="CJ28" s="43" t="s">
        <v>338</v>
      </c>
      <c r="CK28" s="43" t="s">
        <v>338</v>
      </c>
      <c r="CL28" s="43" t="s">
        <v>341</v>
      </c>
      <c r="CM28" s="43" t="s">
        <v>338</v>
      </c>
      <c r="CN28" s="43" t="s">
        <v>338</v>
      </c>
      <c r="CO28" s="43" t="s">
        <v>338</v>
      </c>
      <c r="CP28" s="43" t="s">
        <v>338</v>
      </c>
      <c r="CQ28" s="43" t="s">
        <v>338</v>
      </c>
      <c r="CR28" s="43" t="s">
        <v>338</v>
      </c>
      <c r="CS28" s="43" t="s">
        <v>338</v>
      </c>
      <c r="CT28" s="43" t="s">
        <v>338</v>
      </c>
      <c r="CU28" s="43" t="s">
        <v>340</v>
      </c>
      <c r="CV28" s="43" t="s">
        <v>340</v>
      </c>
      <c r="CW28" s="43" t="s">
        <v>340</v>
      </c>
      <c r="CX28" s="43" t="s">
        <v>340</v>
      </c>
      <c r="CY28" s="43" t="s">
        <v>340</v>
      </c>
      <c r="CZ28" s="43" t="s">
        <v>340</v>
      </c>
      <c r="DA28" s="43" t="s">
        <v>338</v>
      </c>
      <c r="DB28" s="43" t="s">
        <v>338</v>
      </c>
      <c r="DC28" s="43" t="s">
        <v>338</v>
      </c>
      <c r="DD28" s="43" t="s">
        <v>338</v>
      </c>
      <c r="DE28" s="43" t="s">
        <v>338</v>
      </c>
      <c r="DF28" s="43" t="s">
        <v>340</v>
      </c>
      <c r="DG28" s="43" t="s">
        <v>338</v>
      </c>
      <c r="DH28" s="43" t="s">
        <v>338</v>
      </c>
      <c r="DI28" s="43" t="s">
        <v>338</v>
      </c>
      <c r="DJ28" s="43" t="s">
        <v>338</v>
      </c>
      <c r="DK28" s="43" t="s">
        <v>338</v>
      </c>
      <c r="DL28" s="43" t="s">
        <v>338</v>
      </c>
      <c r="DM28" s="43" t="s">
        <v>341</v>
      </c>
      <c r="DN28" s="43" t="s">
        <v>338</v>
      </c>
      <c r="DO28" s="43" t="s">
        <v>338</v>
      </c>
      <c r="DP28" s="43" t="s">
        <v>338</v>
      </c>
      <c r="DQ28" s="43" t="s">
        <v>338</v>
      </c>
      <c r="DR28" s="43" t="s">
        <v>338</v>
      </c>
      <c r="DS28" s="43" t="s">
        <v>338</v>
      </c>
      <c r="DT28" s="43" t="s">
        <v>340</v>
      </c>
      <c r="DU28" s="43" t="s">
        <v>338</v>
      </c>
      <c r="DV28" s="43" t="s">
        <v>338</v>
      </c>
      <c r="DW28" s="43" t="s">
        <v>338</v>
      </c>
      <c r="DX28" s="43" t="s">
        <v>338</v>
      </c>
      <c r="DY28" s="43" t="s">
        <v>338</v>
      </c>
      <c r="DZ28" s="43" t="s">
        <v>340</v>
      </c>
      <c r="EA28" s="43" t="s">
        <v>338</v>
      </c>
      <c r="EB28" s="43" t="s">
        <v>338</v>
      </c>
      <c r="EC28" s="43" t="s">
        <v>338</v>
      </c>
      <c r="ED28" s="43" t="s">
        <v>338</v>
      </c>
      <c r="EE28" s="43" t="s">
        <v>338</v>
      </c>
      <c r="EF28" s="43" t="s">
        <v>338</v>
      </c>
      <c r="EG28" s="43" t="s">
        <v>338</v>
      </c>
      <c r="EH28" s="43" t="s">
        <v>340</v>
      </c>
      <c r="EI28" s="43" t="s">
        <v>338</v>
      </c>
      <c r="EJ28" s="43" t="s">
        <v>341</v>
      </c>
      <c r="EK28" s="43" t="s">
        <v>339</v>
      </c>
      <c r="EL28" s="43" t="s">
        <v>341</v>
      </c>
      <c r="EM28" s="43" t="s">
        <v>341</v>
      </c>
      <c r="EN28" s="43" t="s">
        <v>338</v>
      </c>
      <c r="EO28" s="43" t="s">
        <v>338</v>
      </c>
      <c r="EP28" s="43" t="s">
        <v>338</v>
      </c>
      <c r="EQ28" s="43" t="s">
        <v>340</v>
      </c>
      <c r="ER28" s="43" t="s">
        <v>338</v>
      </c>
      <c r="ES28" s="43" t="s">
        <v>338</v>
      </c>
      <c r="ET28" s="43" t="s">
        <v>338</v>
      </c>
      <c r="EU28" s="43" t="s">
        <v>338</v>
      </c>
      <c r="EV28" s="43" t="s">
        <v>338</v>
      </c>
      <c r="EW28" s="43" t="s">
        <v>340</v>
      </c>
      <c r="EX28" s="43" t="s">
        <v>338</v>
      </c>
      <c r="EY28" s="43" t="s">
        <v>338</v>
      </c>
      <c r="EZ28" s="43" t="s">
        <v>338</v>
      </c>
      <c r="FA28" s="43" t="s">
        <v>340</v>
      </c>
      <c r="FB28" s="43" t="s">
        <v>341</v>
      </c>
      <c r="FC28" s="43" t="s">
        <v>339</v>
      </c>
      <c r="FD28" s="43" t="s">
        <v>339</v>
      </c>
      <c r="FE28" s="43" t="s">
        <v>339</v>
      </c>
      <c r="FF28" s="43" t="s">
        <v>339</v>
      </c>
      <c r="FG28" s="43" t="s">
        <v>338</v>
      </c>
      <c r="FH28" s="43" t="s">
        <v>338</v>
      </c>
      <c r="FI28" s="43" t="s">
        <v>338</v>
      </c>
      <c r="FJ28" s="43" t="s">
        <v>340</v>
      </c>
      <c r="FK28" s="43" t="s">
        <v>338</v>
      </c>
      <c r="FL28" s="43" t="s">
        <v>338</v>
      </c>
      <c r="FM28" s="43" t="s">
        <v>338</v>
      </c>
      <c r="FN28" s="43" t="s">
        <v>340</v>
      </c>
      <c r="FO28" s="43" t="s">
        <v>338</v>
      </c>
      <c r="FP28" s="43" t="s">
        <v>338</v>
      </c>
      <c r="FQ28" s="43" t="s">
        <v>340</v>
      </c>
      <c r="FR28" s="43" t="s">
        <v>338</v>
      </c>
      <c r="FS28" s="43" t="s">
        <v>338</v>
      </c>
      <c r="FT28" s="43" t="s">
        <v>338</v>
      </c>
      <c r="FU28" s="43" t="s">
        <v>338</v>
      </c>
      <c r="FV28" s="43" t="s">
        <v>338</v>
      </c>
      <c r="FW28" s="43" t="s">
        <v>340</v>
      </c>
      <c r="FX28" s="43" t="s">
        <v>340</v>
      </c>
      <c r="FY28" s="43" t="s">
        <v>340</v>
      </c>
      <c r="FZ28" s="43" t="s">
        <v>340</v>
      </c>
      <c r="GA28" s="43" t="s">
        <v>341</v>
      </c>
      <c r="GB28" s="43" t="s">
        <v>340</v>
      </c>
      <c r="GC28" s="43" t="s">
        <v>338</v>
      </c>
      <c r="GD28" s="43" t="s">
        <v>338</v>
      </c>
      <c r="GE28" s="43" t="s">
        <v>338</v>
      </c>
      <c r="GF28" s="43" t="s">
        <v>338</v>
      </c>
      <c r="GG28" s="43" t="s">
        <v>340</v>
      </c>
      <c r="GH28" s="43" t="s">
        <v>338</v>
      </c>
      <c r="GI28" s="43" t="s">
        <v>338</v>
      </c>
      <c r="GJ28" s="43" t="s">
        <v>338</v>
      </c>
      <c r="GK28" s="43" t="s">
        <v>338</v>
      </c>
      <c r="GL28" s="43" t="s">
        <v>338</v>
      </c>
      <c r="GM28" s="43" t="s">
        <v>338</v>
      </c>
      <c r="GN28" s="43" t="s">
        <v>338</v>
      </c>
      <c r="GO28" s="43" t="s">
        <v>338</v>
      </c>
      <c r="GP28" s="43" t="s">
        <v>341</v>
      </c>
    </row>
    <row r="29" spans="1:198" x14ac:dyDescent="0.3">
      <c r="A29" s="45"/>
      <c r="B29" s="47" t="s">
        <v>732</v>
      </c>
      <c r="C29" s="47" t="s">
        <v>502</v>
      </c>
      <c r="D29" s="45" t="s">
        <v>335</v>
      </c>
      <c r="E29" s="45" t="s">
        <v>329</v>
      </c>
      <c r="F29" s="45" t="s">
        <v>433</v>
      </c>
      <c r="G29" s="43" t="s">
        <v>495</v>
      </c>
      <c r="H29" s="43" t="s">
        <v>497</v>
      </c>
      <c r="I29" s="119" t="s">
        <v>498</v>
      </c>
      <c r="J29" s="119" t="s">
        <v>829</v>
      </c>
      <c r="K29" s="119" t="s">
        <v>849</v>
      </c>
      <c r="L29" s="50">
        <v>8</v>
      </c>
      <c r="M29" s="129" t="s">
        <v>507</v>
      </c>
      <c r="N29" s="43" t="s">
        <v>338</v>
      </c>
      <c r="O29" s="43" t="s">
        <v>338</v>
      </c>
      <c r="P29" s="43" t="s">
        <v>340</v>
      </c>
      <c r="Q29" s="43" t="s">
        <v>338</v>
      </c>
      <c r="R29" s="43" t="s">
        <v>338</v>
      </c>
      <c r="S29" s="43" t="s">
        <v>338</v>
      </c>
      <c r="T29" s="43" t="s">
        <v>341</v>
      </c>
      <c r="U29" s="43" t="s">
        <v>338</v>
      </c>
      <c r="V29" s="43" t="s">
        <v>341</v>
      </c>
      <c r="W29" s="43" t="s">
        <v>341</v>
      </c>
      <c r="X29" s="43" t="s">
        <v>340</v>
      </c>
      <c r="Y29" s="43" t="s">
        <v>340</v>
      </c>
      <c r="Z29" s="43" t="s">
        <v>338</v>
      </c>
      <c r="AA29" s="43" t="s">
        <v>338</v>
      </c>
      <c r="AB29" s="43" t="s">
        <v>338</v>
      </c>
      <c r="AC29" s="43" t="s">
        <v>338</v>
      </c>
      <c r="AD29" s="43" t="s">
        <v>338</v>
      </c>
      <c r="AE29" s="43" t="s">
        <v>338</v>
      </c>
      <c r="AF29" s="43" t="s">
        <v>338</v>
      </c>
      <c r="AG29" s="43" t="s">
        <v>338</v>
      </c>
      <c r="AH29" s="43" t="s">
        <v>338</v>
      </c>
      <c r="AI29" s="43" t="s">
        <v>340</v>
      </c>
      <c r="AJ29" s="43" t="s">
        <v>338</v>
      </c>
      <c r="AK29" s="43" t="s">
        <v>338</v>
      </c>
      <c r="AL29" s="43" t="s">
        <v>341</v>
      </c>
      <c r="AM29" s="43" t="s">
        <v>338</v>
      </c>
      <c r="AN29" s="43" t="s">
        <v>338</v>
      </c>
      <c r="AO29" s="43" t="s">
        <v>338</v>
      </c>
      <c r="AP29" s="43" t="s">
        <v>338</v>
      </c>
      <c r="AQ29" s="43" t="s">
        <v>338</v>
      </c>
      <c r="AR29" s="43" t="s">
        <v>341</v>
      </c>
      <c r="AS29" s="43" t="s">
        <v>338</v>
      </c>
      <c r="AT29" s="43" t="s">
        <v>338</v>
      </c>
      <c r="AU29" s="43" t="s">
        <v>338</v>
      </c>
      <c r="AV29" s="43" t="s">
        <v>338</v>
      </c>
      <c r="AW29" s="43" t="s">
        <v>338</v>
      </c>
      <c r="AX29" s="43" t="s">
        <v>340</v>
      </c>
      <c r="AY29" s="43" t="s">
        <v>340</v>
      </c>
      <c r="AZ29" s="43" t="s">
        <v>338</v>
      </c>
      <c r="BA29" s="43" t="s">
        <v>338</v>
      </c>
      <c r="BB29" s="43" t="s">
        <v>338</v>
      </c>
      <c r="BC29" s="43" t="s">
        <v>338</v>
      </c>
      <c r="BD29" s="43" t="s">
        <v>341</v>
      </c>
      <c r="BE29" s="43" t="s">
        <v>338</v>
      </c>
      <c r="BF29" s="43" t="s">
        <v>338</v>
      </c>
      <c r="BG29" s="43" t="s">
        <v>340</v>
      </c>
      <c r="BH29" s="43" t="s">
        <v>338</v>
      </c>
      <c r="BI29" s="43" t="s">
        <v>338</v>
      </c>
      <c r="BJ29" s="43" t="s">
        <v>339</v>
      </c>
      <c r="BK29" s="43" t="s">
        <v>339</v>
      </c>
      <c r="BL29" s="129" t="s">
        <v>878</v>
      </c>
      <c r="BM29" s="43" t="s">
        <v>338</v>
      </c>
      <c r="BN29" s="43" t="s">
        <v>338</v>
      </c>
      <c r="BO29" s="43" t="s">
        <v>340</v>
      </c>
      <c r="BP29" s="43" t="s">
        <v>338</v>
      </c>
      <c r="BQ29" s="43" t="s">
        <v>338</v>
      </c>
      <c r="BR29" s="43" t="s">
        <v>338</v>
      </c>
      <c r="BS29" s="43" t="s">
        <v>341</v>
      </c>
      <c r="BT29" s="43" t="s">
        <v>338</v>
      </c>
      <c r="BU29" s="43" t="s">
        <v>341</v>
      </c>
      <c r="BV29" s="43" t="s">
        <v>341</v>
      </c>
      <c r="BW29" s="43" t="s">
        <v>338</v>
      </c>
      <c r="BX29" s="43" t="s">
        <v>338</v>
      </c>
      <c r="BY29" s="43" t="s">
        <v>338</v>
      </c>
      <c r="BZ29" s="43" t="s">
        <v>338</v>
      </c>
      <c r="CA29" s="43" t="s">
        <v>338</v>
      </c>
      <c r="CB29" s="43" t="s">
        <v>338</v>
      </c>
      <c r="CC29" s="43" t="s">
        <v>338</v>
      </c>
      <c r="CD29" s="43" t="s">
        <v>340</v>
      </c>
      <c r="CE29" s="43" t="s">
        <v>338</v>
      </c>
      <c r="CF29" s="43" t="s">
        <v>338</v>
      </c>
      <c r="CG29" s="43" t="s">
        <v>341</v>
      </c>
      <c r="CH29" s="43" t="s">
        <v>338</v>
      </c>
      <c r="CI29" s="43" t="s">
        <v>340</v>
      </c>
      <c r="CJ29" s="43" t="s">
        <v>338</v>
      </c>
      <c r="CK29" s="43" t="s">
        <v>338</v>
      </c>
      <c r="CL29" s="43" t="s">
        <v>341</v>
      </c>
      <c r="CM29" s="43" t="s">
        <v>338</v>
      </c>
      <c r="CN29" s="43" t="s">
        <v>338</v>
      </c>
      <c r="CO29" s="43" t="s">
        <v>338</v>
      </c>
      <c r="CP29" s="43" t="s">
        <v>338</v>
      </c>
      <c r="CQ29" s="43" t="s">
        <v>338</v>
      </c>
      <c r="CR29" s="43" t="s">
        <v>338</v>
      </c>
      <c r="CS29" s="43" t="s">
        <v>338</v>
      </c>
      <c r="CT29" s="43" t="s">
        <v>338</v>
      </c>
      <c r="CU29" s="43" t="s">
        <v>338</v>
      </c>
      <c r="CV29" s="43" t="s">
        <v>340</v>
      </c>
      <c r="CW29" s="43" t="s">
        <v>340</v>
      </c>
      <c r="CX29" s="43" t="s">
        <v>340</v>
      </c>
      <c r="CY29" s="43" t="s">
        <v>338</v>
      </c>
      <c r="CZ29" s="43" t="s">
        <v>340</v>
      </c>
      <c r="DA29" s="43" t="s">
        <v>338</v>
      </c>
      <c r="DB29" s="43" t="s">
        <v>338</v>
      </c>
      <c r="DC29" s="43" t="s">
        <v>338</v>
      </c>
      <c r="DD29" s="43" t="s">
        <v>338</v>
      </c>
      <c r="DE29" s="43" t="s">
        <v>338</v>
      </c>
      <c r="DF29" s="43" t="s">
        <v>340</v>
      </c>
      <c r="DG29" s="43" t="s">
        <v>338</v>
      </c>
      <c r="DH29" s="43" t="s">
        <v>338</v>
      </c>
      <c r="DI29" s="43" t="s">
        <v>338</v>
      </c>
      <c r="DJ29" s="43" t="s">
        <v>338</v>
      </c>
      <c r="DK29" s="43" t="s">
        <v>338</v>
      </c>
      <c r="DL29" s="43" t="s">
        <v>338</v>
      </c>
      <c r="DM29" s="43" t="s">
        <v>341</v>
      </c>
      <c r="DN29" s="43" t="s">
        <v>338</v>
      </c>
      <c r="DO29" s="43" t="s">
        <v>338</v>
      </c>
      <c r="DP29" s="43" t="s">
        <v>338</v>
      </c>
      <c r="DQ29" s="43" t="s">
        <v>338</v>
      </c>
      <c r="DR29" s="43" t="s">
        <v>338</v>
      </c>
      <c r="DS29" s="43" t="s">
        <v>338</v>
      </c>
      <c r="DT29" s="43" t="s">
        <v>340</v>
      </c>
      <c r="DU29" s="43" t="s">
        <v>338</v>
      </c>
      <c r="DV29" s="43" t="s">
        <v>338</v>
      </c>
      <c r="DW29" s="43" t="s">
        <v>338</v>
      </c>
      <c r="DX29" s="43" t="s">
        <v>338</v>
      </c>
      <c r="DY29" s="43" t="s">
        <v>338</v>
      </c>
      <c r="DZ29" s="43" t="s">
        <v>340</v>
      </c>
      <c r="EA29" s="43" t="s">
        <v>338</v>
      </c>
      <c r="EB29" s="43" t="s">
        <v>338</v>
      </c>
      <c r="EC29" s="43" t="s">
        <v>338</v>
      </c>
      <c r="ED29" s="43" t="s">
        <v>338</v>
      </c>
      <c r="EE29" s="43" t="s">
        <v>338</v>
      </c>
      <c r="EF29" s="43" t="s">
        <v>338</v>
      </c>
      <c r="EG29" s="43" t="s">
        <v>338</v>
      </c>
      <c r="EH29" s="43" t="s">
        <v>340</v>
      </c>
      <c r="EI29" s="43" t="s">
        <v>338</v>
      </c>
      <c r="EJ29" s="43" t="s">
        <v>341</v>
      </c>
      <c r="EK29" s="43" t="s">
        <v>339</v>
      </c>
      <c r="EL29" s="43" t="s">
        <v>341</v>
      </c>
      <c r="EM29" s="43" t="s">
        <v>341</v>
      </c>
      <c r="EN29" s="43" t="s">
        <v>338</v>
      </c>
      <c r="EO29" s="43" t="s">
        <v>338</v>
      </c>
      <c r="EP29" s="43" t="s">
        <v>338</v>
      </c>
      <c r="EQ29" s="43" t="s">
        <v>340</v>
      </c>
      <c r="ER29" s="43" t="s">
        <v>338</v>
      </c>
      <c r="ES29" s="43" t="s">
        <v>338</v>
      </c>
      <c r="ET29" s="43" t="s">
        <v>338</v>
      </c>
      <c r="EU29" s="43" t="s">
        <v>338</v>
      </c>
      <c r="EV29" s="43" t="s">
        <v>338</v>
      </c>
      <c r="EW29" s="43" t="s">
        <v>340</v>
      </c>
      <c r="EX29" s="43" t="s">
        <v>338</v>
      </c>
      <c r="EY29" s="43" t="s">
        <v>338</v>
      </c>
      <c r="EZ29" s="43" t="s">
        <v>338</v>
      </c>
      <c r="FA29" s="43" t="s">
        <v>340</v>
      </c>
      <c r="FB29" s="43" t="s">
        <v>341</v>
      </c>
      <c r="FC29" s="43" t="s">
        <v>339</v>
      </c>
      <c r="FD29" s="43" t="s">
        <v>339</v>
      </c>
      <c r="FE29" s="43" t="s">
        <v>339</v>
      </c>
      <c r="FF29" s="43" t="s">
        <v>339</v>
      </c>
      <c r="FG29" s="43" t="s">
        <v>338</v>
      </c>
      <c r="FH29" s="43" t="s">
        <v>338</v>
      </c>
      <c r="FI29" s="43" t="s">
        <v>338</v>
      </c>
      <c r="FJ29" s="43" t="s">
        <v>340</v>
      </c>
      <c r="FK29" s="43" t="s">
        <v>338</v>
      </c>
      <c r="FL29" s="43" t="s">
        <v>338</v>
      </c>
      <c r="FM29" s="43" t="s">
        <v>338</v>
      </c>
      <c r="FN29" s="43" t="s">
        <v>340</v>
      </c>
      <c r="FO29" s="43" t="s">
        <v>338</v>
      </c>
      <c r="FP29" s="43" t="s">
        <v>338</v>
      </c>
      <c r="FQ29" s="43" t="s">
        <v>340</v>
      </c>
      <c r="FR29" s="43" t="s">
        <v>338</v>
      </c>
      <c r="FS29" s="43" t="s">
        <v>338</v>
      </c>
      <c r="FT29" s="43" t="s">
        <v>338</v>
      </c>
      <c r="FU29" s="43" t="s">
        <v>338</v>
      </c>
      <c r="FV29" s="43" t="s">
        <v>338</v>
      </c>
      <c r="FW29" s="43" t="s">
        <v>340</v>
      </c>
      <c r="FX29" s="43" t="s">
        <v>340</v>
      </c>
      <c r="FY29" s="43" t="s">
        <v>340</v>
      </c>
      <c r="FZ29" s="43" t="s">
        <v>340</v>
      </c>
      <c r="GA29" s="43" t="s">
        <v>341</v>
      </c>
      <c r="GB29" s="43" t="s">
        <v>340</v>
      </c>
      <c r="GC29" s="43" t="s">
        <v>338</v>
      </c>
      <c r="GD29" s="43" t="s">
        <v>338</v>
      </c>
      <c r="GE29" s="43" t="s">
        <v>338</v>
      </c>
      <c r="GF29" s="43" t="s">
        <v>338</v>
      </c>
      <c r="GG29" s="43" t="s">
        <v>340</v>
      </c>
      <c r="GH29" s="43" t="s">
        <v>338</v>
      </c>
      <c r="GI29" s="43" t="s">
        <v>338</v>
      </c>
      <c r="GJ29" s="43" t="s">
        <v>338</v>
      </c>
      <c r="GK29" s="43" t="s">
        <v>338</v>
      </c>
      <c r="GL29" s="43" t="s">
        <v>338</v>
      </c>
      <c r="GM29" s="43" t="s">
        <v>338</v>
      </c>
      <c r="GN29" s="43" t="s">
        <v>338</v>
      </c>
      <c r="GO29" s="43" t="s">
        <v>338</v>
      </c>
      <c r="GP29" s="43" t="s">
        <v>341</v>
      </c>
    </row>
    <row r="30" spans="1:198" x14ac:dyDescent="0.3">
      <c r="A30" s="45"/>
      <c r="B30" s="47" t="s">
        <v>732</v>
      </c>
      <c r="C30" s="47" t="s">
        <v>502</v>
      </c>
      <c r="D30" s="45" t="s">
        <v>335</v>
      </c>
      <c r="E30" s="45" t="s">
        <v>330</v>
      </c>
      <c r="F30" s="45" t="s">
        <v>433</v>
      </c>
      <c r="G30" s="43" t="s">
        <v>495</v>
      </c>
      <c r="H30" s="43" t="s">
        <v>497</v>
      </c>
      <c r="I30" s="119" t="s">
        <v>498</v>
      </c>
      <c r="J30" s="119" t="s">
        <v>831</v>
      </c>
      <c r="K30" s="119" t="s">
        <v>850</v>
      </c>
      <c r="L30" s="50">
        <v>16</v>
      </c>
      <c r="M30" s="129" t="s">
        <v>507</v>
      </c>
      <c r="N30" s="43" t="s">
        <v>338</v>
      </c>
      <c r="O30" s="43" t="s">
        <v>338</v>
      </c>
      <c r="P30" s="43" t="s">
        <v>340</v>
      </c>
      <c r="Q30" s="43" t="s">
        <v>338</v>
      </c>
      <c r="R30" s="43" t="s">
        <v>338</v>
      </c>
      <c r="S30" s="43" t="s">
        <v>338</v>
      </c>
      <c r="T30" s="43" t="s">
        <v>341</v>
      </c>
      <c r="U30" s="43" t="s">
        <v>338</v>
      </c>
      <c r="V30" s="43" t="s">
        <v>341</v>
      </c>
      <c r="W30" s="43" t="s">
        <v>341</v>
      </c>
      <c r="X30" s="43" t="s">
        <v>340</v>
      </c>
      <c r="Y30" s="43" t="s">
        <v>340</v>
      </c>
      <c r="Z30" s="43" t="s">
        <v>338</v>
      </c>
      <c r="AA30" s="43" t="s">
        <v>338</v>
      </c>
      <c r="AB30" s="43" t="s">
        <v>338</v>
      </c>
      <c r="AC30" s="43" t="s">
        <v>338</v>
      </c>
      <c r="AD30" s="43" t="s">
        <v>338</v>
      </c>
      <c r="AE30" s="43" t="s">
        <v>338</v>
      </c>
      <c r="AF30" s="43" t="s">
        <v>338</v>
      </c>
      <c r="AG30" s="43" t="s">
        <v>338</v>
      </c>
      <c r="AH30" s="43" t="s">
        <v>338</v>
      </c>
      <c r="AI30" s="43" t="s">
        <v>340</v>
      </c>
      <c r="AJ30" s="43" t="s">
        <v>338</v>
      </c>
      <c r="AK30" s="43" t="s">
        <v>338</v>
      </c>
      <c r="AL30" s="43" t="s">
        <v>341</v>
      </c>
      <c r="AM30" s="43" t="s">
        <v>338</v>
      </c>
      <c r="AN30" s="43" t="s">
        <v>338</v>
      </c>
      <c r="AO30" s="43" t="s">
        <v>338</v>
      </c>
      <c r="AP30" s="43" t="s">
        <v>338</v>
      </c>
      <c r="AQ30" s="43" t="s">
        <v>338</v>
      </c>
      <c r="AR30" s="43" t="s">
        <v>341</v>
      </c>
      <c r="AS30" s="43" t="s">
        <v>338</v>
      </c>
      <c r="AT30" s="43" t="s">
        <v>338</v>
      </c>
      <c r="AU30" s="43" t="s">
        <v>338</v>
      </c>
      <c r="AV30" s="43" t="s">
        <v>338</v>
      </c>
      <c r="AW30" s="43" t="s">
        <v>338</v>
      </c>
      <c r="AX30" s="43" t="s">
        <v>340</v>
      </c>
      <c r="AY30" s="43" t="s">
        <v>340</v>
      </c>
      <c r="AZ30" s="43" t="s">
        <v>338</v>
      </c>
      <c r="BA30" s="43" t="s">
        <v>338</v>
      </c>
      <c r="BB30" s="43" t="s">
        <v>338</v>
      </c>
      <c r="BC30" s="43" t="s">
        <v>338</v>
      </c>
      <c r="BD30" s="43" t="s">
        <v>341</v>
      </c>
      <c r="BE30" s="43" t="s">
        <v>338</v>
      </c>
      <c r="BF30" s="43" t="s">
        <v>338</v>
      </c>
      <c r="BG30" s="43" t="s">
        <v>340</v>
      </c>
      <c r="BH30" s="43" t="s">
        <v>338</v>
      </c>
      <c r="BI30" s="43" t="s">
        <v>338</v>
      </c>
      <c r="BJ30" s="43" t="s">
        <v>339</v>
      </c>
      <c r="BK30" s="43" t="s">
        <v>339</v>
      </c>
      <c r="BL30" s="129" t="s">
        <v>878</v>
      </c>
      <c r="BM30" s="43" t="s">
        <v>338</v>
      </c>
      <c r="BN30" s="43" t="s">
        <v>338</v>
      </c>
      <c r="BO30" s="43" t="s">
        <v>340</v>
      </c>
      <c r="BP30" s="43" t="s">
        <v>338</v>
      </c>
      <c r="BQ30" s="43" t="s">
        <v>338</v>
      </c>
      <c r="BR30" s="43" t="s">
        <v>338</v>
      </c>
      <c r="BS30" s="43" t="s">
        <v>341</v>
      </c>
      <c r="BT30" s="43" t="s">
        <v>338</v>
      </c>
      <c r="BU30" s="43" t="s">
        <v>341</v>
      </c>
      <c r="BV30" s="43" t="s">
        <v>341</v>
      </c>
      <c r="BW30" s="43" t="s">
        <v>338</v>
      </c>
      <c r="BX30" s="43" t="s">
        <v>338</v>
      </c>
      <c r="BY30" s="43" t="s">
        <v>338</v>
      </c>
      <c r="BZ30" s="43" t="s">
        <v>338</v>
      </c>
      <c r="CA30" s="43" t="s">
        <v>338</v>
      </c>
      <c r="CB30" s="43" t="s">
        <v>338</v>
      </c>
      <c r="CC30" s="43" t="s">
        <v>338</v>
      </c>
      <c r="CD30" s="43" t="s">
        <v>340</v>
      </c>
      <c r="CE30" s="43" t="s">
        <v>338</v>
      </c>
      <c r="CF30" s="43" t="s">
        <v>338</v>
      </c>
      <c r="CG30" s="43" t="s">
        <v>341</v>
      </c>
      <c r="CH30" s="43" t="s">
        <v>338</v>
      </c>
      <c r="CI30" s="43" t="s">
        <v>340</v>
      </c>
      <c r="CJ30" s="43" t="s">
        <v>338</v>
      </c>
      <c r="CK30" s="43" t="s">
        <v>338</v>
      </c>
      <c r="CL30" s="43" t="s">
        <v>341</v>
      </c>
      <c r="CM30" s="43" t="s">
        <v>338</v>
      </c>
      <c r="CN30" s="43" t="s">
        <v>338</v>
      </c>
      <c r="CO30" s="43" t="s">
        <v>338</v>
      </c>
      <c r="CP30" s="43" t="s">
        <v>338</v>
      </c>
      <c r="CQ30" s="43" t="s">
        <v>338</v>
      </c>
      <c r="CR30" s="43" t="s">
        <v>338</v>
      </c>
      <c r="CS30" s="43" t="s">
        <v>338</v>
      </c>
      <c r="CT30" s="43" t="s">
        <v>338</v>
      </c>
      <c r="CU30" s="43" t="s">
        <v>338</v>
      </c>
      <c r="CV30" s="43" t="s">
        <v>340</v>
      </c>
      <c r="CW30" s="43" t="s">
        <v>340</v>
      </c>
      <c r="CX30" s="43" t="s">
        <v>340</v>
      </c>
      <c r="CY30" s="43" t="s">
        <v>338</v>
      </c>
      <c r="CZ30" s="43" t="s">
        <v>340</v>
      </c>
      <c r="DA30" s="43" t="s">
        <v>338</v>
      </c>
      <c r="DB30" s="43" t="s">
        <v>338</v>
      </c>
      <c r="DC30" s="43" t="s">
        <v>338</v>
      </c>
      <c r="DD30" s="43" t="s">
        <v>338</v>
      </c>
      <c r="DE30" s="43" t="s">
        <v>338</v>
      </c>
      <c r="DF30" s="43" t="s">
        <v>340</v>
      </c>
      <c r="DG30" s="43" t="s">
        <v>338</v>
      </c>
      <c r="DH30" s="43" t="s">
        <v>338</v>
      </c>
      <c r="DI30" s="43" t="s">
        <v>338</v>
      </c>
      <c r="DJ30" s="43" t="s">
        <v>338</v>
      </c>
      <c r="DK30" s="43" t="s">
        <v>338</v>
      </c>
      <c r="DL30" s="43" t="s">
        <v>338</v>
      </c>
      <c r="DM30" s="43" t="s">
        <v>341</v>
      </c>
      <c r="DN30" s="43" t="s">
        <v>338</v>
      </c>
      <c r="DO30" s="43" t="s">
        <v>338</v>
      </c>
      <c r="DP30" s="43" t="s">
        <v>338</v>
      </c>
      <c r="DQ30" s="43" t="s">
        <v>338</v>
      </c>
      <c r="DR30" s="43" t="s">
        <v>338</v>
      </c>
      <c r="DS30" s="43" t="s">
        <v>338</v>
      </c>
      <c r="DT30" s="43" t="s">
        <v>340</v>
      </c>
      <c r="DU30" s="43" t="s">
        <v>338</v>
      </c>
      <c r="DV30" s="43" t="s">
        <v>338</v>
      </c>
      <c r="DW30" s="43" t="s">
        <v>338</v>
      </c>
      <c r="DX30" s="43" t="s">
        <v>338</v>
      </c>
      <c r="DY30" s="43" t="s">
        <v>338</v>
      </c>
      <c r="DZ30" s="43" t="s">
        <v>340</v>
      </c>
      <c r="EA30" s="43" t="s">
        <v>338</v>
      </c>
      <c r="EB30" s="43" t="s">
        <v>338</v>
      </c>
      <c r="EC30" s="43" t="s">
        <v>338</v>
      </c>
      <c r="ED30" s="43" t="s">
        <v>338</v>
      </c>
      <c r="EE30" s="43" t="s">
        <v>338</v>
      </c>
      <c r="EF30" s="43" t="s">
        <v>338</v>
      </c>
      <c r="EG30" s="43" t="s">
        <v>338</v>
      </c>
      <c r="EH30" s="43" t="s">
        <v>340</v>
      </c>
      <c r="EI30" s="43" t="s">
        <v>338</v>
      </c>
      <c r="EJ30" s="43" t="s">
        <v>341</v>
      </c>
      <c r="EK30" s="43" t="s">
        <v>339</v>
      </c>
      <c r="EL30" s="43" t="s">
        <v>341</v>
      </c>
      <c r="EM30" s="43" t="s">
        <v>341</v>
      </c>
      <c r="EN30" s="43" t="s">
        <v>338</v>
      </c>
      <c r="EO30" s="43" t="s">
        <v>338</v>
      </c>
      <c r="EP30" s="43" t="s">
        <v>338</v>
      </c>
      <c r="EQ30" s="43" t="s">
        <v>340</v>
      </c>
      <c r="ER30" s="43" t="s">
        <v>338</v>
      </c>
      <c r="ES30" s="43" t="s">
        <v>338</v>
      </c>
      <c r="ET30" s="43" t="s">
        <v>338</v>
      </c>
      <c r="EU30" s="43" t="s">
        <v>338</v>
      </c>
      <c r="EV30" s="43" t="s">
        <v>338</v>
      </c>
      <c r="EW30" s="43" t="s">
        <v>340</v>
      </c>
      <c r="EX30" s="43" t="s">
        <v>338</v>
      </c>
      <c r="EY30" s="43" t="s">
        <v>338</v>
      </c>
      <c r="EZ30" s="43" t="s">
        <v>338</v>
      </c>
      <c r="FA30" s="43" t="s">
        <v>340</v>
      </c>
      <c r="FB30" s="43" t="s">
        <v>341</v>
      </c>
      <c r="FC30" s="43" t="s">
        <v>339</v>
      </c>
      <c r="FD30" s="43" t="s">
        <v>339</v>
      </c>
      <c r="FE30" s="43" t="s">
        <v>339</v>
      </c>
      <c r="FF30" s="43" t="s">
        <v>339</v>
      </c>
      <c r="FG30" s="43" t="s">
        <v>338</v>
      </c>
      <c r="FH30" s="43" t="s">
        <v>338</v>
      </c>
      <c r="FI30" s="43" t="s">
        <v>338</v>
      </c>
      <c r="FJ30" s="43" t="s">
        <v>340</v>
      </c>
      <c r="FK30" s="43" t="s">
        <v>338</v>
      </c>
      <c r="FL30" s="43" t="s">
        <v>338</v>
      </c>
      <c r="FM30" s="43" t="s">
        <v>338</v>
      </c>
      <c r="FN30" s="43" t="s">
        <v>340</v>
      </c>
      <c r="FO30" s="43" t="s">
        <v>338</v>
      </c>
      <c r="FP30" s="43" t="s">
        <v>338</v>
      </c>
      <c r="FQ30" s="43" t="s">
        <v>340</v>
      </c>
      <c r="FR30" s="43" t="s">
        <v>338</v>
      </c>
      <c r="FS30" s="43" t="s">
        <v>338</v>
      </c>
      <c r="FT30" s="43" t="s">
        <v>338</v>
      </c>
      <c r="FU30" s="43" t="s">
        <v>338</v>
      </c>
      <c r="FV30" s="43" t="s">
        <v>338</v>
      </c>
      <c r="FW30" s="43" t="s">
        <v>340</v>
      </c>
      <c r="FX30" s="43" t="s">
        <v>340</v>
      </c>
      <c r="FY30" s="43" t="s">
        <v>340</v>
      </c>
      <c r="FZ30" s="43" t="s">
        <v>340</v>
      </c>
      <c r="GA30" s="43" t="s">
        <v>341</v>
      </c>
      <c r="GB30" s="43" t="s">
        <v>340</v>
      </c>
      <c r="GC30" s="43" t="s">
        <v>338</v>
      </c>
      <c r="GD30" s="43" t="s">
        <v>338</v>
      </c>
      <c r="GE30" s="43" t="s">
        <v>338</v>
      </c>
      <c r="GF30" s="43" t="s">
        <v>338</v>
      </c>
      <c r="GG30" s="43" t="s">
        <v>340</v>
      </c>
      <c r="GH30" s="43" t="s">
        <v>338</v>
      </c>
      <c r="GI30" s="43" t="s">
        <v>338</v>
      </c>
      <c r="GJ30" s="43" t="s">
        <v>338</v>
      </c>
      <c r="GK30" s="43" t="s">
        <v>338</v>
      </c>
      <c r="GL30" s="43" t="s">
        <v>338</v>
      </c>
      <c r="GM30" s="43" t="s">
        <v>338</v>
      </c>
      <c r="GN30" s="43" t="s">
        <v>338</v>
      </c>
      <c r="GO30" s="43" t="s">
        <v>338</v>
      </c>
      <c r="GP30" s="43" t="s">
        <v>341</v>
      </c>
    </row>
    <row r="31" spans="1:198" x14ac:dyDescent="0.3">
      <c r="A31" s="45"/>
      <c r="B31" s="47" t="s">
        <v>732</v>
      </c>
      <c r="C31" s="47" t="s">
        <v>502</v>
      </c>
      <c r="D31" s="45" t="s">
        <v>335</v>
      </c>
      <c r="E31" s="45" t="s">
        <v>337</v>
      </c>
      <c r="F31" s="45" t="s">
        <v>433</v>
      </c>
      <c r="G31" s="43" t="s">
        <v>495</v>
      </c>
      <c r="H31" s="43" t="s">
        <v>497</v>
      </c>
      <c r="I31" s="119" t="s">
        <v>498</v>
      </c>
      <c r="J31" s="119" t="s">
        <v>833</v>
      </c>
      <c r="K31" s="119" t="s">
        <v>851</v>
      </c>
      <c r="L31" s="50">
        <v>24</v>
      </c>
      <c r="M31" s="129" t="s">
        <v>507</v>
      </c>
      <c r="N31" s="43" t="s">
        <v>338</v>
      </c>
      <c r="O31" s="43" t="s">
        <v>338</v>
      </c>
      <c r="P31" s="43" t="s">
        <v>340</v>
      </c>
      <c r="Q31" s="43" t="s">
        <v>338</v>
      </c>
      <c r="R31" s="43" t="s">
        <v>338</v>
      </c>
      <c r="S31" s="43" t="s">
        <v>338</v>
      </c>
      <c r="T31" s="43" t="s">
        <v>341</v>
      </c>
      <c r="U31" s="43" t="s">
        <v>338</v>
      </c>
      <c r="V31" s="43" t="s">
        <v>341</v>
      </c>
      <c r="W31" s="43" t="s">
        <v>341</v>
      </c>
      <c r="X31" s="43" t="s">
        <v>340</v>
      </c>
      <c r="Y31" s="43" t="s">
        <v>340</v>
      </c>
      <c r="Z31" s="43" t="s">
        <v>338</v>
      </c>
      <c r="AA31" s="43" t="s">
        <v>338</v>
      </c>
      <c r="AB31" s="43" t="s">
        <v>338</v>
      </c>
      <c r="AC31" s="43" t="s">
        <v>338</v>
      </c>
      <c r="AD31" s="43" t="s">
        <v>338</v>
      </c>
      <c r="AE31" s="43" t="s">
        <v>338</v>
      </c>
      <c r="AF31" s="43" t="s">
        <v>338</v>
      </c>
      <c r="AG31" s="43" t="s">
        <v>338</v>
      </c>
      <c r="AH31" s="43" t="s">
        <v>338</v>
      </c>
      <c r="AI31" s="43" t="s">
        <v>340</v>
      </c>
      <c r="AJ31" s="43" t="s">
        <v>338</v>
      </c>
      <c r="AK31" s="43" t="s">
        <v>338</v>
      </c>
      <c r="AL31" s="43" t="s">
        <v>341</v>
      </c>
      <c r="AM31" s="43" t="s">
        <v>338</v>
      </c>
      <c r="AN31" s="43" t="s">
        <v>338</v>
      </c>
      <c r="AO31" s="43" t="s">
        <v>338</v>
      </c>
      <c r="AP31" s="43" t="s">
        <v>338</v>
      </c>
      <c r="AQ31" s="43" t="s">
        <v>338</v>
      </c>
      <c r="AR31" s="43" t="s">
        <v>341</v>
      </c>
      <c r="AS31" s="43" t="s">
        <v>338</v>
      </c>
      <c r="AT31" s="43" t="s">
        <v>338</v>
      </c>
      <c r="AU31" s="43" t="s">
        <v>338</v>
      </c>
      <c r="AV31" s="43" t="s">
        <v>338</v>
      </c>
      <c r="AW31" s="43" t="s">
        <v>338</v>
      </c>
      <c r="AX31" s="43" t="s">
        <v>340</v>
      </c>
      <c r="AY31" s="43" t="s">
        <v>340</v>
      </c>
      <c r="AZ31" s="43" t="s">
        <v>338</v>
      </c>
      <c r="BA31" s="43" t="s">
        <v>338</v>
      </c>
      <c r="BB31" s="43" t="s">
        <v>338</v>
      </c>
      <c r="BC31" s="43" t="s">
        <v>338</v>
      </c>
      <c r="BD31" s="43" t="s">
        <v>341</v>
      </c>
      <c r="BE31" s="43" t="s">
        <v>338</v>
      </c>
      <c r="BF31" s="43" t="s">
        <v>338</v>
      </c>
      <c r="BG31" s="43" t="s">
        <v>340</v>
      </c>
      <c r="BH31" s="43" t="s">
        <v>338</v>
      </c>
      <c r="BI31" s="43" t="s">
        <v>338</v>
      </c>
      <c r="BJ31" s="43" t="s">
        <v>339</v>
      </c>
      <c r="BK31" s="43" t="s">
        <v>339</v>
      </c>
      <c r="BL31" s="129" t="s">
        <v>878</v>
      </c>
      <c r="BM31" s="43" t="s">
        <v>338</v>
      </c>
      <c r="BN31" s="43" t="s">
        <v>338</v>
      </c>
      <c r="BO31" s="43" t="s">
        <v>340</v>
      </c>
      <c r="BP31" s="43" t="s">
        <v>338</v>
      </c>
      <c r="BQ31" s="43" t="s">
        <v>338</v>
      </c>
      <c r="BR31" s="43" t="s">
        <v>338</v>
      </c>
      <c r="BS31" s="43" t="s">
        <v>341</v>
      </c>
      <c r="BT31" s="43" t="s">
        <v>338</v>
      </c>
      <c r="BU31" s="43" t="s">
        <v>341</v>
      </c>
      <c r="BV31" s="43" t="s">
        <v>341</v>
      </c>
      <c r="BW31" s="43" t="s">
        <v>338</v>
      </c>
      <c r="BX31" s="43" t="s">
        <v>338</v>
      </c>
      <c r="BY31" s="43" t="s">
        <v>338</v>
      </c>
      <c r="BZ31" s="43" t="s">
        <v>338</v>
      </c>
      <c r="CA31" s="43" t="s">
        <v>338</v>
      </c>
      <c r="CB31" s="43" t="s">
        <v>338</v>
      </c>
      <c r="CC31" s="43" t="s">
        <v>338</v>
      </c>
      <c r="CD31" s="43" t="s">
        <v>340</v>
      </c>
      <c r="CE31" s="43" t="s">
        <v>338</v>
      </c>
      <c r="CF31" s="43" t="s">
        <v>338</v>
      </c>
      <c r="CG31" s="43" t="s">
        <v>341</v>
      </c>
      <c r="CH31" s="43" t="s">
        <v>338</v>
      </c>
      <c r="CI31" s="43" t="s">
        <v>340</v>
      </c>
      <c r="CJ31" s="43" t="s">
        <v>338</v>
      </c>
      <c r="CK31" s="43" t="s">
        <v>338</v>
      </c>
      <c r="CL31" s="43" t="s">
        <v>341</v>
      </c>
      <c r="CM31" s="43" t="s">
        <v>338</v>
      </c>
      <c r="CN31" s="43" t="s">
        <v>338</v>
      </c>
      <c r="CO31" s="43" t="s">
        <v>338</v>
      </c>
      <c r="CP31" s="43" t="s">
        <v>338</v>
      </c>
      <c r="CQ31" s="43" t="s">
        <v>338</v>
      </c>
      <c r="CR31" s="43" t="s">
        <v>338</v>
      </c>
      <c r="CS31" s="43" t="s">
        <v>338</v>
      </c>
      <c r="CT31" s="43" t="s">
        <v>338</v>
      </c>
      <c r="CU31" s="43" t="s">
        <v>340</v>
      </c>
      <c r="CV31" s="43" t="s">
        <v>340</v>
      </c>
      <c r="CW31" s="43" t="s">
        <v>340</v>
      </c>
      <c r="CX31" s="43" t="s">
        <v>340</v>
      </c>
      <c r="CY31" s="43" t="s">
        <v>340</v>
      </c>
      <c r="CZ31" s="43" t="s">
        <v>340</v>
      </c>
      <c r="DA31" s="43" t="s">
        <v>338</v>
      </c>
      <c r="DB31" s="43" t="s">
        <v>338</v>
      </c>
      <c r="DC31" s="43" t="s">
        <v>338</v>
      </c>
      <c r="DD31" s="43" t="s">
        <v>338</v>
      </c>
      <c r="DE31" s="43" t="s">
        <v>338</v>
      </c>
      <c r="DF31" s="43" t="s">
        <v>340</v>
      </c>
      <c r="DG31" s="43" t="s">
        <v>338</v>
      </c>
      <c r="DH31" s="43" t="s">
        <v>338</v>
      </c>
      <c r="DI31" s="43" t="s">
        <v>338</v>
      </c>
      <c r="DJ31" s="43" t="s">
        <v>338</v>
      </c>
      <c r="DK31" s="43" t="s">
        <v>338</v>
      </c>
      <c r="DL31" s="43" t="s">
        <v>338</v>
      </c>
      <c r="DM31" s="43" t="s">
        <v>341</v>
      </c>
      <c r="DN31" s="43" t="s">
        <v>338</v>
      </c>
      <c r="DO31" s="43" t="s">
        <v>338</v>
      </c>
      <c r="DP31" s="43" t="s">
        <v>338</v>
      </c>
      <c r="DQ31" s="43" t="s">
        <v>338</v>
      </c>
      <c r="DR31" s="43" t="s">
        <v>338</v>
      </c>
      <c r="DS31" s="43" t="s">
        <v>338</v>
      </c>
      <c r="DT31" s="43" t="s">
        <v>340</v>
      </c>
      <c r="DU31" s="43" t="s">
        <v>338</v>
      </c>
      <c r="DV31" s="43" t="s">
        <v>338</v>
      </c>
      <c r="DW31" s="43" t="s">
        <v>338</v>
      </c>
      <c r="DX31" s="43" t="s">
        <v>338</v>
      </c>
      <c r="DY31" s="43" t="s">
        <v>338</v>
      </c>
      <c r="DZ31" s="43" t="s">
        <v>340</v>
      </c>
      <c r="EA31" s="43" t="s">
        <v>338</v>
      </c>
      <c r="EB31" s="43" t="s">
        <v>338</v>
      </c>
      <c r="EC31" s="43" t="s">
        <v>338</v>
      </c>
      <c r="ED31" s="43" t="s">
        <v>338</v>
      </c>
      <c r="EE31" s="43" t="s">
        <v>338</v>
      </c>
      <c r="EF31" s="43" t="s">
        <v>338</v>
      </c>
      <c r="EG31" s="43" t="s">
        <v>338</v>
      </c>
      <c r="EH31" s="43" t="s">
        <v>340</v>
      </c>
      <c r="EI31" s="43" t="s">
        <v>338</v>
      </c>
      <c r="EJ31" s="43" t="s">
        <v>341</v>
      </c>
      <c r="EK31" s="43" t="s">
        <v>339</v>
      </c>
      <c r="EL31" s="43" t="s">
        <v>341</v>
      </c>
      <c r="EM31" s="43" t="s">
        <v>341</v>
      </c>
      <c r="EN31" s="43" t="s">
        <v>338</v>
      </c>
      <c r="EO31" s="43" t="s">
        <v>338</v>
      </c>
      <c r="EP31" s="43" t="s">
        <v>338</v>
      </c>
      <c r="EQ31" s="43" t="s">
        <v>340</v>
      </c>
      <c r="ER31" s="43" t="s">
        <v>338</v>
      </c>
      <c r="ES31" s="43" t="s">
        <v>338</v>
      </c>
      <c r="ET31" s="43" t="s">
        <v>338</v>
      </c>
      <c r="EU31" s="43" t="s">
        <v>338</v>
      </c>
      <c r="EV31" s="43" t="s">
        <v>338</v>
      </c>
      <c r="EW31" s="43" t="s">
        <v>340</v>
      </c>
      <c r="EX31" s="43" t="s">
        <v>338</v>
      </c>
      <c r="EY31" s="43" t="s">
        <v>338</v>
      </c>
      <c r="EZ31" s="43" t="s">
        <v>338</v>
      </c>
      <c r="FA31" s="43" t="s">
        <v>340</v>
      </c>
      <c r="FB31" s="43" t="s">
        <v>341</v>
      </c>
      <c r="FC31" s="43" t="s">
        <v>339</v>
      </c>
      <c r="FD31" s="43" t="s">
        <v>339</v>
      </c>
      <c r="FE31" s="43" t="s">
        <v>339</v>
      </c>
      <c r="FF31" s="43" t="s">
        <v>339</v>
      </c>
      <c r="FG31" s="43" t="s">
        <v>338</v>
      </c>
      <c r="FH31" s="43" t="s">
        <v>338</v>
      </c>
      <c r="FI31" s="43" t="s">
        <v>338</v>
      </c>
      <c r="FJ31" s="43" t="s">
        <v>340</v>
      </c>
      <c r="FK31" s="43" t="s">
        <v>338</v>
      </c>
      <c r="FL31" s="43" t="s">
        <v>338</v>
      </c>
      <c r="FM31" s="43" t="s">
        <v>338</v>
      </c>
      <c r="FN31" s="43" t="s">
        <v>340</v>
      </c>
      <c r="FO31" s="43" t="s">
        <v>338</v>
      </c>
      <c r="FP31" s="43" t="s">
        <v>338</v>
      </c>
      <c r="FQ31" s="43" t="s">
        <v>340</v>
      </c>
      <c r="FR31" s="43" t="s">
        <v>338</v>
      </c>
      <c r="FS31" s="43" t="s">
        <v>338</v>
      </c>
      <c r="FT31" s="43" t="s">
        <v>338</v>
      </c>
      <c r="FU31" s="43" t="s">
        <v>338</v>
      </c>
      <c r="FV31" s="43" t="s">
        <v>338</v>
      </c>
      <c r="FW31" s="43" t="s">
        <v>340</v>
      </c>
      <c r="FX31" s="43" t="s">
        <v>340</v>
      </c>
      <c r="FY31" s="43" t="s">
        <v>340</v>
      </c>
      <c r="FZ31" s="43" t="s">
        <v>340</v>
      </c>
      <c r="GA31" s="43" t="s">
        <v>341</v>
      </c>
      <c r="GB31" s="43" t="s">
        <v>340</v>
      </c>
      <c r="GC31" s="43" t="s">
        <v>338</v>
      </c>
      <c r="GD31" s="43" t="s">
        <v>338</v>
      </c>
      <c r="GE31" s="43" t="s">
        <v>338</v>
      </c>
      <c r="GF31" s="43" t="s">
        <v>338</v>
      </c>
      <c r="GG31" s="43" t="s">
        <v>340</v>
      </c>
      <c r="GH31" s="43" t="s">
        <v>338</v>
      </c>
      <c r="GI31" s="43" t="s">
        <v>338</v>
      </c>
      <c r="GJ31" s="43" t="s">
        <v>338</v>
      </c>
      <c r="GK31" s="43" t="s">
        <v>338</v>
      </c>
      <c r="GL31" s="43" t="s">
        <v>338</v>
      </c>
      <c r="GM31" s="43" t="s">
        <v>338</v>
      </c>
      <c r="GN31" s="43" t="s">
        <v>338</v>
      </c>
      <c r="GO31" s="43" t="s">
        <v>338</v>
      </c>
      <c r="GP31" s="43" t="s">
        <v>341</v>
      </c>
    </row>
    <row r="32" spans="1:198" x14ac:dyDescent="0.3">
      <c r="A32" s="45"/>
      <c r="B32" s="47" t="s">
        <v>731</v>
      </c>
      <c r="C32" s="47" t="s">
        <v>502</v>
      </c>
      <c r="D32" s="45" t="s">
        <v>337</v>
      </c>
      <c r="E32" s="45" t="s">
        <v>329</v>
      </c>
      <c r="F32" s="45" t="s">
        <v>336</v>
      </c>
      <c r="G32" s="43" t="s">
        <v>495</v>
      </c>
      <c r="H32" s="43" t="s">
        <v>497</v>
      </c>
      <c r="I32" s="119" t="s">
        <v>496</v>
      </c>
      <c r="J32" s="119" t="s">
        <v>830</v>
      </c>
      <c r="K32" s="119" t="s">
        <v>844</v>
      </c>
      <c r="L32" s="50">
        <v>11</v>
      </c>
      <c r="M32" s="129" t="s">
        <v>507</v>
      </c>
      <c r="N32" s="43" t="s">
        <v>338</v>
      </c>
      <c r="O32" s="43" t="s">
        <v>338</v>
      </c>
      <c r="P32" s="43" t="s">
        <v>340</v>
      </c>
      <c r="Q32" s="43" t="s">
        <v>338</v>
      </c>
      <c r="R32" s="43" t="s">
        <v>338</v>
      </c>
      <c r="S32" s="43" t="s">
        <v>338</v>
      </c>
      <c r="T32" s="43" t="s">
        <v>341</v>
      </c>
      <c r="U32" s="43" t="s">
        <v>338</v>
      </c>
      <c r="V32" s="43" t="s">
        <v>341</v>
      </c>
      <c r="W32" s="43" t="s">
        <v>341</v>
      </c>
      <c r="X32" s="43" t="s">
        <v>340</v>
      </c>
      <c r="Y32" s="43" t="s">
        <v>340</v>
      </c>
      <c r="Z32" s="43" t="s">
        <v>338</v>
      </c>
      <c r="AA32" s="43" t="s">
        <v>338</v>
      </c>
      <c r="AB32" s="43" t="s">
        <v>338</v>
      </c>
      <c r="AC32" s="43" t="s">
        <v>338</v>
      </c>
      <c r="AD32" s="43" t="s">
        <v>338</v>
      </c>
      <c r="AE32" s="43" t="s">
        <v>338</v>
      </c>
      <c r="AF32" s="43" t="s">
        <v>338</v>
      </c>
      <c r="AG32" s="43" t="s">
        <v>338</v>
      </c>
      <c r="AH32" s="43" t="s">
        <v>338</v>
      </c>
      <c r="AI32" s="43" t="s">
        <v>340</v>
      </c>
      <c r="AJ32" s="43" t="s">
        <v>338</v>
      </c>
      <c r="AK32" s="43" t="s">
        <v>338</v>
      </c>
      <c r="AL32" s="43" t="s">
        <v>341</v>
      </c>
      <c r="AM32" s="43" t="s">
        <v>338</v>
      </c>
      <c r="AN32" s="43" t="s">
        <v>338</v>
      </c>
      <c r="AO32" s="43" t="s">
        <v>338</v>
      </c>
      <c r="AP32" s="43" t="s">
        <v>341</v>
      </c>
      <c r="AQ32" s="43" t="s">
        <v>339</v>
      </c>
      <c r="AR32" s="43" t="s">
        <v>339</v>
      </c>
      <c r="AS32" s="43" t="s">
        <v>339</v>
      </c>
      <c r="AT32" s="43" t="s">
        <v>339</v>
      </c>
      <c r="AU32" s="43" t="s">
        <v>339</v>
      </c>
      <c r="AV32" s="43" t="s">
        <v>338</v>
      </c>
      <c r="AW32" s="43" t="s">
        <v>338</v>
      </c>
      <c r="AX32" s="43" t="s">
        <v>340</v>
      </c>
      <c r="AY32" s="43" t="s">
        <v>340</v>
      </c>
      <c r="AZ32" s="43" t="s">
        <v>338</v>
      </c>
      <c r="BA32" s="43" t="s">
        <v>338</v>
      </c>
      <c r="BB32" s="43" t="s">
        <v>338</v>
      </c>
      <c r="BC32" s="43" t="s">
        <v>338</v>
      </c>
      <c r="BD32" s="43" t="s">
        <v>341</v>
      </c>
      <c r="BE32" s="43" t="s">
        <v>338</v>
      </c>
      <c r="BF32" s="43" t="s">
        <v>338</v>
      </c>
      <c r="BG32" s="43" t="s">
        <v>340</v>
      </c>
      <c r="BH32" s="43" t="s">
        <v>338</v>
      </c>
      <c r="BI32" s="43" t="s">
        <v>338</v>
      </c>
      <c r="BJ32" s="43" t="s">
        <v>339</v>
      </c>
      <c r="BK32" s="43" t="s">
        <v>339</v>
      </c>
      <c r="BL32" s="129" t="s">
        <v>878</v>
      </c>
      <c r="BM32" s="43" t="s">
        <v>338</v>
      </c>
      <c r="BN32" s="43" t="s">
        <v>338</v>
      </c>
      <c r="BO32" s="43" t="s">
        <v>340</v>
      </c>
      <c r="BP32" s="43" t="s">
        <v>338</v>
      </c>
      <c r="BQ32" s="43" t="s">
        <v>338</v>
      </c>
      <c r="BR32" s="43" t="s">
        <v>338</v>
      </c>
      <c r="BS32" s="43" t="s">
        <v>341</v>
      </c>
      <c r="BT32" s="43" t="s">
        <v>338</v>
      </c>
      <c r="BU32" s="43" t="s">
        <v>341</v>
      </c>
      <c r="BV32" s="43" t="s">
        <v>341</v>
      </c>
      <c r="BW32" s="43" t="s">
        <v>338</v>
      </c>
      <c r="BX32" s="43" t="s">
        <v>338</v>
      </c>
      <c r="BY32" s="43" t="s">
        <v>338</v>
      </c>
      <c r="BZ32" s="43" t="s">
        <v>338</v>
      </c>
      <c r="CA32" s="43" t="s">
        <v>338</v>
      </c>
      <c r="CB32" s="43" t="s">
        <v>341</v>
      </c>
      <c r="CC32" s="43" t="s">
        <v>338</v>
      </c>
      <c r="CD32" s="43" t="s">
        <v>340</v>
      </c>
      <c r="CE32" s="43" t="s">
        <v>338</v>
      </c>
      <c r="CF32" s="43" t="s">
        <v>338</v>
      </c>
      <c r="CG32" s="43" t="s">
        <v>341</v>
      </c>
      <c r="CH32" s="43" t="s">
        <v>338</v>
      </c>
      <c r="CI32" s="43" t="s">
        <v>340</v>
      </c>
      <c r="CJ32" s="43" t="s">
        <v>338</v>
      </c>
      <c r="CK32" s="43" t="s">
        <v>338</v>
      </c>
      <c r="CL32" s="43" t="s">
        <v>341</v>
      </c>
      <c r="CM32" s="43" t="s">
        <v>338</v>
      </c>
      <c r="CN32" s="43" t="s">
        <v>338</v>
      </c>
      <c r="CO32" s="43" t="s">
        <v>338</v>
      </c>
      <c r="CP32" s="43" t="s">
        <v>338</v>
      </c>
      <c r="CQ32" s="43" t="s">
        <v>338</v>
      </c>
      <c r="CR32" s="43" t="s">
        <v>338</v>
      </c>
      <c r="CS32" s="43" t="s">
        <v>338</v>
      </c>
      <c r="CT32" s="43" t="s">
        <v>338</v>
      </c>
      <c r="CU32" s="43" t="s">
        <v>338</v>
      </c>
      <c r="CV32" s="43" t="s">
        <v>340</v>
      </c>
      <c r="CW32" s="43" t="s">
        <v>340</v>
      </c>
      <c r="CX32" s="43" t="s">
        <v>340</v>
      </c>
      <c r="CY32" s="43" t="s">
        <v>338</v>
      </c>
      <c r="CZ32" s="43" t="s">
        <v>340</v>
      </c>
      <c r="DA32" s="43" t="s">
        <v>338</v>
      </c>
      <c r="DB32" s="43" t="s">
        <v>338</v>
      </c>
      <c r="DC32" s="43" t="s">
        <v>341</v>
      </c>
      <c r="DD32" s="43" t="s">
        <v>339</v>
      </c>
      <c r="DE32" s="43" t="s">
        <v>339</v>
      </c>
      <c r="DF32" s="43" t="s">
        <v>339</v>
      </c>
      <c r="DG32" s="43" t="s">
        <v>339</v>
      </c>
      <c r="DH32" s="43" t="s">
        <v>339</v>
      </c>
      <c r="DI32" s="43" t="s">
        <v>339</v>
      </c>
      <c r="DJ32" s="43" t="s">
        <v>339</v>
      </c>
      <c r="DK32" s="43" t="s">
        <v>339</v>
      </c>
      <c r="DL32" s="43" t="s">
        <v>339</v>
      </c>
      <c r="DM32" s="43" t="s">
        <v>341</v>
      </c>
      <c r="DN32" s="43" t="s">
        <v>340</v>
      </c>
      <c r="DO32" s="43" t="s">
        <v>338</v>
      </c>
      <c r="DP32" s="43" t="s">
        <v>338</v>
      </c>
      <c r="DQ32" s="43" t="s">
        <v>338</v>
      </c>
      <c r="DR32" s="43" t="s">
        <v>338</v>
      </c>
      <c r="DS32" s="43" t="s">
        <v>338</v>
      </c>
      <c r="DT32" s="43" t="s">
        <v>340</v>
      </c>
      <c r="DU32" s="43" t="s">
        <v>338</v>
      </c>
      <c r="DV32" s="43" t="s">
        <v>338</v>
      </c>
      <c r="DW32" s="43" t="s">
        <v>338</v>
      </c>
      <c r="DX32" s="43" t="s">
        <v>338</v>
      </c>
      <c r="DY32" s="43" t="s">
        <v>338</v>
      </c>
      <c r="DZ32" s="43" t="s">
        <v>340</v>
      </c>
      <c r="EA32" s="43" t="s">
        <v>338</v>
      </c>
      <c r="EB32" s="43" t="s">
        <v>340</v>
      </c>
      <c r="EC32" s="43" t="s">
        <v>338</v>
      </c>
      <c r="ED32" s="43" t="s">
        <v>338</v>
      </c>
      <c r="EE32" s="43" t="s">
        <v>338</v>
      </c>
      <c r="EF32" s="43" t="s">
        <v>338</v>
      </c>
      <c r="EG32" s="43" t="s">
        <v>338</v>
      </c>
      <c r="EH32" s="43" t="s">
        <v>340</v>
      </c>
      <c r="EI32" s="43" t="s">
        <v>338</v>
      </c>
      <c r="EJ32" s="43" t="s">
        <v>341</v>
      </c>
      <c r="EK32" s="43" t="s">
        <v>339</v>
      </c>
      <c r="EL32" s="43" t="s">
        <v>341</v>
      </c>
      <c r="EM32" s="43" t="s">
        <v>341</v>
      </c>
      <c r="EN32" s="43" t="s">
        <v>338</v>
      </c>
      <c r="EO32" s="43" t="s">
        <v>338</v>
      </c>
      <c r="EP32" s="43" t="s">
        <v>338</v>
      </c>
      <c r="EQ32" s="43" t="s">
        <v>341</v>
      </c>
      <c r="ER32" s="43" t="s">
        <v>339</v>
      </c>
      <c r="ES32" s="43" t="s">
        <v>339</v>
      </c>
      <c r="ET32" s="43" t="s">
        <v>339</v>
      </c>
      <c r="EU32" s="43" t="s">
        <v>339</v>
      </c>
      <c r="EV32" s="43" t="s">
        <v>339</v>
      </c>
      <c r="EW32" s="43" t="s">
        <v>341</v>
      </c>
      <c r="EX32" s="43" t="s">
        <v>339</v>
      </c>
      <c r="EY32" s="43" t="s">
        <v>341</v>
      </c>
      <c r="EZ32" s="43" t="s">
        <v>339</v>
      </c>
      <c r="FA32" s="43" t="s">
        <v>341</v>
      </c>
      <c r="FB32" s="43" t="s">
        <v>341</v>
      </c>
      <c r="FC32" s="43" t="s">
        <v>339</v>
      </c>
      <c r="FD32" s="43" t="s">
        <v>339</v>
      </c>
      <c r="FE32" s="43" t="s">
        <v>339</v>
      </c>
      <c r="FF32" s="43" t="s">
        <v>339</v>
      </c>
      <c r="FG32" s="43" t="s">
        <v>341</v>
      </c>
      <c r="FH32" s="43" t="s">
        <v>339</v>
      </c>
      <c r="FI32" s="43" t="s">
        <v>339</v>
      </c>
      <c r="FJ32" s="43" t="s">
        <v>339</v>
      </c>
      <c r="FK32" s="43" t="s">
        <v>339</v>
      </c>
      <c r="FL32" s="43" t="s">
        <v>339</v>
      </c>
      <c r="FM32" s="43" t="s">
        <v>339</v>
      </c>
      <c r="FN32" s="43" t="s">
        <v>341</v>
      </c>
      <c r="FO32" s="43" t="s">
        <v>339</v>
      </c>
      <c r="FP32" s="43" t="s">
        <v>339</v>
      </c>
      <c r="FQ32" s="43" t="s">
        <v>339</v>
      </c>
      <c r="FR32" s="43" t="s">
        <v>338</v>
      </c>
      <c r="FS32" s="43" t="s">
        <v>338</v>
      </c>
      <c r="FT32" s="43" t="s">
        <v>338</v>
      </c>
      <c r="FU32" s="43" t="s">
        <v>338</v>
      </c>
      <c r="FV32" s="43" t="s">
        <v>338</v>
      </c>
      <c r="FW32" s="43" t="s">
        <v>340</v>
      </c>
      <c r="FX32" s="43" t="s">
        <v>340</v>
      </c>
      <c r="FY32" s="43" t="s">
        <v>340</v>
      </c>
      <c r="FZ32" s="43" t="s">
        <v>340</v>
      </c>
      <c r="GA32" s="43" t="s">
        <v>341</v>
      </c>
      <c r="GB32" s="43" t="s">
        <v>340</v>
      </c>
      <c r="GC32" s="43" t="s">
        <v>338</v>
      </c>
      <c r="GD32" s="43" t="s">
        <v>338</v>
      </c>
      <c r="GE32" s="43" t="s">
        <v>338</v>
      </c>
      <c r="GF32" s="43" t="s">
        <v>338</v>
      </c>
      <c r="GG32" s="43" t="s">
        <v>340</v>
      </c>
      <c r="GH32" s="43" t="s">
        <v>338</v>
      </c>
      <c r="GI32" s="43" t="s">
        <v>338</v>
      </c>
      <c r="GJ32" s="43" t="s">
        <v>338</v>
      </c>
      <c r="GK32" s="43" t="s">
        <v>338</v>
      </c>
      <c r="GL32" s="43" t="s">
        <v>338</v>
      </c>
      <c r="GM32" s="43" t="s">
        <v>338</v>
      </c>
      <c r="GN32" s="43" t="s">
        <v>338</v>
      </c>
      <c r="GO32" s="43" t="s">
        <v>338</v>
      </c>
      <c r="GP32" s="43" t="s">
        <v>341</v>
      </c>
    </row>
    <row r="33" spans="1:198" x14ac:dyDescent="0.3">
      <c r="A33" s="45"/>
      <c r="B33" s="47" t="s">
        <v>731</v>
      </c>
      <c r="C33" s="47" t="s">
        <v>502</v>
      </c>
      <c r="D33" s="45" t="s">
        <v>337</v>
      </c>
      <c r="E33" s="45" t="s">
        <v>330</v>
      </c>
      <c r="F33" s="45" t="s">
        <v>336</v>
      </c>
      <c r="G33" s="43" t="s">
        <v>495</v>
      </c>
      <c r="H33" s="43" t="s">
        <v>497</v>
      </c>
      <c r="I33" s="119" t="s">
        <v>496</v>
      </c>
      <c r="J33" s="119" t="s">
        <v>832</v>
      </c>
      <c r="K33" s="119" t="s">
        <v>845</v>
      </c>
      <c r="L33" s="50">
        <v>19</v>
      </c>
      <c r="M33" s="129" t="s">
        <v>507</v>
      </c>
      <c r="N33" s="43" t="s">
        <v>338</v>
      </c>
      <c r="O33" s="43" t="s">
        <v>338</v>
      </c>
      <c r="P33" s="43" t="s">
        <v>340</v>
      </c>
      <c r="Q33" s="43" t="s">
        <v>338</v>
      </c>
      <c r="R33" s="43" t="s">
        <v>338</v>
      </c>
      <c r="S33" s="43" t="s">
        <v>338</v>
      </c>
      <c r="T33" s="43" t="s">
        <v>341</v>
      </c>
      <c r="U33" s="43" t="s">
        <v>338</v>
      </c>
      <c r="V33" s="43" t="s">
        <v>341</v>
      </c>
      <c r="W33" s="43" t="s">
        <v>341</v>
      </c>
      <c r="X33" s="43" t="s">
        <v>340</v>
      </c>
      <c r="Y33" s="43" t="s">
        <v>340</v>
      </c>
      <c r="Z33" s="43" t="s">
        <v>338</v>
      </c>
      <c r="AA33" s="43" t="s">
        <v>338</v>
      </c>
      <c r="AB33" s="43" t="s">
        <v>338</v>
      </c>
      <c r="AC33" s="43" t="s">
        <v>338</v>
      </c>
      <c r="AD33" s="43" t="s">
        <v>338</v>
      </c>
      <c r="AE33" s="43" t="s">
        <v>338</v>
      </c>
      <c r="AF33" s="43" t="s">
        <v>338</v>
      </c>
      <c r="AG33" s="43" t="s">
        <v>338</v>
      </c>
      <c r="AH33" s="43" t="s">
        <v>338</v>
      </c>
      <c r="AI33" s="43" t="s">
        <v>340</v>
      </c>
      <c r="AJ33" s="43" t="s">
        <v>338</v>
      </c>
      <c r="AK33" s="43" t="s">
        <v>338</v>
      </c>
      <c r="AL33" s="43" t="s">
        <v>341</v>
      </c>
      <c r="AM33" s="43" t="s">
        <v>338</v>
      </c>
      <c r="AN33" s="43" t="s">
        <v>338</v>
      </c>
      <c r="AO33" s="43" t="s">
        <v>338</v>
      </c>
      <c r="AP33" s="43" t="s">
        <v>341</v>
      </c>
      <c r="AQ33" s="43" t="s">
        <v>339</v>
      </c>
      <c r="AR33" s="43" t="s">
        <v>339</v>
      </c>
      <c r="AS33" s="43" t="s">
        <v>339</v>
      </c>
      <c r="AT33" s="43" t="s">
        <v>339</v>
      </c>
      <c r="AU33" s="43" t="s">
        <v>339</v>
      </c>
      <c r="AV33" s="43" t="s">
        <v>338</v>
      </c>
      <c r="AW33" s="43" t="s">
        <v>338</v>
      </c>
      <c r="AX33" s="43" t="s">
        <v>340</v>
      </c>
      <c r="AY33" s="43" t="s">
        <v>340</v>
      </c>
      <c r="AZ33" s="43" t="s">
        <v>338</v>
      </c>
      <c r="BA33" s="43" t="s">
        <v>338</v>
      </c>
      <c r="BB33" s="43" t="s">
        <v>338</v>
      </c>
      <c r="BC33" s="43" t="s">
        <v>338</v>
      </c>
      <c r="BD33" s="43" t="s">
        <v>341</v>
      </c>
      <c r="BE33" s="43" t="s">
        <v>338</v>
      </c>
      <c r="BF33" s="43" t="s">
        <v>338</v>
      </c>
      <c r="BG33" s="43" t="s">
        <v>340</v>
      </c>
      <c r="BH33" s="43" t="s">
        <v>338</v>
      </c>
      <c r="BI33" s="43" t="s">
        <v>338</v>
      </c>
      <c r="BJ33" s="43" t="s">
        <v>339</v>
      </c>
      <c r="BK33" s="43" t="s">
        <v>339</v>
      </c>
      <c r="BL33" s="129" t="s">
        <v>878</v>
      </c>
      <c r="BM33" s="43" t="s">
        <v>338</v>
      </c>
      <c r="BN33" s="43" t="s">
        <v>338</v>
      </c>
      <c r="BO33" s="43" t="s">
        <v>340</v>
      </c>
      <c r="BP33" s="43" t="s">
        <v>338</v>
      </c>
      <c r="BQ33" s="43" t="s">
        <v>338</v>
      </c>
      <c r="BR33" s="43" t="s">
        <v>338</v>
      </c>
      <c r="BS33" s="43" t="s">
        <v>341</v>
      </c>
      <c r="BT33" s="43" t="s">
        <v>338</v>
      </c>
      <c r="BU33" s="43" t="s">
        <v>341</v>
      </c>
      <c r="BV33" s="43" t="s">
        <v>341</v>
      </c>
      <c r="BW33" s="43" t="s">
        <v>338</v>
      </c>
      <c r="BX33" s="43" t="s">
        <v>338</v>
      </c>
      <c r="BY33" s="43" t="s">
        <v>338</v>
      </c>
      <c r="BZ33" s="43" t="s">
        <v>338</v>
      </c>
      <c r="CA33" s="43" t="s">
        <v>338</v>
      </c>
      <c r="CB33" s="43" t="s">
        <v>341</v>
      </c>
      <c r="CC33" s="43" t="s">
        <v>338</v>
      </c>
      <c r="CD33" s="43" t="s">
        <v>340</v>
      </c>
      <c r="CE33" s="43" t="s">
        <v>338</v>
      </c>
      <c r="CF33" s="43" t="s">
        <v>338</v>
      </c>
      <c r="CG33" s="43" t="s">
        <v>341</v>
      </c>
      <c r="CH33" s="43" t="s">
        <v>338</v>
      </c>
      <c r="CI33" s="43" t="s">
        <v>340</v>
      </c>
      <c r="CJ33" s="43" t="s">
        <v>338</v>
      </c>
      <c r="CK33" s="43" t="s">
        <v>338</v>
      </c>
      <c r="CL33" s="43" t="s">
        <v>341</v>
      </c>
      <c r="CM33" s="43" t="s">
        <v>338</v>
      </c>
      <c r="CN33" s="43" t="s">
        <v>338</v>
      </c>
      <c r="CO33" s="43" t="s">
        <v>338</v>
      </c>
      <c r="CP33" s="43" t="s">
        <v>338</v>
      </c>
      <c r="CQ33" s="43" t="s">
        <v>338</v>
      </c>
      <c r="CR33" s="43" t="s">
        <v>338</v>
      </c>
      <c r="CS33" s="43" t="s">
        <v>338</v>
      </c>
      <c r="CT33" s="43" t="s">
        <v>338</v>
      </c>
      <c r="CU33" s="43" t="s">
        <v>338</v>
      </c>
      <c r="CV33" s="43" t="s">
        <v>340</v>
      </c>
      <c r="CW33" s="43" t="s">
        <v>340</v>
      </c>
      <c r="CX33" s="43" t="s">
        <v>340</v>
      </c>
      <c r="CY33" s="43" t="s">
        <v>338</v>
      </c>
      <c r="CZ33" s="43" t="s">
        <v>340</v>
      </c>
      <c r="DA33" s="43" t="s">
        <v>338</v>
      </c>
      <c r="DB33" s="43" t="s">
        <v>338</v>
      </c>
      <c r="DC33" s="43" t="s">
        <v>341</v>
      </c>
      <c r="DD33" s="43" t="s">
        <v>339</v>
      </c>
      <c r="DE33" s="43" t="s">
        <v>339</v>
      </c>
      <c r="DF33" s="43" t="s">
        <v>339</v>
      </c>
      <c r="DG33" s="43" t="s">
        <v>339</v>
      </c>
      <c r="DH33" s="43" t="s">
        <v>339</v>
      </c>
      <c r="DI33" s="43" t="s">
        <v>339</v>
      </c>
      <c r="DJ33" s="43" t="s">
        <v>339</v>
      </c>
      <c r="DK33" s="43" t="s">
        <v>339</v>
      </c>
      <c r="DL33" s="43" t="s">
        <v>339</v>
      </c>
      <c r="DM33" s="43" t="s">
        <v>341</v>
      </c>
      <c r="DN33" s="43" t="s">
        <v>340</v>
      </c>
      <c r="DO33" s="43" t="s">
        <v>338</v>
      </c>
      <c r="DP33" s="43" t="s">
        <v>338</v>
      </c>
      <c r="DQ33" s="43" t="s">
        <v>338</v>
      </c>
      <c r="DR33" s="43" t="s">
        <v>338</v>
      </c>
      <c r="DS33" s="43" t="s">
        <v>338</v>
      </c>
      <c r="DT33" s="43" t="s">
        <v>340</v>
      </c>
      <c r="DU33" s="43" t="s">
        <v>338</v>
      </c>
      <c r="DV33" s="43" t="s">
        <v>338</v>
      </c>
      <c r="DW33" s="43" t="s">
        <v>338</v>
      </c>
      <c r="DX33" s="43" t="s">
        <v>338</v>
      </c>
      <c r="DY33" s="43" t="s">
        <v>338</v>
      </c>
      <c r="DZ33" s="43" t="s">
        <v>340</v>
      </c>
      <c r="EA33" s="43" t="s">
        <v>338</v>
      </c>
      <c r="EB33" s="43" t="s">
        <v>340</v>
      </c>
      <c r="EC33" s="43" t="s">
        <v>338</v>
      </c>
      <c r="ED33" s="43" t="s">
        <v>338</v>
      </c>
      <c r="EE33" s="43" t="s">
        <v>338</v>
      </c>
      <c r="EF33" s="43" t="s">
        <v>338</v>
      </c>
      <c r="EG33" s="43" t="s">
        <v>338</v>
      </c>
      <c r="EH33" s="43" t="s">
        <v>340</v>
      </c>
      <c r="EI33" s="43" t="s">
        <v>338</v>
      </c>
      <c r="EJ33" s="43" t="s">
        <v>341</v>
      </c>
      <c r="EK33" s="43" t="s">
        <v>339</v>
      </c>
      <c r="EL33" s="43" t="s">
        <v>341</v>
      </c>
      <c r="EM33" s="43" t="s">
        <v>341</v>
      </c>
      <c r="EN33" s="43" t="s">
        <v>338</v>
      </c>
      <c r="EO33" s="43" t="s">
        <v>338</v>
      </c>
      <c r="EP33" s="43" t="s">
        <v>338</v>
      </c>
      <c r="EQ33" s="43" t="s">
        <v>341</v>
      </c>
      <c r="ER33" s="43" t="s">
        <v>339</v>
      </c>
      <c r="ES33" s="43" t="s">
        <v>339</v>
      </c>
      <c r="ET33" s="43" t="s">
        <v>339</v>
      </c>
      <c r="EU33" s="43" t="s">
        <v>339</v>
      </c>
      <c r="EV33" s="43" t="s">
        <v>339</v>
      </c>
      <c r="EW33" s="43" t="s">
        <v>341</v>
      </c>
      <c r="EX33" s="43" t="s">
        <v>339</v>
      </c>
      <c r="EY33" s="43" t="s">
        <v>341</v>
      </c>
      <c r="EZ33" s="43" t="s">
        <v>339</v>
      </c>
      <c r="FA33" s="43" t="s">
        <v>341</v>
      </c>
      <c r="FB33" s="43" t="s">
        <v>341</v>
      </c>
      <c r="FC33" s="43" t="s">
        <v>339</v>
      </c>
      <c r="FD33" s="43" t="s">
        <v>339</v>
      </c>
      <c r="FE33" s="43" t="s">
        <v>339</v>
      </c>
      <c r="FF33" s="43" t="s">
        <v>339</v>
      </c>
      <c r="FG33" s="43" t="s">
        <v>341</v>
      </c>
      <c r="FH33" s="43" t="s">
        <v>339</v>
      </c>
      <c r="FI33" s="43" t="s">
        <v>339</v>
      </c>
      <c r="FJ33" s="43" t="s">
        <v>339</v>
      </c>
      <c r="FK33" s="43" t="s">
        <v>339</v>
      </c>
      <c r="FL33" s="43" t="s">
        <v>339</v>
      </c>
      <c r="FM33" s="43" t="s">
        <v>339</v>
      </c>
      <c r="FN33" s="43" t="s">
        <v>341</v>
      </c>
      <c r="FO33" s="43" t="s">
        <v>339</v>
      </c>
      <c r="FP33" s="43" t="s">
        <v>339</v>
      </c>
      <c r="FQ33" s="43" t="s">
        <v>339</v>
      </c>
      <c r="FR33" s="43" t="s">
        <v>338</v>
      </c>
      <c r="FS33" s="43" t="s">
        <v>338</v>
      </c>
      <c r="FT33" s="43" t="s">
        <v>338</v>
      </c>
      <c r="FU33" s="43" t="s">
        <v>338</v>
      </c>
      <c r="FV33" s="43" t="s">
        <v>338</v>
      </c>
      <c r="FW33" s="43" t="s">
        <v>340</v>
      </c>
      <c r="FX33" s="43" t="s">
        <v>340</v>
      </c>
      <c r="FY33" s="43" t="s">
        <v>340</v>
      </c>
      <c r="FZ33" s="43" t="s">
        <v>340</v>
      </c>
      <c r="GA33" s="43" t="s">
        <v>341</v>
      </c>
      <c r="GB33" s="43" t="s">
        <v>340</v>
      </c>
      <c r="GC33" s="43" t="s">
        <v>338</v>
      </c>
      <c r="GD33" s="43" t="s">
        <v>338</v>
      </c>
      <c r="GE33" s="43" t="s">
        <v>338</v>
      </c>
      <c r="GF33" s="43" t="s">
        <v>338</v>
      </c>
      <c r="GG33" s="43" t="s">
        <v>340</v>
      </c>
      <c r="GH33" s="43" t="s">
        <v>338</v>
      </c>
      <c r="GI33" s="43" t="s">
        <v>338</v>
      </c>
      <c r="GJ33" s="43" t="s">
        <v>338</v>
      </c>
      <c r="GK33" s="43" t="s">
        <v>338</v>
      </c>
      <c r="GL33" s="43" t="s">
        <v>338</v>
      </c>
      <c r="GM33" s="43" t="s">
        <v>338</v>
      </c>
      <c r="GN33" s="43" t="s">
        <v>338</v>
      </c>
      <c r="GO33" s="43" t="s">
        <v>338</v>
      </c>
      <c r="GP33" s="43" t="s">
        <v>341</v>
      </c>
    </row>
    <row r="34" spans="1:198" x14ac:dyDescent="0.3">
      <c r="A34" s="45"/>
      <c r="B34" s="47" t="s">
        <v>731</v>
      </c>
      <c r="C34" s="47" t="s">
        <v>502</v>
      </c>
      <c r="D34" s="45" t="s">
        <v>337</v>
      </c>
      <c r="E34" s="45" t="s">
        <v>337</v>
      </c>
      <c r="F34" s="45" t="s">
        <v>336</v>
      </c>
      <c r="G34" s="43" t="s">
        <v>495</v>
      </c>
      <c r="H34" s="43" t="s">
        <v>497</v>
      </c>
      <c r="I34" s="119" t="s">
        <v>496</v>
      </c>
      <c r="J34" s="119" t="s">
        <v>834</v>
      </c>
      <c r="K34" s="119" t="s">
        <v>846</v>
      </c>
      <c r="L34" s="50">
        <v>27</v>
      </c>
      <c r="M34" s="129" t="s">
        <v>507</v>
      </c>
      <c r="N34" s="43" t="s">
        <v>338</v>
      </c>
      <c r="O34" s="43" t="s">
        <v>338</v>
      </c>
      <c r="P34" s="43" t="s">
        <v>340</v>
      </c>
      <c r="Q34" s="43" t="s">
        <v>338</v>
      </c>
      <c r="R34" s="43" t="s">
        <v>338</v>
      </c>
      <c r="S34" s="43" t="s">
        <v>338</v>
      </c>
      <c r="T34" s="43" t="s">
        <v>341</v>
      </c>
      <c r="U34" s="43" t="s">
        <v>338</v>
      </c>
      <c r="V34" s="43" t="s">
        <v>341</v>
      </c>
      <c r="W34" s="43" t="s">
        <v>341</v>
      </c>
      <c r="X34" s="43" t="s">
        <v>340</v>
      </c>
      <c r="Y34" s="43" t="s">
        <v>340</v>
      </c>
      <c r="Z34" s="43" t="s">
        <v>338</v>
      </c>
      <c r="AA34" s="43" t="s">
        <v>338</v>
      </c>
      <c r="AB34" s="43" t="s">
        <v>338</v>
      </c>
      <c r="AC34" s="43" t="s">
        <v>338</v>
      </c>
      <c r="AD34" s="43" t="s">
        <v>338</v>
      </c>
      <c r="AE34" s="43" t="s">
        <v>338</v>
      </c>
      <c r="AF34" s="43" t="s">
        <v>338</v>
      </c>
      <c r="AG34" s="43" t="s">
        <v>338</v>
      </c>
      <c r="AH34" s="43" t="s">
        <v>338</v>
      </c>
      <c r="AI34" s="43" t="s">
        <v>340</v>
      </c>
      <c r="AJ34" s="43" t="s">
        <v>338</v>
      </c>
      <c r="AK34" s="43" t="s">
        <v>338</v>
      </c>
      <c r="AL34" s="43" t="s">
        <v>341</v>
      </c>
      <c r="AM34" s="43" t="s">
        <v>338</v>
      </c>
      <c r="AN34" s="43" t="s">
        <v>338</v>
      </c>
      <c r="AO34" s="43" t="s">
        <v>338</v>
      </c>
      <c r="AP34" s="43" t="s">
        <v>341</v>
      </c>
      <c r="AQ34" s="43" t="s">
        <v>339</v>
      </c>
      <c r="AR34" s="43" t="s">
        <v>339</v>
      </c>
      <c r="AS34" s="43" t="s">
        <v>339</v>
      </c>
      <c r="AT34" s="43" t="s">
        <v>339</v>
      </c>
      <c r="AU34" s="43" t="s">
        <v>339</v>
      </c>
      <c r="AV34" s="43" t="s">
        <v>341</v>
      </c>
      <c r="AW34" s="43" t="s">
        <v>341</v>
      </c>
      <c r="AX34" s="43" t="s">
        <v>340</v>
      </c>
      <c r="AY34" s="43" t="s">
        <v>340</v>
      </c>
      <c r="AZ34" s="43" t="s">
        <v>338</v>
      </c>
      <c r="BA34" s="43" t="s">
        <v>338</v>
      </c>
      <c r="BB34" s="43" t="s">
        <v>338</v>
      </c>
      <c r="BC34" s="43" t="s">
        <v>338</v>
      </c>
      <c r="BD34" s="43" t="s">
        <v>341</v>
      </c>
      <c r="BE34" s="43" t="s">
        <v>338</v>
      </c>
      <c r="BF34" s="43" t="s">
        <v>338</v>
      </c>
      <c r="BG34" s="43" t="s">
        <v>340</v>
      </c>
      <c r="BH34" s="43" t="s">
        <v>338</v>
      </c>
      <c r="BI34" s="43" t="s">
        <v>338</v>
      </c>
      <c r="BJ34" s="43" t="s">
        <v>339</v>
      </c>
      <c r="BK34" s="43" t="s">
        <v>339</v>
      </c>
      <c r="BL34" s="129" t="s">
        <v>878</v>
      </c>
      <c r="BM34" s="43" t="s">
        <v>338</v>
      </c>
      <c r="BN34" s="43" t="s">
        <v>338</v>
      </c>
      <c r="BO34" s="43" t="s">
        <v>340</v>
      </c>
      <c r="BP34" s="43" t="s">
        <v>338</v>
      </c>
      <c r="BQ34" s="43" t="s">
        <v>338</v>
      </c>
      <c r="BR34" s="43" t="s">
        <v>338</v>
      </c>
      <c r="BS34" s="43" t="s">
        <v>341</v>
      </c>
      <c r="BT34" s="43" t="s">
        <v>338</v>
      </c>
      <c r="BU34" s="43" t="s">
        <v>341</v>
      </c>
      <c r="BV34" s="43" t="s">
        <v>341</v>
      </c>
      <c r="BW34" s="43" t="s">
        <v>338</v>
      </c>
      <c r="BX34" s="43" t="s">
        <v>338</v>
      </c>
      <c r="BY34" s="43" t="s">
        <v>338</v>
      </c>
      <c r="BZ34" s="43" t="s">
        <v>338</v>
      </c>
      <c r="CA34" s="43" t="s">
        <v>338</v>
      </c>
      <c r="CB34" s="43" t="s">
        <v>341</v>
      </c>
      <c r="CC34" s="43" t="s">
        <v>338</v>
      </c>
      <c r="CD34" s="43" t="s">
        <v>340</v>
      </c>
      <c r="CE34" s="43" t="s">
        <v>338</v>
      </c>
      <c r="CF34" s="43" t="s">
        <v>338</v>
      </c>
      <c r="CG34" s="43" t="s">
        <v>341</v>
      </c>
      <c r="CH34" s="43" t="s">
        <v>338</v>
      </c>
      <c r="CI34" s="43" t="s">
        <v>340</v>
      </c>
      <c r="CJ34" s="43" t="s">
        <v>338</v>
      </c>
      <c r="CK34" s="43" t="s">
        <v>338</v>
      </c>
      <c r="CL34" s="43" t="s">
        <v>341</v>
      </c>
      <c r="CM34" s="43" t="s">
        <v>341</v>
      </c>
      <c r="CN34" s="43" t="s">
        <v>341</v>
      </c>
      <c r="CO34" s="43" t="s">
        <v>341</v>
      </c>
      <c r="CP34" s="43" t="s">
        <v>341</v>
      </c>
      <c r="CQ34" s="43" t="s">
        <v>341</v>
      </c>
      <c r="CR34" s="43" t="s">
        <v>341</v>
      </c>
      <c r="CS34" s="43" t="s">
        <v>341</v>
      </c>
      <c r="CT34" s="43" t="s">
        <v>341</v>
      </c>
      <c r="CU34" s="43" t="s">
        <v>341</v>
      </c>
      <c r="CV34" s="43" t="s">
        <v>341</v>
      </c>
      <c r="CW34" s="43" t="s">
        <v>341</v>
      </c>
      <c r="CX34" s="43" t="s">
        <v>341</v>
      </c>
      <c r="CY34" s="43" t="s">
        <v>341</v>
      </c>
      <c r="CZ34" s="43" t="s">
        <v>341</v>
      </c>
      <c r="DA34" s="43" t="s">
        <v>338</v>
      </c>
      <c r="DB34" s="43" t="s">
        <v>338</v>
      </c>
      <c r="DC34" s="43" t="s">
        <v>341</v>
      </c>
      <c r="DD34" s="43" t="s">
        <v>339</v>
      </c>
      <c r="DE34" s="43" t="s">
        <v>339</v>
      </c>
      <c r="DF34" s="43" t="s">
        <v>339</v>
      </c>
      <c r="DG34" s="43" t="s">
        <v>339</v>
      </c>
      <c r="DH34" s="43" t="s">
        <v>339</v>
      </c>
      <c r="DI34" s="43" t="s">
        <v>339</v>
      </c>
      <c r="DJ34" s="43" t="s">
        <v>339</v>
      </c>
      <c r="DK34" s="43" t="s">
        <v>339</v>
      </c>
      <c r="DL34" s="43" t="s">
        <v>339</v>
      </c>
      <c r="DM34" s="43" t="s">
        <v>341</v>
      </c>
      <c r="DN34" s="43" t="s">
        <v>341</v>
      </c>
      <c r="DO34" s="43" t="s">
        <v>339</v>
      </c>
      <c r="DP34" s="43" t="s">
        <v>339</v>
      </c>
      <c r="DQ34" s="43" t="s">
        <v>339</v>
      </c>
      <c r="DR34" s="43" t="s">
        <v>339</v>
      </c>
      <c r="DS34" s="43" t="s">
        <v>339</v>
      </c>
      <c r="DT34" s="43" t="s">
        <v>339</v>
      </c>
      <c r="DU34" s="43" t="s">
        <v>339</v>
      </c>
      <c r="DV34" s="43" t="s">
        <v>339</v>
      </c>
      <c r="DW34" s="43" t="s">
        <v>339</v>
      </c>
      <c r="DX34" s="43" t="s">
        <v>339</v>
      </c>
      <c r="DY34" s="43" t="s">
        <v>339</v>
      </c>
      <c r="DZ34" s="43" t="s">
        <v>339</v>
      </c>
      <c r="EA34" s="43" t="s">
        <v>339</v>
      </c>
      <c r="EB34" s="43" t="s">
        <v>341</v>
      </c>
      <c r="EC34" s="43" t="s">
        <v>339</v>
      </c>
      <c r="ED34" s="43" t="s">
        <v>339</v>
      </c>
      <c r="EE34" s="43" t="s">
        <v>339</v>
      </c>
      <c r="EF34" s="43" t="s">
        <v>339</v>
      </c>
      <c r="EG34" s="43" t="s">
        <v>339</v>
      </c>
      <c r="EH34" s="43" t="s">
        <v>339</v>
      </c>
      <c r="EI34" s="43" t="s">
        <v>339</v>
      </c>
      <c r="EJ34" s="43" t="s">
        <v>341</v>
      </c>
      <c r="EK34" s="43" t="s">
        <v>339</v>
      </c>
      <c r="EL34" s="43" t="s">
        <v>341</v>
      </c>
      <c r="EM34" s="43" t="s">
        <v>341</v>
      </c>
      <c r="EN34" s="43" t="s">
        <v>338</v>
      </c>
      <c r="EO34" s="43" t="s">
        <v>338</v>
      </c>
      <c r="EP34" s="43" t="s">
        <v>338</v>
      </c>
      <c r="EQ34" s="43" t="s">
        <v>341</v>
      </c>
      <c r="ER34" s="43" t="s">
        <v>339</v>
      </c>
      <c r="ES34" s="43" t="s">
        <v>339</v>
      </c>
      <c r="ET34" s="43" t="s">
        <v>339</v>
      </c>
      <c r="EU34" s="43" t="s">
        <v>339</v>
      </c>
      <c r="EV34" s="43" t="s">
        <v>339</v>
      </c>
      <c r="EW34" s="43" t="s">
        <v>341</v>
      </c>
      <c r="EX34" s="43" t="s">
        <v>339</v>
      </c>
      <c r="EY34" s="43" t="s">
        <v>341</v>
      </c>
      <c r="EZ34" s="43" t="s">
        <v>339</v>
      </c>
      <c r="FA34" s="43" t="s">
        <v>341</v>
      </c>
      <c r="FB34" s="43" t="s">
        <v>341</v>
      </c>
      <c r="FC34" s="43" t="s">
        <v>339</v>
      </c>
      <c r="FD34" s="43" t="s">
        <v>339</v>
      </c>
      <c r="FE34" s="43" t="s">
        <v>339</v>
      </c>
      <c r="FF34" s="43" t="s">
        <v>339</v>
      </c>
      <c r="FG34" s="43" t="s">
        <v>341</v>
      </c>
      <c r="FH34" s="43" t="s">
        <v>339</v>
      </c>
      <c r="FI34" s="43" t="s">
        <v>339</v>
      </c>
      <c r="FJ34" s="43" t="s">
        <v>339</v>
      </c>
      <c r="FK34" s="43" t="s">
        <v>339</v>
      </c>
      <c r="FL34" s="43" t="s">
        <v>339</v>
      </c>
      <c r="FM34" s="43" t="s">
        <v>339</v>
      </c>
      <c r="FN34" s="43" t="s">
        <v>341</v>
      </c>
      <c r="FO34" s="43" t="s">
        <v>339</v>
      </c>
      <c r="FP34" s="43" t="s">
        <v>339</v>
      </c>
      <c r="FQ34" s="43" t="s">
        <v>339</v>
      </c>
      <c r="FR34" s="43" t="s">
        <v>338</v>
      </c>
      <c r="FS34" s="43" t="s">
        <v>338</v>
      </c>
      <c r="FT34" s="43" t="s">
        <v>338</v>
      </c>
      <c r="FU34" s="43" t="s">
        <v>338</v>
      </c>
      <c r="FV34" s="43" t="s">
        <v>338</v>
      </c>
      <c r="FW34" s="43" t="s">
        <v>340</v>
      </c>
      <c r="FX34" s="43" t="s">
        <v>340</v>
      </c>
      <c r="FY34" s="43" t="s">
        <v>341</v>
      </c>
      <c r="FZ34" s="43" t="s">
        <v>340</v>
      </c>
      <c r="GA34" s="43" t="s">
        <v>341</v>
      </c>
      <c r="GB34" s="43" t="s">
        <v>341</v>
      </c>
      <c r="GC34" s="43" t="s">
        <v>339</v>
      </c>
      <c r="GD34" s="43" t="s">
        <v>339</v>
      </c>
      <c r="GE34" s="43" t="s">
        <v>339</v>
      </c>
      <c r="GF34" s="43" t="s">
        <v>339</v>
      </c>
      <c r="GG34" s="43" t="s">
        <v>339</v>
      </c>
      <c r="GH34" s="43" t="s">
        <v>339</v>
      </c>
      <c r="GI34" s="43" t="s">
        <v>338</v>
      </c>
      <c r="GJ34" s="43" t="s">
        <v>338</v>
      </c>
      <c r="GK34" s="43" t="s">
        <v>338</v>
      </c>
      <c r="GL34" s="43" t="s">
        <v>338</v>
      </c>
      <c r="GM34" s="43" t="s">
        <v>338</v>
      </c>
      <c r="GN34" s="43" t="s">
        <v>338</v>
      </c>
      <c r="GO34" s="43" t="s">
        <v>338</v>
      </c>
      <c r="GP34" s="43" t="s">
        <v>341</v>
      </c>
    </row>
    <row r="35" spans="1:198" x14ac:dyDescent="0.3">
      <c r="A35" s="45"/>
      <c r="B35" s="47" t="s">
        <v>730</v>
      </c>
      <c r="C35" s="47" t="s">
        <v>502</v>
      </c>
      <c r="D35" s="45" t="s">
        <v>337</v>
      </c>
      <c r="E35" s="45" t="s">
        <v>329</v>
      </c>
      <c r="F35" s="45" t="s">
        <v>433</v>
      </c>
      <c r="G35" s="43" t="s">
        <v>495</v>
      </c>
      <c r="H35" s="43" t="s">
        <v>497</v>
      </c>
      <c r="I35" s="119" t="s">
        <v>496</v>
      </c>
      <c r="J35" s="119" t="s">
        <v>829</v>
      </c>
      <c r="K35" s="119" t="s">
        <v>844</v>
      </c>
      <c r="L35" s="50">
        <v>7</v>
      </c>
      <c r="M35" s="129" t="s">
        <v>507</v>
      </c>
      <c r="N35" s="43" t="s">
        <v>338</v>
      </c>
      <c r="O35" s="43" t="s">
        <v>338</v>
      </c>
      <c r="P35" s="43" t="s">
        <v>340</v>
      </c>
      <c r="Q35" s="43" t="s">
        <v>338</v>
      </c>
      <c r="R35" s="43" t="s">
        <v>338</v>
      </c>
      <c r="S35" s="43" t="s">
        <v>338</v>
      </c>
      <c r="T35" s="43" t="s">
        <v>341</v>
      </c>
      <c r="U35" s="43" t="s">
        <v>338</v>
      </c>
      <c r="V35" s="43" t="s">
        <v>341</v>
      </c>
      <c r="W35" s="43" t="s">
        <v>341</v>
      </c>
      <c r="X35" s="43" t="s">
        <v>340</v>
      </c>
      <c r="Y35" s="43" t="s">
        <v>340</v>
      </c>
      <c r="Z35" s="43" t="s">
        <v>338</v>
      </c>
      <c r="AA35" s="43" t="s">
        <v>338</v>
      </c>
      <c r="AB35" s="43" t="s">
        <v>338</v>
      </c>
      <c r="AC35" s="43" t="s">
        <v>338</v>
      </c>
      <c r="AD35" s="43" t="s">
        <v>338</v>
      </c>
      <c r="AE35" s="43" t="s">
        <v>338</v>
      </c>
      <c r="AF35" s="43" t="s">
        <v>338</v>
      </c>
      <c r="AG35" s="43" t="s">
        <v>338</v>
      </c>
      <c r="AH35" s="43" t="s">
        <v>338</v>
      </c>
      <c r="AI35" s="43" t="s">
        <v>340</v>
      </c>
      <c r="AJ35" s="43" t="s">
        <v>338</v>
      </c>
      <c r="AK35" s="43" t="s">
        <v>338</v>
      </c>
      <c r="AL35" s="43" t="s">
        <v>341</v>
      </c>
      <c r="AM35" s="43" t="s">
        <v>338</v>
      </c>
      <c r="AN35" s="43" t="s">
        <v>338</v>
      </c>
      <c r="AO35" s="43" t="s">
        <v>338</v>
      </c>
      <c r="AP35" s="43" t="s">
        <v>338</v>
      </c>
      <c r="AQ35" s="43" t="s">
        <v>338</v>
      </c>
      <c r="AR35" s="43" t="s">
        <v>341</v>
      </c>
      <c r="AS35" s="43" t="s">
        <v>338</v>
      </c>
      <c r="AT35" s="43" t="s">
        <v>338</v>
      </c>
      <c r="AU35" s="43" t="s">
        <v>338</v>
      </c>
      <c r="AV35" s="43" t="s">
        <v>338</v>
      </c>
      <c r="AW35" s="43" t="s">
        <v>338</v>
      </c>
      <c r="AX35" s="43" t="s">
        <v>340</v>
      </c>
      <c r="AY35" s="43" t="s">
        <v>340</v>
      </c>
      <c r="AZ35" s="43" t="s">
        <v>338</v>
      </c>
      <c r="BA35" s="43" t="s">
        <v>338</v>
      </c>
      <c r="BB35" s="43" t="s">
        <v>338</v>
      </c>
      <c r="BC35" s="43" t="s">
        <v>338</v>
      </c>
      <c r="BD35" s="43" t="s">
        <v>341</v>
      </c>
      <c r="BE35" s="43" t="s">
        <v>338</v>
      </c>
      <c r="BF35" s="43" t="s">
        <v>338</v>
      </c>
      <c r="BG35" s="43" t="s">
        <v>340</v>
      </c>
      <c r="BH35" s="43" t="s">
        <v>338</v>
      </c>
      <c r="BI35" s="43" t="s">
        <v>338</v>
      </c>
      <c r="BJ35" s="43" t="s">
        <v>339</v>
      </c>
      <c r="BK35" s="43" t="s">
        <v>339</v>
      </c>
      <c r="BL35" s="129" t="s">
        <v>878</v>
      </c>
      <c r="BM35" s="43" t="s">
        <v>338</v>
      </c>
      <c r="BN35" s="43" t="s">
        <v>338</v>
      </c>
      <c r="BO35" s="43" t="s">
        <v>340</v>
      </c>
      <c r="BP35" s="43" t="s">
        <v>338</v>
      </c>
      <c r="BQ35" s="43" t="s">
        <v>338</v>
      </c>
      <c r="BR35" s="43" t="s">
        <v>338</v>
      </c>
      <c r="BS35" s="43" t="s">
        <v>341</v>
      </c>
      <c r="BT35" s="43" t="s">
        <v>338</v>
      </c>
      <c r="BU35" s="43" t="s">
        <v>341</v>
      </c>
      <c r="BV35" s="43" t="s">
        <v>341</v>
      </c>
      <c r="BW35" s="43" t="s">
        <v>338</v>
      </c>
      <c r="BX35" s="43" t="s">
        <v>338</v>
      </c>
      <c r="BY35" s="43" t="s">
        <v>338</v>
      </c>
      <c r="BZ35" s="43" t="s">
        <v>338</v>
      </c>
      <c r="CA35" s="43" t="s">
        <v>338</v>
      </c>
      <c r="CB35" s="43" t="s">
        <v>341</v>
      </c>
      <c r="CC35" s="43" t="s">
        <v>338</v>
      </c>
      <c r="CD35" s="43" t="s">
        <v>340</v>
      </c>
      <c r="CE35" s="43" t="s">
        <v>338</v>
      </c>
      <c r="CF35" s="43" t="s">
        <v>338</v>
      </c>
      <c r="CG35" s="43" t="s">
        <v>341</v>
      </c>
      <c r="CH35" s="43" t="s">
        <v>338</v>
      </c>
      <c r="CI35" s="43" t="s">
        <v>340</v>
      </c>
      <c r="CJ35" s="43" t="s">
        <v>338</v>
      </c>
      <c r="CK35" s="43" t="s">
        <v>338</v>
      </c>
      <c r="CL35" s="43" t="s">
        <v>341</v>
      </c>
      <c r="CM35" s="43" t="s">
        <v>338</v>
      </c>
      <c r="CN35" s="43" t="s">
        <v>338</v>
      </c>
      <c r="CO35" s="43" t="s">
        <v>338</v>
      </c>
      <c r="CP35" s="43" t="s">
        <v>338</v>
      </c>
      <c r="CQ35" s="43" t="s">
        <v>338</v>
      </c>
      <c r="CR35" s="43" t="s">
        <v>338</v>
      </c>
      <c r="CS35" s="43" t="s">
        <v>338</v>
      </c>
      <c r="CT35" s="43" t="s">
        <v>338</v>
      </c>
      <c r="CU35" s="43" t="s">
        <v>338</v>
      </c>
      <c r="CV35" s="43" t="s">
        <v>340</v>
      </c>
      <c r="CW35" s="43" t="s">
        <v>340</v>
      </c>
      <c r="CX35" s="43" t="s">
        <v>340</v>
      </c>
      <c r="CY35" s="43" t="s">
        <v>338</v>
      </c>
      <c r="CZ35" s="43" t="s">
        <v>340</v>
      </c>
      <c r="DA35" s="43" t="s">
        <v>338</v>
      </c>
      <c r="DB35" s="43" t="s">
        <v>338</v>
      </c>
      <c r="DC35" s="43" t="s">
        <v>341</v>
      </c>
      <c r="DD35" s="43" t="s">
        <v>339</v>
      </c>
      <c r="DE35" s="43" t="s">
        <v>339</v>
      </c>
      <c r="DF35" s="43" t="s">
        <v>339</v>
      </c>
      <c r="DG35" s="43" t="s">
        <v>339</v>
      </c>
      <c r="DH35" s="43" t="s">
        <v>339</v>
      </c>
      <c r="DI35" s="43" t="s">
        <v>339</v>
      </c>
      <c r="DJ35" s="43" t="s">
        <v>339</v>
      </c>
      <c r="DK35" s="43" t="s">
        <v>339</v>
      </c>
      <c r="DL35" s="43" t="s">
        <v>339</v>
      </c>
      <c r="DM35" s="43" t="s">
        <v>341</v>
      </c>
      <c r="DN35" s="43" t="s">
        <v>340</v>
      </c>
      <c r="DO35" s="43" t="s">
        <v>338</v>
      </c>
      <c r="DP35" s="43" t="s">
        <v>338</v>
      </c>
      <c r="DQ35" s="43" t="s">
        <v>338</v>
      </c>
      <c r="DR35" s="43" t="s">
        <v>338</v>
      </c>
      <c r="DS35" s="43" t="s">
        <v>338</v>
      </c>
      <c r="DT35" s="43" t="s">
        <v>340</v>
      </c>
      <c r="DU35" s="43" t="s">
        <v>338</v>
      </c>
      <c r="DV35" s="43" t="s">
        <v>338</v>
      </c>
      <c r="DW35" s="43" t="s">
        <v>338</v>
      </c>
      <c r="DX35" s="43" t="s">
        <v>338</v>
      </c>
      <c r="DY35" s="43" t="s">
        <v>338</v>
      </c>
      <c r="DZ35" s="43" t="s">
        <v>340</v>
      </c>
      <c r="EA35" s="43" t="s">
        <v>338</v>
      </c>
      <c r="EB35" s="43" t="s">
        <v>340</v>
      </c>
      <c r="EC35" s="43" t="s">
        <v>338</v>
      </c>
      <c r="ED35" s="43" t="s">
        <v>338</v>
      </c>
      <c r="EE35" s="43" t="s">
        <v>338</v>
      </c>
      <c r="EF35" s="43" t="s">
        <v>338</v>
      </c>
      <c r="EG35" s="43" t="s">
        <v>338</v>
      </c>
      <c r="EH35" s="43" t="s">
        <v>340</v>
      </c>
      <c r="EI35" s="43" t="s">
        <v>338</v>
      </c>
      <c r="EJ35" s="43" t="s">
        <v>341</v>
      </c>
      <c r="EK35" s="43" t="s">
        <v>339</v>
      </c>
      <c r="EL35" s="43" t="s">
        <v>341</v>
      </c>
      <c r="EM35" s="43" t="s">
        <v>341</v>
      </c>
      <c r="EN35" s="43" t="s">
        <v>338</v>
      </c>
      <c r="EO35" s="43" t="s">
        <v>338</v>
      </c>
      <c r="EP35" s="43" t="s">
        <v>338</v>
      </c>
      <c r="EQ35" s="43" t="s">
        <v>341</v>
      </c>
      <c r="ER35" s="43" t="s">
        <v>339</v>
      </c>
      <c r="ES35" s="43" t="s">
        <v>339</v>
      </c>
      <c r="ET35" s="43" t="s">
        <v>339</v>
      </c>
      <c r="EU35" s="43" t="s">
        <v>339</v>
      </c>
      <c r="EV35" s="43" t="s">
        <v>339</v>
      </c>
      <c r="EW35" s="43" t="s">
        <v>341</v>
      </c>
      <c r="EX35" s="43" t="s">
        <v>339</v>
      </c>
      <c r="EY35" s="43" t="s">
        <v>341</v>
      </c>
      <c r="EZ35" s="43" t="s">
        <v>339</v>
      </c>
      <c r="FA35" s="43" t="s">
        <v>341</v>
      </c>
      <c r="FB35" s="43" t="s">
        <v>341</v>
      </c>
      <c r="FC35" s="43" t="s">
        <v>339</v>
      </c>
      <c r="FD35" s="43" t="s">
        <v>339</v>
      </c>
      <c r="FE35" s="43" t="s">
        <v>339</v>
      </c>
      <c r="FF35" s="43" t="s">
        <v>339</v>
      </c>
      <c r="FG35" s="43" t="s">
        <v>341</v>
      </c>
      <c r="FH35" s="43" t="s">
        <v>339</v>
      </c>
      <c r="FI35" s="43" t="s">
        <v>339</v>
      </c>
      <c r="FJ35" s="43" t="s">
        <v>339</v>
      </c>
      <c r="FK35" s="43" t="s">
        <v>339</v>
      </c>
      <c r="FL35" s="43" t="s">
        <v>339</v>
      </c>
      <c r="FM35" s="43" t="s">
        <v>339</v>
      </c>
      <c r="FN35" s="43" t="s">
        <v>341</v>
      </c>
      <c r="FO35" s="43" t="s">
        <v>339</v>
      </c>
      <c r="FP35" s="43" t="s">
        <v>339</v>
      </c>
      <c r="FQ35" s="43" t="s">
        <v>339</v>
      </c>
      <c r="FR35" s="43" t="s">
        <v>338</v>
      </c>
      <c r="FS35" s="43" t="s">
        <v>338</v>
      </c>
      <c r="FT35" s="43" t="s">
        <v>338</v>
      </c>
      <c r="FU35" s="43" t="s">
        <v>338</v>
      </c>
      <c r="FV35" s="43" t="s">
        <v>338</v>
      </c>
      <c r="FW35" s="43" t="s">
        <v>340</v>
      </c>
      <c r="FX35" s="43" t="s">
        <v>340</v>
      </c>
      <c r="FY35" s="43" t="s">
        <v>340</v>
      </c>
      <c r="FZ35" s="43" t="s">
        <v>340</v>
      </c>
      <c r="GA35" s="43" t="s">
        <v>341</v>
      </c>
      <c r="GB35" s="43" t="s">
        <v>340</v>
      </c>
      <c r="GC35" s="43" t="s">
        <v>338</v>
      </c>
      <c r="GD35" s="43" t="s">
        <v>338</v>
      </c>
      <c r="GE35" s="43" t="s">
        <v>338</v>
      </c>
      <c r="GF35" s="43" t="s">
        <v>338</v>
      </c>
      <c r="GG35" s="43" t="s">
        <v>340</v>
      </c>
      <c r="GH35" s="43" t="s">
        <v>338</v>
      </c>
      <c r="GI35" s="43" t="s">
        <v>338</v>
      </c>
      <c r="GJ35" s="43" t="s">
        <v>338</v>
      </c>
      <c r="GK35" s="43" t="s">
        <v>338</v>
      </c>
      <c r="GL35" s="43" t="s">
        <v>338</v>
      </c>
      <c r="GM35" s="43" t="s">
        <v>338</v>
      </c>
      <c r="GN35" s="43" t="s">
        <v>338</v>
      </c>
      <c r="GO35" s="43" t="s">
        <v>338</v>
      </c>
      <c r="GP35" s="43" t="s">
        <v>341</v>
      </c>
    </row>
    <row r="36" spans="1:198" x14ac:dyDescent="0.3">
      <c r="A36" s="45"/>
      <c r="B36" s="47" t="s">
        <v>730</v>
      </c>
      <c r="C36" s="47" t="s">
        <v>502</v>
      </c>
      <c r="D36" s="45" t="s">
        <v>337</v>
      </c>
      <c r="E36" s="45" t="s">
        <v>330</v>
      </c>
      <c r="F36" s="45" t="s">
        <v>433</v>
      </c>
      <c r="G36" s="43" t="s">
        <v>495</v>
      </c>
      <c r="H36" s="43" t="s">
        <v>497</v>
      </c>
      <c r="I36" s="119" t="s">
        <v>496</v>
      </c>
      <c r="J36" s="119" t="s">
        <v>831</v>
      </c>
      <c r="K36" s="119" t="s">
        <v>845</v>
      </c>
      <c r="L36" s="50">
        <v>15</v>
      </c>
      <c r="M36" s="129" t="s">
        <v>507</v>
      </c>
      <c r="N36" s="43" t="s">
        <v>338</v>
      </c>
      <c r="O36" s="43" t="s">
        <v>338</v>
      </c>
      <c r="P36" s="43" t="s">
        <v>340</v>
      </c>
      <c r="Q36" s="43" t="s">
        <v>338</v>
      </c>
      <c r="R36" s="43" t="s">
        <v>338</v>
      </c>
      <c r="S36" s="43" t="s">
        <v>338</v>
      </c>
      <c r="T36" s="43" t="s">
        <v>341</v>
      </c>
      <c r="U36" s="43" t="s">
        <v>338</v>
      </c>
      <c r="V36" s="43" t="s">
        <v>341</v>
      </c>
      <c r="W36" s="43" t="s">
        <v>341</v>
      </c>
      <c r="X36" s="43" t="s">
        <v>340</v>
      </c>
      <c r="Y36" s="43" t="s">
        <v>340</v>
      </c>
      <c r="Z36" s="43" t="s">
        <v>338</v>
      </c>
      <c r="AA36" s="43" t="s">
        <v>338</v>
      </c>
      <c r="AB36" s="43" t="s">
        <v>338</v>
      </c>
      <c r="AC36" s="43" t="s">
        <v>338</v>
      </c>
      <c r="AD36" s="43" t="s">
        <v>338</v>
      </c>
      <c r="AE36" s="43" t="s">
        <v>338</v>
      </c>
      <c r="AF36" s="43" t="s">
        <v>338</v>
      </c>
      <c r="AG36" s="43" t="s">
        <v>338</v>
      </c>
      <c r="AH36" s="43" t="s">
        <v>338</v>
      </c>
      <c r="AI36" s="43" t="s">
        <v>340</v>
      </c>
      <c r="AJ36" s="43" t="s">
        <v>338</v>
      </c>
      <c r="AK36" s="43" t="s">
        <v>338</v>
      </c>
      <c r="AL36" s="43" t="s">
        <v>341</v>
      </c>
      <c r="AM36" s="43" t="s">
        <v>338</v>
      </c>
      <c r="AN36" s="43" t="s">
        <v>338</v>
      </c>
      <c r="AO36" s="43" t="s">
        <v>338</v>
      </c>
      <c r="AP36" s="43" t="s">
        <v>338</v>
      </c>
      <c r="AQ36" s="43" t="s">
        <v>338</v>
      </c>
      <c r="AR36" s="43" t="s">
        <v>341</v>
      </c>
      <c r="AS36" s="43" t="s">
        <v>338</v>
      </c>
      <c r="AT36" s="43" t="s">
        <v>338</v>
      </c>
      <c r="AU36" s="43" t="s">
        <v>338</v>
      </c>
      <c r="AV36" s="43" t="s">
        <v>338</v>
      </c>
      <c r="AW36" s="43" t="s">
        <v>338</v>
      </c>
      <c r="AX36" s="43" t="s">
        <v>340</v>
      </c>
      <c r="AY36" s="43" t="s">
        <v>340</v>
      </c>
      <c r="AZ36" s="43" t="s">
        <v>338</v>
      </c>
      <c r="BA36" s="43" t="s">
        <v>338</v>
      </c>
      <c r="BB36" s="43" t="s">
        <v>338</v>
      </c>
      <c r="BC36" s="43" t="s">
        <v>338</v>
      </c>
      <c r="BD36" s="43" t="s">
        <v>341</v>
      </c>
      <c r="BE36" s="43" t="s">
        <v>338</v>
      </c>
      <c r="BF36" s="43" t="s">
        <v>338</v>
      </c>
      <c r="BG36" s="43" t="s">
        <v>340</v>
      </c>
      <c r="BH36" s="43" t="s">
        <v>338</v>
      </c>
      <c r="BI36" s="43" t="s">
        <v>338</v>
      </c>
      <c r="BJ36" s="43" t="s">
        <v>339</v>
      </c>
      <c r="BK36" s="43" t="s">
        <v>339</v>
      </c>
      <c r="BL36" s="129" t="s">
        <v>878</v>
      </c>
      <c r="BM36" s="43" t="s">
        <v>338</v>
      </c>
      <c r="BN36" s="43" t="s">
        <v>338</v>
      </c>
      <c r="BO36" s="43" t="s">
        <v>340</v>
      </c>
      <c r="BP36" s="43" t="s">
        <v>338</v>
      </c>
      <c r="BQ36" s="43" t="s">
        <v>338</v>
      </c>
      <c r="BR36" s="43" t="s">
        <v>338</v>
      </c>
      <c r="BS36" s="43" t="s">
        <v>341</v>
      </c>
      <c r="BT36" s="43" t="s">
        <v>338</v>
      </c>
      <c r="BU36" s="43" t="s">
        <v>341</v>
      </c>
      <c r="BV36" s="43" t="s">
        <v>341</v>
      </c>
      <c r="BW36" s="43" t="s">
        <v>338</v>
      </c>
      <c r="BX36" s="43" t="s">
        <v>338</v>
      </c>
      <c r="BY36" s="43" t="s">
        <v>338</v>
      </c>
      <c r="BZ36" s="43" t="s">
        <v>338</v>
      </c>
      <c r="CA36" s="43" t="s">
        <v>338</v>
      </c>
      <c r="CB36" s="43" t="s">
        <v>341</v>
      </c>
      <c r="CC36" s="43" t="s">
        <v>338</v>
      </c>
      <c r="CD36" s="43" t="s">
        <v>340</v>
      </c>
      <c r="CE36" s="43" t="s">
        <v>338</v>
      </c>
      <c r="CF36" s="43" t="s">
        <v>338</v>
      </c>
      <c r="CG36" s="43" t="s">
        <v>341</v>
      </c>
      <c r="CH36" s="43" t="s">
        <v>338</v>
      </c>
      <c r="CI36" s="43" t="s">
        <v>340</v>
      </c>
      <c r="CJ36" s="43" t="s">
        <v>338</v>
      </c>
      <c r="CK36" s="43" t="s">
        <v>338</v>
      </c>
      <c r="CL36" s="43" t="s">
        <v>341</v>
      </c>
      <c r="CM36" s="43" t="s">
        <v>338</v>
      </c>
      <c r="CN36" s="43" t="s">
        <v>338</v>
      </c>
      <c r="CO36" s="43" t="s">
        <v>338</v>
      </c>
      <c r="CP36" s="43" t="s">
        <v>338</v>
      </c>
      <c r="CQ36" s="43" t="s">
        <v>338</v>
      </c>
      <c r="CR36" s="43" t="s">
        <v>338</v>
      </c>
      <c r="CS36" s="43" t="s">
        <v>338</v>
      </c>
      <c r="CT36" s="43" t="s">
        <v>338</v>
      </c>
      <c r="CU36" s="43" t="s">
        <v>338</v>
      </c>
      <c r="CV36" s="43" t="s">
        <v>340</v>
      </c>
      <c r="CW36" s="43" t="s">
        <v>340</v>
      </c>
      <c r="CX36" s="43" t="s">
        <v>340</v>
      </c>
      <c r="CY36" s="43" t="s">
        <v>338</v>
      </c>
      <c r="CZ36" s="43" t="s">
        <v>340</v>
      </c>
      <c r="DA36" s="43" t="s">
        <v>338</v>
      </c>
      <c r="DB36" s="43" t="s">
        <v>338</v>
      </c>
      <c r="DC36" s="43" t="s">
        <v>341</v>
      </c>
      <c r="DD36" s="43" t="s">
        <v>339</v>
      </c>
      <c r="DE36" s="43" t="s">
        <v>339</v>
      </c>
      <c r="DF36" s="43" t="s">
        <v>339</v>
      </c>
      <c r="DG36" s="43" t="s">
        <v>339</v>
      </c>
      <c r="DH36" s="43" t="s">
        <v>339</v>
      </c>
      <c r="DI36" s="43" t="s">
        <v>339</v>
      </c>
      <c r="DJ36" s="43" t="s">
        <v>339</v>
      </c>
      <c r="DK36" s="43" t="s">
        <v>339</v>
      </c>
      <c r="DL36" s="43" t="s">
        <v>339</v>
      </c>
      <c r="DM36" s="43" t="s">
        <v>341</v>
      </c>
      <c r="DN36" s="43" t="s">
        <v>340</v>
      </c>
      <c r="DO36" s="43" t="s">
        <v>338</v>
      </c>
      <c r="DP36" s="43" t="s">
        <v>338</v>
      </c>
      <c r="DQ36" s="43" t="s">
        <v>338</v>
      </c>
      <c r="DR36" s="43" t="s">
        <v>338</v>
      </c>
      <c r="DS36" s="43" t="s">
        <v>338</v>
      </c>
      <c r="DT36" s="43" t="s">
        <v>340</v>
      </c>
      <c r="DU36" s="43" t="s">
        <v>338</v>
      </c>
      <c r="DV36" s="43" t="s">
        <v>338</v>
      </c>
      <c r="DW36" s="43" t="s">
        <v>338</v>
      </c>
      <c r="DX36" s="43" t="s">
        <v>338</v>
      </c>
      <c r="DY36" s="43" t="s">
        <v>338</v>
      </c>
      <c r="DZ36" s="43" t="s">
        <v>340</v>
      </c>
      <c r="EA36" s="43" t="s">
        <v>338</v>
      </c>
      <c r="EB36" s="43" t="s">
        <v>340</v>
      </c>
      <c r="EC36" s="43" t="s">
        <v>338</v>
      </c>
      <c r="ED36" s="43" t="s">
        <v>338</v>
      </c>
      <c r="EE36" s="43" t="s">
        <v>338</v>
      </c>
      <c r="EF36" s="43" t="s">
        <v>338</v>
      </c>
      <c r="EG36" s="43" t="s">
        <v>338</v>
      </c>
      <c r="EH36" s="43" t="s">
        <v>340</v>
      </c>
      <c r="EI36" s="43" t="s">
        <v>338</v>
      </c>
      <c r="EJ36" s="43" t="s">
        <v>341</v>
      </c>
      <c r="EK36" s="43" t="s">
        <v>339</v>
      </c>
      <c r="EL36" s="43" t="s">
        <v>341</v>
      </c>
      <c r="EM36" s="43" t="s">
        <v>341</v>
      </c>
      <c r="EN36" s="43" t="s">
        <v>338</v>
      </c>
      <c r="EO36" s="43" t="s">
        <v>338</v>
      </c>
      <c r="EP36" s="43" t="s">
        <v>338</v>
      </c>
      <c r="EQ36" s="43" t="s">
        <v>341</v>
      </c>
      <c r="ER36" s="43" t="s">
        <v>339</v>
      </c>
      <c r="ES36" s="43" t="s">
        <v>339</v>
      </c>
      <c r="ET36" s="43" t="s">
        <v>339</v>
      </c>
      <c r="EU36" s="43" t="s">
        <v>339</v>
      </c>
      <c r="EV36" s="43" t="s">
        <v>339</v>
      </c>
      <c r="EW36" s="43" t="s">
        <v>341</v>
      </c>
      <c r="EX36" s="43" t="s">
        <v>339</v>
      </c>
      <c r="EY36" s="43" t="s">
        <v>341</v>
      </c>
      <c r="EZ36" s="43" t="s">
        <v>339</v>
      </c>
      <c r="FA36" s="43" t="s">
        <v>341</v>
      </c>
      <c r="FB36" s="43" t="s">
        <v>341</v>
      </c>
      <c r="FC36" s="43" t="s">
        <v>339</v>
      </c>
      <c r="FD36" s="43" t="s">
        <v>339</v>
      </c>
      <c r="FE36" s="43" t="s">
        <v>339</v>
      </c>
      <c r="FF36" s="43" t="s">
        <v>339</v>
      </c>
      <c r="FG36" s="43" t="s">
        <v>341</v>
      </c>
      <c r="FH36" s="43" t="s">
        <v>339</v>
      </c>
      <c r="FI36" s="43" t="s">
        <v>339</v>
      </c>
      <c r="FJ36" s="43" t="s">
        <v>339</v>
      </c>
      <c r="FK36" s="43" t="s">
        <v>339</v>
      </c>
      <c r="FL36" s="43" t="s">
        <v>339</v>
      </c>
      <c r="FM36" s="43" t="s">
        <v>339</v>
      </c>
      <c r="FN36" s="43" t="s">
        <v>341</v>
      </c>
      <c r="FO36" s="43" t="s">
        <v>339</v>
      </c>
      <c r="FP36" s="43" t="s">
        <v>339</v>
      </c>
      <c r="FQ36" s="43" t="s">
        <v>339</v>
      </c>
      <c r="FR36" s="43" t="s">
        <v>338</v>
      </c>
      <c r="FS36" s="43" t="s">
        <v>338</v>
      </c>
      <c r="FT36" s="43" t="s">
        <v>338</v>
      </c>
      <c r="FU36" s="43" t="s">
        <v>338</v>
      </c>
      <c r="FV36" s="43" t="s">
        <v>338</v>
      </c>
      <c r="FW36" s="43" t="s">
        <v>340</v>
      </c>
      <c r="FX36" s="43" t="s">
        <v>340</v>
      </c>
      <c r="FY36" s="43" t="s">
        <v>340</v>
      </c>
      <c r="FZ36" s="43" t="s">
        <v>340</v>
      </c>
      <c r="GA36" s="43" t="s">
        <v>341</v>
      </c>
      <c r="GB36" s="43" t="s">
        <v>340</v>
      </c>
      <c r="GC36" s="43" t="s">
        <v>338</v>
      </c>
      <c r="GD36" s="43" t="s">
        <v>338</v>
      </c>
      <c r="GE36" s="43" t="s">
        <v>338</v>
      </c>
      <c r="GF36" s="43" t="s">
        <v>338</v>
      </c>
      <c r="GG36" s="43" t="s">
        <v>340</v>
      </c>
      <c r="GH36" s="43" t="s">
        <v>338</v>
      </c>
      <c r="GI36" s="43" t="s">
        <v>338</v>
      </c>
      <c r="GJ36" s="43" t="s">
        <v>338</v>
      </c>
      <c r="GK36" s="43" t="s">
        <v>338</v>
      </c>
      <c r="GL36" s="43" t="s">
        <v>338</v>
      </c>
      <c r="GM36" s="43" t="s">
        <v>338</v>
      </c>
      <c r="GN36" s="43" t="s">
        <v>338</v>
      </c>
      <c r="GO36" s="43" t="s">
        <v>338</v>
      </c>
      <c r="GP36" s="43" t="s">
        <v>341</v>
      </c>
    </row>
    <row r="37" spans="1:198" x14ac:dyDescent="0.3">
      <c r="A37" s="45"/>
      <c r="B37" s="47" t="s">
        <v>730</v>
      </c>
      <c r="C37" s="47" t="s">
        <v>502</v>
      </c>
      <c r="D37" s="45" t="s">
        <v>337</v>
      </c>
      <c r="E37" s="45" t="s">
        <v>337</v>
      </c>
      <c r="F37" s="45" t="s">
        <v>433</v>
      </c>
      <c r="G37" s="43" t="s">
        <v>495</v>
      </c>
      <c r="H37" s="43" t="s">
        <v>497</v>
      </c>
      <c r="I37" s="119" t="s">
        <v>496</v>
      </c>
      <c r="J37" s="119" t="s">
        <v>833</v>
      </c>
      <c r="K37" s="119" t="s">
        <v>846</v>
      </c>
      <c r="L37" s="50">
        <v>23</v>
      </c>
      <c r="M37" s="129" t="s">
        <v>507</v>
      </c>
      <c r="N37" s="43" t="s">
        <v>338</v>
      </c>
      <c r="O37" s="43" t="s">
        <v>338</v>
      </c>
      <c r="P37" s="43" t="s">
        <v>340</v>
      </c>
      <c r="Q37" s="43" t="s">
        <v>338</v>
      </c>
      <c r="R37" s="43" t="s">
        <v>338</v>
      </c>
      <c r="S37" s="43" t="s">
        <v>338</v>
      </c>
      <c r="T37" s="43" t="s">
        <v>341</v>
      </c>
      <c r="U37" s="43" t="s">
        <v>338</v>
      </c>
      <c r="V37" s="43" t="s">
        <v>341</v>
      </c>
      <c r="W37" s="43" t="s">
        <v>341</v>
      </c>
      <c r="X37" s="43" t="s">
        <v>340</v>
      </c>
      <c r="Y37" s="43" t="s">
        <v>340</v>
      </c>
      <c r="Z37" s="43" t="s">
        <v>338</v>
      </c>
      <c r="AA37" s="43" t="s">
        <v>338</v>
      </c>
      <c r="AB37" s="43" t="s">
        <v>338</v>
      </c>
      <c r="AC37" s="43" t="s">
        <v>338</v>
      </c>
      <c r="AD37" s="43" t="s">
        <v>338</v>
      </c>
      <c r="AE37" s="43" t="s">
        <v>338</v>
      </c>
      <c r="AF37" s="43" t="s">
        <v>338</v>
      </c>
      <c r="AG37" s="43" t="s">
        <v>338</v>
      </c>
      <c r="AH37" s="43" t="s">
        <v>338</v>
      </c>
      <c r="AI37" s="43" t="s">
        <v>340</v>
      </c>
      <c r="AJ37" s="43" t="s">
        <v>338</v>
      </c>
      <c r="AK37" s="43" t="s">
        <v>338</v>
      </c>
      <c r="AL37" s="43" t="s">
        <v>341</v>
      </c>
      <c r="AM37" s="43" t="s">
        <v>338</v>
      </c>
      <c r="AN37" s="43" t="s">
        <v>338</v>
      </c>
      <c r="AO37" s="43" t="s">
        <v>338</v>
      </c>
      <c r="AP37" s="43" t="s">
        <v>338</v>
      </c>
      <c r="AQ37" s="43" t="s">
        <v>338</v>
      </c>
      <c r="AR37" s="43" t="s">
        <v>341</v>
      </c>
      <c r="AS37" s="43" t="s">
        <v>338</v>
      </c>
      <c r="AT37" s="43" t="s">
        <v>338</v>
      </c>
      <c r="AU37" s="43" t="s">
        <v>338</v>
      </c>
      <c r="AV37" s="43" t="s">
        <v>338</v>
      </c>
      <c r="AW37" s="43" t="s">
        <v>338</v>
      </c>
      <c r="AX37" s="43" t="s">
        <v>340</v>
      </c>
      <c r="AY37" s="43" t="s">
        <v>340</v>
      </c>
      <c r="AZ37" s="43" t="s">
        <v>338</v>
      </c>
      <c r="BA37" s="43" t="s">
        <v>338</v>
      </c>
      <c r="BB37" s="43" t="s">
        <v>338</v>
      </c>
      <c r="BC37" s="43" t="s">
        <v>338</v>
      </c>
      <c r="BD37" s="43" t="s">
        <v>341</v>
      </c>
      <c r="BE37" s="43" t="s">
        <v>338</v>
      </c>
      <c r="BF37" s="43" t="s">
        <v>338</v>
      </c>
      <c r="BG37" s="43" t="s">
        <v>340</v>
      </c>
      <c r="BH37" s="43" t="s">
        <v>338</v>
      </c>
      <c r="BI37" s="43" t="s">
        <v>338</v>
      </c>
      <c r="BJ37" s="43" t="s">
        <v>339</v>
      </c>
      <c r="BK37" s="43" t="s">
        <v>339</v>
      </c>
      <c r="BL37" s="129" t="s">
        <v>878</v>
      </c>
      <c r="BM37" s="43" t="s">
        <v>338</v>
      </c>
      <c r="BN37" s="43" t="s">
        <v>338</v>
      </c>
      <c r="BO37" s="43" t="s">
        <v>340</v>
      </c>
      <c r="BP37" s="43" t="s">
        <v>338</v>
      </c>
      <c r="BQ37" s="43" t="s">
        <v>338</v>
      </c>
      <c r="BR37" s="43" t="s">
        <v>338</v>
      </c>
      <c r="BS37" s="43" t="s">
        <v>341</v>
      </c>
      <c r="BT37" s="43" t="s">
        <v>338</v>
      </c>
      <c r="BU37" s="43" t="s">
        <v>341</v>
      </c>
      <c r="BV37" s="43" t="s">
        <v>341</v>
      </c>
      <c r="BW37" s="43" t="s">
        <v>338</v>
      </c>
      <c r="BX37" s="43" t="s">
        <v>338</v>
      </c>
      <c r="BY37" s="43" t="s">
        <v>338</v>
      </c>
      <c r="BZ37" s="43" t="s">
        <v>338</v>
      </c>
      <c r="CA37" s="43" t="s">
        <v>338</v>
      </c>
      <c r="CB37" s="43" t="s">
        <v>341</v>
      </c>
      <c r="CC37" s="43" t="s">
        <v>338</v>
      </c>
      <c r="CD37" s="43" t="s">
        <v>340</v>
      </c>
      <c r="CE37" s="43" t="s">
        <v>338</v>
      </c>
      <c r="CF37" s="43" t="s">
        <v>338</v>
      </c>
      <c r="CG37" s="43" t="s">
        <v>341</v>
      </c>
      <c r="CH37" s="43" t="s">
        <v>338</v>
      </c>
      <c r="CI37" s="43" t="s">
        <v>340</v>
      </c>
      <c r="CJ37" s="43" t="s">
        <v>338</v>
      </c>
      <c r="CK37" s="43" t="s">
        <v>338</v>
      </c>
      <c r="CL37" s="43" t="s">
        <v>341</v>
      </c>
      <c r="CM37" s="43" t="s">
        <v>341</v>
      </c>
      <c r="CN37" s="43" t="s">
        <v>341</v>
      </c>
      <c r="CO37" s="43" t="s">
        <v>341</v>
      </c>
      <c r="CP37" s="43" t="s">
        <v>341</v>
      </c>
      <c r="CQ37" s="43" t="s">
        <v>341</v>
      </c>
      <c r="CR37" s="43" t="s">
        <v>341</v>
      </c>
      <c r="CS37" s="43" t="s">
        <v>341</v>
      </c>
      <c r="CT37" s="43" t="s">
        <v>341</v>
      </c>
      <c r="CU37" s="43" t="s">
        <v>341</v>
      </c>
      <c r="CV37" s="43" t="s">
        <v>341</v>
      </c>
      <c r="CW37" s="43" t="s">
        <v>341</v>
      </c>
      <c r="CX37" s="43" t="s">
        <v>341</v>
      </c>
      <c r="CY37" s="43" t="s">
        <v>341</v>
      </c>
      <c r="CZ37" s="43" t="s">
        <v>341</v>
      </c>
      <c r="DA37" s="43" t="s">
        <v>338</v>
      </c>
      <c r="DB37" s="43" t="s">
        <v>338</v>
      </c>
      <c r="DC37" s="43" t="s">
        <v>341</v>
      </c>
      <c r="DD37" s="43" t="s">
        <v>339</v>
      </c>
      <c r="DE37" s="43" t="s">
        <v>339</v>
      </c>
      <c r="DF37" s="43" t="s">
        <v>339</v>
      </c>
      <c r="DG37" s="43" t="s">
        <v>339</v>
      </c>
      <c r="DH37" s="43" t="s">
        <v>339</v>
      </c>
      <c r="DI37" s="43" t="s">
        <v>339</v>
      </c>
      <c r="DJ37" s="43" t="s">
        <v>339</v>
      </c>
      <c r="DK37" s="43" t="s">
        <v>339</v>
      </c>
      <c r="DL37" s="43" t="s">
        <v>339</v>
      </c>
      <c r="DM37" s="43" t="s">
        <v>341</v>
      </c>
      <c r="DN37" s="43" t="s">
        <v>341</v>
      </c>
      <c r="DO37" s="43" t="s">
        <v>339</v>
      </c>
      <c r="DP37" s="43" t="s">
        <v>339</v>
      </c>
      <c r="DQ37" s="43" t="s">
        <v>339</v>
      </c>
      <c r="DR37" s="43" t="s">
        <v>339</v>
      </c>
      <c r="DS37" s="43" t="s">
        <v>339</v>
      </c>
      <c r="DT37" s="43" t="s">
        <v>339</v>
      </c>
      <c r="DU37" s="43" t="s">
        <v>339</v>
      </c>
      <c r="DV37" s="43" t="s">
        <v>339</v>
      </c>
      <c r="DW37" s="43" t="s">
        <v>339</v>
      </c>
      <c r="DX37" s="43" t="s">
        <v>339</v>
      </c>
      <c r="DY37" s="43" t="s">
        <v>339</v>
      </c>
      <c r="DZ37" s="43" t="s">
        <v>339</v>
      </c>
      <c r="EA37" s="43" t="s">
        <v>339</v>
      </c>
      <c r="EB37" s="43" t="s">
        <v>341</v>
      </c>
      <c r="EC37" s="43" t="s">
        <v>339</v>
      </c>
      <c r="ED37" s="43" t="s">
        <v>339</v>
      </c>
      <c r="EE37" s="43" t="s">
        <v>339</v>
      </c>
      <c r="EF37" s="43" t="s">
        <v>339</v>
      </c>
      <c r="EG37" s="43" t="s">
        <v>339</v>
      </c>
      <c r="EH37" s="43" t="s">
        <v>339</v>
      </c>
      <c r="EI37" s="43" t="s">
        <v>339</v>
      </c>
      <c r="EJ37" s="43" t="s">
        <v>341</v>
      </c>
      <c r="EK37" s="43" t="s">
        <v>339</v>
      </c>
      <c r="EL37" s="43" t="s">
        <v>341</v>
      </c>
      <c r="EM37" s="43" t="s">
        <v>341</v>
      </c>
      <c r="EN37" s="43" t="s">
        <v>338</v>
      </c>
      <c r="EO37" s="43" t="s">
        <v>338</v>
      </c>
      <c r="EP37" s="43" t="s">
        <v>338</v>
      </c>
      <c r="EQ37" s="43" t="s">
        <v>341</v>
      </c>
      <c r="ER37" s="43" t="s">
        <v>339</v>
      </c>
      <c r="ES37" s="43" t="s">
        <v>339</v>
      </c>
      <c r="ET37" s="43" t="s">
        <v>339</v>
      </c>
      <c r="EU37" s="43" t="s">
        <v>339</v>
      </c>
      <c r="EV37" s="43" t="s">
        <v>339</v>
      </c>
      <c r="EW37" s="43" t="s">
        <v>341</v>
      </c>
      <c r="EX37" s="43" t="s">
        <v>339</v>
      </c>
      <c r="EY37" s="43" t="s">
        <v>341</v>
      </c>
      <c r="EZ37" s="43" t="s">
        <v>339</v>
      </c>
      <c r="FA37" s="43" t="s">
        <v>341</v>
      </c>
      <c r="FB37" s="43" t="s">
        <v>341</v>
      </c>
      <c r="FC37" s="43" t="s">
        <v>339</v>
      </c>
      <c r="FD37" s="43" t="s">
        <v>339</v>
      </c>
      <c r="FE37" s="43" t="s">
        <v>339</v>
      </c>
      <c r="FF37" s="43" t="s">
        <v>339</v>
      </c>
      <c r="FG37" s="43" t="s">
        <v>341</v>
      </c>
      <c r="FH37" s="43" t="s">
        <v>339</v>
      </c>
      <c r="FI37" s="43" t="s">
        <v>339</v>
      </c>
      <c r="FJ37" s="43" t="s">
        <v>339</v>
      </c>
      <c r="FK37" s="43" t="s">
        <v>339</v>
      </c>
      <c r="FL37" s="43" t="s">
        <v>339</v>
      </c>
      <c r="FM37" s="43" t="s">
        <v>339</v>
      </c>
      <c r="FN37" s="43" t="s">
        <v>341</v>
      </c>
      <c r="FO37" s="43" t="s">
        <v>339</v>
      </c>
      <c r="FP37" s="43" t="s">
        <v>339</v>
      </c>
      <c r="FQ37" s="43" t="s">
        <v>339</v>
      </c>
      <c r="FR37" s="43" t="s">
        <v>338</v>
      </c>
      <c r="FS37" s="43" t="s">
        <v>338</v>
      </c>
      <c r="FT37" s="43" t="s">
        <v>338</v>
      </c>
      <c r="FU37" s="43" t="s">
        <v>338</v>
      </c>
      <c r="FV37" s="43" t="s">
        <v>338</v>
      </c>
      <c r="FW37" s="43" t="s">
        <v>340</v>
      </c>
      <c r="FX37" s="43" t="s">
        <v>340</v>
      </c>
      <c r="FY37" s="43" t="s">
        <v>341</v>
      </c>
      <c r="FZ37" s="43" t="s">
        <v>340</v>
      </c>
      <c r="GA37" s="43" t="s">
        <v>341</v>
      </c>
      <c r="GB37" s="43" t="s">
        <v>341</v>
      </c>
      <c r="GC37" s="43" t="s">
        <v>339</v>
      </c>
      <c r="GD37" s="43" t="s">
        <v>339</v>
      </c>
      <c r="GE37" s="43" t="s">
        <v>339</v>
      </c>
      <c r="GF37" s="43" t="s">
        <v>339</v>
      </c>
      <c r="GG37" s="43" t="s">
        <v>339</v>
      </c>
      <c r="GH37" s="43" t="s">
        <v>339</v>
      </c>
      <c r="GI37" s="43" t="s">
        <v>338</v>
      </c>
      <c r="GJ37" s="43" t="s">
        <v>338</v>
      </c>
      <c r="GK37" s="43" t="s">
        <v>338</v>
      </c>
      <c r="GL37" s="43" t="s">
        <v>338</v>
      </c>
      <c r="GM37" s="43" t="s">
        <v>338</v>
      </c>
      <c r="GN37" s="43" t="s">
        <v>338</v>
      </c>
      <c r="GO37" s="43" t="s">
        <v>338</v>
      </c>
      <c r="GP37" s="43" t="s">
        <v>341</v>
      </c>
    </row>
    <row r="38" spans="1:198" x14ac:dyDescent="0.3">
      <c r="A38" s="45"/>
      <c r="B38" s="47" t="s">
        <v>729</v>
      </c>
      <c r="C38" s="47" t="s">
        <v>502</v>
      </c>
      <c r="D38" s="45" t="s">
        <v>335</v>
      </c>
      <c r="E38" s="45" t="s">
        <v>329</v>
      </c>
      <c r="F38" s="45" t="s">
        <v>336</v>
      </c>
      <c r="G38" s="43" t="s">
        <v>495</v>
      </c>
      <c r="H38" s="43" t="s">
        <v>497</v>
      </c>
      <c r="I38" s="119" t="s">
        <v>496</v>
      </c>
      <c r="J38" s="119" t="s">
        <v>830</v>
      </c>
      <c r="K38" s="119" t="s">
        <v>849</v>
      </c>
      <c r="L38" s="50">
        <v>12</v>
      </c>
      <c r="M38" s="129" t="s">
        <v>507</v>
      </c>
      <c r="N38" s="43" t="s">
        <v>338</v>
      </c>
      <c r="O38" s="43" t="s">
        <v>338</v>
      </c>
      <c r="P38" s="43" t="s">
        <v>340</v>
      </c>
      <c r="Q38" s="43" t="s">
        <v>338</v>
      </c>
      <c r="R38" s="43" t="s">
        <v>338</v>
      </c>
      <c r="S38" s="43" t="s">
        <v>338</v>
      </c>
      <c r="T38" s="43" t="s">
        <v>341</v>
      </c>
      <c r="U38" s="43" t="s">
        <v>338</v>
      </c>
      <c r="V38" s="43" t="s">
        <v>341</v>
      </c>
      <c r="W38" s="43" t="s">
        <v>341</v>
      </c>
      <c r="X38" s="43" t="s">
        <v>340</v>
      </c>
      <c r="Y38" s="43" t="s">
        <v>340</v>
      </c>
      <c r="Z38" s="43" t="s">
        <v>338</v>
      </c>
      <c r="AA38" s="43" t="s">
        <v>338</v>
      </c>
      <c r="AB38" s="43" t="s">
        <v>338</v>
      </c>
      <c r="AC38" s="43" t="s">
        <v>338</v>
      </c>
      <c r="AD38" s="43" t="s">
        <v>338</v>
      </c>
      <c r="AE38" s="43" t="s">
        <v>338</v>
      </c>
      <c r="AF38" s="43" t="s">
        <v>338</v>
      </c>
      <c r="AG38" s="43" t="s">
        <v>338</v>
      </c>
      <c r="AH38" s="43" t="s">
        <v>338</v>
      </c>
      <c r="AI38" s="43" t="s">
        <v>340</v>
      </c>
      <c r="AJ38" s="43" t="s">
        <v>338</v>
      </c>
      <c r="AK38" s="43" t="s">
        <v>338</v>
      </c>
      <c r="AL38" s="43" t="s">
        <v>341</v>
      </c>
      <c r="AM38" s="43" t="s">
        <v>338</v>
      </c>
      <c r="AN38" s="43" t="s">
        <v>338</v>
      </c>
      <c r="AO38" s="43" t="s">
        <v>338</v>
      </c>
      <c r="AP38" s="43" t="s">
        <v>341</v>
      </c>
      <c r="AQ38" s="43" t="s">
        <v>339</v>
      </c>
      <c r="AR38" s="43" t="s">
        <v>339</v>
      </c>
      <c r="AS38" s="43" t="s">
        <v>339</v>
      </c>
      <c r="AT38" s="43" t="s">
        <v>339</v>
      </c>
      <c r="AU38" s="43" t="s">
        <v>339</v>
      </c>
      <c r="AV38" s="43" t="s">
        <v>338</v>
      </c>
      <c r="AW38" s="43" t="s">
        <v>338</v>
      </c>
      <c r="AX38" s="43" t="s">
        <v>340</v>
      </c>
      <c r="AY38" s="43" t="s">
        <v>340</v>
      </c>
      <c r="AZ38" s="43" t="s">
        <v>338</v>
      </c>
      <c r="BA38" s="43" t="s">
        <v>338</v>
      </c>
      <c r="BB38" s="43" t="s">
        <v>338</v>
      </c>
      <c r="BC38" s="43" t="s">
        <v>338</v>
      </c>
      <c r="BD38" s="43" t="s">
        <v>341</v>
      </c>
      <c r="BE38" s="43" t="s">
        <v>338</v>
      </c>
      <c r="BF38" s="43" t="s">
        <v>338</v>
      </c>
      <c r="BG38" s="43" t="s">
        <v>340</v>
      </c>
      <c r="BH38" s="43" t="s">
        <v>338</v>
      </c>
      <c r="BI38" s="43" t="s">
        <v>338</v>
      </c>
      <c r="BJ38" s="43" t="s">
        <v>339</v>
      </c>
      <c r="BK38" s="43" t="s">
        <v>339</v>
      </c>
      <c r="BL38" s="129" t="s">
        <v>878</v>
      </c>
      <c r="BM38" s="43" t="s">
        <v>338</v>
      </c>
      <c r="BN38" s="43" t="s">
        <v>338</v>
      </c>
      <c r="BO38" s="43" t="s">
        <v>340</v>
      </c>
      <c r="BP38" s="43" t="s">
        <v>338</v>
      </c>
      <c r="BQ38" s="43" t="s">
        <v>338</v>
      </c>
      <c r="BR38" s="43" t="s">
        <v>338</v>
      </c>
      <c r="BS38" s="43" t="s">
        <v>341</v>
      </c>
      <c r="BT38" s="43" t="s">
        <v>338</v>
      </c>
      <c r="BU38" s="43" t="s">
        <v>341</v>
      </c>
      <c r="BV38" s="43" t="s">
        <v>341</v>
      </c>
      <c r="BW38" s="43" t="s">
        <v>338</v>
      </c>
      <c r="BX38" s="43" t="s">
        <v>338</v>
      </c>
      <c r="BY38" s="43" t="s">
        <v>338</v>
      </c>
      <c r="BZ38" s="43" t="s">
        <v>338</v>
      </c>
      <c r="CA38" s="43" t="s">
        <v>338</v>
      </c>
      <c r="CB38" s="43" t="s">
        <v>338</v>
      </c>
      <c r="CC38" s="43" t="s">
        <v>338</v>
      </c>
      <c r="CD38" s="43" t="s">
        <v>340</v>
      </c>
      <c r="CE38" s="43" t="s">
        <v>338</v>
      </c>
      <c r="CF38" s="43" t="s">
        <v>338</v>
      </c>
      <c r="CG38" s="43" t="s">
        <v>341</v>
      </c>
      <c r="CH38" s="43" t="s">
        <v>338</v>
      </c>
      <c r="CI38" s="43" t="s">
        <v>340</v>
      </c>
      <c r="CJ38" s="43" t="s">
        <v>338</v>
      </c>
      <c r="CK38" s="43" t="s">
        <v>338</v>
      </c>
      <c r="CL38" s="43" t="s">
        <v>341</v>
      </c>
      <c r="CM38" s="43" t="s">
        <v>338</v>
      </c>
      <c r="CN38" s="43" t="s">
        <v>338</v>
      </c>
      <c r="CO38" s="43" t="s">
        <v>338</v>
      </c>
      <c r="CP38" s="43" t="s">
        <v>338</v>
      </c>
      <c r="CQ38" s="43" t="s">
        <v>338</v>
      </c>
      <c r="CR38" s="43" t="s">
        <v>338</v>
      </c>
      <c r="CS38" s="43" t="s">
        <v>338</v>
      </c>
      <c r="CT38" s="43" t="s">
        <v>338</v>
      </c>
      <c r="CU38" s="43" t="s">
        <v>338</v>
      </c>
      <c r="CV38" s="43" t="s">
        <v>340</v>
      </c>
      <c r="CW38" s="43" t="s">
        <v>340</v>
      </c>
      <c r="CX38" s="43" t="s">
        <v>340</v>
      </c>
      <c r="CY38" s="43" t="s">
        <v>338</v>
      </c>
      <c r="CZ38" s="43" t="s">
        <v>340</v>
      </c>
      <c r="DA38" s="43" t="s">
        <v>338</v>
      </c>
      <c r="DB38" s="43" t="s">
        <v>338</v>
      </c>
      <c r="DC38" s="43" t="s">
        <v>338</v>
      </c>
      <c r="DD38" s="43" t="s">
        <v>338</v>
      </c>
      <c r="DE38" s="43" t="s">
        <v>338</v>
      </c>
      <c r="DF38" s="43" t="s">
        <v>340</v>
      </c>
      <c r="DG38" s="43" t="s">
        <v>338</v>
      </c>
      <c r="DH38" s="43" t="s">
        <v>338</v>
      </c>
      <c r="DI38" s="43" t="s">
        <v>338</v>
      </c>
      <c r="DJ38" s="43" t="s">
        <v>338</v>
      </c>
      <c r="DK38" s="43" t="s">
        <v>338</v>
      </c>
      <c r="DL38" s="43" t="s">
        <v>338</v>
      </c>
      <c r="DM38" s="43" t="s">
        <v>341</v>
      </c>
      <c r="DN38" s="43" t="s">
        <v>338</v>
      </c>
      <c r="DO38" s="43" t="s">
        <v>338</v>
      </c>
      <c r="DP38" s="43" t="s">
        <v>338</v>
      </c>
      <c r="DQ38" s="43" t="s">
        <v>338</v>
      </c>
      <c r="DR38" s="43" t="s">
        <v>338</v>
      </c>
      <c r="DS38" s="43" t="s">
        <v>338</v>
      </c>
      <c r="DT38" s="43" t="s">
        <v>340</v>
      </c>
      <c r="DU38" s="43" t="s">
        <v>338</v>
      </c>
      <c r="DV38" s="43" t="s">
        <v>338</v>
      </c>
      <c r="DW38" s="43" t="s">
        <v>338</v>
      </c>
      <c r="DX38" s="43" t="s">
        <v>338</v>
      </c>
      <c r="DY38" s="43" t="s">
        <v>338</v>
      </c>
      <c r="DZ38" s="43" t="s">
        <v>340</v>
      </c>
      <c r="EA38" s="43" t="s">
        <v>338</v>
      </c>
      <c r="EB38" s="43" t="s">
        <v>338</v>
      </c>
      <c r="EC38" s="43" t="s">
        <v>338</v>
      </c>
      <c r="ED38" s="43" t="s">
        <v>338</v>
      </c>
      <c r="EE38" s="43" t="s">
        <v>338</v>
      </c>
      <c r="EF38" s="43" t="s">
        <v>338</v>
      </c>
      <c r="EG38" s="43" t="s">
        <v>338</v>
      </c>
      <c r="EH38" s="43" t="s">
        <v>340</v>
      </c>
      <c r="EI38" s="43" t="s">
        <v>338</v>
      </c>
      <c r="EJ38" s="43" t="s">
        <v>341</v>
      </c>
      <c r="EK38" s="43" t="s">
        <v>339</v>
      </c>
      <c r="EL38" s="43" t="s">
        <v>341</v>
      </c>
      <c r="EM38" s="43" t="s">
        <v>341</v>
      </c>
      <c r="EN38" s="43" t="s">
        <v>338</v>
      </c>
      <c r="EO38" s="43" t="s">
        <v>338</v>
      </c>
      <c r="EP38" s="43" t="s">
        <v>338</v>
      </c>
      <c r="EQ38" s="43" t="s">
        <v>340</v>
      </c>
      <c r="ER38" s="43" t="s">
        <v>338</v>
      </c>
      <c r="ES38" s="43" t="s">
        <v>338</v>
      </c>
      <c r="ET38" s="43" t="s">
        <v>338</v>
      </c>
      <c r="EU38" s="43" t="s">
        <v>338</v>
      </c>
      <c r="EV38" s="43" t="s">
        <v>338</v>
      </c>
      <c r="EW38" s="43" t="s">
        <v>340</v>
      </c>
      <c r="EX38" s="43" t="s">
        <v>338</v>
      </c>
      <c r="EY38" s="43" t="s">
        <v>338</v>
      </c>
      <c r="EZ38" s="43" t="s">
        <v>338</v>
      </c>
      <c r="FA38" s="43" t="s">
        <v>340</v>
      </c>
      <c r="FB38" s="43" t="s">
        <v>341</v>
      </c>
      <c r="FC38" s="43" t="s">
        <v>339</v>
      </c>
      <c r="FD38" s="43" t="s">
        <v>339</v>
      </c>
      <c r="FE38" s="43" t="s">
        <v>339</v>
      </c>
      <c r="FF38" s="43" t="s">
        <v>339</v>
      </c>
      <c r="FG38" s="43" t="s">
        <v>338</v>
      </c>
      <c r="FH38" s="43" t="s">
        <v>338</v>
      </c>
      <c r="FI38" s="43" t="s">
        <v>338</v>
      </c>
      <c r="FJ38" s="43" t="s">
        <v>340</v>
      </c>
      <c r="FK38" s="43" t="s">
        <v>338</v>
      </c>
      <c r="FL38" s="43" t="s">
        <v>338</v>
      </c>
      <c r="FM38" s="43" t="s">
        <v>338</v>
      </c>
      <c r="FN38" s="43" t="s">
        <v>340</v>
      </c>
      <c r="FO38" s="43" t="s">
        <v>338</v>
      </c>
      <c r="FP38" s="43" t="s">
        <v>338</v>
      </c>
      <c r="FQ38" s="43" t="s">
        <v>340</v>
      </c>
      <c r="FR38" s="43" t="s">
        <v>338</v>
      </c>
      <c r="FS38" s="43" t="s">
        <v>338</v>
      </c>
      <c r="FT38" s="43" t="s">
        <v>338</v>
      </c>
      <c r="FU38" s="43" t="s">
        <v>338</v>
      </c>
      <c r="FV38" s="43" t="s">
        <v>338</v>
      </c>
      <c r="FW38" s="43" t="s">
        <v>340</v>
      </c>
      <c r="FX38" s="43" t="s">
        <v>340</v>
      </c>
      <c r="FY38" s="43" t="s">
        <v>340</v>
      </c>
      <c r="FZ38" s="43" t="s">
        <v>340</v>
      </c>
      <c r="GA38" s="43" t="s">
        <v>341</v>
      </c>
      <c r="GB38" s="43" t="s">
        <v>340</v>
      </c>
      <c r="GC38" s="43" t="s">
        <v>338</v>
      </c>
      <c r="GD38" s="43" t="s">
        <v>338</v>
      </c>
      <c r="GE38" s="43" t="s">
        <v>338</v>
      </c>
      <c r="GF38" s="43" t="s">
        <v>338</v>
      </c>
      <c r="GG38" s="43" t="s">
        <v>340</v>
      </c>
      <c r="GH38" s="43" t="s">
        <v>338</v>
      </c>
      <c r="GI38" s="43" t="s">
        <v>338</v>
      </c>
      <c r="GJ38" s="43" t="s">
        <v>338</v>
      </c>
      <c r="GK38" s="43" t="s">
        <v>338</v>
      </c>
      <c r="GL38" s="43" t="s">
        <v>338</v>
      </c>
      <c r="GM38" s="43" t="s">
        <v>338</v>
      </c>
      <c r="GN38" s="43" t="s">
        <v>338</v>
      </c>
      <c r="GO38" s="43" t="s">
        <v>338</v>
      </c>
      <c r="GP38" s="43" t="s">
        <v>341</v>
      </c>
    </row>
    <row r="39" spans="1:198" x14ac:dyDescent="0.3">
      <c r="A39" s="45"/>
      <c r="B39" s="47" t="s">
        <v>729</v>
      </c>
      <c r="C39" s="47" t="s">
        <v>502</v>
      </c>
      <c r="D39" s="45" t="s">
        <v>335</v>
      </c>
      <c r="E39" s="45" t="s">
        <v>330</v>
      </c>
      <c r="F39" s="45" t="s">
        <v>336</v>
      </c>
      <c r="G39" s="43" t="s">
        <v>495</v>
      </c>
      <c r="H39" s="43" t="s">
        <v>497</v>
      </c>
      <c r="I39" s="119" t="s">
        <v>496</v>
      </c>
      <c r="J39" s="119" t="s">
        <v>832</v>
      </c>
      <c r="K39" s="119" t="s">
        <v>850</v>
      </c>
      <c r="L39" s="50">
        <v>20</v>
      </c>
      <c r="M39" s="129" t="s">
        <v>507</v>
      </c>
      <c r="N39" s="43" t="s">
        <v>338</v>
      </c>
      <c r="O39" s="43" t="s">
        <v>338</v>
      </c>
      <c r="P39" s="43" t="s">
        <v>340</v>
      </c>
      <c r="Q39" s="43" t="s">
        <v>338</v>
      </c>
      <c r="R39" s="43" t="s">
        <v>338</v>
      </c>
      <c r="S39" s="43" t="s">
        <v>338</v>
      </c>
      <c r="T39" s="43" t="s">
        <v>341</v>
      </c>
      <c r="U39" s="43" t="s">
        <v>338</v>
      </c>
      <c r="V39" s="43" t="s">
        <v>341</v>
      </c>
      <c r="W39" s="43" t="s">
        <v>341</v>
      </c>
      <c r="X39" s="43" t="s">
        <v>340</v>
      </c>
      <c r="Y39" s="43" t="s">
        <v>340</v>
      </c>
      <c r="Z39" s="43" t="s">
        <v>338</v>
      </c>
      <c r="AA39" s="43" t="s">
        <v>338</v>
      </c>
      <c r="AB39" s="43" t="s">
        <v>338</v>
      </c>
      <c r="AC39" s="43" t="s">
        <v>338</v>
      </c>
      <c r="AD39" s="43" t="s">
        <v>338</v>
      </c>
      <c r="AE39" s="43" t="s">
        <v>338</v>
      </c>
      <c r="AF39" s="43" t="s">
        <v>338</v>
      </c>
      <c r="AG39" s="43" t="s">
        <v>338</v>
      </c>
      <c r="AH39" s="43" t="s">
        <v>338</v>
      </c>
      <c r="AI39" s="43" t="s">
        <v>340</v>
      </c>
      <c r="AJ39" s="43" t="s">
        <v>338</v>
      </c>
      <c r="AK39" s="43" t="s">
        <v>338</v>
      </c>
      <c r="AL39" s="43" t="s">
        <v>341</v>
      </c>
      <c r="AM39" s="43" t="s">
        <v>338</v>
      </c>
      <c r="AN39" s="43" t="s">
        <v>338</v>
      </c>
      <c r="AO39" s="43" t="s">
        <v>338</v>
      </c>
      <c r="AP39" s="43" t="s">
        <v>341</v>
      </c>
      <c r="AQ39" s="43" t="s">
        <v>339</v>
      </c>
      <c r="AR39" s="43" t="s">
        <v>339</v>
      </c>
      <c r="AS39" s="43" t="s">
        <v>339</v>
      </c>
      <c r="AT39" s="43" t="s">
        <v>339</v>
      </c>
      <c r="AU39" s="43" t="s">
        <v>339</v>
      </c>
      <c r="AV39" s="43" t="s">
        <v>338</v>
      </c>
      <c r="AW39" s="43" t="s">
        <v>338</v>
      </c>
      <c r="AX39" s="43" t="s">
        <v>340</v>
      </c>
      <c r="AY39" s="43" t="s">
        <v>340</v>
      </c>
      <c r="AZ39" s="43" t="s">
        <v>338</v>
      </c>
      <c r="BA39" s="43" t="s">
        <v>338</v>
      </c>
      <c r="BB39" s="43" t="s">
        <v>338</v>
      </c>
      <c r="BC39" s="43" t="s">
        <v>338</v>
      </c>
      <c r="BD39" s="43" t="s">
        <v>341</v>
      </c>
      <c r="BE39" s="43" t="s">
        <v>338</v>
      </c>
      <c r="BF39" s="43" t="s">
        <v>338</v>
      </c>
      <c r="BG39" s="43" t="s">
        <v>340</v>
      </c>
      <c r="BH39" s="43" t="s">
        <v>338</v>
      </c>
      <c r="BI39" s="43" t="s">
        <v>338</v>
      </c>
      <c r="BJ39" s="43" t="s">
        <v>339</v>
      </c>
      <c r="BK39" s="43" t="s">
        <v>339</v>
      </c>
      <c r="BL39" s="129" t="s">
        <v>878</v>
      </c>
      <c r="BM39" s="43" t="s">
        <v>338</v>
      </c>
      <c r="BN39" s="43" t="s">
        <v>338</v>
      </c>
      <c r="BO39" s="43" t="s">
        <v>340</v>
      </c>
      <c r="BP39" s="43" t="s">
        <v>338</v>
      </c>
      <c r="BQ39" s="43" t="s">
        <v>338</v>
      </c>
      <c r="BR39" s="43" t="s">
        <v>338</v>
      </c>
      <c r="BS39" s="43" t="s">
        <v>341</v>
      </c>
      <c r="BT39" s="43" t="s">
        <v>338</v>
      </c>
      <c r="BU39" s="43" t="s">
        <v>341</v>
      </c>
      <c r="BV39" s="43" t="s">
        <v>341</v>
      </c>
      <c r="BW39" s="43" t="s">
        <v>338</v>
      </c>
      <c r="BX39" s="43" t="s">
        <v>338</v>
      </c>
      <c r="BY39" s="43" t="s">
        <v>338</v>
      </c>
      <c r="BZ39" s="43" t="s">
        <v>338</v>
      </c>
      <c r="CA39" s="43" t="s">
        <v>338</v>
      </c>
      <c r="CB39" s="43" t="s">
        <v>338</v>
      </c>
      <c r="CC39" s="43" t="s">
        <v>338</v>
      </c>
      <c r="CD39" s="43" t="s">
        <v>340</v>
      </c>
      <c r="CE39" s="43" t="s">
        <v>338</v>
      </c>
      <c r="CF39" s="43" t="s">
        <v>338</v>
      </c>
      <c r="CG39" s="43" t="s">
        <v>341</v>
      </c>
      <c r="CH39" s="43" t="s">
        <v>338</v>
      </c>
      <c r="CI39" s="43" t="s">
        <v>340</v>
      </c>
      <c r="CJ39" s="43" t="s">
        <v>338</v>
      </c>
      <c r="CK39" s="43" t="s">
        <v>338</v>
      </c>
      <c r="CL39" s="43" t="s">
        <v>341</v>
      </c>
      <c r="CM39" s="43" t="s">
        <v>338</v>
      </c>
      <c r="CN39" s="43" t="s">
        <v>338</v>
      </c>
      <c r="CO39" s="43" t="s">
        <v>338</v>
      </c>
      <c r="CP39" s="43" t="s">
        <v>338</v>
      </c>
      <c r="CQ39" s="43" t="s">
        <v>338</v>
      </c>
      <c r="CR39" s="43" t="s">
        <v>338</v>
      </c>
      <c r="CS39" s="43" t="s">
        <v>338</v>
      </c>
      <c r="CT39" s="43" t="s">
        <v>338</v>
      </c>
      <c r="CU39" s="43" t="s">
        <v>338</v>
      </c>
      <c r="CV39" s="43" t="s">
        <v>340</v>
      </c>
      <c r="CW39" s="43" t="s">
        <v>340</v>
      </c>
      <c r="CX39" s="43" t="s">
        <v>340</v>
      </c>
      <c r="CY39" s="43" t="s">
        <v>338</v>
      </c>
      <c r="CZ39" s="43" t="s">
        <v>340</v>
      </c>
      <c r="DA39" s="43" t="s">
        <v>338</v>
      </c>
      <c r="DB39" s="43" t="s">
        <v>338</v>
      </c>
      <c r="DC39" s="43" t="s">
        <v>338</v>
      </c>
      <c r="DD39" s="43" t="s">
        <v>338</v>
      </c>
      <c r="DE39" s="43" t="s">
        <v>338</v>
      </c>
      <c r="DF39" s="43" t="s">
        <v>340</v>
      </c>
      <c r="DG39" s="43" t="s">
        <v>338</v>
      </c>
      <c r="DH39" s="43" t="s">
        <v>338</v>
      </c>
      <c r="DI39" s="43" t="s">
        <v>338</v>
      </c>
      <c r="DJ39" s="43" t="s">
        <v>338</v>
      </c>
      <c r="DK39" s="43" t="s">
        <v>338</v>
      </c>
      <c r="DL39" s="43" t="s">
        <v>338</v>
      </c>
      <c r="DM39" s="43" t="s">
        <v>341</v>
      </c>
      <c r="DN39" s="43" t="s">
        <v>338</v>
      </c>
      <c r="DO39" s="43" t="s">
        <v>338</v>
      </c>
      <c r="DP39" s="43" t="s">
        <v>338</v>
      </c>
      <c r="DQ39" s="43" t="s">
        <v>338</v>
      </c>
      <c r="DR39" s="43" t="s">
        <v>338</v>
      </c>
      <c r="DS39" s="43" t="s">
        <v>338</v>
      </c>
      <c r="DT39" s="43" t="s">
        <v>340</v>
      </c>
      <c r="DU39" s="43" t="s">
        <v>338</v>
      </c>
      <c r="DV39" s="43" t="s">
        <v>338</v>
      </c>
      <c r="DW39" s="43" t="s">
        <v>338</v>
      </c>
      <c r="DX39" s="43" t="s">
        <v>338</v>
      </c>
      <c r="DY39" s="43" t="s">
        <v>338</v>
      </c>
      <c r="DZ39" s="43" t="s">
        <v>340</v>
      </c>
      <c r="EA39" s="43" t="s">
        <v>338</v>
      </c>
      <c r="EB39" s="43" t="s">
        <v>338</v>
      </c>
      <c r="EC39" s="43" t="s">
        <v>338</v>
      </c>
      <c r="ED39" s="43" t="s">
        <v>338</v>
      </c>
      <c r="EE39" s="43" t="s">
        <v>338</v>
      </c>
      <c r="EF39" s="43" t="s">
        <v>338</v>
      </c>
      <c r="EG39" s="43" t="s">
        <v>338</v>
      </c>
      <c r="EH39" s="43" t="s">
        <v>340</v>
      </c>
      <c r="EI39" s="43" t="s">
        <v>338</v>
      </c>
      <c r="EJ39" s="43" t="s">
        <v>341</v>
      </c>
      <c r="EK39" s="43" t="s">
        <v>339</v>
      </c>
      <c r="EL39" s="43" t="s">
        <v>341</v>
      </c>
      <c r="EM39" s="43" t="s">
        <v>341</v>
      </c>
      <c r="EN39" s="43" t="s">
        <v>338</v>
      </c>
      <c r="EO39" s="43" t="s">
        <v>338</v>
      </c>
      <c r="EP39" s="43" t="s">
        <v>338</v>
      </c>
      <c r="EQ39" s="43" t="s">
        <v>340</v>
      </c>
      <c r="ER39" s="43" t="s">
        <v>338</v>
      </c>
      <c r="ES39" s="43" t="s">
        <v>338</v>
      </c>
      <c r="ET39" s="43" t="s">
        <v>338</v>
      </c>
      <c r="EU39" s="43" t="s">
        <v>338</v>
      </c>
      <c r="EV39" s="43" t="s">
        <v>338</v>
      </c>
      <c r="EW39" s="43" t="s">
        <v>340</v>
      </c>
      <c r="EX39" s="43" t="s">
        <v>338</v>
      </c>
      <c r="EY39" s="43" t="s">
        <v>338</v>
      </c>
      <c r="EZ39" s="43" t="s">
        <v>338</v>
      </c>
      <c r="FA39" s="43" t="s">
        <v>340</v>
      </c>
      <c r="FB39" s="43" t="s">
        <v>341</v>
      </c>
      <c r="FC39" s="43" t="s">
        <v>339</v>
      </c>
      <c r="FD39" s="43" t="s">
        <v>339</v>
      </c>
      <c r="FE39" s="43" t="s">
        <v>339</v>
      </c>
      <c r="FF39" s="43" t="s">
        <v>339</v>
      </c>
      <c r="FG39" s="43" t="s">
        <v>338</v>
      </c>
      <c r="FH39" s="43" t="s">
        <v>338</v>
      </c>
      <c r="FI39" s="43" t="s">
        <v>338</v>
      </c>
      <c r="FJ39" s="43" t="s">
        <v>340</v>
      </c>
      <c r="FK39" s="43" t="s">
        <v>338</v>
      </c>
      <c r="FL39" s="43" t="s">
        <v>338</v>
      </c>
      <c r="FM39" s="43" t="s">
        <v>338</v>
      </c>
      <c r="FN39" s="43" t="s">
        <v>340</v>
      </c>
      <c r="FO39" s="43" t="s">
        <v>338</v>
      </c>
      <c r="FP39" s="43" t="s">
        <v>338</v>
      </c>
      <c r="FQ39" s="43" t="s">
        <v>340</v>
      </c>
      <c r="FR39" s="43" t="s">
        <v>338</v>
      </c>
      <c r="FS39" s="43" t="s">
        <v>338</v>
      </c>
      <c r="FT39" s="43" t="s">
        <v>338</v>
      </c>
      <c r="FU39" s="43" t="s">
        <v>338</v>
      </c>
      <c r="FV39" s="43" t="s">
        <v>338</v>
      </c>
      <c r="FW39" s="43" t="s">
        <v>340</v>
      </c>
      <c r="FX39" s="43" t="s">
        <v>340</v>
      </c>
      <c r="FY39" s="43" t="s">
        <v>340</v>
      </c>
      <c r="FZ39" s="43" t="s">
        <v>340</v>
      </c>
      <c r="GA39" s="43" t="s">
        <v>341</v>
      </c>
      <c r="GB39" s="43" t="s">
        <v>340</v>
      </c>
      <c r="GC39" s="43" t="s">
        <v>338</v>
      </c>
      <c r="GD39" s="43" t="s">
        <v>338</v>
      </c>
      <c r="GE39" s="43" t="s">
        <v>338</v>
      </c>
      <c r="GF39" s="43" t="s">
        <v>338</v>
      </c>
      <c r="GG39" s="43" t="s">
        <v>340</v>
      </c>
      <c r="GH39" s="43" t="s">
        <v>338</v>
      </c>
      <c r="GI39" s="43" t="s">
        <v>338</v>
      </c>
      <c r="GJ39" s="43" t="s">
        <v>338</v>
      </c>
      <c r="GK39" s="43" t="s">
        <v>338</v>
      </c>
      <c r="GL39" s="43" t="s">
        <v>338</v>
      </c>
      <c r="GM39" s="43" t="s">
        <v>338</v>
      </c>
      <c r="GN39" s="43" t="s">
        <v>338</v>
      </c>
      <c r="GO39" s="43" t="s">
        <v>338</v>
      </c>
      <c r="GP39" s="43" t="s">
        <v>341</v>
      </c>
    </row>
    <row r="40" spans="1:198" x14ac:dyDescent="0.3">
      <c r="A40" s="45"/>
      <c r="B40" s="47" t="s">
        <v>729</v>
      </c>
      <c r="C40" s="47" t="s">
        <v>502</v>
      </c>
      <c r="D40" s="45" t="s">
        <v>335</v>
      </c>
      <c r="E40" s="45" t="s">
        <v>337</v>
      </c>
      <c r="F40" s="45" t="s">
        <v>336</v>
      </c>
      <c r="G40" s="43" t="s">
        <v>495</v>
      </c>
      <c r="H40" s="43" t="s">
        <v>497</v>
      </c>
      <c r="I40" s="119" t="s">
        <v>496</v>
      </c>
      <c r="J40" s="119" t="s">
        <v>834</v>
      </c>
      <c r="K40" s="119" t="s">
        <v>851</v>
      </c>
      <c r="L40" s="50">
        <v>28</v>
      </c>
      <c r="M40" s="129" t="s">
        <v>507</v>
      </c>
      <c r="N40" s="43" t="s">
        <v>338</v>
      </c>
      <c r="O40" s="43" t="s">
        <v>338</v>
      </c>
      <c r="P40" s="43" t="s">
        <v>340</v>
      </c>
      <c r="Q40" s="43" t="s">
        <v>338</v>
      </c>
      <c r="R40" s="43" t="s">
        <v>338</v>
      </c>
      <c r="S40" s="43" t="s">
        <v>338</v>
      </c>
      <c r="T40" s="43" t="s">
        <v>341</v>
      </c>
      <c r="U40" s="43" t="s">
        <v>338</v>
      </c>
      <c r="V40" s="43" t="s">
        <v>341</v>
      </c>
      <c r="W40" s="43" t="s">
        <v>341</v>
      </c>
      <c r="X40" s="43" t="s">
        <v>340</v>
      </c>
      <c r="Y40" s="43" t="s">
        <v>340</v>
      </c>
      <c r="Z40" s="43" t="s">
        <v>338</v>
      </c>
      <c r="AA40" s="43" t="s">
        <v>338</v>
      </c>
      <c r="AB40" s="43" t="s">
        <v>338</v>
      </c>
      <c r="AC40" s="43" t="s">
        <v>338</v>
      </c>
      <c r="AD40" s="43" t="s">
        <v>338</v>
      </c>
      <c r="AE40" s="43" t="s">
        <v>338</v>
      </c>
      <c r="AF40" s="43" t="s">
        <v>338</v>
      </c>
      <c r="AG40" s="43" t="s">
        <v>338</v>
      </c>
      <c r="AH40" s="43" t="s">
        <v>338</v>
      </c>
      <c r="AI40" s="43" t="s">
        <v>340</v>
      </c>
      <c r="AJ40" s="43" t="s">
        <v>338</v>
      </c>
      <c r="AK40" s="43" t="s">
        <v>338</v>
      </c>
      <c r="AL40" s="43" t="s">
        <v>341</v>
      </c>
      <c r="AM40" s="43" t="s">
        <v>338</v>
      </c>
      <c r="AN40" s="43" t="s">
        <v>338</v>
      </c>
      <c r="AO40" s="43" t="s">
        <v>338</v>
      </c>
      <c r="AP40" s="43" t="s">
        <v>341</v>
      </c>
      <c r="AQ40" s="43" t="s">
        <v>339</v>
      </c>
      <c r="AR40" s="43" t="s">
        <v>339</v>
      </c>
      <c r="AS40" s="43" t="s">
        <v>339</v>
      </c>
      <c r="AT40" s="43" t="s">
        <v>339</v>
      </c>
      <c r="AU40" s="43" t="s">
        <v>339</v>
      </c>
      <c r="AV40" s="43" t="s">
        <v>341</v>
      </c>
      <c r="AW40" s="43" t="s">
        <v>341</v>
      </c>
      <c r="AX40" s="43" t="s">
        <v>340</v>
      </c>
      <c r="AY40" s="43" t="s">
        <v>340</v>
      </c>
      <c r="AZ40" s="43" t="s">
        <v>338</v>
      </c>
      <c r="BA40" s="43" t="s">
        <v>338</v>
      </c>
      <c r="BB40" s="43" t="s">
        <v>338</v>
      </c>
      <c r="BC40" s="43" t="s">
        <v>338</v>
      </c>
      <c r="BD40" s="43" t="s">
        <v>341</v>
      </c>
      <c r="BE40" s="43" t="s">
        <v>338</v>
      </c>
      <c r="BF40" s="43" t="s">
        <v>338</v>
      </c>
      <c r="BG40" s="43" t="s">
        <v>340</v>
      </c>
      <c r="BH40" s="43" t="s">
        <v>338</v>
      </c>
      <c r="BI40" s="43" t="s">
        <v>338</v>
      </c>
      <c r="BJ40" s="43" t="s">
        <v>339</v>
      </c>
      <c r="BK40" s="43" t="s">
        <v>339</v>
      </c>
      <c r="BL40" s="129" t="s">
        <v>878</v>
      </c>
      <c r="BM40" s="43" t="s">
        <v>338</v>
      </c>
      <c r="BN40" s="43" t="s">
        <v>338</v>
      </c>
      <c r="BO40" s="43" t="s">
        <v>340</v>
      </c>
      <c r="BP40" s="43" t="s">
        <v>338</v>
      </c>
      <c r="BQ40" s="43" t="s">
        <v>338</v>
      </c>
      <c r="BR40" s="43" t="s">
        <v>338</v>
      </c>
      <c r="BS40" s="43" t="s">
        <v>341</v>
      </c>
      <c r="BT40" s="43" t="s">
        <v>338</v>
      </c>
      <c r="BU40" s="43" t="s">
        <v>341</v>
      </c>
      <c r="BV40" s="43" t="s">
        <v>341</v>
      </c>
      <c r="BW40" s="43" t="s">
        <v>338</v>
      </c>
      <c r="BX40" s="43" t="s">
        <v>338</v>
      </c>
      <c r="BY40" s="43" t="s">
        <v>338</v>
      </c>
      <c r="BZ40" s="43" t="s">
        <v>338</v>
      </c>
      <c r="CA40" s="43" t="s">
        <v>338</v>
      </c>
      <c r="CB40" s="43" t="s">
        <v>338</v>
      </c>
      <c r="CC40" s="43" t="s">
        <v>338</v>
      </c>
      <c r="CD40" s="43" t="s">
        <v>340</v>
      </c>
      <c r="CE40" s="43" t="s">
        <v>338</v>
      </c>
      <c r="CF40" s="43" t="s">
        <v>338</v>
      </c>
      <c r="CG40" s="43" t="s">
        <v>341</v>
      </c>
      <c r="CH40" s="43" t="s">
        <v>338</v>
      </c>
      <c r="CI40" s="43" t="s">
        <v>340</v>
      </c>
      <c r="CJ40" s="43" t="s">
        <v>338</v>
      </c>
      <c r="CK40" s="43" t="s">
        <v>338</v>
      </c>
      <c r="CL40" s="43" t="s">
        <v>341</v>
      </c>
      <c r="CM40" s="43" t="s">
        <v>338</v>
      </c>
      <c r="CN40" s="43" t="s">
        <v>338</v>
      </c>
      <c r="CO40" s="43" t="s">
        <v>338</v>
      </c>
      <c r="CP40" s="43" t="s">
        <v>338</v>
      </c>
      <c r="CQ40" s="43" t="s">
        <v>338</v>
      </c>
      <c r="CR40" s="43" t="s">
        <v>338</v>
      </c>
      <c r="CS40" s="43" t="s">
        <v>338</v>
      </c>
      <c r="CT40" s="43" t="s">
        <v>338</v>
      </c>
      <c r="CU40" s="43" t="s">
        <v>340</v>
      </c>
      <c r="CV40" s="43" t="s">
        <v>340</v>
      </c>
      <c r="CW40" s="43" t="s">
        <v>340</v>
      </c>
      <c r="CX40" s="43" t="s">
        <v>340</v>
      </c>
      <c r="CY40" s="43" t="s">
        <v>340</v>
      </c>
      <c r="CZ40" s="43" t="s">
        <v>340</v>
      </c>
      <c r="DA40" s="43" t="s">
        <v>338</v>
      </c>
      <c r="DB40" s="43" t="s">
        <v>338</v>
      </c>
      <c r="DC40" s="43" t="s">
        <v>338</v>
      </c>
      <c r="DD40" s="43" t="s">
        <v>338</v>
      </c>
      <c r="DE40" s="43" t="s">
        <v>338</v>
      </c>
      <c r="DF40" s="43" t="s">
        <v>340</v>
      </c>
      <c r="DG40" s="43" t="s">
        <v>338</v>
      </c>
      <c r="DH40" s="43" t="s">
        <v>338</v>
      </c>
      <c r="DI40" s="43" t="s">
        <v>338</v>
      </c>
      <c r="DJ40" s="43" t="s">
        <v>338</v>
      </c>
      <c r="DK40" s="43" t="s">
        <v>338</v>
      </c>
      <c r="DL40" s="43" t="s">
        <v>338</v>
      </c>
      <c r="DM40" s="43" t="s">
        <v>341</v>
      </c>
      <c r="DN40" s="43" t="s">
        <v>338</v>
      </c>
      <c r="DO40" s="43" t="s">
        <v>338</v>
      </c>
      <c r="DP40" s="43" t="s">
        <v>338</v>
      </c>
      <c r="DQ40" s="43" t="s">
        <v>338</v>
      </c>
      <c r="DR40" s="43" t="s">
        <v>338</v>
      </c>
      <c r="DS40" s="43" t="s">
        <v>338</v>
      </c>
      <c r="DT40" s="43" t="s">
        <v>340</v>
      </c>
      <c r="DU40" s="43" t="s">
        <v>338</v>
      </c>
      <c r="DV40" s="43" t="s">
        <v>338</v>
      </c>
      <c r="DW40" s="43" t="s">
        <v>338</v>
      </c>
      <c r="DX40" s="43" t="s">
        <v>338</v>
      </c>
      <c r="DY40" s="43" t="s">
        <v>338</v>
      </c>
      <c r="DZ40" s="43" t="s">
        <v>340</v>
      </c>
      <c r="EA40" s="43" t="s">
        <v>338</v>
      </c>
      <c r="EB40" s="43" t="s">
        <v>338</v>
      </c>
      <c r="EC40" s="43" t="s">
        <v>338</v>
      </c>
      <c r="ED40" s="43" t="s">
        <v>338</v>
      </c>
      <c r="EE40" s="43" t="s">
        <v>338</v>
      </c>
      <c r="EF40" s="43" t="s">
        <v>338</v>
      </c>
      <c r="EG40" s="43" t="s">
        <v>338</v>
      </c>
      <c r="EH40" s="43" t="s">
        <v>340</v>
      </c>
      <c r="EI40" s="43" t="s">
        <v>338</v>
      </c>
      <c r="EJ40" s="43" t="s">
        <v>341</v>
      </c>
      <c r="EK40" s="43" t="s">
        <v>339</v>
      </c>
      <c r="EL40" s="43" t="s">
        <v>341</v>
      </c>
      <c r="EM40" s="43" t="s">
        <v>341</v>
      </c>
      <c r="EN40" s="43" t="s">
        <v>338</v>
      </c>
      <c r="EO40" s="43" t="s">
        <v>338</v>
      </c>
      <c r="EP40" s="43" t="s">
        <v>338</v>
      </c>
      <c r="EQ40" s="43" t="s">
        <v>340</v>
      </c>
      <c r="ER40" s="43" t="s">
        <v>338</v>
      </c>
      <c r="ES40" s="43" t="s">
        <v>338</v>
      </c>
      <c r="ET40" s="43" t="s">
        <v>338</v>
      </c>
      <c r="EU40" s="43" t="s">
        <v>338</v>
      </c>
      <c r="EV40" s="43" t="s">
        <v>338</v>
      </c>
      <c r="EW40" s="43" t="s">
        <v>340</v>
      </c>
      <c r="EX40" s="43" t="s">
        <v>338</v>
      </c>
      <c r="EY40" s="43" t="s">
        <v>338</v>
      </c>
      <c r="EZ40" s="43" t="s">
        <v>338</v>
      </c>
      <c r="FA40" s="43" t="s">
        <v>340</v>
      </c>
      <c r="FB40" s="43" t="s">
        <v>341</v>
      </c>
      <c r="FC40" s="43" t="s">
        <v>339</v>
      </c>
      <c r="FD40" s="43" t="s">
        <v>339</v>
      </c>
      <c r="FE40" s="43" t="s">
        <v>339</v>
      </c>
      <c r="FF40" s="43" t="s">
        <v>339</v>
      </c>
      <c r="FG40" s="43" t="s">
        <v>338</v>
      </c>
      <c r="FH40" s="43" t="s">
        <v>338</v>
      </c>
      <c r="FI40" s="43" t="s">
        <v>338</v>
      </c>
      <c r="FJ40" s="43" t="s">
        <v>340</v>
      </c>
      <c r="FK40" s="43" t="s">
        <v>338</v>
      </c>
      <c r="FL40" s="43" t="s">
        <v>338</v>
      </c>
      <c r="FM40" s="43" t="s">
        <v>338</v>
      </c>
      <c r="FN40" s="43" t="s">
        <v>340</v>
      </c>
      <c r="FO40" s="43" t="s">
        <v>338</v>
      </c>
      <c r="FP40" s="43" t="s">
        <v>338</v>
      </c>
      <c r="FQ40" s="43" t="s">
        <v>340</v>
      </c>
      <c r="FR40" s="43" t="s">
        <v>338</v>
      </c>
      <c r="FS40" s="43" t="s">
        <v>338</v>
      </c>
      <c r="FT40" s="43" t="s">
        <v>338</v>
      </c>
      <c r="FU40" s="43" t="s">
        <v>338</v>
      </c>
      <c r="FV40" s="43" t="s">
        <v>338</v>
      </c>
      <c r="FW40" s="43" t="s">
        <v>340</v>
      </c>
      <c r="FX40" s="43" t="s">
        <v>340</v>
      </c>
      <c r="FY40" s="43" t="s">
        <v>340</v>
      </c>
      <c r="FZ40" s="43" t="s">
        <v>340</v>
      </c>
      <c r="GA40" s="43" t="s">
        <v>341</v>
      </c>
      <c r="GB40" s="43" t="s">
        <v>340</v>
      </c>
      <c r="GC40" s="43" t="s">
        <v>338</v>
      </c>
      <c r="GD40" s="43" t="s">
        <v>338</v>
      </c>
      <c r="GE40" s="43" t="s">
        <v>338</v>
      </c>
      <c r="GF40" s="43" t="s">
        <v>338</v>
      </c>
      <c r="GG40" s="43" t="s">
        <v>340</v>
      </c>
      <c r="GH40" s="43" t="s">
        <v>338</v>
      </c>
      <c r="GI40" s="43" t="s">
        <v>338</v>
      </c>
      <c r="GJ40" s="43" t="s">
        <v>338</v>
      </c>
      <c r="GK40" s="43" t="s">
        <v>338</v>
      </c>
      <c r="GL40" s="43" t="s">
        <v>338</v>
      </c>
      <c r="GM40" s="43" t="s">
        <v>338</v>
      </c>
      <c r="GN40" s="43" t="s">
        <v>338</v>
      </c>
      <c r="GO40" s="43" t="s">
        <v>338</v>
      </c>
      <c r="GP40" s="43" t="s">
        <v>341</v>
      </c>
    </row>
    <row r="41" spans="1:198" x14ac:dyDescent="0.3">
      <c r="A41" s="45"/>
      <c r="B41" s="47" t="s">
        <v>728</v>
      </c>
      <c r="C41" s="47" t="s">
        <v>502</v>
      </c>
      <c r="D41" s="45" t="s">
        <v>335</v>
      </c>
      <c r="E41" s="45" t="s">
        <v>329</v>
      </c>
      <c r="F41" s="45" t="s">
        <v>433</v>
      </c>
      <c r="G41" s="43" t="s">
        <v>495</v>
      </c>
      <c r="H41" s="43" t="s">
        <v>497</v>
      </c>
      <c r="I41" s="119" t="s">
        <v>496</v>
      </c>
      <c r="J41" s="119" t="s">
        <v>829</v>
      </c>
      <c r="K41" s="119" t="s">
        <v>849</v>
      </c>
      <c r="L41" s="50">
        <v>8</v>
      </c>
      <c r="M41" s="129" t="s">
        <v>507</v>
      </c>
      <c r="N41" s="43" t="s">
        <v>338</v>
      </c>
      <c r="O41" s="43" t="s">
        <v>338</v>
      </c>
      <c r="P41" s="43" t="s">
        <v>340</v>
      </c>
      <c r="Q41" s="43" t="s">
        <v>338</v>
      </c>
      <c r="R41" s="43" t="s">
        <v>338</v>
      </c>
      <c r="S41" s="43" t="s">
        <v>338</v>
      </c>
      <c r="T41" s="43" t="s">
        <v>341</v>
      </c>
      <c r="U41" s="43" t="s">
        <v>338</v>
      </c>
      <c r="V41" s="43" t="s">
        <v>341</v>
      </c>
      <c r="W41" s="43" t="s">
        <v>341</v>
      </c>
      <c r="X41" s="43" t="s">
        <v>340</v>
      </c>
      <c r="Y41" s="43" t="s">
        <v>340</v>
      </c>
      <c r="Z41" s="43" t="s">
        <v>338</v>
      </c>
      <c r="AA41" s="43" t="s">
        <v>338</v>
      </c>
      <c r="AB41" s="43" t="s">
        <v>338</v>
      </c>
      <c r="AC41" s="43" t="s">
        <v>338</v>
      </c>
      <c r="AD41" s="43" t="s">
        <v>338</v>
      </c>
      <c r="AE41" s="43" t="s">
        <v>338</v>
      </c>
      <c r="AF41" s="43" t="s">
        <v>338</v>
      </c>
      <c r="AG41" s="43" t="s">
        <v>338</v>
      </c>
      <c r="AH41" s="43" t="s">
        <v>338</v>
      </c>
      <c r="AI41" s="43" t="s">
        <v>340</v>
      </c>
      <c r="AJ41" s="43" t="s">
        <v>338</v>
      </c>
      <c r="AK41" s="43" t="s">
        <v>338</v>
      </c>
      <c r="AL41" s="43" t="s">
        <v>341</v>
      </c>
      <c r="AM41" s="43" t="s">
        <v>338</v>
      </c>
      <c r="AN41" s="43" t="s">
        <v>338</v>
      </c>
      <c r="AO41" s="43" t="s">
        <v>338</v>
      </c>
      <c r="AP41" s="43" t="s">
        <v>338</v>
      </c>
      <c r="AQ41" s="43" t="s">
        <v>338</v>
      </c>
      <c r="AR41" s="43" t="s">
        <v>341</v>
      </c>
      <c r="AS41" s="43" t="s">
        <v>338</v>
      </c>
      <c r="AT41" s="43" t="s">
        <v>338</v>
      </c>
      <c r="AU41" s="43" t="s">
        <v>338</v>
      </c>
      <c r="AV41" s="43" t="s">
        <v>338</v>
      </c>
      <c r="AW41" s="43" t="s">
        <v>338</v>
      </c>
      <c r="AX41" s="43" t="s">
        <v>340</v>
      </c>
      <c r="AY41" s="43" t="s">
        <v>340</v>
      </c>
      <c r="AZ41" s="43" t="s">
        <v>338</v>
      </c>
      <c r="BA41" s="43" t="s">
        <v>338</v>
      </c>
      <c r="BB41" s="43" t="s">
        <v>338</v>
      </c>
      <c r="BC41" s="43" t="s">
        <v>338</v>
      </c>
      <c r="BD41" s="43" t="s">
        <v>341</v>
      </c>
      <c r="BE41" s="43" t="s">
        <v>338</v>
      </c>
      <c r="BF41" s="43" t="s">
        <v>338</v>
      </c>
      <c r="BG41" s="43" t="s">
        <v>340</v>
      </c>
      <c r="BH41" s="43" t="s">
        <v>338</v>
      </c>
      <c r="BI41" s="43" t="s">
        <v>338</v>
      </c>
      <c r="BJ41" s="43" t="s">
        <v>339</v>
      </c>
      <c r="BK41" s="43" t="s">
        <v>339</v>
      </c>
      <c r="BL41" s="129" t="s">
        <v>878</v>
      </c>
      <c r="BM41" s="43" t="s">
        <v>338</v>
      </c>
      <c r="BN41" s="43" t="s">
        <v>338</v>
      </c>
      <c r="BO41" s="43" t="s">
        <v>340</v>
      </c>
      <c r="BP41" s="43" t="s">
        <v>338</v>
      </c>
      <c r="BQ41" s="43" t="s">
        <v>338</v>
      </c>
      <c r="BR41" s="43" t="s">
        <v>338</v>
      </c>
      <c r="BS41" s="43" t="s">
        <v>341</v>
      </c>
      <c r="BT41" s="43" t="s">
        <v>338</v>
      </c>
      <c r="BU41" s="43" t="s">
        <v>341</v>
      </c>
      <c r="BV41" s="43" t="s">
        <v>341</v>
      </c>
      <c r="BW41" s="43" t="s">
        <v>338</v>
      </c>
      <c r="BX41" s="43" t="s">
        <v>338</v>
      </c>
      <c r="BY41" s="43" t="s">
        <v>338</v>
      </c>
      <c r="BZ41" s="43" t="s">
        <v>338</v>
      </c>
      <c r="CA41" s="43" t="s">
        <v>338</v>
      </c>
      <c r="CB41" s="43" t="s">
        <v>338</v>
      </c>
      <c r="CC41" s="43" t="s">
        <v>338</v>
      </c>
      <c r="CD41" s="43" t="s">
        <v>340</v>
      </c>
      <c r="CE41" s="43" t="s">
        <v>338</v>
      </c>
      <c r="CF41" s="43" t="s">
        <v>338</v>
      </c>
      <c r="CG41" s="43" t="s">
        <v>341</v>
      </c>
      <c r="CH41" s="43" t="s">
        <v>338</v>
      </c>
      <c r="CI41" s="43" t="s">
        <v>340</v>
      </c>
      <c r="CJ41" s="43" t="s">
        <v>338</v>
      </c>
      <c r="CK41" s="43" t="s">
        <v>338</v>
      </c>
      <c r="CL41" s="43" t="s">
        <v>341</v>
      </c>
      <c r="CM41" s="43" t="s">
        <v>338</v>
      </c>
      <c r="CN41" s="43" t="s">
        <v>338</v>
      </c>
      <c r="CO41" s="43" t="s">
        <v>338</v>
      </c>
      <c r="CP41" s="43" t="s">
        <v>338</v>
      </c>
      <c r="CQ41" s="43" t="s">
        <v>338</v>
      </c>
      <c r="CR41" s="43" t="s">
        <v>338</v>
      </c>
      <c r="CS41" s="43" t="s">
        <v>338</v>
      </c>
      <c r="CT41" s="43" t="s">
        <v>338</v>
      </c>
      <c r="CU41" s="43" t="s">
        <v>338</v>
      </c>
      <c r="CV41" s="43" t="s">
        <v>340</v>
      </c>
      <c r="CW41" s="43" t="s">
        <v>340</v>
      </c>
      <c r="CX41" s="43" t="s">
        <v>340</v>
      </c>
      <c r="CY41" s="43" t="s">
        <v>338</v>
      </c>
      <c r="CZ41" s="43" t="s">
        <v>340</v>
      </c>
      <c r="DA41" s="43" t="s">
        <v>338</v>
      </c>
      <c r="DB41" s="43" t="s">
        <v>338</v>
      </c>
      <c r="DC41" s="43" t="s">
        <v>338</v>
      </c>
      <c r="DD41" s="43" t="s">
        <v>338</v>
      </c>
      <c r="DE41" s="43" t="s">
        <v>338</v>
      </c>
      <c r="DF41" s="43" t="s">
        <v>340</v>
      </c>
      <c r="DG41" s="43" t="s">
        <v>338</v>
      </c>
      <c r="DH41" s="43" t="s">
        <v>338</v>
      </c>
      <c r="DI41" s="43" t="s">
        <v>338</v>
      </c>
      <c r="DJ41" s="43" t="s">
        <v>338</v>
      </c>
      <c r="DK41" s="43" t="s">
        <v>338</v>
      </c>
      <c r="DL41" s="43" t="s">
        <v>338</v>
      </c>
      <c r="DM41" s="43" t="s">
        <v>341</v>
      </c>
      <c r="DN41" s="43" t="s">
        <v>338</v>
      </c>
      <c r="DO41" s="43" t="s">
        <v>338</v>
      </c>
      <c r="DP41" s="43" t="s">
        <v>338</v>
      </c>
      <c r="DQ41" s="43" t="s">
        <v>338</v>
      </c>
      <c r="DR41" s="43" t="s">
        <v>338</v>
      </c>
      <c r="DS41" s="43" t="s">
        <v>338</v>
      </c>
      <c r="DT41" s="43" t="s">
        <v>340</v>
      </c>
      <c r="DU41" s="43" t="s">
        <v>338</v>
      </c>
      <c r="DV41" s="43" t="s">
        <v>338</v>
      </c>
      <c r="DW41" s="43" t="s">
        <v>338</v>
      </c>
      <c r="DX41" s="43" t="s">
        <v>338</v>
      </c>
      <c r="DY41" s="43" t="s">
        <v>338</v>
      </c>
      <c r="DZ41" s="43" t="s">
        <v>340</v>
      </c>
      <c r="EA41" s="43" t="s">
        <v>338</v>
      </c>
      <c r="EB41" s="43" t="s">
        <v>338</v>
      </c>
      <c r="EC41" s="43" t="s">
        <v>338</v>
      </c>
      <c r="ED41" s="43" t="s">
        <v>338</v>
      </c>
      <c r="EE41" s="43" t="s">
        <v>338</v>
      </c>
      <c r="EF41" s="43" t="s">
        <v>338</v>
      </c>
      <c r="EG41" s="43" t="s">
        <v>338</v>
      </c>
      <c r="EH41" s="43" t="s">
        <v>340</v>
      </c>
      <c r="EI41" s="43" t="s">
        <v>338</v>
      </c>
      <c r="EJ41" s="43" t="s">
        <v>341</v>
      </c>
      <c r="EK41" s="43" t="s">
        <v>339</v>
      </c>
      <c r="EL41" s="43" t="s">
        <v>341</v>
      </c>
      <c r="EM41" s="43" t="s">
        <v>341</v>
      </c>
      <c r="EN41" s="43" t="s">
        <v>338</v>
      </c>
      <c r="EO41" s="43" t="s">
        <v>338</v>
      </c>
      <c r="EP41" s="43" t="s">
        <v>338</v>
      </c>
      <c r="EQ41" s="43" t="s">
        <v>340</v>
      </c>
      <c r="ER41" s="43" t="s">
        <v>338</v>
      </c>
      <c r="ES41" s="43" t="s">
        <v>338</v>
      </c>
      <c r="ET41" s="43" t="s">
        <v>338</v>
      </c>
      <c r="EU41" s="43" t="s">
        <v>338</v>
      </c>
      <c r="EV41" s="43" t="s">
        <v>338</v>
      </c>
      <c r="EW41" s="43" t="s">
        <v>340</v>
      </c>
      <c r="EX41" s="43" t="s">
        <v>338</v>
      </c>
      <c r="EY41" s="43" t="s">
        <v>338</v>
      </c>
      <c r="EZ41" s="43" t="s">
        <v>338</v>
      </c>
      <c r="FA41" s="43" t="s">
        <v>340</v>
      </c>
      <c r="FB41" s="43" t="s">
        <v>341</v>
      </c>
      <c r="FC41" s="43" t="s">
        <v>339</v>
      </c>
      <c r="FD41" s="43" t="s">
        <v>339</v>
      </c>
      <c r="FE41" s="43" t="s">
        <v>339</v>
      </c>
      <c r="FF41" s="43" t="s">
        <v>339</v>
      </c>
      <c r="FG41" s="43" t="s">
        <v>338</v>
      </c>
      <c r="FH41" s="43" t="s">
        <v>338</v>
      </c>
      <c r="FI41" s="43" t="s">
        <v>338</v>
      </c>
      <c r="FJ41" s="43" t="s">
        <v>340</v>
      </c>
      <c r="FK41" s="43" t="s">
        <v>338</v>
      </c>
      <c r="FL41" s="43" t="s">
        <v>338</v>
      </c>
      <c r="FM41" s="43" t="s">
        <v>338</v>
      </c>
      <c r="FN41" s="43" t="s">
        <v>340</v>
      </c>
      <c r="FO41" s="43" t="s">
        <v>338</v>
      </c>
      <c r="FP41" s="43" t="s">
        <v>338</v>
      </c>
      <c r="FQ41" s="43" t="s">
        <v>340</v>
      </c>
      <c r="FR41" s="43" t="s">
        <v>338</v>
      </c>
      <c r="FS41" s="43" t="s">
        <v>338</v>
      </c>
      <c r="FT41" s="43" t="s">
        <v>338</v>
      </c>
      <c r="FU41" s="43" t="s">
        <v>338</v>
      </c>
      <c r="FV41" s="43" t="s">
        <v>338</v>
      </c>
      <c r="FW41" s="43" t="s">
        <v>340</v>
      </c>
      <c r="FX41" s="43" t="s">
        <v>340</v>
      </c>
      <c r="FY41" s="43" t="s">
        <v>340</v>
      </c>
      <c r="FZ41" s="43" t="s">
        <v>340</v>
      </c>
      <c r="GA41" s="43" t="s">
        <v>341</v>
      </c>
      <c r="GB41" s="43" t="s">
        <v>340</v>
      </c>
      <c r="GC41" s="43" t="s">
        <v>338</v>
      </c>
      <c r="GD41" s="43" t="s">
        <v>338</v>
      </c>
      <c r="GE41" s="43" t="s">
        <v>338</v>
      </c>
      <c r="GF41" s="43" t="s">
        <v>338</v>
      </c>
      <c r="GG41" s="43" t="s">
        <v>340</v>
      </c>
      <c r="GH41" s="43" t="s">
        <v>338</v>
      </c>
      <c r="GI41" s="43" t="s">
        <v>338</v>
      </c>
      <c r="GJ41" s="43" t="s">
        <v>338</v>
      </c>
      <c r="GK41" s="43" t="s">
        <v>338</v>
      </c>
      <c r="GL41" s="43" t="s">
        <v>338</v>
      </c>
      <c r="GM41" s="43" t="s">
        <v>338</v>
      </c>
      <c r="GN41" s="43" t="s">
        <v>338</v>
      </c>
      <c r="GO41" s="43" t="s">
        <v>338</v>
      </c>
      <c r="GP41" s="43" t="s">
        <v>341</v>
      </c>
    </row>
    <row r="42" spans="1:198" x14ac:dyDescent="0.3">
      <c r="A42" s="45"/>
      <c r="B42" s="47" t="s">
        <v>728</v>
      </c>
      <c r="C42" s="47" t="s">
        <v>502</v>
      </c>
      <c r="D42" s="45" t="s">
        <v>335</v>
      </c>
      <c r="E42" s="45" t="s">
        <v>330</v>
      </c>
      <c r="F42" s="45" t="s">
        <v>433</v>
      </c>
      <c r="G42" s="43" t="s">
        <v>495</v>
      </c>
      <c r="H42" s="43" t="s">
        <v>497</v>
      </c>
      <c r="I42" s="119" t="s">
        <v>496</v>
      </c>
      <c r="J42" s="119" t="s">
        <v>831</v>
      </c>
      <c r="K42" s="119" t="s">
        <v>850</v>
      </c>
      <c r="L42" s="50">
        <v>16</v>
      </c>
      <c r="M42" s="129" t="s">
        <v>507</v>
      </c>
      <c r="N42" s="43" t="s">
        <v>338</v>
      </c>
      <c r="O42" s="43" t="s">
        <v>338</v>
      </c>
      <c r="P42" s="43" t="s">
        <v>340</v>
      </c>
      <c r="Q42" s="43" t="s">
        <v>338</v>
      </c>
      <c r="R42" s="43" t="s">
        <v>338</v>
      </c>
      <c r="S42" s="43" t="s">
        <v>338</v>
      </c>
      <c r="T42" s="43" t="s">
        <v>341</v>
      </c>
      <c r="U42" s="43" t="s">
        <v>338</v>
      </c>
      <c r="V42" s="43" t="s">
        <v>341</v>
      </c>
      <c r="W42" s="43" t="s">
        <v>341</v>
      </c>
      <c r="X42" s="43" t="s">
        <v>340</v>
      </c>
      <c r="Y42" s="43" t="s">
        <v>340</v>
      </c>
      <c r="Z42" s="43" t="s">
        <v>338</v>
      </c>
      <c r="AA42" s="43" t="s">
        <v>338</v>
      </c>
      <c r="AB42" s="43" t="s">
        <v>338</v>
      </c>
      <c r="AC42" s="43" t="s">
        <v>338</v>
      </c>
      <c r="AD42" s="43" t="s">
        <v>338</v>
      </c>
      <c r="AE42" s="43" t="s">
        <v>338</v>
      </c>
      <c r="AF42" s="43" t="s">
        <v>338</v>
      </c>
      <c r="AG42" s="43" t="s">
        <v>338</v>
      </c>
      <c r="AH42" s="43" t="s">
        <v>338</v>
      </c>
      <c r="AI42" s="43" t="s">
        <v>340</v>
      </c>
      <c r="AJ42" s="43" t="s">
        <v>338</v>
      </c>
      <c r="AK42" s="43" t="s">
        <v>338</v>
      </c>
      <c r="AL42" s="43" t="s">
        <v>341</v>
      </c>
      <c r="AM42" s="43" t="s">
        <v>338</v>
      </c>
      <c r="AN42" s="43" t="s">
        <v>338</v>
      </c>
      <c r="AO42" s="43" t="s">
        <v>338</v>
      </c>
      <c r="AP42" s="43" t="s">
        <v>338</v>
      </c>
      <c r="AQ42" s="43" t="s">
        <v>338</v>
      </c>
      <c r="AR42" s="43" t="s">
        <v>341</v>
      </c>
      <c r="AS42" s="43" t="s">
        <v>338</v>
      </c>
      <c r="AT42" s="43" t="s">
        <v>338</v>
      </c>
      <c r="AU42" s="43" t="s">
        <v>338</v>
      </c>
      <c r="AV42" s="43" t="s">
        <v>338</v>
      </c>
      <c r="AW42" s="43" t="s">
        <v>338</v>
      </c>
      <c r="AX42" s="43" t="s">
        <v>340</v>
      </c>
      <c r="AY42" s="43" t="s">
        <v>340</v>
      </c>
      <c r="AZ42" s="43" t="s">
        <v>338</v>
      </c>
      <c r="BA42" s="43" t="s">
        <v>338</v>
      </c>
      <c r="BB42" s="43" t="s">
        <v>338</v>
      </c>
      <c r="BC42" s="43" t="s">
        <v>338</v>
      </c>
      <c r="BD42" s="43" t="s">
        <v>341</v>
      </c>
      <c r="BE42" s="43" t="s">
        <v>338</v>
      </c>
      <c r="BF42" s="43" t="s">
        <v>338</v>
      </c>
      <c r="BG42" s="43" t="s">
        <v>340</v>
      </c>
      <c r="BH42" s="43" t="s">
        <v>338</v>
      </c>
      <c r="BI42" s="43" t="s">
        <v>338</v>
      </c>
      <c r="BJ42" s="43" t="s">
        <v>339</v>
      </c>
      <c r="BK42" s="43" t="s">
        <v>339</v>
      </c>
      <c r="BL42" s="129" t="s">
        <v>878</v>
      </c>
      <c r="BM42" s="43" t="s">
        <v>338</v>
      </c>
      <c r="BN42" s="43" t="s">
        <v>338</v>
      </c>
      <c r="BO42" s="43" t="s">
        <v>340</v>
      </c>
      <c r="BP42" s="43" t="s">
        <v>338</v>
      </c>
      <c r="BQ42" s="43" t="s">
        <v>338</v>
      </c>
      <c r="BR42" s="43" t="s">
        <v>338</v>
      </c>
      <c r="BS42" s="43" t="s">
        <v>341</v>
      </c>
      <c r="BT42" s="43" t="s">
        <v>338</v>
      </c>
      <c r="BU42" s="43" t="s">
        <v>341</v>
      </c>
      <c r="BV42" s="43" t="s">
        <v>341</v>
      </c>
      <c r="BW42" s="43" t="s">
        <v>338</v>
      </c>
      <c r="BX42" s="43" t="s">
        <v>338</v>
      </c>
      <c r="BY42" s="43" t="s">
        <v>338</v>
      </c>
      <c r="BZ42" s="43" t="s">
        <v>338</v>
      </c>
      <c r="CA42" s="43" t="s">
        <v>338</v>
      </c>
      <c r="CB42" s="43" t="s">
        <v>338</v>
      </c>
      <c r="CC42" s="43" t="s">
        <v>338</v>
      </c>
      <c r="CD42" s="43" t="s">
        <v>340</v>
      </c>
      <c r="CE42" s="43" t="s">
        <v>338</v>
      </c>
      <c r="CF42" s="43" t="s">
        <v>338</v>
      </c>
      <c r="CG42" s="43" t="s">
        <v>341</v>
      </c>
      <c r="CH42" s="43" t="s">
        <v>338</v>
      </c>
      <c r="CI42" s="43" t="s">
        <v>340</v>
      </c>
      <c r="CJ42" s="43" t="s">
        <v>338</v>
      </c>
      <c r="CK42" s="43" t="s">
        <v>338</v>
      </c>
      <c r="CL42" s="43" t="s">
        <v>341</v>
      </c>
      <c r="CM42" s="43" t="s">
        <v>338</v>
      </c>
      <c r="CN42" s="43" t="s">
        <v>338</v>
      </c>
      <c r="CO42" s="43" t="s">
        <v>338</v>
      </c>
      <c r="CP42" s="43" t="s">
        <v>338</v>
      </c>
      <c r="CQ42" s="43" t="s">
        <v>338</v>
      </c>
      <c r="CR42" s="43" t="s">
        <v>338</v>
      </c>
      <c r="CS42" s="43" t="s">
        <v>338</v>
      </c>
      <c r="CT42" s="43" t="s">
        <v>338</v>
      </c>
      <c r="CU42" s="43" t="s">
        <v>338</v>
      </c>
      <c r="CV42" s="43" t="s">
        <v>340</v>
      </c>
      <c r="CW42" s="43" t="s">
        <v>340</v>
      </c>
      <c r="CX42" s="43" t="s">
        <v>340</v>
      </c>
      <c r="CY42" s="43" t="s">
        <v>338</v>
      </c>
      <c r="CZ42" s="43" t="s">
        <v>340</v>
      </c>
      <c r="DA42" s="43" t="s">
        <v>338</v>
      </c>
      <c r="DB42" s="43" t="s">
        <v>338</v>
      </c>
      <c r="DC42" s="43" t="s">
        <v>338</v>
      </c>
      <c r="DD42" s="43" t="s">
        <v>338</v>
      </c>
      <c r="DE42" s="43" t="s">
        <v>338</v>
      </c>
      <c r="DF42" s="43" t="s">
        <v>340</v>
      </c>
      <c r="DG42" s="43" t="s">
        <v>338</v>
      </c>
      <c r="DH42" s="43" t="s">
        <v>338</v>
      </c>
      <c r="DI42" s="43" t="s">
        <v>338</v>
      </c>
      <c r="DJ42" s="43" t="s">
        <v>338</v>
      </c>
      <c r="DK42" s="43" t="s">
        <v>338</v>
      </c>
      <c r="DL42" s="43" t="s">
        <v>338</v>
      </c>
      <c r="DM42" s="43" t="s">
        <v>341</v>
      </c>
      <c r="DN42" s="43" t="s">
        <v>338</v>
      </c>
      <c r="DO42" s="43" t="s">
        <v>338</v>
      </c>
      <c r="DP42" s="43" t="s">
        <v>338</v>
      </c>
      <c r="DQ42" s="43" t="s">
        <v>338</v>
      </c>
      <c r="DR42" s="43" t="s">
        <v>338</v>
      </c>
      <c r="DS42" s="43" t="s">
        <v>338</v>
      </c>
      <c r="DT42" s="43" t="s">
        <v>340</v>
      </c>
      <c r="DU42" s="43" t="s">
        <v>338</v>
      </c>
      <c r="DV42" s="43" t="s">
        <v>338</v>
      </c>
      <c r="DW42" s="43" t="s">
        <v>338</v>
      </c>
      <c r="DX42" s="43" t="s">
        <v>338</v>
      </c>
      <c r="DY42" s="43" t="s">
        <v>338</v>
      </c>
      <c r="DZ42" s="43" t="s">
        <v>340</v>
      </c>
      <c r="EA42" s="43" t="s">
        <v>338</v>
      </c>
      <c r="EB42" s="43" t="s">
        <v>338</v>
      </c>
      <c r="EC42" s="43" t="s">
        <v>338</v>
      </c>
      <c r="ED42" s="43" t="s">
        <v>338</v>
      </c>
      <c r="EE42" s="43" t="s">
        <v>338</v>
      </c>
      <c r="EF42" s="43" t="s">
        <v>338</v>
      </c>
      <c r="EG42" s="43" t="s">
        <v>338</v>
      </c>
      <c r="EH42" s="43" t="s">
        <v>340</v>
      </c>
      <c r="EI42" s="43" t="s">
        <v>338</v>
      </c>
      <c r="EJ42" s="43" t="s">
        <v>341</v>
      </c>
      <c r="EK42" s="43" t="s">
        <v>339</v>
      </c>
      <c r="EL42" s="43" t="s">
        <v>341</v>
      </c>
      <c r="EM42" s="43" t="s">
        <v>341</v>
      </c>
      <c r="EN42" s="43" t="s">
        <v>338</v>
      </c>
      <c r="EO42" s="43" t="s">
        <v>338</v>
      </c>
      <c r="EP42" s="43" t="s">
        <v>338</v>
      </c>
      <c r="EQ42" s="43" t="s">
        <v>340</v>
      </c>
      <c r="ER42" s="43" t="s">
        <v>338</v>
      </c>
      <c r="ES42" s="43" t="s">
        <v>338</v>
      </c>
      <c r="ET42" s="43" t="s">
        <v>338</v>
      </c>
      <c r="EU42" s="43" t="s">
        <v>338</v>
      </c>
      <c r="EV42" s="43" t="s">
        <v>338</v>
      </c>
      <c r="EW42" s="43" t="s">
        <v>340</v>
      </c>
      <c r="EX42" s="43" t="s">
        <v>338</v>
      </c>
      <c r="EY42" s="43" t="s">
        <v>338</v>
      </c>
      <c r="EZ42" s="43" t="s">
        <v>338</v>
      </c>
      <c r="FA42" s="43" t="s">
        <v>340</v>
      </c>
      <c r="FB42" s="43" t="s">
        <v>341</v>
      </c>
      <c r="FC42" s="43" t="s">
        <v>339</v>
      </c>
      <c r="FD42" s="43" t="s">
        <v>339</v>
      </c>
      <c r="FE42" s="43" t="s">
        <v>339</v>
      </c>
      <c r="FF42" s="43" t="s">
        <v>339</v>
      </c>
      <c r="FG42" s="43" t="s">
        <v>338</v>
      </c>
      <c r="FH42" s="43" t="s">
        <v>338</v>
      </c>
      <c r="FI42" s="43" t="s">
        <v>338</v>
      </c>
      <c r="FJ42" s="43" t="s">
        <v>340</v>
      </c>
      <c r="FK42" s="43" t="s">
        <v>338</v>
      </c>
      <c r="FL42" s="43" t="s">
        <v>338</v>
      </c>
      <c r="FM42" s="43" t="s">
        <v>338</v>
      </c>
      <c r="FN42" s="43" t="s">
        <v>340</v>
      </c>
      <c r="FO42" s="43" t="s">
        <v>338</v>
      </c>
      <c r="FP42" s="43" t="s">
        <v>338</v>
      </c>
      <c r="FQ42" s="43" t="s">
        <v>340</v>
      </c>
      <c r="FR42" s="43" t="s">
        <v>338</v>
      </c>
      <c r="FS42" s="43" t="s">
        <v>338</v>
      </c>
      <c r="FT42" s="43" t="s">
        <v>338</v>
      </c>
      <c r="FU42" s="43" t="s">
        <v>338</v>
      </c>
      <c r="FV42" s="43" t="s">
        <v>338</v>
      </c>
      <c r="FW42" s="43" t="s">
        <v>340</v>
      </c>
      <c r="FX42" s="43" t="s">
        <v>340</v>
      </c>
      <c r="FY42" s="43" t="s">
        <v>340</v>
      </c>
      <c r="FZ42" s="43" t="s">
        <v>340</v>
      </c>
      <c r="GA42" s="43" t="s">
        <v>341</v>
      </c>
      <c r="GB42" s="43" t="s">
        <v>340</v>
      </c>
      <c r="GC42" s="43" t="s">
        <v>338</v>
      </c>
      <c r="GD42" s="43" t="s">
        <v>338</v>
      </c>
      <c r="GE42" s="43" t="s">
        <v>338</v>
      </c>
      <c r="GF42" s="43" t="s">
        <v>338</v>
      </c>
      <c r="GG42" s="43" t="s">
        <v>340</v>
      </c>
      <c r="GH42" s="43" t="s">
        <v>338</v>
      </c>
      <c r="GI42" s="43" t="s">
        <v>338</v>
      </c>
      <c r="GJ42" s="43" t="s">
        <v>338</v>
      </c>
      <c r="GK42" s="43" t="s">
        <v>338</v>
      </c>
      <c r="GL42" s="43" t="s">
        <v>338</v>
      </c>
      <c r="GM42" s="43" t="s">
        <v>338</v>
      </c>
      <c r="GN42" s="43" t="s">
        <v>338</v>
      </c>
      <c r="GO42" s="43" t="s">
        <v>338</v>
      </c>
      <c r="GP42" s="43" t="s">
        <v>341</v>
      </c>
    </row>
    <row r="43" spans="1:198" x14ac:dyDescent="0.3">
      <c r="A43" s="45"/>
      <c r="B43" s="47" t="s">
        <v>728</v>
      </c>
      <c r="C43" s="47" t="s">
        <v>502</v>
      </c>
      <c r="D43" s="45" t="s">
        <v>335</v>
      </c>
      <c r="E43" s="45" t="s">
        <v>337</v>
      </c>
      <c r="F43" s="45" t="s">
        <v>433</v>
      </c>
      <c r="G43" s="43" t="s">
        <v>495</v>
      </c>
      <c r="H43" s="43" t="s">
        <v>497</v>
      </c>
      <c r="I43" s="119" t="s">
        <v>496</v>
      </c>
      <c r="J43" s="119" t="s">
        <v>833</v>
      </c>
      <c r="K43" s="119" t="s">
        <v>851</v>
      </c>
      <c r="L43" s="50">
        <v>24</v>
      </c>
      <c r="M43" s="129" t="s">
        <v>507</v>
      </c>
      <c r="N43" s="43" t="s">
        <v>338</v>
      </c>
      <c r="O43" s="43" t="s">
        <v>338</v>
      </c>
      <c r="P43" s="43" t="s">
        <v>340</v>
      </c>
      <c r="Q43" s="43" t="s">
        <v>338</v>
      </c>
      <c r="R43" s="43" t="s">
        <v>338</v>
      </c>
      <c r="S43" s="43" t="s">
        <v>338</v>
      </c>
      <c r="T43" s="43" t="s">
        <v>341</v>
      </c>
      <c r="U43" s="43" t="s">
        <v>338</v>
      </c>
      <c r="V43" s="43" t="s">
        <v>341</v>
      </c>
      <c r="W43" s="43" t="s">
        <v>341</v>
      </c>
      <c r="X43" s="43" t="s">
        <v>340</v>
      </c>
      <c r="Y43" s="43" t="s">
        <v>340</v>
      </c>
      <c r="Z43" s="43" t="s">
        <v>338</v>
      </c>
      <c r="AA43" s="43" t="s">
        <v>338</v>
      </c>
      <c r="AB43" s="43" t="s">
        <v>338</v>
      </c>
      <c r="AC43" s="43" t="s">
        <v>338</v>
      </c>
      <c r="AD43" s="43" t="s">
        <v>338</v>
      </c>
      <c r="AE43" s="43" t="s">
        <v>338</v>
      </c>
      <c r="AF43" s="43" t="s">
        <v>338</v>
      </c>
      <c r="AG43" s="43" t="s">
        <v>338</v>
      </c>
      <c r="AH43" s="43" t="s">
        <v>338</v>
      </c>
      <c r="AI43" s="43" t="s">
        <v>340</v>
      </c>
      <c r="AJ43" s="43" t="s">
        <v>338</v>
      </c>
      <c r="AK43" s="43" t="s">
        <v>338</v>
      </c>
      <c r="AL43" s="43" t="s">
        <v>341</v>
      </c>
      <c r="AM43" s="43" t="s">
        <v>338</v>
      </c>
      <c r="AN43" s="43" t="s">
        <v>338</v>
      </c>
      <c r="AO43" s="43" t="s">
        <v>338</v>
      </c>
      <c r="AP43" s="43" t="s">
        <v>338</v>
      </c>
      <c r="AQ43" s="43" t="s">
        <v>338</v>
      </c>
      <c r="AR43" s="43" t="s">
        <v>341</v>
      </c>
      <c r="AS43" s="43" t="s">
        <v>338</v>
      </c>
      <c r="AT43" s="43" t="s">
        <v>338</v>
      </c>
      <c r="AU43" s="43" t="s">
        <v>338</v>
      </c>
      <c r="AV43" s="43" t="s">
        <v>338</v>
      </c>
      <c r="AW43" s="43" t="s">
        <v>338</v>
      </c>
      <c r="AX43" s="43" t="s">
        <v>340</v>
      </c>
      <c r="AY43" s="43" t="s">
        <v>340</v>
      </c>
      <c r="AZ43" s="43" t="s">
        <v>338</v>
      </c>
      <c r="BA43" s="43" t="s">
        <v>338</v>
      </c>
      <c r="BB43" s="43" t="s">
        <v>338</v>
      </c>
      <c r="BC43" s="43" t="s">
        <v>338</v>
      </c>
      <c r="BD43" s="43" t="s">
        <v>341</v>
      </c>
      <c r="BE43" s="43" t="s">
        <v>338</v>
      </c>
      <c r="BF43" s="43" t="s">
        <v>338</v>
      </c>
      <c r="BG43" s="43" t="s">
        <v>340</v>
      </c>
      <c r="BH43" s="43" t="s">
        <v>338</v>
      </c>
      <c r="BI43" s="43" t="s">
        <v>338</v>
      </c>
      <c r="BJ43" s="43" t="s">
        <v>339</v>
      </c>
      <c r="BK43" s="43" t="s">
        <v>339</v>
      </c>
      <c r="BL43" s="129" t="s">
        <v>878</v>
      </c>
      <c r="BM43" s="43" t="s">
        <v>338</v>
      </c>
      <c r="BN43" s="43" t="s">
        <v>338</v>
      </c>
      <c r="BO43" s="43" t="s">
        <v>340</v>
      </c>
      <c r="BP43" s="43" t="s">
        <v>338</v>
      </c>
      <c r="BQ43" s="43" t="s">
        <v>338</v>
      </c>
      <c r="BR43" s="43" t="s">
        <v>338</v>
      </c>
      <c r="BS43" s="43" t="s">
        <v>341</v>
      </c>
      <c r="BT43" s="43" t="s">
        <v>338</v>
      </c>
      <c r="BU43" s="43" t="s">
        <v>341</v>
      </c>
      <c r="BV43" s="43" t="s">
        <v>341</v>
      </c>
      <c r="BW43" s="43" t="s">
        <v>338</v>
      </c>
      <c r="BX43" s="43" t="s">
        <v>338</v>
      </c>
      <c r="BY43" s="43" t="s">
        <v>338</v>
      </c>
      <c r="BZ43" s="43" t="s">
        <v>338</v>
      </c>
      <c r="CA43" s="43" t="s">
        <v>338</v>
      </c>
      <c r="CB43" s="43" t="s">
        <v>338</v>
      </c>
      <c r="CC43" s="43" t="s">
        <v>338</v>
      </c>
      <c r="CD43" s="43" t="s">
        <v>340</v>
      </c>
      <c r="CE43" s="43" t="s">
        <v>338</v>
      </c>
      <c r="CF43" s="43" t="s">
        <v>338</v>
      </c>
      <c r="CG43" s="43" t="s">
        <v>341</v>
      </c>
      <c r="CH43" s="43" t="s">
        <v>338</v>
      </c>
      <c r="CI43" s="43" t="s">
        <v>340</v>
      </c>
      <c r="CJ43" s="43" t="s">
        <v>338</v>
      </c>
      <c r="CK43" s="43" t="s">
        <v>338</v>
      </c>
      <c r="CL43" s="43" t="s">
        <v>341</v>
      </c>
      <c r="CM43" s="43" t="s">
        <v>338</v>
      </c>
      <c r="CN43" s="43" t="s">
        <v>338</v>
      </c>
      <c r="CO43" s="43" t="s">
        <v>338</v>
      </c>
      <c r="CP43" s="43" t="s">
        <v>338</v>
      </c>
      <c r="CQ43" s="43" t="s">
        <v>338</v>
      </c>
      <c r="CR43" s="43" t="s">
        <v>338</v>
      </c>
      <c r="CS43" s="43" t="s">
        <v>338</v>
      </c>
      <c r="CT43" s="43" t="s">
        <v>338</v>
      </c>
      <c r="CU43" s="43" t="s">
        <v>340</v>
      </c>
      <c r="CV43" s="43" t="s">
        <v>340</v>
      </c>
      <c r="CW43" s="43" t="s">
        <v>340</v>
      </c>
      <c r="CX43" s="43" t="s">
        <v>340</v>
      </c>
      <c r="CY43" s="43" t="s">
        <v>340</v>
      </c>
      <c r="CZ43" s="43" t="s">
        <v>340</v>
      </c>
      <c r="DA43" s="43" t="s">
        <v>338</v>
      </c>
      <c r="DB43" s="43" t="s">
        <v>338</v>
      </c>
      <c r="DC43" s="43" t="s">
        <v>338</v>
      </c>
      <c r="DD43" s="43" t="s">
        <v>338</v>
      </c>
      <c r="DE43" s="43" t="s">
        <v>338</v>
      </c>
      <c r="DF43" s="43" t="s">
        <v>340</v>
      </c>
      <c r="DG43" s="43" t="s">
        <v>338</v>
      </c>
      <c r="DH43" s="43" t="s">
        <v>338</v>
      </c>
      <c r="DI43" s="43" t="s">
        <v>338</v>
      </c>
      <c r="DJ43" s="43" t="s">
        <v>338</v>
      </c>
      <c r="DK43" s="43" t="s">
        <v>338</v>
      </c>
      <c r="DL43" s="43" t="s">
        <v>338</v>
      </c>
      <c r="DM43" s="43" t="s">
        <v>341</v>
      </c>
      <c r="DN43" s="43" t="s">
        <v>338</v>
      </c>
      <c r="DO43" s="43" t="s">
        <v>338</v>
      </c>
      <c r="DP43" s="43" t="s">
        <v>338</v>
      </c>
      <c r="DQ43" s="43" t="s">
        <v>338</v>
      </c>
      <c r="DR43" s="43" t="s">
        <v>338</v>
      </c>
      <c r="DS43" s="43" t="s">
        <v>338</v>
      </c>
      <c r="DT43" s="43" t="s">
        <v>340</v>
      </c>
      <c r="DU43" s="43" t="s">
        <v>338</v>
      </c>
      <c r="DV43" s="43" t="s">
        <v>338</v>
      </c>
      <c r="DW43" s="43" t="s">
        <v>338</v>
      </c>
      <c r="DX43" s="43" t="s">
        <v>338</v>
      </c>
      <c r="DY43" s="43" t="s">
        <v>338</v>
      </c>
      <c r="DZ43" s="43" t="s">
        <v>340</v>
      </c>
      <c r="EA43" s="43" t="s">
        <v>338</v>
      </c>
      <c r="EB43" s="43" t="s">
        <v>338</v>
      </c>
      <c r="EC43" s="43" t="s">
        <v>338</v>
      </c>
      <c r="ED43" s="43" t="s">
        <v>338</v>
      </c>
      <c r="EE43" s="43" t="s">
        <v>338</v>
      </c>
      <c r="EF43" s="43" t="s">
        <v>338</v>
      </c>
      <c r="EG43" s="43" t="s">
        <v>338</v>
      </c>
      <c r="EH43" s="43" t="s">
        <v>340</v>
      </c>
      <c r="EI43" s="43" t="s">
        <v>338</v>
      </c>
      <c r="EJ43" s="43" t="s">
        <v>341</v>
      </c>
      <c r="EK43" s="43" t="s">
        <v>339</v>
      </c>
      <c r="EL43" s="43" t="s">
        <v>341</v>
      </c>
      <c r="EM43" s="43" t="s">
        <v>341</v>
      </c>
      <c r="EN43" s="43" t="s">
        <v>338</v>
      </c>
      <c r="EO43" s="43" t="s">
        <v>338</v>
      </c>
      <c r="EP43" s="43" t="s">
        <v>338</v>
      </c>
      <c r="EQ43" s="43" t="s">
        <v>340</v>
      </c>
      <c r="ER43" s="43" t="s">
        <v>338</v>
      </c>
      <c r="ES43" s="43" t="s">
        <v>338</v>
      </c>
      <c r="ET43" s="43" t="s">
        <v>338</v>
      </c>
      <c r="EU43" s="43" t="s">
        <v>338</v>
      </c>
      <c r="EV43" s="43" t="s">
        <v>338</v>
      </c>
      <c r="EW43" s="43" t="s">
        <v>340</v>
      </c>
      <c r="EX43" s="43" t="s">
        <v>338</v>
      </c>
      <c r="EY43" s="43" t="s">
        <v>338</v>
      </c>
      <c r="EZ43" s="43" t="s">
        <v>338</v>
      </c>
      <c r="FA43" s="43" t="s">
        <v>340</v>
      </c>
      <c r="FB43" s="43" t="s">
        <v>341</v>
      </c>
      <c r="FC43" s="43" t="s">
        <v>339</v>
      </c>
      <c r="FD43" s="43" t="s">
        <v>339</v>
      </c>
      <c r="FE43" s="43" t="s">
        <v>339</v>
      </c>
      <c r="FF43" s="43" t="s">
        <v>339</v>
      </c>
      <c r="FG43" s="43" t="s">
        <v>338</v>
      </c>
      <c r="FH43" s="43" t="s">
        <v>338</v>
      </c>
      <c r="FI43" s="43" t="s">
        <v>338</v>
      </c>
      <c r="FJ43" s="43" t="s">
        <v>340</v>
      </c>
      <c r="FK43" s="43" t="s">
        <v>338</v>
      </c>
      <c r="FL43" s="43" t="s">
        <v>338</v>
      </c>
      <c r="FM43" s="43" t="s">
        <v>338</v>
      </c>
      <c r="FN43" s="43" t="s">
        <v>340</v>
      </c>
      <c r="FO43" s="43" t="s">
        <v>338</v>
      </c>
      <c r="FP43" s="43" t="s">
        <v>338</v>
      </c>
      <c r="FQ43" s="43" t="s">
        <v>340</v>
      </c>
      <c r="FR43" s="43" t="s">
        <v>338</v>
      </c>
      <c r="FS43" s="43" t="s">
        <v>338</v>
      </c>
      <c r="FT43" s="43" t="s">
        <v>338</v>
      </c>
      <c r="FU43" s="43" t="s">
        <v>338</v>
      </c>
      <c r="FV43" s="43" t="s">
        <v>338</v>
      </c>
      <c r="FW43" s="43" t="s">
        <v>340</v>
      </c>
      <c r="FX43" s="43" t="s">
        <v>340</v>
      </c>
      <c r="FY43" s="43" t="s">
        <v>340</v>
      </c>
      <c r="FZ43" s="43" t="s">
        <v>340</v>
      </c>
      <c r="GA43" s="43" t="s">
        <v>341</v>
      </c>
      <c r="GB43" s="43" t="s">
        <v>340</v>
      </c>
      <c r="GC43" s="43" t="s">
        <v>338</v>
      </c>
      <c r="GD43" s="43" t="s">
        <v>338</v>
      </c>
      <c r="GE43" s="43" t="s">
        <v>338</v>
      </c>
      <c r="GF43" s="43" t="s">
        <v>338</v>
      </c>
      <c r="GG43" s="43" t="s">
        <v>340</v>
      </c>
      <c r="GH43" s="43" t="s">
        <v>338</v>
      </c>
      <c r="GI43" s="43" t="s">
        <v>338</v>
      </c>
      <c r="GJ43" s="43" t="s">
        <v>338</v>
      </c>
      <c r="GK43" s="43" t="s">
        <v>338</v>
      </c>
      <c r="GL43" s="43" t="s">
        <v>338</v>
      </c>
      <c r="GM43" s="43" t="s">
        <v>338</v>
      </c>
      <c r="GN43" s="43" t="s">
        <v>338</v>
      </c>
      <c r="GO43" s="43" t="s">
        <v>338</v>
      </c>
      <c r="GP43" s="43" t="s">
        <v>341</v>
      </c>
    </row>
    <row r="44" spans="1:198" x14ac:dyDescent="0.3">
      <c r="A44" s="45"/>
      <c r="B44" s="47" t="s">
        <v>726</v>
      </c>
      <c r="C44" s="47" t="s">
        <v>502</v>
      </c>
      <c r="D44" s="45" t="s">
        <v>329</v>
      </c>
      <c r="E44" s="45" t="s">
        <v>329</v>
      </c>
      <c r="F44" s="45" t="s">
        <v>433</v>
      </c>
      <c r="G44" s="43" t="s">
        <v>495</v>
      </c>
      <c r="H44" s="43" t="s">
        <v>497</v>
      </c>
      <c r="I44" s="119" t="s">
        <v>337</v>
      </c>
      <c r="J44" s="119" t="s">
        <v>829</v>
      </c>
      <c r="K44" s="119" t="s">
        <v>852</v>
      </c>
      <c r="L44" s="50">
        <v>9</v>
      </c>
      <c r="M44" s="129" t="s">
        <v>507</v>
      </c>
      <c r="N44" s="43" t="s">
        <v>338</v>
      </c>
      <c r="O44" s="43" t="s">
        <v>338</v>
      </c>
      <c r="P44" s="43" t="s">
        <v>340</v>
      </c>
      <c r="Q44" s="43" t="s">
        <v>338</v>
      </c>
      <c r="R44" s="43" t="s">
        <v>338</v>
      </c>
      <c r="S44" s="43" t="s">
        <v>338</v>
      </c>
      <c r="T44" s="43" t="s">
        <v>341</v>
      </c>
      <c r="U44" s="43" t="s">
        <v>338</v>
      </c>
      <c r="V44" s="43" t="s">
        <v>341</v>
      </c>
      <c r="W44" s="43" t="s">
        <v>341</v>
      </c>
      <c r="X44" s="43" t="s">
        <v>340</v>
      </c>
      <c r="Y44" s="43" t="s">
        <v>340</v>
      </c>
      <c r="Z44" s="43" t="s">
        <v>338</v>
      </c>
      <c r="AA44" s="43" t="s">
        <v>338</v>
      </c>
      <c r="AB44" s="43" t="s">
        <v>338</v>
      </c>
      <c r="AC44" s="43" t="s">
        <v>338</v>
      </c>
      <c r="AD44" s="43" t="s">
        <v>338</v>
      </c>
      <c r="AE44" s="43" t="s">
        <v>338</v>
      </c>
      <c r="AF44" s="43" t="s">
        <v>338</v>
      </c>
      <c r="AG44" s="43" t="s">
        <v>338</v>
      </c>
      <c r="AH44" s="43" t="s">
        <v>338</v>
      </c>
      <c r="AI44" s="43" t="s">
        <v>340</v>
      </c>
      <c r="AJ44" s="43" t="s">
        <v>338</v>
      </c>
      <c r="AK44" s="43" t="s">
        <v>338</v>
      </c>
      <c r="AL44" s="43" t="s">
        <v>341</v>
      </c>
      <c r="AM44" s="43" t="s">
        <v>338</v>
      </c>
      <c r="AN44" s="43" t="s">
        <v>338</v>
      </c>
      <c r="AO44" s="43" t="s">
        <v>338</v>
      </c>
      <c r="AP44" s="43" t="s">
        <v>338</v>
      </c>
      <c r="AQ44" s="43" t="s">
        <v>338</v>
      </c>
      <c r="AR44" s="43" t="s">
        <v>341</v>
      </c>
      <c r="AS44" s="43" t="s">
        <v>338</v>
      </c>
      <c r="AT44" s="43" t="s">
        <v>338</v>
      </c>
      <c r="AU44" s="43" t="s">
        <v>338</v>
      </c>
      <c r="AV44" s="43" t="s">
        <v>338</v>
      </c>
      <c r="AW44" s="43" t="s">
        <v>338</v>
      </c>
      <c r="AX44" s="43" t="s">
        <v>340</v>
      </c>
      <c r="AY44" s="43" t="s">
        <v>340</v>
      </c>
      <c r="AZ44" s="43" t="s">
        <v>338</v>
      </c>
      <c r="BA44" s="43" t="s">
        <v>338</v>
      </c>
      <c r="BB44" s="43" t="s">
        <v>338</v>
      </c>
      <c r="BC44" s="43" t="s">
        <v>338</v>
      </c>
      <c r="BD44" s="43" t="s">
        <v>341</v>
      </c>
      <c r="BE44" s="43" t="s">
        <v>338</v>
      </c>
      <c r="BF44" s="43" t="s">
        <v>338</v>
      </c>
      <c r="BG44" s="43" t="s">
        <v>340</v>
      </c>
      <c r="BH44" s="43" t="s">
        <v>338</v>
      </c>
      <c r="BI44" s="43" t="s">
        <v>338</v>
      </c>
      <c r="BJ44" s="43" t="s">
        <v>339</v>
      </c>
      <c r="BK44" s="43" t="s">
        <v>339</v>
      </c>
      <c r="BL44" s="129" t="s">
        <v>878</v>
      </c>
      <c r="BM44" s="43" t="s">
        <v>338</v>
      </c>
      <c r="BN44" s="43" t="s">
        <v>338</v>
      </c>
      <c r="BO44" s="43" t="s">
        <v>340</v>
      </c>
      <c r="BP44" s="43" t="s">
        <v>338</v>
      </c>
      <c r="BQ44" s="43" t="s">
        <v>338</v>
      </c>
      <c r="BR44" s="43" t="s">
        <v>338</v>
      </c>
      <c r="BS44" s="43" t="s">
        <v>341</v>
      </c>
      <c r="BT44" s="43" t="s">
        <v>338</v>
      </c>
      <c r="BU44" s="43" t="s">
        <v>341</v>
      </c>
      <c r="BV44" s="43" t="s">
        <v>341</v>
      </c>
      <c r="BW44" s="43" t="s">
        <v>338</v>
      </c>
      <c r="BX44" s="43" t="s">
        <v>338</v>
      </c>
      <c r="BY44" s="43" t="s">
        <v>338</v>
      </c>
      <c r="BZ44" s="43" t="s">
        <v>338</v>
      </c>
      <c r="CA44" s="43" t="s">
        <v>338</v>
      </c>
      <c r="CB44" s="43" t="s">
        <v>338</v>
      </c>
      <c r="CC44" s="43" t="s">
        <v>338</v>
      </c>
      <c r="CD44" s="43" t="s">
        <v>340</v>
      </c>
      <c r="CE44" s="43" t="s">
        <v>338</v>
      </c>
      <c r="CF44" s="43" t="s">
        <v>338</v>
      </c>
      <c r="CG44" s="43" t="s">
        <v>341</v>
      </c>
      <c r="CH44" s="43" t="s">
        <v>338</v>
      </c>
      <c r="CI44" s="43" t="s">
        <v>340</v>
      </c>
      <c r="CJ44" s="43" t="s">
        <v>338</v>
      </c>
      <c r="CK44" s="43" t="s">
        <v>338</v>
      </c>
      <c r="CL44" s="43" t="s">
        <v>341</v>
      </c>
      <c r="CM44" s="43" t="s">
        <v>338</v>
      </c>
      <c r="CN44" s="43" t="s">
        <v>338</v>
      </c>
      <c r="CO44" s="43" t="s">
        <v>338</v>
      </c>
      <c r="CP44" s="43" t="s">
        <v>338</v>
      </c>
      <c r="CQ44" s="43" t="s">
        <v>338</v>
      </c>
      <c r="CR44" s="43" t="s">
        <v>338</v>
      </c>
      <c r="CS44" s="43" t="s">
        <v>338</v>
      </c>
      <c r="CT44" s="43" t="s">
        <v>338</v>
      </c>
      <c r="CU44" s="43" t="s">
        <v>338</v>
      </c>
      <c r="CV44" s="43" t="s">
        <v>340</v>
      </c>
      <c r="CW44" s="43" t="s">
        <v>340</v>
      </c>
      <c r="CX44" s="43" t="s">
        <v>340</v>
      </c>
      <c r="CY44" s="43" t="s">
        <v>338</v>
      </c>
      <c r="CZ44" s="43" t="s">
        <v>340</v>
      </c>
      <c r="DA44" s="43" t="s">
        <v>338</v>
      </c>
      <c r="DB44" s="43" t="s">
        <v>338</v>
      </c>
      <c r="DC44" s="43" t="s">
        <v>340</v>
      </c>
      <c r="DD44" s="43" t="s">
        <v>338</v>
      </c>
      <c r="DE44" s="43" t="s">
        <v>338</v>
      </c>
      <c r="DF44" s="43" t="s">
        <v>340</v>
      </c>
      <c r="DG44" s="43" t="s">
        <v>338</v>
      </c>
      <c r="DH44" s="43" t="s">
        <v>338</v>
      </c>
      <c r="DI44" s="43" t="s">
        <v>338</v>
      </c>
      <c r="DJ44" s="43" t="s">
        <v>338</v>
      </c>
      <c r="DK44" s="43" t="s">
        <v>338</v>
      </c>
      <c r="DL44" s="43" t="s">
        <v>338</v>
      </c>
      <c r="DM44" s="43" t="s">
        <v>341</v>
      </c>
      <c r="DN44" s="43" t="s">
        <v>338</v>
      </c>
      <c r="DO44" s="43" t="s">
        <v>338</v>
      </c>
      <c r="DP44" s="43" t="s">
        <v>338</v>
      </c>
      <c r="DQ44" s="43" t="s">
        <v>338</v>
      </c>
      <c r="DR44" s="43" t="s">
        <v>338</v>
      </c>
      <c r="DS44" s="43" t="s">
        <v>338</v>
      </c>
      <c r="DT44" s="43" t="s">
        <v>340</v>
      </c>
      <c r="DU44" s="43" t="s">
        <v>338</v>
      </c>
      <c r="DV44" s="43" t="s">
        <v>338</v>
      </c>
      <c r="DW44" s="43" t="s">
        <v>338</v>
      </c>
      <c r="DX44" s="43" t="s">
        <v>338</v>
      </c>
      <c r="DY44" s="43" t="s">
        <v>338</v>
      </c>
      <c r="DZ44" s="43" t="s">
        <v>340</v>
      </c>
      <c r="EA44" s="43" t="s">
        <v>338</v>
      </c>
      <c r="EB44" s="43" t="s">
        <v>340</v>
      </c>
      <c r="EC44" s="43" t="s">
        <v>338</v>
      </c>
      <c r="ED44" s="43" t="s">
        <v>338</v>
      </c>
      <c r="EE44" s="43" t="s">
        <v>338</v>
      </c>
      <c r="EF44" s="43" t="s">
        <v>338</v>
      </c>
      <c r="EG44" s="43" t="s">
        <v>338</v>
      </c>
      <c r="EH44" s="43" t="s">
        <v>340</v>
      </c>
      <c r="EI44" s="43" t="s">
        <v>338</v>
      </c>
      <c r="EJ44" s="43" t="s">
        <v>341</v>
      </c>
      <c r="EK44" s="43" t="s">
        <v>339</v>
      </c>
      <c r="EL44" s="43" t="s">
        <v>341</v>
      </c>
      <c r="EM44" s="43" t="s">
        <v>341</v>
      </c>
      <c r="EN44" s="43" t="s">
        <v>338</v>
      </c>
      <c r="EO44" s="43" t="s">
        <v>338</v>
      </c>
      <c r="EP44" s="43" t="s">
        <v>338</v>
      </c>
      <c r="EQ44" s="43" t="s">
        <v>340</v>
      </c>
      <c r="ER44" s="43" t="s">
        <v>338</v>
      </c>
      <c r="ES44" s="43" t="s">
        <v>338</v>
      </c>
      <c r="ET44" s="43" t="s">
        <v>338</v>
      </c>
      <c r="EU44" s="43" t="s">
        <v>338</v>
      </c>
      <c r="EV44" s="43" t="s">
        <v>338</v>
      </c>
      <c r="EW44" s="43" t="s">
        <v>340</v>
      </c>
      <c r="EX44" s="43" t="s">
        <v>338</v>
      </c>
      <c r="EY44" s="43" t="s">
        <v>338</v>
      </c>
      <c r="EZ44" s="43" t="s">
        <v>338</v>
      </c>
      <c r="FA44" s="43" t="s">
        <v>340</v>
      </c>
      <c r="FB44" s="43" t="s">
        <v>341</v>
      </c>
      <c r="FC44" s="43" t="s">
        <v>339</v>
      </c>
      <c r="FD44" s="43" t="s">
        <v>339</v>
      </c>
      <c r="FE44" s="43" t="s">
        <v>339</v>
      </c>
      <c r="FF44" s="43" t="s">
        <v>339</v>
      </c>
      <c r="FG44" s="43" t="s">
        <v>338</v>
      </c>
      <c r="FH44" s="43" t="s">
        <v>338</v>
      </c>
      <c r="FI44" s="43" t="s">
        <v>338</v>
      </c>
      <c r="FJ44" s="43" t="s">
        <v>340</v>
      </c>
      <c r="FK44" s="43" t="s">
        <v>338</v>
      </c>
      <c r="FL44" s="43" t="s">
        <v>338</v>
      </c>
      <c r="FM44" s="43" t="s">
        <v>338</v>
      </c>
      <c r="FN44" s="43" t="s">
        <v>340</v>
      </c>
      <c r="FO44" s="43" t="s">
        <v>338</v>
      </c>
      <c r="FP44" s="43" t="s">
        <v>338</v>
      </c>
      <c r="FQ44" s="43" t="s">
        <v>340</v>
      </c>
      <c r="FR44" s="43" t="s">
        <v>338</v>
      </c>
      <c r="FS44" s="43" t="s">
        <v>338</v>
      </c>
      <c r="FT44" s="43" t="s">
        <v>338</v>
      </c>
      <c r="FU44" s="43" t="s">
        <v>338</v>
      </c>
      <c r="FV44" s="43" t="s">
        <v>338</v>
      </c>
      <c r="FW44" s="43" t="s">
        <v>340</v>
      </c>
      <c r="FX44" s="43" t="s">
        <v>340</v>
      </c>
      <c r="FY44" s="43" t="s">
        <v>340</v>
      </c>
      <c r="FZ44" s="43" t="s">
        <v>340</v>
      </c>
      <c r="GA44" s="43" t="s">
        <v>341</v>
      </c>
      <c r="GB44" s="43" t="s">
        <v>340</v>
      </c>
      <c r="GC44" s="43" t="s">
        <v>338</v>
      </c>
      <c r="GD44" s="43" t="s">
        <v>338</v>
      </c>
      <c r="GE44" s="43" t="s">
        <v>338</v>
      </c>
      <c r="GF44" s="43" t="s">
        <v>338</v>
      </c>
      <c r="GG44" s="43" t="s">
        <v>340</v>
      </c>
      <c r="GH44" s="43" t="s">
        <v>338</v>
      </c>
      <c r="GI44" s="43" t="s">
        <v>338</v>
      </c>
      <c r="GJ44" s="43" t="s">
        <v>338</v>
      </c>
      <c r="GK44" s="43" t="s">
        <v>338</v>
      </c>
      <c r="GL44" s="43" t="s">
        <v>338</v>
      </c>
      <c r="GM44" s="43" t="s">
        <v>338</v>
      </c>
      <c r="GN44" s="43" t="s">
        <v>338</v>
      </c>
      <c r="GO44" s="43" t="s">
        <v>338</v>
      </c>
      <c r="GP44" s="43" t="s">
        <v>341</v>
      </c>
    </row>
    <row r="45" spans="1:198" x14ac:dyDescent="0.3">
      <c r="A45" s="45"/>
      <c r="B45" s="47" t="s">
        <v>726</v>
      </c>
      <c r="C45" s="47" t="s">
        <v>502</v>
      </c>
      <c r="D45" s="45" t="s">
        <v>329</v>
      </c>
      <c r="E45" s="45" t="s">
        <v>330</v>
      </c>
      <c r="F45" s="45" t="s">
        <v>433</v>
      </c>
      <c r="G45" s="43" t="s">
        <v>495</v>
      </c>
      <c r="H45" s="43" t="s">
        <v>497</v>
      </c>
      <c r="I45" s="119" t="s">
        <v>337</v>
      </c>
      <c r="J45" s="119" t="s">
        <v>831</v>
      </c>
      <c r="K45" s="119" t="s">
        <v>853</v>
      </c>
      <c r="L45" s="50">
        <v>17</v>
      </c>
      <c r="M45" s="129" t="s">
        <v>507</v>
      </c>
      <c r="N45" s="43" t="s">
        <v>338</v>
      </c>
      <c r="O45" s="43" t="s">
        <v>338</v>
      </c>
      <c r="P45" s="43" t="s">
        <v>340</v>
      </c>
      <c r="Q45" s="43" t="s">
        <v>338</v>
      </c>
      <c r="R45" s="43" t="s">
        <v>338</v>
      </c>
      <c r="S45" s="43" t="s">
        <v>338</v>
      </c>
      <c r="T45" s="43" t="s">
        <v>341</v>
      </c>
      <c r="U45" s="43" t="s">
        <v>338</v>
      </c>
      <c r="V45" s="43" t="s">
        <v>341</v>
      </c>
      <c r="W45" s="43" t="s">
        <v>341</v>
      </c>
      <c r="X45" s="43" t="s">
        <v>340</v>
      </c>
      <c r="Y45" s="43" t="s">
        <v>340</v>
      </c>
      <c r="Z45" s="43" t="s">
        <v>338</v>
      </c>
      <c r="AA45" s="43" t="s">
        <v>338</v>
      </c>
      <c r="AB45" s="43" t="s">
        <v>338</v>
      </c>
      <c r="AC45" s="43" t="s">
        <v>338</v>
      </c>
      <c r="AD45" s="43" t="s">
        <v>338</v>
      </c>
      <c r="AE45" s="43" t="s">
        <v>338</v>
      </c>
      <c r="AF45" s="43" t="s">
        <v>338</v>
      </c>
      <c r="AG45" s="43" t="s">
        <v>338</v>
      </c>
      <c r="AH45" s="43" t="s">
        <v>338</v>
      </c>
      <c r="AI45" s="43" t="s">
        <v>340</v>
      </c>
      <c r="AJ45" s="43" t="s">
        <v>338</v>
      </c>
      <c r="AK45" s="43" t="s">
        <v>338</v>
      </c>
      <c r="AL45" s="43" t="s">
        <v>341</v>
      </c>
      <c r="AM45" s="43" t="s">
        <v>338</v>
      </c>
      <c r="AN45" s="43" t="s">
        <v>338</v>
      </c>
      <c r="AO45" s="43" t="s">
        <v>338</v>
      </c>
      <c r="AP45" s="43" t="s">
        <v>338</v>
      </c>
      <c r="AQ45" s="43" t="s">
        <v>338</v>
      </c>
      <c r="AR45" s="43" t="s">
        <v>341</v>
      </c>
      <c r="AS45" s="43" t="s">
        <v>338</v>
      </c>
      <c r="AT45" s="43" t="s">
        <v>338</v>
      </c>
      <c r="AU45" s="43" t="s">
        <v>338</v>
      </c>
      <c r="AV45" s="43" t="s">
        <v>338</v>
      </c>
      <c r="AW45" s="43" t="s">
        <v>338</v>
      </c>
      <c r="AX45" s="43" t="s">
        <v>340</v>
      </c>
      <c r="AY45" s="43" t="s">
        <v>340</v>
      </c>
      <c r="AZ45" s="43" t="s">
        <v>338</v>
      </c>
      <c r="BA45" s="43" t="s">
        <v>338</v>
      </c>
      <c r="BB45" s="43" t="s">
        <v>338</v>
      </c>
      <c r="BC45" s="43" t="s">
        <v>338</v>
      </c>
      <c r="BD45" s="43" t="s">
        <v>341</v>
      </c>
      <c r="BE45" s="43" t="s">
        <v>338</v>
      </c>
      <c r="BF45" s="43" t="s">
        <v>338</v>
      </c>
      <c r="BG45" s="43" t="s">
        <v>340</v>
      </c>
      <c r="BH45" s="43" t="s">
        <v>338</v>
      </c>
      <c r="BI45" s="43" t="s">
        <v>338</v>
      </c>
      <c r="BJ45" s="43" t="s">
        <v>339</v>
      </c>
      <c r="BK45" s="43" t="s">
        <v>339</v>
      </c>
      <c r="BL45" s="129" t="s">
        <v>878</v>
      </c>
      <c r="BM45" s="43" t="s">
        <v>338</v>
      </c>
      <c r="BN45" s="43" t="s">
        <v>338</v>
      </c>
      <c r="BO45" s="43" t="s">
        <v>340</v>
      </c>
      <c r="BP45" s="43" t="s">
        <v>338</v>
      </c>
      <c r="BQ45" s="43" t="s">
        <v>338</v>
      </c>
      <c r="BR45" s="43" t="s">
        <v>338</v>
      </c>
      <c r="BS45" s="43" t="s">
        <v>341</v>
      </c>
      <c r="BT45" s="43" t="s">
        <v>338</v>
      </c>
      <c r="BU45" s="43" t="s">
        <v>341</v>
      </c>
      <c r="BV45" s="43" t="s">
        <v>341</v>
      </c>
      <c r="BW45" s="43" t="s">
        <v>338</v>
      </c>
      <c r="BX45" s="43" t="s">
        <v>338</v>
      </c>
      <c r="BY45" s="43" t="s">
        <v>338</v>
      </c>
      <c r="BZ45" s="43" t="s">
        <v>338</v>
      </c>
      <c r="CA45" s="43" t="s">
        <v>338</v>
      </c>
      <c r="CB45" s="43" t="s">
        <v>338</v>
      </c>
      <c r="CC45" s="43" t="s">
        <v>338</v>
      </c>
      <c r="CD45" s="43" t="s">
        <v>340</v>
      </c>
      <c r="CE45" s="43" t="s">
        <v>338</v>
      </c>
      <c r="CF45" s="43" t="s">
        <v>338</v>
      </c>
      <c r="CG45" s="43" t="s">
        <v>341</v>
      </c>
      <c r="CH45" s="43" t="s">
        <v>338</v>
      </c>
      <c r="CI45" s="43" t="s">
        <v>340</v>
      </c>
      <c r="CJ45" s="43" t="s">
        <v>338</v>
      </c>
      <c r="CK45" s="43" t="s">
        <v>338</v>
      </c>
      <c r="CL45" s="43" t="s">
        <v>341</v>
      </c>
      <c r="CM45" s="43" t="s">
        <v>338</v>
      </c>
      <c r="CN45" s="43" t="s">
        <v>338</v>
      </c>
      <c r="CO45" s="43" t="s">
        <v>338</v>
      </c>
      <c r="CP45" s="43" t="s">
        <v>338</v>
      </c>
      <c r="CQ45" s="43" t="s">
        <v>338</v>
      </c>
      <c r="CR45" s="43" t="s">
        <v>338</v>
      </c>
      <c r="CS45" s="43" t="s">
        <v>338</v>
      </c>
      <c r="CT45" s="43" t="s">
        <v>338</v>
      </c>
      <c r="CU45" s="43" t="s">
        <v>338</v>
      </c>
      <c r="CV45" s="43" t="s">
        <v>340</v>
      </c>
      <c r="CW45" s="43" t="s">
        <v>340</v>
      </c>
      <c r="CX45" s="43" t="s">
        <v>340</v>
      </c>
      <c r="CY45" s="43" t="s">
        <v>338</v>
      </c>
      <c r="CZ45" s="43" t="s">
        <v>340</v>
      </c>
      <c r="DA45" s="43" t="s">
        <v>338</v>
      </c>
      <c r="DB45" s="43" t="s">
        <v>338</v>
      </c>
      <c r="DC45" s="43" t="s">
        <v>340</v>
      </c>
      <c r="DD45" s="43" t="s">
        <v>338</v>
      </c>
      <c r="DE45" s="43" t="s">
        <v>338</v>
      </c>
      <c r="DF45" s="43" t="s">
        <v>340</v>
      </c>
      <c r="DG45" s="43" t="s">
        <v>338</v>
      </c>
      <c r="DH45" s="43" t="s">
        <v>338</v>
      </c>
      <c r="DI45" s="43" t="s">
        <v>338</v>
      </c>
      <c r="DJ45" s="43" t="s">
        <v>338</v>
      </c>
      <c r="DK45" s="43" t="s">
        <v>338</v>
      </c>
      <c r="DL45" s="43" t="s">
        <v>338</v>
      </c>
      <c r="DM45" s="43" t="s">
        <v>341</v>
      </c>
      <c r="DN45" s="43" t="s">
        <v>338</v>
      </c>
      <c r="DO45" s="43" t="s">
        <v>338</v>
      </c>
      <c r="DP45" s="43" t="s">
        <v>338</v>
      </c>
      <c r="DQ45" s="43" t="s">
        <v>338</v>
      </c>
      <c r="DR45" s="43" t="s">
        <v>338</v>
      </c>
      <c r="DS45" s="43" t="s">
        <v>338</v>
      </c>
      <c r="DT45" s="43" t="s">
        <v>340</v>
      </c>
      <c r="DU45" s="43" t="s">
        <v>338</v>
      </c>
      <c r="DV45" s="43" t="s">
        <v>338</v>
      </c>
      <c r="DW45" s="43" t="s">
        <v>338</v>
      </c>
      <c r="DX45" s="43" t="s">
        <v>338</v>
      </c>
      <c r="DY45" s="43" t="s">
        <v>338</v>
      </c>
      <c r="DZ45" s="43" t="s">
        <v>340</v>
      </c>
      <c r="EA45" s="43" t="s">
        <v>338</v>
      </c>
      <c r="EB45" s="43" t="s">
        <v>340</v>
      </c>
      <c r="EC45" s="43" t="s">
        <v>338</v>
      </c>
      <c r="ED45" s="43" t="s">
        <v>338</v>
      </c>
      <c r="EE45" s="43" t="s">
        <v>338</v>
      </c>
      <c r="EF45" s="43" t="s">
        <v>338</v>
      </c>
      <c r="EG45" s="43" t="s">
        <v>338</v>
      </c>
      <c r="EH45" s="43" t="s">
        <v>340</v>
      </c>
      <c r="EI45" s="43" t="s">
        <v>338</v>
      </c>
      <c r="EJ45" s="43" t="s">
        <v>341</v>
      </c>
      <c r="EK45" s="43" t="s">
        <v>339</v>
      </c>
      <c r="EL45" s="43" t="s">
        <v>341</v>
      </c>
      <c r="EM45" s="43" t="s">
        <v>341</v>
      </c>
      <c r="EN45" s="43" t="s">
        <v>338</v>
      </c>
      <c r="EO45" s="43" t="s">
        <v>338</v>
      </c>
      <c r="EP45" s="43" t="s">
        <v>338</v>
      </c>
      <c r="EQ45" s="43" t="s">
        <v>340</v>
      </c>
      <c r="ER45" s="43" t="s">
        <v>338</v>
      </c>
      <c r="ES45" s="43" t="s">
        <v>338</v>
      </c>
      <c r="ET45" s="43" t="s">
        <v>338</v>
      </c>
      <c r="EU45" s="43" t="s">
        <v>338</v>
      </c>
      <c r="EV45" s="43" t="s">
        <v>338</v>
      </c>
      <c r="EW45" s="43" t="s">
        <v>340</v>
      </c>
      <c r="EX45" s="43" t="s">
        <v>338</v>
      </c>
      <c r="EY45" s="43" t="s">
        <v>338</v>
      </c>
      <c r="EZ45" s="43" t="s">
        <v>338</v>
      </c>
      <c r="FA45" s="43" t="s">
        <v>340</v>
      </c>
      <c r="FB45" s="43" t="s">
        <v>341</v>
      </c>
      <c r="FC45" s="43" t="s">
        <v>339</v>
      </c>
      <c r="FD45" s="43" t="s">
        <v>339</v>
      </c>
      <c r="FE45" s="43" t="s">
        <v>339</v>
      </c>
      <c r="FF45" s="43" t="s">
        <v>339</v>
      </c>
      <c r="FG45" s="43" t="s">
        <v>338</v>
      </c>
      <c r="FH45" s="43" t="s">
        <v>338</v>
      </c>
      <c r="FI45" s="43" t="s">
        <v>338</v>
      </c>
      <c r="FJ45" s="43" t="s">
        <v>340</v>
      </c>
      <c r="FK45" s="43" t="s">
        <v>338</v>
      </c>
      <c r="FL45" s="43" t="s">
        <v>338</v>
      </c>
      <c r="FM45" s="43" t="s">
        <v>338</v>
      </c>
      <c r="FN45" s="43" t="s">
        <v>340</v>
      </c>
      <c r="FO45" s="43" t="s">
        <v>338</v>
      </c>
      <c r="FP45" s="43" t="s">
        <v>338</v>
      </c>
      <c r="FQ45" s="43" t="s">
        <v>340</v>
      </c>
      <c r="FR45" s="43" t="s">
        <v>338</v>
      </c>
      <c r="FS45" s="43" t="s">
        <v>338</v>
      </c>
      <c r="FT45" s="43" t="s">
        <v>338</v>
      </c>
      <c r="FU45" s="43" t="s">
        <v>338</v>
      </c>
      <c r="FV45" s="43" t="s">
        <v>338</v>
      </c>
      <c r="FW45" s="43" t="s">
        <v>340</v>
      </c>
      <c r="FX45" s="43" t="s">
        <v>340</v>
      </c>
      <c r="FY45" s="43" t="s">
        <v>340</v>
      </c>
      <c r="FZ45" s="43" t="s">
        <v>340</v>
      </c>
      <c r="GA45" s="43" t="s">
        <v>341</v>
      </c>
      <c r="GB45" s="43" t="s">
        <v>340</v>
      </c>
      <c r="GC45" s="43" t="s">
        <v>338</v>
      </c>
      <c r="GD45" s="43" t="s">
        <v>338</v>
      </c>
      <c r="GE45" s="43" t="s">
        <v>338</v>
      </c>
      <c r="GF45" s="43" t="s">
        <v>338</v>
      </c>
      <c r="GG45" s="43" t="s">
        <v>340</v>
      </c>
      <c r="GH45" s="43" t="s">
        <v>338</v>
      </c>
      <c r="GI45" s="43" t="s">
        <v>338</v>
      </c>
      <c r="GJ45" s="43" t="s">
        <v>338</v>
      </c>
      <c r="GK45" s="43" t="s">
        <v>338</v>
      </c>
      <c r="GL45" s="43" t="s">
        <v>338</v>
      </c>
      <c r="GM45" s="43" t="s">
        <v>338</v>
      </c>
      <c r="GN45" s="43" t="s">
        <v>338</v>
      </c>
      <c r="GO45" s="43" t="s">
        <v>338</v>
      </c>
      <c r="GP45" s="43" t="s">
        <v>341</v>
      </c>
    </row>
    <row r="46" spans="1:198" x14ac:dyDescent="0.3">
      <c r="A46" s="45"/>
      <c r="B46" s="47" t="s">
        <v>726</v>
      </c>
      <c r="C46" s="47" t="s">
        <v>502</v>
      </c>
      <c r="D46" s="45" t="s">
        <v>329</v>
      </c>
      <c r="E46" s="45" t="s">
        <v>337</v>
      </c>
      <c r="F46" s="45" t="s">
        <v>433</v>
      </c>
      <c r="G46" s="43" t="s">
        <v>495</v>
      </c>
      <c r="H46" s="43" t="s">
        <v>497</v>
      </c>
      <c r="I46" s="119" t="s">
        <v>337</v>
      </c>
      <c r="J46" s="119" t="s">
        <v>833</v>
      </c>
      <c r="K46" s="119" t="s">
        <v>854</v>
      </c>
      <c r="L46" s="50">
        <v>25</v>
      </c>
      <c r="M46" s="129" t="s">
        <v>507</v>
      </c>
      <c r="N46" s="43" t="s">
        <v>338</v>
      </c>
      <c r="O46" s="43" t="s">
        <v>338</v>
      </c>
      <c r="P46" s="43" t="s">
        <v>340</v>
      </c>
      <c r="Q46" s="43" t="s">
        <v>338</v>
      </c>
      <c r="R46" s="43" t="s">
        <v>338</v>
      </c>
      <c r="S46" s="43" t="s">
        <v>338</v>
      </c>
      <c r="T46" s="43" t="s">
        <v>341</v>
      </c>
      <c r="U46" s="43" t="s">
        <v>338</v>
      </c>
      <c r="V46" s="43" t="s">
        <v>341</v>
      </c>
      <c r="W46" s="43" t="s">
        <v>341</v>
      </c>
      <c r="X46" s="43" t="s">
        <v>340</v>
      </c>
      <c r="Y46" s="43" t="s">
        <v>340</v>
      </c>
      <c r="Z46" s="43" t="s">
        <v>338</v>
      </c>
      <c r="AA46" s="43" t="s">
        <v>338</v>
      </c>
      <c r="AB46" s="43" t="s">
        <v>338</v>
      </c>
      <c r="AC46" s="43" t="s">
        <v>338</v>
      </c>
      <c r="AD46" s="43" t="s">
        <v>338</v>
      </c>
      <c r="AE46" s="43" t="s">
        <v>338</v>
      </c>
      <c r="AF46" s="43" t="s">
        <v>338</v>
      </c>
      <c r="AG46" s="43" t="s">
        <v>338</v>
      </c>
      <c r="AH46" s="43" t="s">
        <v>338</v>
      </c>
      <c r="AI46" s="43" t="s">
        <v>340</v>
      </c>
      <c r="AJ46" s="43" t="s">
        <v>338</v>
      </c>
      <c r="AK46" s="43" t="s">
        <v>338</v>
      </c>
      <c r="AL46" s="43" t="s">
        <v>341</v>
      </c>
      <c r="AM46" s="43" t="s">
        <v>338</v>
      </c>
      <c r="AN46" s="43" t="s">
        <v>338</v>
      </c>
      <c r="AO46" s="43" t="s">
        <v>338</v>
      </c>
      <c r="AP46" s="43" t="s">
        <v>338</v>
      </c>
      <c r="AQ46" s="43" t="s">
        <v>338</v>
      </c>
      <c r="AR46" s="43" t="s">
        <v>341</v>
      </c>
      <c r="AS46" s="43" t="s">
        <v>338</v>
      </c>
      <c r="AT46" s="43" t="s">
        <v>338</v>
      </c>
      <c r="AU46" s="43" t="s">
        <v>338</v>
      </c>
      <c r="AV46" s="43" t="s">
        <v>338</v>
      </c>
      <c r="AW46" s="43" t="s">
        <v>338</v>
      </c>
      <c r="AX46" s="43" t="s">
        <v>340</v>
      </c>
      <c r="AY46" s="43" t="s">
        <v>340</v>
      </c>
      <c r="AZ46" s="43" t="s">
        <v>338</v>
      </c>
      <c r="BA46" s="43" t="s">
        <v>338</v>
      </c>
      <c r="BB46" s="43" t="s">
        <v>338</v>
      </c>
      <c r="BC46" s="43" t="s">
        <v>338</v>
      </c>
      <c r="BD46" s="43" t="s">
        <v>341</v>
      </c>
      <c r="BE46" s="43" t="s">
        <v>338</v>
      </c>
      <c r="BF46" s="43" t="s">
        <v>338</v>
      </c>
      <c r="BG46" s="43" t="s">
        <v>340</v>
      </c>
      <c r="BH46" s="43" t="s">
        <v>338</v>
      </c>
      <c r="BI46" s="43" t="s">
        <v>338</v>
      </c>
      <c r="BJ46" s="43" t="s">
        <v>339</v>
      </c>
      <c r="BK46" s="43" t="s">
        <v>339</v>
      </c>
      <c r="BL46" s="129" t="s">
        <v>878</v>
      </c>
      <c r="BM46" s="43" t="s">
        <v>338</v>
      </c>
      <c r="BN46" s="43" t="s">
        <v>338</v>
      </c>
      <c r="BO46" s="43" t="s">
        <v>340</v>
      </c>
      <c r="BP46" s="43" t="s">
        <v>338</v>
      </c>
      <c r="BQ46" s="43" t="s">
        <v>338</v>
      </c>
      <c r="BR46" s="43" t="s">
        <v>338</v>
      </c>
      <c r="BS46" s="43" t="s">
        <v>341</v>
      </c>
      <c r="BT46" s="43" t="s">
        <v>338</v>
      </c>
      <c r="BU46" s="43" t="s">
        <v>341</v>
      </c>
      <c r="BV46" s="43" t="s">
        <v>341</v>
      </c>
      <c r="BW46" s="43" t="s">
        <v>338</v>
      </c>
      <c r="BX46" s="43" t="s">
        <v>338</v>
      </c>
      <c r="BY46" s="43" t="s">
        <v>338</v>
      </c>
      <c r="BZ46" s="43" t="s">
        <v>338</v>
      </c>
      <c r="CA46" s="43" t="s">
        <v>338</v>
      </c>
      <c r="CB46" s="43" t="s">
        <v>338</v>
      </c>
      <c r="CC46" s="43" t="s">
        <v>338</v>
      </c>
      <c r="CD46" s="43" t="s">
        <v>340</v>
      </c>
      <c r="CE46" s="43" t="s">
        <v>338</v>
      </c>
      <c r="CF46" s="43" t="s">
        <v>338</v>
      </c>
      <c r="CG46" s="43" t="s">
        <v>341</v>
      </c>
      <c r="CH46" s="43" t="s">
        <v>338</v>
      </c>
      <c r="CI46" s="43" t="s">
        <v>340</v>
      </c>
      <c r="CJ46" s="43" t="s">
        <v>338</v>
      </c>
      <c r="CK46" s="43" t="s">
        <v>338</v>
      </c>
      <c r="CL46" s="43" t="s">
        <v>341</v>
      </c>
      <c r="CM46" s="43" t="s">
        <v>338</v>
      </c>
      <c r="CN46" s="43" t="s">
        <v>338</v>
      </c>
      <c r="CO46" s="43" t="s">
        <v>338</v>
      </c>
      <c r="CP46" s="43" t="s">
        <v>338</v>
      </c>
      <c r="CQ46" s="43" t="s">
        <v>338</v>
      </c>
      <c r="CR46" s="43" t="s">
        <v>338</v>
      </c>
      <c r="CS46" s="43" t="s">
        <v>338</v>
      </c>
      <c r="CT46" s="43" t="s">
        <v>338</v>
      </c>
      <c r="CU46" s="43" t="s">
        <v>340</v>
      </c>
      <c r="CV46" s="43" t="s">
        <v>340</v>
      </c>
      <c r="CW46" s="43" t="s">
        <v>340</v>
      </c>
      <c r="CX46" s="43" t="s">
        <v>340</v>
      </c>
      <c r="CY46" s="43" t="s">
        <v>338</v>
      </c>
      <c r="CZ46" s="43" t="s">
        <v>340</v>
      </c>
      <c r="DA46" s="43" t="s">
        <v>338</v>
      </c>
      <c r="DB46" s="43" t="s">
        <v>338</v>
      </c>
      <c r="DC46" s="43" t="s">
        <v>340</v>
      </c>
      <c r="DD46" s="43" t="s">
        <v>338</v>
      </c>
      <c r="DE46" s="43" t="s">
        <v>338</v>
      </c>
      <c r="DF46" s="43" t="s">
        <v>340</v>
      </c>
      <c r="DG46" s="43" t="s">
        <v>338</v>
      </c>
      <c r="DH46" s="43" t="s">
        <v>338</v>
      </c>
      <c r="DI46" s="43" t="s">
        <v>338</v>
      </c>
      <c r="DJ46" s="43" t="s">
        <v>338</v>
      </c>
      <c r="DK46" s="43" t="s">
        <v>338</v>
      </c>
      <c r="DL46" s="43" t="s">
        <v>338</v>
      </c>
      <c r="DM46" s="43" t="s">
        <v>341</v>
      </c>
      <c r="DN46" s="43" t="s">
        <v>338</v>
      </c>
      <c r="DO46" s="43" t="s">
        <v>338</v>
      </c>
      <c r="DP46" s="43" t="s">
        <v>338</v>
      </c>
      <c r="DQ46" s="43" t="s">
        <v>338</v>
      </c>
      <c r="DR46" s="43" t="s">
        <v>338</v>
      </c>
      <c r="DS46" s="43" t="s">
        <v>338</v>
      </c>
      <c r="DT46" s="43" t="s">
        <v>340</v>
      </c>
      <c r="DU46" s="43" t="s">
        <v>338</v>
      </c>
      <c r="DV46" s="43" t="s">
        <v>338</v>
      </c>
      <c r="DW46" s="43" t="s">
        <v>338</v>
      </c>
      <c r="DX46" s="43" t="s">
        <v>338</v>
      </c>
      <c r="DY46" s="43" t="s">
        <v>338</v>
      </c>
      <c r="DZ46" s="43" t="s">
        <v>340</v>
      </c>
      <c r="EA46" s="43" t="s">
        <v>338</v>
      </c>
      <c r="EB46" s="43" t="s">
        <v>340</v>
      </c>
      <c r="EC46" s="43" t="s">
        <v>338</v>
      </c>
      <c r="ED46" s="43" t="s">
        <v>338</v>
      </c>
      <c r="EE46" s="43" t="s">
        <v>338</v>
      </c>
      <c r="EF46" s="43" t="s">
        <v>338</v>
      </c>
      <c r="EG46" s="43" t="s">
        <v>338</v>
      </c>
      <c r="EH46" s="43" t="s">
        <v>340</v>
      </c>
      <c r="EI46" s="43" t="s">
        <v>338</v>
      </c>
      <c r="EJ46" s="43" t="s">
        <v>341</v>
      </c>
      <c r="EK46" s="43" t="s">
        <v>339</v>
      </c>
      <c r="EL46" s="43" t="s">
        <v>341</v>
      </c>
      <c r="EM46" s="43" t="s">
        <v>341</v>
      </c>
      <c r="EN46" s="43" t="s">
        <v>338</v>
      </c>
      <c r="EO46" s="43" t="s">
        <v>338</v>
      </c>
      <c r="EP46" s="43" t="s">
        <v>338</v>
      </c>
      <c r="EQ46" s="43" t="s">
        <v>340</v>
      </c>
      <c r="ER46" s="43" t="s">
        <v>338</v>
      </c>
      <c r="ES46" s="43" t="s">
        <v>338</v>
      </c>
      <c r="ET46" s="43" t="s">
        <v>338</v>
      </c>
      <c r="EU46" s="43" t="s">
        <v>338</v>
      </c>
      <c r="EV46" s="43" t="s">
        <v>338</v>
      </c>
      <c r="EW46" s="43" t="s">
        <v>340</v>
      </c>
      <c r="EX46" s="43" t="s">
        <v>338</v>
      </c>
      <c r="EY46" s="43" t="s">
        <v>338</v>
      </c>
      <c r="EZ46" s="43" t="s">
        <v>338</v>
      </c>
      <c r="FA46" s="43" t="s">
        <v>340</v>
      </c>
      <c r="FB46" s="43" t="s">
        <v>341</v>
      </c>
      <c r="FC46" s="43" t="s">
        <v>339</v>
      </c>
      <c r="FD46" s="43" t="s">
        <v>339</v>
      </c>
      <c r="FE46" s="43" t="s">
        <v>339</v>
      </c>
      <c r="FF46" s="43" t="s">
        <v>339</v>
      </c>
      <c r="FG46" s="43" t="s">
        <v>338</v>
      </c>
      <c r="FH46" s="43" t="s">
        <v>338</v>
      </c>
      <c r="FI46" s="43" t="s">
        <v>338</v>
      </c>
      <c r="FJ46" s="43" t="s">
        <v>340</v>
      </c>
      <c r="FK46" s="43" t="s">
        <v>338</v>
      </c>
      <c r="FL46" s="43" t="s">
        <v>338</v>
      </c>
      <c r="FM46" s="43" t="s">
        <v>338</v>
      </c>
      <c r="FN46" s="43" t="s">
        <v>340</v>
      </c>
      <c r="FO46" s="43" t="s">
        <v>338</v>
      </c>
      <c r="FP46" s="43" t="s">
        <v>338</v>
      </c>
      <c r="FQ46" s="43" t="s">
        <v>340</v>
      </c>
      <c r="FR46" s="43" t="s">
        <v>338</v>
      </c>
      <c r="FS46" s="43" t="s">
        <v>338</v>
      </c>
      <c r="FT46" s="43" t="s">
        <v>338</v>
      </c>
      <c r="FU46" s="43" t="s">
        <v>338</v>
      </c>
      <c r="FV46" s="43" t="s">
        <v>338</v>
      </c>
      <c r="FW46" s="43" t="s">
        <v>340</v>
      </c>
      <c r="FX46" s="43" t="s">
        <v>340</v>
      </c>
      <c r="FY46" s="43" t="s">
        <v>340</v>
      </c>
      <c r="FZ46" s="43" t="s">
        <v>340</v>
      </c>
      <c r="GA46" s="43" t="s">
        <v>341</v>
      </c>
      <c r="GB46" s="43" t="s">
        <v>340</v>
      </c>
      <c r="GC46" s="43" t="s">
        <v>338</v>
      </c>
      <c r="GD46" s="43" t="s">
        <v>338</v>
      </c>
      <c r="GE46" s="43" t="s">
        <v>338</v>
      </c>
      <c r="GF46" s="43" t="s">
        <v>338</v>
      </c>
      <c r="GG46" s="43" t="s">
        <v>340</v>
      </c>
      <c r="GH46" s="43" t="s">
        <v>338</v>
      </c>
      <c r="GI46" s="43" t="s">
        <v>338</v>
      </c>
      <c r="GJ46" s="43" t="s">
        <v>338</v>
      </c>
      <c r="GK46" s="43" t="s">
        <v>338</v>
      </c>
      <c r="GL46" s="43" t="s">
        <v>338</v>
      </c>
      <c r="GM46" s="43" t="s">
        <v>338</v>
      </c>
      <c r="GN46" s="43" t="s">
        <v>338</v>
      </c>
      <c r="GO46" s="43" t="s">
        <v>338</v>
      </c>
      <c r="GP46" s="43" t="s">
        <v>341</v>
      </c>
    </row>
    <row r="47" spans="1:198" x14ac:dyDescent="0.3">
      <c r="A47" s="45"/>
      <c r="B47" s="47" t="s">
        <v>727</v>
      </c>
      <c r="C47" s="47" t="s">
        <v>329</v>
      </c>
      <c r="D47" s="45" t="s">
        <v>337</v>
      </c>
      <c r="E47" s="45" t="s">
        <v>329</v>
      </c>
      <c r="F47" s="45" t="s">
        <v>433</v>
      </c>
      <c r="G47" s="43" t="s">
        <v>495</v>
      </c>
      <c r="H47" s="43" t="s">
        <v>497</v>
      </c>
      <c r="I47" s="119" t="s">
        <v>337</v>
      </c>
      <c r="J47" s="119" t="s">
        <v>829</v>
      </c>
      <c r="K47" s="119" t="s">
        <v>844</v>
      </c>
      <c r="L47" s="50">
        <v>7</v>
      </c>
      <c r="M47" s="129" t="s">
        <v>507</v>
      </c>
      <c r="N47" s="43" t="s">
        <v>338</v>
      </c>
      <c r="O47" s="43" t="s">
        <v>338</v>
      </c>
      <c r="P47" s="43" t="s">
        <v>340</v>
      </c>
      <c r="Q47" s="43" t="s">
        <v>338</v>
      </c>
      <c r="R47" s="43" t="s">
        <v>338</v>
      </c>
      <c r="S47" s="43" t="s">
        <v>338</v>
      </c>
      <c r="T47" s="43" t="s">
        <v>341</v>
      </c>
      <c r="U47" s="43" t="s">
        <v>338</v>
      </c>
      <c r="V47" s="43" t="s">
        <v>341</v>
      </c>
      <c r="W47" s="43" t="s">
        <v>341</v>
      </c>
      <c r="X47" s="43" t="s">
        <v>340</v>
      </c>
      <c r="Y47" s="43" t="s">
        <v>340</v>
      </c>
      <c r="Z47" s="43" t="s">
        <v>338</v>
      </c>
      <c r="AA47" s="43" t="s">
        <v>338</v>
      </c>
      <c r="AB47" s="43" t="s">
        <v>338</v>
      </c>
      <c r="AC47" s="43" t="s">
        <v>338</v>
      </c>
      <c r="AD47" s="43" t="s">
        <v>338</v>
      </c>
      <c r="AE47" s="43" t="s">
        <v>338</v>
      </c>
      <c r="AF47" s="43" t="s">
        <v>338</v>
      </c>
      <c r="AG47" s="43" t="s">
        <v>338</v>
      </c>
      <c r="AH47" s="43" t="s">
        <v>338</v>
      </c>
      <c r="AI47" s="43" t="s">
        <v>340</v>
      </c>
      <c r="AJ47" s="43" t="s">
        <v>338</v>
      </c>
      <c r="AK47" s="43" t="s">
        <v>338</v>
      </c>
      <c r="AL47" s="43" t="s">
        <v>341</v>
      </c>
      <c r="AM47" s="43" t="s">
        <v>338</v>
      </c>
      <c r="AN47" s="43" t="s">
        <v>338</v>
      </c>
      <c r="AO47" s="43" t="s">
        <v>338</v>
      </c>
      <c r="AP47" s="43" t="s">
        <v>338</v>
      </c>
      <c r="AQ47" s="43" t="s">
        <v>338</v>
      </c>
      <c r="AR47" s="43" t="s">
        <v>341</v>
      </c>
      <c r="AS47" s="43" t="s">
        <v>338</v>
      </c>
      <c r="AT47" s="43" t="s">
        <v>338</v>
      </c>
      <c r="AU47" s="43" t="s">
        <v>338</v>
      </c>
      <c r="AV47" s="43" t="s">
        <v>338</v>
      </c>
      <c r="AW47" s="43" t="s">
        <v>338</v>
      </c>
      <c r="AX47" s="43" t="s">
        <v>340</v>
      </c>
      <c r="AY47" s="43" t="s">
        <v>340</v>
      </c>
      <c r="AZ47" s="43" t="s">
        <v>338</v>
      </c>
      <c r="BA47" s="43" t="s">
        <v>338</v>
      </c>
      <c r="BB47" s="43" t="s">
        <v>338</v>
      </c>
      <c r="BC47" s="43" t="s">
        <v>338</v>
      </c>
      <c r="BD47" s="43" t="s">
        <v>341</v>
      </c>
      <c r="BE47" s="43" t="s">
        <v>338</v>
      </c>
      <c r="BF47" s="43" t="s">
        <v>338</v>
      </c>
      <c r="BG47" s="43" t="s">
        <v>340</v>
      </c>
      <c r="BH47" s="43" t="s">
        <v>338</v>
      </c>
      <c r="BI47" s="43" t="s">
        <v>338</v>
      </c>
      <c r="BJ47" s="43" t="s">
        <v>339</v>
      </c>
      <c r="BK47" s="43" t="s">
        <v>339</v>
      </c>
      <c r="BL47" s="129" t="s">
        <v>878</v>
      </c>
      <c r="BM47" s="43" t="s">
        <v>338</v>
      </c>
      <c r="BN47" s="43" t="s">
        <v>338</v>
      </c>
      <c r="BO47" s="43" t="s">
        <v>340</v>
      </c>
      <c r="BP47" s="43" t="s">
        <v>338</v>
      </c>
      <c r="BQ47" s="43" t="s">
        <v>338</v>
      </c>
      <c r="BR47" s="43" t="s">
        <v>338</v>
      </c>
      <c r="BS47" s="43" t="s">
        <v>341</v>
      </c>
      <c r="BT47" s="43" t="s">
        <v>338</v>
      </c>
      <c r="BU47" s="43" t="s">
        <v>341</v>
      </c>
      <c r="BV47" s="43" t="s">
        <v>341</v>
      </c>
      <c r="BW47" s="43" t="s">
        <v>338</v>
      </c>
      <c r="BX47" s="43" t="s">
        <v>338</v>
      </c>
      <c r="BY47" s="43" t="s">
        <v>338</v>
      </c>
      <c r="BZ47" s="43" t="s">
        <v>338</v>
      </c>
      <c r="CA47" s="43" t="s">
        <v>338</v>
      </c>
      <c r="CB47" s="43" t="s">
        <v>341</v>
      </c>
      <c r="CC47" s="43" t="s">
        <v>338</v>
      </c>
      <c r="CD47" s="43" t="s">
        <v>340</v>
      </c>
      <c r="CE47" s="43" t="s">
        <v>338</v>
      </c>
      <c r="CF47" s="43" t="s">
        <v>338</v>
      </c>
      <c r="CG47" s="43" t="s">
        <v>341</v>
      </c>
      <c r="CH47" s="43" t="s">
        <v>338</v>
      </c>
      <c r="CI47" s="43" t="s">
        <v>340</v>
      </c>
      <c r="CJ47" s="43" t="s">
        <v>338</v>
      </c>
      <c r="CK47" s="43" t="s">
        <v>338</v>
      </c>
      <c r="CL47" s="43" t="s">
        <v>341</v>
      </c>
      <c r="CM47" s="43" t="s">
        <v>338</v>
      </c>
      <c r="CN47" s="43" t="s">
        <v>338</v>
      </c>
      <c r="CO47" s="43" t="s">
        <v>338</v>
      </c>
      <c r="CP47" s="43" t="s">
        <v>338</v>
      </c>
      <c r="CQ47" s="43" t="s">
        <v>338</v>
      </c>
      <c r="CR47" s="43" t="s">
        <v>338</v>
      </c>
      <c r="CS47" s="43" t="s">
        <v>338</v>
      </c>
      <c r="CT47" s="43" t="s">
        <v>338</v>
      </c>
      <c r="CU47" s="43" t="s">
        <v>338</v>
      </c>
      <c r="CV47" s="43" t="s">
        <v>340</v>
      </c>
      <c r="CW47" s="43" t="s">
        <v>340</v>
      </c>
      <c r="CX47" s="43" t="s">
        <v>340</v>
      </c>
      <c r="CY47" s="43" t="s">
        <v>338</v>
      </c>
      <c r="CZ47" s="43" t="s">
        <v>340</v>
      </c>
      <c r="DA47" s="43" t="s">
        <v>338</v>
      </c>
      <c r="DB47" s="43" t="s">
        <v>338</v>
      </c>
      <c r="DC47" s="43" t="s">
        <v>341</v>
      </c>
      <c r="DD47" s="43" t="s">
        <v>339</v>
      </c>
      <c r="DE47" s="43" t="s">
        <v>339</v>
      </c>
      <c r="DF47" s="43" t="s">
        <v>339</v>
      </c>
      <c r="DG47" s="43" t="s">
        <v>339</v>
      </c>
      <c r="DH47" s="43" t="s">
        <v>339</v>
      </c>
      <c r="DI47" s="43" t="s">
        <v>339</v>
      </c>
      <c r="DJ47" s="43" t="s">
        <v>339</v>
      </c>
      <c r="DK47" s="43" t="s">
        <v>339</v>
      </c>
      <c r="DL47" s="43" t="s">
        <v>339</v>
      </c>
      <c r="DM47" s="43" t="s">
        <v>341</v>
      </c>
      <c r="DN47" s="43" t="s">
        <v>340</v>
      </c>
      <c r="DO47" s="43" t="s">
        <v>338</v>
      </c>
      <c r="DP47" s="43" t="s">
        <v>338</v>
      </c>
      <c r="DQ47" s="43" t="s">
        <v>338</v>
      </c>
      <c r="DR47" s="43" t="s">
        <v>338</v>
      </c>
      <c r="DS47" s="43" t="s">
        <v>338</v>
      </c>
      <c r="DT47" s="43" t="s">
        <v>340</v>
      </c>
      <c r="DU47" s="43" t="s">
        <v>338</v>
      </c>
      <c r="DV47" s="43" t="s">
        <v>338</v>
      </c>
      <c r="DW47" s="43" t="s">
        <v>338</v>
      </c>
      <c r="DX47" s="43" t="s">
        <v>338</v>
      </c>
      <c r="DY47" s="43" t="s">
        <v>338</v>
      </c>
      <c r="DZ47" s="43" t="s">
        <v>340</v>
      </c>
      <c r="EA47" s="43" t="s">
        <v>338</v>
      </c>
      <c r="EB47" s="43" t="s">
        <v>340</v>
      </c>
      <c r="EC47" s="43" t="s">
        <v>338</v>
      </c>
      <c r="ED47" s="43" t="s">
        <v>338</v>
      </c>
      <c r="EE47" s="43" t="s">
        <v>338</v>
      </c>
      <c r="EF47" s="43" t="s">
        <v>338</v>
      </c>
      <c r="EG47" s="43" t="s">
        <v>338</v>
      </c>
      <c r="EH47" s="43" t="s">
        <v>340</v>
      </c>
      <c r="EI47" s="43" t="s">
        <v>338</v>
      </c>
      <c r="EJ47" s="43" t="s">
        <v>341</v>
      </c>
      <c r="EK47" s="43" t="s">
        <v>339</v>
      </c>
      <c r="EL47" s="43" t="s">
        <v>341</v>
      </c>
      <c r="EM47" s="43" t="s">
        <v>341</v>
      </c>
      <c r="EN47" s="43" t="s">
        <v>338</v>
      </c>
      <c r="EO47" s="43" t="s">
        <v>338</v>
      </c>
      <c r="EP47" s="43" t="s">
        <v>338</v>
      </c>
      <c r="EQ47" s="43" t="s">
        <v>341</v>
      </c>
      <c r="ER47" s="43" t="s">
        <v>339</v>
      </c>
      <c r="ES47" s="43" t="s">
        <v>339</v>
      </c>
      <c r="ET47" s="43" t="s">
        <v>339</v>
      </c>
      <c r="EU47" s="43" t="s">
        <v>339</v>
      </c>
      <c r="EV47" s="43" t="s">
        <v>339</v>
      </c>
      <c r="EW47" s="43" t="s">
        <v>341</v>
      </c>
      <c r="EX47" s="43" t="s">
        <v>339</v>
      </c>
      <c r="EY47" s="43" t="s">
        <v>341</v>
      </c>
      <c r="EZ47" s="43" t="s">
        <v>339</v>
      </c>
      <c r="FA47" s="43" t="s">
        <v>341</v>
      </c>
      <c r="FB47" s="43" t="s">
        <v>341</v>
      </c>
      <c r="FC47" s="43" t="s">
        <v>339</v>
      </c>
      <c r="FD47" s="43" t="s">
        <v>339</v>
      </c>
      <c r="FE47" s="43" t="s">
        <v>339</v>
      </c>
      <c r="FF47" s="43" t="s">
        <v>339</v>
      </c>
      <c r="FG47" s="43" t="s">
        <v>341</v>
      </c>
      <c r="FH47" s="43" t="s">
        <v>339</v>
      </c>
      <c r="FI47" s="43" t="s">
        <v>339</v>
      </c>
      <c r="FJ47" s="43" t="s">
        <v>339</v>
      </c>
      <c r="FK47" s="43" t="s">
        <v>339</v>
      </c>
      <c r="FL47" s="43" t="s">
        <v>339</v>
      </c>
      <c r="FM47" s="43" t="s">
        <v>339</v>
      </c>
      <c r="FN47" s="43" t="s">
        <v>341</v>
      </c>
      <c r="FO47" s="43" t="s">
        <v>339</v>
      </c>
      <c r="FP47" s="43" t="s">
        <v>339</v>
      </c>
      <c r="FQ47" s="43" t="s">
        <v>339</v>
      </c>
      <c r="FR47" s="43" t="s">
        <v>338</v>
      </c>
      <c r="FS47" s="43" t="s">
        <v>338</v>
      </c>
      <c r="FT47" s="43" t="s">
        <v>338</v>
      </c>
      <c r="FU47" s="43" t="s">
        <v>338</v>
      </c>
      <c r="FV47" s="43" t="s">
        <v>338</v>
      </c>
      <c r="FW47" s="43" t="s">
        <v>340</v>
      </c>
      <c r="FX47" s="43" t="s">
        <v>340</v>
      </c>
      <c r="FY47" s="43" t="s">
        <v>340</v>
      </c>
      <c r="FZ47" s="43" t="s">
        <v>340</v>
      </c>
      <c r="GA47" s="43" t="s">
        <v>341</v>
      </c>
      <c r="GB47" s="43" t="s">
        <v>340</v>
      </c>
      <c r="GC47" s="43" t="s">
        <v>338</v>
      </c>
      <c r="GD47" s="43" t="s">
        <v>338</v>
      </c>
      <c r="GE47" s="43" t="s">
        <v>338</v>
      </c>
      <c r="GF47" s="43" t="s">
        <v>338</v>
      </c>
      <c r="GG47" s="43" t="s">
        <v>340</v>
      </c>
      <c r="GH47" s="43" t="s">
        <v>338</v>
      </c>
      <c r="GI47" s="43" t="s">
        <v>338</v>
      </c>
      <c r="GJ47" s="43" t="s">
        <v>338</v>
      </c>
      <c r="GK47" s="43" t="s">
        <v>338</v>
      </c>
      <c r="GL47" s="43" t="s">
        <v>338</v>
      </c>
      <c r="GM47" s="43" t="s">
        <v>338</v>
      </c>
      <c r="GN47" s="43" t="s">
        <v>338</v>
      </c>
      <c r="GO47" s="43" t="s">
        <v>338</v>
      </c>
      <c r="GP47" s="43" t="s">
        <v>341</v>
      </c>
    </row>
    <row r="48" spans="1:198" x14ac:dyDescent="0.3">
      <c r="A48" s="45"/>
      <c r="B48" s="47" t="s">
        <v>569</v>
      </c>
      <c r="C48" s="47" t="s">
        <v>502</v>
      </c>
      <c r="D48" s="45" t="s">
        <v>329</v>
      </c>
      <c r="E48" s="45" t="s">
        <v>329</v>
      </c>
      <c r="F48" s="45" t="s">
        <v>336</v>
      </c>
      <c r="G48" s="43" t="s">
        <v>495</v>
      </c>
      <c r="H48" s="43" t="s">
        <v>497</v>
      </c>
      <c r="I48" s="119" t="s">
        <v>337</v>
      </c>
      <c r="J48" s="119" t="s">
        <v>830</v>
      </c>
      <c r="K48" s="119" t="s">
        <v>852</v>
      </c>
      <c r="L48" s="50">
        <v>13</v>
      </c>
      <c r="M48" s="129" t="s">
        <v>507</v>
      </c>
      <c r="N48" s="43" t="s">
        <v>338</v>
      </c>
      <c r="O48" s="43" t="s">
        <v>338</v>
      </c>
      <c r="P48" s="43" t="s">
        <v>340</v>
      </c>
      <c r="Q48" s="43" t="s">
        <v>338</v>
      </c>
      <c r="R48" s="43" t="s">
        <v>338</v>
      </c>
      <c r="S48" s="43" t="s">
        <v>338</v>
      </c>
      <c r="T48" s="43" t="s">
        <v>341</v>
      </c>
      <c r="U48" s="43" t="s">
        <v>338</v>
      </c>
      <c r="V48" s="43" t="s">
        <v>341</v>
      </c>
      <c r="W48" s="43" t="s">
        <v>341</v>
      </c>
      <c r="X48" s="43" t="s">
        <v>340</v>
      </c>
      <c r="Y48" s="43" t="s">
        <v>340</v>
      </c>
      <c r="Z48" s="43" t="s">
        <v>338</v>
      </c>
      <c r="AA48" s="43" t="s">
        <v>338</v>
      </c>
      <c r="AB48" s="43" t="s">
        <v>338</v>
      </c>
      <c r="AC48" s="43" t="s">
        <v>338</v>
      </c>
      <c r="AD48" s="43" t="s">
        <v>338</v>
      </c>
      <c r="AE48" s="43" t="s">
        <v>338</v>
      </c>
      <c r="AF48" s="43" t="s">
        <v>338</v>
      </c>
      <c r="AG48" s="43" t="s">
        <v>338</v>
      </c>
      <c r="AH48" s="43" t="s">
        <v>338</v>
      </c>
      <c r="AI48" s="43" t="s">
        <v>340</v>
      </c>
      <c r="AJ48" s="43" t="s">
        <v>338</v>
      </c>
      <c r="AK48" s="43" t="s">
        <v>338</v>
      </c>
      <c r="AL48" s="43" t="s">
        <v>341</v>
      </c>
      <c r="AM48" s="43" t="s">
        <v>338</v>
      </c>
      <c r="AN48" s="43" t="s">
        <v>338</v>
      </c>
      <c r="AO48" s="43" t="s">
        <v>338</v>
      </c>
      <c r="AP48" s="43" t="s">
        <v>341</v>
      </c>
      <c r="AQ48" s="43" t="s">
        <v>339</v>
      </c>
      <c r="AR48" s="43" t="s">
        <v>339</v>
      </c>
      <c r="AS48" s="43" t="s">
        <v>339</v>
      </c>
      <c r="AT48" s="43" t="s">
        <v>339</v>
      </c>
      <c r="AU48" s="43" t="s">
        <v>339</v>
      </c>
      <c r="AV48" s="43" t="s">
        <v>338</v>
      </c>
      <c r="AW48" s="43" t="s">
        <v>338</v>
      </c>
      <c r="AX48" s="43" t="s">
        <v>340</v>
      </c>
      <c r="AY48" s="43" t="s">
        <v>340</v>
      </c>
      <c r="AZ48" s="43" t="s">
        <v>338</v>
      </c>
      <c r="BA48" s="43" t="s">
        <v>338</v>
      </c>
      <c r="BB48" s="43" t="s">
        <v>338</v>
      </c>
      <c r="BC48" s="43" t="s">
        <v>338</v>
      </c>
      <c r="BD48" s="43" t="s">
        <v>341</v>
      </c>
      <c r="BE48" s="43" t="s">
        <v>338</v>
      </c>
      <c r="BF48" s="43" t="s">
        <v>338</v>
      </c>
      <c r="BG48" s="43" t="s">
        <v>340</v>
      </c>
      <c r="BH48" s="43" t="s">
        <v>338</v>
      </c>
      <c r="BI48" s="43" t="s">
        <v>338</v>
      </c>
      <c r="BJ48" s="43" t="s">
        <v>339</v>
      </c>
      <c r="BK48" s="43" t="s">
        <v>339</v>
      </c>
      <c r="BL48" s="129" t="s">
        <v>878</v>
      </c>
      <c r="BM48" s="43" t="s">
        <v>338</v>
      </c>
      <c r="BN48" s="43" t="s">
        <v>338</v>
      </c>
      <c r="BO48" s="43" t="s">
        <v>340</v>
      </c>
      <c r="BP48" s="43" t="s">
        <v>338</v>
      </c>
      <c r="BQ48" s="43" t="s">
        <v>338</v>
      </c>
      <c r="BR48" s="43" t="s">
        <v>338</v>
      </c>
      <c r="BS48" s="43" t="s">
        <v>341</v>
      </c>
      <c r="BT48" s="43" t="s">
        <v>338</v>
      </c>
      <c r="BU48" s="43" t="s">
        <v>341</v>
      </c>
      <c r="BV48" s="43" t="s">
        <v>341</v>
      </c>
      <c r="BW48" s="43" t="s">
        <v>338</v>
      </c>
      <c r="BX48" s="43" t="s">
        <v>338</v>
      </c>
      <c r="BY48" s="43" t="s">
        <v>338</v>
      </c>
      <c r="BZ48" s="43" t="s">
        <v>338</v>
      </c>
      <c r="CA48" s="43" t="s">
        <v>338</v>
      </c>
      <c r="CB48" s="43" t="s">
        <v>338</v>
      </c>
      <c r="CC48" s="43" t="s">
        <v>338</v>
      </c>
      <c r="CD48" s="43" t="s">
        <v>340</v>
      </c>
      <c r="CE48" s="43" t="s">
        <v>338</v>
      </c>
      <c r="CF48" s="43" t="s">
        <v>338</v>
      </c>
      <c r="CG48" s="43" t="s">
        <v>341</v>
      </c>
      <c r="CH48" s="43" t="s">
        <v>338</v>
      </c>
      <c r="CI48" s="43" t="s">
        <v>340</v>
      </c>
      <c r="CJ48" s="43" t="s">
        <v>338</v>
      </c>
      <c r="CK48" s="43" t="s">
        <v>338</v>
      </c>
      <c r="CL48" s="43" t="s">
        <v>341</v>
      </c>
      <c r="CM48" s="43" t="s">
        <v>338</v>
      </c>
      <c r="CN48" s="43" t="s">
        <v>338</v>
      </c>
      <c r="CO48" s="43" t="s">
        <v>338</v>
      </c>
      <c r="CP48" s="43" t="s">
        <v>338</v>
      </c>
      <c r="CQ48" s="43" t="s">
        <v>338</v>
      </c>
      <c r="CR48" s="43" t="s">
        <v>338</v>
      </c>
      <c r="CS48" s="43" t="s">
        <v>338</v>
      </c>
      <c r="CT48" s="43" t="s">
        <v>338</v>
      </c>
      <c r="CU48" s="43" t="s">
        <v>338</v>
      </c>
      <c r="CV48" s="43" t="s">
        <v>340</v>
      </c>
      <c r="CW48" s="43" t="s">
        <v>340</v>
      </c>
      <c r="CX48" s="43" t="s">
        <v>340</v>
      </c>
      <c r="CY48" s="43" t="s">
        <v>338</v>
      </c>
      <c r="CZ48" s="43" t="s">
        <v>340</v>
      </c>
      <c r="DA48" s="43" t="s">
        <v>338</v>
      </c>
      <c r="DB48" s="43" t="s">
        <v>338</v>
      </c>
      <c r="DC48" s="43" t="s">
        <v>340</v>
      </c>
      <c r="DD48" s="43" t="s">
        <v>338</v>
      </c>
      <c r="DE48" s="43" t="s">
        <v>338</v>
      </c>
      <c r="DF48" s="43" t="s">
        <v>340</v>
      </c>
      <c r="DG48" s="43" t="s">
        <v>338</v>
      </c>
      <c r="DH48" s="43" t="s">
        <v>338</v>
      </c>
      <c r="DI48" s="43" t="s">
        <v>338</v>
      </c>
      <c r="DJ48" s="43" t="s">
        <v>338</v>
      </c>
      <c r="DK48" s="43" t="s">
        <v>338</v>
      </c>
      <c r="DL48" s="43" t="s">
        <v>338</v>
      </c>
      <c r="DM48" s="43" t="s">
        <v>341</v>
      </c>
      <c r="DN48" s="43" t="s">
        <v>338</v>
      </c>
      <c r="DO48" s="43" t="s">
        <v>338</v>
      </c>
      <c r="DP48" s="43" t="s">
        <v>338</v>
      </c>
      <c r="DQ48" s="43" t="s">
        <v>338</v>
      </c>
      <c r="DR48" s="43" t="s">
        <v>338</v>
      </c>
      <c r="DS48" s="43" t="s">
        <v>338</v>
      </c>
      <c r="DT48" s="43" t="s">
        <v>340</v>
      </c>
      <c r="DU48" s="43" t="s">
        <v>338</v>
      </c>
      <c r="DV48" s="43" t="s">
        <v>338</v>
      </c>
      <c r="DW48" s="43" t="s">
        <v>338</v>
      </c>
      <c r="DX48" s="43" t="s">
        <v>338</v>
      </c>
      <c r="DY48" s="43" t="s">
        <v>338</v>
      </c>
      <c r="DZ48" s="43" t="s">
        <v>340</v>
      </c>
      <c r="EA48" s="43" t="s">
        <v>338</v>
      </c>
      <c r="EB48" s="43" t="s">
        <v>340</v>
      </c>
      <c r="EC48" s="43" t="s">
        <v>338</v>
      </c>
      <c r="ED48" s="43" t="s">
        <v>338</v>
      </c>
      <c r="EE48" s="43" t="s">
        <v>338</v>
      </c>
      <c r="EF48" s="43" t="s">
        <v>338</v>
      </c>
      <c r="EG48" s="43" t="s">
        <v>338</v>
      </c>
      <c r="EH48" s="43" t="s">
        <v>340</v>
      </c>
      <c r="EI48" s="43" t="s">
        <v>338</v>
      </c>
      <c r="EJ48" s="43" t="s">
        <v>341</v>
      </c>
      <c r="EK48" s="43" t="s">
        <v>339</v>
      </c>
      <c r="EL48" s="43" t="s">
        <v>341</v>
      </c>
      <c r="EM48" s="43" t="s">
        <v>341</v>
      </c>
      <c r="EN48" s="43" t="s">
        <v>338</v>
      </c>
      <c r="EO48" s="43" t="s">
        <v>338</v>
      </c>
      <c r="EP48" s="43" t="s">
        <v>338</v>
      </c>
      <c r="EQ48" s="43" t="s">
        <v>340</v>
      </c>
      <c r="ER48" s="43" t="s">
        <v>338</v>
      </c>
      <c r="ES48" s="43" t="s">
        <v>338</v>
      </c>
      <c r="ET48" s="43" t="s">
        <v>338</v>
      </c>
      <c r="EU48" s="43" t="s">
        <v>338</v>
      </c>
      <c r="EV48" s="43" t="s">
        <v>338</v>
      </c>
      <c r="EW48" s="43" t="s">
        <v>340</v>
      </c>
      <c r="EX48" s="43" t="s">
        <v>338</v>
      </c>
      <c r="EY48" s="43" t="s">
        <v>338</v>
      </c>
      <c r="EZ48" s="43" t="s">
        <v>338</v>
      </c>
      <c r="FA48" s="43" t="s">
        <v>340</v>
      </c>
      <c r="FB48" s="43" t="s">
        <v>341</v>
      </c>
      <c r="FC48" s="43" t="s">
        <v>339</v>
      </c>
      <c r="FD48" s="43" t="s">
        <v>339</v>
      </c>
      <c r="FE48" s="43" t="s">
        <v>339</v>
      </c>
      <c r="FF48" s="43" t="s">
        <v>339</v>
      </c>
      <c r="FG48" s="43" t="s">
        <v>338</v>
      </c>
      <c r="FH48" s="43" t="s">
        <v>338</v>
      </c>
      <c r="FI48" s="43" t="s">
        <v>338</v>
      </c>
      <c r="FJ48" s="43" t="s">
        <v>340</v>
      </c>
      <c r="FK48" s="43" t="s">
        <v>338</v>
      </c>
      <c r="FL48" s="43" t="s">
        <v>338</v>
      </c>
      <c r="FM48" s="43" t="s">
        <v>338</v>
      </c>
      <c r="FN48" s="43" t="s">
        <v>340</v>
      </c>
      <c r="FO48" s="43" t="s">
        <v>338</v>
      </c>
      <c r="FP48" s="43" t="s">
        <v>338</v>
      </c>
      <c r="FQ48" s="43" t="s">
        <v>340</v>
      </c>
      <c r="FR48" s="43" t="s">
        <v>338</v>
      </c>
      <c r="FS48" s="43" t="s">
        <v>338</v>
      </c>
      <c r="FT48" s="43" t="s">
        <v>338</v>
      </c>
      <c r="FU48" s="43" t="s">
        <v>338</v>
      </c>
      <c r="FV48" s="43" t="s">
        <v>338</v>
      </c>
      <c r="FW48" s="43" t="s">
        <v>340</v>
      </c>
      <c r="FX48" s="43" t="s">
        <v>340</v>
      </c>
      <c r="FY48" s="43" t="s">
        <v>340</v>
      </c>
      <c r="FZ48" s="43" t="s">
        <v>340</v>
      </c>
      <c r="GA48" s="43" t="s">
        <v>341</v>
      </c>
      <c r="GB48" s="43" t="s">
        <v>340</v>
      </c>
      <c r="GC48" s="43" t="s">
        <v>338</v>
      </c>
      <c r="GD48" s="43" t="s">
        <v>338</v>
      </c>
      <c r="GE48" s="43" t="s">
        <v>338</v>
      </c>
      <c r="GF48" s="43" t="s">
        <v>338</v>
      </c>
      <c r="GG48" s="43" t="s">
        <v>340</v>
      </c>
      <c r="GH48" s="43" t="s">
        <v>338</v>
      </c>
      <c r="GI48" s="43" t="s">
        <v>338</v>
      </c>
      <c r="GJ48" s="43" t="s">
        <v>338</v>
      </c>
      <c r="GK48" s="43" t="s">
        <v>338</v>
      </c>
      <c r="GL48" s="43" t="s">
        <v>338</v>
      </c>
      <c r="GM48" s="43" t="s">
        <v>338</v>
      </c>
      <c r="GN48" s="43" t="s">
        <v>338</v>
      </c>
      <c r="GO48" s="43" t="s">
        <v>338</v>
      </c>
      <c r="GP48" s="43" t="s">
        <v>341</v>
      </c>
    </row>
    <row r="49" spans="1:198" x14ac:dyDescent="0.3">
      <c r="A49" s="45"/>
      <c r="B49" s="47" t="s">
        <v>569</v>
      </c>
      <c r="C49" s="47" t="s">
        <v>502</v>
      </c>
      <c r="D49" s="45" t="s">
        <v>329</v>
      </c>
      <c r="E49" s="45" t="s">
        <v>330</v>
      </c>
      <c r="F49" s="45" t="s">
        <v>336</v>
      </c>
      <c r="G49" s="43" t="s">
        <v>495</v>
      </c>
      <c r="H49" s="43" t="s">
        <v>497</v>
      </c>
      <c r="I49" s="119" t="s">
        <v>337</v>
      </c>
      <c r="J49" s="119" t="s">
        <v>832</v>
      </c>
      <c r="K49" s="119" t="s">
        <v>853</v>
      </c>
      <c r="L49" s="50">
        <v>21</v>
      </c>
      <c r="M49" s="129" t="s">
        <v>507</v>
      </c>
      <c r="N49" s="43" t="s">
        <v>338</v>
      </c>
      <c r="O49" s="43" t="s">
        <v>338</v>
      </c>
      <c r="P49" s="43" t="s">
        <v>340</v>
      </c>
      <c r="Q49" s="43" t="s">
        <v>338</v>
      </c>
      <c r="R49" s="43" t="s">
        <v>338</v>
      </c>
      <c r="S49" s="43" t="s">
        <v>338</v>
      </c>
      <c r="T49" s="43" t="s">
        <v>341</v>
      </c>
      <c r="U49" s="43" t="s">
        <v>338</v>
      </c>
      <c r="V49" s="43" t="s">
        <v>341</v>
      </c>
      <c r="W49" s="43" t="s">
        <v>341</v>
      </c>
      <c r="X49" s="43" t="s">
        <v>340</v>
      </c>
      <c r="Y49" s="43" t="s">
        <v>340</v>
      </c>
      <c r="Z49" s="43" t="s">
        <v>338</v>
      </c>
      <c r="AA49" s="43" t="s">
        <v>338</v>
      </c>
      <c r="AB49" s="43" t="s">
        <v>338</v>
      </c>
      <c r="AC49" s="43" t="s">
        <v>338</v>
      </c>
      <c r="AD49" s="43" t="s">
        <v>338</v>
      </c>
      <c r="AE49" s="43" t="s">
        <v>338</v>
      </c>
      <c r="AF49" s="43" t="s">
        <v>338</v>
      </c>
      <c r="AG49" s="43" t="s">
        <v>338</v>
      </c>
      <c r="AH49" s="43" t="s">
        <v>338</v>
      </c>
      <c r="AI49" s="43" t="s">
        <v>340</v>
      </c>
      <c r="AJ49" s="43" t="s">
        <v>338</v>
      </c>
      <c r="AK49" s="43" t="s">
        <v>338</v>
      </c>
      <c r="AL49" s="43" t="s">
        <v>341</v>
      </c>
      <c r="AM49" s="43" t="s">
        <v>338</v>
      </c>
      <c r="AN49" s="43" t="s">
        <v>338</v>
      </c>
      <c r="AO49" s="43" t="s">
        <v>338</v>
      </c>
      <c r="AP49" s="43" t="s">
        <v>341</v>
      </c>
      <c r="AQ49" s="43" t="s">
        <v>339</v>
      </c>
      <c r="AR49" s="43" t="s">
        <v>339</v>
      </c>
      <c r="AS49" s="43" t="s">
        <v>339</v>
      </c>
      <c r="AT49" s="43" t="s">
        <v>339</v>
      </c>
      <c r="AU49" s="43" t="s">
        <v>339</v>
      </c>
      <c r="AV49" s="43" t="s">
        <v>338</v>
      </c>
      <c r="AW49" s="43" t="s">
        <v>338</v>
      </c>
      <c r="AX49" s="43" t="s">
        <v>340</v>
      </c>
      <c r="AY49" s="43" t="s">
        <v>340</v>
      </c>
      <c r="AZ49" s="43" t="s">
        <v>338</v>
      </c>
      <c r="BA49" s="43" t="s">
        <v>338</v>
      </c>
      <c r="BB49" s="43" t="s">
        <v>338</v>
      </c>
      <c r="BC49" s="43" t="s">
        <v>338</v>
      </c>
      <c r="BD49" s="43" t="s">
        <v>341</v>
      </c>
      <c r="BE49" s="43" t="s">
        <v>338</v>
      </c>
      <c r="BF49" s="43" t="s">
        <v>338</v>
      </c>
      <c r="BG49" s="43" t="s">
        <v>340</v>
      </c>
      <c r="BH49" s="43" t="s">
        <v>338</v>
      </c>
      <c r="BI49" s="43" t="s">
        <v>338</v>
      </c>
      <c r="BJ49" s="43" t="s">
        <v>339</v>
      </c>
      <c r="BK49" s="43" t="s">
        <v>339</v>
      </c>
      <c r="BL49" s="129" t="s">
        <v>878</v>
      </c>
      <c r="BM49" s="43" t="s">
        <v>338</v>
      </c>
      <c r="BN49" s="43" t="s">
        <v>338</v>
      </c>
      <c r="BO49" s="43" t="s">
        <v>340</v>
      </c>
      <c r="BP49" s="43" t="s">
        <v>338</v>
      </c>
      <c r="BQ49" s="43" t="s">
        <v>338</v>
      </c>
      <c r="BR49" s="43" t="s">
        <v>338</v>
      </c>
      <c r="BS49" s="43" t="s">
        <v>341</v>
      </c>
      <c r="BT49" s="43" t="s">
        <v>338</v>
      </c>
      <c r="BU49" s="43" t="s">
        <v>341</v>
      </c>
      <c r="BV49" s="43" t="s">
        <v>341</v>
      </c>
      <c r="BW49" s="43" t="s">
        <v>338</v>
      </c>
      <c r="BX49" s="43" t="s">
        <v>338</v>
      </c>
      <c r="BY49" s="43" t="s">
        <v>338</v>
      </c>
      <c r="BZ49" s="43" t="s">
        <v>338</v>
      </c>
      <c r="CA49" s="43" t="s">
        <v>338</v>
      </c>
      <c r="CB49" s="43" t="s">
        <v>338</v>
      </c>
      <c r="CC49" s="43" t="s">
        <v>338</v>
      </c>
      <c r="CD49" s="43" t="s">
        <v>340</v>
      </c>
      <c r="CE49" s="43" t="s">
        <v>338</v>
      </c>
      <c r="CF49" s="43" t="s">
        <v>338</v>
      </c>
      <c r="CG49" s="43" t="s">
        <v>341</v>
      </c>
      <c r="CH49" s="43" t="s">
        <v>338</v>
      </c>
      <c r="CI49" s="43" t="s">
        <v>340</v>
      </c>
      <c r="CJ49" s="43" t="s">
        <v>338</v>
      </c>
      <c r="CK49" s="43" t="s">
        <v>338</v>
      </c>
      <c r="CL49" s="43" t="s">
        <v>341</v>
      </c>
      <c r="CM49" s="43" t="s">
        <v>338</v>
      </c>
      <c r="CN49" s="43" t="s">
        <v>338</v>
      </c>
      <c r="CO49" s="43" t="s">
        <v>338</v>
      </c>
      <c r="CP49" s="43" t="s">
        <v>338</v>
      </c>
      <c r="CQ49" s="43" t="s">
        <v>338</v>
      </c>
      <c r="CR49" s="43" t="s">
        <v>338</v>
      </c>
      <c r="CS49" s="43" t="s">
        <v>338</v>
      </c>
      <c r="CT49" s="43" t="s">
        <v>338</v>
      </c>
      <c r="CU49" s="43" t="s">
        <v>338</v>
      </c>
      <c r="CV49" s="43" t="s">
        <v>340</v>
      </c>
      <c r="CW49" s="43" t="s">
        <v>340</v>
      </c>
      <c r="CX49" s="43" t="s">
        <v>340</v>
      </c>
      <c r="CY49" s="43" t="s">
        <v>338</v>
      </c>
      <c r="CZ49" s="43" t="s">
        <v>340</v>
      </c>
      <c r="DA49" s="43" t="s">
        <v>338</v>
      </c>
      <c r="DB49" s="43" t="s">
        <v>338</v>
      </c>
      <c r="DC49" s="43" t="s">
        <v>340</v>
      </c>
      <c r="DD49" s="43" t="s">
        <v>338</v>
      </c>
      <c r="DE49" s="43" t="s">
        <v>338</v>
      </c>
      <c r="DF49" s="43" t="s">
        <v>340</v>
      </c>
      <c r="DG49" s="43" t="s">
        <v>338</v>
      </c>
      <c r="DH49" s="43" t="s">
        <v>338</v>
      </c>
      <c r="DI49" s="43" t="s">
        <v>338</v>
      </c>
      <c r="DJ49" s="43" t="s">
        <v>338</v>
      </c>
      <c r="DK49" s="43" t="s">
        <v>338</v>
      </c>
      <c r="DL49" s="43" t="s">
        <v>338</v>
      </c>
      <c r="DM49" s="43" t="s">
        <v>341</v>
      </c>
      <c r="DN49" s="43" t="s">
        <v>338</v>
      </c>
      <c r="DO49" s="43" t="s">
        <v>338</v>
      </c>
      <c r="DP49" s="43" t="s">
        <v>338</v>
      </c>
      <c r="DQ49" s="43" t="s">
        <v>338</v>
      </c>
      <c r="DR49" s="43" t="s">
        <v>338</v>
      </c>
      <c r="DS49" s="43" t="s">
        <v>338</v>
      </c>
      <c r="DT49" s="43" t="s">
        <v>340</v>
      </c>
      <c r="DU49" s="43" t="s">
        <v>338</v>
      </c>
      <c r="DV49" s="43" t="s">
        <v>338</v>
      </c>
      <c r="DW49" s="43" t="s">
        <v>338</v>
      </c>
      <c r="DX49" s="43" t="s">
        <v>338</v>
      </c>
      <c r="DY49" s="43" t="s">
        <v>338</v>
      </c>
      <c r="DZ49" s="43" t="s">
        <v>340</v>
      </c>
      <c r="EA49" s="43" t="s">
        <v>338</v>
      </c>
      <c r="EB49" s="43" t="s">
        <v>340</v>
      </c>
      <c r="EC49" s="43" t="s">
        <v>338</v>
      </c>
      <c r="ED49" s="43" t="s">
        <v>338</v>
      </c>
      <c r="EE49" s="43" t="s">
        <v>338</v>
      </c>
      <c r="EF49" s="43" t="s">
        <v>338</v>
      </c>
      <c r="EG49" s="43" t="s">
        <v>338</v>
      </c>
      <c r="EH49" s="43" t="s">
        <v>340</v>
      </c>
      <c r="EI49" s="43" t="s">
        <v>338</v>
      </c>
      <c r="EJ49" s="43" t="s">
        <v>341</v>
      </c>
      <c r="EK49" s="43" t="s">
        <v>339</v>
      </c>
      <c r="EL49" s="43" t="s">
        <v>341</v>
      </c>
      <c r="EM49" s="43" t="s">
        <v>341</v>
      </c>
      <c r="EN49" s="43" t="s">
        <v>338</v>
      </c>
      <c r="EO49" s="43" t="s">
        <v>338</v>
      </c>
      <c r="EP49" s="43" t="s">
        <v>338</v>
      </c>
      <c r="EQ49" s="43" t="s">
        <v>340</v>
      </c>
      <c r="ER49" s="43" t="s">
        <v>338</v>
      </c>
      <c r="ES49" s="43" t="s">
        <v>338</v>
      </c>
      <c r="ET49" s="43" t="s">
        <v>338</v>
      </c>
      <c r="EU49" s="43" t="s">
        <v>338</v>
      </c>
      <c r="EV49" s="43" t="s">
        <v>338</v>
      </c>
      <c r="EW49" s="43" t="s">
        <v>340</v>
      </c>
      <c r="EX49" s="43" t="s">
        <v>338</v>
      </c>
      <c r="EY49" s="43" t="s">
        <v>338</v>
      </c>
      <c r="EZ49" s="43" t="s">
        <v>338</v>
      </c>
      <c r="FA49" s="43" t="s">
        <v>340</v>
      </c>
      <c r="FB49" s="43" t="s">
        <v>341</v>
      </c>
      <c r="FC49" s="43" t="s">
        <v>339</v>
      </c>
      <c r="FD49" s="43" t="s">
        <v>339</v>
      </c>
      <c r="FE49" s="43" t="s">
        <v>339</v>
      </c>
      <c r="FF49" s="43" t="s">
        <v>339</v>
      </c>
      <c r="FG49" s="43" t="s">
        <v>338</v>
      </c>
      <c r="FH49" s="43" t="s">
        <v>338</v>
      </c>
      <c r="FI49" s="43" t="s">
        <v>338</v>
      </c>
      <c r="FJ49" s="43" t="s">
        <v>340</v>
      </c>
      <c r="FK49" s="43" t="s">
        <v>338</v>
      </c>
      <c r="FL49" s="43" t="s">
        <v>338</v>
      </c>
      <c r="FM49" s="43" t="s">
        <v>338</v>
      </c>
      <c r="FN49" s="43" t="s">
        <v>340</v>
      </c>
      <c r="FO49" s="43" t="s">
        <v>338</v>
      </c>
      <c r="FP49" s="43" t="s">
        <v>338</v>
      </c>
      <c r="FQ49" s="43" t="s">
        <v>340</v>
      </c>
      <c r="FR49" s="43" t="s">
        <v>338</v>
      </c>
      <c r="FS49" s="43" t="s">
        <v>338</v>
      </c>
      <c r="FT49" s="43" t="s">
        <v>338</v>
      </c>
      <c r="FU49" s="43" t="s">
        <v>338</v>
      </c>
      <c r="FV49" s="43" t="s">
        <v>338</v>
      </c>
      <c r="FW49" s="43" t="s">
        <v>340</v>
      </c>
      <c r="FX49" s="43" t="s">
        <v>340</v>
      </c>
      <c r="FY49" s="43" t="s">
        <v>340</v>
      </c>
      <c r="FZ49" s="43" t="s">
        <v>340</v>
      </c>
      <c r="GA49" s="43" t="s">
        <v>341</v>
      </c>
      <c r="GB49" s="43" t="s">
        <v>340</v>
      </c>
      <c r="GC49" s="43" t="s">
        <v>338</v>
      </c>
      <c r="GD49" s="43" t="s">
        <v>338</v>
      </c>
      <c r="GE49" s="43" t="s">
        <v>338</v>
      </c>
      <c r="GF49" s="43" t="s">
        <v>338</v>
      </c>
      <c r="GG49" s="43" t="s">
        <v>340</v>
      </c>
      <c r="GH49" s="43" t="s">
        <v>338</v>
      </c>
      <c r="GI49" s="43" t="s">
        <v>338</v>
      </c>
      <c r="GJ49" s="43" t="s">
        <v>338</v>
      </c>
      <c r="GK49" s="43" t="s">
        <v>338</v>
      </c>
      <c r="GL49" s="43" t="s">
        <v>338</v>
      </c>
      <c r="GM49" s="43" t="s">
        <v>338</v>
      </c>
      <c r="GN49" s="43" t="s">
        <v>338</v>
      </c>
      <c r="GO49" s="43" t="s">
        <v>338</v>
      </c>
      <c r="GP49" s="43" t="s">
        <v>341</v>
      </c>
    </row>
    <row r="50" spans="1:198" x14ac:dyDescent="0.3">
      <c r="A50" s="45"/>
      <c r="B50" s="47" t="s">
        <v>569</v>
      </c>
      <c r="C50" s="47" t="s">
        <v>502</v>
      </c>
      <c r="D50" s="45" t="s">
        <v>329</v>
      </c>
      <c r="E50" s="45" t="s">
        <v>337</v>
      </c>
      <c r="F50" s="45" t="s">
        <v>336</v>
      </c>
      <c r="G50" s="43" t="s">
        <v>495</v>
      </c>
      <c r="H50" s="43" t="s">
        <v>497</v>
      </c>
      <c r="I50" s="119" t="s">
        <v>337</v>
      </c>
      <c r="J50" s="119" t="s">
        <v>834</v>
      </c>
      <c r="K50" s="119" t="s">
        <v>854</v>
      </c>
      <c r="L50" s="50">
        <v>29</v>
      </c>
      <c r="M50" s="129" t="s">
        <v>507</v>
      </c>
      <c r="N50" s="43" t="s">
        <v>338</v>
      </c>
      <c r="O50" s="43" t="s">
        <v>338</v>
      </c>
      <c r="P50" s="43" t="s">
        <v>340</v>
      </c>
      <c r="Q50" s="43" t="s">
        <v>338</v>
      </c>
      <c r="R50" s="43" t="s">
        <v>338</v>
      </c>
      <c r="S50" s="43" t="s">
        <v>338</v>
      </c>
      <c r="T50" s="43" t="s">
        <v>341</v>
      </c>
      <c r="U50" s="43" t="s">
        <v>338</v>
      </c>
      <c r="V50" s="43" t="s">
        <v>341</v>
      </c>
      <c r="W50" s="43" t="s">
        <v>341</v>
      </c>
      <c r="X50" s="43" t="s">
        <v>340</v>
      </c>
      <c r="Y50" s="43" t="s">
        <v>340</v>
      </c>
      <c r="Z50" s="43" t="s">
        <v>338</v>
      </c>
      <c r="AA50" s="43" t="s">
        <v>338</v>
      </c>
      <c r="AB50" s="43" t="s">
        <v>338</v>
      </c>
      <c r="AC50" s="43" t="s">
        <v>338</v>
      </c>
      <c r="AD50" s="43" t="s">
        <v>338</v>
      </c>
      <c r="AE50" s="43" t="s">
        <v>338</v>
      </c>
      <c r="AF50" s="43" t="s">
        <v>338</v>
      </c>
      <c r="AG50" s="43" t="s">
        <v>338</v>
      </c>
      <c r="AH50" s="43" t="s">
        <v>338</v>
      </c>
      <c r="AI50" s="43" t="s">
        <v>340</v>
      </c>
      <c r="AJ50" s="43" t="s">
        <v>338</v>
      </c>
      <c r="AK50" s="43" t="s">
        <v>338</v>
      </c>
      <c r="AL50" s="43" t="s">
        <v>341</v>
      </c>
      <c r="AM50" s="43" t="s">
        <v>338</v>
      </c>
      <c r="AN50" s="43" t="s">
        <v>338</v>
      </c>
      <c r="AO50" s="43" t="s">
        <v>338</v>
      </c>
      <c r="AP50" s="43" t="s">
        <v>341</v>
      </c>
      <c r="AQ50" s="43" t="s">
        <v>339</v>
      </c>
      <c r="AR50" s="43" t="s">
        <v>339</v>
      </c>
      <c r="AS50" s="43" t="s">
        <v>339</v>
      </c>
      <c r="AT50" s="43" t="s">
        <v>339</v>
      </c>
      <c r="AU50" s="43" t="s">
        <v>339</v>
      </c>
      <c r="AV50" s="43" t="s">
        <v>341</v>
      </c>
      <c r="AW50" s="43" t="s">
        <v>341</v>
      </c>
      <c r="AX50" s="43" t="s">
        <v>340</v>
      </c>
      <c r="AY50" s="43" t="s">
        <v>340</v>
      </c>
      <c r="AZ50" s="43" t="s">
        <v>338</v>
      </c>
      <c r="BA50" s="43" t="s">
        <v>338</v>
      </c>
      <c r="BB50" s="43" t="s">
        <v>338</v>
      </c>
      <c r="BC50" s="43" t="s">
        <v>338</v>
      </c>
      <c r="BD50" s="43" t="s">
        <v>341</v>
      </c>
      <c r="BE50" s="43" t="s">
        <v>338</v>
      </c>
      <c r="BF50" s="43" t="s">
        <v>338</v>
      </c>
      <c r="BG50" s="43" t="s">
        <v>340</v>
      </c>
      <c r="BH50" s="43" t="s">
        <v>338</v>
      </c>
      <c r="BI50" s="43" t="s">
        <v>338</v>
      </c>
      <c r="BJ50" s="43" t="s">
        <v>339</v>
      </c>
      <c r="BK50" s="43" t="s">
        <v>339</v>
      </c>
      <c r="BL50" s="129" t="s">
        <v>878</v>
      </c>
      <c r="BM50" s="43" t="s">
        <v>338</v>
      </c>
      <c r="BN50" s="43" t="s">
        <v>338</v>
      </c>
      <c r="BO50" s="43" t="s">
        <v>340</v>
      </c>
      <c r="BP50" s="43" t="s">
        <v>338</v>
      </c>
      <c r="BQ50" s="43" t="s">
        <v>338</v>
      </c>
      <c r="BR50" s="43" t="s">
        <v>338</v>
      </c>
      <c r="BS50" s="43" t="s">
        <v>341</v>
      </c>
      <c r="BT50" s="43" t="s">
        <v>338</v>
      </c>
      <c r="BU50" s="43" t="s">
        <v>341</v>
      </c>
      <c r="BV50" s="43" t="s">
        <v>341</v>
      </c>
      <c r="BW50" s="43" t="s">
        <v>338</v>
      </c>
      <c r="BX50" s="43" t="s">
        <v>338</v>
      </c>
      <c r="BY50" s="43" t="s">
        <v>338</v>
      </c>
      <c r="BZ50" s="43" t="s">
        <v>338</v>
      </c>
      <c r="CA50" s="43" t="s">
        <v>338</v>
      </c>
      <c r="CB50" s="43" t="s">
        <v>338</v>
      </c>
      <c r="CC50" s="43" t="s">
        <v>338</v>
      </c>
      <c r="CD50" s="43" t="s">
        <v>340</v>
      </c>
      <c r="CE50" s="43" t="s">
        <v>338</v>
      </c>
      <c r="CF50" s="43" t="s">
        <v>338</v>
      </c>
      <c r="CG50" s="43" t="s">
        <v>341</v>
      </c>
      <c r="CH50" s="43" t="s">
        <v>338</v>
      </c>
      <c r="CI50" s="43" t="s">
        <v>340</v>
      </c>
      <c r="CJ50" s="43" t="s">
        <v>338</v>
      </c>
      <c r="CK50" s="43" t="s">
        <v>338</v>
      </c>
      <c r="CL50" s="43" t="s">
        <v>341</v>
      </c>
      <c r="CM50" s="43" t="s">
        <v>338</v>
      </c>
      <c r="CN50" s="43" t="s">
        <v>338</v>
      </c>
      <c r="CO50" s="43" t="s">
        <v>338</v>
      </c>
      <c r="CP50" s="43" t="s">
        <v>338</v>
      </c>
      <c r="CQ50" s="43" t="s">
        <v>338</v>
      </c>
      <c r="CR50" s="43" t="s">
        <v>338</v>
      </c>
      <c r="CS50" s="43" t="s">
        <v>338</v>
      </c>
      <c r="CT50" s="43" t="s">
        <v>338</v>
      </c>
      <c r="CU50" s="43" t="s">
        <v>340</v>
      </c>
      <c r="CV50" s="43" t="s">
        <v>340</v>
      </c>
      <c r="CW50" s="43" t="s">
        <v>340</v>
      </c>
      <c r="CX50" s="43" t="s">
        <v>340</v>
      </c>
      <c r="CY50" s="43" t="s">
        <v>338</v>
      </c>
      <c r="CZ50" s="43" t="s">
        <v>340</v>
      </c>
      <c r="DA50" s="43" t="s">
        <v>338</v>
      </c>
      <c r="DB50" s="43" t="s">
        <v>338</v>
      </c>
      <c r="DC50" s="43" t="s">
        <v>340</v>
      </c>
      <c r="DD50" s="43" t="s">
        <v>338</v>
      </c>
      <c r="DE50" s="43" t="s">
        <v>338</v>
      </c>
      <c r="DF50" s="43" t="s">
        <v>340</v>
      </c>
      <c r="DG50" s="43" t="s">
        <v>338</v>
      </c>
      <c r="DH50" s="43" t="s">
        <v>338</v>
      </c>
      <c r="DI50" s="43" t="s">
        <v>338</v>
      </c>
      <c r="DJ50" s="43" t="s">
        <v>338</v>
      </c>
      <c r="DK50" s="43" t="s">
        <v>338</v>
      </c>
      <c r="DL50" s="43" t="s">
        <v>338</v>
      </c>
      <c r="DM50" s="43" t="s">
        <v>341</v>
      </c>
      <c r="DN50" s="43" t="s">
        <v>338</v>
      </c>
      <c r="DO50" s="43" t="s">
        <v>338</v>
      </c>
      <c r="DP50" s="43" t="s">
        <v>338</v>
      </c>
      <c r="DQ50" s="43" t="s">
        <v>338</v>
      </c>
      <c r="DR50" s="43" t="s">
        <v>338</v>
      </c>
      <c r="DS50" s="43" t="s">
        <v>338</v>
      </c>
      <c r="DT50" s="43" t="s">
        <v>340</v>
      </c>
      <c r="DU50" s="43" t="s">
        <v>338</v>
      </c>
      <c r="DV50" s="43" t="s">
        <v>338</v>
      </c>
      <c r="DW50" s="43" t="s">
        <v>338</v>
      </c>
      <c r="DX50" s="43" t="s">
        <v>338</v>
      </c>
      <c r="DY50" s="43" t="s">
        <v>338</v>
      </c>
      <c r="DZ50" s="43" t="s">
        <v>340</v>
      </c>
      <c r="EA50" s="43" t="s">
        <v>338</v>
      </c>
      <c r="EB50" s="43" t="s">
        <v>340</v>
      </c>
      <c r="EC50" s="43" t="s">
        <v>338</v>
      </c>
      <c r="ED50" s="43" t="s">
        <v>338</v>
      </c>
      <c r="EE50" s="43" t="s">
        <v>338</v>
      </c>
      <c r="EF50" s="43" t="s">
        <v>338</v>
      </c>
      <c r="EG50" s="43" t="s">
        <v>338</v>
      </c>
      <c r="EH50" s="43" t="s">
        <v>340</v>
      </c>
      <c r="EI50" s="43" t="s">
        <v>338</v>
      </c>
      <c r="EJ50" s="43" t="s">
        <v>341</v>
      </c>
      <c r="EK50" s="43" t="s">
        <v>339</v>
      </c>
      <c r="EL50" s="43" t="s">
        <v>341</v>
      </c>
      <c r="EM50" s="43" t="s">
        <v>341</v>
      </c>
      <c r="EN50" s="43" t="s">
        <v>338</v>
      </c>
      <c r="EO50" s="43" t="s">
        <v>338</v>
      </c>
      <c r="EP50" s="43" t="s">
        <v>338</v>
      </c>
      <c r="EQ50" s="43" t="s">
        <v>340</v>
      </c>
      <c r="ER50" s="43" t="s">
        <v>338</v>
      </c>
      <c r="ES50" s="43" t="s">
        <v>338</v>
      </c>
      <c r="ET50" s="43" t="s">
        <v>338</v>
      </c>
      <c r="EU50" s="43" t="s">
        <v>338</v>
      </c>
      <c r="EV50" s="43" t="s">
        <v>338</v>
      </c>
      <c r="EW50" s="43" t="s">
        <v>340</v>
      </c>
      <c r="EX50" s="43" t="s">
        <v>338</v>
      </c>
      <c r="EY50" s="43" t="s">
        <v>338</v>
      </c>
      <c r="EZ50" s="43" t="s">
        <v>338</v>
      </c>
      <c r="FA50" s="43" t="s">
        <v>340</v>
      </c>
      <c r="FB50" s="43" t="s">
        <v>341</v>
      </c>
      <c r="FC50" s="43" t="s">
        <v>339</v>
      </c>
      <c r="FD50" s="43" t="s">
        <v>339</v>
      </c>
      <c r="FE50" s="43" t="s">
        <v>339</v>
      </c>
      <c r="FF50" s="43" t="s">
        <v>339</v>
      </c>
      <c r="FG50" s="43" t="s">
        <v>338</v>
      </c>
      <c r="FH50" s="43" t="s">
        <v>338</v>
      </c>
      <c r="FI50" s="43" t="s">
        <v>338</v>
      </c>
      <c r="FJ50" s="43" t="s">
        <v>340</v>
      </c>
      <c r="FK50" s="43" t="s">
        <v>338</v>
      </c>
      <c r="FL50" s="43" t="s">
        <v>338</v>
      </c>
      <c r="FM50" s="43" t="s">
        <v>338</v>
      </c>
      <c r="FN50" s="43" t="s">
        <v>340</v>
      </c>
      <c r="FO50" s="43" t="s">
        <v>338</v>
      </c>
      <c r="FP50" s="43" t="s">
        <v>338</v>
      </c>
      <c r="FQ50" s="43" t="s">
        <v>340</v>
      </c>
      <c r="FR50" s="43" t="s">
        <v>338</v>
      </c>
      <c r="FS50" s="43" t="s">
        <v>338</v>
      </c>
      <c r="FT50" s="43" t="s">
        <v>338</v>
      </c>
      <c r="FU50" s="43" t="s">
        <v>338</v>
      </c>
      <c r="FV50" s="43" t="s">
        <v>338</v>
      </c>
      <c r="FW50" s="43" t="s">
        <v>340</v>
      </c>
      <c r="FX50" s="43" t="s">
        <v>340</v>
      </c>
      <c r="FY50" s="43" t="s">
        <v>340</v>
      </c>
      <c r="FZ50" s="43" t="s">
        <v>340</v>
      </c>
      <c r="GA50" s="43" t="s">
        <v>341</v>
      </c>
      <c r="GB50" s="43" t="s">
        <v>340</v>
      </c>
      <c r="GC50" s="43" t="s">
        <v>338</v>
      </c>
      <c r="GD50" s="43" t="s">
        <v>338</v>
      </c>
      <c r="GE50" s="43" t="s">
        <v>338</v>
      </c>
      <c r="GF50" s="43" t="s">
        <v>338</v>
      </c>
      <c r="GG50" s="43" t="s">
        <v>340</v>
      </c>
      <c r="GH50" s="43" t="s">
        <v>338</v>
      </c>
      <c r="GI50" s="43" t="s">
        <v>338</v>
      </c>
      <c r="GJ50" s="43" t="s">
        <v>338</v>
      </c>
      <c r="GK50" s="43" t="s">
        <v>338</v>
      </c>
      <c r="GL50" s="43" t="s">
        <v>338</v>
      </c>
      <c r="GM50" s="43" t="s">
        <v>338</v>
      </c>
      <c r="GN50" s="43" t="s">
        <v>338</v>
      </c>
      <c r="GO50" s="43" t="s">
        <v>338</v>
      </c>
      <c r="GP50" s="43" t="s">
        <v>341</v>
      </c>
    </row>
    <row r="51" spans="1:198" x14ac:dyDescent="0.3">
      <c r="A51" s="45"/>
      <c r="B51" s="47" t="s">
        <v>570</v>
      </c>
      <c r="C51" s="47" t="s">
        <v>329</v>
      </c>
      <c r="D51" s="45" t="s">
        <v>337</v>
      </c>
      <c r="E51" s="45" t="s">
        <v>329</v>
      </c>
      <c r="F51" s="45" t="s">
        <v>336</v>
      </c>
      <c r="G51" s="43" t="s">
        <v>495</v>
      </c>
      <c r="H51" s="43" t="s">
        <v>497</v>
      </c>
      <c r="I51" s="119" t="s">
        <v>337</v>
      </c>
      <c r="J51" s="119" t="s">
        <v>830</v>
      </c>
      <c r="K51" s="119" t="s">
        <v>844</v>
      </c>
      <c r="L51" s="50">
        <v>11</v>
      </c>
      <c r="M51" s="129" t="s">
        <v>507</v>
      </c>
      <c r="N51" s="43" t="s">
        <v>338</v>
      </c>
      <c r="O51" s="43" t="s">
        <v>338</v>
      </c>
      <c r="P51" s="43" t="s">
        <v>340</v>
      </c>
      <c r="Q51" s="43" t="s">
        <v>338</v>
      </c>
      <c r="R51" s="43" t="s">
        <v>338</v>
      </c>
      <c r="S51" s="43" t="s">
        <v>338</v>
      </c>
      <c r="T51" s="43" t="s">
        <v>341</v>
      </c>
      <c r="U51" s="43" t="s">
        <v>338</v>
      </c>
      <c r="V51" s="43" t="s">
        <v>341</v>
      </c>
      <c r="W51" s="43" t="s">
        <v>341</v>
      </c>
      <c r="X51" s="43" t="s">
        <v>340</v>
      </c>
      <c r="Y51" s="43" t="s">
        <v>340</v>
      </c>
      <c r="Z51" s="43" t="s">
        <v>338</v>
      </c>
      <c r="AA51" s="43" t="s">
        <v>338</v>
      </c>
      <c r="AB51" s="43" t="s">
        <v>338</v>
      </c>
      <c r="AC51" s="43" t="s">
        <v>338</v>
      </c>
      <c r="AD51" s="43" t="s">
        <v>338</v>
      </c>
      <c r="AE51" s="43" t="s">
        <v>338</v>
      </c>
      <c r="AF51" s="43" t="s">
        <v>338</v>
      </c>
      <c r="AG51" s="43" t="s">
        <v>338</v>
      </c>
      <c r="AH51" s="43" t="s">
        <v>338</v>
      </c>
      <c r="AI51" s="43" t="s">
        <v>340</v>
      </c>
      <c r="AJ51" s="43" t="s">
        <v>338</v>
      </c>
      <c r="AK51" s="43" t="s">
        <v>338</v>
      </c>
      <c r="AL51" s="43" t="s">
        <v>341</v>
      </c>
      <c r="AM51" s="43" t="s">
        <v>338</v>
      </c>
      <c r="AN51" s="43" t="s">
        <v>338</v>
      </c>
      <c r="AO51" s="43" t="s">
        <v>338</v>
      </c>
      <c r="AP51" s="43" t="s">
        <v>341</v>
      </c>
      <c r="AQ51" s="43" t="s">
        <v>339</v>
      </c>
      <c r="AR51" s="43" t="s">
        <v>339</v>
      </c>
      <c r="AS51" s="43" t="s">
        <v>339</v>
      </c>
      <c r="AT51" s="43" t="s">
        <v>339</v>
      </c>
      <c r="AU51" s="43" t="s">
        <v>339</v>
      </c>
      <c r="AV51" s="43" t="s">
        <v>338</v>
      </c>
      <c r="AW51" s="43" t="s">
        <v>338</v>
      </c>
      <c r="AX51" s="43" t="s">
        <v>340</v>
      </c>
      <c r="AY51" s="43" t="s">
        <v>340</v>
      </c>
      <c r="AZ51" s="43" t="s">
        <v>338</v>
      </c>
      <c r="BA51" s="43" t="s">
        <v>338</v>
      </c>
      <c r="BB51" s="43" t="s">
        <v>338</v>
      </c>
      <c r="BC51" s="43" t="s">
        <v>338</v>
      </c>
      <c r="BD51" s="43" t="s">
        <v>341</v>
      </c>
      <c r="BE51" s="43" t="s">
        <v>338</v>
      </c>
      <c r="BF51" s="43" t="s">
        <v>338</v>
      </c>
      <c r="BG51" s="43" t="s">
        <v>340</v>
      </c>
      <c r="BH51" s="43" t="s">
        <v>338</v>
      </c>
      <c r="BI51" s="43" t="s">
        <v>338</v>
      </c>
      <c r="BJ51" s="43" t="s">
        <v>339</v>
      </c>
      <c r="BK51" s="43" t="s">
        <v>339</v>
      </c>
      <c r="BL51" s="129" t="s">
        <v>878</v>
      </c>
      <c r="BM51" s="43" t="s">
        <v>338</v>
      </c>
      <c r="BN51" s="43" t="s">
        <v>338</v>
      </c>
      <c r="BO51" s="43" t="s">
        <v>340</v>
      </c>
      <c r="BP51" s="43" t="s">
        <v>338</v>
      </c>
      <c r="BQ51" s="43" t="s">
        <v>338</v>
      </c>
      <c r="BR51" s="43" t="s">
        <v>338</v>
      </c>
      <c r="BS51" s="43" t="s">
        <v>341</v>
      </c>
      <c r="BT51" s="43" t="s">
        <v>338</v>
      </c>
      <c r="BU51" s="43" t="s">
        <v>341</v>
      </c>
      <c r="BV51" s="43" t="s">
        <v>341</v>
      </c>
      <c r="BW51" s="43" t="s">
        <v>338</v>
      </c>
      <c r="BX51" s="43" t="s">
        <v>338</v>
      </c>
      <c r="BY51" s="43" t="s">
        <v>338</v>
      </c>
      <c r="BZ51" s="43" t="s">
        <v>338</v>
      </c>
      <c r="CA51" s="43" t="s">
        <v>338</v>
      </c>
      <c r="CB51" s="43" t="s">
        <v>341</v>
      </c>
      <c r="CC51" s="43" t="s">
        <v>338</v>
      </c>
      <c r="CD51" s="43" t="s">
        <v>340</v>
      </c>
      <c r="CE51" s="43" t="s">
        <v>338</v>
      </c>
      <c r="CF51" s="43" t="s">
        <v>338</v>
      </c>
      <c r="CG51" s="43" t="s">
        <v>341</v>
      </c>
      <c r="CH51" s="43" t="s">
        <v>338</v>
      </c>
      <c r="CI51" s="43" t="s">
        <v>340</v>
      </c>
      <c r="CJ51" s="43" t="s">
        <v>338</v>
      </c>
      <c r="CK51" s="43" t="s">
        <v>338</v>
      </c>
      <c r="CL51" s="43" t="s">
        <v>341</v>
      </c>
      <c r="CM51" s="43" t="s">
        <v>338</v>
      </c>
      <c r="CN51" s="43" t="s">
        <v>338</v>
      </c>
      <c r="CO51" s="43" t="s">
        <v>338</v>
      </c>
      <c r="CP51" s="43" t="s">
        <v>338</v>
      </c>
      <c r="CQ51" s="43" t="s">
        <v>338</v>
      </c>
      <c r="CR51" s="43" t="s">
        <v>338</v>
      </c>
      <c r="CS51" s="43" t="s">
        <v>338</v>
      </c>
      <c r="CT51" s="43" t="s">
        <v>338</v>
      </c>
      <c r="CU51" s="43" t="s">
        <v>338</v>
      </c>
      <c r="CV51" s="43" t="s">
        <v>340</v>
      </c>
      <c r="CW51" s="43" t="s">
        <v>340</v>
      </c>
      <c r="CX51" s="43" t="s">
        <v>340</v>
      </c>
      <c r="CY51" s="43" t="s">
        <v>338</v>
      </c>
      <c r="CZ51" s="43" t="s">
        <v>340</v>
      </c>
      <c r="DA51" s="43" t="s">
        <v>338</v>
      </c>
      <c r="DB51" s="43" t="s">
        <v>338</v>
      </c>
      <c r="DC51" s="43" t="s">
        <v>341</v>
      </c>
      <c r="DD51" s="43" t="s">
        <v>339</v>
      </c>
      <c r="DE51" s="43" t="s">
        <v>339</v>
      </c>
      <c r="DF51" s="43" t="s">
        <v>339</v>
      </c>
      <c r="DG51" s="43" t="s">
        <v>339</v>
      </c>
      <c r="DH51" s="43" t="s">
        <v>339</v>
      </c>
      <c r="DI51" s="43" t="s">
        <v>339</v>
      </c>
      <c r="DJ51" s="43" t="s">
        <v>339</v>
      </c>
      <c r="DK51" s="43" t="s">
        <v>339</v>
      </c>
      <c r="DL51" s="43" t="s">
        <v>339</v>
      </c>
      <c r="DM51" s="43" t="s">
        <v>341</v>
      </c>
      <c r="DN51" s="43" t="s">
        <v>340</v>
      </c>
      <c r="DO51" s="43" t="s">
        <v>338</v>
      </c>
      <c r="DP51" s="43" t="s">
        <v>338</v>
      </c>
      <c r="DQ51" s="43" t="s">
        <v>338</v>
      </c>
      <c r="DR51" s="43" t="s">
        <v>338</v>
      </c>
      <c r="DS51" s="43" t="s">
        <v>338</v>
      </c>
      <c r="DT51" s="43" t="s">
        <v>340</v>
      </c>
      <c r="DU51" s="43" t="s">
        <v>338</v>
      </c>
      <c r="DV51" s="43" t="s">
        <v>338</v>
      </c>
      <c r="DW51" s="43" t="s">
        <v>338</v>
      </c>
      <c r="DX51" s="43" t="s">
        <v>338</v>
      </c>
      <c r="DY51" s="43" t="s">
        <v>338</v>
      </c>
      <c r="DZ51" s="43" t="s">
        <v>340</v>
      </c>
      <c r="EA51" s="43" t="s">
        <v>338</v>
      </c>
      <c r="EB51" s="43" t="s">
        <v>340</v>
      </c>
      <c r="EC51" s="43" t="s">
        <v>338</v>
      </c>
      <c r="ED51" s="43" t="s">
        <v>338</v>
      </c>
      <c r="EE51" s="43" t="s">
        <v>338</v>
      </c>
      <c r="EF51" s="43" t="s">
        <v>338</v>
      </c>
      <c r="EG51" s="43" t="s">
        <v>338</v>
      </c>
      <c r="EH51" s="43" t="s">
        <v>340</v>
      </c>
      <c r="EI51" s="43" t="s">
        <v>338</v>
      </c>
      <c r="EJ51" s="43" t="s">
        <v>341</v>
      </c>
      <c r="EK51" s="43" t="s">
        <v>339</v>
      </c>
      <c r="EL51" s="43" t="s">
        <v>341</v>
      </c>
      <c r="EM51" s="43" t="s">
        <v>341</v>
      </c>
      <c r="EN51" s="43" t="s">
        <v>338</v>
      </c>
      <c r="EO51" s="43" t="s">
        <v>338</v>
      </c>
      <c r="EP51" s="43" t="s">
        <v>338</v>
      </c>
      <c r="EQ51" s="43" t="s">
        <v>341</v>
      </c>
      <c r="ER51" s="43" t="s">
        <v>339</v>
      </c>
      <c r="ES51" s="43" t="s">
        <v>339</v>
      </c>
      <c r="ET51" s="43" t="s">
        <v>339</v>
      </c>
      <c r="EU51" s="43" t="s">
        <v>339</v>
      </c>
      <c r="EV51" s="43" t="s">
        <v>339</v>
      </c>
      <c r="EW51" s="43" t="s">
        <v>341</v>
      </c>
      <c r="EX51" s="43" t="s">
        <v>339</v>
      </c>
      <c r="EY51" s="43" t="s">
        <v>341</v>
      </c>
      <c r="EZ51" s="43" t="s">
        <v>339</v>
      </c>
      <c r="FA51" s="43" t="s">
        <v>341</v>
      </c>
      <c r="FB51" s="43" t="s">
        <v>341</v>
      </c>
      <c r="FC51" s="43" t="s">
        <v>339</v>
      </c>
      <c r="FD51" s="43" t="s">
        <v>339</v>
      </c>
      <c r="FE51" s="43" t="s">
        <v>339</v>
      </c>
      <c r="FF51" s="43" t="s">
        <v>339</v>
      </c>
      <c r="FG51" s="43" t="s">
        <v>341</v>
      </c>
      <c r="FH51" s="43" t="s">
        <v>339</v>
      </c>
      <c r="FI51" s="43" t="s">
        <v>339</v>
      </c>
      <c r="FJ51" s="43" t="s">
        <v>339</v>
      </c>
      <c r="FK51" s="43" t="s">
        <v>339</v>
      </c>
      <c r="FL51" s="43" t="s">
        <v>339</v>
      </c>
      <c r="FM51" s="43" t="s">
        <v>339</v>
      </c>
      <c r="FN51" s="43" t="s">
        <v>341</v>
      </c>
      <c r="FO51" s="43" t="s">
        <v>339</v>
      </c>
      <c r="FP51" s="43" t="s">
        <v>339</v>
      </c>
      <c r="FQ51" s="43" t="s">
        <v>339</v>
      </c>
      <c r="FR51" s="43" t="s">
        <v>338</v>
      </c>
      <c r="FS51" s="43" t="s">
        <v>338</v>
      </c>
      <c r="FT51" s="43" t="s">
        <v>338</v>
      </c>
      <c r="FU51" s="43" t="s">
        <v>338</v>
      </c>
      <c r="FV51" s="43" t="s">
        <v>338</v>
      </c>
      <c r="FW51" s="43" t="s">
        <v>340</v>
      </c>
      <c r="FX51" s="43" t="s">
        <v>340</v>
      </c>
      <c r="FY51" s="43" t="s">
        <v>340</v>
      </c>
      <c r="FZ51" s="43" t="s">
        <v>340</v>
      </c>
      <c r="GA51" s="43" t="s">
        <v>341</v>
      </c>
      <c r="GB51" s="43" t="s">
        <v>340</v>
      </c>
      <c r="GC51" s="43" t="s">
        <v>338</v>
      </c>
      <c r="GD51" s="43" t="s">
        <v>338</v>
      </c>
      <c r="GE51" s="43" t="s">
        <v>338</v>
      </c>
      <c r="GF51" s="43" t="s">
        <v>338</v>
      </c>
      <c r="GG51" s="43" t="s">
        <v>340</v>
      </c>
      <c r="GH51" s="43" t="s">
        <v>338</v>
      </c>
      <c r="GI51" s="43" t="s">
        <v>338</v>
      </c>
      <c r="GJ51" s="43" t="s">
        <v>338</v>
      </c>
      <c r="GK51" s="43" t="s">
        <v>338</v>
      </c>
      <c r="GL51" s="43" t="s">
        <v>338</v>
      </c>
      <c r="GM51" s="43" t="s">
        <v>338</v>
      </c>
      <c r="GN51" s="43" t="s">
        <v>338</v>
      </c>
      <c r="GO51" s="43" t="s">
        <v>338</v>
      </c>
      <c r="GP51" s="43" t="s">
        <v>341</v>
      </c>
    </row>
    <row r="52" spans="1:198" x14ac:dyDescent="0.3">
      <c r="A52" s="45"/>
      <c r="B52" s="47" t="s">
        <v>571</v>
      </c>
      <c r="C52" s="47" t="s">
        <v>502</v>
      </c>
      <c r="D52" s="45" t="s">
        <v>329</v>
      </c>
      <c r="E52" s="45" t="s">
        <v>329</v>
      </c>
      <c r="F52" s="45" t="s">
        <v>433</v>
      </c>
      <c r="G52" s="43" t="s">
        <v>499</v>
      </c>
      <c r="H52" s="43" t="s">
        <v>497</v>
      </c>
      <c r="I52" s="119" t="s">
        <v>337</v>
      </c>
      <c r="J52" s="119" t="s">
        <v>829</v>
      </c>
      <c r="K52" s="119" t="s">
        <v>852</v>
      </c>
      <c r="L52" s="50">
        <v>9</v>
      </c>
      <c r="M52" s="129" t="s">
        <v>507</v>
      </c>
      <c r="N52" s="43" t="s">
        <v>338</v>
      </c>
      <c r="O52" s="43" t="s">
        <v>338</v>
      </c>
      <c r="P52" s="43" t="s">
        <v>340</v>
      </c>
      <c r="Q52" s="43" t="s">
        <v>338</v>
      </c>
      <c r="R52" s="43" t="s">
        <v>338</v>
      </c>
      <c r="S52" s="43" t="s">
        <v>338</v>
      </c>
      <c r="T52" s="43" t="s">
        <v>341</v>
      </c>
      <c r="U52" s="43" t="s">
        <v>338</v>
      </c>
      <c r="V52" s="43" t="s">
        <v>341</v>
      </c>
      <c r="W52" s="43" t="s">
        <v>341</v>
      </c>
      <c r="X52" s="43" t="s">
        <v>340</v>
      </c>
      <c r="Y52" s="43" t="s">
        <v>340</v>
      </c>
      <c r="Z52" s="43" t="s">
        <v>338</v>
      </c>
      <c r="AA52" s="43" t="s">
        <v>338</v>
      </c>
      <c r="AB52" s="43" t="s">
        <v>338</v>
      </c>
      <c r="AC52" s="43" t="s">
        <v>338</v>
      </c>
      <c r="AD52" s="43" t="s">
        <v>338</v>
      </c>
      <c r="AE52" s="43" t="s">
        <v>338</v>
      </c>
      <c r="AF52" s="43" t="s">
        <v>338</v>
      </c>
      <c r="AG52" s="43" t="s">
        <v>338</v>
      </c>
      <c r="AH52" s="43" t="s">
        <v>338</v>
      </c>
      <c r="AI52" s="43" t="s">
        <v>340</v>
      </c>
      <c r="AJ52" s="43" t="s">
        <v>338</v>
      </c>
      <c r="AK52" s="43" t="s">
        <v>338</v>
      </c>
      <c r="AL52" s="43" t="s">
        <v>341</v>
      </c>
      <c r="AM52" s="43" t="s">
        <v>338</v>
      </c>
      <c r="AN52" s="43" t="s">
        <v>338</v>
      </c>
      <c r="AO52" s="43" t="s">
        <v>338</v>
      </c>
      <c r="AP52" s="43" t="s">
        <v>338</v>
      </c>
      <c r="AQ52" s="43" t="s">
        <v>338</v>
      </c>
      <c r="AR52" s="43" t="s">
        <v>341</v>
      </c>
      <c r="AS52" s="43" t="s">
        <v>338</v>
      </c>
      <c r="AT52" s="43" t="s">
        <v>338</v>
      </c>
      <c r="AU52" s="43" t="s">
        <v>338</v>
      </c>
      <c r="AV52" s="43" t="s">
        <v>338</v>
      </c>
      <c r="AW52" s="43" t="s">
        <v>338</v>
      </c>
      <c r="AX52" s="43" t="s">
        <v>340</v>
      </c>
      <c r="AY52" s="43" t="s">
        <v>340</v>
      </c>
      <c r="AZ52" s="43" t="s">
        <v>338</v>
      </c>
      <c r="BA52" s="43" t="s">
        <v>338</v>
      </c>
      <c r="BB52" s="43" t="s">
        <v>338</v>
      </c>
      <c r="BC52" s="43" t="s">
        <v>338</v>
      </c>
      <c r="BD52" s="43" t="s">
        <v>341</v>
      </c>
      <c r="BE52" s="43" t="s">
        <v>338</v>
      </c>
      <c r="BF52" s="43" t="s">
        <v>338</v>
      </c>
      <c r="BG52" s="43" t="s">
        <v>340</v>
      </c>
      <c r="BH52" s="43" t="s">
        <v>338</v>
      </c>
      <c r="BI52" s="43" t="s">
        <v>338</v>
      </c>
      <c r="BJ52" s="43" t="s">
        <v>339</v>
      </c>
      <c r="BK52" s="43" t="s">
        <v>339</v>
      </c>
      <c r="BL52" s="129" t="s">
        <v>878</v>
      </c>
      <c r="BM52" s="43" t="s">
        <v>338</v>
      </c>
      <c r="BN52" s="43" t="s">
        <v>338</v>
      </c>
      <c r="BO52" s="43" t="s">
        <v>340</v>
      </c>
      <c r="BP52" s="43" t="s">
        <v>338</v>
      </c>
      <c r="BQ52" s="43" t="s">
        <v>338</v>
      </c>
      <c r="BR52" s="43" t="s">
        <v>338</v>
      </c>
      <c r="BS52" s="43" t="s">
        <v>341</v>
      </c>
      <c r="BT52" s="43" t="s">
        <v>338</v>
      </c>
      <c r="BU52" s="43" t="s">
        <v>341</v>
      </c>
      <c r="BV52" s="43" t="s">
        <v>341</v>
      </c>
      <c r="BW52" s="43" t="s">
        <v>338</v>
      </c>
      <c r="BX52" s="43" t="s">
        <v>338</v>
      </c>
      <c r="BY52" s="43" t="s">
        <v>338</v>
      </c>
      <c r="BZ52" s="43" t="s">
        <v>338</v>
      </c>
      <c r="CA52" s="43" t="s">
        <v>338</v>
      </c>
      <c r="CB52" s="43" t="s">
        <v>338</v>
      </c>
      <c r="CC52" s="43" t="s">
        <v>338</v>
      </c>
      <c r="CD52" s="43" t="s">
        <v>340</v>
      </c>
      <c r="CE52" s="43" t="s">
        <v>338</v>
      </c>
      <c r="CF52" s="43" t="s">
        <v>338</v>
      </c>
      <c r="CG52" s="43" t="s">
        <v>341</v>
      </c>
      <c r="CH52" s="43" t="s">
        <v>338</v>
      </c>
      <c r="CI52" s="43" t="s">
        <v>340</v>
      </c>
      <c r="CJ52" s="43" t="s">
        <v>338</v>
      </c>
      <c r="CK52" s="43" t="s">
        <v>338</v>
      </c>
      <c r="CL52" s="43" t="s">
        <v>341</v>
      </c>
      <c r="CM52" s="43" t="s">
        <v>338</v>
      </c>
      <c r="CN52" s="43" t="s">
        <v>338</v>
      </c>
      <c r="CO52" s="43" t="s">
        <v>338</v>
      </c>
      <c r="CP52" s="43" t="s">
        <v>338</v>
      </c>
      <c r="CQ52" s="43" t="s">
        <v>338</v>
      </c>
      <c r="CR52" s="43" t="s">
        <v>338</v>
      </c>
      <c r="CS52" s="43" t="s">
        <v>338</v>
      </c>
      <c r="CT52" s="43" t="s">
        <v>338</v>
      </c>
      <c r="CU52" s="43" t="s">
        <v>338</v>
      </c>
      <c r="CV52" s="43" t="s">
        <v>340</v>
      </c>
      <c r="CW52" s="43" t="s">
        <v>340</v>
      </c>
      <c r="CX52" s="43" t="s">
        <v>340</v>
      </c>
      <c r="CY52" s="43" t="s">
        <v>338</v>
      </c>
      <c r="CZ52" s="43" t="s">
        <v>340</v>
      </c>
      <c r="DA52" s="43" t="s">
        <v>338</v>
      </c>
      <c r="DB52" s="43" t="s">
        <v>338</v>
      </c>
      <c r="DC52" s="43" t="s">
        <v>340</v>
      </c>
      <c r="DD52" s="43" t="s">
        <v>338</v>
      </c>
      <c r="DE52" s="43" t="s">
        <v>338</v>
      </c>
      <c r="DF52" s="43" t="s">
        <v>340</v>
      </c>
      <c r="DG52" s="43" t="s">
        <v>338</v>
      </c>
      <c r="DH52" s="43" t="s">
        <v>338</v>
      </c>
      <c r="DI52" s="43" t="s">
        <v>338</v>
      </c>
      <c r="DJ52" s="43" t="s">
        <v>338</v>
      </c>
      <c r="DK52" s="43" t="s">
        <v>338</v>
      </c>
      <c r="DL52" s="43" t="s">
        <v>338</v>
      </c>
      <c r="DM52" s="43" t="s">
        <v>341</v>
      </c>
      <c r="DN52" s="43" t="s">
        <v>338</v>
      </c>
      <c r="DO52" s="43" t="s">
        <v>338</v>
      </c>
      <c r="DP52" s="43" t="s">
        <v>338</v>
      </c>
      <c r="DQ52" s="43" t="s">
        <v>338</v>
      </c>
      <c r="DR52" s="43" t="s">
        <v>338</v>
      </c>
      <c r="DS52" s="43" t="s">
        <v>338</v>
      </c>
      <c r="DT52" s="43" t="s">
        <v>340</v>
      </c>
      <c r="DU52" s="43" t="s">
        <v>338</v>
      </c>
      <c r="DV52" s="43" t="s">
        <v>338</v>
      </c>
      <c r="DW52" s="43" t="s">
        <v>338</v>
      </c>
      <c r="DX52" s="43" t="s">
        <v>338</v>
      </c>
      <c r="DY52" s="43" t="s">
        <v>338</v>
      </c>
      <c r="DZ52" s="43" t="s">
        <v>340</v>
      </c>
      <c r="EA52" s="43" t="s">
        <v>338</v>
      </c>
      <c r="EB52" s="43" t="s">
        <v>340</v>
      </c>
      <c r="EC52" s="43" t="s">
        <v>338</v>
      </c>
      <c r="ED52" s="43" t="s">
        <v>338</v>
      </c>
      <c r="EE52" s="43" t="s">
        <v>338</v>
      </c>
      <c r="EF52" s="43" t="s">
        <v>338</v>
      </c>
      <c r="EG52" s="43" t="s">
        <v>338</v>
      </c>
      <c r="EH52" s="43" t="s">
        <v>340</v>
      </c>
      <c r="EI52" s="43" t="s">
        <v>338</v>
      </c>
      <c r="EJ52" s="43" t="s">
        <v>341</v>
      </c>
      <c r="EK52" s="43" t="s">
        <v>339</v>
      </c>
      <c r="EL52" s="43" t="s">
        <v>341</v>
      </c>
      <c r="EM52" s="43" t="s">
        <v>341</v>
      </c>
      <c r="EN52" s="43" t="s">
        <v>338</v>
      </c>
      <c r="EO52" s="43" t="s">
        <v>338</v>
      </c>
      <c r="EP52" s="43" t="s">
        <v>338</v>
      </c>
      <c r="EQ52" s="43" t="s">
        <v>340</v>
      </c>
      <c r="ER52" s="43" t="s">
        <v>338</v>
      </c>
      <c r="ES52" s="43" t="s">
        <v>338</v>
      </c>
      <c r="ET52" s="43" t="s">
        <v>338</v>
      </c>
      <c r="EU52" s="43" t="s">
        <v>338</v>
      </c>
      <c r="EV52" s="43" t="s">
        <v>338</v>
      </c>
      <c r="EW52" s="43" t="s">
        <v>340</v>
      </c>
      <c r="EX52" s="43" t="s">
        <v>338</v>
      </c>
      <c r="EY52" s="43" t="s">
        <v>338</v>
      </c>
      <c r="EZ52" s="43" t="s">
        <v>338</v>
      </c>
      <c r="FA52" s="43" t="s">
        <v>340</v>
      </c>
      <c r="FB52" s="43" t="s">
        <v>341</v>
      </c>
      <c r="FC52" s="43" t="s">
        <v>339</v>
      </c>
      <c r="FD52" s="43" t="s">
        <v>339</v>
      </c>
      <c r="FE52" s="43" t="s">
        <v>339</v>
      </c>
      <c r="FF52" s="43" t="s">
        <v>339</v>
      </c>
      <c r="FG52" s="43" t="s">
        <v>338</v>
      </c>
      <c r="FH52" s="43" t="s">
        <v>338</v>
      </c>
      <c r="FI52" s="43" t="s">
        <v>338</v>
      </c>
      <c r="FJ52" s="43" t="s">
        <v>340</v>
      </c>
      <c r="FK52" s="43" t="s">
        <v>338</v>
      </c>
      <c r="FL52" s="43" t="s">
        <v>338</v>
      </c>
      <c r="FM52" s="43" t="s">
        <v>338</v>
      </c>
      <c r="FN52" s="43" t="s">
        <v>340</v>
      </c>
      <c r="FO52" s="43" t="s">
        <v>338</v>
      </c>
      <c r="FP52" s="43" t="s">
        <v>338</v>
      </c>
      <c r="FQ52" s="43" t="s">
        <v>340</v>
      </c>
      <c r="FR52" s="43" t="s">
        <v>338</v>
      </c>
      <c r="FS52" s="43" t="s">
        <v>338</v>
      </c>
      <c r="FT52" s="43" t="s">
        <v>338</v>
      </c>
      <c r="FU52" s="43" t="s">
        <v>338</v>
      </c>
      <c r="FV52" s="43" t="s">
        <v>338</v>
      </c>
      <c r="FW52" s="43" t="s">
        <v>340</v>
      </c>
      <c r="FX52" s="43" t="s">
        <v>340</v>
      </c>
      <c r="FY52" s="43" t="s">
        <v>340</v>
      </c>
      <c r="FZ52" s="43" t="s">
        <v>340</v>
      </c>
      <c r="GA52" s="43" t="s">
        <v>341</v>
      </c>
      <c r="GB52" s="43" t="s">
        <v>340</v>
      </c>
      <c r="GC52" s="43" t="s">
        <v>338</v>
      </c>
      <c r="GD52" s="43" t="s">
        <v>338</v>
      </c>
      <c r="GE52" s="43" t="s">
        <v>338</v>
      </c>
      <c r="GF52" s="43" t="s">
        <v>338</v>
      </c>
      <c r="GG52" s="43" t="s">
        <v>340</v>
      </c>
      <c r="GH52" s="43" t="s">
        <v>338</v>
      </c>
      <c r="GI52" s="43" t="s">
        <v>338</v>
      </c>
      <c r="GJ52" s="43" t="s">
        <v>338</v>
      </c>
      <c r="GK52" s="43" t="s">
        <v>338</v>
      </c>
      <c r="GL52" s="43" t="s">
        <v>338</v>
      </c>
      <c r="GM52" s="43" t="s">
        <v>338</v>
      </c>
      <c r="GN52" s="43" t="s">
        <v>338</v>
      </c>
      <c r="GO52" s="43" t="s">
        <v>338</v>
      </c>
      <c r="GP52" s="43" t="s">
        <v>341</v>
      </c>
    </row>
    <row r="53" spans="1:198" x14ac:dyDescent="0.3">
      <c r="A53" s="45"/>
      <c r="B53" s="47" t="s">
        <v>571</v>
      </c>
      <c r="C53" s="47" t="s">
        <v>502</v>
      </c>
      <c r="D53" s="45" t="s">
        <v>329</v>
      </c>
      <c r="E53" s="45" t="s">
        <v>330</v>
      </c>
      <c r="F53" s="45" t="s">
        <v>433</v>
      </c>
      <c r="G53" s="43" t="s">
        <v>499</v>
      </c>
      <c r="H53" s="43" t="s">
        <v>497</v>
      </c>
      <c r="I53" s="119" t="s">
        <v>337</v>
      </c>
      <c r="J53" s="119" t="s">
        <v>831</v>
      </c>
      <c r="K53" s="119" t="s">
        <v>853</v>
      </c>
      <c r="L53" s="50">
        <v>17</v>
      </c>
      <c r="M53" s="129" t="s">
        <v>507</v>
      </c>
      <c r="N53" s="43" t="s">
        <v>338</v>
      </c>
      <c r="O53" s="43" t="s">
        <v>338</v>
      </c>
      <c r="P53" s="43" t="s">
        <v>340</v>
      </c>
      <c r="Q53" s="43" t="s">
        <v>338</v>
      </c>
      <c r="R53" s="43" t="s">
        <v>338</v>
      </c>
      <c r="S53" s="43" t="s">
        <v>338</v>
      </c>
      <c r="T53" s="43" t="s">
        <v>341</v>
      </c>
      <c r="U53" s="43" t="s">
        <v>338</v>
      </c>
      <c r="V53" s="43" t="s">
        <v>341</v>
      </c>
      <c r="W53" s="43" t="s">
        <v>341</v>
      </c>
      <c r="X53" s="43" t="s">
        <v>340</v>
      </c>
      <c r="Y53" s="43" t="s">
        <v>340</v>
      </c>
      <c r="Z53" s="43" t="s">
        <v>338</v>
      </c>
      <c r="AA53" s="43" t="s">
        <v>338</v>
      </c>
      <c r="AB53" s="43" t="s">
        <v>338</v>
      </c>
      <c r="AC53" s="43" t="s">
        <v>338</v>
      </c>
      <c r="AD53" s="43" t="s">
        <v>338</v>
      </c>
      <c r="AE53" s="43" t="s">
        <v>338</v>
      </c>
      <c r="AF53" s="43" t="s">
        <v>338</v>
      </c>
      <c r="AG53" s="43" t="s">
        <v>338</v>
      </c>
      <c r="AH53" s="43" t="s">
        <v>338</v>
      </c>
      <c r="AI53" s="43" t="s">
        <v>340</v>
      </c>
      <c r="AJ53" s="43" t="s">
        <v>338</v>
      </c>
      <c r="AK53" s="43" t="s">
        <v>338</v>
      </c>
      <c r="AL53" s="43" t="s">
        <v>341</v>
      </c>
      <c r="AM53" s="43" t="s">
        <v>338</v>
      </c>
      <c r="AN53" s="43" t="s">
        <v>338</v>
      </c>
      <c r="AO53" s="43" t="s">
        <v>338</v>
      </c>
      <c r="AP53" s="43" t="s">
        <v>338</v>
      </c>
      <c r="AQ53" s="43" t="s">
        <v>338</v>
      </c>
      <c r="AR53" s="43" t="s">
        <v>341</v>
      </c>
      <c r="AS53" s="43" t="s">
        <v>338</v>
      </c>
      <c r="AT53" s="43" t="s">
        <v>338</v>
      </c>
      <c r="AU53" s="43" t="s">
        <v>338</v>
      </c>
      <c r="AV53" s="43" t="s">
        <v>338</v>
      </c>
      <c r="AW53" s="43" t="s">
        <v>338</v>
      </c>
      <c r="AX53" s="43" t="s">
        <v>340</v>
      </c>
      <c r="AY53" s="43" t="s">
        <v>340</v>
      </c>
      <c r="AZ53" s="43" t="s">
        <v>338</v>
      </c>
      <c r="BA53" s="43" t="s">
        <v>338</v>
      </c>
      <c r="BB53" s="43" t="s">
        <v>338</v>
      </c>
      <c r="BC53" s="43" t="s">
        <v>338</v>
      </c>
      <c r="BD53" s="43" t="s">
        <v>341</v>
      </c>
      <c r="BE53" s="43" t="s">
        <v>338</v>
      </c>
      <c r="BF53" s="43" t="s">
        <v>338</v>
      </c>
      <c r="BG53" s="43" t="s">
        <v>340</v>
      </c>
      <c r="BH53" s="43" t="s">
        <v>338</v>
      </c>
      <c r="BI53" s="43" t="s">
        <v>338</v>
      </c>
      <c r="BJ53" s="43" t="s">
        <v>339</v>
      </c>
      <c r="BK53" s="43" t="s">
        <v>339</v>
      </c>
      <c r="BL53" s="129" t="s">
        <v>878</v>
      </c>
      <c r="BM53" s="43" t="s">
        <v>338</v>
      </c>
      <c r="BN53" s="43" t="s">
        <v>338</v>
      </c>
      <c r="BO53" s="43" t="s">
        <v>340</v>
      </c>
      <c r="BP53" s="43" t="s">
        <v>338</v>
      </c>
      <c r="BQ53" s="43" t="s">
        <v>338</v>
      </c>
      <c r="BR53" s="43" t="s">
        <v>338</v>
      </c>
      <c r="BS53" s="43" t="s">
        <v>341</v>
      </c>
      <c r="BT53" s="43" t="s">
        <v>338</v>
      </c>
      <c r="BU53" s="43" t="s">
        <v>341</v>
      </c>
      <c r="BV53" s="43" t="s">
        <v>341</v>
      </c>
      <c r="BW53" s="43" t="s">
        <v>338</v>
      </c>
      <c r="BX53" s="43" t="s">
        <v>338</v>
      </c>
      <c r="BY53" s="43" t="s">
        <v>338</v>
      </c>
      <c r="BZ53" s="43" t="s">
        <v>338</v>
      </c>
      <c r="CA53" s="43" t="s">
        <v>338</v>
      </c>
      <c r="CB53" s="43" t="s">
        <v>338</v>
      </c>
      <c r="CC53" s="43" t="s">
        <v>338</v>
      </c>
      <c r="CD53" s="43" t="s">
        <v>340</v>
      </c>
      <c r="CE53" s="43" t="s">
        <v>338</v>
      </c>
      <c r="CF53" s="43" t="s">
        <v>338</v>
      </c>
      <c r="CG53" s="43" t="s">
        <v>341</v>
      </c>
      <c r="CH53" s="43" t="s">
        <v>338</v>
      </c>
      <c r="CI53" s="43" t="s">
        <v>340</v>
      </c>
      <c r="CJ53" s="43" t="s">
        <v>338</v>
      </c>
      <c r="CK53" s="43" t="s">
        <v>338</v>
      </c>
      <c r="CL53" s="43" t="s">
        <v>341</v>
      </c>
      <c r="CM53" s="43" t="s">
        <v>338</v>
      </c>
      <c r="CN53" s="43" t="s">
        <v>338</v>
      </c>
      <c r="CO53" s="43" t="s">
        <v>338</v>
      </c>
      <c r="CP53" s="43" t="s">
        <v>338</v>
      </c>
      <c r="CQ53" s="43" t="s">
        <v>338</v>
      </c>
      <c r="CR53" s="43" t="s">
        <v>338</v>
      </c>
      <c r="CS53" s="43" t="s">
        <v>338</v>
      </c>
      <c r="CT53" s="43" t="s">
        <v>338</v>
      </c>
      <c r="CU53" s="43" t="s">
        <v>338</v>
      </c>
      <c r="CV53" s="43" t="s">
        <v>340</v>
      </c>
      <c r="CW53" s="43" t="s">
        <v>340</v>
      </c>
      <c r="CX53" s="43" t="s">
        <v>340</v>
      </c>
      <c r="CY53" s="43" t="s">
        <v>338</v>
      </c>
      <c r="CZ53" s="43" t="s">
        <v>340</v>
      </c>
      <c r="DA53" s="43" t="s">
        <v>338</v>
      </c>
      <c r="DB53" s="43" t="s">
        <v>338</v>
      </c>
      <c r="DC53" s="43" t="s">
        <v>340</v>
      </c>
      <c r="DD53" s="43" t="s">
        <v>338</v>
      </c>
      <c r="DE53" s="43" t="s">
        <v>338</v>
      </c>
      <c r="DF53" s="43" t="s">
        <v>340</v>
      </c>
      <c r="DG53" s="43" t="s">
        <v>338</v>
      </c>
      <c r="DH53" s="43" t="s">
        <v>338</v>
      </c>
      <c r="DI53" s="43" t="s">
        <v>338</v>
      </c>
      <c r="DJ53" s="43" t="s">
        <v>338</v>
      </c>
      <c r="DK53" s="43" t="s">
        <v>338</v>
      </c>
      <c r="DL53" s="43" t="s">
        <v>338</v>
      </c>
      <c r="DM53" s="43" t="s">
        <v>341</v>
      </c>
      <c r="DN53" s="43" t="s">
        <v>338</v>
      </c>
      <c r="DO53" s="43" t="s">
        <v>338</v>
      </c>
      <c r="DP53" s="43" t="s">
        <v>338</v>
      </c>
      <c r="DQ53" s="43" t="s">
        <v>338</v>
      </c>
      <c r="DR53" s="43" t="s">
        <v>338</v>
      </c>
      <c r="DS53" s="43" t="s">
        <v>338</v>
      </c>
      <c r="DT53" s="43" t="s">
        <v>340</v>
      </c>
      <c r="DU53" s="43" t="s">
        <v>338</v>
      </c>
      <c r="DV53" s="43" t="s">
        <v>338</v>
      </c>
      <c r="DW53" s="43" t="s">
        <v>338</v>
      </c>
      <c r="DX53" s="43" t="s">
        <v>338</v>
      </c>
      <c r="DY53" s="43" t="s">
        <v>338</v>
      </c>
      <c r="DZ53" s="43" t="s">
        <v>340</v>
      </c>
      <c r="EA53" s="43" t="s">
        <v>338</v>
      </c>
      <c r="EB53" s="43" t="s">
        <v>340</v>
      </c>
      <c r="EC53" s="43" t="s">
        <v>338</v>
      </c>
      <c r="ED53" s="43" t="s">
        <v>338</v>
      </c>
      <c r="EE53" s="43" t="s">
        <v>338</v>
      </c>
      <c r="EF53" s="43" t="s">
        <v>338</v>
      </c>
      <c r="EG53" s="43" t="s">
        <v>338</v>
      </c>
      <c r="EH53" s="43" t="s">
        <v>340</v>
      </c>
      <c r="EI53" s="43" t="s">
        <v>338</v>
      </c>
      <c r="EJ53" s="43" t="s">
        <v>341</v>
      </c>
      <c r="EK53" s="43" t="s">
        <v>339</v>
      </c>
      <c r="EL53" s="43" t="s">
        <v>341</v>
      </c>
      <c r="EM53" s="43" t="s">
        <v>341</v>
      </c>
      <c r="EN53" s="43" t="s">
        <v>338</v>
      </c>
      <c r="EO53" s="43" t="s">
        <v>338</v>
      </c>
      <c r="EP53" s="43" t="s">
        <v>338</v>
      </c>
      <c r="EQ53" s="43" t="s">
        <v>340</v>
      </c>
      <c r="ER53" s="43" t="s">
        <v>338</v>
      </c>
      <c r="ES53" s="43" t="s">
        <v>338</v>
      </c>
      <c r="ET53" s="43" t="s">
        <v>338</v>
      </c>
      <c r="EU53" s="43" t="s">
        <v>338</v>
      </c>
      <c r="EV53" s="43" t="s">
        <v>338</v>
      </c>
      <c r="EW53" s="43" t="s">
        <v>340</v>
      </c>
      <c r="EX53" s="43" t="s">
        <v>338</v>
      </c>
      <c r="EY53" s="43" t="s">
        <v>338</v>
      </c>
      <c r="EZ53" s="43" t="s">
        <v>338</v>
      </c>
      <c r="FA53" s="43" t="s">
        <v>340</v>
      </c>
      <c r="FB53" s="43" t="s">
        <v>341</v>
      </c>
      <c r="FC53" s="43" t="s">
        <v>339</v>
      </c>
      <c r="FD53" s="43" t="s">
        <v>339</v>
      </c>
      <c r="FE53" s="43" t="s">
        <v>339</v>
      </c>
      <c r="FF53" s="43" t="s">
        <v>339</v>
      </c>
      <c r="FG53" s="43" t="s">
        <v>338</v>
      </c>
      <c r="FH53" s="43" t="s">
        <v>338</v>
      </c>
      <c r="FI53" s="43" t="s">
        <v>338</v>
      </c>
      <c r="FJ53" s="43" t="s">
        <v>340</v>
      </c>
      <c r="FK53" s="43" t="s">
        <v>338</v>
      </c>
      <c r="FL53" s="43" t="s">
        <v>338</v>
      </c>
      <c r="FM53" s="43" t="s">
        <v>338</v>
      </c>
      <c r="FN53" s="43" t="s">
        <v>340</v>
      </c>
      <c r="FO53" s="43" t="s">
        <v>338</v>
      </c>
      <c r="FP53" s="43" t="s">
        <v>338</v>
      </c>
      <c r="FQ53" s="43" t="s">
        <v>340</v>
      </c>
      <c r="FR53" s="43" t="s">
        <v>338</v>
      </c>
      <c r="FS53" s="43" t="s">
        <v>338</v>
      </c>
      <c r="FT53" s="43" t="s">
        <v>338</v>
      </c>
      <c r="FU53" s="43" t="s">
        <v>338</v>
      </c>
      <c r="FV53" s="43" t="s">
        <v>338</v>
      </c>
      <c r="FW53" s="43" t="s">
        <v>340</v>
      </c>
      <c r="FX53" s="43" t="s">
        <v>340</v>
      </c>
      <c r="FY53" s="43" t="s">
        <v>340</v>
      </c>
      <c r="FZ53" s="43" t="s">
        <v>340</v>
      </c>
      <c r="GA53" s="43" t="s">
        <v>341</v>
      </c>
      <c r="GB53" s="43" t="s">
        <v>340</v>
      </c>
      <c r="GC53" s="43" t="s">
        <v>338</v>
      </c>
      <c r="GD53" s="43" t="s">
        <v>338</v>
      </c>
      <c r="GE53" s="43" t="s">
        <v>338</v>
      </c>
      <c r="GF53" s="43" t="s">
        <v>338</v>
      </c>
      <c r="GG53" s="43" t="s">
        <v>340</v>
      </c>
      <c r="GH53" s="43" t="s">
        <v>338</v>
      </c>
      <c r="GI53" s="43" t="s">
        <v>338</v>
      </c>
      <c r="GJ53" s="43" t="s">
        <v>338</v>
      </c>
      <c r="GK53" s="43" t="s">
        <v>338</v>
      </c>
      <c r="GL53" s="43" t="s">
        <v>338</v>
      </c>
      <c r="GM53" s="43" t="s">
        <v>338</v>
      </c>
      <c r="GN53" s="43" t="s">
        <v>338</v>
      </c>
      <c r="GO53" s="43" t="s">
        <v>338</v>
      </c>
      <c r="GP53" s="43" t="s">
        <v>341</v>
      </c>
    </row>
    <row r="54" spans="1:198" x14ac:dyDescent="0.3">
      <c r="A54" s="45"/>
      <c r="B54" s="47" t="s">
        <v>571</v>
      </c>
      <c r="C54" s="47" t="s">
        <v>502</v>
      </c>
      <c r="D54" s="45" t="s">
        <v>329</v>
      </c>
      <c r="E54" s="45" t="s">
        <v>337</v>
      </c>
      <c r="F54" s="45" t="s">
        <v>433</v>
      </c>
      <c r="G54" s="43" t="s">
        <v>499</v>
      </c>
      <c r="H54" s="43" t="s">
        <v>497</v>
      </c>
      <c r="I54" s="119" t="s">
        <v>337</v>
      </c>
      <c r="J54" s="119" t="s">
        <v>833</v>
      </c>
      <c r="K54" s="119" t="s">
        <v>854</v>
      </c>
      <c r="L54" s="50">
        <v>25</v>
      </c>
      <c r="M54" s="129" t="s">
        <v>507</v>
      </c>
      <c r="N54" s="43" t="s">
        <v>338</v>
      </c>
      <c r="O54" s="43" t="s">
        <v>338</v>
      </c>
      <c r="P54" s="43" t="s">
        <v>340</v>
      </c>
      <c r="Q54" s="43" t="s">
        <v>338</v>
      </c>
      <c r="R54" s="43" t="s">
        <v>338</v>
      </c>
      <c r="S54" s="43" t="s">
        <v>338</v>
      </c>
      <c r="T54" s="43" t="s">
        <v>341</v>
      </c>
      <c r="U54" s="43" t="s">
        <v>338</v>
      </c>
      <c r="V54" s="43" t="s">
        <v>341</v>
      </c>
      <c r="W54" s="43" t="s">
        <v>341</v>
      </c>
      <c r="X54" s="43" t="s">
        <v>340</v>
      </c>
      <c r="Y54" s="43" t="s">
        <v>340</v>
      </c>
      <c r="Z54" s="43" t="s">
        <v>338</v>
      </c>
      <c r="AA54" s="43" t="s">
        <v>338</v>
      </c>
      <c r="AB54" s="43" t="s">
        <v>338</v>
      </c>
      <c r="AC54" s="43" t="s">
        <v>338</v>
      </c>
      <c r="AD54" s="43" t="s">
        <v>338</v>
      </c>
      <c r="AE54" s="43" t="s">
        <v>338</v>
      </c>
      <c r="AF54" s="43" t="s">
        <v>338</v>
      </c>
      <c r="AG54" s="43" t="s">
        <v>338</v>
      </c>
      <c r="AH54" s="43" t="s">
        <v>338</v>
      </c>
      <c r="AI54" s="43" t="s">
        <v>340</v>
      </c>
      <c r="AJ54" s="43" t="s">
        <v>338</v>
      </c>
      <c r="AK54" s="43" t="s">
        <v>338</v>
      </c>
      <c r="AL54" s="43" t="s">
        <v>341</v>
      </c>
      <c r="AM54" s="43" t="s">
        <v>338</v>
      </c>
      <c r="AN54" s="43" t="s">
        <v>338</v>
      </c>
      <c r="AO54" s="43" t="s">
        <v>338</v>
      </c>
      <c r="AP54" s="43" t="s">
        <v>338</v>
      </c>
      <c r="AQ54" s="43" t="s">
        <v>338</v>
      </c>
      <c r="AR54" s="43" t="s">
        <v>341</v>
      </c>
      <c r="AS54" s="43" t="s">
        <v>338</v>
      </c>
      <c r="AT54" s="43" t="s">
        <v>338</v>
      </c>
      <c r="AU54" s="43" t="s">
        <v>338</v>
      </c>
      <c r="AV54" s="43" t="s">
        <v>338</v>
      </c>
      <c r="AW54" s="43" t="s">
        <v>338</v>
      </c>
      <c r="AX54" s="43" t="s">
        <v>340</v>
      </c>
      <c r="AY54" s="43" t="s">
        <v>340</v>
      </c>
      <c r="AZ54" s="43" t="s">
        <v>338</v>
      </c>
      <c r="BA54" s="43" t="s">
        <v>338</v>
      </c>
      <c r="BB54" s="43" t="s">
        <v>338</v>
      </c>
      <c r="BC54" s="43" t="s">
        <v>338</v>
      </c>
      <c r="BD54" s="43" t="s">
        <v>341</v>
      </c>
      <c r="BE54" s="43" t="s">
        <v>338</v>
      </c>
      <c r="BF54" s="43" t="s">
        <v>338</v>
      </c>
      <c r="BG54" s="43" t="s">
        <v>340</v>
      </c>
      <c r="BH54" s="43" t="s">
        <v>338</v>
      </c>
      <c r="BI54" s="43" t="s">
        <v>338</v>
      </c>
      <c r="BJ54" s="43" t="s">
        <v>339</v>
      </c>
      <c r="BK54" s="43" t="s">
        <v>339</v>
      </c>
      <c r="BL54" s="129" t="s">
        <v>878</v>
      </c>
      <c r="BM54" s="43" t="s">
        <v>338</v>
      </c>
      <c r="BN54" s="43" t="s">
        <v>338</v>
      </c>
      <c r="BO54" s="43" t="s">
        <v>340</v>
      </c>
      <c r="BP54" s="43" t="s">
        <v>338</v>
      </c>
      <c r="BQ54" s="43" t="s">
        <v>338</v>
      </c>
      <c r="BR54" s="43" t="s">
        <v>338</v>
      </c>
      <c r="BS54" s="43" t="s">
        <v>341</v>
      </c>
      <c r="BT54" s="43" t="s">
        <v>338</v>
      </c>
      <c r="BU54" s="43" t="s">
        <v>341</v>
      </c>
      <c r="BV54" s="43" t="s">
        <v>341</v>
      </c>
      <c r="BW54" s="43" t="s">
        <v>338</v>
      </c>
      <c r="BX54" s="43" t="s">
        <v>338</v>
      </c>
      <c r="BY54" s="43" t="s">
        <v>338</v>
      </c>
      <c r="BZ54" s="43" t="s">
        <v>338</v>
      </c>
      <c r="CA54" s="43" t="s">
        <v>338</v>
      </c>
      <c r="CB54" s="43" t="s">
        <v>338</v>
      </c>
      <c r="CC54" s="43" t="s">
        <v>338</v>
      </c>
      <c r="CD54" s="43" t="s">
        <v>340</v>
      </c>
      <c r="CE54" s="43" t="s">
        <v>338</v>
      </c>
      <c r="CF54" s="43" t="s">
        <v>338</v>
      </c>
      <c r="CG54" s="43" t="s">
        <v>341</v>
      </c>
      <c r="CH54" s="43" t="s">
        <v>338</v>
      </c>
      <c r="CI54" s="43" t="s">
        <v>340</v>
      </c>
      <c r="CJ54" s="43" t="s">
        <v>338</v>
      </c>
      <c r="CK54" s="43" t="s">
        <v>338</v>
      </c>
      <c r="CL54" s="43" t="s">
        <v>341</v>
      </c>
      <c r="CM54" s="43" t="s">
        <v>338</v>
      </c>
      <c r="CN54" s="43" t="s">
        <v>338</v>
      </c>
      <c r="CO54" s="43" t="s">
        <v>338</v>
      </c>
      <c r="CP54" s="43" t="s">
        <v>338</v>
      </c>
      <c r="CQ54" s="43" t="s">
        <v>338</v>
      </c>
      <c r="CR54" s="43" t="s">
        <v>338</v>
      </c>
      <c r="CS54" s="43" t="s">
        <v>338</v>
      </c>
      <c r="CT54" s="43" t="s">
        <v>338</v>
      </c>
      <c r="CU54" s="43" t="s">
        <v>340</v>
      </c>
      <c r="CV54" s="43" t="s">
        <v>340</v>
      </c>
      <c r="CW54" s="43" t="s">
        <v>340</v>
      </c>
      <c r="CX54" s="43" t="s">
        <v>340</v>
      </c>
      <c r="CY54" s="43" t="s">
        <v>338</v>
      </c>
      <c r="CZ54" s="43" t="s">
        <v>340</v>
      </c>
      <c r="DA54" s="43" t="s">
        <v>338</v>
      </c>
      <c r="DB54" s="43" t="s">
        <v>338</v>
      </c>
      <c r="DC54" s="43" t="s">
        <v>340</v>
      </c>
      <c r="DD54" s="43" t="s">
        <v>338</v>
      </c>
      <c r="DE54" s="43" t="s">
        <v>338</v>
      </c>
      <c r="DF54" s="43" t="s">
        <v>340</v>
      </c>
      <c r="DG54" s="43" t="s">
        <v>338</v>
      </c>
      <c r="DH54" s="43" t="s">
        <v>338</v>
      </c>
      <c r="DI54" s="43" t="s">
        <v>338</v>
      </c>
      <c r="DJ54" s="43" t="s">
        <v>338</v>
      </c>
      <c r="DK54" s="43" t="s">
        <v>338</v>
      </c>
      <c r="DL54" s="43" t="s">
        <v>338</v>
      </c>
      <c r="DM54" s="43" t="s">
        <v>341</v>
      </c>
      <c r="DN54" s="43" t="s">
        <v>338</v>
      </c>
      <c r="DO54" s="43" t="s">
        <v>338</v>
      </c>
      <c r="DP54" s="43" t="s">
        <v>338</v>
      </c>
      <c r="DQ54" s="43" t="s">
        <v>338</v>
      </c>
      <c r="DR54" s="43" t="s">
        <v>338</v>
      </c>
      <c r="DS54" s="43" t="s">
        <v>338</v>
      </c>
      <c r="DT54" s="43" t="s">
        <v>340</v>
      </c>
      <c r="DU54" s="43" t="s">
        <v>338</v>
      </c>
      <c r="DV54" s="43" t="s">
        <v>338</v>
      </c>
      <c r="DW54" s="43" t="s">
        <v>338</v>
      </c>
      <c r="DX54" s="43" t="s">
        <v>338</v>
      </c>
      <c r="DY54" s="43" t="s">
        <v>338</v>
      </c>
      <c r="DZ54" s="43" t="s">
        <v>340</v>
      </c>
      <c r="EA54" s="43" t="s">
        <v>338</v>
      </c>
      <c r="EB54" s="43" t="s">
        <v>340</v>
      </c>
      <c r="EC54" s="43" t="s">
        <v>338</v>
      </c>
      <c r="ED54" s="43" t="s">
        <v>338</v>
      </c>
      <c r="EE54" s="43" t="s">
        <v>338</v>
      </c>
      <c r="EF54" s="43" t="s">
        <v>338</v>
      </c>
      <c r="EG54" s="43" t="s">
        <v>338</v>
      </c>
      <c r="EH54" s="43" t="s">
        <v>340</v>
      </c>
      <c r="EI54" s="43" t="s">
        <v>338</v>
      </c>
      <c r="EJ54" s="43" t="s">
        <v>341</v>
      </c>
      <c r="EK54" s="43" t="s">
        <v>339</v>
      </c>
      <c r="EL54" s="43" t="s">
        <v>341</v>
      </c>
      <c r="EM54" s="43" t="s">
        <v>341</v>
      </c>
      <c r="EN54" s="43" t="s">
        <v>338</v>
      </c>
      <c r="EO54" s="43" t="s">
        <v>338</v>
      </c>
      <c r="EP54" s="43" t="s">
        <v>338</v>
      </c>
      <c r="EQ54" s="43" t="s">
        <v>340</v>
      </c>
      <c r="ER54" s="43" t="s">
        <v>338</v>
      </c>
      <c r="ES54" s="43" t="s">
        <v>338</v>
      </c>
      <c r="ET54" s="43" t="s">
        <v>338</v>
      </c>
      <c r="EU54" s="43" t="s">
        <v>338</v>
      </c>
      <c r="EV54" s="43" t="s">
        <v>338</v>
      </c>
      <c r="EW54" s="43" t="s">
        <v>340</v>
      </c>
      <c r="EX54" s="43" t="s">
        <v>338</v>
      </c>
      <c r="EY54" s="43" t="s">
        <v>338</v>
      </c>
      <c r="EZ54" s="43" t="s">
        <v>338</v>
      </c>
      <c r="FA54" s="43" t="s">
        <v>340</v>
      </c>
      <c r="FB54" s="43" t="s">
        <v>341</v>
      </c>
      <c r="FC54" s="43" t="s">
        <v>339</v>
      </c>
      <c r="FD54" s="43" t="s">
        <v>339</v>
      </c>
      <c r="FE54" s="43" t="s">
        <v>339</v>
      </c>
      <c r="FF54" s="43" t="s">
        <v>339</v>
      </c>
      <c r="FG54" s="43" t="s">
        <v>338</v>
      </c>
      <c r="FH54" s="43" t="s">
        <v>338</v>
      </c>
      <c r="FI54" s="43" t="s">
        <v>338</v>
      </c>
      <c r="FJ54" s="43" t="s">
        <v>340</v>
      </c>
      <c r="FK54" s="43" t="s">
        <v>338</v>
      </c>
      <c r="FL54" s="43" t="s">
        <v>338</v>
      </c>
      <c r="FM54" s="43" t="s">
        <v>338</v>
      </c>
      <c r="FN54" s="43" t="s">
        <v>340</v>
      </c>
      <c r="FO54" s="43" t="s">
        <v>338</v>
      </c>
      <c r="FP54" s="43" t="s">
        <v>338</v>
      </c>
      <c r="FQ54" s="43" t="s">
        <v>340</v>
      </c>
      <c r="FR54" s="43" t="s">
        <v>338</v>
      </c>
      <c r="FS54" s="43" t="s">
        <v>338</v>
      </c>
      <c r="FT54" s="43" t="s">
        <v>338</v>
      </c>
      <c r="FU54" s="43" t="s">
        <v>338</v>
      </c>
      <c r="FV54" s="43" t="s">
        <v>338</v>
      </c>
      <c r="FW54" s="43" t="s">
        <v>340</v>
      </c>
      <c r="FX54" s="43" t="s">
        <v>340</v>
      </c>
      <c r="FY54" s="43" t="s">
        <v>340</v>
      </c>
      <c r="FZ54" s="43" t="s">
        <v>340</v>
      </c>
      <c r="GA54" s="43" t="s">
        <v>341</v>
      </c>
      <c r="GB54" s="43" t="s">
        <v>340</v>
      </c>
      <c r="GC54" s="43" t="s">
        <v>338</v>
      </c>
      <c r="GD54" s="43" t="s">
        <v>338</v>
      </c>
      <c r="GE54" s="43" t="s">
        <v>338</v>
      </c>
      <c r="GF54" s="43" t="s">
        <v>338</v>
      </c>
      <c r="GG54" s="43" t="s">
        <v>340</v>
      </c>
      <c r="GH54" s="43" t="s">
        <v>338</v>
      </c>
      <c r="GI54" s="43" t="s">
        <v>338</v>
      </c>
      <c r="GJ54" s="43" t="s">
        <v>338</v>
      </c>
      <c r="GK54" s="43" t="s">
        <v>338</v>
      </c>
      <c r="GL54" s="43" t="s">
        <v>338</v>
      </c>
      <c r="GM54" s="43" t="s">
        <v>338</v>
      </c>
      <c r="GN54" s="43" t="s">
        <v>338</v>
      </c>
      <c r="GO54" s="43" t="s">
        <v>338</v>
      </c>
      <c r="GP54" s="43" t="s">
        <v>341</v>
      </c>
    </row>
    <row r="55" spans="1:198" x14ac:dyDescent="0.3">
      <c r="A55" s="45"/>
      <c r="B55" s="47" t="s">
        <v>572</v>
      </c>
      <c r="C55" s="47" t="s">
        <v>502</v>
      </c>
      <c r="D55" s="45" t="s">
        <v>329</v>
      </c>
      <c r="E55" s="45" t="s">
        <v>329</v>
      </c>
      <c r="F55" s="45" t="s">
        <v>433</v>
      </c>
      <c r="G55" s="43" t="s">
        <v>495</v>
      </c>
      <c r="H55" s="43" t="s">
        <v>497</v>
      </c>
      <c r="I55" s="119" t="s">
        <v>496</v>
      </c>
      <c r="J55" s="119" t="s">
        <v>829</v>
      </c>
      <c r="K55" s="119" t="s">
        <v>852</v>
      </c>
      <c r="L55" s="50">
        <v>9</v>
      </c>
      <c r="M55" s="129" t="s">
        <v>507</v>
      </c>
      <c r="N55" s="43" t="s">
        <v>338</v>
      </c>
      <c r="O55" s="43" t="s">
        <v>338</v>
      </c>
      <c r="P55" s="43" t="s">
        <v>340</v>
      </c>
      <c r="Q55" s="43" t="s">
        <v>338</v>
      </c>
      <c r="R55" s="43" t="s">
        <v>338</v>
      </c>
      <c r="S55" s="43" t="s">
        <v>338</v>
      </c>
      <c r="T55" s="43" t="s">
        <v>341</v>
      </c>
      <c r="U55" s="43" t="s">
        <v>338</v>
      </c>
      <c r="V55" s="43" t="s">
        <v>341</v>
      </c>
      <c r="W55" s="43" t="s">
        <v>341</v>
      </c>
      <c r="X55" s="43" t="s">
        <v>340</v>
      </c>
      <c r="Y55" s="43" t="s">
        <v>340</v>
      </c>
      <c r="Z55" s="43" t="s">
        <v>338</v>
      </c>
      <c r="AA55" s="43" t="s">
        <v>338</v>
      </c>
      <c r="AB55" s="43" t="s">
        <v>338</v>
      </c>
      <c r="AC55" s="43" t="s">
        <v>338</v>
      </c>
      <c r="AD55" s="43" t="s">
        <v>338</v>
      </c>
      <c r="AE55" s="43" t="s">
        <v>338</v>
      </c>
      <c r="AF55" s="43" t="s">
        <v>338</v>
      </c>
      <c r="AG55" s="43" t="s">
        <v>338</v>
      </c>
      <c r="AH55" s="43" t="s">
        <v>338</v>
      </c>
      <c r="AI55" s="43" t="s">
        <v>340</v>
      </c>
      <c r="AJ55" s="43" t="s">
        <v>338</v>
      </c>
      <c r="AK55" s="43" t="s">
        <v>338</v>
      </c>
      <c r="AL55" s="43" t="s">
        <v>341</v>
      </c>
      <c r="AM55" s="43" t="s">
        <v>338</v>
      </c>
      <c r="AN55" s="43" t="s">
        <v>338</v>
      </c>
      <c r="AO55" s="43" t="s">
        <v>338</v>
      </c>
      <c r="AP55" s="43" t="s">
        <v>338</v>
      </c>
      <c r="AQ55" s="43" t="s">
        <v>338</v>
      </c>
      <c r="AR55" s="43" t="s">
        <v>341</v>
      </c>
      <c r="AS55" s="43" t="s">
        <v>338</v>
      </c>
      <c r="AT55" s="43" t="s">
        <v>338</v>
      </c>
      <c r="AU55" s="43" t="s">
        <v>338</v>
      </c>
      <c r="AV55" s="43" t="s">
        <v>338</v>
      </c>
      <c r="AW55" s="43" t="s">
        <v>338</v>
      </c>
      <c r="AX55" s="43" t="s">
        <v>340</v>
      </c>
      <c r="AY55" s="43" t="s">
        <v>340</v>
      </c>
      <c r="AZ55" s="43" t="s">
        <v>338</v>
      </c>
      <c r="BA55" s="43" t="s">
        <v>338</v>
      </c>
      <c r="BB55" s="43" t="s">
        <v>338</v>
      </c>
      <c r="BC55" s="43" t="s">
        <v>338</v>
      </c>
      <c r="BD55" s="43" t="s">
        <v>341</v>
      </c>
      <c r="BE55" s="43" t="s">
        <v>338</v>
      </c>
      <c r="BF55" s="43" t="s">
        <v>338</v>
      </c>
      <c r="BG55" s="43" t="s">
        <v>340</v>
      </c>
      <c r="BH55" s="43" t="s">
        <v>338</v>
      </c>
      <c r="BI55" s="43" t="s">
        <v>338</v>
      </c>
      <c r="BJ55" s="43" t="s">
        <v>339</v>
      </c>
      <c r="BK55" s="43" t="s">
        <v>339</v>
      </c>
      <c r="BL55" s="129" t="s">
        <v>878</v>
      </c>
      <c r="BM55" s="43" t="s">
        <v>338</v>
      </c>
      <c r="BN55" s="43" t="s">
        <v>338</v>
      </c>
      <c r="BO55" s="43" t="s">
        <v>340</v>
      </c>
      <c r="BP55" s="43" t="s">
        <v>338</v>
      </c>
      <c r="BQ55" s="43" t="s">
        <v>338</v>
      </c>
      <c r="BR55" s="43" t="s">
        <v>338</v>
      </c>
      <c r="BS55" s="43" t="s">
        <v>341</v>
      </c>
      <c r="BT55" s="43" t="s">
        <v>338</v>
      </c>
      <c r="BU55" s="43" t="s">
        <v>341</v>
      </c>
      <c r="BV55" s="43" t="s">
        <v>341</v>
      </c>
      <c r="BW55" s="43" t="s">
        <v>338</v>
      </c>
      <c r="BX55" s="43" t="s">
        <v>338</v>
      </c>
      <c r="BY55" s="43" t="s">
        <v>338</v>
      </c>
      <c r="BZ55" s="43" t="s">
        <v>338</v>
      </c>
      <c r="CA55" s="43" t="s">
        <v>338</v>
      </c>
      <c r="CB55" s="43" t="s">
        <v>338</v>
      </c>
      <c r="CC55" s="43" t="s">
        <v>338</v>
      </c>
      <c r="CD55" s="43" t="s">
        <v>340</v>
      </c>
      <c r="CE55" s="43" t="s">
        <v>338</v>
      </c>
      <c r="CF55" s="43" t="s">
        <v>338</v>
      </c>
      <c r="CG55" s="43" t="s">
        <v>341</v>
      </c>
      <c r="CH55" s="43" t="s">
        <v>338</v>
      </c>
      <c r="CI55" s="43" t="s">
        <v>340</v>
      </c>
      <c r="CJ55" s="43" t="s">
        <v>338</v>
      </c>
      <c r="CK55" s="43" t="s">
        <v>338</v>
      </c>
      <c r="CL55" s="43" t="s">
        <v>341</v>
      </c>
      <c r="CM55" s="43" t="s">
        <v>338</v>
      </c>
      <c r="CN55" s="43" t="s">
        <v>338</v>
      </c>
      <c r="CO55" s="43" t="s">
        <v>338</v>
      </c>
      <c r="CP55" s="43" t="s">
        <v>338</v>
      </c>
      <c r="CQ55" s="43" t="s">
        <v>338</v>
      </c>
      <c r="CR55" s="43" t="s">
        <v>338</v>
      </c>
      <c r="CS55" s="43" t="s">
        <v>338</v>
      </c>
      <c r="CT55" s="43" t="s">
        <v>338</v>
      </c>
      <c r="CU55" s="43" t="s">
        <v>338</v>
      </c>
      <c r="CV55" s="43" t="s">
        <v>340</v>
      </c>
      <c r="CW55" s="43" t="s">
        <v>340</v>
      </c>
      <c r="CX55" s="43" t="s">
        <v>340</v>
      </c>
      <c r="CY55" s="43" t="s">
        <v>338</v>
      </c>
      <c r="CZ55" s="43" t="s">
        <v>340</v>
      </c>
      <c r="DA55" s="43" t="s">
        <v>338</v>
      </c>
      <c r="DB55" s="43" t="s">
        <v>338</v>
      </c>
      <c r="DC55" s="43" t="s">
        <v>340</v>
      </c>
      <c r="DD55" s="43" t="s">
        <v>338</v>
      </c>
      <c r="DE55" s="43" t="s">
        <v>338</v>
      </c>
      <c r="DF55" s="43" t="s">
        <v>340</v>
      </c>
      <c r="DG55" s="43" t="s">
        <v>338</v>
      </c>
      <c r="DH55" s="43" t="s">
        <v>338</v>
      </c>
      <c r="DI55" s="43" t="s">
        <v>338</v>
      </c>
      <c r="DJ55" s="43" t="s">
        <v>338</v>
      </c>
      <c r="DK55" s="43" t="s">
        <v>338</v>
      </c>
      <c r="DL55" s="43" t="s">
        <v>338</v>
      </c>
      <c r="DM55" s="43" t="s">
        <v>341</v>
      </c>
      <c r="DN55" s="43" t="s">
        <v>338</v>
      </c>
      <c r="DO55" s="43" t="s">
        <v>338</v>
      </c>
      <c r="DP55" s="43" t="s">
        <v>338</v>
      </c>
      <c r="DQ55" s="43" t="s">
        <v>338</v>
      </c>
      <c r="DR55" s="43" t="s">
        <v>338</v>
      </c>
      <c r="DS55" s="43" t="s">
        <v>338</v>
      </c>
      <c r="DT55" s="43" t="s">
        <v>340</v>
      </c>
      <c r="DU55" s="43" t="s">
        <v>338</v>
      </c>
      <c r="DV55" s="43" t="s">
        <v>338</v>
      </c>
      <c r="DW55" s="43" t="s">
        <v>338</v>
      </c>
      <c r="DX55" s="43" t="s">
        <v>338</v>
      </c>
      <c r="DY55" s="43" t="s">
        <v>338</v>
      </c>
      <c r="DZ55" s="43" t="s">
        <v>340</v>
      </c>
      <c r="EA55" s="43" t="s">
        <v>338</v>
      </c>
      <c r="EB55" s="43" t="s">
        <v>340</v>
      </c>
      <c r="EC55" s="43" t="s">
        <v>338</v>
      </c>
      <c r="ED55" s="43" t="s">
        <v>338</v>
      </c>
      <c r="EE55" s="43" t="s">
        <v>338</v>
      </c>
      <c r="EF55" s="43" t="s">
        <v>338</v>
      </c>
      <c r="EG55" s="43" t="s">
        <v>338</v>
      </c>
      <c r="EH55" s="43" t="s">
        <v>340</v>
      </c>
      <c r="EI55" s="43" t="s">
        <v>338</v>
      </c>
      <c r="EJ55" s="43" t="s">
        <v>341</v>
      </c>
      <c r="EK55" s="43" t="s">
        <v>339</v>
      </c>
      <c r="EL55" s="43" t="s">
        <v>341</v>
      </c>
      <c r="EM55" s="43" t="s">
        <v>341</v>
      </c>
      <c r="EN55" s="43" t="s">
        <v>338</v>
      </c>
      <c r="EO55" s="43" t="s">
        <v>338</v>
      </c>
      <c r="EP55" s="43" t="s">
        <v>338</v>
      </c>
      <c r="EQ55" s="43" t="s">
        <v>340</v>
      </c>
      <c r="ER55" s="43" t="s">
        <v>338</v>
      </c>
      <c r="ES55" s="43" t="s">
        <v>338</v>
      </c>
      <c r="ET55" s="43" t="s">
        <v>338</v>
      </c>
      <c r="EU55" s="43" t="s">
        <v>338</v>
      </c>
      <c r="EV55" s="43" t="s">
        <v>338</v>
      </c>
      <c r="EW55" s="43" t="s">
        <v>340</v>
      </c>
      <c r="EX55" s="43" t="s">
        <v>338</v>
      </c>
      <c r="EY55" s="43" t="s">
        <v>338</v>
      </c>
      <c r="EZ55" s="43" t="s">
        <v>338</v>
      </c>
      <c r="FA55" s="43" t="s">
        <v>340</v>
      </c>
      <c r="FB55" s="43" t="s">
        <v>341</v>
      </c>
      <c r="FC55" s="43" t="s">
        <v>339</v>
      </c>
      <c r="FD55" s="43" t="s">
        <v>339</v>
      </c>
      <c r="FE55" s="43" t="s">
        <v>339</v>
      </c>
      <c r="FF55" s="43" t="s">
        <v>339</v>
      </c>
      <c r="FG55" s="43" t="s">
        <v>338</v>
      </c>
      <c r="FH55" s="43" t="s">
        <v>338</v>
      </c>
      <c r="FI55" s="43" t="s">
        <v>338</v>
      </c>
      <c r="FJ55" s="43" t="s">
        <v>340</v>
      </c>
      <c r="FK55" s="43" t="s">
        <v>338</v>
      </c>
      <c r="FL55" s="43" t="s">
        <v>338</v>
      </c>
      <c r="FM55" s="43" t="s">
        <v>338</v>
      </c>
      <c r="FN55" s="43" t="s">
        <v>340</v>
      </c>
      <c r="FO55" s="43" t="s">
        <v>338</v>
      </c>
      <c r="FP55" s="43" t="s">
        <v>338</v>
      </c>
      <c r="FQ55" s="43" t="s">
        <v>340</v>
      </c>
      <c r="FR55" s="43" t="s">
        <v>338</v>
      </c>
      <c r="FS55" s="43" t="s">
        <v>338</v>
      </c>
      <c r="FT55" s="43" t="s">
        <v>338</v>
      </c>
      <c r="FU55" s="43" t="s">
        <v>338</v>
      </c>
      <c r="FV55" s="43" t="s">
        <v>338</v>
      </c>
      <c r="FW55" s="43" t="s">
        <v>340</v>
      </c>
      <c r="FX55" s="43" t="s">
        <v>340</v>
      </c>
      <c r="FY55" s="43" t="s">
        <v>340</v>
      </c>
      <c r="FZ55" s="43" t="s">
        <v>340</v>
      </c>
      <c r="GA55" s="43" t="s">
        <v>341</v>
      </c>
      <c r="GB55" s="43" t="s">
        <v>340</v>
      </c>
      <c r="GC55" s="43" t="s">
        <v>338</v>
      </c>
      <c r="GD55" s="43" t="s">
        <v>338</v>
      </c>
      <c r="GE55" s="43" t="s">
        <v>338</v>
      </c>
      <c r="GF55" s="43" t="s">
        <v>338</v>
      </c>
      <c r="GG55" s="43" t="s">
        <v>340</v>
      </c>
      <c r="GH55" s="43" t="s">
        <v>338</v>
      </c>
      <c r="GI55" s="43" t="s">
        <v>338</v>
      </c>
      <c r="GJ55" s="43" t="s">
        <v>338</v>
      </c>
      <c r="GK55" s="43" t="s">
        <v>338</v>
      </c>
      <c r="GL55" s="43" t="s">
        <v>338</v>
      </c>
      <c r="GM55" s="43" t="s">
        <v>338</v>
      </c>
      <c r="GN55" s="43" t="s">
        <v>338</v>
      </c>
      <c r="GO55" s="43" t="s">
        <v>338</v>
      </c>
      <c r="GP55" s="43" t="s">
        <v>341</v>
      </c>
    </row>
    <row r="56" spans="1:198" x14ac:dyDescent="0.3">
      <c r="A56" s="45"/>
      <c r="B56" s="47" t="s">
        <v>572</v>
      </c>
      <c r="C56" s="47" t="s">
        <v>502</v>
      </c>
      <c r="D56" s="45" t="s">
        <v>329</v>
      </c>
      <c r="E56" s="45" t="s">
        <v>330</v>
      </c>
      <c r="F56" s="45" t="s">
        <v>433</v>
      </c>
      <c r="G56" s="43" t="s">
        <v>495</v>
      </c>
      <c r="H56" s="43" t="s">
        <v>497</v>
      </c>
      <c r="I56" s="119" t="s">
        <v>496</v>
      </c>
      <c r="J56" s="119" t="s">
        <v>831</v>
      </c>
      <c r="K56" s="119" t="s">
        <v>853</v>
      </c>
      <c r="L56" s="50">
        <v>17</v>
      </c>
      <c r="M56" s="129" t="s">
        <v>507</v>
      </c>
      <c r="N56" s="43" t="s">
        <v>338</v>
      </c>
      <c r="O56" s="43" t="s">
        <v>338</v>
      </c>
      <c r="P56" s="43" t="s">
        <v>340</v>
      </c>
      <c r="Q56" s="43" t="s">
        <v>338</v>
      </c>
      <c r="R56" s="43" t="s">
        <v>338</v>
      </c>
      <c r="S56" s="43" t="s">
        <v>338</v>
      </c>
      <c r="T56" s="43" t="s">
        <v>341</v>
      </c>
      <c r="U56" s="43" t="s">
        <v>338</v>
      </c>
      <c r="V56" s="43" t="s">
        <v>341</v>
      </c>
      <c r="W56" s="43" t="s">
        <v>341</v>
      </c>
      <c r="X56" s="43" t="s">
        <v>340</v>
      </c>
      <c r="Y56" s="43" t="s">
        <v>340</v>
      </c>
      <c r="Z56" s="43" t="s">
        <v>338</v>
      </c>
      <c r="AA56" s="43" t="s">
        <v>338</v>
      </c>
      <c r="AB56" s="43" t="s">
        <v>338</v>
      </c>
      <c r="AC56" s="43" t="s">
        <v>338</v>
      </c>
      <c r="AD56" s="43" t="s">
        <v>338</v>
      </c>
      <c r="AE56" s="43" t="s">
        <v>338</v>
      </c>
      <c r="AF56" s="43" t="s">
        <v>338</v>
      </c>
      <c r="AG56" s="43" t="s">
        <v>338</v>
      </c>
      <c r="AH56" s="43" t="s">
        <v>338</v>
      </c>
      <c r="AI56" s="43" t="s">
        <v>340</v>
      </c>
      <c r="AJ56" s="43" t="s">
        <v>338</v>
      </c>
      <c r="AK56" s="43" t="s">
        <v>338</v>
      </c>
      <c r="AL56" s="43" t="s">
        <v>341</v>
      </c>
      <c r="AM56" s="43" t="s">
        <v>338</v>
      </c>
      <c r="AN56" s="43" t="s">
        <v>338</v>
      </c>
      <c r="AO56" s="43" t="s">
        <v>338</v>
      </c>
      <c r="AP56" s="43" t="s">
        <v>338</v>
      </c>
      <c r="AQ56" s="43" t="s">
        <v>338</v>
      </c>
      <c r="AR56" s="43" t="s">
        <v>341</v>
      </c>
      <c r="AS56" s="43" t="s">
        <v>338</v>
      </c>
      <c r="AT56" s="43" t="s">
        <v>338</v>
      </c>
      <c r="AU56" s="43" t="s">
        <v>338</v>
      </c>
      <c r="AV56" s="43" t="s">
        <v>338</v>
      </c>
      <c r="AW56" s="43" t="s">
        <v>338</v>
      </c>
      <c r="AX56" s="43" t="s">
        <v>340</v>
      </c>
      <c r="AY56" s="43" t="s">
        <v>340</v>
      </c>
      <c r="AZ56" s="43" t="s">
        <v>338</v>
      </c>
      <c r="BA56" s="43" t="s">
        <v>338</v>
      </c>
      <c r="BB56" s="43" t="s">
        <v>338</v>
      </c>
      <c r="BC56" s="43" t="s">
        <v>338</v>
      </c>
      <c r="BD56" s="43" t="s">
        <v>341</v>
      </c>
      <c r="BE56" s="43" t="s">
        <v>338</v>
      </c>
      <c r="BF56" s="43" t="s">
        <v>338</v>
      </c>
      <c r="BG56" s="43" t="s">
        <v>340</v>
      </c>
      <c r="BH56" s="43" t="s">
        <v>338</v>
      </c>
      <c r="BI56" s="43" t="s">
        <v>338</v>
      </c>
      <c r="BJ56" s="43" t="s">
        <v>339</v>
      </c>
      <c r="BK56" s="43" t="s">
        <v>339</v>
      </c>
      <c r="BL56" s="129" t="s">
        <v>878</v>
      </c>
      <c r="BM56" s="43" t="s">
        <v>338</v>
      </c>
      <c r="BN56" s="43" t="s">
        <v>338</v>
      </c>
      <c r="BO56" s="43" t="s">
        <v>340</v>
      </c>
      <c r="BP56" s="43" t="s">
        <v>338</v>
      </c>
      <c r="BQ56" s="43" t="s">
        <v>338</v>
      </c>
      <c r="BR56" s="43" t="s">
        <v>338</v>
      </c>
      <c r="BS56" s="43" t="s">
        <v>341</v>
      </c>
      <c r="BT56" s="43" t="s">
        <v>338</v>
      </c>
      <c r="BU56" s="43" t="s">
        <v>341</v>
      </c>
      <c r="BV56" s="43" t="s">
        <v>341</v>
      </c>
      <c r="BW56" s="43" t="s">
        <v>338</v>
      </c>
      <c r="BX56" s="43" t="s">
        <v>338</v>
      </c>
      <c r="BY56" s="43" t="s">
        <v>338</v>
      </c>
      <c r="BZ56" s="43" t="s">
        <v>338</v>
      </c>
      <c r="CA56" s="43" t="s">
        <v>338</v>
      </c>
      <c r="CB56" s="43" t="s">
        <v>338</v>
      </c>
      <c r="CC56" s="43" t="s">
        <v>338</v>
      </c>
      <c r="CD56" s="43" t="s">
        <v>340</v>
      </c>
      <c r="CE56" s="43" t="s">
        <v>338</v>
      </c>
      <c r="CF56" s="43" t="s">
        <v>338</v>
      </c>
      <c r="CG56" s="43" t="s">
        <v>341</v>
      </c>
      <c r="CH56" s="43" t="s">
        <v>338</v>
      </c>
      <c r="CI56" s="43" t="s">
        <v>340</v>
      </c>
      <c r="CJ56" s="43" t="s">
        <v>338</v>
      </c>
      <c r="CK56" s="43" t="s">
        <v>338</v>
      </c>
      <c r="CL56" s="43" t="s">
        <v>341</v>
      </c>
      <c r="CM56" s="43" t="s">
        <v>338</v>
      </c>
      <c r="CN56" s="43" t="s">
        <v>338</v>
      </c>
      <c r="CO56" s="43" t="s">
        <v>338</v>
      </c>
      <c r="CP56" s="43" t="s">
        <v>338</v>
      </c>
      <c r="CQ56" s="43" t="s">
        <v>338</v>
      </c>
      <c r="CR56" s="43" t="s">
        <v>338</v>
      </c>
      <c r="CS56" s="43" t="s">
        <v>338</v>
      </c>
      <c r="CT56" s="43" t="s">
        <v>338</v>
      </c>
      <c r="CU56" s="43" t="s">
        <v>338</v>
      </c>
      <c r="CV56" s="43" t="s">
        <v>340</v>
      </c>
      <c r="CW56" s="43" t="s">
        <v>340</v>
      </c>
      <c r="CX56" s="43" t="s">
        <v>340</v>
      </c>
      <c r="CY56" s="43" t="s">
        <v>338</v>
      </c>
      <c r="CZ56" s="43" t="s">
        <v>340</v>
      </c>
      <c r="DA56" s="43" t="s">
        <v>338</v>
      </c>
      <c r="DB56" s="43" t="s">
        <v>338</v>
      </c>
      <c r="DC56" s="43" t="s">
        <v>340</v>
      </c>
      <c r="DD56" s="43" t="s">
        <v>338</v>
      </c>
      <c r="DE56" s="43" t="s">
        <v>338</v>
      </c>
      <c r="DF56" s="43" t="s">
        <v>340</v>
      </c>
      <c r="DG56" s="43" t="s">
        <v>338</v>
      </c>
      <c r="DH56" s="43" t="s">
        <v>338</v>
      </c>
      <c r="DI56" s="43" t="s">
        <v>338</v>
      </c>
      <c r="DJ56" s="43" t="s">
        <v>338</v>
      </c>
      <c r="DK56" s="43" t="s">
        <v>338</v>
      </c>
      <c r="DL56" s="43" t="s">
        <v>338</v>
      </c>
      <c r="DM56" s="43" t="s">
        <v>341</v>
      </c>
      <c r="DN56" s="43" t="s">
        <v>338</v>
      </c>
      <c r="DO56" s="43" t="s">
        <v>338</v>
      </c>
      <c r="DP56" s="43" t="s">
        <v>338</v>
      </c>
      <c r="DQ56" s="43" t="s">
        <v>338</v>
      </c>
      <c r="DR56" s="43" t="s">
        <v>338</v>
      </c>
      <c r="DS56" s="43" t="s">
        <v>338</v>
      </c>
      <c r="DT56" s="43" t="s">
        <v>340</v>
      </c>
      <c r="DU56" s="43" t="s">
        <v>338</v>
      </c>
      <c r="DV56" s="43" t="s">
        <v>338</v>
      </c>
      <c r="DW56" s="43" t="s">
        <v>338</v>
      </c>
      <c r="DX56" s="43" t="s">
        <v>338</v>
      </c>
      <c r="DY56" s="43" t="s">
        <v>338</v>
      </c>
      <c r="DZ56" s="43" t="s">
        <v>340</v>
      </c>
      <c r="EA56" s="43" t="s">
        <v>338</v>
      </c>
      <c r="EB56" s="43" t="s">
        <v>340</v>
      </c>
      <c r="EC56" s="43" t="s">
        <v>338</v>
      </c>
      <c r="ED56" s="43" t="s">
        <v>338</v>
      </c>
      <c r="EE56" s="43" t="s">
        <v>338</v>
      </c>
      <c r="EF56" s="43" t="s">
        <v>338</v>
      </c>
      <c r="EG56" s="43" t="s">
        <v>338</v>
      </c>
      <c r="EH56" s="43" t="s">
        <v>340</v>
      </c>
      <c r="EI56" s="43" t="s">
        <v>338</v>
      </c>
      <c r="EJ56" s="43" t="s">
        <v>341</v>
      </c>
      <c r="EK56" s="43" t="s">
        <v>339</v>
      </c>
      <c r="EL56" s="43" t="s">
        <v>341</v>
      </c>
      <c r="EM56" s="43" t="s">
        <v>341</v>
      </c>
      <c r="EN56" s="43" t="s">
        <v>338</v>
      </c>
      <c r="EO56" s="43" t="s">
        <v>338</v>
      </c>
      <c r="EP56" s="43" t="s">
        <v>338</v>
      </c>
      <c r="EQ56" s="43" t="s">
        <v>340</v>
      </c>
      <c r="ER56" s="43" t="s">
        <v>338</v>
      </c>
      <c r="ES56" s="43" t="s">
        <v>338</v>
      </c>
      <c r="ET56" s="43" t="s">
        <v>338</v>
      </c>
      <c r="EU56" s="43" t="s">
        <v>338</v>
      </c>
      <c r="EV56" s="43" t="s">
        <v>338</v>
      </c>
      <c r="EW56" s="43" t="s">
        <v>340</v>
      </c>
      <c r="EX56" s="43" t="s">
        <v>338</v>
      </c>
      <c r="EY56" s="43" t="s">
        <v>338</v>
      </c>
      <c r="EZ56" s="43" t="s">
        <v>338</v>
      </c>
      <c r="FA56" s="43" t="s">
        <v>340</v>
      </c>
      <c r="FB56" s="43" t="s">
        <v>341</v>
      </c>
      <c r="FC56" s="43" t="s">
        <v>339</v>
      </c>
      <c r="FD56" s="43" t="s">
        <v>339</v>
      </c>
      <c r="FE56" s="43" t="s">
        <v>339</v>
      </c>
      <c r="FF56" s="43" t="s">
        <v>339</v>
      </c>
      <c r="FG56" s="43" t="s">
        <v>338</v>
      </c>
      <c r="FH56" s="43" t="s">
        <v>338</v>
      </c>
      <c r="FI56" s="43" t="s">
        <v>338</v>
      </c>
      <c r="FJ56" s="43" t="s">
        <v>340</v>
      </c>
      <c r="FK56" s="43" t="s">
        <v>338</v>
      </c>
      <c r="FL56" s="43" t="s">
        <v>338</v>
      </c>
      <c r="FM56" s="43" t="s">
        <v>338</v>
      </c>
      <c r="FN56" s="43" t="s">
        <v>340</v>
      </c>
      <c r="FO56" s="43" t="s">
        <v>338</v>
      </c>
      <c r="FP56" s="43" t="s">
        <v>338</v>
      </c>
      <c r="FQ56" s="43" t="s">
        <v>340</v>
      </c>
      <c r="FR56" s="43" t="s">
        <v>338</v>
      </c>
      <c r="FS56" s="43" t="s">
        <v>338</v>
      </c>
      <c r="FT56" s="43" t="s">
        <v>338</v>
      </c>
      <c r="FU56" s="43" t="s">
        <v>338</v>
      </c>
      <c r="FV56" s="43" t="s">
        <v>338</v>
      </c>
      <c r="FW56" s="43" t="s">
        <v>340</v>
      </c>
      <c r="FX56" s="43" t="s">
        <v>340</v>
      </c>
      <c r="FY56" s="43" t="s">
        <v>340</v>
      </c>
      <c r="FZ56" s="43" t="s">
        <v>340</v>
      </c>
      <c r="GA56" s="43" t="s">
        <v>341</v>
      </c>
      <c r="GB56" s="43" t="s">
        <v>340</v>
      </c>
      <c r="GC56" s="43" t="s">
        <v>338</v>
      </c>
      <c r="GD56" s="43" t="s">
        <v>338</v>
      </c>
      <c r="GE56" s="43" t="s">
        <v>338</v>
      </c>
      <c r="GF56" s="43" t="s">
        <v>338</v>
      </c>
      <c r="GG56" s="43" t="s">
        <v>340</v>
      </c>
      <c r="GH56" s="43" t="s">
        <v>338</v>
      </c>
      <c r="GI56" s="43" t="s">
        <v>338</v>
      </c>
      <c r="GJ56" s="43" t="s">
        <v>338</v>
      </c>
      <c r="GK56" s="43" t="s">
        <v>338</v>
      </c>
      <c r="GL56" s="43" t="s">
        <v>338</v>
      </c>
      <c r="GM56" s="43" t="s">
        <v>338</v>
      </c>
      <c r="GN56" s="43" t="s">
        <v>338</v>
      </c>
      <c r="GO56" s="43" t="s">
        <v>338</v>
      </c>
      <c r="GP56" s="43" t="s">
        <v>341</v>
      </c>
    </row>
    <row r="57" spans="1:198" x14ac:dyDescent="0.3">
      <c r="A57" s="45"/>
      <c r="B57" s="47" t="s">
        <v>572</v>
      </c>
      <c r="C57" s="47" t="s">
        <v>502</v>
      </c>
      <c r="D57" s="45" t="s">
        <v>329</v>
      </c>
      <c r="E57" s="45" t="s">
        <v>337</v>
      </c>
      <c r="F57" s="45" t="s">
        <v>433</v>
      </c>
      <c r="G57" s="43" t="s">
        <v>495</v>
      </c>
      <c r="H57" s="43" t="s">
        <v>497</v>
      </c>
      <c r="I57" s="119" t="s">
        <v>496</v>
      </c>
      <c r="J57" s="119" t="s">
        <v>833</v>
      </c>
      <c r="K57" s="119" t="s">
        <v>854</v>
      </c>
      <c r="L57" s="50">
        <v>25</v>
      </c>
      <c r="M57" s="129" t="s">
        <v>507</v>
      </c>
      <c r="N57" s="43" t="s">
        <v>338</v>
      </c>
      <c r="O57" s="43" t="s">
        <v>338</v>
      </c>
      <c r="P57" s="43" t="s">
        <v>340</v>
      </c>
      <c r="Q57" s="43" t="s">
        <v>338</v>
      </c>
      <c r="R57" s="43" t="s">
        <v>338</v>
      </c>
      <c r="S57" s="43" t="s">
        <v>338</v>
      </c>
      <c r="T57" s="43" t="s">
        <v>341</v>
      </c>
      <c r="U57" s="43" t="s">
        <v>338</v>
      </c>
      <c r="V57" s="43" t="s">
        <v>341</v>
      </c>
      <c r="W57" s="43" t="s">
        <v>341</v>
      </c>
      <c r="X57" s="43" t="s">
        <v>340</v>
      </c>
      <c r="Y57" s="43" t="s">
        <v>340</v>
      </c>
      <c r="Z57" s="43" t="s">
        <v>338</v>
      </c>
      <c r="AA57" s="43" t="s">
        <v>338</v>
      </c>
      <c r="AB57" s="43" t="s">
        <v>338</v>
      </c>
      <c r="AC57" s="43" t="s">
        <v>338</v>
      </c>
      <c r="AD57" s="43" t="s">
        <v>338</v>
      </c>
      <c r="AE57" s="43" t="s">
        <v>338</v>
      </c>
      <c r="AF57" s="43" t="s">
        <v>338</v>
      </c>
      <c r="AG57" s="43" t="s">
        <v>338</v>
      </c>
      <c r="AH57" s="43" t="s">
        <v>338</v>
      </c>
      <c r="AI57" s="43" t="s">
        <v>340</v>
      </c>
      <c r="AJ57" s="43" t="s">
        <v>338</v>
      </c>
      <c r="AK57" s="43" t="s">
        <v>338</v>
      </c>
      <c r="AL57" s="43" t="s">
        <v>341</v>
      </c>
      <c r="AM57" s="43" t="s">
        <v>338</v>
      </c>
      <c r="AN57" s="43" t="s">
        <v>338</v>
      </c>
      <c r="AO57" s="43" t="s">
        <v>338</v>
      </c>
      <c r="AP57" s="43" t="s">
        <v>338</v>
      </c>
      <c r="AQ57" s="43" t="s">
        <v>338</v>
      </c>
      <c r="AR57" s="43" t="s">
        <v>341</v>
      </c>
      <c r="AS57" s="43" t="s">
        <v>338</v>
      </c>
      <c r="AT57" s="43" t="s">
        <v>338</v>
      </c>
      <c r="AU57" s="43" t="s">
        <v>338</v>
      </c>
      <c r="AV57" s="43" t="s">
        <v>338</v>
      </c>
      <c r="AW57" s="43" t="s">
        <v>338</v>
      </c>
      <c r="AX57" s="43" t="s">
        <v>340</v>
      </c>
      <c r="AY57" s="43" t="s">
        <v>340</v>
      </c>
      <c r="AZ57" s="43" t="s">
        <v>338</v>
      </c>
      <c r="BA57" s="43" t="s">
        <v>338</v>
      </c>
      <c r="BB57" s="43" t="s">
        <v>338</v>
      </c>
      <c r="BC57" s="43" t="s">
        <v>338</v>
      </c>
      <c r="BD57" s="43" t="s">
        <v>341</v>
      </c>
      <c r="BE57" s="43" t="s">
        <v>338</v>
      </c>
      <c r="BF57" s="43" t="s">
        <v>338</v>
      </c>
      <c r="BG57" s="43" t="s">
        <v>340</v>
      </c>
      <c r="BH57" s="43" t="s">
        <v>338</v>
      </c>
      <c r="BI57" s="43" t="s">
        <v>338</v>
      </c>
      <c r="BJ57" s="43" t="s">
        <v>339</v>
      </c>
      <c r="BK57" s="43" t="s">
        <v>339</v>
      </c>
      <c r="BL57" s="129" t="s">
        <v>878</v>
      </c>
      <c r="BM57" s="43" t="s">
        <v>338</v>
      </c>
      <c r="BN57" s="43" t="s">
        <v>338</v>
      </c>
      <c r="BO57" s="43" t="s">
        <v>340</v>
      </c>
      <c r="BP57" s="43" t="s">
        <v>338</v>
      </c>
      <c r="BQ57" s="43" t="s">
        <v>338</v>
      </c>
      <c r="BR57" s="43" t="s">
        <v>338</v>
      </c>
      <c r="BS57" s="43" t="s">
        <v>341</v>
      </c>
      <c r="BT57" s="43" t="s">
        <v>338</v>
      </c>
      <c r="BU57" s="43" t="s">
        <v>341</v>
      </c>
      <c r="BV57" s="43" t="s">
        <v>341</v>
      </c>
      <c r="BW57" s="43" t="s">
        <v>338</v>
      </c>
      <c r="BX57" s="43" t="s">
        <v>338</v>
      </c>
      <c r="BY57" s="43" t="s">
        <v>338</v>
      </c>
      <c r="BZ57" s="43" t="s">
        <v>338</v>
      </c>
      <c r="CA57" s="43" t="s">
        <v>338</v>
      </c>
      <c r="CB57" s="43" t="s">
        <v>338</v>
      </c>
      <c r="CC57" s="43" t="s">
        <v>338</v>
      </c>
      <c r="CD57" s="43" t="s">
        <v>340</v>
      </c>
      <c r="CE57" s="43" t="s">
        <v>338</v>
      </c>
      <c r="CF57" s="43" t="s">
        <v>338</v>
      </c>
      <c r="CG57" s="43" t="s">
        <v>341</v>
      </c>
      <c r="CH57" s="43" t="s">
        <v>338</v>
      </c>
      <c r="CI57" s="43" t="s">
        <v>340</v>
      </c>
      <c r="CJ57" s="43" t="s">
        <v>338</v>
      </c>
      <c r="CK57" s="43" t="s">
        <v>338</v>
      </c>
      <c r="CL57" s="43" t="s">
        <v>341</v>
      </c>
      <c r="CM57" s="43" t="s">
        <v>338</v>
      </c>
      <c r="CN57" s="43" t="s">
        <v>338</v>
      </c>
      <c r="CO57" s="43" t="s">
        <v>338</v>
      </c>
      <c r="CP57" s="43" t="s">
        <v>338</v>
      </c>
      <c r="CQ57" s="43" t="s">
        <v>338</v>
      </c>
      <c r="CR57" s="43" t="s">
        <v>338</v>
      </c>
      <c r="CS57" s="43" t="s">
        <v>338</v>
      </c>
      <c r="CT57" s="43" t="s">
        <v>338</v>
      </c>
      <c r="CU57" s="43" t="s">
        <v>340</v>
      </c>
      <c r="CV57" s="43" t="s">
        <v>340</v>
      </c>
      <c r="CW57" s="43" t="s">
        <v>340</v>
      </c>
      <c r="CX57" s="43" t="s">
        <v>340</v>
      </c>
      <c r="CY57" s="43" t="s">
        <v>338</v>
      </c>
      <c r="CZ57" s="43" t="s">
        <v>340</v>
      </c>
      <c r="DA57" s="43" t="s">
        <v>338</v>
      </c>
      <c r="DB57" s="43" t="s">
        <v>338</v>
      </c>
      <c r="DC57" s="43" t="s">
        <v>340</v>
      </c>
      <c r="DD57" s="43" t="s">
        <v>338</v>
      </c>
      <c r="DE57" s="43" t="s">
        <v>338</v>
      </c>
      <c r="DF57" s="43" t="s">
        <v>340</v>
      </c>
      <c r="DG57" s="43" t="s">
        <v>338</v>
      </c>
      <c r="DH57" s="43" t="s">
        <v>338</v>
      </c>
      <c r="DI57" s="43" t="s">
        <v>338</v>
      </c>
      <c r="DJ57" s="43" t="s">
        <v>338</v>
      </c>
      <c r="DK57" s="43" t="s">
        <v>338</v>
      </c>
      <c r="DL57" s="43" t="s">
        <v>338</v>
      </c>
      <c r="DM57" s="43" t="s">
        <v>341</v>
      </c>
      <c r="DN57" s="43" t="s">
        <v>338</v>
      </c>
      <c r="DO57" s="43" t="s">
        <v>338</v>
      </c>
      <c r="DP57" s="43" t="s">
        <v>338</v>
      </c>
      <c r="DQ57" s="43" t="s">
        <v>338</v>
      </c>
      <c r="DR57" s="43" t="s">
        <v>338</v>
      </c>
      <c r="DS57" s="43" t="s">
        <v>338</v>
      </c>
      <c r="DT57" s="43" t="s">
        <v>340</v>
      </c>
      <c r="DU57" s="43" t="s">
        <v>338</v>
      </c>
      <c r="DV57" s="43" t="s">
        <v>338</v>
      </c>
      <c r="DW57" s="43" t="s">
        <v>338</v>
      </c>
      <c r="DX57" s="43" t="s">
        <v>338</v>
      </c>
      <c r="DY57" s="43" t="s">
        <v>338</v>
      </c>
      <c r="DZ57" s="43" t="s">
        <v>340</v>
      </c>
      <c r="EA57" s="43" t="s">
        <v>338</v>
      </c>
      <c r="EB57" s="43" t="s">
        <v>340</v>
      </c>
      <c r="EC57" s="43" t="s">
        <v>338</v>
      </c>
      <c r="ED57" s="43" t="s">
        <v>338</v>
      </c>
      <c r="EE57" s="43" t="s">
        <v>338</v>
      </c>
      <c r="EF57" s="43" t="s">
        <v>338</v>
      </c>
      <c r="EG57" s="43" t="s">
        <v>338</v>
      </c>
      <c r="EH57" s="43" t="s">
        <v>340</v>
      </c>
      <c r="EI57" s="43" t="s">
        <v>338</v>
      </c>
      <c r="EJ57" s="43" t="s">
        <v>341</v>
      </c>
      <c r="EK57" s="43" t="s">
        <v>339</v>
      </c>
      <c r="EL57" s="43" t="s">
        <v>341</v>
      </c>
      <c r="EM57" s="43" t="s">
        <v>341</v>
      </c>
      <c r="EN57" s="43" t="s">
        <v>338</v>
      </c>
      <c r="EO57" s="43" t="s">
        <v>338</v>
      </c>
      <c r="EP57" s="43" t="s">
        <v>338</v>
      </c>
      <c r="EQ57" s="43" t="s">
        <v>340</v>
      </c>
      <c r="ER57" s="43" t="s">
        <v>338</v>
      </c>
      <c r="ES57" s="43" t="s">
        <v>338</v>
      </c>
      <c r="ET57" s="43" t="s">
        <v>338</v>
      </c>
      <c r="EU57" s="43" t="s">
        <v>338</v>
      </c>
      <c r="EV57" s="43" t="s">
        <v>338</v>
      </c>
      <c r="EW57" s="43" t="s">
        <v>340</v>
      </c>
      <c r="EX57" s="43" t="s">
        <v>338</v>
      </c>
      <c r="EY57" s="43" t="s">
        <v>338</v>
      </c>
      <c r="EZ57" s="43" t="s">
        <v>338</v>
      </c>
      <c r="FA57" s="43" t="s">
        <v>340</v>
      </c>
      <c r="FB57" s="43" t="s">
        <v>341</v>
      </c>
      <c r="FC57" s="43" t="s">
        <v>339</v>
      </c>
      <c r="FD57" s="43" t="s">
        <v>339</v>
      </c>
      <c r="FE57" s="43" t="s">
        <v>339</v>
      </c>
      <c r="FF57" s="43" t="s">
        <v>339</v>
      </c>
      <c r="FG57" s="43" t="s">
        <v>338</v>
      </c>
      <c r="FH57" s="43" t="s">
        <v>338</v>
      </c>
      <c r="FI57" s="43" t="s">
        <v>338</v>
      </c>
      <c r="FJ57" s="43" t="s">
        <v>340</v>
      </c>
      <c r="FK57" s="43" t="s">
        <v>338</v>
      </c>
      <c r="FL57" s="43" t="s">
        <v>338</v>
      </c>
      <c r="FM57" s="43" t="s">
        <v>338</v>
      </c>
      <c r="FN57" s="43" t="s">
        <v>340</v>
      </c>
      <c r="FO57" s="43" t="s">
        <v>338</v>
      </c>
      <c r="FP57" s="43" t="s">
        <v>338</v>
      </c>
      <c r="FQ57" s="43" t="s">
        <v>340</v>
      </c>
      <c r="FR57" s="43" t="s">
        <v>338</v>
      </c>
      <c r="FS57" s="43" t="s">
        <v>338</v>
      </c>
      <c r="FT57" s="43" t="s">
        <v>338</v>
      </c>
      <c r="FU57" s="43" t="s">
        <v>338</v>
      </c>
      <c r="FV57" s="43" t="s">
        <v>338</v>
      </c>
      <c r="FW57" s="43" t="s">
        <v>340</v>
      </c>
      <c r="FX57" s="43" t="s">
        <v>340</v>
      </c>
      <c r="FY57" s="43" t="s">
        <v>340</v>
      </c>
      <c r="FZ57" s="43" t="s">
        <v>340</v>
      </c>
      <c r="GA57" s="43" t="s">
        <v>341</v>
      </c>
      <c r="GB57" s="43" t="s">
        <v>340</v>
      </c>
      <c r="GC57" s="43" t="s">
        <v>338</v>
      </c>
      <c r="GD57" s="43" t="s">
        <v>338</v>
      </c>
      <c r="GE57" s="43" t="s">
        <v>338</v>
      </c>
      <c r="GF57" s="43" t="s">
        <v>338</v>
      </c>
      <c r="GG57" s="43" t="s">
        <v>340</v>
      </c>
      <c r="GH57" s="43" t="s">
        <v>338</v>
      </c>
      <c r="GI57" s="43" t="s">
        <v>338</v>
      </c>
      <c r="GJ57" s="43" t="s">
        <v>338</v>
      </c>
      <c r="GK57" s="43" t="s">
        <v>338</v>
      </c>
      <c r="GL57" s="43" t="s">
        <v>338</v>
      </c>
      <c r="GM57" s="43" t="s">
        <v>338</v>
      </c>
      <c r="GN57" s="43" t="s">
        <v>338</v>
      </c>
      <c r="GO57" s="43" t="s">
        <v>338</v>
      </c>
      <c r="GP57" s="43" t="s">
        <v>341</v>
      </c>
    </row>
    <row r="58" spans="1:198" x14ac:dyDescent="0.3">
      <c r="A58" s="45"/>
      <c r="B58" s="47" t="s">
        <v>573</v>
      </c>
      <c r="C58" s="47" t="s">
        <v>502</v>
      </c>
      <c r="D58" s="45" t="s">
        <v>329</v>
      </c>
      <c r="E58" s="45" t="s">
        <v>329</v>
      </c>
      <c r="F58" s="45" t="s">
        <v>433</v>
      </c>
      <c r="G58" s="43" t="s">
        <v>495</v>
      </c>
      <c r="H58" s="43" t="s">
        <v>497</v>
      </c>
      <c r="I58" s="119" t="s">
        <v>498</v>
      </c>
      <c r="J58" s="119" t="s">
        <v>829</v>
      </c>
      <c r="K58" s="119" t="s">
        <v>852</v>
      </c>
      <c r="L58" s="50">
        <v>9</v>
      </c>
      <c r="M58" s="129" t="s">
        <v>507</v>
      </c>
      <c r="N58" s="43" t="s">
        <v>338</v>
      </c>
      <c r="O58" s="43" t="s">
        <v>338</v>
      </c>
      <c r="P58" s="43" t="s">
        <v>340</v>
      </c>
      <c r="Q58" s="43" t="s">
        <v>338</v>
      </c>
      <c r="R58" s="43" t="s">
        <v>338</v>
      </c>
      <c r="S58" s="43" t="s">
        <v>338</v>
      </c>
      <c r="T58" s="43" t="s">
        <v>341</v>
      </c>
      <c r="U58" s="43" t="s">
        <v>338</v>
      </c>
      <c r="V58" s="43" t="s">
        <v>341</v>
      </c>
      <c r="W58" s="43" t="s">
        <v>341</v>
      </c>
      <c r="X58" s="43" t="s">
        <v>340</v>
      </c>
      <c r="Y58" s="43" t="s">
        <v>340</v>
      </c>
      <c r="Z58" s="43" t="s">
        <v>338</v>
      </c>
      <c r="AA58" s="43" t="s">
        <v>338</v>
      </c>
      <c r="AB58" s="43" t="s">
        <v>338</v>
      </c>
      <c r="AC58" s="43" t="s">
        <v>338</v>
      </c>
      <c r="AD58" s="43" t="s">
        <v>338</v>
      </c>
      <c r="AE58" s="43" t="s">
        <v>338</v>
      </c>
      <c r="AF58" s="43" t="s">
        <v>338</v>
      </c>
      <c r="AG58" s="43" t="s">
        <v>338</v>
      </c>
      <c r="AH58" s="43" t="s">
        <v>338</v>
      </c>
      <c r="AI58" s="43" t="s">
        <v>340</v>
      </c>
      <c r="AJ58" s="43" t="s">
        <v>338</v>
      </c>
      <c r="AK58" s="43" t="s">
        <v>338</v>
      </c>
      <c r="AL58" s="43" t="s">
        <v>341</v>
      </c>
      <c r="AM58" s="43" t="s">
        <v>338</v>
      </c>
      <c r="AN58" s="43" t="s">
        <v>338</v>
      </c>
      <c r="AO58" s="43" t="s">
        <v>338</v>
      </c>
      <c r="AP58" s="43" t="s">
        <v>338</v>
      </c>
      <c r="AQ58" s="43" t="s">
        <v>338</v>
      </c>
      <c r="AR58" s="43" t="s">
        <v>341</v>
      </c>
      <c r="AS58" s="43" t="s">
        <v>338</v>
      </c>
      <c r="AT58" s="43" t="s">
        <v>338</v>
      </c>
      <c r="AU58" s="43" t="s">
        <v>338</v>
      </c>
      <c r="AV58" s="43" t="s">
        <v>338</v>
      </c>
      <c r="AW58" s="43" t="s">
        <v>338</v>
      </c>
      <c r="AX58" s="43" t="s">
        <v>340</v>
      </c>
      <c r="AY58" s="43" t="s">
        <v>340</v>
      </c>
      <c r="AZ58" s="43" t="s">
        <v>338</v>
      </c>
      <c r="BA58" s="43" t="s">
        <v>338</v>
      </c>
      <c r="BB58" s="43" t="s">
        <v>338</v>
      </c>
      <c r="BC58" s="43" t="s">
        <v>338</v>
      </c>
      <c r="BD58" s="43" t="s">
        <v>341</v>
      </c>
      <c r="BE58" s="43" t="s">
        <v>338</v>
      </c>
      <c r="BF58" s="43" t="s">
        <v>338</v>
      </c>
      <c r="BG58" s="43" t="s">
        <v>340</v>
      </c>
      <c r="BH58" s="43" t="s">
        <v>338</v>
      </c>
      <c r="BI58" s="43" t="s">
        <v>338</v>
      </c>
      <c r="BJ58" s="43" t="s">
        <v>339</v>
      </c>
      <c r="BK58" s="43" t="s">
        <v>339</v>
      </c>
      <c r="BL58" s="129" t="s">
        <v>878</v>
      </c>
      <c r="BM58" s="43" t="s">
        <v>338</v>
      </c>
      <c r="BN58" s="43" t="s">
        <v>338</v>
      </c>
      <c r="BO58" s="43" t="s">
        <v>340</v>
      </c>
      <c r="BP58" s="43" t="s">
        <v>338</v>
      </c>
      <c r="BQ58" s="43" t="s">
        <v>338</v>
      </c>
      <c r="BR58" s="43" t="s">
        <v>338</v>
      </c>
      <c r="BS58" s="43" t="s">
        <v>341</v>
      </c>
      <c r="BT58" s="43" t="s">
        <v>338</v>
      </c>
      <c r="BU58" s="43" t="s">
        <v>341</v>
      </c>
      <c r="BV58" s="43" t="s">
        <v>341</v>
      </c>
      <c r="BW58" s="43" t="s">
        <v>338</v>
      </c>
      <c r="BX58" s="43" t="s">
        <v>338</v>
      </c>
      <c r="BY58" s="43" t="s">
        <v>338</v>
      </c>
      <c r="BZ58" s="43" t="s">
        <v>338</v>
      </c>
      <c r="CA58" s="43" t="s">
        <v>338</v>
      </c>
      <c r="CB58" s="43" t="s">
        <v>338</v>
      </c>
      <c r="CC58" s="43" t="s">
        <v>338</v>
      </c>
      <c r="CD58" s="43" t="s">
        <v>340</v>
      </c>
      <c r="CE58" s="43" t="s">
        <v>338</v>
      </c>
      <c r="CF58" s="43" t="s">
        <v>338</v>
      </c>
      <c r="CG58" s="43" t="s">
        <v>341</v>
      </c>
      <c r="CH58" s="43" t="s">
        <v>338</v>
      </c>
      <c r="CI58" s="43" t="s">
        <v>340</v>
      </c>
      <c r="CJ58" s="43" t="s">
        <v>338</v>
      </c>
      <c r="CK58" s="43" t="s">
        <v>338</v>
      </c>
      <c r="CL58" s="43" t="s">
        <v>341</v>
      </c>
      <c r="CM58" s="43" t="s">
        <v>338</v>
      </c>
      <c r="CN58" s="43" t="s">
        <v>338</v>
      </c>
      <c r="CO58" s="43" t="s">
        <v>338</v>
      </c>
      <c r="CP58" s="43" t="s">
        <v>338</v>
      </c>
      <c r="CQ58" s="43" t="s">
        <v>338</v>
      </c>
      <c r="CR58" s="43" t="s">
        <v>338</v>
      </c>
      <c r="CS58" s="43" t="s">
        <v>338</v>
      </c>
      <c r="CT58" s="43" t="s">
        <v>338</v>
      </c>
      <c r="CU58" s="43" t="s">
        <v>338</v>
      </c>
      <c r="CV58" s="43" t="s">
        <v>340</v>
      </c>
      <c r="CW58" s="43" t="s">
        <v>340</v>
      </c>
      <c r="CX58" s="43" t="s">
        <v>340</v>
      </c>
      <c r="CY58" s="43" t="s">
        <v>338</v>
      </c>
      <c r="CZ58" s="43" t="s">
        <v>340</v>
      </c>
      <c r="DA58" s="43" t="s">
        <v>338</v>
      </c>
      <c r="DB58" s="43" t="s">
        <v>338</v>
      </c>
      <c r="DC58" s="43" t="s">
        <v>340</v>
      </c>
      <c r="DD58" s="43" t="s">
        <v>338</v>
      </c>
      <c r="DE58" s="43" t="s">
        <v>338</v>
      </c>
      <c r="DF58" s="43" t="s">
        <v>340</v>
      </c>
      <c r="DG58" s="43" t="s">
        <v>338</v>
      </c>
      <c r="DH58" s="43" t="s">
        <v>338</v>
      </c>
      <c r="DI58" s="43" t="s">
        <v>338</v>
      </c>
      <c r="DJ58" s="43" t="s">
        <v>338</v>
      </c>
      <c r="DK58" s="43" t="s">
        <v>338</v>
      </c>
      <c r="DL58" s="43" t="s">
        <v>338</v>
      </c>
      <c r="DM58" s="43" t="s">
        <v>341</v>
      </c>
      <c r="DN58" s="43" t="s">
        <v>338</v>
      </c>
      <c r="DO58" s="43" t="s">
        <v>338</v>
      </c>
      <c r="DP58" s="43" t="s">
        <v>338</v>
      </c>
      <c r="DQ58" s="43" t="s">
        <v>338</v>
      </c>
      <c r="DR58" s="43" t="s">
        <v>338</v>
      </c>
      <c r="DS58" s="43" t="s">
        <v>338</v>
      </c>
      <c r="DT58" s="43" t="s">
        <v>340</v>
      </c>
      <c r="DU58" s="43" t="s">
        <v>338</v>
      </c>
      <c r="DV58" s="43" t="s">
        <v>338</v>
      </c>
      <c r="DW58" s="43" t="s">
        <v>338</v>
      </c>
      <c r="DX58" s="43" t="s">
        <v>338</v>
      </c>
      <c r="DY58" s="43" t="s">
        <v>338</v>
      </c>
      <c r="DZ58" s="43" t="s">
        <v>340</v>
      </c>
      <c r="EA58" s="43" t="s">
        <v>338</v>
      </c>
      <c r="EB58" s="43" t="s">
        <v>340</v>
      </c>
      <c r="EC58" s="43" t="s">
        <v>338</v>
      </c>
      <c r="ED58" s="43" t="s">
        <v>338</v>
      </c>
      <c r="EE58" s="43" t="s">
        <v>338</v>
      </c>
      <c r="EF58" s="43" t="s">
        <v>338</v>
      </c>
      <c r="EG58" s="43" t="s">
        <v>338</v>
      </c>
      <c r="EH58" s="43" t="s">
        <v>340</v>
      </c>
      <c r="EI58" s="43" t="s">
        <v>338</v>
      </c>
      <c r="EJ58" s="43" t="s">
        <v>341</v>
      </c>
      <c r="EK58" s="43" t="s">
        <v>339</v>
      </c>
      <c r="EL58" s="43" t="s">
        <v>341</v>
      </c>
      <c r="EM58" s="43" t="s">
        <v>341</v>
      </c>
      <c r="EN58" s="43" t="s">
        <v>338</v>
      </c>
      <c r="EO58" s="43" t="s">
        <v>338</v>
      </c>
      <c r="EP58" s="43" t="s">
        <v>338</v>
      </c>
      <c r="EQ58" s="43" t="s">
        <v>340</v>
      </c>
      <c r="ER58" s="43" t="s">
        <v>338</v>
      </c>
      <c r="ES58" s="43" t="s">
        <v>338</v>
      </c>
      <c r="ET58" s="43" t="s">
        <v>338</v>
      </c>
      <c r="EU58" s="43" t="s">
        <v>338</v>
      </c>
      <c r="EV58" s="43" t="s">
        <v>338</v>
      </c>
      <c r="EW58" s="43" t="s">
        <v>340</v>
      </c>
      <c r="EX58" s="43" t="s">
        <v>338</v>
      </c>
      <c r="EY58" s="43" t="s">
        <v>338</v>
      </c>
      <c r="EZ58" s="43" t="s">
        <v>338</v>
      </c>
      <c r="FA58" s="43" t="s">
        <v>340</v>
      </c>
      <c r="FB58" s="43" t="s">
        <v>341</v>
      </c>
      <c r="FC58" s="43" t="s">
        <v>339</v>
      </c>
      <c r="FD58" s="43" t="s">
        <v>339</v>
      </c>
      <c r="FE58" s="43" t="s">
        <v>339</v>
      </c>
      <c r="FF58" s="43" t="s">
        <v>339</v>
      </c>
      <c r="FG58" s="43" t="s">
        <v>338</v>
      </c>
      <c r="FH58" s="43" t="s">
        <v>338</v>
      </c>
      <c r="FI58" s="43" t="s">
        <v>338</v>
      </c>
      <c r="FJ58" s="43" t="s">
        <v>340</v>
      </c>
      <c r="FK58" s="43" t="s">
        <v>338</v>
      </c>
      <c r="FL58" s="43" t="s">
        <v>338</v>
      </c>
      <c r="FM58" s="43" t="s">
        <v>338</v>
      </c>
      <c r="FN58" s="43" t="s">
        <v>340</v>
      </c>
      <c r="FO58" s="43" t="s">
        <v>338</v>
      </c>
      <c r="FP58" s="43" t="s">
        <v>338</v>
      </c>
      <c r="FQ58" s="43" t="s">
        <v>340</v>
      </c>
      <c r="FR58" s="43" t="s">
        <v>338</v>
      </c>
      <c r="FS58" s="43" t="s">
        <v>338</v>
      </c>
      <c r="FT58" s="43" t="s">
        <v>338</v>
      </c>
      <c r="FU58" s="43" t="s">
        <v>338</v>
      </c>
      <c r="FV58" s="43" t="s">
        <v>338</v>
      </c>
      <c r="FW58" s="43" t="s">
        <v>340</v>
      </c>
      <c r="FX58" s="43" t="s">
        <v>340</v>
      </c>
      <c r="FY58" s="43" t="s">
        <v>340</v>
      </c>
      <c r="FZ58" s="43" t="s">
        <v>340</v>
      </c>
      <c r="GA58" s="43" t="s">
        <v>341</v>
      </c>
      <c r="GB58" s="43" t="s">
        <v>340</v>
      </c>
      <c r="GC58" s="43" t="s">
        <v>338</v>
      </c>
      <c r="GD58" s="43" t="s">
        <v>338</v>
      </c>
      <c r="GE58" s="43" t="s">
        <v>338</v>
      </c>
      <c r="GF58" s="43" t="s">
        <v>338</v>
      </c>
      <c r="GG58" s="43" t="s">
        <v>340</v>
      </c>
      <c r="GH58" s="43" t="s">
        <v>338</v>
      </c>
      <c r="GI58" s="43" t="s">
        <v>338</v>
      </c>
      <c r="GJ58" s="43" t="s">
        <v>338</v>
      </c>
      <c r="GK58" s="43" t="s">
        <v>338</v>
      </c>
      <c r="GL58" s="43" t="s">
        <v>338</v>
      </c>
      <c r="GM58" s="43" t="s">
        <v>338</v>
      </c>
      <c r="GN58" s="43" t="s">
        <v>338</v>
      </c>
      <c r="GO58" s="43" t="s">
        <v>338</v>
      </c>
      <c r="GP58" s="43" t="s">
        <v>341</v>
      </c>
    </row>
    <row r="59" spans="1:198" x14ac:dyDescent="0.3">
      <c r="A59" s="45"/>
      <c r="B59" s="47" t="s">
        <v>573</v>
      </c>
      <c r="C59" s="47" t="s">
        <v>502</v>
      </c>
      <c r="D59" s="45" t="s">
        <v>329</v>
      </c>
      <c r="E59" s="45" t="s">
        <v>330</v>
      </c>
      <c r="F59" s="45" t="s">
        <v>433</v>
      </c>
      <c r="G59" s="43" t="s">
        <v>495</v>
      </c>
      <c r="H59" s="43" t="s">
        <v>497</v>
      </c>
      <c r="I59" s="119" t="s">
        <v>498</v>
      </c>
      <c r="J59" s="119" t="s">
        <v>831</v>
      </c>
      <c r="K59" s="119" t="s">
        <v>853</v>
      </c>
      <c r="L59" s="50">
        <v>17</v>
      </c>
      <c r="M59" s="129" t="s">
        <v>507</v>
      </c>
      <c r="N59" s="43" t="s">
        <v>338</v>
      </c>
      <c r="O59" s="43" t="s">
        <v>338</v>
      </c>
      <c r="P59" s="43" t="s">
        <v>340</v>
      </c>
      <c r="Q59" s="43" t="s">
        <v>338</v>
      </c>
      <c r="R59" s="43" t="s">
        <v>338</v>
      </c>
      <c r="S59" s="43" t="s">
        <v>338</v>
      </c>
      <c r="T59" s="43" t="s">
        <v>341</v>
      </c>
      <c r="U59" s="43" t="s">
        <v>338</v>
      </c>
      <c r="V59" s="43" t="s">
        <v>341</v>
      </c>
      <c r="W59" s="43" t="s">
        <v>341</v>
      </c>
      <c r="X59" s="43" t="s">
        <v>340</v>
      </c>
      <c r="Y59" s="43" t="s">
        <v>340</v>
      </c>
      <c r="Z59" s="43" t="s">
        <v>338</v>
      </c>
      <c r="AA59" s="43" t="s">
        <v>338</v>
      </c>
      <c r="AB59" s="43" t="s">
        <v>338</v>
      </c>
      <c r="AC59" s="43" t="s">
        <v>338</v>
      </c>
      <c r="AD59" s="43" t="s">
        <v>338</v>
      </c>
      <c r="AE59" s="43" t="s">
        <v>338</v>
      </c>
      <c r="AF59" s="43" t="s">
        <v>338</v>
      </c>
      <c r="AG59" s="43" t="s">
        <v>338</v>
      </c>
      <c r="AH59" s="43" t="s">
        <v>338</v>
      </c>
      <c r="AI59" s="43" t="s">
        <v>340</v>
      </c>
      <c r="AJ59" s="43" t="s">
        <v>338</v>
      </c>
      <c r="AK59" s="43" t="s">
        <v>338</v>
      </c>
      <c r="AL59" s="43" t="s">
        <v>341</v>
      </c>
      <c r="AM59" s="43" t="s">
        <v>338</v>
      </c>
      <c r="AN59" s="43" t="s">
        <v>338</v>
      </c>
      <c r="AO59" s="43" t="s">
        <v>338</v>
      </c>
      <c r="AP59" s="43" t="s">
        <v>338</v>
      </c>
      <c r="AQ59" s="43" t="s">
        <v>338</v>
      </c>
      <c r="AR59" s="43" t="s">
        <v>341</v>
      </c>
      <c r="AS59" s="43" t="s">
        <v>338</v>
      </c>
      <c r="AT59" s="43" t="s">
        <v>338</v>
      </c>
      <c r="AU59" s="43" t="s">
        <v>338</v>
      </c>
      <c r="AV59" s="43" t="s">
        <v>338</v>
      </c>
      <c r="AW59" s="43" t="s">
        <v>338</v>
      </c>
      <c r="AX59" s="43" t="s">
        <v>340</v>
      </c>
      <c r="AY59" s="43" t="s">
        <v>340</v>
      </c>
      <c r="AZ59" s="43" t="s">
        <v>338</v>
      </c>
      <c r="BA59" s="43" t="s">
        <v>338</v>
      </c>
      <c r="BB59" s="43" t="s">
        <v>338</v>
      </c>
      <c r="BC59" s="43" t="s">
        <v>338</v>
      </c>
      <c r="BD59" s="43" t="s">
        <v>341</v>
      </c>
      <c r="BE59" s="43" t="s">
        <v>338</v>
      </c>
      <c r="BF59" s="43" t="s">
        <v>338</v>
      </c>
      <c r="BG59" s="43" t="s">
        <v>340</v>
      </c>
      <c r="BH59" s="43" t="s">
        <v>338</v>
      </c>
      <c r="BI59" s="43" t="s">
        <v>338</v>
      </c>
      <c r="BJ59" s="43" t="s">
        <v>339</v>
      </c>
      <c r="BK59" s="43" t="s">
        <v>339</v>
      </c>
      <c r="BL59" s="129" t="s">
        <v>878</v>
      </c>
      <c r="BM59" s="43" t="s">
        <v>338</v>
      </c>
      <c r="BN59" s="43" t="s">
        <v>338</v>
      </c>
      <c r="BO59" s="43" t="s">
        <v>340</v>
      </c>
      <c r="BP59" s="43" t="s">
        <v>338</v>
      </c>
      <c r="BQ59" s="43" t="s">
        <v>338</v>
      </c>
      <c r="BR59" s="43" t="s">
        <v>338</v>
      </c>
      <c r="BS59" s="43" t="s">
        <v>341</v>
      </c>
      <c r="BT59" s="43" t="s">
        <v>338</v>
      </c>
      <c r="BU59" s="43" t="s">
        <v>341</v>
      </c>
      <c r="BV59" s="43" t="s">
        <v>341</v>
      </c>
      <c r="BW59" s="43" t="s">
        <v>338</v>
      </c>
      <c r="BX59" s="43" t="s">
        <v>338</v>
      </c>
      <c r="BY59" s="43" t="s">
        <v>338</v>
      </c>
      <c r="BZ59" s="43" t="s">
        <v>338</v>
      </c>
      <c r="CA59" s="43" t="s">
        <v>338</v>
      </c>
      <c r="CB59" s="43" t="s">
        <v>338</v>
      </c>
      <c r="CC59" s="43" t="s">
        <v>338</v>
      </c>
      <c r="CD59" s="43" t="s">
        <v>340</v>
      </c>
      <c r="CE59" s="43" t="s">
        <v>338</v>
      </c>
      <c r="CF59" s="43" t="s">
        <v>338</v>
      </c>
      <c r="CG59" s="43" t="s">
        <v>341</v>
      </c>
      <c r="CH59" s="43" t="s">
        <v>338</v>
      </c>
      <c r="CI59" s="43" t="s">
        <v>340</v>
      </c>
      <c r="CJ59" s="43" t="s">
        <v>338</v>
      </c>
      <c r="CK59" s="43" t="s">
        <v>338</v>
      </c>
      <c r="CL59" s="43" t="s">
        <v>341</v>
      </c>
      <c r="CM59" s="43" t="s">
        <v>338</v>
      </c>
      <c r="CN59" s="43" t="s">
        <v>338</v>
      </c>
      <c r="CO59" s="43" t="s">
        <v>338</v>
      </c>
      <c r="CP59" s="43" t="s">
        <v>338</v>
      </c>
      <c r="CQ59" s="43" t="s">
        <v>338</v>
      </c>
      <c r="CR59" s="43" t="s">
        <v>338</v>
      </c>
      <c r="CS59" s="43" t="s">
        <v>338</v>
      </c>
      <c r="CT59" s="43" t="s">
        <v>338</v>
      </c>
      <c r="CU59" s="43" t="s">
        <v>338</v>
      </c>
      <c r="CV59" s="43" t="s">
        <v>340</v>
      </c>
      <c r="CW59" s="43" t="s">
        <v>340</v>
      </c>
      <c r="CX59" s="43" t="s">
        <v>340</v>
      </c>
      <c r="CY59" s="43" t="s">
        <v>338</v>
      </c>
      <c r="CZ59" s="43" t="s">
        <v>340</v>
      </c>
      <c r="DA59" s="43" t="s">
        <v>338</v>
      </c>
      <c r="DB59" s="43" t="s">
        <v>338</v>
      </c>
      <c r="DC59" s="43" t="s">
        <v>340</v>
      </c>
      <c r="DD59" s="43" t="s">
        <v>338</v>
      </c>
      <c r="DE59" s="43" t="s">
        <v>338</v>
      </c>
      <c r="DF59" s="43" t="s">
        <v>340</v>
      </c>
      <c r="DG59" s="43" t="s">
        <v>338</v>
      </c>
      <c r="DH59" s="43" t="s">
        <v>338</v>
      </c>
      <c r="DI59" s="43" t="s">
        <v>338</v>
      </c>
      <c r="DJ59" s="43" t="s">
        <v>338</v>
      </c>
      <c r="DK59" s="43" t="s">
        <v>338</v>
      </c>
      <c r="DL59" s="43" t="s">
        <v>338</v>
      </c>
      <c r="DM59" s="43" t="s">
        <v>341</v>
      </c>
      <c r="DN59" s="43" t="s">
        <v>338</v>
      </c>
      <c r="DO59" s="43" t="s">
        <v>338</v>
      </c>
      <c r="DP59" s="43" t="s">
        <v>338</v>
      </c>
      <c r="DQ59" s="43" t="s">
        <v>338</v>
      </c>
      <c r="DR59" s="43" t="s">
        <v>338</v>
      </c>
      <c r="DS59" s="43" t="s">
        <v>338</v>
      </c>
      <c r="DT59" s="43" t="s">
        <v>340</v>
      </c>
      <c r="DU59" s="43" t="s">
        <v>338</v>
      </c>
      <c r="DV59" s="43" t="s">
        <v>338</v>
      </c>
      <c r="DW59" s="43" t="s">
        <v>338</v>
      </c>
      <c r="DX59" s="43" t="s">
        <v>338</v>
      </c>
      <c r="DY59" s="43" t="s">
        <v>338</v>
      </c>
      <c r="DZ59" s="43" t="s">
        <v>340</v>
      </c>
      <c r="EA59" s="43" t="s">
        <v>338</v>
      </c>
      <c r="EB59" s="43" t="s">
        <v>340</v>
      </c>
      <c r="EC59" s="43" t="s">
        <v>338</v>
      </c>
      <c r="ED59" s="43" t="s">
        <v>338</v>
      </c>
      <c r="EE59" s="43" t="s">
        <v>338</v>
      </c>
      <c r="EF59" s="43" t="s">
        <v>338</v>
      </c>
      <c r="EG59" s="43" t="s">
        <v>338</v>
      </c>
      <c r="EH59" s="43" t="s">
        <v>340</v>
      </c>
      <c r="EI59" s="43" t="s">
        <v>338</v>
      </c>
      <c r="EJ59" s="43" t="s">
        <v>341</v>
      </c>
      <c r="EK59" s="43" t="s">
        <v>339</v>
      </c>
      <c r="EL59" s="43" t="s">
        <v>341</v>
      </c>
      <c r="EM59" s="43" t="s">
        <v>341</v>
      </c>
      <c r="EN59" s="43" t="s">
        <v>338</v>
      </c>
      <c r="EO59" s="43" t="s">
        <v>338</v>
      </c>
      <c r="EP59" s="43" t="s">
        <v>338</v>
      </c>
      <c r="EQ59" s="43" t="s">
        <v>340</v>
      </c>
      <c r="ER59" s="43" t="s">
        <v>338</v>
      </c>
      <c r="ES59" s="43" t="s">
        <v>338</v>
      </c>
      <c r="ET59" s="43" t="s">
        <v>338</v>
      </c>
      <c r="EU59" s="43" t="s">
        <v>338</v>
      </c>
      <c r="EV59" s="43" t="s">
        <v>338</v>
      </c>
      <c r="EW59" s="43" t="s">
        <v>340</v>
      </c>
      <c r="EX59" s="43" t="s">
        <v>338</v>
      </c>
      <c r="EY59" s="43" t="s">
        <v>338</v>
      </c>
      <c r="EZ59" s="43" t="s">
        <v>338</v>
      </c>
      <c r="FA59" s="43" t="s">
        <v>340</v>
      </c>
      <c r="FB59" s="43" t="s">
        <v>341</v>
      </c>
      <c r="FC59" s="43" t="s">
        <v>339</v>
      </c>
      <c r="FD59" s="43" t="s">
        <v>339</v>
      </c>
      <c r="FE59" s="43" t="s">
        <v>339</v>
      </c>
      <c r="FF59" s="43" t="s">
        <v>339</v>
      </c>
      <c r="FG59" s="43" t="s">
        <v>338</v>
      </c>
      <c r="FH59" s="43" t="s">
        <v>338</v>
      </c>
      <c r="FI59" s="43" t="s">
        <v>338</v>
      </c>
      <c r="FJ59" s="43" t="s">
        <v>340</v>
      </c>
      <c r="FK59" s="43" t="s">
        <v>338</v>
      </c>
      <c r="FL59" s="43" t="s">
        <v>338</v>
      </c>
      <c r="FM59" s="43" t="s">
        <v>338</v>
      </c>
      <c r="FN59" s="43" t="s">
        <v>340</v>
      </c>
      <c r="FO59" s="43" t="s">
        <v>338</v>
      </c>
      <c r="FP59" s="43" t="s">
        <v>338</v>
      </c>
      <c r="FQ59" s="43" t="s">
        <v>340</v>
      </c>
      <c r="FR59" s="43" t="s">
        <v>338</v>
      </c>
      <c r="FS59" s="43" t="s">
        <v>338</v>
      </c>
      <c r="FT59" s="43" t="s">
        <v>338</v>
      </c>
      <c r="FU59" s="43" t="s">
        <v>338</v>
      </c>
      <c r="FV59" s="43" t="s">
        <v>338</v>
      </c>
      <c r="FW59" s="43" t="s">
        <v>340</v>
      </c>
      <c r="FX59" s="43" t="s">
        <v>340</v>
      </c>
      <c r="FY59" s="43" t="s">
        <v>340</v>
      </c>
      <c r="FZ59" s="43" t="s">
        <v>340</v>
      </c>
      <c r="GA59" s="43" t="s">
        <v>341</v>
      </c>
      <c r="GB59" s="43" t="s">
        <v>340</v>
      </c>
      <c r="GC59" s="43" t="s">
        <v>338</v>
      </c>
      <c r="GD59" s="43" t="s">
        <v>338</v>
      </c>
      <c r="GE59" s="43" t="s">
        <v>338</v>
      </c>
      <c r="GF59" s="43" t="s">
        <v>338</v>
      </c>
      <c r="GG59" s="43" t="s">
        <v>340</v>
      </c>
      <c r="GH59" s="43" t="s">
        <v>338</v>
      </c>
      <c r="GI59" s="43" t="s">
        <v>338</v>
      </c>
      <c r="GJ59" s="43" t="s">
        <v>338</v>
      </c>
      <c r="GK59" s="43" t="s">
        <v>338</v>
      </c>
      <c r="GL59" s="43" t="s">
        <v>338</v>
      </c>
      <c r="GM59" s="43" t="s">
        <v>338</v>
      </c>
      <c r="GN59" s="43" t="s">
        <v>338</v>
      </c>
      <c r="GO59" s="43" t="s">
        <v>338</v>
      </c>
      <c r="GP59" s="43" t="s">
        <v>341</v>
      </c>
    </row>
    <row r="60" spans="1:198" x14ac:dyDescent="0.3">
      <c r="A60" s="45"/>
      <c r="B60" s="47" t="s">
        <v>573</v>
      </c>
      <c r="C60" s="47" t="s">
        <v>502</v>
      </c>
      <c r="D60" s="45" t="s">
        <v>329</v>
      </c>
      <c r="E60" s="45" t="s">
        <v>337</v>
      </c>
      <c r="F60" s="45" t="s">
        <v>433</v>
      </c>
      <c r="G60" s="43" t="s">
        <v>495</v>
      </c>
      <c r="H60" s="43" t="s">
        <v>497</v>
      </c>
      <c r="I60" s="119" t="s">
        <v>498</v>
      </c>
      <c r="J60" s="119" t="s">
        <v>833</v>
      </c>
      <c r="K60" s="119" t="s">
        <v>854</v>
      </c>
      <c r="L60" s="50">
        <v>25</v>
      </c>
      <c r="M60" s="129" t="s">
        <v>507</v>
      </c>
      <c r="N60" s="43" t="s">
        <v>338</v>
      </c>
      <c r="O60" s="43" t="s">
        <v>338</v>
      </c>
      <c r="P60" s="43" t="s">
        <v>340</v>
      </c>
      <c r="Q60" s="43" t="s">
        <v>338</v>
      </c>
      <c r="R60" s="43" t="s">
        <v>338</v>
      </c>
      <c r="S60" s="43" t="s">
        <v>338</v>
      </c>
      <c r="T60" s="43" t="s">
        <v>341</v>
      </c>
      <c r="U60" s="43" t="s">
        <v>338</v>
      </c>
      <c r="V60" s="43" t="s">
        <v>341</v>
      </c>
      <c r="W60" s="43" t="s">
        <v>341</v>
      </c>
      <c r="X60" s="43" t="s">
        <v>340</v>
      </c>
      <c r="Y60" s="43" t="s">
        <v>340</v>
      </c>
      <c r="Z60" s="43" t="s">
        <v>338</v>
      </c>
      <c r="AA60" s="43" t="s">
        <v>338</v>
      </c>
      <c r="AB60" s="43" t="s">
        <v>338</v>
      </c>
      <c r="AC60" s="43" t="s">
        <v>338</v>
      </c>
      <c r="AD60" s="43" t="s">
        <v>338</v>
      </c>
      <c r="AE60" s="43" t="s">
        <v>338</v>
      </c>
      <c r="AF60" s="43" t="s">
        <v>338</v>
      </c>
      <c r="AG60" s="43" t="s">
        <v>338</v>
      </c>
      <c r="AH60" s="43" t="s">
        <v>338</v>
      </c>
      <c r="AI60" s="43" t="s">
        <v>340</v>
      </c>
      <c r="AJ60" s="43" t="s">
        <v>338</v>
      </c>
      <c r="AK60" s="43" t="s">
        <v>338</v>
      </c>
      <c r="AL60" s="43" t="s">
        <v>341</v>
      </c>
      <c r="AM60" s="43" t="s">
        <v>338</v>
      </c>
      <c r="AN60" s="43" t="s">
        <v>338</v>
      </c>
      <c r="AO60" s="43" t="s">
        <v>338</v>
      </c>
      <c r="AP60" s="43" t="s">
        <v>338</v>
      </c>
      <c r="AQ60" s="43" t="s">
        <v>338</v>
      </c>
      <c r="AR60" s="43" t="s">
        <v>341</v>
      </c>
      <c r="AS60" s="43" t="s">
        <v>338</v>
      </c>
      <c r="AT60" s="43" t="s">
        <v>338</v>
      </c>
      <c r="AU60" s="43" t="s">
        <v>338</v>
      </c>
      <c r="AV60" s="43" t="s">
        <v>338</v>
      </c>
      <c r="AW60" s="43" t="s">
        <v>338</v>
      </c>
      <c r="AX60" s="43" t="s">
        <v>340</v>
      </c>
      <c r="AY60" s="43" t="s">
        <v>340</v>
      </c>
      <c r="AZ60" s="43" t="s">
        <v>338</v>
      </c>
      <c r="BA60" s="43" t="s">
        <v>338</v>
      </c>
      <c r="BB60" s="43" t="s">
        <v>338</v>
      </c>
      <c r="BC60" s="43" t="s">
        <v>338</v>
      </c>
      <c r="BD60" s="43" t="s">
        <v>341</v>
      </c>
      <c r="BE60" s="43" t="s">
        <v>338</v>
      </c>
      <c r="BF60" s="43" t="s">
        <v>338</v>
      </c>
      <c r="BG60" s="43" t="s">
        <v>340</v>
      </c>
      <c r="BH60" s="43" t="s">
        <v>338</v>
      </c>
      <c r="BI60" s="43" t="s">
        <v>338</v>
      </c>
      <c r="BJ60" s="43" t="s">
        <v>339</v>
      </c>
      <c r="BK60" s="43" t="s">
        <v>339</v>
      </c>
      <c r="BL60" s="129" t="s">
        <v>878</v>
      </c>
      <c r="BM60" s="43" t="s">
        <v>338</v>
      </c>
      <c r="BN60" s="43" t="s">
        <v>338</v>
      </c>
      <c r="BO60" s="43" t="s">
        <v>340</v>
      </c>
      <c r="BP60" s="43" t="s">
        <v>338</v>
      </c>
      <c r="BQ60" s="43" t="s">
        <v>338</v>
      </c>
      <c r="BR60" s="43" t="s">
        <v>338</v>
      </c>
      <c r="BS60" s="43" t="s">
        <v>341</v>
      </c>
      <c r="BT60" s="43" t="s">
        <v>338</v>
      </c>
      <c r="BU60" s="43" t="s">
        <v>341</v>
      </c>
      <c r="BV60" s="43" t="s">
        <v>341</v>
      </c>
      <c r="BW60" s="43" t="s">
        <v>338</v>
      </c>
      <c r="BX60" s="43" t="s">
        <v>338</v>
      </c>
      <c r="BY60" s="43" t="s">
        <v>338</v>
      </c>
      <c r="BZ60" s="43" t="s">
        <v>338</v>
      </c>
      <c r="CA60" s="43" t="s">
        <v>338</v>
      </c>
      <c r="CB60" s="43" t="s">
        <v>338</v>
      </c>
      <c r="CC60" s="43" t="s">
        <v>338</v>
      </c>
      <c r="CD60" s="43" t="s">
        <v>340</v>
      </c>
      <c r="CE60" s="43" t="s">
        <v>338</v>
      </c>
      <c r="CF60" s="43" t="s">
        <v>338</v>
      </c>
      <c r="CG60" s="43" t="s">
        <v>341</v>
      </c>
      <c r="CH60" s="43" t="s">
        <v>338</v>
      </c>
      <c r="CI60" s="43" t="s">
        <v>340</v>
      </c>
      <c r="CJ60" s="43" t="s">
        <v>338</v>
      </c>
      <c r="CK60" s="43" t="s">
        <v>338</v>
      </c>
      <c r="CL60" s="43" t="s">
        <v>341</v>
      </c>
      <c r="CM60" s="43" t="s">
        <v>338</v>
      </c>
      <c r="CN60" s="43" t="s">
        <v>338</v>
      </c>
      <c r="CO60" s="43" t="s">
        <v>338</v>
      </c>
      <c r="CP60" s="43" t="s">
        <v>338</v>
      </c>
      <c r="CQ60" s="43" t="s">
        <v>338</v>
      </c>
      <c r="CR60" s="43" t="s">
        <v>338</v>
      </c>
      <c r="CS60" s="43" t="s">
        <v>338</v>
      </c>
      <c r="CT60" s="43" t="s">
        <v>338</v>
      </c>
      <c r="CU60" s="43" t="s">
        <v>340</v>
      </c>
      <c r="CV60" s="43" t="s">
        <v>340</v>
      </c>
      <c r="CW60" s="43" t="s">
        <v>340</v>
      </c>
      <c r="CX60" s="43" t="s">
        <v>340</v>
      </c>
      <c r="CY60" s="43" t="s">
        <v>338</v>
      </c>
      <c r="CZ60" s="43" t="s">
        <v>340</v>
      </c>
      <c r="DA60" s="43" t="s">
        <v>338</v>
      </c>
      <c r="DB60" s="43" t="s">
        <v>338</v>
      </c>
      <c r="DC60" s="43" t="s">
        <v>340</v>
      </c>
      <c r="DD60" s="43" t="s">
        <v>338</v>
      </c>
      <c r="DE60" s="43" t="s">
        <v>338</v>
      </c>
      <c r="DF60" s="43" t="s">
        <v>340</v>
      </c>
      <c r="DG60" s="43" t="s">
        <v>338</v>
      </c>
      <c r="DH60" s="43" t="s">
        <v>338</v>
      </c>
      <c r="DI60" s="43" t="s">
        <v>338</v>
      </c>
      <c r="DJ60" s="43" t="s">
        <v>338</v>
      </c>
      <c r="DK60" s="43" t="s">
        <v>338</v>
      </c>
      <c r="DL60" s="43" t="s">
        <v>338</v>
      </c>
      <c r="DM60" s="43" t="s">
        <v>341</v>
      </c>
      <c r="DN60" s="43" t="s">
        <v>338</v>
      </c>
      <c r="DO60" s="43" t="s">
        <v>338</v>
      </c>
      <c r="DP60" s="43" t="s">
        <v>338</v>
      </c>
      <c r="DQ60" s="43" t="s">
        <v>338</v>
      </c>
      <c r="DR60" s="43" t="s">
        <v>338</v>
      </c>
      <c r="DS60" s="43" t="s">
        <v>338</v>
      </c>
      <c r="DT60" s="43" t="s">
        <v>340</v>
      </c>
      <c r="DU60" s="43" t="s">
        <v>338</v>
      </c>
      <c r="DV60" s="43" t="s">
        <v>338</v>
      </c>
      <c r="DW60" s="43" t="s">
        <v>338</v>
      </c>
      <c r="DX60" s="43" t="s">
        <v>338</v>
      </c>
      <c r="DY60" s="43" t="s">
        <v>338</v>
      </c>
      <c r="DZ60" s="43" t="s">
        <v>340</v>
      </c>
      <c r="EA60" s="43" t="s">
        <v>338</v>
      </c>
      <c r="EB60" s="43" t="s">
        <v>340</v>
      </c>
      <c r="EC60" s="43" t="s">
        <v>338</v>
      </c>
      <c r="ED60" s="43" t="s">
        <v>338</v>
      </c>
      <c r="EE60" s="43" t="s">
        <v>338</v>
      </c>
      <c r="EF60" s="43" t="s">
        <v>338</v>
      </c>
      <c r="EG60" s="43" t="s">
        <v>338</v>
      </c>
      <c r="EH60" s="43" t="s">
        <v>340</v>
      </c>
      <c r="EI60" s="43" t="s">
        <v>338</v>
      </c>
      <c r="EJ60" s="43" t="s">
        <v>341</v>
      </c>
      <c r="EK60" s="43" t="s">
        <v>339</v>
      </c>
      <c r="EL60" s="43" t="s">
        <v>341</v>
      </c>
      <c r="EM60" s="43" t="s">
        <v>341</v>
      </c>
      <c r="EN60" s="43" t="s">
        <v>338</v>
      </c>
      <c r="EO60" s="43" t="s">
        <v>338</v>
      </c>
      <c r="EP60" s="43" t="s">
        <v>338</v>
      </c>
      <c r="EQ60" s="43" t="s">
        <v>340</v>
      </c>
      <c r="ER60" s="43" t="s">
        <v>338</v>
      </c>
      <c r="ES60" s="43" t="s">
        <v>338</v>
      </c>
      <c r="ET60" s="43" t="s">
        <v>338</v>
      </c>
      <c r="EU60" s="43" t="s">
        <v>338</v>
      </c>
      <c r="EV60" s="43" t="s">
        <v>338</v>
      </c>
      <c r="EW60" s="43" t="s">
        <v>340</v>
      </c>
      <c r="EX60" s="43" t="s">
        <v>338</v>
      </c>
      <c r="EY60" s="43" t="s">
        <v>338</v>
      </c>
      <c r="EZ60" s="43" t="s">
        <v>338</v>
      </c>
      <c r="FA60" s="43" t="s">
        <v>340</v>
      </c>
      <c r="FB60" s="43" t="s">
        <v>341</v>
      </c>
      <c r="FC60" s="43" t="s">
        <v>339</v>
      </c>
      <c r="FD60" s="43" t="s">
        <v>339</v>
      </c>
      <c r="FE60" s="43" t="s">
        <v>339</v>
      </c>
      <c r="FF60" s="43" t="s">
        <v>339</v>
      </c>
      <c r="FG60" s="43" t="s">
        <v>338</v>
      </c>
      <c r="FH60" s="43" t="s">
        <v>338</v>
      </c>
      <c r="FI60" s="43" t="s">
        <v>338</v>
      </c>
      <c r="FJ60" s="43" t="s">
        <v>340</v>
      </c>
      <c r="FK60" s="43" t="s">
        <v>338</v>
      </c>
      <c r="FL60" s="43" t="s">
        <v>338</v>
      </c>
      <c r="FM60" s="43" t="s">
        <v>338</v>
      </c>
      <c r="FN60" s="43" t="s">
        <v>340</v>
      </c>
      <c r="FO60" s="43" t="s">
        <v>338</v>
      </c>
      <c r="FP60" s="43" t="s">
        <v>338</v>
      </c>
      <c r="FQ60" s="43" t="s">
        <v>340</v>
      </c>
      <c r="FR60" s="43" t="s">
        <v>338</v>
      </c>
      <c r="FS60" s="43" t="s">
        <v>338</v>
      </c>
      <c r="FT60" s="43" t="s">
        <v>338</v>
      </c>
      <c r="FU60" s="43" t="s">
        <v>338</v>
      </c>
      <c r="FV60" s="43" t="s">
        <v>338</v>
      </c>
      <c r="FW60" s="43" t="s">
        <v>340</v>
      </c>
      <c r="FX60" s="43" t="s">
        <v>340</v>
      </c>
      <c r="FY60" s="43" t="s">
        <v>340</v>
      </c>
      <c r="FZ60" s="43" t="s">
        <v>340</v>
      </c>
      <c r="GA60" s="43" t="s">
        <v>341</v>
      </c>
      <c r="GB60" s="43" t="s">
        <v>340</v>
      </c>
      <c r="GC60" s="43" t="s">
        <v>338</v>
      </c>
      <c r="GD60" s="43" t="s">
        <v>338</v>
      </c>
      <c r="GE60" s="43" t="s">
        <v>338</v>
      </c>
      <c r="GF60" s="43" t="s">
        <v>338</v>
      </c>
      <c r="GG60" s="43" t="s">
        <v>340</v>
      </c>
      <c r="GH60" s="43" t="s">
        <v>338</v>
      </c>
      <c r="GI60" s="43" t="s">
        <v>338</v>
      </c>
      <c r="GJ60" s="43" t="s">
        <v>338</v>
      </c>
      <c r="GK60" s="43" t="s">
        <v>338</v>
      </c>
      <c r="GL60" s="43" t="s">
        <v>338</v>
      </c>
      <c r="GM60" s="43" t="s">
        <v>338</v>
      </c>
      <c r="GN60" s="43" t="s">
        <v>338</v>
      </c>
      <c r="GO60" s="43" t="s">
        <v>338</v>
      </c>
      <c r="GP60" s="43" t="s">
        <v>341</v>
      </c>
    </row>
    <row r="61" spans="1:198" x14ac:dyDescent="0.3">
      <c r="A61" s="43"/>
      <c r="B61" s="47" t="s">
        <v>519</v>
      </c>
      <c r="C61" s="47" t="s">
        <v>502</v>
      </c>
      <c r="D61" s="43" t="s">
        <v>337</v>
      </c>
      <c r="E61" s="45" t="s">
        <v>330</v>
      </c>
      <c r="F61" s="43" t="s">
        <v>433</v>
      </c>
      <c r="G61" s="43" t="s">
        <v>495</v>
      </c>
      <c r="H61" s="43" t="s">
        <v>497</v>
      </c>
      <c r="I61" s="119" t="s">
        <v>337</v>
      </c>
      <c r="J61" s="119" t="s">
        <v>831</v>
      </c>
      <c r="K61" s="119" t="s">
        <v>845</v>
      </c>
      <c r="L61" s="50">
        <v>15</v>
      </c>
      <c r="M61" s="129" t="s">
        <v>507</v>
      </c>
      <c r="N61" s="43" t="s">
        <v>338</v>
      </c>
      <c r="O61" s="43" t="s">
        <v>338</v>
      </c>
      <c r="P61" s="43" t="s">
        <v>340</v>
      </c>
      <c r="Q61" s="43" t="s">
        <v>338</v>
      </c>
      <c r="R61" s="43" t="s">
        <v>338</v>
      </c>
      <c r="S61" s="43" t="s">
        <v>338</v>
      </c>
      <c r="T61" s="43" t="s">
        <v>341</v>
      </c>
      <c r="U61" s="43" t="s">
        <v>338</v>
      </c>
      <c r="V61" s="43" t="s">
        <v>341</v>
      </c>
      <c r="W61" s="43" t="s">
        <v>341</v>
      </c>
      <c r="X61" s="43" t="s">
        <v>340</v>
      </c>
      <c r="Y61" s="43" t="s">
        <v>340</v>
      </c>
      <c r="Z61" s="43" t="s">
        <v>338</v>
      </c>
      <c r="AA61" s="43" t="s">
        <v>338</v>
      </c>
      <c r="AB61" s="43" t="s">
        <v>338</v>
      </c>
      <c r="AC61" s="43" t="s">
        <v>338</v>
      </c>
      <c r="AD61" s="43" t="s">
        <v>338</v>
      </c>
      <c r="AE61" s="43" t="s">
        <v>338</v>
      </c>
      <c r="AF61" s="43" t="s">
        <v>338</v>
      </c>
      <c r="AG61" s="43" t="s">
        <v>338</v>
      </c>
      <c r="AH61" s="43" t="s">
        <v>338</v>
      </c>
      <c r="AI61" s="43" t="s">
        <v>340</v>
      </c>
      <c r="AJ61" s="43" t="s">
        <v>338</v>
      </c>
      <c r="AK61" s="43" t="s">
        <v>338</v>
      </c>
      <c r="AL61" s="43" t="s">
        <v>341</v>
      </c>
      <c r="AM61" s="43" t="s">
        <v>338</v>
      </c>
      <c r="AN61" s="43" t="s">
        <v>338</v>
      </c>
      <c r="AO61" s="43" t="s">
        <v>338</v>
      </c>
      <c r="AP61" s="43" t="s">
        <v>338</v>
      </c>
      <c r="AQ61" s="43" t="s">
        <v>338</v>
      </c>
      <c r="AR61" s="43" t="s">
        <v>341</v>
      </c>
      <c r="AS61" s="43" t="s">
        <v>338</v>
      </c>
      <c r="AT61" s="43" t="s">
        <v>338</v>
      </c>
      <c r="AU61" s="43" t="s">
        <v>338</v>
      </c>
      <c r="AV61" s="43" t="s">
        <v>338</v>
      </c>
      <c r="AW61" s="43" t="s">
        <v>338</v>
      </c>
      <c r="AX61" s="43" t="s">
        <v>340</v>
      </c>
      <c r="AY61" s="43" t="s">
        <v>340</v>
      </c>
      <c r="AZ61" s="43" t="s">
        <v>338</v>
      </c>
      <c r="BA61" s="43" t="s">
        <v>338</v>
      </c>
      <c r="BB61" s="43" t="s">
        <v>338</v>
      </c>
      <c r="BC61" s="43" t="s">
        <v>338</v>
      </c>
      <c r="BD61" s="43" t="s">
        <v>341</v>
      </c>
      <c r="BE61" s="43" t="s">
        <v>338</v>
      </c>
      <c r="BF61" s="43" t="s">
        <v>338</v>
      </c>
      <c r="BG61" s="43" t="s">
        <v>340</v>
      </c>
      <c r="BH61" s="43" t="s">
        <v>338</v>
      </c>
      <c r="BI61" s="43" t="s">
        <v>338</v>
      </c>
      <c r="BJ61" s="43" t="s">
        <v>339</v>
      </c>
      <c r="BK61" s="43" t="s">
        <v>339</v>
      </c>
      <c r="BL61" s="129" t="s">
        <v>878</v>
      </c>
      <c r="BM61" s="43" t="s">
        <v>338</v>
      </c>
      <c r="BN61" s="43" t="s">
        <v>338</v>
      </c>
      <c r="BO61" s="43" t="s">
        <v>340</v>
      </c>
      <c r="BP61" s="43" t="s">
        <v>338</v>
      </c>
      <c r="BQ61" s="43" t="s">
        <v>338</v>
      </c>
      <c r="BR61" s="43" t="s">
        <v>338</v>
      </c>
      <c r="BS61" s="43" t="s">
        <v>341</v>
      </c>
      <c r="BT61" s="43" t="s">
        <v>338</v>
      </c>
      <c r="BU61" s="43" t="s">
        <v>341</v>
      </c>
      <c r="BV61" s="43" t="s">
        <v>341</v>
      </c>
      <c r="BW61" s="43" t="s">
        <v>338</v>
      </c>
      <c r="BX61" s="43" t="s">
        <v>338</v>
      </c>
      <c r="BY61" s="43" t="s">
        <v>338</v>
      </c>
      <c r="BZ61" s="43" t="s">
        <v>338</v>
      </c>
      <c r="CA61" s="43" t="s">
        <v>338</v>
      </c>
      <c r="CB61" s="43" t="s">
        <v>341</v>
      </c>
      <c r="CC61" s="43" t="s">
        <v>338</v>
      </c>
      <c r="CD61" s="43" t="s">
        <v>340</v>
      </c>
      <c r="CE61" s="43" t="s">
        <v>338</v>
      </c>
      <c r="CF61" s="43" t="s">
        <v>338</v>
      </c>
      <c r="CG61" s="43" t="s">
        <v>341</v>
      </c>
      <c r="CH61" s="43" t="s">
        <v>338</v>
      </c>
      <c r="CI61" s="43" t="s">
        <v>340</v>
      </c>
      <c r="CJ61" s="43" t="s">
        <v>338</v>
      </c>
      <c r="CK61" s="43" t="s">
        <v>338</v>
      </c>
      <c r="CL61" s="43" t="s">
        <v>341</v>
      </c>
      <c r="CM61" s="43" t="s">
        <v>338</v>
      </c>
      <c r="CN61" s="43" t="s">
        <v>338</v>
      </c>
      <c r="CO61" s="43" t="s">
        <v>338</v>
      </c>
      <c r="CP61" s="43" t="s">
        <v>338</v>
      </c>
      <c r="CQ61" s="43" t="s">
        <v>338</v>
      </c>
      <c r="CR61" s="43" t="s">
        <v>338</v>
      </c>
      <c r="CS61" s="43" t="s">
        <v>338</v>
      </c>
      <c r="CT61" s="43" t="s">
        <v>338</v>
      </c>
      <c r="CU61" s="43" t="s">
        <v>338</v>
      </c>
      <c r="CV61" s="43" t="s">
        <v>340</v>
      </c>
      <c r="CW61" s="43" t="s">
        <v>340</v>
      </c>
      <c r="CX61" s="43" t="s">
        <v>340</v>
      </c>
      <c r="CY61" s="43" t="s">
        <v>338</v>
      </c>
      <c r="CZ61" s="43" t="s">
        <v>340</v>
      </c>
      <c r="DA61" s="43" t="s">
        <v>338</v>
      </c>
      <c r="DB61" s="43" t="s">
        <v>338</v>
      </c>
      <c r="DC61" s="43" t="s">
        <v>341</v>
      </c>
      <c r="DD61" s="43" t="s">
        <v>339</v>
      </c>
      <c r="DE61" s="43" t="s">
        <v>339</v>
      </c>
      <c r="DF61" s="43" t="s">
        <v>339</v>
      </c>
      <c r="DG61" s="43" t="s">
        <v>339</v>
      </c>
      <c r="DH61" s="43" t="s">
        <v>339</v>
      </c>
      <c r="DI61" s="43" t="s">
        <v>339</v>
      </c>
      <c r="DJ61" s="43" t="s">
        <v>339</v>
      </c>
      <c r="DK61" s="43" t="s">
        <v>339</v>
      </c>
      <c r="DL61" s="43" t="s">
        <v>339</v>
      </c>
      <c r="DM61" s="43" t="s">
        <v>341</v>
      </c>
      <c r="DN61" s="43" t="s">
        <v>340</v>
      </c>
      <c r="DO61" s="43" t="s">
        <v>338</v>
      </c>
      <c r="DP61" s="43" t="s">
        <v>338</v>
      </c>
      <c r="DQ61" s="43" t="s">
        <v>338</v>
      </c>
      <c r="DR61" s="43" t="s">
        <v>338</v>
      </c>
      <c r="DS61" s="43" t="s">
        <v>338</v>
      </c>
      <c r="DT61" s="43" t="s">
        <v>340</v>
      </c>
      <c r="DU61" s="43" t="s">
        <v>338</v>
      </c>
      <c r="DV61" s="43" t="s">
        <v>338</v>
      </c>
      <c r="DW61" s="43" t="s">
        <v>338</v>
      </c>
      <c r="DX61" s="43" t="s">
        <v>338</v>
      </c>
      <c r="DY61" s="43" t="s">
        <v>338</v>
      </c>
      <c r="DZ61" s="43" t="s">
        <v>340</v>
      </c>
      <c r="EA61" s="43" t="s">
        <v>338</v>
      </c>
      <c r="EB61" s="43" t="s">
        <v>340</v>
      </c>
      <c r="EC61" s="43" t="s">
        <v>338</v>
      </c>
      <c r="ED61" s="43" t="s">
        <v>338</v>
      </c>
      <c r="EE61" s="43" t="s">
        <v>338</v>
      </c>
      <c r="EF61" s="43" t="s">
        <v>338</v>
      </c>
      <c r="EG61" s="43" t="s">
        <v>338</v>
      </c>
      <c r="EH61" s="43" t="s">
        <v>340</v>
      </c>
      <c r="EI61" s="43" t="s">
        <v>338</v>
      </c>
      <c r="EJ61" s="43" t="s">
        <v>341</v>
      </c>
      <c r="EK61" s="43" t="s">
        <v>339</v>
      </c>
      <c r="EL61" s="43" t="s">
        <v>341</v>
      </c>
      <c r="EM61" s="43" t="s">
        <v>341</v>
      </c>
      <c r="EN61" s="43" t="s">
        <v>338</v>
      </c>
      <c r="EO61" s="43" t="s">
        <v>338</v>
      </c>
      <c r="EP61" s="43" t="s">
        <v>338</v>
      </c>
      <c r="EQ61" s="43" t="s">
        <v>341</v>
      </c>
      <c r="ER61" s="43" t="s">
        <v>339</v>
      </c>
      <c r="ES61" s="43" t="s">
        <v>339</v>
      </c>
      <c r="ET61" s="43" t="s">
        <v>339</v>
      </c>
      <c r="EU61" s="43" t="s">
        <v>339</v>
      </c>
      <c r="EV61" s="43" t="s">
        <v>339</v>
      </c>
      <c r="EW61" s="43" t="s">
        <v>341</v>
      </c>
      <c r="EX61" s="43" t="s">
        <v>339</v>
      </c>
      <c r="EY61" s="43" t="s">
        <v>341</v>
      </c>
      <c r="EZ61" s="43" t="s">
        <v>339</v>
      </c>
      <c r="FA61" s="43" t="s">
        <v>341</v>
      </c>
      <c r="FB61" s="43" t="s">
        <v>341</v>
      </c>
      <c r="FC61" s="43" t="s">
        <v>339</v>
      </c>
      <c r="FD61" s="43" t="s">
        <v>339</v>
      </c>
      <c r="FE61" s="43" t="s">
        <v>339</v>
      </c>
      <c r="FF61" s="43" t="s">
        <v>339</v>
      </c>
      <c r="FG61" s="43" t="s">
        <v>341</v>
      </c>
      <c r="FH61" s="43" t="s">
        <v>339</v>
      </c>
      <c r="FI61" s="43" t="s">
        <v>339</v>
      </c>
      <c r="FJ61" s="43" t="s">
        <v>339</v>
      </c>
      <c r="FK61" s="43" t="s">
        <v>339</v>
      </c>
      <c r="FL61" s="43" t="s">
        <v>339</v>
      </c>
      <c r="FM61" s="43" t="s">
        <v>339</v>
      </c>
      <c r="FN61" s="43" t="s">
        <v>341</v>
      </c>
      <c r="FO61" s="43" t="s">
        <v>339</v>
      </c>
      <c r="FP61" s="43" t="s">
        <v>339</v>
      </c>
      <c r="FQ61" s="43" t="s">
        <v>339</v>
      </c>
      <c r="FR61" s="43" t="s">
        <v>338</v>
      </c>
      <c r="FS61" s="43" t="s">
        <v>338</v>
      </c>
      <c r="FT61" s="43" t="s">
        <v>338</v>
      </c>
      <c r="FU61" s="43" t="s">
        <v>338</v>
      </c>
      <c r="FV61" s="43" t="s">
        <v>338</v>
      </c>
      <c r="FW61" s="43" t="s">
        <v>340</v>
      </c>
      <c r="FX61" s="43" t="s">
        <v>340</v>
      </c>
      <c r="FY61" s="43" t="s">
        <v>340</v>
      </c>
      <c r="FZ61" s="43" t="s">
        <v>340</v>
      </c>
      <c r="GA61" s="43" t="s">
        <v>341</v>
      </c>
      <c r="GB61" s="43" t="s">
        <v>340</v>
      </c>
      <c r="GC61" s="43" t="s">
        <v>338</v>
      </c>
      <c r="GD61" s="43" t="s">
        <v>338</v>
      </c>
      <c r="GE61" s="43" t="s">
        <v>338</v>
      </c>
      <c r="GF61" s="43" t="s">
        <v>338</v>
      </c>
      <c r="GG61" s="43" t="s">
        <v>340</v>
      </c>
      <c r="GH61" s="43" t="s">
        <v>338</v>
      </c>
      <c r="GI61" s="43" t="s">
        <v>338</v>
      </c>
      <c r="GJ61" s="43" t="s">
        <v>338</v>
      </c>
      <c r="GK61" s="43" t="s">
        <v>338</v>
      </c>
      <c r="GL61" s="43" t="s">
        <v>338</v>
      </c>
      <c r="GM61" s="43" t="s">
        <v>338</v>
      </c>
      <c r="GN61" s="43" t="s">
        <v>338</v>
      </c>
      <c r="GO61" s="43" t="s">
        <v>338</v>
      </c>
      <c r="GP61" s="43" t="s">
        <v>341</v>
      </c>
    </row>
    <row r="62" spans="1:198" x14ac:dyDescent="0.3">
      <c r="A62" s="43"/>
      <c r="B62" s="47" t="s">
        <v>519</v>
      </c>
      <c r="C62" s="47" t="s">
        <v>502</v>
      </c>
      <c r="D62" s="43" t="s">
        <v>337</v>
      </c>
      <c r="E62" s="45" t="s">
        <v>337</v>
      </c>
      <c r="F62" s="43" t="s">
        <v>433</v>
      </c>
      <c r="G62" s="43" t="s">
        <v>495</v>
      </c>
      <c r="H62" s="43" t="s">
        <v>497</v>
      </c>
      <c r="I62" s="119" t="s">
        <v>337</v>
      </c>
      <c r="J62" s="119" t="s">
        <v>833</v>
      </c>
      <c r="K62" s="119" t="s">
        <v>846</v>
      </c>
      <c r="L62" s="50">
        <v>23</v>
      </c>
      <c r="M62" s="129" t="s">
        <v>507</v>
      </c>
      <c r="N62" s="43" t="s">
        <v>338</v>
      </c>
      <c r="O62" s="43" t="s">
        <v>338</v>
      </c>
      <c r="P62" s="43" t="s">
        <v>340</v>
      </c>
      <c r="Q62" s="43" t="s">
        <v>338</v>
      </c>
      <c r="R62" s="43" t="s">
        <v>338</v>
      </c>
      <c r="S62" s="43" t="s">
        <v>338</v>
      </c>
      <c r="T62" s="43" t="s">
        <v>341</v>
      </c>
      <c r="U62" s="43" t="s">
        <v>338</v>
      </c>
      <c r="V62" s="43" t="s">
        <v>341</v>
      </c>
      <c r="W62" s="43" t="s">
        <v>341</v>
      </c>
      <c r="X62" s="43" t="s">
        <v>340</v>
      </c>
      <c r="Y62" s="43" t="s">
        <v>340</v>
      </c>
      <c r="Z62" s="43" t="s">
        <v>338</v>
      </c>
      <c r="AA62" s="43" t="s">
        <v>338</v>
      </c>
      <c r="AB62" s="43" t="s">
        <v>338</v>
      </c>
      <c r="AC62" s="43" t="s">
        <v>338</v>
      </c>
      <c r="AD62" s="43" t="s">
        <v>338</v>
      </c>
      <c r="AE62" s="43" t="s">
        <v>338</v>
      </c>
      <c r="AF62" s="43" t="s">
        <v>338</v>
      </c>
      <c r="AG62" s="43" t="s">
        <v>338</v>
      </c>
      <c r="AH62" s="43" t="s">
        <v>338</v>
      </c>
      <c r="AI62" s="43" t="s">
        <v>340</v>
      </c>
      <c r="AJ62" s="43" t="s">
        <v>338</v>
      </c>
      <c r="AK62" s="43" t="s">
        <v>338</v>
      </c>
      <c r="AL62" s="43" t="s">
        <v>341</v>
      </c>
      <c r="AM62" s="43" t="s">
        <v>338</v>
      </c>
      <c r="AN62" s="43" t="s">
        <v>338</v>
      </c>
      <c r="AO62" s="43" t="s">
        <v>338</v>
      </c>
      <c r="AP62" s="43" t="s">
        <v>338</v>
      </c>
      <c r="AQ62" s="43" t="s">
        <v>338</v>
      </c>
      <c r="AR62" s="43" t="s">
        <v>341</v>
      </c>
      <c r="AS62" s="43" t="s">
        <v>338</v>
      </c>
      <c r="AT62" s="43" t="s">
        <v>338</v>
      </c>
      <c r="AU62" s="43" t="s">
        <v>338</v>
      </c>
      <c r="AV62" s="43" t="s">
        <v>338</v>
      </c>
      <c r="AW62" s="43" t="s">
        <v>338</v>
      </c>
      <c r="AX62" s="43" t="s">
        <v>340</v>
      </c>
      <c r="AY62" s="43" t="s">
        <v>340</v>
      </c>
      <c r="AZ62" s="43" t="s">
        <v>338</v>
      </c>
      <c r="BA62" s="43" t="s">
        <v>338</v>
      </c>
      <c r="BB62" s="43" t="s">
        <v>338</v>
      </c>
      <c r="BC62" s="43" t="s">
        <v>338</v>
      </c>
      <c r="BD62" s="43" t="s">
        <v>341</v>
      </c>
      <c r="BE62" s="43" t="s">
        <v>338</v>
      </c>
      <c r="BF62" s="43" t="s">
        <v>338</v>
      </c>
      <c r="BG62" s="43" t="s">
        <v>340</v>
      </c>
      <c r="BH62" s="43" t="s">
        <v>338</v>
      </c>
      <c r="BI62" s="43" t="s">
        <v>338</v>
      </c>
      <c r="BJ62" s="43" t="s">
        <v>339</v>
      </c>
      <c r="BK62" s="43" t="s">
        <v>339</v>
      </c>
      <c r="BL62" s="129" t="s">
        <v>878</v>
      </c>
      <c r="BM62" s="43" t="s">
        <v>338</v>
      </c>
      <c r="BN62" s="43" t="s">
        <v>338</v>
      </c>
      <c r="BO62" s="43" t="s">
        <v>340</v>
      </c>
      <c r="BP62" s="43" t="s">
        <v>338</v>
      </c>
      <c r="BQ62" s="43" t="s">
        <v>338</v>
      </c>
      <c r="BR62" s="43" t="s">
        <v>338</v>
      </c>
      <c r="BS62" s="43" t="s">
        <v>341</v>
      </c>
      <c r="BT62" s="43" t="s">
        <v>338</v>
      </c>
      <c r="BU62" s="43" t="s">
        <v>341</v>
      </c>
      <c r="BV62" s="43" t="s">
        <v>341</v>
      </c>
      <c r="BW62" s="43" t="s">
        <v>338</v>
      </c>
      <c r="BX62" s="43" t="s">
        <v>338</v>
      </c>
      <c r="BY62" s="43" t="s">
        <v>338</v>
      </c>
      <c r="BZ62" s="43" t="s">
        <v>338</v>
      </c>
      <c r="CA62" s="43" t="s">
        <v>338</v>
      </c>
      <c r="CB62" s="43" t="s">
        <v>341</v>
      </c>
      <c r="CC62" s="43" t="s">
        <v>338</v>
      </c>
      <c r="CD62" s="43" t="s">
        <v>340</v>
      </c>
      <c r="CE62" s="43" t="s">
        <v>338</v>
      </c>
      <c r="CF62" s="43" t="s">
        <v>338</v>
      </c>
      <c r="CG62" s="43" t="s">
        <v>341</v>
      </c>
      <c r="CH62" s="43" t="s">
        <v>338</v>
      </c>
      <c r="CI62" s="43" t="s">
        <v>340</v>
      </c>
      <c r="CJ62" s="43" t="s">
        <v>338</v>
      </c>
      <c r="CK62" s="43" t="s">
        <v>338</v>
      </c>
      <c r="CL62" s="43" t="s">
        <v>341</v>
      </c>
      <c r="CM62" s="43" t="s">
        <v>341</v>
      </c>
      <c r="CN62" s="43" t="s">
        <v>341</v>
      </c>
      <c r="CO62" s="43" t="s">
        <v>341</v>
      </c>
      <c r="CP62" s="43" t="s">
        <v>341</v>
      </c>
      <c r="CQ62" s="43" t="s">
        <v>341</v>
      </c>
      <c r="CR62" s="43" t="s">
        <v>341</v>
      </c>
      <c r="CS62" s="43" t="s">
        <v>341</v>
      </c>
      <c r="CT62" s="43" t="s">
        <v>341</v>
      </c>
      <c r="CU62" s="43" t="s">
        <v>341</v>
      </c>
      <c r="CV62" s="43" t="s">
        <v>341</v>
      </c>
      <c r="CW62" s="43" t="s">
        <v>341</v>
      </c>
      <c r="CX62" s="43" t="s">
        <v>341</v>
      </c>
      <c r="CY62" s="43" t="s">
        <v>341</v>
      </c>
      <c r="CZ62" s="43" t="s">
        <v>341</v>
      </c>
      <c r="DA62" s="43" t="s">
        <v>338</v>
      </c>
      <c r="DB62" s="43" t="s">
        <v>338</v>
      </c>
      <c r="DC62" s="43" t="s">
        <v>341</v>
      </c>
      <c r="DD62" s="43" t="s">
        <v>339</v>
      </c>
      <c r="DE62" s="43" t="s">
        <v>339</v>
      </c>
      <c r="DF62" s="43" t="s">
        <v>339</v>
      </c>
      <c r="DG62" s="43" t="s">
        <v>339</v>
      </c>
      <c r="DH62" s="43" t="s">
        <v>339</v>
      </c>
      <c r="DI62" s="43" t="s">
        <v>339</v>
      </c>
      <c r="DJ62" s="43" t="s">
        <v>339</v>
      </c>
      <c r="DK62" s="43" t="s">
        <v>339</v>
      </c>
      <c r="DL62" s="43" t="s">
        <v>339</v>
      </c>
      <c r="DM62" s="43" t="s">
        <v>341</v>
      </c>
      <c r="DN62" s="43" t="s">
        <v>341</v>
      </c>
      <c r="DO62" s="43" t="s">
        <v>339</v>
      </c>
      <c r="DP62" s="43" t="s">
        <v>339</v>
      </c>
      <c r="DQ62" s="43" t="s">
        <v>339</v>
      </c>
      <c r="DR62" s="43" t="s">
        <v>339</v>
      </c>
      <c r="DS62" s="43" t="s">
        <v>339</v>
      </c>
      <c r="DT62" s="43" t="s">
        <v>339</v>
      </c>
      <c r="DU62" s="43" t="s">
        <v>339</v>
      </c>
      <c r="DV62" s="43" t="s">
        <v>339</v>
      </c>
      <c r="DW62" s="43" t="s">
        <v>339</v>
      </c>
      <c r="DX62" s="43" t="s">
        <v>339</v>
      </c>
      <c r="DY62" s="43" t="s">
        <v>339</v>
      </c>
      <c r="DZ62" s="43" t="s">
        <v>339</v>
      </c>
      <c r="EA62" s="43" t="s">
        <v>339</v>
      </c>
      <c r="EB62" s="43" t="s">
        <v>341</v>
      </c>
      <c r="EC62" s="43" t="s">
        <v>339</v>
      </c>
      <c r="ED62" s="43" t="s">
        <v>339</v>
      </c>
      <c r="EE62" s="43" t="s">
        <v>339</v>
      </c>
      <c r="EF62" s="43" t="s">
        <v>339</v>
      </c>
      <c r="EG62" s="43" t="s">
        <v>339</v>
      </c>
      <c r="EH62" s="43" t="s">
        <v>339</v>
      </c>
      <c r="EI62" s="43" t="s">
        <v>339</v>
      </c>
      <c r="EJ62" s="43" t="s">
        <v>341</v>
      </c>
      <c r="EK62" s="43" t="s">
        <v>339</v>
      </c>
      <c r="EL62" s="43" t="s">
        <v>341</v>
      </c>
      <c r="EM62" s="43" t="s">
        <v>341</v>
      </c>
      <c r="EN62" s="43" t="s">
        <v>338</v>
      </c>
      <c r="EO62" s="43" t="s">
        <v>338</v>
      </c>
      <c r="EP62" s="43" t="s">
        <v>338</v>
      </c>
      <c r="EQ62" s="43" t="s">
        <v>341</v>
      </c>
      <c r="ER62" s="43" t="s">
        <v>339</v>
      </c>
      <c r="ES62" s="43" t="s">
        <v>339</v>
      </c>
      <c r="ET62" s="43" t="s">
        <v>339</v>
      </c>
      <c r="EU62" s="43" t="s">
        <v>339</v>
      </c>
      <c r="EV62" s="43" t="s">
        <v>339</v>
      </c>
      <c r="EW62" s="43" t="s">
        <v>341</v>
      </c>
      <c r="EX62" s="43" t="s">
        <v>339</v>
      </c>
      <c r="EY62" s="43" t="s">
        <v>341</v>
      </c>
      <c r="EZ62" s="43" t="s">
        <v>339</v>
      </c>
      <c r="FA62" s="43" t="s">
        <v>341</v>
      </c>
      <c r="FB62" s="43" t="s">
        <v>341</v>
      </c>
      <c r="FC62" s="43" t="s">
        <v>339</v>
      </c>
      <c r="FD62" s="43" t="s">
        <v>339</v>
      </c>
      <c r="FE62" s="43" t="s">
        <v>339</v>
      </c>
      <c r="FF62" s="43" t="s">
        <v>339</v>
      </c>
      <c r="FG62" s="43" t="s">
        <v>341</v>
      </c>
      <c r="FH62" s="43" t="s">
        <v>339</v>
      </c>
      <c r="FI62" s="43" t="s">
        <v>339</v>
      </c>
      <c r="FJ62" s="43" t="s">
        <v>339</v>
      </c>
      <c r="FK62" s="43" t="s">
        <v>339</v>
      </c>
      <c r="FL62" s="43" t="s">
        <v>339</v>
      </c>
      <c r="FM62" s="43" t="s">
        <v>339</v>
      </c>
      <c r="FN62" s="43" t="s">
        <v>341</v>
      </c>
      <c r="FO62" s="43" t="s">
        <v>339</v>
      </c>
      <c r="FP62" s="43" t="s">
        <v>339</v>
      </c>
      <c r="FQ62" s="43" t="s">
        <v>339</v>
      </c>
      <c r="FR62" s="43" t="s">
        <v>338</v>
      </c>
      <c r="FS62" s="43" t="s">
        <v>338</v>
      </c>
      <c r="FT62" s="43" t="s">
        <v>338</v>
      </c>
      <c r="FU62" s="43" t="s">
        <v>338</v>
      </c>
      <c r="FV62" s="43" t="s">
        <v>338</v>
      </c>
      <c r="FW62" s="43" t="s">
        <v>340</v>
      </c>
      <c r="FX62" s="43" t="s">
        <v>340</v>
      </c>
      <c r="FY62" s="43" t="s">
        <v>341</v>
      </c>
      <c r="FZ62" s="43" t="s">
        <v>340</v>
      </c>
      <c r="GA62" s="43" t="s">
        <v>341</v>
      </c>
      <c r="GB62" s="43" t="s">
        <v>341</v>
      </c>
      <c r="GC62" s="43" t="s">
        <v>339</v>
      </c>
      <c r="GD62" s="43" t="s">
        <v>339</v>
      </c>
      <c r="GE62" s="43" t="s">
        <v>339</v>
      </c>
      <c r="GF62" s="43" t="s">
        <v>339</v>
      </c>
      <c r="GG62" s="43" t="s">
        <v>339</v>
      </c>
      <c r="GH62" s="43" t="s">
        <v>339</v>
      </c>
      <c r="GI62" s="43" t="s">
        <v>338</v>
      </c>
      <c r="GJ62" s="43" t="s">
        <v>338</v>
      </c>
      <c r="GK62" s="43" t="s">
        <v>338</v>
      </c>
      <c r="GL62" s="43" t="s">
        <v>338</v>
      </c>
      <c r="GM62" s="43" t="s">
        <v>338</v>
      </c>
      <c r="GN62" s="43" t="s">
        <v>338</v>
      </c>
      <c r="GO62" s="43" t="s">
        <v>338</v>
      </c>
      <c r="GP62" s="43" t="s">
        <v>341</v>
      </c>
    </row>
    <row r="63" spans="1:198" x14ac:dyDescent="0.3">
      <c r="A63" s="43"/>
      <c r="B63" s="47" t="s">
        <v>575</v>
      </c>
      <c r="C63" s="47" t="s">
        <v>333</v>
      </c>
      <c r="D63" s="43" t="s">
        <v>333</v>
      </c>
      <c r="E63" s="45" t="s">
        <v>333</v>
      </c>
      <c r="F63" s="43" t="s">
        <v>333</v>
      </c>
      <c r="G63" s="43" t="s">
        <v>499</v>
      </c>
      <c r="H63" s="43" t="s">
        <v>501</v>
      </c>
      <c r="I63" s="119" t="s">
        <v>337</v>
      </c>
      <c r="J63" s="119" t="s">
        <v>835</v>
      </c>
      <c r="K63" s="119" t="s">
        <v>855</v>
      </c>
      <c r="L63" s="50">
        <v>31</v>
      </c>
      <c r="M63" s="129" t="s">
        <v>507</v>
      </c>
      <c r="N63" s="43" t="s">
        <v>338</v>
      </c>
      <c r="O63" s="43" t="s">
        <v>338</v>
      </c>
      <c r="P63" s="43" t="s">
        <v>340</v>
      </c>
      <c r="Q63" s="43" t="s">
        <v>338</v>
      </c>
      <c r="R63" s="43" t="s">
        <v>338</v>
      </c>
      <c r="S63" s="43" t="s">
        <v>338</v>
      </c>
      <c r="T63" s="43" t="s">
        <v>341</v>
      </c>
      <c r="U63" s="43" t="s">
        <v>338</v>
      </c>
      <c r="V63" s="43" t="s">
        <v>341</v>
      </c>
      <c r="W63" s="43" t="s">
        <v>341</v>
      </c>
      <c r="X63" s="43" t="s">
        <v>340</v>
      </c>
      <c r="Y63" s="43" t="s">
        <v>340</v>
      </c>
      <c r="Z63" s="43" t="s">
        <v>338</v>
      </c>
      <c r="AA63" s="43" t="s">
        <v>338</v>
      </c>
      <c r="AB63" s="43" t="s">
        <v>338</v>
      </c>
      <c r="AC63" s="43" t="s">
        <v>338</v>
      </c>
      <c r="AD63" s="43" t="s">
        <v>338</v>
      </c>
      <c r="AE63" s="43" t="s">
        <v>338</v>
      </c>
      <c r="AF63" s="43" t="s">
        <v>338</v>
      </c>
      <c r="AG63" s="43" t="s">
        <v>338</v>
      </c>
      <c r="AH63" s="43" t="s">
        <v>341</v>
      </c>
      <c r="AI63" s="43" t="s">
        <v>341</v>
      </c>
      <c r="AJ63" s="43" t="s">
        <v>338</v>
      </c>
      <c r="AK63" s="43" t="s">
        <v>338</v>
      </c>
      <c r="AL63" s="43" t="s">
        <v>341</v>
      </c>
      <c r="AM63" s="43" t="s">
        <v>338</v>
      </c>
      <c r="AN63" s="43" t="s">
        <v>338</v>
      </c>
      <c r="AO63" s="43" t="s">
        <v>338</v>
      </c>
      <c r="AP63" s="43" t="s">
        <v>341</v>
      </c>
      <c r="AQ63" s="43" t="s">
        <v>339</v>
      </c>
      <c r="AR63" s="43" t="s">
        <v>339</v>
      </c>
      <c r="AS63" s="43" t="s">
        <v>339</v>
      </c>
      <c r="AT63" s="43" t="s">
        <v>339</v>
      </c>
      <c r="AU63" s="43" t="s">
        <v>339</v>
      </c>
      <c r="AV63" s="43" t="s">
        <v>341</v>
      </c>
      <c r="AW63" s="43" t="s">
        <v>341</v>
      </c>
      <c r="AX63" s="43" t="s">
        <v>341</v>
      </c>
      <c r="AY63" s="43" t="s">
        <v>341</v>
      </c>
      <c r="AZ63" s="43" t="s">
        <v>338</v>
      </c>
      <c r="BA63" s="43" t="s">
        <v>338</v>
      </c>
      <c r="BB63" s="43" t="s">
        <v>338</v>
      </c>
      <c r="BC63" s="43" t="s">
        <v>338</v>
      </c>
      <c r="BD63" s="43" t="s">
        <v>341</v>
      </c>
      <c r="BE63" s="43" t="s">
        <v>338</v>
      </c>
      <c r="BF63" s="43" t="s">
        <v>338</v>
      </c>
      <c r="BG63" s="43" t="s">
        <v>340</v>
      </c>
      <c r="BH63" s="43" t="s">
        <v>338</v>
      </c>
      <c r="BI63" s="43" t="s">
        <v>338</v>
      </c>
      <c r="BJ63" s="43" t="s">
        <v>339</v>
      </c>
      <c r="BK63" s="43" t="s">
        <v>339</v>
      </c>
      <c r="BL63" s="129" t="s">
        <v>878</v>
      </c>
      <c r="BM63" s="43" t="s">
        <v>338</v>
      </c>
      <c r="BN63" s="43" t="s">
        <v>338</v>
      </c>
      <c r="BO63" s="43" t="s">
        <v>340</v>
      </c>
      <c r="BP63" s="43" t="s">
        <v>338</v>
      </c>
      <c r="BQ63" s="43" t="s">
        <v>338</v>
      </c>
      <c r="BR63" s="43" t="s">
        <v>338</v>
      </c>
      <c r="BS63" s="43" t="s">
        <v>341</v>
      </c>
      <c r="BT63" s="43" t="s">
        <v>338</v>
      </c>
      <c r="BU63" s="43" t="s">
        <v>341</v>
      </c>
      <c r="BV63" s="43" t="s">
        <v>341</v>
      </c>
      <c r="BW63" s="43" t="s">
        <v>338</v>
      </c>
      <c r="BX63" s="43" t="s">
        <v>338</v>
      </c>
      <c r="BY63" s="43" t="s">
        <v>338</v>
      </c>
      <c r="BZ63" s="43" t="s">
        <v>338</v>
      </c>
      <c r="CA63" s="43" t="s">
        <v>338</v>
      </c>
      <c r="CB63" s="43" t="s">
        <v>338</v>
      </c>
      <c r="CC63" s="43" t="s">
        <v>338</v>
      </c>
      <c r="CD63" s="43" t="s">
        <v>340</v>
      </c>
      <c r="CE63" s="43" t="s">
        <v>338</v>
      </c>
      <c r="CF63" s="43" t="s">
        <v>338</v>
      </c>
      <c r="CG63" s="43" t="s">
        <v>341</v>
      </c>
      <c r="CH63" s="43" t="s">
        <v>338</v>
      </c>
      <c r="CI63" s="43" t="s">
        <v>340</v>
      </c>
      <c r="CJ63" s="43" t="s">
        <v>338</v>
      </c>
      <c r="CK63" s="43" t="s">
        <v>338</v>
      </c>
      <c r="CL63" s="43" t="s">
        <v>341</v>
      </c>
      <c r="CM63" s="43" t="s">
        <v>341</v>
      </c>
      <c r="CN63" s="43" t="s">
        <v>341</v>
      </c>
      <c r="CO63" s="43" t="s">
        <v>341</v>
      </c>
      <c r="CP63" s="43" t="s">
        <v>338</v>
      </c>
      <c r="CQ63" s="43" t="s">
        <v>341</v>
      </c>
      <c r="CR63" s="43" t="s">
        <v>338</v>
      </c>
      <c r="CS63" s="43" t="s">
        <v>338</v>
      </c>
      <c r="CT63" s="43" t="s">
        <v>338</v>
      </c>
      <c r="CU63" s="43" t="s">
        <v>341</v>
      </c>
      <c r="CV63" s="43" t="s">
        <v>341</v>
      </c>
      <c r="CW63" s="43" t="s">
        <v>341</v>
      </c>
      <c r="CX63" s="43" t="s">
        <v>341</v>
      </c>
      <c r="CY63" s="43" t="s">
        <v>341</v>
      </c>
      <c r="CZ63" s="43" t="s">
        <v>340</v>
      </c>
      <c r="DA63" s="43" t="s">
        <v>338</v>
      </c>
      <c r="DB63" s="43" t="s">
        <v>338</v>
      </c>
      <c r="DC63" s="43" t="s">
        <v>338</v>
      </c>
      <c r="DD63" s="43" t="s">
        <v>338</v>
      </c>
      <c r="DE63" s="43" t="s">
        <v>338</v>
      </c>
      <c r="DF63" s="43" t="s">
        <v>340</v>
      </c>
      <c r="DG63" s="43" t="s">
        <v>338</v>
      </c>
      <c r="DH63" s="43" t="s">
        <v>338</v>
      </c>
      <c r="DI63" s="43" t="s">
        <v>338</v>
      </c>
      <c r="DJ63" s="43" t="s">
        <v>338</v>
      </c>
      <c r="DK63" s="43" t="s">
        <v>338</v>
      </c>
      <c r="DL63" s="43" t="s">
        <v>338</v>
      </c>
      <c r="DM63" s="43" t="s">
        <v>341</v>
      </c>
      <c r="DN63" s="43" t="s">
        <v>338</v>
      </c>
      <c r="DO63" s="43" t="s">
        <v>338</v>
      </c>
      <c r="DP63" s="43" t="s">
        <v>338</v>
      </c>
      <c r="DQ63" s="43" t="s">
        <v>338</v>
      </c>
      <c r="DR63" s="43" t="s">
        <v>338</v>
      </c>
      <c r="DS63" s="43" t="s">
        <v>338</v>
      </c>
      <c r="DT63" s="43" t="s">
        <v>340</v>
      </c>
      <c r="DU63" s="43" t="s">
        <v>338</v>
      </c>
      <c r="DV63" s="43" t="s">
        <v>338</v>
      </c>
      <c r="DW63" s="43" t="s">
        <v>338</v>
      </c>
      <c r="DX63" s="43" t="s">
        <v>338</v>
      </c>
      <c r="DY63" s="43" t="s">
        <v>338</v>
      </c>
      <c r="DZ63" s="43" t="s">
        <v>340</v>
      </c>
      <c r="EA63" s="43" t="s">
        <v>338</v>
      </c>
      <c r="EB63" s="43" t="s">
        <v>340</v>
      </c>
      <c r="EC63" s="43" t="s">
        <v>338</v>
      </c>
      <c r="ED63" s="43" t="s">
        <v>338</v>
      </c>
      <c r="EE63" s="43" t="s">
        <v>338</v>
      </c>
      <c r="EF63" s="43" t="s">
        <v>338</v>
      </c>
      <c r="EG63" s="43" t="s">
        <v>338</v>
      </c>
      <c r="EH63" s="43" t="s">
        <v>340</v>
      </c>
      <c r="EI63" s="43" t="s">
        <v>338</v>
      </c>
      <c r="EJ63" s="43" t="s">
        <v>341</v>
      </c>
      <c r="EK63" s="43" t="s">
        <v>339</v>
      </c>
      <c r="EL63" s="43" t="s">
        <v>341</v>
      </c>
      <c r="EM63" s="43" t="s">
        <v>341</v>
      </c>
      <c r="EN63" s="43" t="s">
        <v>338</v>
      </c>
      <c r="EO63" s="43" t="s">
        <v>338</v>
      </c>
      <c r="EP63" s="43" t="s">
        <v>338</v>
      </c>
      <c r="EQ63" s="43" t="s">
        <v>340</v>
      </c>
      <c r="ER63" s="43" t="s">
        <v>338</v>
      </c>
      <c r="ES63" s="43" t="s">
        <v>338</v>
      </c>
      <c r="ET63" s="43" t="s">
        <v>338</v>
      </c>
      <c r="EU63" s="43" t="s">
        <v>338</v>
      </c>
      <c r="EV63" s="43" t="s">
        <v>338</v>
      </c>
      <c r="EW63" s="43" t="s">
        <v>340</v>
      </c>
      <c r="EX63" s="43" t="s">
        <v>338</v>
      </c>
      <c r="EY63" s="43" t="s">
        <v>338</v>
      </c>
      <c r="EZ63" s="43" t="s">
        <v>338</v>
      </c>
      <c r="FA63" s="43" t="s">
        <v>340</v>
      </c>
      <c r="FB63" s="43" t="s">
        <v>341</v>
      </c>
      <c r="FC63" s="43" t="s">
        <v>339</v>
      </c>
      <c r="FD63" s="43" t="s">
        <v>339</v>
      </c>
      <c r="FE63" s="43" t="s">
        <v>339</v>
      </c>
      <c r="FF63" s="43" t="s">
        <v>339</v>
      </c>
      <c r="FG63" s="43" t="s">
        <v>340</v>
      </c>
      <c r="FH63" s="43" t="s">
        <v>338</v>
      </c>
      <c r="FI63" s="43" t="s">
        <v>338</v>
      </c>
      <c r="FJ63" s="43" t="s">
        <v>340</v>
      </c>
      <c r="FK63" s="43" t="s">
        <v>338</v>
      </c>
      <c r="FL63" s="43" t="s">
        <v>338</v>
      </c>
      <c r="FM63" s="43" t="s">
        <v>338</v>
      </c>
      <c r="FN63" s="43" t="s">
        <v>341</v>
      </c>
      <c r="FO63" s="43" t="s">
        <v>339</v>
      </c>
      <c r="FP63" s="43" t="s">
        <v>339</v>
      </c>
      <c r="FQ63" s="43" t="s">
        <v>339</v>
      </c>
      <c r="FR63" s="43" t="s">
        <v>338</v>
      </c>
      <c r="FS63" s="43" t="s">
        <v>338</v>
      </c>
      <c r="FT63" s="43" t="s">
        <v>338</v>
      </c>
      <c r="FU63" s="43" t="s">
        <v>338</v>
      </c>
      <c r="FV63" s="43" t="s">
        <v>338</v>
      </c>
      <c r="FW63" s="43" t="s">
        <v>340</v>
      </c>
      <c r="FX63" s="43" t="s">
        <v>340</v>
      </c>
      <c r="FY63" s="43" t="s">
        <v>340</v>
      </c>
      <c r="FZ63" s="43" t="s">
        <v>340</v>
      </c>
      <c r="GA63" s="43" t="s">
        <v>341</v>
      </c>
      <c r="GB63" s="43" t="s">
        <v>341</v>
      </c>
      <c r="GC63" s="43" t="s">
        <v>339</v>
      </c>
      <c r="GD63" s="43" t="s">
        <v>339</v>
      </c>
      <c r="GE63" s="43" t="s">
        <v>339</v>
      </c>
      <c r="GF63" s="43" t="s">
        <v>339</v>
      </c>
      <c r="GG63" s="43" t="s">
        <v>339</v>
      </c>
      <c r="GH63" s="43" t="s">
        <v>339</v>
      </c>
      <c r="GI63" s="43" t="s">
        <v>338</v>
      </c>
      <c r="GJ63" s="43" t="s">
        <v>338</v>
      </c>
      <c r="GK63" s="43" t="s">
        <v>338</v>
      </c>
      <c r="GL63" s="43" t="s">
        <v>338</v>
      </c>
      <c r="GM63" s="43" t="s">
        <v>338</v>
      </c>
      <c r="GN63" s="43" t="s">
        <v>338</v>
      </c>
      <c r="GO63" s="43" t="s">
        <v>338</v>
      </c>
      <c r="GP63" s="43" t="s">
        <v>341</v>
      </c>
    </row>
    <row r="64" spans="1:198" x14ac:dyDescent="0.3">
      <c r="A64" s="43"/>
      <c r="B64" s="47" t="s">
        <v>576</v>
      </c>
      <c r="C64" s="47" t="s">
        <v>333</v>
      </c>
      <c r="D64" s="43" t="s">
        <v>333</v>
      </c>
      <c r="E64" s="45" t="s">
        <v>333</v>
      </c>
      <c r="F64" s="43" t="s">
        <v>333</v>
      </c>
      <c r="G64" s="43" t="s">
        <v>495</v>
      </c>
      <c r="H64" s="43" t="s">
        <v>500</v>
      </c>
      <c r="I64" s="119" t="s">
        <v>337</v>
      </c>
      <c r="J64" s="119" t="s">
        <v>835</v>
      </c>
      <c r="K64" s="119" t="s">
        <v>855</v>
      </c>
      <c r="L64" s="50">
        <v>31</v>
      </c>
      <c r="M64" s="129" t="s">
        <v>507</v>
      </c>
      <c r="N64" s="43" t="s">
        <v>338</v>
      </c>
      <c r="O64" s="43" t="s">
        <v>338</v>
      </c>
      <c r="P64" s="43" t="s">
        <v>340</v>
      </c>
      <c r="Q64" s="43" t="s">
        <v>338</v>
      </c>
      <c r="R64" s="43" t="s">
        <v>338</v>
      </c>
      <c r="S64" s="43" t="s">
        <v>338</v>
      </c>
      <c r="T64" s="43" t="s">
        <v>341</v>
      </c>
      <c r="U64" s="43" t="s">
        <v>338</v>
      </c>
      <c r="V64" s="43" t="s">
        <v>341</v>
      </c>
      <c r="W64" s="43" t="s">
        <v>341</v>
      </c>
      <c r="X64" s="43" t="s">
        <v>340</v>
      </c>
      <c r="Y64" s="43" t="s">
        <v>340</v>
      </c>
      <c r="Z64" s="43" t="s">
        <v>338</v>
      </c>
      <c r="AA64" s="43" t="s">
        <v>338</v>
      </c>
      <c r="AB64" s="43" t="s">
        <v>338</v>
      </c>
      <c r="AC64" s="43" t="s">
        <v>338</v>
      </c>
      <c r="AD64" s="43" t="s">
        <v>338</v>
      </c>
      <c r="AE64" s="43" t="s">
        <v>338</v>
      </c>
      <c r="AF64" s="43" t="s">
        <v>338</v>
      </c>
      <c r="AG64" s="43" t="s">
        <v>338</v>
      </c>
      <c r="AH64" s="43" t="s">
        <v>341</v>
      </c>
      <c r="AI64" s="43" t="s">
        <v>341</v>
      </c>
      <c r="AJ64" s="43" t="s">
        <v>338</v>
      </c>
      <c r="AK64" s="43" t="s">
        <v>338</v>
      </c>
      <c r="AL64" s="43" t="s">
        <v>341</v>
      </c>
      <c r="AM64" s="43" t="s">
        <v>338</v>
      </c>
      <c r="AN64" s="43" t="s">
        <v>338</v>
      </c>
      <c r="AO64" s="43" t="s">
        <v>338</v>
      </c>
      <c r="AP64" s="43" t="s">
        <v>341</v>
      </c>
      <c r="AQ64" s="43" t="s">
        <v>339</v>
      </c>
      <c r="AR64" s="43" t="s">
        <v>339</v>
      </c>
      <c r="AS64" s="43" t="s">
        <v>339</v>
      </c>
      <c r="AT64" s="43" t="s">
        <v>339</v>
      </c>
      <c r="AU64" s="43" t="s">
        <v>339</v>
      </c>
      <c r="AV64" s="43" t="s">
        <v>341</v>
      </c>
      <c r="AW64" s="43" t="s">
        <v>341</v>
      </c>
      <c r="AX64" s="43" t="s">
        <v>341</v>
      </c>
      <c r="AY64" s="43" t="s">
        <v>341</v>
      </c>
      <c r="AZ64" s="43" t="s">
        <v>338</v>
      </c>
      <c r="BA64" s="43" t="s">
        <v>338</v>
      </c>
      <c r="BB64" s="43" t="s">
        <v>338</v>
      </c>
      <c r="BC64" s="43" t="s">
        <v>338</v>
      </c>
      <c r="BD64" s="43" t="s">
        <v>341</v>
      </c>
      <c r="BE64" s="43" t="s">
        <v>338</v>
      </c>
      <c r="BF64" s="43" t="s">
        <v>338</v>
      </c>
      <c r="BG64" s="43" t="s">
        <v>340</v>
      </c>
      <c r="BH64" s="43" t="s">
        <v>338</v>
      </c>
      <c r="BI64" s="43" t="s">
        <v>338</v>
      </c>
      <c r="BJ64" s="43" t="s">
        <v>339</v>
      </c>
      <c r="BK64" s="43" t="s">
        <v>339</v>
      </c>
      <c r="BL64" s="129" t="s">
        <v>878</v>
      </c>
      <c r="BM64" s="43" t="s">
        <v>338</v>
      </c>
      <c r="BN64" s="43" t="s">
        <v>338</v>
      </c>
      <c r="BO64" s="43" t="s">
        <v>340</v>
      </c>
      <c r="BP64" s="43" t="s">
        <v>338</v>
      </c>
      <c r="BQ64" s="43" t="s">
        <v>338</v>
      </c>
      <c r="BR64" s="43" t="s">
        <v>338</v>
      </c>
      <c r="BS64" s="43" t="s">
        <v>341</v>
      </c>
      <c r="BT64" s="43" t="s">
        <v>338</v>
      </c>
      <c r="BU64" s="43" t="s">
        <v>341</v>
      </c>
      <c r="BV64" s="43" t="s">
        <v>341</v>
      </c>
      <c r="BW64" s="43" t="s">
        <v>338</v>
      </c>
      <c r="BX64" s="43" t="s">
        <v>338</v>
      </c>
      <c r="BY64" s="43" t="s">
        <v>338</v>
      </c>
      <c r="BZ64" s="43" t="s">
        <v>338</v>
      </c>
      <c r="CA64" s="43" t="s">
        <v>338</v>
      </c>
      <c r="CB64" s="43" t="s">
        <v>338</v>
      </c>
      <c r="CC64" s="43" t="s">
        <v>338</v>
      </c>
      <c r="CD64" s="43" t="s">
        <v>340</v>
      </c>
      <c r="CE64" s="43" t="s">
        <v>338</v>
      </c>
      <c r="CF64" s="43" t="s">
        <v>338</v>
      </c>
      <c r="CG64" s="43" t="s">
        <v>341</v>
      </c>
      <c r="CH64" s="43" t="s">
        <v>338</v>
      </c>
      <c r="CI64" s="43" t="s">
        <v>340</v>
      </c>
      <c r="CJ64" s="43" t="s">
        <v>338</v>
      </c>
      <c r="CK64" s="43" t="s">
        <v>338</v>
      </c>
      <c r="CL64" s="43" t="s">
        <v>341</v>
      </c>
      <c r="CM64" s="43" t="s">
        <v>341</v>
      </c>
      <c r="CN64" s="43" t="s">
        <v>341</v>
      </c>
      <c r="CO64" s="43" t="s">
        <v>341</v>
      </c>
      <c r="CP64" s="43" t="s">
        <v>338</v>
      </c>
      <c r="CQ64" s="43" t="s">
        <v>341</v>
      </c>
      <c r="CR64" s="43" t="s">
        <v>338</v>
      </c>
      <c r="CS64" s="43" t="s">
        <v>338</v>
      </c>
      <c r="CT64" s="43" t="s">
        <v>338</v>
      </c>
      <c r="CU64" s="43" t="s">
        <v>341</v>
      </c>
      <c r="CV64" s="43" t="s">
        <v>341</v>
      </c>
      <c r="CW64" s="43" t="s">
        <v>341</v>
      </c>
      <c r="CX64" s="43" t="s">
        <v>341</v>
      </c>
      <c r="CY64" s="43" t="s">
        <v>341</v>
      </c>
      <c r="CZ64" s="43" t="s">
        <v>340</v>
      </c>
      <c r="DA64" s="43" t="s">
        <v>338</v>
      </c>
      <c r="DB64" s="43" t="s">
        <v>338</v>
      </c>
      <c r="DC64" s="43" t="s">
        <v>338</v>
      </c>
      <c r="DD64" s="43" t="s">
        <v>338</v>
      </c>
      <c r="DE64" s="43" t="s">
        <v>338</v>
      </c>
      <c r="DF64" s="43" t="s">
        <v>340</v>
      </c>
      <c r="DG64" s="43" t="s">
        <v>338</v>
      </c>
      <c r="DH64" s="43" t="s">
        <v>338</v>
      </c>
      <c r="DI64" s="43" t="s">
        <v>338</v>
      </c>
      <c r="DJ64" s="43" t="s">
        <v>338</v>
      </c>
      <c r="DK64" s="43" t="s">
        <v>338</v>
      </c>
      <c r="DL64" s="43" t="s">
        <v>338</v>
      </c>
      <c r="DM64" s="43" t="s">
        <v>341</v>
      </c>
      <c r="DN64" s="43" t="s">
        <v>338</v>
      </c>
      <c r="DO64" s="43" t="s">
        <v>338</v>
      </c>
      <c r="DP64" s="43" t="s">
        <v>338</v>
      </c>
      <c r="DQ64" s="43" t="s">
        <v>338</v>
      </c>
      <c r="DR64" s="43" t="s">
        <v>338</v>
      </c>
      <c r="DS64" s="43" t="s">
        <v>338</v>
      </c>
      <c r="DT64" s="43" t="s">
        <v>340</v>
      </c>
      <c r="DU64" s="43" t="s">
        <v>338</v>
      </c>
      <c r="DV64" s="43" t="s">
        <v>338</v>
      </c>
      <c r="DW64" s="43" t="s">
        <v>338</v>
      </c>
      <c r="DX64" s="43" t="s">
        <v>338</v>
      </c>
      <c r="DY64" s="43" t="s">
        <v>338</v>
      </c>
      <c r="DZ64" s="43" t="s">
        <v>340</v>
      </c>
      <c r="EA64" s="43" t="s">
        <v>338</v>
      </c>
      <c r="EB64" s="43" t="s">
        <v>340</v>
      </c>
      <c r="EC64" s="43" t="s">
        <v>338</v>
      </c>
      <c r="ED64" s="43" t="s">
        <v>338</v>
      </c>
      <c r="EE64" s="43" t="s">
        <v>338</v>
      </c>
      <c r="EF64" s="43" t="s">
        <v>338</v>
      </c>
      <c r="EG64" s="43" t="s">
        <v>338</v>
      </c>
      <c r="EH64" s="43" t="s">
        <v>340</v>
      </c>
      <c r="EI64" s="43" t="s">
        <v>338</v>
      </c>
      <c r="EJ64" s="43" t="s">
        <v>341</v>
      </c>
      <c r="EK64" s="43" t="s">
        <v>339</v>
      </c>
      <c r="EL64" s="43" t="s">
        <v>341</v>
      </c>
      <c r="EM64" s="43" t="s">
        <v>341</v>
      </c>
      <c r="EN64" s="43" t="s">
        <v>338</v>
      </c>
      <c r="EO64" s="43" t="s">
        <v>338</v>
      </c>
      <c r="EP64" s="43" t="s">
        <v>338</v>
      </c>
      <c r="EQ64" s="43" t="s">
        <v>340</v>
      </c>
      <c r="ER64" s="43" t="s">
        <v>338</v>
      </c>
      <c r="ES64" s="43" t="s">
        <v>338</v>
      </c>
      <c r="ET64" s="43" t="s">
        <v>338</v>
      </c>
      <c r="EU64" s="43" t="s">
        <v>338</v>
      </c>
      <c r="EV64" s="43" t="s">
        <v>338</v>
      </c>
      <c r="EW64" s="43" t="s">
        <v>340</v>
      </c>
      <c r="EX64" s="43" t="s">
        <v>338</v>
      </c>
      <c r="EY64" s="43" t="s">
        <v>338</v>
      </c>
      <c r="EZ64" s="43" t="s">
        <v>338</v>
      </c>
      <c r="FA64" s="43" t="s">
        <v>340</v>
      </c>
      <c r="FB64" s="43" t="s">
        <v>341</v>
      </c>
      <c r="FC64" s="43" t="s">
        <v>339</v>
      </c>
      <c r="FD64" s="43" t="s">
        <v>339</v>
      </c>
      <c r="FE64" s="43" t="s">
        <v>339</v>
      </c>
      <c r="FF64" s="43" t="s">
        <v>339</v>
      </c>
      <c r="FG64" s="43" t="s">
        <v>340</v>
      </c>
      <c r="FH64" s="43" t="s">
        <v>338</v>
      </c>
      <c r="FI64" s="43" t="s">
        <v>338</v>
      </c>
      <c r="FJ64" s="43" t="s">
        <v>340</v>
      </c>
      <c r="FK64" s="43" t="s">
        <v>338</v>
      </c>
      <c r="FL64" s="43" t="s">
        <v>338</v>
      </c>
      <c r="FM64" s="43" t="s">
        <v>338</v>
      </c>
      <c r="FN64" s="43" t="s">
        <v>341</v>
      </c>
      <c r="FO64" s="43" t="s">
        <v>339</v>
      </c>
      <c r="FP64" s="43" t="s">
        <v>339</v>
      </c>
      <c r="FQ64" s="43" t="s">
        <v>339</v>
      </c>
      <c r="FR64" s="43" t="s">
        <v>338</v>
      </c>
      <c r="FS64" s="43" t="s">
        <v>338</v>
      </c>
      <c r="FT64" s="43" t="s">
        <v>338</v>
      </c>
      <c r="FU64" s="43" t="s">
        <v>338</v>
      </c>
      <c r="FV64" s="43" t="s">
        <v>338</v>
      </c>
      <c r="FW64" s="43" t="s">
        <v>340</v>
      </c>
      <c r="FX64" s="43" t="s">
        <v>340</v>
      </c>
      <c r="FY64" s="43" t="s">
        <v>340</v>
      </c>
      <c r="FZ64" s="43" t="s">
        <v>340</v>
      </c>
      <c r="GA64" s="43" t="s">
        <v>341</v>
      </c>
      <c r="GB64" s="43" t="s">
        <v>341</v>
      </c>
      <c r="GC64" s="43" t="s">
        <v>339</v>
      </c>
      <c r="GD64" s="43" t="s">
        <v>339</v>
      </c>
      <c r="GE64" s="43" t="s">
        <v>339</v>
      </c>
      <c r="GF64" s="43" t="s">
        <v>339</v>
      </c>
      <c r="GG64" s="43" t="s">
        <v>339</v>
      </c>
      <c r="GH64" s="43" t="s">
        <v>339</v>
      </c>
      <c r="GI64" s="43" t="s">
        <v>338</v>
      </c>
      <c r="GJ64" s="43" t="s">
        <v>338</v>
      </c>
      <c r="GK64" s="43" t="s">
        <v>338</v>
      </c>
      <c r="GL64" s="43" t="s">
        <v>338</v>
      </c>
      <c r="GM64" s="43" t="s">
        <v>338</v>
      </c>
      <c r="GN64" s="43" t="s">
        <v>338</v>
      </c>
      <c r="GO64" s="43" t="s">
        <v>338</v>
      </c>
      <c r="GP64" s="43" t="s">
        <v>341</v>
      </c>
    </row>
    <row r="65" spans="1:198" x14ac:dyDescent="0.3">
      <c r="A65" s="43"/>
      <c r="B65" s="47" t="s">
        <v>577</v>
      </c>
      <c r="C65" s="47" t="s">
        <v>333</v>
      </c>
      <c r="D65" s="43" t="s">
        <v>333</v>
      </c>
      <c r="E65" s="45" t="s">
        <v>333</v>
      </c>
      <c r="F65" s="43" t="s">
        <v>333</v>
      </c>
      <c r="G65" s="43" t="s">
        <v>495</v>
      </c>
      <c r="H65" s="43" t="s">
        <v>501</v>
      </c>
      <c r="I65" s="119" t="s">
        <v>337</v>
      </c>
      <c r="J65" s="119" t="s">
        <v>835</v>
      </c>
      <c r="K65" s="119" t="s">
        <v>855</v>
      </c>
      <c r="L65" s="50">
        <v>31</v>
      </c>
      <c r="M65" s="129" t="s">
        <v>507</v>
      </c>
      <c r="N65" s="43" t="s">
        <v>338</v>
      </c>
      <c r="O65" s="43" t="s">
        <v>338</v>
      </c>
      <c r="P65" s="43" t="s">
        <v>340</v>
      </c>
      <c r="Q65" s="43" t="s">
        <v>338</v>
      </c>
      <c r="R65" s="43" t="s">
        <v>338</v>
      </c>
      <c r="S65" s="43" t="s">
        <v>338</v>
      </c>
      <c r="T65" s="43" t="s">
        <v>341</v>
      </c>
      <c r="U65" s="43" t="s">
        <v>338</v>
      </c>
      <c r="V65" s="43" t="s">
        <v>341</v>
      </c>
      <c r="W65" s="43" t="s">
        <v>341</v>
      </c>
      <c r="X65" s="43" t="s">
        <v>340</v>
      </c>
      <c r="Y65" s="43" t="s">
        <v>340</v>
      </c>
      <c r="Z65" s="43" t="s">
        <v>338</v>
      </c>
      <c r="AA65" s="43" t="s">
        <v>338</v>
      </c>
      <c r="AB65" s="43" t="s">
        <v>338</v>
      </c>
      <c r="AC65" s="43" t="s">
        <v>338</v>
      </c>
      <c r="AD65" s="43" t="s">
        <v>338</v>
      </c>
      <c r="AE65" s="43" t="s">
        <v>338</v>
      </c>
      <c r="AF65" s="43" t="s">
        <v>338</v>
      </c>
      <c r="AG65" s="43" t="s">
        <v>338</v>
      </c>
      <c r="AH65" s="43" t="s">
        <v>341</v>
      </c>
      <c r="AI65" s="43" t="s">
        <v>341</v>
      </c>
      <c r="AJ65" s="43" t="s">
        <v>338</v>
      </c>
      <c r="AK65" s="43" t="s">
        <v>338</v>
      </c>
      <c r="AL65" s="43" t="s">
        <v>341</v>
      </c>
      <c r="AM65" s="43" t="s">
        <v>338</v>
      </c>
      <c r="AN65" s="43" t="s">
        <v>338</v>
      </c>
      <c r="AO65" s="43" t="s">
        <v>338</v>
      </c>
      <c r="AP65" s="43" t="s">
        <v>341</v>
      </c>
      <c r="AQ65" s="43" t="s">
        <v>339</v>
      </c>
      <c r="AR65" s="43" t="s">
        <v>339</v>
      </c>
      <c r="AS65" s="43" t="s">
        <v>339</v>
      </c>
      <c r="AT65" s="43" t="s">
        <v>339</v>
      </c>
      <c r="AU65" s="43" t="s">
        <v>339</v>
      </c>
      <c r="AV65" s="43" t="s">
        <v>341</v>
      </c>
      <c r="AW65" s="43" t="s">
        <v>341</v>
      </c>
      <c r="AX65" s="43" t="s">
        <v>341</v>
      </c>
      <c r="AY65" s="43" t="s">
        <v>341</v>
      </c>
      <c r="AZ65" s="43" t="s">
        <v>338</v>
      </c>
      <c r="BA65" s="43" t="s">
        <v>338</v>
      </c>
      <c r="BB65" s="43" t="s">
        <v>338</v>
      </c>
      <c r="BC65" s="43" t="s">
        <v>338</v>
      </c>
      <c r="BD65" s="43" t="s">
        <v>341</v>
      </c>
      <c r="BE65" s="43" t="s">
        <v>338</v>
      </c>
      <c r="BF65" s="43" t="s">
        <v>338</v>
      </c>
      <c r="BG65" s="43" t="s">
        <v>340</v>
      </c>
      <c r="BH65" s="43" t="s">
        <v>338</v>
      </c>
      <c r="BI65" s="43" t="s">
        <v>338</v>
      </c>
      <c r="BJ65" s="43" t="s">
        <v>339</v>
      </c>
      <c r="BK65" s="43" t="s">
        <v>339</v>
      </c>
      <c r="BL65" s="129" t="s">
        <v>878</v>
      </c>
      <c r="BM65" s="43" t="s">
        <v>338</v>
      </c>
      <c r="BN65" s="43" t="s">
        <v>338</v>
      </c>
      <c r="BO65" s="43" t="s">
        <v>340</v>
      </c>
      <c r="BP65" s="43" t="s">
        <v>338</v>
      </c>
      <c r="BQ65" s="43" t="s">
        <v>338</v>
      </c>
      <c r="BR65" s="43" t="s">
        <v>338</v>
      </c>
      <c r="BS65" s="43" t="s">
        <v>341</v>
      </c>
      <c r="BT65" s="43" t="s">
        <v>338</v>
      </c>
      <c r="BU65" s="43" t="s">
        <v>341</v>
      </c>
      <c r="BV65" s="43" t="s">
        <v>341</v>
      </c>
      <c r="BW65" s="43" t="s">
        <v>338</v>
      </c>
      <c r="BX65" s="43" t="s">
        <v>338</v>
      </c>
      <c r="BY65" s="43" t="s">
        <v>338</v>
      </c>
      <c r="BZ65" s="43" t="s">
        <v>338</v>
      </c>
      <c r="CA65" s="43" t="s">
        <v>338</v>
      </c>
      <c r="CB65" s="43" t="s">
        <v>338</v>
      </c>
      <c r="CC65" s="43" t="s">
        <v>338</v>
      </c>
      <c r="CD65" s="43" t="s">
        <v>340</v>
      </c>
      <c r="CE65" s="43" t="s">
        <v>338</v>
      </c>
      <c r="CF65" s="43" t="s">
        <v>338</v>
      </c>
      <c r="CG65" s="43" t="s">
        <v>341</v>
      </c>
      <c r="CH65" s="43" t="s">
        <v>338</v>
      </c>
      <c r="CI65" s="43" t="s">
        <v>340</v>
      </c>
      <c r="CJ65" s="43" t="s">
        <v>338</v>
      </c>
      <c r="CK65" s="43" t="s">
        <v>338</v>
      </c>
      <c r="CL65" s="43" t="s">
        <v>341</v>
      </c>
      <c r="CM65" s="43" t="s">
        <v>341</v>
      </c>
      <c r="CN65" s="43" t="s">
        <v>341</v>
      </c>
      <c r="CO65" s="43" t="s">
        <v>341</v>
      </c>
      <c r="CP65" s="43" t="s">
        <v>338</v>
      </c>
      <c r="CQ65" s="43" t="s">
        <v>341</v>
      </c>
      <c r="CR65" s="43" t="s">
        <v>338</v>
      </c>
      <c r="CS65" s="43" t="s">
        <v>338</v>
      </c>
      <c r="CT65" s="43" t="s">
        <v>338</v>
      </c>
      <c r="CU65" s="43" t="s">
        <v>341</v>
      </c>
      <c r="CV65" s="43" t="s">
        <v>341</v>
      </c>
      <c r="CW65" s="43" t="s">
        <v>341</v>
      </c>
      <c r="CX65" s="43" t="s">
        <v>341</v>
      </c>
      <c r="CY65" s="43" t="s">
        <v>341</v>
      </c>
      <c r="CZ65" s="43" t="s">
        <v>340</v>
      </c>
      <c r="DA65" s="43" t="s">
        <v>338</v>
      </c>
      <c r="DB65" s="43" t="s">
        <v>338</v>
      </c>
      <c r="DC65" s="43" t="s">
        <v>338</v>
      </c>
      <c r="DD65" s="43" t="s">
        <v>338</v>
      </c>
      <c r="DE65" s="43" t="s">
        <v>338</v>
      </c>
      <c r="DF65" s="43" t="s">
        <v>340</v>
      </c>
      <c r="DG65" s="43" t="s">
        <v>338</v>
      </c>
      <c r="DH65" s="43" t="s">
        <v>338</v>
      </c>
      <c r="DI65" s="43" t="s">
        <v>338</v>
      </c>
      <c r="DJ65" s="43" t="s">
        <v>338</v>
      </c>
      <c r="DK65" s="43" t="s">
        <v>338</v>
      </c>
      <c r="DL65" s="43" t="s">
        <v>338</v>
      </c>
      <c r="DM65" s="43" t="s">
        <v>341</v>
      </c>
      <c r="DN65" s="43" t="s">
        <v>338</v>
      </c>
      <c r="DO65" s="43" t="s">
        <v>338</v>
      </c>
      <c r="DP65" s="43" t="s">
        <v>338</v>
      </c>
      <c r="DQ65" s="43" t="s">
        <v>338</v>
      </c>
      <c r="DR65" s="43" t="s">
        <v>338</v>
      </c>
      <c r="DS65" s="43" t="s">
        <v>338</v>
      </c>
      <c r="DT65" s="43" t="s">
        <v>340</v>
      </c>
      <c r="DU65" s="43" t="s">
        <v>338</v>
      </c>
      <c r="DV65" s="43" t="s">
        <v>338</v>
      </c>
      <c r="DW65" s="43" t="s">
        <v>338</v>
      </c>
      <c r="DX65" s="43" t="s">
        <v>338</v>
      </c>
      <c r="DY65" s="43" t="s">
        <v>338</v>
      </c>
      <c r="DZ65" s="43" t="s">
        <v>340</v>
      </c>
      <c r="EA65" s="43" t="s">
        <v>338</v>
      </c>
      <c r="EB65" s="43" t="s">
        <v>340</v>
      </c>
      <c r="EC65" s="43" t="s">
        <v>338</v>
      </c>
      <c r="ED65" s="43" t="s">
        <v>338</v>
      </c>
      <c r="EE65" s="43" t="s">
        <v>338</v>
      </c>
      <c r="EF65" s="43" t="s">
        <v>338</v>
      </c>
      <c r="EG65" s="43" t="s">
        <v>338</v>
      </c>
      <c r="EH65" s="43" t="s">
        <v>340</v>
      </c>
      <c r="EI65" s="43" t="s">
        <v>338</v>
      </c>
      <c r="EJ65" s="43" t="s">
        <v>341</v>
      </c>
      <c r="EK65" s="43" t="s">
        <v>339</v>
      </c>
      <c r="EL65" s="43" t="s">
        <v>341</v>
      </c>
      <c r="EM65" s="43" t="s">
        <v>341</v>
      </c>
      <c r="EN65" s="43" t="s">
        <v>338</v>
      </c>
      <c r="EO65" s="43" t="s">
        <v>338</v>
      </c>
      <c r="EP65" s="43" t="s">
        <v>338</v>
      </c>
      <c r="EQ65" s="43" t="s">
        <v>340</v>
      </c>
      <c r="ER65" s="43" t="s">
        <v>338</v>
      </c>
      <c r="ES65" s="43" t="s">
        <v>338</v>
      </c>
      <c r="ET65" s="43" t="s">
        <v>338</v>
      </c>
      <c r="EU65" s="43" t="s">
        <v>338</v>
      </c>
      <c r="EV65" s="43" t="s">
        <v>338</v>
      </c>
      <c r="EW65" s="43" t="s">
        <v>340</v>
      </c>
      <c r="EX65" s="43" t="s">
        <v>338</v>
      </c>
      <c r="EY65" s="43" t="s">
        <v>338</v>
      </c>
      <c r="EZ65" s="43" t="s">
        <v>338</v>
      </c>
      <c r="FA65" s="43" t="s">
        <v>340</v>
      </c>
      <c r="FB65" s="43" t="s">
        <v>341</v>
      </c>
      <c r="FC65" s="43" t="s">
        <v>339</v>
      </c>
      <c r="FD65" s="43" t="s">
        <v>339</v>
      </c>
      <c r="FE65" s="43" t="s">
        <v>339</v>
      </c>
      <c r="FF65" s="43" t="s">
        <v>339</v>
      </c>
      <c r="FG65" s="43" t="s">
        <v>340</v>
      </c>
      <c r="FH65" s="43" t="s">
        <v>338</v>
      </c>
      <c r="FI65" s="43" t="s">
        <v>338</v>
      </c>
      <c r="FJ65" s="43" t="s">
        <v>340</v>
      </c>
      <c r="FK65" s="43" t="s">
        <v>338</v>
      </c>
      <c r="FL65" s="43" t="s">
        <v>338</v>
      </c>
      <c r="FM65" s="43" t="s">
        <v>338</v>
      </c>
      <c r="FN65" s="43" t="s">
        <v>341</v>
      </c>
      <c r="FO65" s="43" t="s">
        <v>339</v>
      </c>
      <c r="FP65" s="43" t="s">
        <v>339</v>
      </c>
      <c r="FQ65" s="43" t="s">
        <v>339</v>
      </c>
      <c r="FR65" s="43" t="s">
        <v>338</v>
      </c>
      <c r="FS65" s="43" t="s">
        <v>338</v>
      </c>
      <c r="FT65" s="43" t="s">
        <v>338</v>
      </c>
      <c r="FU65" s="43" t="s">
        <v>338</v>
      </c>
      <c r="FV65" s="43" t="s">
        <v>338</v>
      </c>
      <c r="FW65" s="43" t="s">
        <v>340</v>
      </c>
      <c r="FX65" s="43" t="s">
        <v>340</v>
      </c>
      <c r="FY65" s="43" t="s">
        <v>340</v>
      </c>
      <c r="FZ65" s="43" t="s">
        <v>340</v>
      </c>
      <c r="GA65" s="43" t="s">
        <v>341</v>
      </c>
      <c r="GB65" s="43" t="s">
        <v>341</v>
      </c>
      <c r="GC65" s="43" t="s">
        <v>339</v>
      </c>
      <c r="GD65" s="43" t="s">
        <v>339</v>
      </c>
      <c r="GE65" s="43" t="s">
        <v>339</v>
      </c>
      <c r="GF65" s="43" t="s">
        <v>339</v>
      </c>
      <c r="GG65" s="43" t="s">
        <v>339</v>
      </c>
      <c r="GH65" s="43" t="s">
        <v>339</v>
      </c>
      <c r="GI65" s="43" t="s">
        <v>338</v>
      </c>
      <c r="GJ65" s="43" t="s">
        <v>338</v>
      </c>
      <c r="GK65" s="43" t="s">
        <v>338</v>
      </c>
      <c r="GL65" s="43" t="s">
        <v>338</v>
      </c>
      <c r="GM65" s="43" t="s">
        <v>338</v>
      </c>
      <c r="GN65" s="43" t="s">
        <v>338</v>
      </c>
      <c r="GO65" s="43" t="s">
        <v>338</v>
      </c>
      <c r="GP65" s="43" t="s">
        <v>341</v>
      </c>
    </row>
    <row r="66" spans="1:198" x14ac:dyDescent="0.3">
      <c r="A66" s="43"/>
      <c r="B66" s="47" t="s">
        <v>737</v>
      </c>
      <c r="C66" s="47" t="s">
        <v>333</v>
      </c>
      <c r="D66" s="43" t="s">
        <v>333</v>
      </c>
      <c r="E66" s="45" t="s">
        <v>333</v>
      </c>
      <c r="F66" s="43" t="s">
        <v>337</v>
      </c>
      <c r="G66" s="43" t="s">
        <v>495</v>
      </c>
      <c r="H66" s="43" t="s">
        <v>500</v>
      </c>
      <c r="I66" s="119" t="s">
        <v>337</v>
      </c>
      <c r="J66" s="119" t="s">
        <v>836</v>
      </c>
      <c r="K66" s="119" t="s">
        <v>855</v>
      </c>
      <c r="L66" s="50">
        <v>32</v>
      </c>
      <c r="M66" s="129" t="s">
        <v>507</v>
      </c>
      <c r="N66" s="43" t="s">
        <v>338</v>
      </c>
      <c r="O66" s="43" t="s">
        <v>338</v>
      </c>
      <c r="P66" s="43" t="s">
        <v>340</v>
      </c>
      <c r="Q66" s="43" t="s">
        <v>338</v>
      </c>
      <c r="R66" s="43" t="s">
        <v>338</v>
      </c>
      <c r="S66" s="43" t="s">
        <v>338</v>
      </c>
      <c r="T66" s="43" t="s">
        <v>341</v>
      </c>
      <c r="U66" s="43" t="s">
        <v>338</v>
      </c>
      <c r="V66" s="43" t="s">
        <v>341</v>
      </c>
      <c r="W66" s="43" t="s">
        <v>341</v>
      </c>
      <c r="X66" s="43" t="s">
        <v>340</v>
      </c>
      <c r="Y66" s="43" t="s">
        <v>340</v>
      </c>
      <c r="Z66" s="43" t="s">
        <v>338</v>
      </c>
      <c r="AA66" s="43" t="s">
        <v>338</v>
      </c>
      <c r="AB66" s="43" t="s">
        <v>338</v>
      </c>
      <c r="AC66" s="43" t="s">
        <v>338</v>
      </c>
      <c r="AD66" s="43" t="s">
        <v>338</v>
      </c>
      <c r="AE66" s="43" t="s">
        <v>338</v>
      </c>
      <c r="AF66" s="43" t="s">
        <v>338</v>
      </c>
      <c r="AG66" s="43" t="s">
        <v>338</v>
      </c>
      <c r="AH66" s="43" t="s">
        <v>341</v>
      </c>
      <c r="AI66" s="43" t="s">
        <v>341</v>
      </c>
      <c r="AJ66" s="43" t="s">
        <v>341</v>
      </c>
      <c r="AK66" s="43" t="s">
        <v>339</v>
      </c>
      <c r="AL66" s="43" t="s">
        <v>339</v>
      </c>
      <c r="AM66" s="43" t="s">
        <v>339</v>
      </c>
      <c r="AN66" s="43" t="s">
        <v>339</v>
      </c>
      <c r="AO66" s="43" t="s">
        <v>339</v>
      </c>
      <c r="AP66" s="43" t="s">
        <v>341</v>
      </c>
      <c r="AQ66" s="43" t="s">
        <v>339</v>
      </c>
      <c r="AR66" s="43" t="s">
        <v>339</v>
      </c>
      <c r="AS66" s="43" t="s">
        <v>339</v>
      </c>
      <c r="AT66" s="43" t="s">
        <v>339</v>
      </c>
      <c r="AU66" s="43" t="s">
        <v>339</v>
      </c>
      <c r="AV66" s="43" t="s">
        <v>341</v>
      </c>
      <c r="AW66" s="43" t="s">
        <v>341</v>
      </c>
      <c r="AX66" s="43" t="s">
        <v>341</v>
      </c>
      <c r="AY66" s="43" t="s">
        <v>341</v>
      </c>
      <c r="AZ66" s="43" t="s">
        <v>338</v>
      </c>
      <c r="BA66" s="43" t="s">
        <v>338</v>
      </c>
      <c r="BB66" s="43" t="s">
        <v>338</v>
      </c>
      <c r="BC66" s="43" t="s">
        <v>338</v>
      </c>
      <c r="BD66" s="43" t="s">
        <v>341</v>
      </c>
      <c r="BE66" s="43" t="s">
        <v>338</v>
      </c>
      <c r="BF66" s="43" t="s">
        <v>338</v>
      </c>
      <c r="BG66" s="43" t="s">
        <v>340</v>
      </c>
      <c r="BH66" s="43" t="s">
        <v>338</v>
      </c>
      <c r="BI66" s="43" t="s">
        <v>338</v>
      </c>
      <c r="BJ66" s="43" t="s">
        <v>339</v>
      </c>
      <c r="BK66" s="43" t="s">
        <v>339</v>
      </c>
      <c r="BL66" s="129" t="s">
        <v>878</v>
      </c>
      <c r="BM66" s="43" t="s">
        <v>338</v>
      </c>
      <c r="BN66" s="43" t="s">
        <v>338</v>
      </c>
      <c r="BO66" s="43" t="s">
        <v>340</v>
      </c>
      <c r="BP66" s="43" t="s">
        <v>338</v>
      </c>
      <c r="BQ66" s="43" t="s">
        <v>338</v>
      </c>
      <c r="BR66" s="43" t="s">
        <v>338</v>
      </c>
      <c r="BS66" s="43" t="s">
        <v>341</v>
      </c>
      <c r="BT66" s="43" t="s">
        <v>338</v>
      </c>
      <c r="BU66" s="43" t="s">
        <v>341</v>
      </c>
      <c r="BV66" s="43" t="s">
        <v>341</v>
      </c>
      <c r="BW66" s="43" t="s">
        <v>338</v>
      </c>
      <c r="BX66" s="43" t="s">
        <v>338</v>
      </c>
      <c r="BY66" s="43" t="s">
        <v>338</v>
      </c>
      <c r="BZ66" s="43" t="s">
        <v>338</v>
      </c>
      <c r="CA66" s="43" t="s">
        <v>338</v>
      </c>
      <c r="CB66" s="43" t="s">
        <v>338</v>
      </c>
      <c r="CC66" s="43" t="s">
        <v>338</v>
      </c>
      <c r="CD66" s="43" t="s">
        <v>340</v>
      </c>
      <c r="CE66" s="43" t="s">
        <v>338</v>
      </c>
      <c r="CF66" s="43" t="s">
        <v>338</v>
      </c>
      <c r="CG66" s="43" t="s">
        <v>341</v>
      </c>
      <c r="CH66" s="43" t="s">
        <v>338</v>
      </c>
      <c r="CI66" s="43" t="s">
        <v>340</v>
      </c>
      <c r="CJ66" s="43" t="s">
        <v>338</v>
      </c>
      <c r="CK66" s="43" t="s">
        <v>338</v>
      </c>
      <c r="CL66" s="43" t="s">
        <v>341</v>
      </c>
      <c r="CM66" s="43" t="s">
        <v>341</v>
      </c>
      <c r="CN66" s="43" t="s">
        <v>341</v>
      </c>
      <c r="CO66" s="43" t="s">
        <v>341</v>
      </c>
      <c r="CP66" s="43" t="s">
        <v>338</v>
      </c>
      <c r="CQ66" s="43" t="s">
        <v>341</v>
      </c>
      <c r="CR66" s="43" t="s">
        <v>338</v>
      </c>
      <c r="CS66" s="43" t="s">
        <v>338</v>
      </c>
      <c r="CT66" s="43" t="s">
        <v>338</v>
      </c>
      <c r="CU66" s="43" t="s">
        <v>341</v>
      </c>
      <c r="CV66" s="43" t="s">
        <v>341</v>
      </c>
      <c r="CW66" s="43" t="s">
        <v>341</v>
      </c>
      <c r="CX66" s="43" t="s">
        <v>341</v>
      </c>
      <c r="CY66" s="43" t="s">
        <v>341</v>
      </c>
      <c r="CZ66" s="43" t="s">
        <v>340</v>
      </c>
      <c r="DA66" s="43" t="s">
        <v>338</v>
      </c>
      <c r="DB66" s="43" t="s">
        <v>338</v>
      </c>
      <c r="DC66" s="43" t="s">
        <v>338</v>
      </c>
      <c r="DD66" s="43" t="s">
        <v>338</v>
      </c>
      <c r="DE66" s="43" t="s">
        <v>338</v>
      </c>
      <c r="DF66" s="43" t="s">
        <v>340</v>
      </c>
      <c r="DG66" s="43" t="s">
        <v>338</v>
      </c>
      <c r="DH66" s="43" t="s">
        <v>338</v>
      </c>
      <c r="DI66" s="43" t="s">
        <v>338</v>
      </c>
      <c r="DJ66" s="43" t="s">
        <v>338</v>
      </c>
      <c r="DK66" s="43" t="s">
        <v>338</v>
      </c>
      <c r="DL66" s="43" t="s">
        <v>338</v>
      </c>
      <c r="DM66" s="43" t="s">
        <v>341</v>
      </c>
      <c r="DN66" s="43" t="s">
        <v>338</v>
      </c>
      <c r="DO66" s="43" t="s">
        <v>338</v>
      </c>
      <c r="DP66" s="43" t="s">
        <v>338</v>
      </c>
      <c r="DQ66" s="43" t="s">
        <v>338</v>
      </c>
      <c r="DR66" s="43" t="s">
        <v>338</v>
      </c>
      <c r="DS66" s="43" t="s">
        <v>338</v>
      </c>
      <c r="DT66" s="43" t="s">
        <v>340</v>
      </c>
      <c r="DU66" s="43" t="s">
        <v>338</v>
      </c>
      <c r="DV66" s="43" t="s">
        <v>338</v>
      </c>
      <c r="DW66" s="43" t="s">
        <v>338</v>
      </c>
      <c r="DX66" s="43" t="s">
        <v>338</v>
      </c>
      <c r="DY66" s="43" t="s">
        <v>338</v>
      </c>
      <c r="DZ66" s="43" t="s">
        <v>340</v>
      </c>
      <c r="EA66" s="43" t="s">
        <v>338</v>
      </c>
      <c r="EB66" s="43" t="s">
        <v>340</v>
      </c>
      <c r="EC66" s="43" t="s">
        <v>338</v>
      </c>
      <c r="ED66" s="43" t="s">
        <v>338</v>
      </c>
      <c r="EE66" s="43" t="s">
        <v>338</v>
      </c>
      <c r="EF66" s="43" t="s">
        <v>338</v>
      </c>
      <c r="EG66" s="43" t="s">
        <v>338</v>
      </c>
      <c r="EH66" s="43" t="s">
        <v>340</v>
      </c>
      <c r="EI66" s="43" t="s">
        <v>338</v>
      </c>
      <c r="EJ66" s="43" t="s">
        <v>341</v>
      </c>
      <c r="EK66" s="43" t="s">
        <v>339</v>
      </c>
      <c r="EL66" s="43" t="s">
        <v>341</v>
      </c>
      <c r="EM66" s="43" t="s">
        <v>341</v>
      </c>
      <c r="EN66" s="43" t="s">
        <v>338</v>
      </c>
      <c r="EO66" s="43" t="s">
        <v>338</v>
      </c>
      <c r="EP66" s="43" t="s">
        <v>338</v>
      </c>
      <c r="EQ66" s="43" t="s">
        <v>340</v>
      </c>
      <c r="ER66" s="43" t="s">
        <v>338</v>
      </c>
      <c r="ES66" s="43" t="s">
        <v>338</v>
      </c>
      <c r="ET66" s="43" t="s">
        <v>338</v>
      </c>
      <c r="EU66" s="43" t="s">
        <v>338</v>
      </c>
      <c r="EV66" s="43" t="s">
        <v>338</v>
      </c>
      <c r="EW66" s="43" t="s">
        <v>340</v>
      </c>
      <c r="EX66" s="43" t="s">
        <v>338</v>
      </c>
      <c r="EY66" s="43" t="s">
        <v>338</v>
      </c>
      <c r="EZ66" s="43" t="s">
        <v>338</v>
      </c>
      <c r="FA66" s="43" t="s">
        <v>340</v>
      </c>
      <c r="FB66" s="43" t="s">
        <v>341</v>
      </c>
      <c r="FC66" s="43" t="s">
        <v>339</v>
      </c>
      <c r="FD66" s="43" t="s">
        <v>339</v>
      </c>
      <c r="FE66" s="43" t="s">
        <v>339</v>
      </c>
      <c r="FF66" s="43" t="s">
        <v>339</v>
      </c>
      <c r="FG66" s="43" t="s">
        <v>340</v>
      </c>
      <c r="FH66" s="43" t="s">
        <v>338</v>
      </c>
      <c r="FI66" s="43" t="s">
        <v>338</v>
      </c>
      <c r="FJ66" s="43" t="s">
        <v>340</v>
      </c>
      <c r="FK66" s="43" t="s">
        <v>338</v>
      </c>
      <c r="FL66" s="43" t="s">
        <v>338</v>
      </c>
      <c r="FM66" s="43" t="s">
        <v>338</v>
      </c>
      <c r="FN66" s="43" t="s">
        <v>341</v>
      </c>
      <c r="FO66" s="43" t="s">
        <v>339</v>
      </c>
      <c r="FP66" s="43" t="s">
        <v>339</v>
      </c>
      <c r="FQ66" s="43" t="s">
        <v>339</v>
      </c>
      <c r="FR66" s="43" t="s">
        <v>338</v>
      </c>
      <c r="FS66" s="43" t="s">
        <v>338</v>
      </c>
      <c r="FT66" s="43" t="s">
        <v>338</v>
      </c>
      <c r="FU66" s="43" t="s">
        <v>338</v>
      </c>
      <c r="FV66" s="43" t="s">
        <v>338</v>
      </c>
      <c r="FW66" s="43" t="s">
        <v>340</v>
      </c>
      <c r="FX66" s="43" t="s">
        <v>340</v>
      </c>
      <c r="FY66" s="43" t="s">
        <v>340</v>
      </c>
      <c r="FZ66" s="43" t="s">
        <v>340</v>
      </c>
      <c r="GA66" s="43" t="s">
        <v>341</v>
      </c>
      <c r="GB66" s="43" t="s">
        <v>341</v>
      </c>
      <c r="GC66" s="43" t="s">
        <v>339</v>
      </c>
      <c r="GD66" s="43" t="s">
        <v>339</v>
      </c>
      <c r="GE66" s="43" t="s">
        <v>339</v>
      </c>
      <c r="GF66" s="43" t="s">
        <v>339</v>
      </c>
      <c r="GG66" s="43" t="s">
        <v>339</v>
      </c>
      <c r="GH66" s="43" t="s">
        <v>339</v>
      </c>
      <c r="GI66" s="43" t="s">
        <v>338</v>
      </c>
      <c r="GJ66" s="43" t="s">
        <v>338</v>
      </c>
      <c r="GK66" s="43" t="s">
        <v>338</v>
      </c>
      <c r="GL66" s="43" t="s">
        <v>338</v>
      </c>
      <c r="GM66" s="43" t="s">
        <v>338</v>
      </c>
      <c r="GN66" s="43" t="s">
        <v>338</v>
      </c>
      <c r="GO66" s="43" t="s">
        <v>338</v>
      </c>
      <c r="GP66" s="43" t="s">
        <v>341</v>
      </c>
    </row>
    <row r="67" spans="1:198" x14ac:dyDescent="0.3">
      <c r="A67" s="45"/>
      <c r="B67" s="47" t="s">
        <v>578</v>
      </c>
      <c r="C67" s="47" t="s">
        <v>494</v>
      </c>
      <c r="D67" s="45" t="s">
        <v>337</v>
      </c>
      <c r="E67" s="45" t="s">
        <v>494</v>
      </c>
      <c r="F67" s="45" t="s">
        <v>432</v>
      </c>
      <c r="G67" s="45" t="s">
        <v>495</v>
      </c>
      <c r="H67" s="45" t="s">
        <v>497</v>
      </c>
      <c r="I67" s="120" t="s">
        <v>337</v>
      </c>
      <c r="J67" s="120" t="s">
        <v>827</v>
      </c>
      <c r="K67" s="120" t="s">
        <v>847</v>
      </c>
      <c r="L67" s="134">
        <v>3</v>
      </c>
      <c r="M67" s="129" t="s">
        <v>507</v>
      </c>
      <c r="N67" s="43" t="s">
        <v>338</v>
      </c>
      <c r="O67" s="43" t="s">
        <v>338</v>
      </c>
      <c r="P67" s="43" t="s">
        <v>340</v>
      </c>
      <c r="Q67" s="43" t="s">
        <v>338</v>
      </c>
      <c r="R67" s="43" t="s">
        <v>338</v>
      </c>
      <c r="S67" s="43" t="s">
        <v>338</v>
      </c>
      <c r="T67" s="43" t="s">
        <v>341</v>
      </c>
      <c r="U67" s="43" t="s">
        <v>338</v>
      </c>
      <c r="V67" s="43" t="s">
        <v>341</v>
      </c>
      <c r="W67" s="43" t="s">
        <v>341</v>
      </c>
      <c r="X67" s="43" t="s">
        <v>340</v>
      </c>
      <c r="Y67" s="43" t="s">
        <v>340</v>
      </c>
      <c r="Z67" s="43" t="s">
        <v>338</v>
      </c>
      <c r="AA67" s="43" t="s">
        <v>338</v>
      </c>
      <c r="AB67" s="43" t="s">
        <v>338</v>
      </c>
      <c r="AC67" s="43" t="s">
        <v>338</v>
      </c>
      <c r="AD67" s="43" t="s">
        <v>338</v>
      </c>
      <c r="AE67" s="43" t="s">
        <v>338</v>
      </c>
      <c r="AF67" s="43" t="s">
        <v>338</v>
      </c>
      <c r="AG67" s="43" t="s">
        <v>338</v>
      </c>
      <c r="AH67" s="43" t="s">
        <v>338</v>
      </c>
      <c r="AI67" s="43" t="s">
        <v>340</v>
      </c>
      <c r="AJ67" s="43" t="s">
        <v>341</v>
      </c>
      <c r="AK67" s="43" t="s">
        <v>339</v>
      </c>
      <c r="AL67" s="43" t="s">
        <v>339</v>
      </c>
      <c r="AM67" s="43" t="s">
        <v>339</v>
      </c>
      <c r="AN67" s="43" t="s">
        <v>339</v>
      </c>
      <c r="AO67" s="43" t="s">
        <v>339</v>
      </c>
      <c r="AP67" s="43" t="s">
        <v>338</v>
      </c>
      <c r="AQ67" s="43" t="s">
        <v>338</v>
      </c>
      <c r="AR67" s="43" t="s">
        <v>341</v>
      </c>
      <c r="AS67" s="43" t="s">
        <v>338</v>
      </c>
      <c r="AT67" s="43" t="s">
        <v>338</v>
      </c>
      <c r="AU67" s="43" t="s">
        <v>338</v>
      </c>
      <c r="AV67" s="43" t="s">
        <v>338</v>
      </c>
      <c r="AW67" s="43" t="s">
        <v>338</v>
      </c>
      <c r="AX67" s="43" t="s">
        <v>340</v>
      </c>
      <c r="AY67" s="43" t="s">
        <v>340</v>
      </c>
      <c r="AZ67" s="43" t="s">
        <v>341</v>
      </c>
      <c r="BA67" s="43" t="s">
        <v>341</v>
      </c>
      <c r="BB67" s="43" t="s">
        <v>338</v>
      </c>
      <c r="BC67" s="43" t="s">
        <v>338</v>
      </c>
      <c r="BD67" s="43" t="s">
        <v>341</v>
      </c>
      <c r="BE67" s="43" t="s">
        <v>338</v>
      </c>
      <c r="BF67" s="43" t="s">
        <v>338</v>
      </c>
      <c r="BG67" s="43" t="s">
        <v>340</v>
      </c>
      <c r="BH67" s="43" t="s">
        <v>338</v>
      </c>
      <c r="BI67" s="43" t="s">
        <v>338</v>
      </c>
      <c r="BJ67" s="43" t="s">
        <v>339</v>
      </c>
      <c r="BK67" s="43" t="s">
        <v>339</v>
      </c>
      <c r="BL67" s="129" t="s">
        <v>878</v>
      </c>
      <c r="BM67" s="43" t="s">
        <v>338</v>
      </c>
      <c r="BN67" s="43" t="s">
        <v>338</v>
      </c>
      <c r="BO67" s="43" t="s">
        <v>340</v>
      </c>
      <c r="BP67" s="43" t="s">
        <v>338</v>
      </c>
      <c r="BQ67" s="43" t="s">
        <v>338</v>
      </c>
      <c r="BR67" s="43" t="s">
        <v>338</v>
      </c>
      <c r="BS67" s="43" t="s">
        <v>341</v>
      </c>
      <c r="BT67" s="43" t="s">
        <v>338</v>
      </c>
      <c r="BU67" s="43" t="s">
        <v>341</v>
      </c>
      <c r="BV67" s="43" t="s">
        <v>341</v>
      </c>
      <c r="BW67" s="43" t="s">
        <v>338</v>
      </c>
      <c r="BX67" s="43" t="s">
        <v>338</v>
      </c>
      <c r="BY67" s="43" t="s">
        <v>338</v>
      </c>
      <c r="BZ67" s="43" t="s">
        <v>338</v>
      </c>
      <c r="CA67" s="43" t="s">
        <v>338</v>
      </c>
      <c r="CB67" s="43" t="s">
        <v>341</v>
      </c>
      <c r="CC67" s="43" t="s">
        <v>338</v>
      </c>
      <c r="CD67" s="43" t="s">
        <v>340</v>
      </c>
      <c r="CE67" s="43" t="s">
        <v>338</v>
      </c>
      <c r="CF67" s="43" t="s">
        <v>338</v>
      </c>
      <c r="CG67" s="43" t="s">
        <v>341</v>
      </c>
      <c r="CH67" s="43" t="s">
        <v>338</v>
      </c>
      <c r="CI67" s="43" t="s">
        <v>340</v>
      </c>
      <c r="CJ67" s="43" t="s">
        <v>338</v>
      </c>
      <c r="CK67" s="43" t="s">
        <v>338</v>
      </c>
      <c r="CL67" s="43" t="s">
        <v>341</v>
      </c>
      <c r="CM67" s="43" t="s">
        <v>338</v>
      </c>
      <c r="CN67" s="43" t="s">
        <v>338</v>
      </c>
      <c r="CO67" s="43" t="s">
        <v>338</v>
      </c>
      <c r="CP67" s="43" t="s">
        <v>338</v>
      </c>
      <c r="CQ67" s="43" t="s">
        <v>338</v>
      </c>
      <c r="CR67" s="43" t="s">
        <v>338</v>
      </c>
      <c r="CS67" s="43" t="s">
        <v>338</v>
      </c>
      <c r="CT67" s="43" t="s">
        <v>338</v>
      </c>
      <c r="CU67" s="43" t="s">
        <v>338</v>
      </c>
      <c r="CV67" s="43" t="s">
        <v>340</v>
      </c>
      <c r="CW67" s="43" t="s">
        <v>340</v>
      </c>
      <c r="CX67" s="43" t="s">
        <v>340</v>
      </c>
      <c r="CY67" s="43" t="s">
        <v>338</v>
      </c>
      <c r="CZ67" s="43" t="s">
        <v>340</v>
      </c>
      <c r="DA67" s="43" t="s">
        <v>338</v>
      </c>
      <c r="DB67" s="43" t="s">
        <v>338</v>
      </c>
      <c r="DC67" s="43" t="s">
        <v>341</v>
      </c>
      <c r="DD67" s="43" t="s">
        <v>339</v>
      </c>
      <c r="DE67" s="43" t="s">
        <v>339</v>
      </c>
      <c r="DF67" s="43" t="s">
        <v>339</v>
      </c>
      <c r="DG67" s="43" t="s">
        <v>339</v>
      </c>
      <c r="DH67" s="43" t="s">
        <v>339</v>
      </c>
      <c r="DI67" s="43" t="s">
        <v>339</v>
      </c>
      <c r="DJ67" s="43" t="s">
        <v>339</v>
      </c>
      <c r="DK67" s="43" t="s">
        <v>339</v>
      </c>
      <c r="DL67" s="43" t="s">
        <v>339</v>
      </c>
      <c r="DM67" s="43" t="s">
        <v>341</v>
      </c>
      <c r="DN67" s="43" t="s">
        <v>340</v>
      </c>
      <c r="DO67" s="43" t="s">
        <v>338</v>
      </c>
      <c r="DP67" s="43" t="s">
        <v>338</v>
      </c>
      <c r="DQ67" s="43" t="s">
        <v>338</v>
      </c>
      <c r="DR67" s="43" t="s">
        <v>338</v>
      </c>
      <c r="DS67" s="43" t="s">
        <v>338</v>
      </c>
      <c r="DT67" s="43" t="s">
        <v>340</v>
      </c>
      <c r="DU67" s="43" t="s">
        <v>338</v>
      </c>
      <c r="DV67" s="43" t="s">
        <v>338</v>
      </c>
      <c r="DW67" s="43" t="s">
        <v>338</v>
      </c>
      <c r="DX67" s="43" t="s">
        <v>338</v>
      </c>
      <c r="DY67" s="43" t="s">
        <v>338</v>
      </c>
      <c r="DZ67" s="43" t="s">
        <v>340</v>
      </c>
      <c r="EA67" s="43" t="s">
        <v>338</v>
      </c>
      <c r="EB67" s="43" t="s">
        <v>340</v>
      </c>
      <c r="EC67" s="43" t="s">
        <v>338</v>
      </c>
      <c r="ED67" s="43" t="s">
        <v>338</v>
      </c>
      <c r="EE67" s="43" t="s">
        <v>338</v>
      </c>
      <c r="EF67" s="43" t="s">
        <v>338</v>
      </c>
      <c r="EG67" s="43" t="s">
        <v>338</v>
      </c>
      <c r="EH67" s="43" t="s">
        <v>340</v>
      </c>
      <c r="EI67" s="43" t="s">
        <v>338</v>
      </c>
      <c r="EJ67" s="43" t="s">
        <v>341</v>
      </c>
      <c r="EK67" s="43" t="s">
        <v>339</v>
      </c>
      <c r="EL67" s="43" t="s">
        <v>341</v>
      </c>
      <c r="EM67" s="43" t="s">
        <v>341</v>
      </c>
      <c r="EN67" s="43" t="s">
        <v>338</v>
      </c>
      <c r="EO67" s="43" t="s">
        <v>338</v>
      </c>
      <c r="EP67" s="43" t="s">
        <v>338</v>
      </c>
      <c r="EQ67" s="43" t="s">
        <v>341</v>
      </c>
      <c r="ER67" s="43" t="s">
        <v>339</v>
      </c>
      <c r="ES67" s="43" t="s">
        <v>339</v>
      </c>
      <c r="ET67" s="43" t="s">
        <v>339</v>
      </c>
      <c r="EU67" s="43" t="s">
        <v>339</v>
      </c>
      <c r="EV67" s="43" t="s">
        <v>339</v>
      </c>
      <c r="EW67" s="43" t="s">
        <v>341</v>
      </c>
      <c r="EX67" s="43" t="s">
        <v>339</v>
      </c>
      <c r="EY67" s="43" t="s">
        <v>341</v>
      </c>
      <c r="EZ67" s="43" t="s">
        <v>339</v>
      </c>
      <c r="FA67" s="43" t="s">
        <v>341</v>
      </c>
      <c r="FB67" s="43" t="s">
        <v>341</v>
      </c>
      <c r="FC67" s="43" t="s">
        <v>339</v>
      </c>
      <c r="FD67" s="43" t="s">
        <v>339</v>
      </c>
      <c r="FE67" s="43" t="s">
        <v>339</v>
      </c>
      <c r="FF67" s="43" t="s">
        <v>339</v>
      </c>
      <c r="FG67" s="43" t="s">
        <v>341</v>
      </c>
      <c r="FH67" s="43" t="s">
        <v>339</v>
      </c>
      <c r="FI67" s="43" t="s">
        <v>339</v>
      </c>
      <c r="FJ67" s="43" t="s">
        <v>339</v>
      </c>
      <c r="FK67" s="43" t="s">
        <v>339</v>
      </c>
      <c r="FL67" s="43" t="s">
        <v>339</v>
      </c>
      <c r="FM67" s="43" t="s">
        <v>339</v>
      </c>
      <c r="FN67" s="43" t="s">
        <v>341</v>
      </c>
      <c r="FO67" s="43" t="s">
        <v>339</v>
      </c>
      <c r="FP67" s="43" t="s">
        <v>339</v>
      </c>
      <c r="FQ67" s="43" t="s">
        <v>339</v>
      </c>
      <c r="FR67" s="43" t="s">
        <v>338</v>
      </c>
      <c r="FS67" s="43" t="s">
        <v>338</v>
      </c>
      <c r="FT67" s="43" t="s">
        <v>338</v>
      </c>
      <c r="FU67" s="43" t="s">
        <v>338</v>
      </c>
      <c r="FV67" s="43" t="s">
        <v>338</v>
      </c>
      <c r="FW67" s="43" t="s">
        <v>340</v>
      </c>
      <c r="FX67" s="43" t="s">
        <v>340</v>
      </c>
      <c r="FY67" s="43" t="s">
        <v>340</v>
      </c>
      <c r="FZ67" s="43" t="s">
        <v>340</v>
      </c>
      <c r="GA67" s="43" t="s">
        <v>341</v>
      </c>
      <c r="GB67" s="43" t="s">
        <v>340</v>
      </c>
      <c r="GC67" s="43" t="s">
        <v>338</v>
      </c>
      <c r="GD67" s="43" t="s">
        <v>338</v>
      </c>
      <c r="GE67" s="43" t="s">
        <v>338</v>
      </c>
      <c r="GF67" s="43" t="s">
        <v>338</v>
      </c>
      <c r="GG67" s="43" t="s">
        <v>340</v>
      </c>
      <c r="GH67" s="43" t="s">
        <v>338</v>
      </c>
      <c r="GI67" s="43" t="s">
        <v>338</v>
      </c>
      <c r="GJ67" s="43" t="s">
        <v>338</v>
      </c>
      <c r="GK67" s="43" t="s">
        <v>338</v>
      </c>
      <c r="GL67" s="43" t="s">
        <v>338</v>
      </c>
      <c r="GM67" s="43" t="s">
        <v>338</v>
      </c>
      <c r="GN67" s="43" t="s">
        <v>338</v>
      </c>
      <c r="GO67" s="43" t="s">
        <v>338</v>
      </c>
      <c r="GP67" s="43" t="s">
        <v>341</v>
      </c>
    </row>
    <row r="68" spans="1:198" x14ac:dyDescent="0.3">
      <c r="A68" s="43"/>
      <c r="B68" s="47" t="s">
        <v>579</v>
      </c>
      <c r="C68" s="47" t="s">
        <v>333</v>
      </c>
      <c r="D68" s="43" t="s">
        <v>337</v>
      </c>
      <c r="E68" s="45" t="s">
        <v>333</v>
      </c>
      <c r="F68" s="43" t="s">
        <v>333</v>
      </c>
      <c r="G68" s="43" t="s">
        <v>495</v>
      </c>
      <c r="H68" s="43" t="s">
        <v>500</v>
      </c>
      <c r="I68" s="119" t="s">
        <v>337</v>
      </c>
      <c r="J68" s="119" t="s">
        <v>835</v>
      </c>
      <c r="K68" s="119" t="s">
        <v>848</v>
      </c>
      <c r="L68" s="50">
        <v>30</v>
      </c>
      <c r="M68" s="129" t="s">
        <v>507</v>
      </c>
      <c r="N68" s="43" t="s">
        <v>338</v>
      </c>
      <c r="O68" s="43" t="s">
        <v>338</v>
      </c>
      <c r="P68" s="43" t="s">
        <v>340</v>
      </c>
      <c r="Q68" s="43" t="s">
        <v>338</v>
      </c>
      <c r="R68" s="43" t="s">
        <v>338</v>
      </c>
      <c r="S68" s="43" t="s">
        <v>338</v>
      </c>
      <c r="T68" s="43" t="s">
        <v>341</v>
      </c>
      <c r="U68" s="43" t="s">
        <v>338</v>
      </c>
      <c r="V68" s="43" t="s">
        <v>341</v>
      </c>
      <c r="W68" s="43" t="s">
        <v>341</v>
      </c>
      <c r="X68" s="43" t="s">
        <v>340</v>
      </c>
      <c r="Y68" s="43" t="s">
        <v>340</v>
      </c>
      <c r="Z68" s="43" t="s">
        <v>338</v>
      </c>
      <c r="AA68" s="43" t="s">
        <v>338</v>
      </c>
      <c r="AB68" s="43" t="s">
        <v>338</v>
      </c>
      <c r="AC68" s="43" t="s">
        <v>338</v>
      </c>
      <c r="AD68" s="43" t="s">
        <v>338</v>
      </c>
      <c r="AE68" s="43" t="s">
        <v>338</v>
      </c>
      <c r="AF68" s="43" t="s">
        <v>338</v>
      </c>
      <c r="AG68" s="43" t="s">
        <v>338</v>
      </c>
      <c r="AH68" s="43" t="s">
        <v>341</v>
      </c>
      <c r="AI68" s="43" t="s">
        <v>341</v>
      </c>
      <c r="AJ68" s="43" t="s">
        <v>338</v>
      </c>
      <c r="AK68" s="43" t="s">
        <v>338</v>
      </c>
      <c r="AL68" s="43" t="s">
        <v>341</v>
      </c>
      <c r="AM68" s="43" t="s">
        <v>338</v>
      </c>
      <c r="AN68" s="43" t="s">
        <v>338</v>
      </c>
      <c r="AO68" s="43" t="s">
        <v>338</v>
      </c>
      <c r="AP68" s="43" t="s">
        <v>341</v>
      </c>
      <c r="AQ68" s="43" t="s">
        <v>339</v>
      </c>
      <c r="AR68" s="43" t="s">
        <v>339</v>
      </c>
      <c r="AS68" s="43" t="s">
        <v>339</v>
      </c>
      <c r="AT68" s="43" t="s">
        <v>339</v>
      </c>
      <c r="AU68" s="43" t="s">
        <v>339</v>
      </c>
      <c r="AV68" s="43" t="s">
        <v>341</v>
      </c>
      <c r="AW68" s="43" t="s">
        <v>341</v>
      </c>
      <c r="AX68" s="43" t="s">
        <v>341</v>
      </c>
      <c r="AY68" s="43" t="s">
        <v>341</v>
      </c>
      <c r="AZ68" s="43" t="s">
        <v>338</v>
      </c>
      <c r="BA68" s="43" t="s">
        <v>338</v>
      </c>
      <c r="BB68" s="43" t="s">
        <v>338</v>
      </c>
      <c r="BC68" s="43" t="s">
        <v>338</v>
      </c>
      <c r="BD68" s="43" t="s">
        <v>341</v>
      </c>
      <c r="BE68" s="43" t="s">
        <v>338</v>
      </c>
      <c r="BF68" s="43" t="s">
        <v>338</v>
      </c>
      <c r="BG68" s="43" t="s">
        <v>340</v>
      </c>
      <c r="BH68" s="43" t="s">
        <v>338</v>
      </c>
      <c r="BI68" s="43" t="s">
        <v>338</v>
      </c>
      <c r="BJ68" s="43" t="s">
        <v>339</v>
      </c>
      <c r="BK68" s="43" t="s">
        <v>339</v>
      </c>
      <c r="BL68" s="129" t="s">
        <v>878</v>
      </c>
      <c r="BM68" s="43" t="s">
        <v>338</v>
      </c>
      <c r="BN68" s="43" t="s">
        <v>338</v>
      </c>
      <c r="BO68" s="43" t="s">
        <v>340</v>
      </c>
      <c r="BP68" s="43" t="s">
        <v>338</v>
      </c>
      <c r="BQ68" s="43" t="s">
        <v>338</v>
      </c>
      <c r="BR68" s="43" t="s">
        <v>338</v>
      </c>
      <c r="BS68" s="43" t="s">
        <v>341</v>
      </c>
      <c r="BT68" s="43" t="s">
        <v>338</v>
      </c>
      <c r="BU68" s="43" t="s">
        <v>341</v>
      </c>
      <c r="BV68" s="43" t="s">
        <v>341</v>
      </c>
      <c r="BW68" s="43" t="s">
        <v>338</v>
      </c>
      <c r="BX68" s="43" t="s">
        <v>338</v>
      </c>
      <c r="BY68" s="43" t="s">
        <v>338</v>
      </c>
      <c r="BZ68" s="43" t="s">
        <v>338</v>
      </c>
      <c r="CA68" s="43" t="s">
        <v>338</v>
      </c>
      <c r="CB68" s="43" t="s">
        <v>341</v>
      </c>
      <c r="CC68" s="43" t="s">
        <v>338</v>
      </c>
      <c r="CD68" s="43" t="s">
        <v>340</v>
      </c>
      <c r="CE68" s="43" t="s">
        <v>338</v>
      </c>
      <c r="CF68" s="43" t="s">
        <v>338</v>
      </c>
      <c r="CG68" s="43" t="s">
        <v>341</v>
      </c>
      <c r="CH68" s="43" t="s">
        <v>338</v>
      </c>
      <c r="CI68" s="43" t="s">
        <v>340</v>
      </c>
      <c r="CJ68" s="43" t="s">
        <v>338</v>
      </c>
      <c r="CK68" s="43" t="s">
        <v>338</v>
      </c>
      <c r="CL68" s="43" t="s">
        <v>341</v>
      </c>
      <c r="CM68" s="43" t="s">
        <v>341</v>
      </c>
      <c r="CN68" s="43" t="s">
        <v>341</v>
      </c>
      <c r="CO68" s="43" t="s">
        <v>341</v>
      </c>
      <c r="CP68" s="43" t="s">
        <v>338</v>
      </c>
      <c r="CQ68" s="43" t="s">
        <v>341</v>
      </c>
      <c r="CR68" s="43" t="s">
        <v>341</v>
      </c>
      <c r="CS68" s="43" t="s">
        <v>341</v>
      </c>
      <c r="CT68" s="43" t="s">
        <v>338</v>
      </c>
      <c r="CU68" s="43" t="s">
        <v>341</v>
      </c>
      <c r="CV68" s="43" t="s">
        <v>341</v>
      </c>
      <c r="CW68" s="43" t="s">
        <v>341</v>
      </c>
      <c r="CX68" s="43" t="s">
        <v>341</v>
      </c>
      <c r="CY68" s="43" t="s">
        <v>341</v>
      </c>
      <c r="CZ68" s="43" t="s">
        <v>340</v>
      </c>
      <c r="DA68" s="43" t="s">
        <v>338</v>
      </c>
      <c r="DB68" s="43" t="s">
        <v>338</v>
      </c>
      <c r="DC68" s="43" t="s">
        <v>341</v>
      </c>
      <c r="DD68" s="43" t="s">
        <v>339</v>
      </c>
      <c r="DE68" s="43" t="s">
        <v>339</v>
      </c>
      <c r="DF68" s="43" t="s">
        <v>339</v>
      </c>
      <c r="DG68" s="43" t="s">
        <v>339</v>
      </c>
      <c r="DH68" s="43" t="s">
        <v>339</v>
      </c>
      <c r="DI68" s="43" t="s">
        <v>339</v>
      </c>
      <c r="DJ68" s="43" t="s">
        <v>339</v>
      </c>
      <c r="DK68" s="43" t="s">
        <v>339</v>
      </c>
      <c r="DL68" s="43" t="s">
        <v>339</v>
      </c>
      <c r="DM68" s="43" t="s">
        <v>341</v>
      </c>
      <c r="DN68" s="43" t="s">
        <v>340</v>
      </c>
      <c r="DO68" s="43" t="s">
        <v>338</v>
      </c>
      <c r="DP68" s="43" t="s">
        <v>338</v>
      </c>
      <c r="DQ68" s="43" t="s">
        <v>338</v>
      </c>
      <c r="DR68" s="43" t="s">
        <v>338</v>
      </c>
      <c r="DS68" s="43" t="s">
        <v>338</v>
      </c>
      <c r="DT68" s="43" t="s">
        <v>340</v>
      </c>
      <c r="DU68" s="43" t="s">
        <v>338</v>
      </c>
      <c r="DV68" s="43" t="s">
        <v>338</v>
      </c>
      <c r="DW68" s="43" t="s">
        <v>338</v>
      </c>
      <c r="DX68" s="43" t="s">
        <v>338</v>
      </c>
      <c r="DY68" s="43" t="s">
        <v>338</v>
      </c>
      <c r="DZ68" s="43" t="s">
        <v>340</v>
      </c>
      <c r="EA68" s="43" t="s">
        <v>338</v>
      </c>
      <c r="EB68" s="43" t="s">
        <v>340</v>
      </c>
      <c r="EC68" s="43" t="s">
        <v>338</v>
      </c>
      <c r="ED68" s="43" t="s">
        <v>338</v>
      </c>
      <c r="EE68" s="43" t="s">
        <v>338</v>
      </c>
      <c r="EF68" s="43" t="s">
        <v>338</v>
      </c>
      <c r="EG68" s="43" t="s">
        <v>338</v>
      </c>
      <c r="EH68" s="43" t="s">
        <v>340</v>
      </c>
      <c r="EI68" s="43" t="s">
        <v>338</v>
      </c>
      <c r="EJ68" s="43" t="s">
        <v>341</v>
      </c>
      <c r="EK68" s="43" t="s">
        <v>339</v>
      </c>
      <c r="EL68" s="43" t="s">
        <v>341</v>
      </c>
      <c r="EM68" s="43" t="s">
        <v>341</v>
      </c>
      <c r="EN68" s="43" t="s">
        <v>338</v>
      </c>
      <c r="EO68" s="43" t="s">
        <v>338</v>
      </c>
      <c r="EP68" s="43" t="s">
        <v>338</v>
      </c>
      <c r="EQ68" s="43" t="s">
        <v>341</v>
      </c>
      <c r="ER68" s="43" t="s">
        <v>339</v>
      </c>
      <c r="ES68" s="43" t="s">
        <v>339</v>
      </c>
      <c r="ET68" s="43" t="s">
        <v>339</v>
      </c>
      <c r="EU68" s="43" t="s">
        <v>339</v>
      </c>
      <c r="EV68" s="43" t="s">
        <v>339</v>
      </c>
      <c r="EW68" s="43" t="s">
        <v>341</v>
      </c>
      <c r="EX68" s="43" t="s">
        <v>339</v>
      </c>
      <c r="EY68" s="43" t="s">
        <v>341</v>
      </c>
      <c r="EZ68" s="43" t="s">
        <v>339</v>
      </c>
      <c r="FA68" s="43" t="s">
        <v>341</v>
      </c>
      <c r="FB68" s="43" t="s">
        <v>341</v>
      </c>
      <c r="FC68" s="43" t="s">
        <v>339</v>
      </c>
      <c r="FD68" s="43" t="s">
        <v>339</v>
      </c>
      <c r="FE68" s="43" t="s">
        <v>339</v>
      </c>
      <c r="FF68" s="43" t="s">
        <v>339</v>
      </c>
      <c r="FG68" s="43" t="s">
        <v>341</v>
      </c>
      <c r="FH68" s="43" t="s">
        <v>339</v>
      </c>
      <c r="FI68" s="43" t="s">
        <v>339</v>
      </c>
      <c r="FJ68" s="43" t="s">
        <v>339</v>
      </c>
      <c r="FK68" s="43" t="s">
        <v>339</v>
      </c>
      <c r="FL68" s="43" t="s">
        <v>339</v>
      </c>
      <c r="FM68" s="43" t="s">
        <v>339</v>
      </c>
      <c r="FN68" s="43" t="s">
        <v>341</v>
      </c>
      <c r="FO68" s="43" t="s">
        <v>339</v>
      </c>
      <c r="FP68" s="43" t="s">
        <v>339</v>
      </c>
      <c r="FQ68" s="43" t="s">
        <v>339</v>
      </c>
      <c r="FR68" s="43" t="s">
        <v>338</v>
      </c>
      <c r="FS68" s="43" t="s">
        <v>338</v>
      </c>
      <c r="FT68" s="43" t="s">
        <v>338</v>
      </c>
      <c r="FU68" s="43" t="s">
        <v>338</v>
      </c>
      <c r="FV68" s="43" t="s">
        <v>338</v>
      </c>
      <c r="FW68" s="43" t="s">
        <v>340</v>
      </c>
      <c r="FX68" s="43" t="s">
        <v>340</v>
      </c>
      <c r="FY68" s="43" t="s">
        <v>340</v>
      </c>
      <c r="FZ68" s="43" t="s">
        <v>340</v>
      </c>
      <c r="GA68" s="43" t="s">
        <v>341</v>
      </c>
      <c r="GB68" s="43" t="s">
        <v>341</v>
      </c>
      <c r="GC68" s="43" t="s">
        <v>339</v>
      </c>
      <c r="GD68" s="43" t="s">
        <v>339</v>
      </c>
      <c r="GE68" s="43" t="s">
        <v>339</v>
      </c>
      <c r="GF68" s="43" t="s">
        <v>339</v>
      </c>
      <c r="GG68" s="43" t="s">
        <v>339</v>
      </c>
      <c r="GH68" s="43" t="s">
        <v>339</v>
      </c>
      <c r="GI68" s="43" t="s">
        <v>338</v>
      </c>
      <c r="GJ68" s="43" t="s">
        <v>338</v>
      </c>
      <c r="GK68" s="43" t="s">
        <v>338</v>
      </c>
      <c r="GL68" s="43" t="s">
        <v>338</v>
      </c>
      <c r="GM68" s="43" t="s">
        <v>338</v>
      </c>
      <c r="GN68" s="43" t="s">
        <v>338</v>
      </c>
      <c r="GO68" s="43" t="s">
        <v>338</v>
      </c>
      <c r="GP68" s="43" t="s">
        <v>341</v>
      </c>
    </row>
    <row r="69" spans="1:198" x14ac:dyDescent="0.3">
      <c r="A69" s="43"/>
      <c r="B69" s="47" t="s">
        <v>738</v>
      </c>
      <c r="C69" s="47" t="s">
        <v>502</v>
      </c>
      <c r="D69" s="43" t="s">
        <v>337</v>
      </c>
      <c r="E69" s="45" t="s">
        <v>329</v>
      </c>
      <c r="F69" s="43" t="s">
        <v>433</v>
      </c>
      <c r="G69" s="43" t="s">
        <v>495</v>
      </c>
      <c r="H69" s="43" t="s">
        <v>497</v>
      </c>
      <c r="I69" s="119" t="s">
        <v>496</v>
      </c>
      <c r="J69" s="119" t="s">
        <v>829</v>
      </c>
      <c r="K69" s="119" t="s">
        <v>844</v>
      </c>
      <c r="L69" s="50">
        <v>7</v>
      </c>
      <c r="M69" s="129" t="s">
        <v>507</v>
      </c>
      <c r="N69" s="43" t="s">
        <v>338</v>
      </c>
      <c r="O69" s="43" t="s">
        <v>338</v>
      </c>
      <c r="P69" s="43" t="s">
        <v>340</v>
      </c>
      <c r="Q69" s="43" t="s">
        <v>338</v>
      </c>
      <c r="R69" s="43" t="s">
        <v>338</v>
      </c>
      <c r="S69" s="43" t="s">
        <v>338</v>
      </c>
      <c r="T69" s="43" t="s">
        <v>341</v>
      </c>
      <c r="U69" s="43" t="s">
        <v>338</v>
      </c>
      <c r="V69" s="43" t="s">
        <v>341</v>
      </c>
      <c r="W69" s="43" t="s">
        <v>341</v>
      </c>
      <c r="X69" s="43" t="s">
        <v>340</v>
      </c>
      <c r="Y69" s="43" t="s">
        <v>340</v>
      </c>
      <c r="Z69" s="43" t="s">
        <v>338</v>
      </c>
      <c r="AA69" s="43" t="s">
        <v>338</v>
      </c>
      <c r="AB69" s="43" t="s">
        <v>338</v>
      </c>
      <c r="AC69" s="43" t="s">
        <v>338</v>
      </c>
      <c r="AD69" s="43" t="s">
        <v>338</v>
      </c>
      <c r="AE69" s="43" t="s">
        <v>338</v>
      </c>
      <c r="AF69" s="43" t="s">
        <v>338</v>
      </c>
      <c r="AG69" s="43" t="s">
        <v>338</v>
      </c>
      <c r="AH69" s="43" t="s">
        <v>338</v>
      </c>
      <c r="AI69" s="43" t="s">
        <v>340</v>
      </c>
      <c r="AJ69" s="43" t="s">
        <v>338</v>
      </c>
      <c r="AK69" s="43" t="s">
        <v>338</v>
      </c>
      <c r="AL69" s="43" t="s">
        <v>341</v>
      </c>
      <c r="AM69" s="43" t="s">
        <v>338</v>
      </c>
      <c r="AN69" s="43" t="s">
        <v>338</v>
      </c>
      <c r="AO69" s="43" t="s">
        <v>338</v>
      </c>
      <c r="AP69" s="43" t="s">
        <v>338</v>
      </c>
      <c r="AQ69" s="43" t="s">
        <v>338</v>
      </c>
      <c r="AR69" s="43" t="s">
        <v>341</v>
      </c>
      <c r="AS69" s="43" t="s">
        <v>338</v>
      </c>
      <c r="AT69" s="43" t="s">
        <v>338</v>
      </c>
      <c r="AU69" s="43" t="s">
        <v>338</v>
      </c>
      <c r="AV69" s="43" t="s">
        <v>338</v>
      </c>
      <c r="AW69" s="43" t="s">
        <v>338</v>
      </c>
      <c r="AX69" s="43" t="s">
        <v>340</v>
      </c>
      <c r="AY69" s="43" t="s">
        <v>340</v>
      </c>
      <c r="AZ69" s="43" t="s">
        <v>338</v>
      </c>
      <c r="BA69" s="43" t="s">
        <v>338</v>
      </c>
      <c r="BB69" s="43" t="s">
        <v>338</v>
      </c>
      <c r="BC69" s="43" t="s">
        <v>338</v>
      </c>
      <c r="BD69" s="43" t="s">
        <v>341</v>
      </c>
      <c r="BE69" s="43" t="s">
        <v>338</v>
      </c>
      <c r="BF69" s="43" t="s">
        <v>338</v>
      </c>
      <c r="BG69" s="43" t="s">
        <v>340</v>
      </c>
      <c r="BH69" s="43" t="s">
        <v>338</v>
      </c>
      <c r="BI69" s="43" t="s">
        <v>338</v>
      </c>
      <c r="BJ69" s="43" t="s">
        <v>339</v>
      </c>
      <c r="BK69" s="43" t="s">
        <v>339</v>
      </c>
      <c r="BL69" s="129" t="s">
        <v>878</v>
      </c>
      <c r="BM69" s="43" t="s">
        <v>338</v>
      </c>
      <c r="BN69" s="43" t="s">
        <v>338</v>
      </c>
      <c r="BO69" s="43" t="s">
        <v>340</v>
      </c>
      <c r="BP69" s="43" t="s">
        <v>338</v>
      </c>
      <c r="BQ69" s="43" t="s">
        <v>338</v>
      </c>
      <c r="BR69" s="43" t="s">
        <v>338</v>
      </c>
      <c r="BS69" s="43" t="s">
        <v>341</v>
      </c>
      <c r="BT69" s="43" t="s">
        <v>338</v>
      </c>
      <c r="BU69" s="43" t="s">
        <v>341</v>
      </c>
      <c r="BV69" s="43" t="s">
        <v>341</v>
      </c>
      <c r="BW69" s="43" t="s">
        <v>338</v>
      </c>
      <c r="BX69" s="43" t="s">
        <v>338</v>
      </c>
      <c r="BY69" s="43" t="s">
        <v>338</v>
      </c>
      <c r="BZ69" s="43" t="s">
        <v>338</v>
      </c>
      <c r="CA69" s="43" t="s">
        <v>338</v>
      </c>
      <c r="CB69" s="43" t="s">
        <v>341</v>
      </c>
      <c r="CC69" s="43" t="s">
        <v>338</v>
      </c>
      <c r="CD69" s="43" t="s">
        <v>340</v>
      </c>
      <c r="CE69" s="43" t="s">
        <v>338</v>
      </c>
      <c r="CF69" s="43" t="s">
        <v>338</v>
      </c>
      <c r="CG69" s="43" t="s">
        <v>341</v>
      </c>
      <c r="CH69" s="43" t="s">
        <v>338</v>
      </c>
      <c r="CI69" s="43" t="s">
        <v>340</v>
      </c>
      <c r="CJ69" s="43" t="s">
        <v>338</v>
      </c>
      <c r="CK69" s="43" t="s">
        <v>338</v>
      </c>
      <c r="CL69" s="43" t="s">
        <v>341</v>
      </c>
      <c r="CM69" s="43" t="s">
        <v>338</v>
      </c>
      <c r="CN69" s="43" t="s">
        <v>338</v>
      </c>
      <c r="CO69" s="43" t="s">
        <v>338</v>
      </c>
      <c r="CP69" s="43" t="s">
        <v>338</v>
      </c>
      <c r="CQ69" s="43" t="s">
        <v>338</v>
      </c>
      <c r="CR69" s="43" t="s">
        <v>338</v>
      </c>
      <c r="CS69" s="43" t="s">
        <v>338</v>
      </c>
      <c r="CT69" s="43" t="s">
        <v>338</v>
      </c>
      <c r="CU69" s="43" t="s">
        <v>338</v>
      </c>
      <c r="CV69" s="43" t="s">
        <v>340</v>
      </c>
      <c r="CW69" s="43" t="s">
        <v>340</v>
      </c>
      <c r="CX69" s="43" t="s">
        <v>340</v>
      </c>
      <c r="CY69" s="43" t="s">
        <v>338</v>
      </c>
      <c r="CZ69" s="43" t="s">
        <v>340</v>
      </c>
      <c r="DA69" s="43" t="s">
        <v>338</v>
      </c>
      <c r="DB69" s="43" t="s">
        <v>338</v>
      </c>
      <c r="DC69" s="43" t="s">
        <v>341</v>
      </c>
      <c r="DD69" s="43" t="s">
        <v>339</v>
      </c>
      <c r="DE69" s="43" t="s">
        <v>339</v>
      </c>
      <c r="DF69" s="43" t="s">
        <v>339</v>
      </c>
      <c r="DG69" s="43" t="s">
        <v>339</v>
      </c>
      <c r="DH69" s="43" t="s">
        <v>339</v>
      </c>
      <c r="DI69" s="43" t="s">
        <v>339</v>
      </c>
      <c r="DJ69" s="43" t="s">
        <v>339</v>
      </c>
      <c r="DK69" s="43" t="s">
        <v>339</v>
      </c>
      <c r="DL69" s="43" t="s">
        <v>339</v>
      </c>
      <c r="DM69" s="43" t="s">
        <v>341</v>
      </c>
      <c r="DN69" s="43" t="s">
        <v>340</v>
      </c>
      <c r="DO69" s="43" t="s">
        <v>338</v>
      </c>
      <c r="DP69" s="43" t="s">
        <v>338</v>
      </c>
      <c r="DQ69" s="43" t="s">
        <v>338</v>
      </c>
      <c r="DR69" s="43" t="s">
        <v>338</v>
      </c>
      <c r="DS69" s="43" t="s">
        <v>338</v>
      </c>
      <c r="DT69" s="43" t="s">
        <v>340</v>
      </c>
      <c r="DU69" s="43" t="s">
        <v>338</v>
      </c>
      <c r="DV69" s="43" t="s">
        <v>338</v>
      </c>
      <c r="DW69" s="43" t="s">
        <v>338</v>
      </c>
      <c r="DX69" s="43" t="s">
        <v>338</v>
      </c>
      <c r="DY69" s="43" t="s">
        <v>338</v>
      </c>
      <c r="DZ69" s="43" t="s">
        <v>340</v>
      </c>
      <c r="EA69" s="43" t="s">
        <v>338</v>
      </c>
      <c r="EB69" s="43" t="s">
        <v>340</v>
      </c>
      <c r="EC69" s="43" t="s">
        <v>338</v>
      </c>
      <c r="ED69" s="43" t="s">
        <v>338</v>
      </c>
      <c r="EE69" s="43" t="s">
        <v>338</v>
      </c>
      <c r="EF69" s="43" t="s">
        <v>338</v>
      </c>
      <c r="EG69" s="43" t="s">
        <v>338</v>
      </c>
      <c r="EH69" s="43" t="s">
        <v>340</v>
      </c>
      <c r="EI69" s="43" t="s">
        <v>338</v>
      </c>
      <c r="EJ69" s="43" t="s">
        <v>341</v>
      </c>
      <c r="EK69" s="43" t="s">
        <v>339</v>
      </c>
      <c r="EL69" s="43" t="s">
        <v>341</v>
      </c>
      <c r="EM69" s="43" t="s">
        <v>341</v>
      </c>
      <c r="EN69" s="43" t="s">
        <v>338</v>
      </c>
      <c r="EO69" s="43" t="s">
        <v>338</v>
      </c>
      <c r="EP69" s="43" t="s">
        <v>338</v>
      </c>
      <c r="EQ69" s="43" t="s">
        <v>341</v>
      </c>
      <c r="ER69" s="43" t="s">
        <v>339</v>
      </c>
      <c r="ES69" s="43" t="s">
        <v>339</v>
      </c>
      <c r="ET69" s="43" t="s">
        <v>339</v>
      </c>
      <c r="EU69" s="43" t="s">
        <v>339</v>
      </c>
      <c r="EV69" s="43" t="s">
        <v>339</v>
      </c>
      <c r="EW69" s="43" t="s">
        <v>341</v>
      </c>
      <c r="EX69" s="43" t="s">
        <v>339</v>
      </c>
      <c r="EY69" s="43" t="s">
        <v>341</v>
      </c>
      <c r="EZ69" s="43" t="s">
        <v>339</v>
      </c>
      <c r="FA69" s="43" t="s">
        <v>341</v>
      </c>
      <c r="FB69" s="43" t="s">
        <v>341</v>
      </c>
      <c r="FC69" s="43" t="s">
        <v>339</v>
      </c>
      <c r="FD69" s="43" t="s">
        <v>339</v>
      </c>
      <c r="FE69" s="43" t="s">
        <v>339</v>
      </c>
      <c r="FF69" s="43" t="s">
        <v>339</v>
      </c>
      <c r="FG69" s="43" t="s">
        <v>341</v>
      </c>
      <c r="FH69" s="43" t="s">
        <v>339</v>
      </c>
      <c r="FI69" s="43" t="s">
        <v>339</v>
      </c>
      <c r="FJ69" s="43" t="s">
        <v>339</v>
      </c>
      <c r="FK69" s="43" t="s">
        <v>339</v>
      </c>
      <c r="FL69" s="43" t="s">
        <v>339</v>
      </c>
      <c r="FM69" s="43" t="s">
        <v>339</v>
      </c>
      <c r="FN69" s="43" t="s">
        <v>341</v>
      </c>
      <c r="FO69" s="43" t="s">
        <v>339</v>
      </c>
      <c r="FP69" s="43" t="s">
        <v>339</v>
      </c>
      <c r="FQ69" s="43" t="s">
        <v>339</v>
      </c>
      <c r="FR69" s="43" t="s">
        <v>338</v>
      </c>
      <c r="FS69" s="43" t="s">
        <v>338</v>
      </c>
      <c r="FT69" s="43" t="s">
        <v>338</v>
      </c>
      <c r="FU69" s="43" t="s">
        <v>338</v>
      </c>
      <c r="FV69" s="43" t="s">
        <v>338</v>
      </c>
      <c r="FW69" s="43" t="s">
        <v>340</v>
      </c>
      <c r="FX69" s="43" t="s">
        <v>340</v>
      </c>
      <c r="FY69" s="43" t="s">
        <v>340</v>
      </c>
      <c r="FZ69" s="43" t="s">
        <v>340</v>
      </c>
      <c r="GA69" s="43" t="s">
        <v>341</v>
      </c>
      <c r="GB69" s="43" t="s">
        <v>340</v>
      </c>
      <c r="GC69" s="43" t="s">
        <v>338</v>
      </c>
      <c r="GD69" s="43" t="s">
        <v>338</v>
      </c>
      <c r="GE69" s="43" t="s">
        <v>338</v>
      </c>
      <c r="GF69" s="43" t="s">
        <v>338</v>
      </c>
      <c r="GG69" s="43" t="s">
        <v>340</v>
      </c>
      <c r="GH69" s="43" t="s">
        <v>338</v>
      </c>
      <c r="GI69" s="43" t="s">
        <v>338</v>
      </c>
      <c r="GJ69" s="43" t="s">
        <v>338</v>
      </c>
      <c r="GK69" s="43" t="s">
        <v>338</v>
      </c>
      <c r="GL69" s="43" t="s">
        <v>338</v>
      </c>
      <c r="GM69" s="43" t="s">
        <v>338</v>
      </c>
      <c r="GN69" s="43" t="s">
        <v>338</v>
      </c>
      <c r="GO69" s="43" t="s">
        <v>338</v>
      </c>
      <c r="GP69" s="43" t="s">
        <v>341</v>
      </c>
    </row>
    <row r="70" spans="1:198" x14ac:dyDescent="0.3">
      <c r="A70" s="43"/>
      <c r="B70" s="47" t="s">
        <v>738</v>
      </c>
      <c r="C70" s="47" t="s">
        <v>502</v>
      </c>
      <c r="D70" s="43" t="s">
        <v>337</v>
      </c>
      <c r="E70" s="45" t="s">
        <v>330</v>
      </c>
      <c r="F70" s="43" t="s">
        <v>433</v>
      </c>
      <c r="G70" s="43" t="s">
        <v>495</v>
      </c>
      <c r="H70" s="43" t="s">
        <v>497</v>
      </c>
      <c r="I70" s="119" t="s">
        <v>496</v>
      </c>
      <c r="J70" s="119" t="s">
        <v>831</v>
      </c>
      <c r="K70" s="119" t="s">
        <v>845</v>
      </c>
      <c r="L70" s="50">
        <v>15</v>
      </c>
      <c r="M70" s="129" t="s">
        <v>507</v>
      </c>
      <c r="N70" s="43" t="s">
        <v>338</v>
      </c>
      <c r="O70" s="43" t="s">
        <v>338</v>
      </c>
      <c r="P70" s="43" t="s">
        <v>340</v>
      </c>
      <c r="Q70" s="43" t="s">
        <v>338</v>
      </c>
      <c r="R70" s="43" t="s">
        <v>338</v>
      </c>
      <c r="S70" s="43" t="s">
        <v>338</v>
      </c>
      <c r="T70" s="43" t="s">
        <v>341</v>
      </c>
      <c r="U70" s="43" t="s">
        <v>338</v>
      </c>
      <c r="V70" s="43" t="s">
        <v>341</v>
      </c>
      <c r="W70" s="43" t="s">
        <v>341</v>
      </c>
      <c r="X70" s="43" t="s">
        <v>340</v>
      </c>
      <c r="Y70" s="43" t="s">
        <v>340</v>
      </c>
      <c r="Z70" s="43" t="s">
        <v>338</v>
      </c>
      <c r="AA70" s="43" t="s">
        <v>338</v>
      </c>
      <c r="AB70" s="43" t="s">
        <v>338</v>
      </c>
      <c r="AC70" s="43" t="s">
        <v>338</v>
      </c>
      <c r="AD70" s="43" t="s">
        <v>338</v>
      </c>
      <c r="AE70" s="43" t="s">
        <v>338</v>
      </c>
      <c r="AF70" s="43" t="s">
        <v>338</v>
      </c>
      <c r="AG70" s="43" t="s">
        <v>338</v>
      </c>
      <c r="AH70" s="43" t="s">
        <v>338</v>
      </c>
      <c r="AI70" s="43" t="s">
        <v>340</v>
      </c>
      <c r="AJ70" s="43" t="s">
        <v>338</v>
      </c>
      <c r="AK70" s="43" t="s">
        <v>338</v>
      </c>
      <c r="AL70" s="43" t="s">
        <v>341</v>
      </c>
      <c r="AM70" s="43" t="s">
        <v>338</v>
      </c>
      <c r="AN70" s="43" t="s">
        <v>338</v>
      </c>
      <c r="AO70" s="43" t="s">
        <v>338</v>
      </c>
      <c r="AP70" s="43" t="s">
        <v>338</v>
      </c>
      <c r="AQ70" s="43" t="s">
        <v>338</v>
      </c>
      <c r="AR70" s="43" t="s">
        <v>341</v>
      </c>
      <c r="AS70" s="43" t="s">
        <v>338</v>
      </c>
      <c r="AT70" s="43" t="s">
        <v>338</v>
      </c>
      <c r="AU70" s="43" t="s">
        <v>338</v>
      </c>
      <c r="AV70" s="43" t="s">
        <v>338</v>
      </c>
      <c r="AW70" s="43" t="s">
        <v>338</v>
      </c>
      <c r="AX70" s="43" t="s">
        <v>340</v>
      </c>
      <c r="AY70" s="43" t="s">
        <v>340</v>
      </c>
      <c r="AZ70" s="43" t="s">
        <v>338</v>
      </c>
      <c r="BA70" s="43" t="s">
        <v>338</v>
      </c>
      <c r="BB70" s="43" t="s">
        <v>338</v>
      </c>
      <c r="BC70" s="43" t="s">
        <v>338</v>
      </c>
      <c r="BD70" s="43" t="s">
        <v>341</v>
      </c>
      <c r="BE70" s="43" t="s">
        <v>338</v>
      </c>
      <c r="BF70" s="43" t="s">
        <v>338</v>
      </c>
      <c r="BG70" s="43" t="s">
        <v>340</v>
      </c>
      <c r="BH70" s="43" t="s">
        <v>338</v>
      </c>
      <c r="BI70" s="43" t="s">
        <v>338</v>
      </c>
      <c r="BJ70" s="43" t="s">
        <v>339</v>
      </c>
      <c r="BK70" s="43" t="s">
        <v>339</v>
      </c>
      <c r="BL70" s="129" t="s">
        <v>878</v>
      </c>
      <c r="BM70" s="43" t="s">
        <v>338</v>
      </c>
      <c r="BN70" s="43" t="s">
        <v>338</v>
      </c>
      <c r="BO70" s="43" t="s">
        <v>340</v>
      </c>
      <c r="BP70" s="43" t="s">
        <v>338</v>
      </c>
      <c r="BQ70" s="43" t="s">
        <v>338</v>
      </c>
      <c r="BR70" s="43" t="s">
        <v>338</v>
      </c>
      <c r="BS70" s="43" t="s">
        <v>341</v>
      </c>
      <c r="BT70" s="43" t="s">
        <v>338</v>
      </c>
      <c r="BU70" s="43" t="s">
        <v>341</v>
      </c>
      <c r="BV70" s="43" t="s">
        <v>341</v>
      </c>
      <c r="BW70" s="43" t="s">
        <v>338</v>
      </c>
      <c r="BX70" s="43" t="s">
        <v>338</v>
      </c>
      <c r="BY70" s="43" t="s">
        <v>338</v>
      </c>
      <c r="BZ70" s="43" t="s">
        <v>338</v>
      </c>
      <c r="CA70" s="43" t="s">
        <v>338</v>
      </c>
      <c r="CB70" s="43" t="s">
        <v>341</v>
      </c>
      <c r="CC70" s="43" t="s">
        <v>338</v>
      </c>
      <c r="CD70" s="43" t="s">
        <v>340</v>
      </c>
      <c r="CE70" s="43" t="s">
        <v>338</v>
      </c>
      <c r="CF70" s="43" t="s">
        <v>338</v>
      </c>
      <c r="CG70" s="43" t="s">
        <v>341</v>
      </c>
      <c r="CH70" s="43" t="s">
        <v>338</v>
      </c>
      <c r="CI70" s="43" t="s">
        <v>340</v>
      </c>
      <c r="CJ70" s="43" t="s">
        <v>338</v>
      </c>
      <c r="CK70" s="43" t="s">
        <v>338</v>
      </c>
      <c r="CL70" s="43" t="s">
        <v>341</v>
      </c>
      <c r="CM70" s="43" t="s">
        <v>338</v>
      </c>
      <c r="CN70" s="43" t="s">
        <v>338</v>
      </c>
      <c r="CO70" s="43" t="s">
        <v>338</v>
      </c>
      <c r="CP70" s="43" t="s">
        <v>338</v>
      </c>
      <c r="CQ70" s="43" t="s">
        <v>338</v>
      </c>
      <c r="CR70" s="43" t="s">
        <v>338</v>
      </c>
      <c r="CS70" s="43" t="s">
        <v>338</v>
      </c>
      <c r="CT70" s="43" t="s">
        <v>338</v>
      </c>
      <c r="CU70" s="43" t="s">
        <v>338</v>
      </c>
      <c r="CV70" s="43" t="s">
        <v>340</v>
      </c>
      <c r="CW70" s="43" t="s">
        <v>340</v>
      </c>
      <c r="CX70" s="43" t="s">
        <v>340</v>
      </c>
      <c r="CY70" s="43" t="s">
        <v>338</v>
      </c>
      <c r="CZ70" s="43" t="s">
        <v>340</v>
      </c>
      <c r="DA70" s="43" t="s">
        <v>338</v>
      </c>
      <c r="DB70" s="43" t="s">
        <v>338</v>
      </c>
      <c r="DC70" s="43" t="s">
        <v>341</v>
      </c>
      <c r="DD70" s="43" t="s">
        <v>339</v>
      </c>
      <c r="DE70" s="43" t="s">
        <v>339</v>
      </c>
      <c r="DF70" s="43" t="s">
        <v>339</v>
      </c>
      <c r="DG70" s="43" t="s">
        <v>339</v>
      </c>
      <c r="DH70" s="43" t="s">
        <v>339</v>
      </c>
      <c r="DI70" s="43" t="s">
        <v>339</v>
      </c>
      <c r="DJ70" s="43" t="s">
        <v>339</v>
      </c>
      <c r="DK70" s="43" t="s">
        <v>339</v>
      </c>
      <c r="DL70" s="43" t="s">
        <v>339</v>
      </c>
      <c r="DM70" s="43" t="s">
        <v>341</v>
      </c>
      <c r="DN70" s="43" t="s">
        <v>340</v>
      </c>
      <c r="DO70" s="43" t="s">
        <v>338</v>
      </c>
      <c r="DP70" s="43" t="s">
        <v>338</v>
      </c>
      <c r="DQ70" s="43" t="s">
        <v>338</v>
      </c>
      <c r="DR70" s="43" t="s">
        <v>338</v>
      </c>
      <c r="DS70" s="43" t="s">
        <v>338</v>
      </c>
      <c r="DT70" s="43" t="s">
        <v>340</v>
      </c>
      <c r="DU70" s="43" t="s">
        <v>338</v>
      </c>
      <c r="DV70" s="43" t="s">
        <v>338</v>
      </c>
      <c r="DW70" s="43" t="s">
        <v>338</v>
      </c>
      <c r="DX70" s="43" t="s">
        <v>338</v>
      </c>
      <c r="DY70" s="43" t="s">
        <v>338</v>
      </c>
      <c r="DZ70" s="43" t="s">
        <v>340</v>
      </c>
      <c r="EA70" s="43" t="s">
        <v>338</v>
      </c>
      <c r="EB70" s="43" t="s">
        <v>340</v>
      </c>
      <c r="EC70" s="43" t="s">
        <v>338</v>
      </c>
      <c r="ED70" s="43" t="s">
        <v>338</v>
      </c>
      <c r="EE70" s="43" t="s">
        <v>338</v>
      </c>
      <c r="EF70" s="43" t="s">
        <v>338</v>
      </c>
      <c r="EG70" s="43" t="s">
        <v>338</v>
      </c>
      <c r="EH70" s="43" t="s">
        <v>340</v>
      </c>
      <c r="EI70" s="43" t="s">
        <v>338</v>
      </c>
      <c r="EJ70" s="43" t="s">
        <v>341</v>
      </c>
      <c r="EK70" s="43" t="s">
        <v>339</v>
      </c>
      <c r="EL70" s="43" t="s">
        <v>341</v>
      </c>
      <c r="EM70" s="43" t="s">
        <v>341</v>
      </c>
      <c r="EN70" s="43" t="s">
        <v>338</v>
      </c>
      <c r="EO70" s="43" t="s">
        <v>338</v>
      </c>
      <c r="EP70" s="43" t="s">
        <v>338</v>
      </c>
      <c r="EQ70" s="43" t="s">
        <v>341</v>
      </c>
      <c r="ER70" s="43" t="s">
        <v>339</v>
      </c>
      <c r="ES70" s="43" t="s">
        <v>339</v>
      </c>
      <c r="ET70" s="43" t="s">
        <v>339</v>
      </c>
      <c r="EU70" s="43" t="s">
        <v>339</v>
      </c>
      <c r="EV70" s="43" t="s">
        <v>339</v>
      </c>
      <c r="EW70" s="43" t="s">
        <v>341</v>
      </c>
      <c r="EX70" s="43" t="s">
        <v>339</v>
      </c>
      <c r="EY70" s="43" t="s">
        <v>341</v>
      </c>
      <c r="EZ70" s="43" t="s">
        <v>339</v>
      </c>
      <c r="FA70" s="43" t="s">
        <v>341</v>
      </c>
      <c r="FB70" s="43" t="s">
        <v>341</v>
      </c>
      <c r="FC70" s="43" t="s">
        <v>339</v>
      </c>
      <c r="FD70" s="43" t="s">
        <v>339</v>
      </c>
      <c r="FE70" s="43" t="s">
        <v>339</v>
      </c>
      <c r="FF70" s="43" t="s">
        <v>339</v>
      </c>
      <c r="FG70" s="43" t="s">
        <v>341</v>
      </c>
      <c r="FH70" s="43" t="s">
        <v>339</v>
      </c>
      <c r="FI70" s="43" t="s">
        <v>339</v>
      </c>
      <c r="FJ70" s="43" t="s">
        <v>339</v>
      </c>
      <c r="FK70" s="43" t="s">
        <v>339</v>
      </c>
      <c r="FL70" s="43" t="s">
        <v>339</v>
      </c>
      <c r="FM70" s="43" t="s">
        <v>339</v>
      </c>
      <c r="FN70" s="43" t="s">
        <v>341</v>
      </c>
      <c r="FO70" s="43" t="s">
        <v>339</v>
      </c>
      <c r="FP70" s="43" t="s">
        <v>339</v>
      </c>
      <c r="FQ70" s="43" t="s">
        <v>339</v>
      </c>
      <c r="FR70" s="43" t="s">
        <v>338</v>
      </c>
      <c r="FS70" s="43" t="s">
        <v>338</v>
      </c>
      <c r="FT70" s="43" t="s">
        <v>338</v>
      </c>
      <c r="FU70" s="43" t="s">
        <v>338</v>
      </c>
      <c r="FV70" s="43" t="s">
        <v>338</v>
      </c>
      <c r="FW70" s="43" t="s">
        <v>340</v>
      </c>
      <c r="FX70" s="43" t="s">
        <v>340</v>
      </c>
      <c r="FY70" s="43" t="s">
        <v>340</v>
      </c>
      <c r="FZ70" s="43" t="s">
        <v>340</v>
      </c>
      <c r="GA70" s="43" t="s">
        <v>341</v>
      </c>
      <c r="GB70" s="43" t="s">
        <v>340</v>
      </c>
      <c r="GC70" s="43" t="s">
        <v>338</v>
      </c>
      <c r="GD70" s="43" t="s">
        <v>338</v>
      </c>
      <c r="GE70" s="43" t="s">
        <v>338</v>
      </c>
      <c r="GF70" s="43" t="s">
        <v>338</v>
      </c>
      <c r="GG70" s="43" t="s">
        <v>340</v>
      </c>
      <c r="GH70" s="43" t="s">
        <v>338</v>
      </c>
      <c r="GI70" s="43" t="s">
        <v>338</v>
      </c>
      <c r="GJ70" s="43" t="s">
        <v>338</v>
      </c>
      <c r="GK70" s="43" t="s">
        <v>338</v>
      </c>
      <c r="GL70" s="43" t="s">
        <v>338</v>
      </c>
      <c r="GM70" s="43" t="s">
        <v>338</v>
      </c>
      <c r="GN70" s="43" t="s">
        <v>338</v>
      </c>
      <c r="GO70" s="43" t="s">
        <v>338</v>
      </c>
      <c r="GP70" s="43" t="s">
        <v>341</v>
      </c>
    </row>
    <row r="71" spans="1:198" x14ac:dyDescent="0.3">
      <c r="A71" s="43"/>
      <c r="B71" s="47" t="s">
        <v>738</v>
      </c>
      <c r="C71" s="47" t="s">
        <v>502</v>
      </c>
      <c r="D71" s="43" t="s">
        <v>337</v>
      </c>
      <c r="E71" s="45" t="s">
        <v>337</v>
      </c>
      <c r="F71" s="43" t="s">
        <v>433</v>
      </c>
      <c r="G71" s="43" t="s">
        <v>495</v>
      </c>
      <c r="H71" s="43" t="s">
        <v>497</v>
      </c>
      <c r="I71" s="119" t="s">
        <v>496</v>
      </c>
      <c r="J71" s="119" t="s">
        <v>833</v>
      </c>
      <c r="K71" s="119" t="s">
        <v>846</v>
      </c>
      <c r="L71" s="50">
        <v>23</v>
      </c>
      <c r="M71" s="129" t="s">
        <v>507</v>
      </c>
      <c r="N71" s="43" t="s">
        <v>338</v>
      </c>
      <c r="O71" s="43" t="s">
        <v>338</v>
      </c>
      <c r="P71" s="43" t="s">
        <v>340</v>
      </c>
      <c r="Q71" s="43" t="s">
        <v>338</v>
      </c>
      <c r="R71" s="43" t="s">
        <v>338</v>
      </c>
      <c r="S71" s="43" t="s">
        <v>338</v>
      </c>
      <c r="T71" s="43" t="s">
        <v>341</v>
      </c>
      <c r="U71" s="43" t="s">
        <v>338</v>
      </c>
      <c r="V71" s="43" t="s">
        <v>341</v>
      </c>
      <c r="W71" s="43" t="s">
        <v>341</v>
      </c>
      <c r="X71" s="43" t="s">
        <v>340</v>
      </c>
      <c r="Y71" s="43" t="s">
        <v>340</v>
      </c>
      <c r="Z71" s="43" t="s">
        <v>338</v>
      </c>
      <c r="AA71" s="43" t="s">
        <v>338</v>
      </c>
      <c r="AB71" s="43" t="s">
        <v>338</v>
      </c>
      <c r="AC71" s="43" t="s">
        <v>338</v>
      </c>
      <c r="AD71" s="43" t="s">
        <v>338</v>
      </c>
      <c r="AE71" s="43" t="s">
        <v>338</v>
      </c>
      <c r="AF71" s="43" t="s">
        <v>338</v>
      </c>
      <c r="AG71" s="43" t="s">
        <v>338</v>
      </c>
      <c r="AH71" s="43" t="s">
        <v>338</v>
      </c>
      <c r="AI71" s="43" t="s">
        <v>340</v>
      </c>
      <c r="AJ71" s="43" t="s">
        <v>338</v>
      </c>
      <c r="AK71" s="43" t="s">
        <v>338</v>
      </c>
      <c r="AL71" s="43" t="s">
        <v>341</v>
      </c>
      <c r="AM71" s="43" t="s">
        <v>338</v>
      </c>
      <c r="AN71" s="43" t="s">
        <v>338</v>
      </c>
      <c r="AO71" s="43" t="s">
        <v>338</v>
      </c>
      <c r="AP71" s="43" t="s">
        <v>338</v>
      </c>
      <c r="AQ71" s="43" t="s">
        <v>338</v>
      </c>
      <c r="AR71" s="43" t="s">
        <v>341</v>
      </c>
      <c r="AS71" s="43" t="s">
        <v>338</v>
      </c>
      <c r="AT71" s="43" t="s">
        <v>338</v>
      </c>
      <c r="AU71" s="43" t="s">
        <v>338</v>
      </c>
      <c r="AV71" s="43" t="s">
        <v>338</v>
      </c>
      <c r="AW71" s="43" t="s">
        <v>338</v>
      </c>
      <c r="AX71" s="43" t="s">
        <v>340</v>
      </c>
      <c r="AY71" s="43" t="s">
        <v>340</v>
      </c>
      <c r="AZ71" s="43" t="s">
        <v>338</v>
      </c>
      <c r="BA71" s="43" t="s">
        <v>338</v>
      </c>
      <c r="BB71" s="43" t="s">
        <v>338</v>
      </c>
      <c r="BC71" s="43" t="s">
        <v>338</v>
      </c>
      <c r="BD71" s="43" t="s">
        <v>341</v>
      </c>
      <c r="BE71" s="43" t="s">
        <v>338</v>
      </c>
      <c r="BF71" s="43" t="s">
        <v>338</v>
      </c>
      <c r="BG71" s="43" t="s">
        <v>340</v>
      </c>
      <c r="BH71" s="43" t="s">
        <v>338</v>
      </c>
      <c r="BI71" s="43" t="s">
        <v>338</v>
      </c>
      <c r="BJ71" s="43" t="s">
        <v>339</v>
      </c>
      <c r="BK71" s="43" t="s">
        <v>339</v>
      </c>
      <c r="BL71" s="129" t="s">
        <v>878</v>
      </c>
      <c r="BM71" s="43" t="s">
        <v>338</v>
      </c>
      <c r="BN71" s="43" t="s">
        <v>338</v>
      </c>
      <c r="BO71" s="43" t="s">
        <v>340</v>
      </c>
      <c r="BP71" s="43" t="s">
        <v>338</v>
      </c>
      <c r="BQ71" s="43" t="s">
        <v>338</v>
      </c>
      <c r="BR71" s="43" t="s">
        <v>338</v>
      </c>
      <c r="BS71" s="43" t="s">
        <v>341</v>
      </c>
      <c r="BT71" s="43" t="s">
        <v>338</v>
      </c>
      <c r="BU71" s="43" t="s">
        <v>341</v>
      </c>
      <c r="BV71" s="43" t="s">
        <v>341</v>
      </c>
      <c r="BW71" s="43" t="s">
        <v>338</v>
      </c>
      <c r="BX71" s="43" t="s">
        <v>338</v>
      </c>
      <c r="BY71" s="43" t="s">
        <v>338</v>
      </c>
      <c r="BZ71" s="43" t="s">
        <v>338</v>
      </c>
      <c r="CA71" s="43" t="s">
        <v>338</v>
      </c>
      <c r="CB71" s="43" t="s">
        <v>341</v>
      </c>
      <c r="CC71" s="43" t="s">
        <v>338</v>
      </c>
      <c r="CD71" s="43" t="s">
        <v>340</v>
      </c>
      <c r="CE71" s="43" t="s">
        <v>338</v>
      </c>
      <c r="CF71" s="43" t="s">
        <v>338</v>
      </c>
      <c r="CG71" s="43" t="s">
        <v>341</v>
      </c>
      <c r="CH71" s="43" t="s">
        <v>338</v>
      </c>
      <c r="CI71" s="43" t="s">
        <v>340</v>
      </c>
      <c r="CJ71" s="43" t="s">
        <v>338</v>
      </c>
      <c r="CK71" s="43" t="s">
        <v>338</v>
      </c>
      <c r="CL71" s="43" t="s">
        <v>341</v>
      </c>
      <c r="CM71" s="43" t="s">
        <v>341</v>
      </c>
      <c r="CN71" s="43" t="s">
        <v>341</v>
      </c>
      <c r="CO71" s="43" t="s">
        <v>341</v>
      </c>
      <c r="CP71" s="43" t="s">
        <v>341</v>
      </c>
      <c r="CQ71" s="43" t="s">
        <v>341</v>
      </c>
      <c r="CR71" s="43" t="s">
        <v>341</v>
      </c>
      <c r="CS71" s="43" t="s">
        <v>341</v>
      </c>
      <c r="CT71" s="43" t="s">
        <v>341</v>
      </c>
      <c r="CU71" s="43" t="s">
        <v>341</v>
      </c>
      <c r="CV71" s="43" t="s">
        <v>341</v>
      </c>
      <c r="CW71" s="43" t="s">
        <v>341</v>
      </c>
      <c r="CX71" s="43" t="s">
        <v>341</v>
      </c>
      <c r="CY71" s="43" t="s">
        <v>341</v>
      </c>
      <c r="CZ71" s="43" t="s">
        <v>341</v>
      </c>
      <c r="DA71" s="43" t="s">
        <v>338</v>
      </c>
      <c r="DB71" s="43" t="s">
        <v>338</v>
      </c>
      <c r="DC71" s="43" t="s">
        <v>341</v>
      </c>
      <c r="DD71" s="43" t="s">
        <v>339</v>
      </c>
      <c r="DE71" s="43" t="s">
        <v>339</v>
      </c>
      <c r="DF71" s="43" t="s">
        <v>339</v>
      </c>
      <c r="DG71" s="43" t="s">
        <v>339</v>
      </c>
      <c r="DH71" s="43" t="s">
        <v>339</v>
      </c>
      <c r="DI71" s="43" t="s">
        <v>339</v>
      </c>
      <c r="DJ71" s="43" t="s">
        <v>339</v>
      </c>
      <c r="DK71" s="43" t="s">
        <v>339</v>
      </c>
      <c r="DL71" s="43" t="s">
        <v>339</v>
      </c>
      <c r="DM71" s="43" t="s">
        <v>341</v>
      </c>
      <c r="DN71" s="43" t="s">
        <v>341</v>
      </c>
      <c r="DO71" s="43" t="s">
        <v>339</v>
      </c>
      <c r="DP71" s="43" t="s">
        <v>339</v>
      </c>
      <c r="DQ71" s="43" t="s">
        <v>339</v>
      </c>
      <c r="DR71" s="43" t="s">
        <v>339</v>
      </c>
      <c r="DS71" s="43" t="s">
        <v>339</v>
      </c>
      <c r="DT71" s="43" t="s">
        <v>339</v>
      </c>
      <c r="DU71" s="43" t="s">
        <v>339</v>
      </c>
      <c r="DV71" s="43" t="s">
        <v>339</v>
      </c>
      <c r="DW71" s="43" t="s">
        <v>339</v>
      </c>
      <c r="DX71" s="43" t="s">
        <v>339</v>
      </c>
      <c r="DY71" s="43" t="s">
        <v>339</v>
      </c>
      <c r="DZ71" s="43" t="s">
        <v>339</v>
      </c>
      <c r="EA71" s="43" t="s">
        <v>339</v>
      </c>
      <c r="EB71" s="43" t="s">
        <v>341</v>
      </c>
      <c r="EC71" s="43" t="s">
        <v>339</v>
      </c>
      <c r="ED71" s="43" t="s">
        <v>339</v>
      </c>
      <c r="EE71" s="43" t="s">
        <v>339</v>
      </c>
      <c r="EF71" s="43" t="s">
        <v>339</v>
      </c>
      <c r="EG71" s="43" t="s">
        <v>339</v>
      </c>
      <c r="EH71" s="43" t="s">
        <v>339</v>
      </c>
      <c r="EI71" s="43" t="s">
        <v>339</v>
      </c>
      <c r="EJ71" s="43" t="s">
        <v>341</v>
      </c>
      <c r="EK71" s="43" t="s">
        <v>339</v>
      </c>
      <c r="EL71" s="43" t="s">
        <v>341</v>
      </c>
      <c r="EM71" s="43" t="s">
        <v>341</v>
      </c>
      <c r="EN71" s="43" t="s">
        <v>338</v>
      </c>
      <c r="EO71" s="43" t="s">
        <v>338</v>
      </c>
      <c r="EP71" s="43" t="s">
        <v>338</v>
      </c>
      <c r="EQ71" s="43" t="s">
        <v>341</v>
      </c>
      <c r="ER71" s="43" t="s">
        <v>339</v>
      </c>
      <c r="ES71" s="43" t="s">
        <v>339</v>
      </c>
      <c r="ET71" s="43" t="s">
        <v>339</v>
      </c>
      <c r="EU71" s="43" t="s">
        <v>339</v>
      </c>
      <c r="EV71" s="43" t="s">
        <v>339</v>
      </c>
      <c r="EW71" s="43" t="s">
        <v>341</v>
      </c>
      <c r="EX71" s="43" t="s">
        <v>339</v>
      </c>
      <c r="EY71" s="43" t="s">
        <v>341</v>
      </c>
      <c r="EZ71" s="43" t="s">
        <v>339</v>
      </c>
      <c r="FA71" s="43" t="s">
        <v>341</v>
      </c>
      <c r="FB71" s="43" t="s">
        <v>341</v>
      </c>
      <c r="FC71" s="43" t="s">
        <v>339</v>
      </c>
      <c r="FD71" s="43" t="s">
        <v>339</v>
      </c>
      <c r="FE71" s="43" t="s">
        <v>339</v>
      </c>
      <c r="FF71" s="43" t="s">
        <v>339</v>
      </c>
      <c r="FG71" s="43" t="s">
        <v>341</v>
      </c>
      <c r="FH71" s="43" t="s">
        <v>339</v>
      </c>
      <c r="FI71" s="43" t="s">
        <v>339</v>
      </c>
      <c r="FJ71" s="43" t="s">
        <v>339</v>
      </c>
      <c r="FK71" s="43" t="s">
        <v>339</v>
      </c>
      <c r="FL71" s="43" t="s">
        <v>339</v>
      </c>
      <c r="FM71" s="43" t="s">
        <v>339</v>
      </c>
      <c r="FN71" s="43" t="s">
        <v>341</v>
      </c>
      <c r="FO71" s="43" t="s">
        <v>339</v>
      </c>
      <c r="FP71" s="43" t="s">
        <v>339</v>
      </c>
      <c r="FQ71" s="43" t="s">
        <v>339</v>
      </c>
      <c r="FR71" s="43" t="s">
        <v>338</v>
      </c>
      <c r="FS71" s="43" t="s">
        <v>338</v>
      </c>
      <c r="FT71" s="43" t="s">
        <v>338</v>
      </c>
      <c r="FU71" s="43" t="s">
        <v>338</v>
      </c>
      <c r="FV71" s="43" t="s">
        <v>338</v>
      </c>
      <c r="FW71" s="43" t="s">
        <v>340</v>
      </c>
      <c r="FX71" s="43" t="s">
        <v>340</v>
      </c>
      <c r="FY71" s="43" t="s">
        <v>341</v>
      </c>
      <c r="FZ71" s="43" t="s">
        <v>340</v>
      </c>
      <c r="GA71" s="43" t="s">
        <v>341</v>
      </c>
      <c r="GB71" s="43" t="s">
        <v>341</v>
      </c>
      <c r="GC71" s="43" t="s">
        <v>339</v>
      </c>
      <c r="GD71" s="43" t="s">
        <v>339</v>
      </c>
      <c r="GE71" s="43" t="s">
        <v>339</v>
      </c>
      <c r="GF71" s="43" t="s">
        <v>339</v>
      </c>
      <c r="GG71" s="43" t="s">
        <v>339</v>
      </c>
      <c r="GH71" s="43" t="s">
        <v>339</v>
      </c>
      <c r="GI71" s="43" t="s">
        <v>338</v>
      </c>
      <c r="GJ71" s="43" t="s">
        <v>338</v>
      </c>
      <c r="GK71" s="43" t="s">
        <v>338</v>
      </c>
      <c r="GL71" s="43" t="s">
        <v>338</v>
      </c>
      <c r="GM71" s="43" t="s">
        <v>338</v>
      </c>
      <c r="GN71" s="43" t="s">
        <v>338</v>
      </c>
      <c r="GO71" s="43" t="s">
        <v>338</v>
      </c>
      <c r="GP71" s="43" t="s">
        <v>341</v>
      </c>
    </row>
    <row r="72" spans="1:198" x14ac:dyDescent="0.3">
      <c r="A72" s="43"/>
      <c r="B72" s="47" t="s">
        <v>739</v>
      </c>
      <c r="C72" s="47" t="s">
        <v>502</v>
      </c>
      <c r="D72" s="43" t="s">
        <v>337</v>
      </c>
      <c r="E72" s="45" t="s">
        <v>329</v>
      </c>
      <c r="F72" s="43" t="s">
        <v>336</v>
      </c>
      <c r="G72" s="43" t="s">
        <v>495</v>
      </c>
      <c r="H72" s="43" t="s">
        <v>497</v>
      </c>
      <c r="I72" s="119" t="s">
        <v>496</v>
      </c>
      <c r="J72" s="119" t="s">
        <v>830</v>
      </c>
      <c r="K72" s="119" t="s">
        <v>844</v>
      </c>
      <c r="L72" s="50">
        <v>11</v>
      </c>
      <c r="M72" s="129" t="s">
        <v>507</v>
      </c>
      <c r="N72" s="43" t="s">
        <v>338</v>
      </c>
      <c r="O72" s="43" t="s">
        <v>338</v>
      </c>
      <c r="P72" s="43" t="s">
        <v>340</v>
      </c>
      <c r="Q72" s="43" t="s">
        <v>338</v>
      </c>
      <c r="R72" s="43" t="s">
        <v>338</v>
      </c>
      <c r="S72" s="43" t="s">
        <v>338</v>
      </c>
      <c r="T72" s="43" t="s">
        <v>341</v>
      </c>
      <c r="U72" s="43" t="s">
        <v>338</v>
      </c>
      <c r="V72" s="43" t="s">
        <v>341</v>
      </c>
      <c r="W72" s="43" t="s">
        <v>341</v>
      </c>
      <c r="X72" s="43" t="s">
        <v>340</v>
      </c>
      <c r="Y72" s="43" t="s">
        <v>340</v>
      </c>
      <c r="Z72" s="43" t="s">
        <v>338</v>
      </c>
      <c r="AA72" s="43" t="s">
        <v>338</v>
      </c>
      <c r="AB72" s="43" t="s">
        <v>338</v>
      </c>
      <c r="AC72" s="43" t="s">
        <v>338</v>
      </c>
      <c r="AD72" s="43" t="s">
        <v>338</v>
      </c>
      <c r="AE72" s="43" t="s">
        <v>338</v>
      </c>
      <c r="AF72" s="43" t="s">
        <v>338</v>
      </c>
      <c r="AG72" s="43" t="s">
        <v>338</v>
      </c>
      <c r="AH72" s="43" t="s">
        <v>338</v>
      </c>
      <c r="AI72" s="43" t="s">
        <v>340</v>
      </c>
      <c r="AJ72" s="43" t="s">
        <v>338</v>
      </c>
      <c r="AK72" s="43" t="s">
        <v>338</v>
      </c>
      <c r="AL72" s="43" t="s">
        <v>341</v>
      </c>
      <c r="AM72" s="43" t="s">
        <v>338</v>
      </c>
      <c r="AN72" s="43" t="s">
        <v>338</v>
      </c>
      <c r="AO72" s="43" t="s">
        <v>338</v>
      </c>
      <c r="AP72" s="43" t="s">
        <v>341</v>
      </c>
      <c r="AQ72" s="43" t="s">
        <v>339</v>
      </c>
      <c r="AR72" s="43" t="s">
        <v>339</v>
      </c>
      <c r="AS72" s="43" t="s">
        <v>339</v>
      </c>
      <c r="AT72" s="43" t="s">
        <v>339</v>
      </c>
      <c r="AU72" s="43" t="s">
        <v>339</v>
      </c>
      <c r="AV72" s="43" t="s">
        <v>338</v>
      </c>
      <c r="AW72" s="43" t="s">
        <v>338</v>
      </c>
      <c r="AX72" s="43" t="s">
        <v>340</v>
      </c>
      <c r="AY72" s="43" t="s">
        <v>340</v>
      </c>
      <c r="AZ72" s="43" t="s">
        <v>338</v>
      </c>
      <c r="BA72" s="43" t="s">
        <v>338</v>
      </c>
      <c r="BB72" s="43" t="s">
        <v>338</v>
      </c>
      <c r="BC72" s="43" t="s">
        <v>338</v>
      </c>
      <c r="BD72" s="43" t="s">
        <v>341</v>
      </c>
      <c r="BE72" s="43" t="s">
        <v>338</v>
      </c>
      <c r="BF72" s="43" t="s">
        <v>338</v>
      </c>
      <c r="BG72" s="43" t="s">
        <v>340</v>
      </c>
      <c r="BH72" s="43" t="s">
        <v>338</v>
      </c>
      <c r="BI72" s="43" t="s">
        <v>338</v>
      </c>
      <c r="BJ72" s="43" t="s">
        <v>339</v>
      </c>
      <c r="BK72" s="43" t="s">
        <v>339</v>
      </c>
      <c r="BL72" s="129" t="s">
        <v>878</v>
      </c>
      <c r="BM72" s="43" t="s">
        <v>338</v>
      </c>
      <c r="BN72" s="43" t="s">
        <v>338</v>
      </c>
      <c r="BO72" s="43" t="s">
        <v>340</v>
      </c>
      <c r="BP72" s="43" t="s">
        <v>338</v>
      </c>
      <c r="BQ72" s="43" t="s">
        <v>338</v>
      </c>
      <c r="BR72" s="43" t="s">
        <v>338</v>
      </c>
      <c r="BS72" s="43" t="s">
        <v>341</v>
      </c>
      <c r="BT72" s="43" t="s">
        <v>338</v>
      </c>
      <c r="BU72" s="43" t="s">
        <v>341</v>
      </c>
      <c r="BV72" s="43" t="s">
        <v>341</v>
      </c>
      <c r="BW72" s="43" t="s">
        <v>338</v>
      </c>
      <c r="BX72" s="43" t="s">
        <v>338</v>
      </c>
      <c r="BY72" s="43" t="s">
        <v>338</v>
      </c>
      <c r="BZ72" s="43" t="s">
        <v>338</v>
      </c>
      <c r="CA72" s="43" t="s">
        <v>338</v>
      </c>
      <c r="CB72" s="43" t="s">
        <v>341</v>
      </c>
      <c r="CC72" s="43" t="s">
        <v>338</v>
      </c>
      <c r="CD72" s="43" t="s">
        <v>340</v>
      </c>
      <c r="CE72" s="43" t="s">
        <v>338</v>
      </c>
      <c r="CF72" s="43" t="s">
        <v>338</v>
      </c>
      <c r="CG72" s="43" t="s">
        <v>341</v>
      </c>
      <c r="CH72" s="43" t="s">
        <v>338</v>
      </c>
      <c r="CI72" s="43" t="s">
        <v>340</v>
      </c>
      <c r="CJ72" s="43" t="s">
        <v>338</v>
      </c>
      <c r="CK72" s="43" t="s">
        <v>338</v>
      </c>
      <c r="CL72" s="43" t="s">
        <v>341</v>
      </c>
      <c r="CM72" s="43" t="s">
        <v>338</v>
      </c>
      <c r="CN72" s="43" t="s">
        <v>338</v>
      </c>
      <c r="CO72" s="43" t="s">
        <v>338</v>
      </c>
      <c r="CP72" s="43" t="s">
        <v>338</v>
      </c>
      <c r="CQ72" s="43" t="s">
        <v>338</v>
      </c>
      <c r="CR72" s="43" t="s">
        <v>338</v>
      </c>
      <c r="CS72" s="43" t="s">
        <v>338</v>
      </c>
      <c r="CT72" s="43" t="s">
        <v>338</v>
      </c>
      <c r="CU72" s="43" t="s">
        <v>338</v>
      </c>
      <c r="CV72" s="43" t="s">
        <v>340</v>
      </c>
      <c r="CW72" s="43" t="s">
        <v>340</v>
      </c>
      <c r="CX72" s="43" t="s">
        <v>340</v>
      </c>
      <c r="CY72" s="43" t="s">
        <v>338</v>
      </c>
      <c r="CZ72" s="43" t="s">
        <v>340</v>
      </c>
      <c r="DA72" s="43" t="s">
        <v>338</v>
      </c>
      <c r="DB72" s="43" t="s">
        <v>338</v>
      </c>
      <c r="DC72" s="43" t="s">
        <v>341</v>
      </c>
      <c r="DD72" s="43" t="s">
        <v>339</v>
      </c>
      <c r="DE72" s="43" t="s">
        <v>339</v>
      </c>
      <c r="DF72" s="43" t="s">
        <v>339</v>
      </c>
      <c r="DG72" s="43" t="s">
        <v>339</v>
      </c>
      <c r="DH72" s="43" t="s">
        <v>339</v>
      </c>
      <c r="DI72" s="43" t="s">
        <v>339</v>
      </c>
      <c r="DJ72" s="43" t="s">
        <v>339</v>
      </c>
      <c r="DK72" s="43" t="s">
        <v>339</v>
      </c>
      <c r="DL72" s="43" t="s">
        <v>339</v>
      </c>
      <c r="DM72" s="43" t="s">
        <v>341</v>
      </c>
      <c r="DN72" s="43" t="s">
        <v>340</v>
      </c>
      <c r="DO72" s="43" t="s">
        <v>338</v>
      </c>
      <c r="DP72" s="43" t="s">
        <v>338</v>
      </c>
      <c r="DQ72" s="43" t="s">
        <v>338</v>
      </c>
      <c r="DR72" s="43" t="s">
        <v>338</v>
      </c>
      <c r="DS72" s="43" t="s">
        <v>338</v>
      </c>
      <c r="DT72" s="43" t="s">
        <v>340</v>
      </c>
      <c r="DU72" s="43" t="s">
        <v>338</v>
      </c>
      <c r="DV72" s="43" t="s">
        <v>338</v>
      </c>
      <c r="DW72" s="43" t="s">
        <v>338</v>
      </c>
      <c r="DX72" s="43" t="s">
        <v>338</v>
      </c>
      <c r="DY72" s="43" t="s">
        <v>338</v>
      </c>
      <c r="DZ72" s="43" t="s">
        <v>340</v>
      </c>
      <c r="EA72" s="43" t="s">
        <v>338</v>
      </c>
      <c r="EB72" s="43" t="s">
        <v>340</v>
      </c>
      <c r="EC72" s="43" t="s">
        <v>338</v>
      </c>
      <c r="ED72" s="43" t="s">
        <v>338</v>
      </c>
      <c r="EE72" s="43" t="s">
        <v>338</v>
      </c>
      <c r="EF72" s="43" t="s">
        <v>338</v>
      </c>
      <c r="EG72" s="43" t="s">
        <v>338</v>
      </c>
      <c r="EH72" s="43" t="s">
        <v>340</v>
      </c>
      <c r="EI72" s="43" t="s">
        <v>338</v>
      </c>
      <c r="EJ72" s="43" t="s">
        <v>341</v>
      </c>
      <c r="EK72" s="43" t="s">
        <v>339</v>
      </c>
      <c r="EL72" s="43" t="s">
        <v>341</v>
      </c>
      <c r="EM72" s="43" t="s">
        <v>341</v>
      </c>
      <c r="EN72" s="43" t="s">
        <v>338</v>
      </c>
      <c r="EO72" s="43" t="s">
        <v>338</v>
      </c>
      <c r="EP72" s="43" t="s">
        <v>338</v>
      </c>
      <c r="EQ72" s="43" t="s">
        <v>341</v>
      </c>
      <c r="ER72" s="43" t="s">
        <v>339</v>
      </c>
      <c r="ES72" s="43" t="s">
        <v>339</v>
      </c>
      <c r="ET72" s="43" t="s">
        <v>339</v>
      </c>
      <c r="EU72" s="43" t="s">
        <v>339</v>
      </c>
      <c r="EV72" s="43" t="s">
        <v>339</v>
      </c>
      <c r="EW72" s="43" t="s">
        <v>341</v>
      </c>
      <c r="EX72" s="43" t="s">
        <v>339</v>
      </c>
      <c r="EY72" s="43" t="s">
        <v>341</v>
      </c>
      <c r="EZ72" s="43" t="s">
        <v>339</v>
      </c>
      <c r="FA72" s="43" t="s">
        <v>341</v>
      </c>
      <c r="FB72" s="43" t="s">
        <v>341</v>
      </c>
      <c r="FC72" s="43" t="s">
        <v>339</v>
      </c>
      <c r="FD72" s="43" t="s">
        <v>339</v>
      </c>
      <c r="FE72" s="43" t="s">
        <v>339</v>
      </c>
      <c r="FF72" s="43" t="s">
        <v>339</v>
      </c>
      <c r="FG72" s="43" t="s">
        <v>341</v>
      </c>
      <c r="FH72" s="43" t="s">
        <v>339</v>
      </c>
      <c r="FI72" s="43" t="s">
        <v>339</v>
      </c>
      <c r="FJ72" s="43" t="s">
        <v>339</v>
      </c>
      <c r="FK72" s="43" t="s">
        <v>339</v>
      </c>
      <c r="FL72" s="43" t="s">
        <v>339</v>
      </c>
      <c r="FM72" s="43" t="s">
        <v>339</v>
      </c>
      <c r="FN72" s="43" t="s">
        <v>341</v>
      </c>
      <c r="FO72" s="43" t="s">
        <v>339</v>
      </c>
      <c r="FP72" s="43" t="s">
        <v>339</v>
      </c>
      <c r="FQ72" s="43" t="s">
        <v>339</v>
      </c>
      <c r="FR72" s="43" t="s">
        <v>338</v>
      </c>
      <c r="FS72" s="43" t="s">
        <v>338</v>
      </c>
      <c r="FT72" s="43" t="s">
        <v>338</v>
      </c>
      <c r="FU72" s="43" t="s">
        <v>338</v>
      </c>
      <c r="FV72" s="43" t="s">
        <v>338</v>
      </c>
      <c r="FW72" s="43" t="s">
        <v>340</v>
      </c>
      <c r="FX72" s="43" t="s">
        <v>340</v>
      </c>
      <c r="FY72" s="43" t="s">
        <v>340</v>
      </c>
      <c r="FZ72" s="43" t="s">
        <v>340</v>
      </c>
      <c r="GA72" s="43" t="s">
        <v>341</v>
      </c>
      <c r="GB72" s="43" t="s">
        <v>340</v>
      </c>
      <c r="GC72" s="43" t="s">
        <v>338</v>
      </c>
      <c r="GD72" s="43" t="s">
        <v>338</v>
      </c>
      <c r="GE72" s="43" t="s">
        <v>338</v>
      </c>
      <c r="GF72" s="43" t="s">
        <v>338</v>
      </c>
      <c r="GG72" s="43" t="s">
        <v>340</v>
      </c>
      <c r="GH72" s="43" t="s">
        <v>338</v>
      </c>
      <c r="GI72" s="43" t="s">
        <v>338</v>
      </c>
      <c r="GJ72" s="43" t="s">
        <v>338</v>
      </c>
      <c r="GK72" s="43" t="s">
        <v>338</v>
      </c>
      <c r="GL72" s="43" t="s">
        <v>338</v>
      </c>
      <c r="GM72" s="43" t="s">
        <v>338</v>
      </c>
      <c r="GN72" s="43" t="s">
        <v>338</v>
      </c>
      <c r="GO72" s="43" t="s">
        <v>338</v>
      </c>
      <c r="GP72" s="43" t="s">
        <v>341</v>
      </c>
    </row>
    <row r="73" spans="1:198" x14ac:dyDescent="0.3">
      <c r="A73" s="43"/>
      <c r="B73" s="47" t="s">
        <v>739</v>
      </c>
      <c r="C73" s="47" t="s">
        <v>502</v>
      </c>
      <c r="D73" s="43" t="s">
        <v>337</v>
      </c>
      <c r="E73" s="45" t="s">
        <v>330</v>
      </c>
      <c r="F73" s="43" t="s">
        <v>336</v>
      </c>
      <c r="G73" s="43" t="s">
        <v>495</v>
      </c>
      <c r="H73" s="43" t="s">
        <v>497</v>
      </c>
      <c r="I73" s="119" t="s">
        <v>496</v>
      </c>
      <c r="J73" s="119" t="s">
        <v>832</v>
      </c>
      <c r="K73" s="119" t="s">
        <v>845</v>
      </c>
      <c r="L73" s="50">
        <v>19</v>
      </c>
      <c r="M73" s="129" t="s">
        <v>507</v>
      </c>
      <c r="N73" s="43" t="s">
        <v>338</v>
      </c>
      <c r="O73" s="43" t="s">
        <v>338</v>
      </c>
      <c r="P73" s="43" t="s">
        <v>340</v>
      </c>
      <c r="Q73" s="43" t="s">
        <v>338</v>
      </c>
      <c r="R73" s="43" t="s">
        <v>338</v>
      </c>
      <c r="S73" s="43" t="s">
        <v>338</v>
      </c>
      <c r="T73" s="43" t="s">
        <v>341</v>
      </c>
      <c r="U73" s="43" t="s">
        <v>338</v>
      </c>
      <c r="V73" s="43" t="s">
        <v>341</v>
      </c>
      <c r="W73" s="43" t="s">
        <v>341</v>
      </c>
      <c r="X73" s="43" t="s">
        <v>340</v>
      </c>
      <c r="Y73" s="43" t="s">
        <v>340</v>
      </c>
      <c r="Z73" s="43" t="s">
        <v>338</v>
      </c>
      <c r="AA73" s="43" t="s">
        <v>338</v>
      </c>
      <c r="AB73" s="43" t="s">
        <v>338</v>
      </c>
      <c r="AC73" s="43" t="s">
        <v>338</v>
      </c>
      <c r="AD73" s="43" t="s">
        <v>338</v>
      </c>
      <c r="AE73" s="43" t="s">
        <v>338</v>
      </c>
      <c r="AF73" s="43" t="s">
        <v>338</v>
      </c>
      <c r="AG73" s="43" t="s">
        <v>338</v>
      </c>
      <c r="AH73" s="43" t="s">
        <v>338</v>
      </c>
      <c r="AI73" s="43" t="s">
        <v>340</v>
      </c>
      <c r="AJ73" s="43" t="s">
        <v>338</v>
      </c>
      <c r="AK73" s="43" t="s">
        <v>338</v>
      </c>
      <c r="AL73" s="43" t="s">
        <v>341</v>
      </c>
      <c r="AM73" s="43" t="s">
        <v>338</v>
      </c>
      <c r="AN73" s="43" t="s">
        <v>338</v>
      </c>
      <c r="AO73" s="43" t="s">
        <v>338</v>
      </c>
      <c r="AP73" s="43" t="s">
        <v>341</v>
      </c>
      <c r="AQ73" s="43" t="s">
        <v>339</v>
      </c>
      <c r="AR73" s="43" t="s">
        <v>339</v>
      </c>
      <c r="AS73" s="43" t="s">
        <v>339</v>
      </c>
      <c r="AT73" s="43" t="s">
        <v>339</v>
      </c>
      <c r="AU73" s="43" t="s">
        <v>339</v>
      </c>
      <c r="AV73" s="43" t="s">
        <v>338</v>
      </c>
      <c r="AW73" s="43" t="s">
        <v>338</v>
      </c>
      <c r="AX73" s="43" t="s">
        <v>340</v>
      </c>
      <c r="AY73" s="43" t="s">
        <v>340</v>
      </c>
      <c r="AZ73" s="43" t="s">
        <v>338</v>
      </c>
      <c r="BA73" s="43" t="s">
        <v>338</v>
      </c>
      <c r="BB73" s="43" t="s">
        <v>338</v>
      </c>
      <c r="BC73" s="43" t="s">
        <v>338</v>
      </c>
      <c r="BD73" s="43" t="s">
        <v>341</v>
      </c>
      <c r="BE73" s="43" t="s">
        <v>338</v>
      </c>
      <c r="BF73" s="43" t="s">
        <v>338</v>
      </c>
      <c r="BG73" s="43" t="s">
        <v>340</v>
      </c>
      <c r="BH73" s="43" t="s">
        <v>338</v>
      </c>
      <c r="BI73" s="43" t="s">
        <v>338</v>
      </c>
      <c r="BJ73" s="43" t="s">
        <v>339</v>
      </c>
      <c r="BK73" s="43" t="s">
        <v>339</v>
      </c>
      <c r="BL73" s="129" t="s">
        <v>878</v>
      </c>
      <c r="BM73" s="43" t="s">
        <v>338</v>
      </c>
      <c r="BN73" s="43" t="s">
        <v>338</v>
      </c>
      <c r="BO73" s="43" t="s">
        <v>340</v>
      </c>
      <c r="BP73" s="43" t="s">
        <v>338</v>
      </c>
      <c r="BQ73" s="43" t="s">
        <v>338</v>
      </c>
      <c r="BR73" s="43" t="s">
        <v>338</v>
      </c>
      <c r="BS73" s="43" t="s">
        <v>341</v>
      </c>
      <c r="BT73" s="43" t="s">
        <v>338</v>
      </c>
      <c r="BU73" s="43" t="s">
        <v>341</v>
      </c>
      <c r="BV73" s="43" t="s">
        <v>341</v>
      </c>
      <c r="BW73" s="43" t="s">
        <v>338</v>
      </c>
      <c r="BX73" s="43" t="s">
        <v>338</v>
      </c>
      <c r="BY73" s="43" t="s">
        <v>338</v>
      </c>
      <c r="BZ73" s="43" t="s">
        <v>338</v>
      </c>
      <c r="CA73" s="43" t="s">
        <v>338</v>
      </c>
      <c r="CB73" s="43" t="s">
        <v>341</v>
      </c>
      <c r="CC73" s="43" t="s">
        <v>338</v>
      </c>
      <c r="CD73" s="43" t="s">
        <v>340</v>
      </c>
      <c r="CE73" s="43" t="s">
        <v>338</v>
      </c>
      <c r="CF73" s="43" t="s">
        <v>338</v>
      </c>
      <c r="CG73" s="43" t="s">
        <v>341</v>
      </c>
      <c r="CH73" s="43" t="s">
        <v>338</v>
      </c>
      <c r="CI73" s="43" t="s">
        <v>340</v>
      </c>
      <c r="CJ73" s="43" t="s">
        <v>338</v>
      </c>
      <c r="CK73" s="43" t="s">
        <v>338</v>
      </c>
      <c r="CL73" s="43" t="s">
        <v>341</v>
      </c>
      <c r="CM73" s="43" t="s">
        <v>338</v>
      </c>
      <c r="CN73" s="43" t="s">
        <v>338</v>
      </c>
      <c r="CO73" s="43" t="s">
        <v>338</v>
      </c>
      <c r="CP73" s="43" t="s">
        <v>338</v>
      </c>
      <c r="CQ73" s="43" t="s">
        <v>338</v>
      </c>
      <c r="CR73" s="43" t="s">
        <v>338</v>
      </c>
      <c r="CS73" s="43" t="s">
        <v>338</v>
      </c>
      <c r="CT73" s="43" t="s">
        <v>338</v>
      </c>
      <c r="CU73" s="43" t="s">
        <v>338</v>
      </c>
      <c r="CV73" s="43" t="s">
        <v>340</v>
      </c>
      <c r="CW73" s="43" t="s">
        <v>340</v>
      </c>
      <c r="CX73" s="43" t="s">
        <v>340</v>
      </c>
      <c r="CY73" s="43" t="s">
        <v>338</v>
      </c>
      <c r="CZ73" s="43" t="s">
        <v>340</v>
      </c>
      <c r="DA73" s="43" t="s">
        <v>338</v>
      </c>
      <c r="DB73" s="43" t="s">
        <v>338</v>
      </c>
      <c r="DC73" s="43" t="s">
        <v>341</v>
      </c>
      <c r="DD73" s="43" t="s">
        <v>339</v>
      </c>
      <c r="DE73" s="43" t="s">
        <v>339</v>
      </c>
      <c r="DF73" s="43" t="s">
        <v>339</v>
      </c>
      <c r="DG73" s="43" t="s">
        <v>339</v>
      </c>
      <c r="DH73" s="43" t="s">
        <v>339</v>
      </c>
      <c r="DI73" s="43" t="s">
        <v>339</v>
      </c>
      <c r="DJ73" s="43" t="s">
        <v>339</v>
      </c>
      <c r="DK73" s="43" t="s">
        <v>339</v>
      </c>
      <c r="DL73" s="43" t="s">
        <v>339</v>
      </c>
      <c r="DM73" s="43" t="s">
        <v>341</v>
      </c>
      <c r="DN73" s="43" t="s">
        <v>340</v>
      </c>
      <c r="DO73" s="43" t="s">
        <v>338</v>
      </c>
      <c r="DP73" s="43" t="s">
        <v>338</v>
      </c>
      <c r="DQ73" s="43" t="s">
        <v>338</v>
      </c>
      <c r="DR73" s="43" t="s">
        <v>338</v>
      </c>
      <c r="DS73" s="43" t="s">
        <v>338</v>
      </c>
      <c r="DT73" s="43" t="s">
        <v>340</v>
      </c>
      <c r="DU73" s="43" t="s">
        <v>338</v>
      </c>
      <c r="DV73" s="43" t="s">
        <v>338</v>
      </c>
      <c r="DW73" s="43" t="s">
        <v>338</v>
      </c>
      <c r="DX73" s="43" t="s">
        <v>338</v>
      </c>
      <c r="DY73" s="43" t="s">
        <v>338</v>
      </c>
      <c r="DZ73" s="43" t="s">
        <v>340</v>
      </c>
      <c r="EA73" s="43" t="s">
        <v>338</v>
      </c>
      <c r="EB73" s="43" t="s">
        <v>340</v>
      </c>
      <c r="EC73" s="43" t="s">
        <v>338</v>
      </c>
      <c r="ED73" s="43" t="s">
        <v>338</v>
      </c>
      <c r="EE73" s="43" t="s">
        <v>338</v>
      </c>
      <c r="EF73" s="43" t="s">
        <v>338</v>
      </c>
      <c r="EG73" s="43" t="s">
        <v>338</v>
      </c>
      <c r="EH73" s="43" t="s">
        <v>340</v>
      </c>
      <c r="EI73" s="43" t="s">
        <v>338</v>
      </c>
      <c r="EJ73" s="43" t="s">
        <v>341</v>
      </c>
      <c r="EK73" s="43" t="s">
        <v>339</v>
      </c>
      <c r="EL73" s="43" t="s">
        <v>341</v>
      </c>
      <c r="EM73" s="43" t="s">
        <v>341</v>
      </c>
      <c r="EN73" s="43" t="s">
        <v>338</v>
      </c>
      <c r="EO73" s="43" t="s">
        <v>338</v>
      </c>
      <c r="EP73" s="43" t="s">
        <v>338</v>
      </c>
      <c r="EQ73" s="43" t="s">
        <v>341</v>
      </c>
      <c r="ER73" s="43" t="s">
        <v>339</v>
      </c>
      <c r="ES73" s="43" t="s">
        <v>339</v>
      </c>
      <c r="ET73" s="43" t="s">
        <v>339</v>
      </c>
      <c r="EU73" s="43" t="s">
        <v>339</v>
      </c>
      <c r="EV73" s="43" t="s">
        <v>339</v>
      </c>
      <c r="EW73" s="43" t="s">
        <v>341</v>
      </c>
      <c r="EX73" s="43" t="s">
        <v>339</v>
      </c>
      <c r="EY73" s="43" t="s">
        <v>341</v>
      </c>
      <c r="EZ73" s="43" t="s">
        <v>339</v>
      </c>
      <c r="FA73" s="43" t="s">
        <v>341</v>
      </c>
      <c r="FB73" s="43" t="s">
        <v>341</v>
      </c>
      <c r="FC73" s="43" t="s">
        <v>339</v>
      </c>
      <c r="FD73" s="43" t="s">
        <v>339</v>
      </c>
      <c r="FE73" s="43" t="s">
        <v>339</v>
      </c>
      <c r="FF73" s="43" t="s">
        <v>339</v>
      </c>
      <c r="FG73" s="43" t="s">
        <v>341</v>
      </c>
      <c r="FH73" s="43" t="s">
        <v>339</v>
      </c>
      <c r="FI73" s="43" t="s">
        <v>339</v>
      </c>
      <c r="FJ73" s="43" t="s">
        <v>339</v>
      </c>
      <c r="FK73" s="43" t="s">
        <v>339</v>
      </c>
      <c r="FL73" s="43" t="s">
        <v>339</v>
      </c>
      <c r="FM73" s="43" t="s">
        <v>339</v>
      </c>
      <c r="FN73" s="43" t="s">
        <v>341</v>
      </c>
      <c r="FO73" s="43" t="s">
        <v>339</v>
      </c>
      <c r="FP73" s="43" t="s">
        <v>339</v>
      </c>
      <c r="FQ73" s="43" t="s">
        <v>339</v>
      </c>
      <c r="FR73" s="43" t="s">
        <v>338</v>
      </c>
      <c r="FS73" s="43" t="s">
        <v>338</v>
      </c>
      <c r="FT73" s="43" t="s">
        <v>338</v>
      </c>
      <c r="FU73" s="43" t="s">
        <v>338</v>
      </c>
      <c r="FV73" s="43" t="s">
        <v>338</v>
      </c>
      <c r="FW73" s="43" t="s">
        <v>340</v>
      </c>
      <c r="FX73" s="43" t="s">
        <v>340</v>
      </c>
      <c r="FY73" s="43" t="s">
        <v>340</v>
      </c>
      <c r="FZ73" s="43" t="s">
        <v>340</v>
      </c>
      <c r="GA73" s="43" t="s">
        <v>341</v>
      </c>
      <c r="GB73" s="43" t="s">
        <v>340</v>
      </c>
      <c r="GC73" s="43" t="s">
        <v>338</v>
      </c>
      <c r="GD73" s="43" t="s">
        <v>338</v>
      </c>
      <c r="GE73" s="43" t="s">
        <v>338</v>
      </c>
      <c r="GF73" s="43" t="s">
        <v>338</v>
      </c>
      <c r="GG73" s="43" t="s">
        <v>340</v>
      </c>
      <c r="GH73" s="43" t="s">
        <v>338</v>
      </c>
      <c r="GI73" s="43" t="s">
        <v>338</v>
      </c>
      <c r="GJ73" s="43" t="s">
        <v>338</v>
      </c>
      <c r="GK73" s="43" t="s">
        <v>338</v>
      </c>
      <c r="GL73" s="43" t="s">
        <v>338</v>
      </c>
      <c r="GM73" s="43" t="s">
        <v>338</v>
      </c>
      <c r="GN73" s="43" t="s">
        <v>338</v>
      </c>
      <c r="GO73" s="43" t="s">
        <v>338</v>
      </c>
      <c r="GP73" s="43" t="s">
        <v>341</v>
      </c>
    </row>
    <row r="74" spans="1:198" x14ac:dyDescent="0.3">
      <c r="A74" s="43"/>
      <c r="B74" s="47" t="s">
        <v>739</v>
      </c>
      <c r="C74" s="47" t="s">
        <v>502</v>
      </c>
      <c r="D74" s="43" t="s">
        <v>337</v>
      </c>
      <c r="E74" s="45" t="s">
        <v>337</v>
      </c>
      <c r="F74" s="43" t="s">
        <v>336</v>
      </c>
      <c r="G74" s="43" t="s">
        <v>495</v>
      </c>
      <c r="H74" s="43" t="s">
        <v>497</v>
      </c>
      <c r="I74" s="119" t="s">
        <v>496</v>
      </c>
      <c r="J74" s="119" t="s">
        <v>834</v>
      </c>
      <c r="K74" s="119" t="s">
        <v>846</v>
      </c>
      <c r="L74" s="50">
        <v>27</v>
      </c>
      <c r="M74" s="129" t="s">
        <v>507</v>
      </c>
      <c r="N74" s="43" t="s">
        <v>338</v>
      </c>
      <c r="O74" s="43" t="s">
        <v>338</v>
      </c>
      <c r="P74" s="43" t="s">
        <v>340</v>
      </c>
      <c r="Q74" s="43" t="s">
        <v>338</v>
      </c>
      <c r="R74" s="43" t="s">
        <v>338</v>
      </c>
      <c r="S74" s="43" t="s">
        <v>338</v>
      </c>
      <c r="T74" s="43" t="s">
        <v>341</v>
      </c>
      <c r="U74" s="43" t="s">
        <v>338</v>
      </c>
      <c r="V74" s="43" t="s">
        <v>341</v>
      </c>
      <c r="W74" s="43" t="s">
        <v>341</v>
      </c>
      <c r="X74" s="43" t="s">
        <v>340</v>
      </c>
      <c r="Y74" s="43" t="s">
        <v>340</v>
      </c>
      <c r="Z74" s="43" t="s">
        <v>338</v>
      </c>
      <c r="AA74" s="43" t="s">
        <v>338</v>
      </c>
      <c r="AB74" s="43" t="s">
        <v>338</v>
      </c>
      <c r="AC74" s="43" t="s">
        <v>338</v>
      </c>
      <c r="AD74" s="43" t="s">
        <v>338</v>
      </c>
      <c r="AE74" s="43" t="s">
        <v>338</v>
      </c>
      <c r="AF74" s="43" t="s">
        <v>338</v>
      </c>
      <c r="AG74" s="43" t="s">
        <v>338</v>
      </c>
      <c r="AH74" s="43" t="s">
        <v>338</v>
      </c>
      <c r="AI74" s="43" t="s">
        <v>340</v>
      </c>
      <c r="AJ74" s="43" t="s">
        <v>338</v>
      </c>
      <c r="AK74" s="43" t="s">
        <v>338</v>
      </c>
      <c r="AL74" s="43" t="s">
        <v>341</v>
      </c>
      <c r="AM74" s="43" t="s">
        <v>338</v>
      </c>
      <c r="AN74" s="43" t="s">
        <v>338</v>
      </c>
      <c r="AO74" s="43" t="s">
        <v>338</v>
      </c>
      <c r="AP74" s="43" t="s">
        <v>341</v>
      </c>
      <c r="AQ74" s="43" t="s">
        <v>339</v>
      </c>
      <c r="AR74" s="43" t="s">
        <v>339</v>
      </c>
      <c r="AS74" s="43" t="s">
        <v>339</v>
      </c>
      <c r="AT74" s="43" t="s">
        <v>339</v>
      </c>
      <c r="AU74" s="43" t="s">
        <v>339</v>
      </c>
      <c r="AV74" s="43" t="s">
        <v>341</v>
      </c>
      <c r="AW74" s="43" t="s">
        <v>341</v>
      </c>
      <c r="AX74" s="43" t="s">
        <v>340</v>
      </c>
      <c r="AY74" s="43" t="s">
        <v>340</v>
      </c>
      <c r="AZ74" s="43" t="s">
        <v>338</v>
      </c>
      <c r="BA74" s="43" t="s">
        <v>338</v>
      </c>
      <c r="BB74" s="43" t="s">
        <v>338</v>
      </c>
      <c r="BC74" s="43" t="s">
        <v>338</v>
      </c>
      <c r="BD74" s="43" t="s">
        <v>341</v>
      </c>
      <c r="BE74" s="43" t="s">
        <v>338</v>
      </c>
      <c r="BF74" s="43" t="s">
        <v>338</v>
      </c>
      <c r="BG74" s="43" t="s">
        <v>340</v>
      </c>
      <c r="BH74" s="43" t="s">
        <v>338</v>
      </c>
      <c r="BI74" s="43" t="s">
        <v>338</v>
      </c>
      <c r="BJ74" s="43" t="s">
        <v>339</v>
      </c>
      <c r="BK74" s="43" t="s">
        <v>339</v>
      </c>
      <c r="BL74" s="129" t="s">
        <v>878</v>
      </c>
      <c r="BM74" s="43" t="s">
        <v>338</v>
      </c>
      <c r="BN74" s="43" t="s">
        <v>338</v>
      </c>
      <c r="BO74" s="43" t="s">
        <v>340</v>
      </c>
      <c r="BP74" s="43" t="s">
        <v>338</v>
      </c>
      <c r="BQ74" s="43" t="s">
        <v>338</v>
      </c>
      <c r="BR74" s="43" t="s">
        <v>338</v>
      </c>
      <c r="BS74" s="43" t="s">
        <v>341</v>
      </c>
      <c r="BT74" s="43" t="s">
        <v>338</v>
      </c>
      <c r="BU74" s="43" t="s">
        <v>341</v>
      </c>
      <c r="BV74" s="43" t="s">
        <v>341</v>
      </c>
      <c r="BW74" s="43" t="s">
        <v>338</v>
      </c>
      <c r="BX74" s="43" t="s">
        <v>338</v>
      </c>
      <c r="BY74" s="43" t="s">
        <v>338</v>
      </c>
      <c r="BZ74" s="43" t="s">
        <v>338</v>
      </c>
      <c r="CA74" s="43" t="s">
        <v>338</v>
      </c>
      <c r="CB74" s="43" t="s">
        <v>341</v>
      </c>
      <c r="CC74" s="43" t="s">
        <v>338</v>
      </c>
      <c r="CD74" s="43" t="s">
        <v>340</v>
      </c>
      <c r="CE74" s="43" t="s">
        <v>338</v>
      </c>
      <c r="CF74" s="43" t="s">
        <v>338</v>
      </c>
      <c r="CG74" s="43" t="s">
        <v>341</v>
      </c>
      <c r="CH74" s="43" t="s">
        <v>338</v>
      </c>
      <c r="CI74" s="43" t="s">
        <v>340</v>
      </c>
      <c r="CJ74" s="43" t="s">
        <v>338</v>
      </c>
      <c r="CK74" s="43" t="s">
        <v>338</v>
      </c>
      <c r="CL74" s="43" t="s">
        <v>341</v>
      </c>
      <c r="CM74" s="43" t="s">
        <v>341</v>
      </c>
      <c r="CN74" s="43" t="s">
        <v>341</v>
      </c>
      <c r="CO74" s="43" t="s">
        <v>341</v>
      </c>
      <c r="CP74" s="43" t="s">
        <v>341</v>
      </c>
      <c r="CQ74" s="43" t="s">
        <v>341</v>
      </c>
      <c r="CR74" s="43" t="s">
        <v>341</v>
      </c>
      <c r="CS74" s="43" t="s">
        <v>341</v>
      </c>
      <c r="CT74" s="43" t="s">
        <v>341</v>
      </c>
      <c r="CU74" s="43" t="s">
        <v>341</v>
      </c>
      <c r="CV74" s="43" t="s">
        <v>341</v>
      </c>
      <c r="CW74" s="43" t="s">
        <v>341</v>
      </c>
      <c r="CX74" s="43" t="s">
        <v>341</v>
      </c>
      <c r="CY74" s="43" t="s">
        <v>341</v>
      </c>
      <c r="CZ74" s="43" t="s">
        <v>341</v>
      </c>
      <c r="DA74" s="43" t="s">
        <v>338</v>
      </c>
      <c r="DB74" s="43" t="s">
        <v>338</v>
      </c>
      <c r="DC74" s="43" t="s">
        <v>341</v>
      </c>
      <c r="DD74" s="43" t="s">
        <v>339</v>
      </c>
      <c r="DE74" s="43" t="s">
        <v>339</v>
      </c>
      <c r="DF74" s="43" t="s">
        <v>339</v>
      </c>
      <c r="DG74" s="43" t="s">
        <v>339</v>
      </c>
      <c r="DH74" s="43" t="s">
        <v>339</v>
      </c>
      <c r="DI74" s="43" t="s">
        <v>339</v>
      </c>
      <c r="DJ74" s="43" t="s">
        <v>339</v>
      </c>
      <c r="DK74" s="43" t="s">
        <v>339</v>
      </c>
      <c r="DL74" s="43" t="s">
        <v>339</v>
      </c>
      <c r="DM74" s="43" t="s">
        <v>341</v>
      </c>
      <c r="DN74" s="43" t="s">
        <v>341</v>
      </c>
      <c r="DO74" s="43" t="s">
        <v>339</v>
      </c>
      <c r="DP74" s="43" t="s">
        <v>339</v>
      </c>
      <c r="DQ74" s="43" t="s">
        <v>339</v>
      </c>
      <c r="DR74" s="43" t="s">
        <v>339</v>
      </c>
      <c r="DS74" s="43" t="s">
        <v>339</v>
      </c>
      <c r="DT74" s="43" t="s">
        <v>339</v>
      </c>
      <c r="DU74" s="43" t="s">
        <v>339</v>
      </c>
      <c r="DV74" s="43" t="s">
        <v>339</v>
      </c>
      <c r="DW74" s="43" t="s">
        <v>339</v>
      </c>
      <c r="DX74" s="43" t="s">
        <v>339</v>
      </c>
      <c r="DY74" s="43" t="s">
        <v>339</v>
      </c>
      <c r="DZ74" s="43" t="s">
        <v>339</v>
      </c>
      <c r="EA74" s="43" t="s">
        <v>339</v>
      </c>
      <c r="EB74" s="43" t="s">
        <v>341</v>
      </c>
      <c r="EC74" s="43" t="s">
        <v>339</v>
      </c>
      <c r="ED74" s="43" t="s">
        <v>339</v>
      </c>
      <c r="EE74" s="43" t="s">
        <v>339</v>
      </c>
      <c r="EF74" s="43" t="s">
        <v>339</v>
      </c>
      <c r="EG74" s="43" t="s">
        <v>339</v>
      </c>
      <c r="EH74" s="43" t="s">
        <v>339</v>
      </c>
      <c r="EI74" s="43" t="s">
        <v>339</v>
      </c>
      <c r="EJ74" s="43" t="s">
        <v>341</v>
      </c>
      <c r="EK74" s="43" t="s">
        <v>339</v>
      </c>
      <c r="EL74" s="43" t="s">
        <v>341</v>
      </c>
      <c r="EM74" s="43" t="s">
        <v>341</v>
      </c>
      <c r="EN74" s="43" t="s">
        <v>338</v>
      </c>
      <c r="EO74" s="43" t="s">
        <v>338</v>
      </c>
      <c r="EP74" s="43" t="s">
        <v>338</v>
      </c>
      <c r="EQ74" s="43" t="s">
        <v>341</v>
      </c>
      <c r="ER74" s="43" t="s">
        <v>339</v>
      </c>
      <c r="ES74" s="43" t="s">
        <v>339</v>
      </c>
      <c r="ET74" s="43" t="s">
        <v>339</v>
      </c>
      <c r="EU74" s="43" t="s">
        <v>339</v>
      </c>
      <c r="EV74" s="43" t="s">
        <v>339</v>
      </c>
      <c r="EW74" s="43" t="s">
        <v>341</v>
      </c>
      <c r="EX74" s="43" t="s">
        <v>339</v>
      </c>
      <c r="EY74" s="43" t="s">
        <v>341</v>
      </c>
      <c r="EZ74" s="43" t="s">
        <v>339</v>
      </c>
      <c r="FA74" s="43" t="s">
        <v>341</v>
      </c>
      <c r="FB74" s="43" t="s">
        <v>341</v>
      </c>
      <c r="FC74" s="43" t="s">
        <v>339</v>
      </c>
      <c r="FD74" s="43" t="s">
        <v>339</v>
      </c>
      <c r="FE74" s="43" t="s">
        <v>339</v>
      </c>
      <c r="FF74" s="43" t="s">
        <v>339</v>
      </c>
      <c r="FG74" s="43" t="s">
        <v>341</v>
      </c>
      <c r="FH74" s="43" t="s">
        <v>339</v>
      </c>
      <c r="FI74" s="43" t="s">
        <v>339</v>
      </c>
      <c r="FJ74" s="43" t="s">
        <v>339</v>
      </c>
      <c r="FK74" s="43" t="s">
        <v>339</v>
      </c>
      <c r="FL74" s="43" t="s">
        <v>339</v>
      </c>
      <c r="FM74" s="43" t="s">
        <v>339</v>
      </c>
      <c r="FN74" s="43" t="s">
        <v>341</v>
      </c>
      <c r="FO74" s="43" t="s">
        <v>339</v>
      </c>
      <c r="FP74" s="43" t="s">
        <v>339</v>
      </c>
      <c r="FQ74" s="43" t="s">
        <v>339</v>
      </c>
      <c r="FR74" s="43" t="s">
        <v>338</v>
      </c>
      <c r="FS74" s="43" t="s">
        <v>338</v>
      </c>
      <c r="FT74" s="43" t="s">
        <v>338</v>
      </c>
      <c r="FU74" s="43" t="s">
        <v>338</v>
      </c>
      <c r="FV74" s="43" t="s">
        <v>338</v>
      </c>
      <c r="FW74" s="43" t="s">
        <v>340</v>
      </c>
      <c r="FX74" s="43" t="s">
        <v>340</v>
      </c>
      <c r="FY74" s="43" t="s">
        <v>341</v>
      </c>
      <c r="FZ74" s="43" t="s">
        <v>340</v>
      </c>
      <c r="GA74" s="43" t="s">
        <v>341</v>
      </c>
      <c r="GB74" s="43" t="s">
        <v>341</v>
      </c>
      <c r="GC74" s="43" t="s">
        <v>339</v>
      </c>
      <c r="GD74" s="43" t="s">
        <v>339</v>
      </c>
      <c r="GE74" s="43" t="s">
        <v>339</v>
      </c>
      <c r="GF74" s="43" t="s">
        <v>339</v>
      </c>
      <c r="GG74" s="43" t="s">
        <v>339</v>
      </c>
      <c r="GH74" s="43" t="s">
        <v>339</v>
      </c>
      <c r="GI74" s="43" t="s">
        <v>338</v>
      </c>
      <c r="GJ74" s="43" t="s">
        <v>338</v>
      </c>
      <c r="GK74" s="43" t="s">
        <v>338</v>
      </c>
      <c r="GL74" s="43" t="s">
        <v>338</v>
      </c>
      <c r="GM74" s="43" t="s">
        <v>338</v>
      </c>
      <c r="GN74" s="43" t="s">
        <v>338</v>
      </c>
      <c r="GO74" s="43" t="s">
        <v>338</v>
      </c>
      <c r="GP74" s="43" t="s">
        <v>341</v>
      </c>
    </row>
    <row r="75" spans="1:198" x14ac:dyDescent="0.3">
      <c r="A75" s="43"/>
      <c r="B75" s="47" t="s">
        <v>740</v>
      </c>
      <c r="C75" s="47" t="s">
        <v>502</v>
      </c>
      <c r="D75" s="43" t="s">
        <v>337</v>
      </c>
      <c r="E75" s="45" t="s">
        <v>329</v>
      </c>
      <c r="F75" s="43" t="s">
        <v>433</v>
      </c>
      <c r="G75" s="43" t="s">
        <v>495</v>
      </c>
      <c r="H75" s="43" t="s">
        <v>497</v>
      </c>
      <c r="I75" s="119" t="s">
        <v>498</v>
      </c>
      <c r="J75" s="119" t="s">
        <v>829</v>
      </c>
      <c r="K75" s="119" t="s">
        <v>844</v>
      </c>
      <c r="L75" s="50">
        <v>7</v>
      </c>
      <c r="M75" s="129" t="s">
        <v>507</v>
      </c>
      <c r="N75" s="43" t="s">
        <v>338</v>
      </c>
      <c r="O75" s="43" t="s">
        <v>338</v>
      </c>
      <c r="P75" s="43" t="s">
        <v>340</v>
      </c>
      <c r="Q75" s="43" t="s">
        <v>338</v>
      </c>
      <c r="R75" s="43" t="s">
        <v>338</v>
      </c>
      <c r="S75" s="43" t="s">
        <v>338</v>
      </c>
      <c r="T75" s="43" t="s">
        <v>341</v>
      </c>
      <c r="U75" s="43" t="s">
        <v>338</v>
      </c>
      <c r="V75" s="43" t="s">
        <v>341</v>
      </c>
      <c r="W75" s="43" t="s">
        <v>341</v>
      </c>
      <c r="X75" s="43" t="s">
        <v>340</v>
      </c>
      <c r="Y75" s="43" t="s">
        <v>340</v>
      </c>
      <c r="Z75" s="43" t="s">
        <v>338</v>
      </c>
      <c r="AA75" s="43" t="s">
        <v>338</v>
      </c>
      <c r="AB75" s="43" t="s">
        <v>338</v>
      </c>
      <c r="AC75" s="43" t="s">
        <v>338</v>
      </c>
      <c r="AD75" s="43" t="s">
        <v>338</v>
      </c>
      <c r="AE75" s="43" t="s">
        <v>338</v>
      </c>
      <c r="AF75" s="43" t="s">
        <v>338</v>
      </c>
      <c r="AG75" s="43" t="s">
        <v>338</v>
      </c>
      <c r="AH75" s="43" t="s">
        <v>338</v>
      </c>
      <c r="AI75" s="43" t="s">
        <v>340</v>
      </c>
      <c r="AJ75" s="43" t="s">
        <v>338</v>
      </c>
      <c r="AK75" s="43" t="s">
        <v>338</v>
      </c>
      <c r="AL75" s="43" t="s">
        <v>341</v>
      </c>
      <c r="AM75" s="43" t="s">
        <v>338</v>
      </c>
      <c r="AN75" s="43" t="s">
        <v>338</v>
      </c>
      <c r="AO75" s="43" t="s">
        <v>338</v>
      </c>
      <c r="AP75" s="43" t="s">
        <v>338</v>
      </c>
      <c r="AQ75" s="43" t="s">
        <v>338</v>
      </c>
      <c r="AR75" s="43" t="s">
        <v>341</v>
      </c>
      <c r="AS75" s="43" t="s">
        <v>338</v>
      </c>
      <c r="AT75" s="43" t="s">
        <v>338</v>
      </c>
      <c r="AU75" s="43" t="s">
        <v>338</v>
      </c>
      <c r="AV75" s="43" t="s">
        <v>338</v>
      </c>
      <c r="AW75" s="43" t="s">
        <v>338</v>
      </c>
      <c r="AX75" s="43" t="s">
        <v>340</v>
      </c>
      <c r="AY75" s="43" t="s">
        <v>340</v>
      </c>
      <c r="AZ75" s="43" t="s">
        <v>338</v>
      </c>
      <c r="BA75" s="43" t="s">
        <v>338</v>
      </c>
      <c r="BB75" s="43" t="s">
        <v>338</v>
      </c>
      <c r="BC75" s="43" t="s">
        <v>338</v>
      </c>
      <c r="BD75" s="43" t="s">
        <v>341</v>
      </c>
      <c r="BE75" s="43" t="s">
        <v>338</v>
      </c>
      <c r="BF75" s="43" t="s">
        <v>338</v>
      </c>
      <c r="BG75" s="43" t="s">
        <v>340</v>
      </c>
      <c r="BH75" s="43" t="s">
        <v>338</v>
      </c>
      <c r="BI75" s="43" t="s">
        <v>338</v>
      </c>
      <c r="BJ75" s="43" t="s">
        <v>339</v>
      </c>
      <c r="BK75" s="43" t="s">
        <v>339</v>
      </c>
      <c r="BL75" s="129" t="s">
        <v>878</v>
      </c>
      <c r="BM75" s="43" t="s">
        <v>338</v>
      </c>
      <c r="BN75" s="43" t="s">
        <v>338</v>
      </c>
      <c r="BO75" s="43" t="s">
        <v>340</v>
      </c>
      <c r="BP75" s="43" t="s">
        <v>338</v>
      </c>
      <c r="BQ75" s="43" t="s">
        <v>338</v>
      </c>
      <c r="BR75" s="43" t="s">
        <v>338</v>
      </c>
      <c r="BS75" s="43" t="s">
        <v>341</v>
      </c>
      <c r="BT75" s="43" t="s">
        <v>338</v>
      </c>
      <c r="BU75" s="43" t="s">
        <v>341</v>
      </c>
      <c r="BV75" s="43" t="s">
        <v>341</v>
      </c>
      <c r="BW75" s="43" t="s">
        <v>338</v>
      </c>
      <c r="BX75" s="43" t="s">
        <v>338</v>
      </c>
      <c r="BY75" s="43" t="s">
        <v>338</v>
      </c>
      <c r="BZ75" s="43" t="s">
        <v>338</v>
      </c>
      <c r="CA75" s="43" t="s">
        <v>338</v>
      </c>
      <c r="CB75" s="43" t="s">
        <v>341</v>
      </c>
      <c r="CC75" s="43" t="s">
        <v>338</v>
      </c>
      <c r="CD75" s="43" t="s">
        <v>340</v>
      </c>
      <c r="CE75" s="43" t="s">
        <v>338</v>
      </c>
      <c r="CF75" s="43" t="s">
        <v>338</v>
      </c>
      <c r="CG75" s="43" t="s">
        <v>341</v>
      </c>
      <c r="CH75" s="43" t="s">
        <v>338</v>
      </c>
      <c r="CI75" s="43" t="s">
        <v>340</v>
      </c>
      <c r="CJ75" s="43" t="s">
        <v>338</v>
      </c>
      <c r="CK75" s="43" t="s">
        <v>338</v>
      </c>
      <c r="CL75" s="43" t="s">
        <v>341</v>
      </c>
      <c r="CM75" s="43" t="s">
        <v>338</v>
      </c>
      <c r="CN75" s="43" t="s">
        <v>338</v>
      </c>
      <c r="CO75" s="43" t="s">
        <v>338</v>
      </c>
      <c r="CP75" s="43" t="s">
        <v>338</v>
      </c>
      <c r="CQ75" s="43" t="s">
        <v>338</v>
      </c>
      <c r="CR75" s="43" t="s">
        <v>338</v>
      </c>
      <c r="CS75" s="43" t="s">
        <v>338</v>
      </c>
      <c r="CT75" s="43" t="s">
        <v>338</v>
      </c>
      <c r="CU75" s="43" t="s">
        <v>338</v>
      </c>
      <c r="CV75" s="43" t="s">
        <v>340</v>
      </c>
      <c r="CW75" s="43" t="s">
        <v>340</v>
      </c>
      <c r="CX75" s="43" t="s">
        <v>340</v>
      </c>
      <c r="CY75" s="43" t="s">
        <v>338</v>
      </c>
      <c r="CZ75" s="43" t="s">
        <v>340</v>
      </c>
      <c r="DA75" s="43" t="s">
        <v>338</v>
      </c>
      <c r="DB75" s="43" t="s">
        <v>338</v>
      </c>
      <c r="DC75" s="43" t="s">
        <v>341</v>
      </c>
      <c r="DD75" s="43" t="s">
        <v>339</v>
      </c>
      <c r="DE75" s="43" t="s">
        <v>339</v>
      </c>
      <c r="DF75" s="43" t="s">
        <v>339</v>
      </c>
      <c r="DG75" s="43" t="s">
        <v>339</v>
      </c>
      <c r="DH75" s="43" t="s">
        <v>339</v>
      </c>
      <c r="DI75" s="43" t="s">
        <v>339</v>
      </c>
      <c r="DJ75" s="43" t="s">
        <v>339</v>
      </c>
      <c r="DK75" s="43" t="s">
        <v>339</v>
      </c>
      <c r="DL75" s="43" t="s">
        <v>339</v>
      </c>
      <c r="DM75" s="43" t="s">
        <v>341</v>
      </c>
      <c r="DN75" s="43" t="s">
        <v>340</v>
      </c>
      <c r="DO75" s="43" t="s">
        <v>338</v>
      </c>
      <c r="DP75" s="43" t="s">
        <v>338</v>
      </c>
      <c r="DQ75" s="43" t="s">
        <v>338</v>
      </c>
      <c r="DR75" s="43" t="s">
        <v>338</v>
      </c>
      <c r="DS75" s="43" t="s">
        <v>338</v>
      </c>
      <c r="DT75" s="43" t="s">
        <v>340</v>
      </c>
      <c r="DU75" s="43" t="s">
        <v>338</v>
      </c>
      <c r="DV75" s="43" t="s">
        <v>338</v>
      </c>
      <c r="DW75" s="43" t="s">
        <v>338</v>
      </c>
      <c r="DX75" s="43" t="s">
        <v>338</v>
      </c>
      <c r="DY75" s="43" t="s">
        <v>338</v>
      </c>
      <c r="DZ75" s="43" t="s">
        <v>340</v>
      </c>
      <c r="EA75" s="43" t="s">
        <v>338</v>
      </c>
      <c r="EB75" s="43" t="s">
        <v>340</v>
      </c>
      <c r="EC75" s="43" t="s">
        <v>338</v>
      </c>
      <c r="ED75" s="43" t="s">
        <v>338</v>
      </c>
      <c r="EE75" s="43" t="s">
        <v>338</v>
      </c>
      <c r="EF75" s="43" t="s">
        <v>338</v>
      </c>
      <c r="EG75" s="43" t="s">
        <v>338</v>
      </c>
      <c r="EH75" s="43" t="s">
        <v>340</v>
      </c>
      <c r="EI75" s="43" t="s">
        <v>338</v>
      </c>
      <c r="EJ75" s="43" t="s">
        <v>341</v>
      </c>
      <c r="EK75" s="43" t="s">
        <v>339</v>
      </c>
      <c r="EL75" s="43" t="s">
        <v>341</v>
      </c>
      <c r="EM75" s="43" t="s">
        <v>341</v>
      </c>
      <c r="EN75" s="43" t="s">
        <v>338</v>
      </c>
      <c r="EO75" s="43" t="s">
        <v>338</v>
      </c>
      <c r="EP75" s="43" t="s">
        <v>338</v>
      </c>
      <c r="EQ75" s="43" t="s">
        <v>341</v>
      </c>
      <c r="ER75" s="43" t="s">
        <v>339</v>
      </c>
      <c r="ES75" s="43" t="s">
        <v>339</v>
      </c>
      <c r="ET75" s="43" t="s">
        <v>339</v>
      </c>
      <c r="EU75" s="43" t="s">
        <v>339</v>
      </c>
      <c r="EV75" s="43" t="s">
        <v>339</v>
      </c>
      <c r="EW75" s="43" t="s">
        <v>341</v>
      </c>
      <c r="EX75" s="43" t="s">
        <v>339</v>
      </c>
      <c r="EY75" s="43" t="s">
        <v>341</v>
      </c>
      <c r="EZ75" s="43" t="s">
        <v>339</v>
      </c>
      <c r="FA75" s="43" t="s">
        <v>341</v>
      </c>
      <c r="FB75" s="43" t="s">
        <v>341</v>
      </c>
      <c r="FC75" s="43" t="s">
        <v>339</v>
      </c>
      <c r="FD75" s="43" t="s">
        <v>339</v>
      </c>
      <c r="FE75" s="43" t="s">
        <v>339</v>
      </c>
      <c r="FF75" s="43" t="s">
        <v>339</v>
      </c>
      <c r="FG75" s="43" t="s">
        <v>341</v>
      </c>
      <c r="FH75" s="43" t="s">
        <v>339</v>
      </c>
      <c r="FI75" s="43" t="s">
        <v>339</v>
      </c>
      <c r="FJ75" s="43" t="s">
        <v>339</v>
      </c>
      <c r="FK75" s="43" t="s">
        <v>339</v>
      </c>
      <c r="FL75" s="43" t="s">
        <v>339</v>
      </c>
      <c r="FM75" s="43" t="s">
        <v>339</v>
      </c>
      <c r="FN75" s="43" t="s">
        <v>341</v>
      </c>
      <c r="FO75" s="43" t="s">
        <v>339</v>
      </c>
      <c r="FP75" s="43" t="s">
        <v>339</v>
      </c>
      <c r="FQ75" s="43" t="s">
        <v>339</v>
      </c>
      <c r="FR75" s="43" t="s">
        <v>338</v>
      </c>
      <c r="FS75" s="43" t="s">
        <v>338</v>
      </c>
      <c r="FT75" s="43" t="s">
        <v>338</v>
      </c>
      <c r="FU75" s="43" t="s">
        <v>338</v>
      </c>
      <c r="FV75" s="43" t="s">
        <v>338</v>
      </c>
      <c r="FW75" s="43" t="s">
        <v>340</v>
      </c>
      <c r="FX75" s="43" t="s">
        <v>340</v>
      </c>
      <c r="FY75" s="43" t="s">
        <v>340</v>
      </c>
      <c r="FZ75" s="43" t="s">
        <v>340</v>
      </c>
      <c r="GA75" s="43" t="s">
        <v>341</v>
      </c>
      <c r="GB75" s="43" t="s">
        <v>340</v>
      </c>
      <c r="GC75" s="43" t="s">
        <v>338</v>
      </c>
      <c r="GD75" s="43" t="s">
        <v>338</v>
      </c>
      <c r="GE75" s="43" t="s">
        <v>338</v>
      </c>
      <c r="GF75" s="43" t="s">
        <v>338</v>
      </c>
      <c r="GG75" s="43" t="s">
        <v>340</v>
      </c>
      <c r="GH75" s="43" t="s">
        <v>338</v>
      </c>
      <c r="GI75" s="43" t="s">
        <v>338</v>
      </c>
      <c r="GJ75" s="43" t="s">
        <v>338</v>
      </c>
      <c r="GK75" s="43" t="s">
        <v>338</v>
      </c>
      <c r="GL75" s="43" t="s">
        <v>338</v>
      </c>
      <c r="GM75" s="43" t="s">
        <v>338</v>
      </c>
      <c r="GN75" s="43" t="s">
        <v>338</v>
      </c>
      <c r="GO75" s="43" t="s">
        <v>338</v>
      </c>
      <c r="GP75" s="43" t="s">
        <v>341</v>
      </c>
    </row>
    <row r="76" spans="1:198" x14ac:dyDescent="0.3">
      <c r="A76" s="43"/>
      <c r="B76" s="47" t="s">
        <v>740</v>
      </c>
      <c r="C76" s="47" t="s">
        <v>502</v>
      </c>
      <c r="D76" s="43" t="s">
        <v>337</v>
      </c>
      <c r="E76" s="45" t="s">
        <v>330</v>
      </c>
      <c r="F76" s="43" t="s">
        <v>433</v>
      </c>
      <c r="G76" s="43" t="s">
        <v>495</v>
      </c>
      <c r="H76" s="43" t="s">
        <v>497</v>
      </c>
      <c r="I76" s="119" t="s">
        <v>498</v>
      </c>
      <c r="J76" s="119" t="s">
        <v>831</v>
      </c>
      <c r="K76" s="119" t="s">
        <v>845</v>
      </c>
      <c r="L76" s="50">
        <v>15</v>
      </c>
      <c r="M76" s="129" t="s">
        <v>507</v>
      </c>
      <c r="N76" s="43" t="s">
        <v>338</v>
      </c>
      <c r="O76" s="43" t="s">
        <v>338</v>
      </c>
      <c r="P76" s="43" t="s">
        <v>340</v>
      </c>
      <c r="Q76" s="43" t="s">
        <v>338</v>
      </c>
      <c r="R76" s="43" t="s">
        <v>338</v>
      </c>
      <c r="S76" s="43" t="s">
        <v>338</v>
      </c>
      <c r="T76" s="43" t="s">
        <v>341</v>
      </c>
      <c r="U76" s="43" t="s">
        <v>338</v>
      </c>
      <c r="V76" s="43" t="s">
        <v>341</v>
      </c>
      <c r="W76" s="43" t="s">
        <v>341</v>
      </c>
      <c r="X76" s="43" t="s">
        <v>340</v>
      </c>
      <c r="Y76" s="43" t="s">
        <v>340</v>
      </c>
      <c r="Z76" s="43" t="s">
        <v>338</v>
      </c>
      <c r="AA76" s="43" t="s">
        <v>338</v>
      </c>
      <c r="AB76" s="43" t="s">
        <v>338</v>
      </c>
      <c r="AC76" s="43" t="s">
        <v>338</v>
      </c>
      <c r="AD76" s="43" t="s">
        <v>338</v>
      </c>
      <c r="AE76" s="43" t="s">
        <v>338</v>
      </c>
      <c r="AF76" s="43" t="s">
        <v>338</v>
      </c>
      <c r="AG76" s="43" t="s">
        <v>338</v>
      </c>
      <c r="AH76" s="43" t="s">
        <v>338</v>
      </c>
      <c r="AI76" s="43" t="s">
        <v>340</v>
      </c>
      <c r="AJ76" s="43" t="s">
        <v>338</v>
      </c>
      <c r="AK76" s="43" t="s">
        <v>338</v>
      </c>
      <c r="AL76" s="43" t="s">
        <v>341</v>
      </c>
      <c r="AM76" s="43" t="s">
        <v>338</v>
      </c>
      <c r="AN76" s="43" t="s">
        <v>338</v>
      </c>
      <c r="AO76" s="43" t="s">
        <v>338</v>
      </c>
      <c r="AP76" s="43" t="s">
        <v>338</v>
      </c>
      <c r="AQ76" s="43" t="s">
        <v>338</v>
      </c>
      <c r="AR76" s="43" t="s">
        <v>341</v>
      </c>
      <c r="AS76" s="43" t="s">
        <v>338</v>
      </c>
      <c r="AT76" s="43" t="s">
        <v>338</v>
      </c>
      <c r="AU76" s="43" t="s">
        <v>338</v>
      </c>
      <c r="AV76" s="43" t="s">
        <v>338</v>
      </c>
      <c r="AW76" s="43" t="s">
        <v>338</v>
      </c>
      <c r="AX76" s="43" t="s">
        <v>340</v>
      </c>
      <c r="AY76" s="43" t="s">
        <v>340</v>
      </c>
      <c r="AZ76" s="43" t="s">
        <v>338</v>
      </c>
      <c r="BA76" s="43" t="s">
        <v>338</v>
      </c>
      <c r="BB76" s="43" t="s">
        <v>338</v>
      </c>
      <c r="BC76" s="43" t="s">
        <v>338</v>
      </c>
      <c r="BD76" s="43" t="s">
        <v>341</v>
      </c>
      <c r="BE76" s="43" t="s">
        <v>338</v>
      </c>
      <c r="BF76" s="43" t="s">
        <v>338</v>
      </c>
      <c r="BG76" s="43" t="s">
        <v>340</v>
      </c>
      <c r="BH76" s="43" t="s">
        <v>338</v>
      </c>
      <c r="BI76" s="43" t="s">
        <v>338</v>
      </c>
      <c r="BJ76" s="43" t="s">
        <v>339</v>
      </c>
      <c r="BK76" s="43" t="s">
        <v>339</v>
      </c>
      <c r="BL76" s="129" t="s">
        <v>878</v>
      </c>
      <c r="BM76" s="43" t="s">
        <v>338</v>
      </c>
      <c r="BN76" s="43" t="s">
        <v>338</v>
      </c>
      <c r="BO76" s="43" t="s">
        <v>340</v>
      </c>
      <c r="BP76" s="43" t="s">
        <v>338</v>
      </c>
      <c r="BQ76" s="43" t="s">
        <v>338</v>
      </c>
      <c r="BR76" s="43" t="s">
        <v>338</v>
      </c>
      <c r="BS76" s="43" t="s">
        <v>341</v>
      </c>
      <c r="BT76" s="43" t="s">
        <v>338</v>
      </c>
      <c r="BU76" s="43" t="s">
        <v>341</v>
      </c>
      <c r="BV76" s="43" t="s">
        <v>341</v>
      </c>
      <c r="BW76" s="43" t="s">
        <v>338</v>
      </c>
      <c r="BX76" s="43" t="s">
        <v>338</v>
      </c>
      <c r="BY76" s="43" t="s">
        <v>338</v>
      </c>
      <c r="BZ76" s="43" t="s">
        <v>338</v>
      </c>
      <c r="CA76" s="43" t="s">
        <v>338</v>
      </c>
      <c r="CB76" s="43" t="s">
        <v>341</v>
      </c>
      <c r="CC76" s="43" t="s">
        <v>338</v>
      </c>
      <c r="CD76" s="43" t="s">
        <v>340</v>
      </c>
      <c r="CE76" s="43" t="s">
        <v>338</v>
      </c>
      <c r="CF76" s="43" t="s">
        <v>338</v>
      </c>
      <c r="CG76" s="43" t="s">
        <v>341</v>
      </c>
      <c r="CH76" s="43" t="s">
        <v>338</v>
      </c>
      <c r="CI76" s="43" t="s">
        <v>340</v>
      </c>
      <c r="CJ76" s="43" t="s">
        <v>338</v>
      </c>
      <c r="CK76" s="43" t="s">
        <v>338</v>
      </c>
      <c r="CL76" s="43" t="s">
        <v>341</v>
      </c>
      <c r="CM76" s="43" t="s">
        <v>338</v>
      </c>
      <c r="CN76" s="43" t="s">
        <v>338</v>
      </c>
      <c r="CO76" s="43" t="s">
        <v>338</v>
      </c>
      <c r="CP76" s="43" t="s">
        <v>338</v>
      </c>
      <c r="CQ76" s="43" t="s">
        <v>338</v>
      </c>
      <c r="CR76" s="43" t="s">
        <v>338</v>
      </c>
      <c r="CS76" s="43" t="s">
        <v>338</v>
      </c>
      <c r="CT76" s="43" t="s">
        <v>338</v>
      </c>
      <c r="CU76" s="43" t="s">
        <v>338</v>
      </c>
      <c r="CV76" s="43" t="s">
        <v>340</v>
      </c>
      <c r="CW76" s="43" t="s">
        <v>340</v>
      </c>
      <c r="CX76" s="43" t="s">
        <v>340</v>
      </c>
      <c r="CY76" s="43" t="s">
        <v>338</v>
      </c>
      <c r="CZ76" s="43" t="s">
        <v>340</v>
      </c>
      <c r="DA76" s="43" t="s">
        <v>338</v>
      </c>
      <c r="DB76" s="43" t="s">
        <v>338</v>
      </c>
      <c r="DC76" s="43" t="s">
        <v>341</v>
      </c>
      <c r="DD76" s="43" t="s">
        <v>339</v>
      </c>
      <c r="DE76" s="43" t="s">
        <v>339</v>
      </c>
      <c r="DF76" s="43" t="s">
        <v>339</v>
      </c>
      <c r="DG76" s="43" t="s">
        <v>339</v>
      </c>
      <c r="DH76" s="43" t="s">
        <v>339</v>
      </c>
      <c r="DI76" s="43" t="s">
        <v>339</v>
      </c>
      <c r="DJ76" s="43" t="s">
        <v>339</v>
      </c>
      <c r="DK76" s="43" t="s">
        <v>339</v>
      </c>
      <c r="DL76" s="43" t="s">
        <v>339</v>
      </c>
      <c r="DM76" s="43" t="s">
        <v>341</v>
      </c>
      <c r="DN76" s="43" t="s">
        <v>340</v>
      </c>
      <c r="DO76" s="43" t="s">
        <v>338</v>
      </c>
      <c r="DP76" s="43" t="s">
        <v>338</v>
      </c>
      <c r="DQ76" s="43" t="s">
        <v>338</v>
      </c>
      <c r="DR76" s="43" t="s">
        <v>338</v>
      </c>
      <c r="DS76" s="43" t="s">
        <v>338</v>
      </c>
      <c r="DT76" s="43" t="s">
        <v>340</v>
      </c>
      <c r="DU76" s="43" t="s">
        <v>338</v>
      </c>
      <c r="DV76" s="43" t="s">
        <v>338</v>
      </c>
      <c r="DW76" s="43" t="s">
        <v>338</v>
      </c>
      <c r="DX76" s="43" t="s">
        <v>338</v>
      </c>
      <c r="DY76" s="43" t="s">
        <v>338</v>
      </c>
      <c r="DZ76" s="43" t="s">
        <v>340</v>
      </c>
      <c r="EA76" s="43" t="s">
        <v>338</v>
      </c>
      <c r="EB76" s="43" t="s">
        <v>340</v>
      </c>
      <c r="EC76" s="43" t="s">
        <v>338</v>
      </c>
      <c r="ED76" s="43" t="s">
        <v>338</v>
      </c>
      <c r="EE76" s="43" t="s">
        <v>338</v>
      </c>
      <c r="EF76" s="43" t="s">
        <v>338</v>
      </c>
      <c r="EG76" s="43" t="s">
        <v>338</v>
      </c>
      <c r="EH76" s="43" t="s">
        <v>340</v>
      </c>
      <c r="EI76" s="43" t="s">
        <v>338</v>
      </c>
      <c r="EJ76" s="43" t="s">
        <v>341</v>
      </c>
      <c r="EK76" s="43" t="s">
        <v>339</v>
      </c>
      <c r="EL76" s="43" t="s">
        <v>341</v>
      </c>
      <c r="EM76" s="43" t="s">
        <v>341</v>
      </c>
      <c r="EN76" s="43" t="s">
        <v>338</v>
      </c>
      <c r="EO76" s="43" t="s">
        <v>338</v>
      </c>
      <c r="EP76" s="43" t="s">
        <v>338</v>
      </c>
      <c r="EQ76" s="43" t="s">
        <v>341</v>
      </c>
      <c r="ER76" s="43" t="s">
        <v>339</v>
      </c>
      <c r="ES76" s="43" t="s">
        <v>339</v>
      </c>
      <c r="ET76" s="43" t="s">
        <v>339</v>
      </c>
      <c r="EU76" s="43" t="s">
        <v>339</v>
      </c>
      <c r="EV76" s="43" t="s">
        <v>339</v>
      </c>
      <c r="EW76" s="43" t="s">
        <v>341</v>
      </c>
      <c r="EX76" s="43" t="s">
        <v>339</v>
      </c>
      <c r="EY76" s="43" t="s">
        <v>341</v>
      </c>
      <c r="EZ76" s="43" t="s">
        <v>339</v>
      </c>
      <c r="FA76" s="43" t="s">
        <v>341</v>
      </c>
      <c r="FB76" s="43" t="s">
        <v>341</v>
      </c>
      <c r="FC76" s="43" t="s">
        <v>339</v>
      </c>
      <c r="FD76" s="43" t="s">
        <v>339</v>
      </c>
      <c r="FE76" s="43" t="s">
        <v>339</v>
      </c>
      <c r="FF76" s="43" t="s">
        <v>339</v>
      </c>
      <c r="FG76" s="43" t="s">
        <v>341</v>
      </c>
      <c r="FH76" s="43" t="s">
        <v>339</v>
      </c>
      <c r="FI76" s="43" t="s">
        <v>339</v>
      </c>
      <c r="FJ76" s="43" t="s">
        <v>339</v>
      </c>
      <c r="FK76" s="43" t="s">
        <v>339</v>
      </c>
      <c r="FL76" s="43" t="s">
        <v>339</v>
      </c>
      <c r="FM76" s="43" t="s">
        <v>339</v>
      </c>
      <c r="FN76" s="43" t="s">
        <v>341</v>
      </c>
      <c r="FO76" s="43" t="s">
        <v>339</v>
      </c>
      <c r="FP76" s="43" t="s">
        <v>339</v>
      </c>
      <c r="FQ76" s="43" t="s">
        <v>339</v>
      </c>
      <c r="FR76" s="43" t="s">
        <v>338</v>
      </c>
      <c r="FS76" s="43" t="s">
        <v>338</v>
      </c>
      <c r="FT76" s="43" t="s">
        <v>338</v>
      </c>
      <c r="FU76" s="43" t="s">
        <v>338</v>
      </c>
      <c r="FV76" s="43" t="s">
        <v>338</v>
      </c>
      <c r="FW76" s="43" t="s">
        <v>340</v>
      </c>
      <c r="FX76" s="43" t="s">
        <v>340</v>
      </c>
      <c r="FY76" s="43" t="s">
        <v>340</v>
      </c>
      <c r="FZ76" s="43" t="s">
        <v>340</v>
      </c>
      <c r="GA76" s="43" t="s">
        <v>341</v>
      </c>
      <c r="GB76" s="43" t="s">
        <v>340</v>
      </c>
      <c r="GC76" s="43" t="s">
        <v>338</v>
      </c>
      <c r="GD76" s="43" t="s">
        <v>338</v>
      </c>
      <c r="GE76" s="43" t="s">
        <v>338</v>
      </c>
      <c r="GF76" s="43" t="s">
        <v>338</v>
      </c>
      <c r="GG76" s="43" t="s">
        <v>340</v>
      </c>
      <c r="GH76" s="43" t="s">
        <v>338</v>
      </c>
      <c r="GI76" s="43" t="s">
        <v>338</v>
      </c>
      <c r="GJ76" s="43" t="s">
        <v>338</v>
      </c>
      <c r="GK76" s="43" t="s">
        <v>338</v>
      </c>
      <c r="GL76" s="43" t="s">
        <v>338</v>
      </c>
      <c r="GM76" s="43" t="s">
        <v>338</v>
      </c>
      <c r="GN76" s="43" t="s">
        <v>338</v>
      </c>
      <c r="GO76" s="43" t="s">
        <v>338</v>
      </c>
      <c r="GP76" s="43" t="s">
        <v>341</v>
      </c>
    </row>
    <row r="77" spans="1:198" x14ac:dyDescent="0.3">
      <c r="A77" s="43"/>
      <c r="B77" s="47" t="s">
        <v>740</v>
      </c>
      <c r="C77" s="47" t="s">
        <v>502</v>
      </c>
      <c r="D77" s="43" t="s">
        <v>337</v>
      </c>
      <c r="E77" s="45" t="s">
        <v>337</v>
      </c>
      <c r="F77" s="43" t="s">
        <v>433</v>
      </c>
      <c r="G77" s="43" t="s">
        <v>495</v>
      </c>
      <c r="H77" s="43" t="s">
        <v>497</v>
      </c>
      <c r="I77" s="119" t="s">
        <v>498</v>
      </c>
      <c r="J77" s="119" t="s">
        <v>833</v>
      </c>
      <c r="K77" s="119" t="s">
        <v>846</v>
      </c>
      <c r="L77" s="50">
        <v>23</v>
      </c>
      <c r="M77" s="129" t="s">
        <v>507</v>
      </c>
      <c r="N77" s="43" t="s">
        <v>338</v>
      </c>
      <c r="O77" s="43" t="s">
        <v>338</v>
      </c>
      <c r="P77" s="43" t="s">
        <v>340</v>
      </c>
      <c r="Q77" s="43" t="s">
        <v>338</v>
      </c>
      <c r="R77" s="43" t="s">
        <v>338</v>
      </c>
      <c r="S77" s="43" t="s">
        <v>338</v>
      </c>
      <c r="T77" s="43" t="s">
        <v>341</v>
      </c>
      <c r="U77" s="43" t="s">
        <v>338</v>
      </c>
      <c r="V77" s="43" t="s">
        <v>341</v>
      </c>
      <c r="W77" s="43" t="s">
        <v>341</v>
      </c>
      <c r="X77" s="43" t="s">
        <v>340</v>
      </c>
      <c r="Y77" s="43" t="s">
        <v>340</v>
      </c>
      <c r="Z77" s="43" t="s">
        <v>338</v>
      </c>
      <c r="AA77" s="43" t="s">
        <v>338</v>
      </c>
      <c r="AB77" s="43" t="s">
        <v>338</v>
      </c>
      <c r="AC77" s="43" t="s">
        <v>338</v>
      </c>
      <c r="AD77" s="43" t="s">
        <v>338</v>
      </c>
      <c r="AE77" s="43" t="s">
        <v>338</v>
      </c>
      <c r="AF77" s="43" t="s">
        <v>338</v>
      </c>
      <c r="AG77" s="43" t="s">
        <v>338</v>
      </c>
      <c r="AH77" s="43" t="s">
        <v>338</v>
      </c>
      <c r="AI77" s="43" t="s">
        <v>340</v>
      </c>
      <c r="AJ77" s="43" t="s">
        <v>338</v>
      </c>
      <c r="AK77" s="43" t="s">
        <v>338</v>
      </c>
      <c r="AL77" s="43" t="s">
        <v>341</v>
      </c>
      <c r="AM77" s="43" t="s">
        <v>338</v>
      </c>
      <c r="AN77" s="43" t="s">
        <v>338</v>
      </c>
      <c r="AO77" s="43" t="s">
        <v>338</v>
      </c>
      <c r="AP77" s="43" t="s">
        <v>338</v>
      </c>
      <c r="AQ77" s="43" t="s">
        <v>338</v>
      </c>
      <c r="AR77" s="43" t="s">
        <v>341</v>
      </c>
      <c r="AS77" s="43" t="s">
        <v>338</v>
      </c>
      <c r="AT77" s="43" t="s">
        <v>338</v>
      </c>
      <c r="AU77" s="43" t="s">
        <v>338</v>
      </c>
      <c r="AV77" s="43" t="s">
        <v>338</v>
      </c>
      <c r="AW77" s="43" t="s">
        <v>338</v>
      </c>
      <c r="AX77" s="43" t="s">
        <v>340</v>
      </c>
      <c r="AY77" s="43" t="s">
        <v>340</v>
      </c>
      <c r="AZ77" s="43" t="s">
        <v>338</v>
      </c>
      <c r="BA77" s="43" t="s">
        <v>338</v>
      </c>
      <c r="BB77" s="43" t="s">
        <v>338</v>
      </c>
      <c r="BC77" s="43" t="s">
        <v>338</v>
      </c>
      <c r="BD77" s="43" t="s">
        <v>341</v>
      </c>
      <c r="BE77" s="43" t="s">
        <v>338</v>
      </c>
      <c r="BF77" s="43" t="s">
        <v>338</v>
      </c>
      <c r="BG77" s="43" t="s">
        <v>340</v>
      </c>
      <c r="BH77" s="43" t="s">
        <v>338</v>
      </c>
      <c r="BI77" s="43" t="s">
        <v>338</v>
      </c>
      <c r="BJ77" s="43" t="s">
        <v>339</v>
      </c>
      <c r="BK77" s="43" t="s">
        <v>339</v>
      </c>
      <c r="BL77" s="129" t="s">
        <v>878</v>
      </c>
      <c r="BM77" s="43" t="s">
        <v>338</v>
      </c>
      <c r="BN77" s="43" t="s">
        <v>338</v>
      </c>
      <c r="BO77" s="43" t="s">
        <v>340</v>
      </c>
      <c r="BP77" s="43" t="s">
        <v>338</v>
      </c>
      <c r="BQ77" s="43" t="s">
        <v>338</v>
      </c>
      <c r="BR77" s="43" t="s">
        <v>338</v>
      </c>
      <c r="BS77" s="43" t="s">
        <v>341</v>
      </c>
      <c r="BT77" s="43" t="s">
        <v>338</v>
      </c>
      <c r="BU77" s="43" t="s">
        <v>341</v>
      </c>
      <c r="BV77" s="43" t="s">
        <v>341</v>
      </c>
      <c r="BW77" s="43" t="s">
        <v>338</v>
      </c>
      <c r="BX77" s="43" t="s">
        <v>338</v>
      </c>
      <c r="BY77" s="43" t="s">
        <v>338</v>
      </c>
      <c r="BZ77" s="43" t="s">
        <v>338</v>
      </c>
      <c r="CA77" s="43" t="s">
        <v>338</v>
      </c>
      <c r="CB77" s="43" t="s">
        <v>341</v>
      </c>
      <c r="CC77" s="43" t="s">
        <v>338</v>
      </c>
      <c r="CD77" s="43" t="s">
        <v>340</v>
      </c>
      <c r="CE77" s="43" t="s">
        <v>338</v>
      </c>
      <c r="CF77" s="43" t="s">
        <v>338</v>
      </c>
      <c r="CG77" s="43" t="s">
        <v>341</v>
      </c>
      <c r="CH77" s="43" t="s">
        <v>338</v>
      </c>
      <c r="CI77" s="43" t="s">
        <v>340</v>
      </c>
      <c r="CJ77" s="43" t="s">
        <v>338</v>
      </c>
      <c r="CK77" s="43" t="s">
        <v>338</v>
      </c>
      <c r="CL77" s="43" t="s">
        <v>341</v>
      </c>
      <c r="CM77" s="43" t="s">
        <v>341</v>
      </c>
      <c r="CN77" s="43" t="s">
        <v>341</v>
      </c>
      <c r="CO77" s="43" t="s">
        <v>341</v>
      </c>
      <c r="CP77" s="43" t="s">
        <v>341</v>
      </c>
      <c r="CQ77" s="43" t="s">
        <v>341</v>
      </c>
      <c r="CR77" s="43" t="s">
        <v>341</v>
      </c>
      <c r="CS77" s="43" t="s">
        <v>341</v>
      </c>
      <c r="CT77" s="43" t="s">
        <v>341</v>
      </c>
      <c r="CU77" s="43" t="s">
        <v>341</v>
      </c>
      <c r="CV77" s="43" t="s">
        <v>341</v>
      </c>
      <c r="CW77" s="43" t="s">
        <v>341</v>
      </c>
      <c r="CX77" s="43" t="s">
        <v>341</v>
      </c>
      <c r="CY77" s="43" t="s">
        <v>341</v>
      </c>
      <c r="CZ77" s="43" t="s">
        <v>341</v>
      </c>
      <c r="DA77" s="43" t="s">
        <v>338</v>
      </c>
      <c r="DB77" s="43" t="s">
        <v>338</v>
      </c>
      <c r="DC77" s="43" t="s">
        <v>341</v>
      </c>
      <c r="DD77" s="43" t="s">
        <v>339</v>
      </c>
      <c r="DE77" s="43" t="s">
        <v>339</v>
      </c>
      <c r="DF77" s="43" t="s">
        <v>339</v>
      </c>
      <c r="DG77" s="43" t="s">
        <v>339</v>
      </c>
      <c r="DH77" s="43" t="s">
        <v>339</v>
      </c>
      <c r="DI77" s="43" t="s">
        <v>339</v>
      </c>
      <c r="DJ77" s="43" t="s">
        <v>339</v>
      </c>
      <c r="DK77" s="43" t="s">
        <v>339</v>
      </c>
      <c r="DL77" s="43" t="s">
        <v>339</v>
      </c>
      <c r="DM77" s="43" t="s">
        <v>341</v>
      </c>
      <c r="DN77" s="43" t="s">
        <v>341</v>
      </c>
      <c r="DO77" s="43" t="s">
        <v>339</v>
      </c>
      <c r="DP77" s="43" t="s">
        <v>339</v>
      </c>
      <c r="DQ77" s="43" t="s">
        <v>339</v>
      </c>
      <c r="DR77" s="43" t="s">
        <v>339</v>
      </c>
      <c r="DS77" s="43" t="s">
        <v>339</v>
      </c>
      <c r="DT77" s="43" t="s">
        <v>339</v>
      </c>
      <c r="DU77" s="43" t="s">
        <v>339</v>
      </c>
      <c r="DV77" s="43" t="s">
        <v>339</v>
      </c>
      <c r="DW77" s="43" t="s">
        <v>339</v>
      </c>
      <c r="DX77" s="43" t="s">
        <v>339</v>
      </c>
      <c r="DY77" s="43" t="s">
        <v>339</v>
      </c>
      <c r="DZ77" s="43" t="s">
        <v>339</v>
      </c>
      <c r="EA77" s="43" t="s">
        <v>339</v>
      </c>
      <c r="EB77" s="43" t="s">
        <v>341</v>
      </c>
      <c r="EC77" s="43" t="s">
        <v>339</v>
      </c>
      <c r="ED77" s="43" t="s">
        <v>339</v>
      </c>
      <c r="EE77" s="43" t="s">
        <v>339</v>
      </c>
      <c r="EF77" s="43" t="s">
        <v>339</v>
      </c>
      <c r="EG77" s="43" t="s">
        <v>339</v>
      </c>
      <c r="EH77" s="43" t="s">
        <v>339</v>
      </c>
      <c r="EI77" s="43" t="s">
        <v>339</v>
      </c>
      <c r="EJ77" s="43" t="s">
        <v>341</v>
      </c>
      <c r="EK77" s="43" t="s">
        <v>339</v>
      </c>
      <c r="EL77" s="43" t="s">
        <v>341</v>
      </c>
      <c r="EM77" s="43" t="s">
        <v>341</v>
      </c>
      <c r="EN77" s="43" t="s">
        <v>338</v>
      </c>
      <c r="EO77" s="43" t="s">
        <v>338</v>
      </c>
      <c r="EP77" s="43" t="s">
        <v>338</v>
      </c>
      <c r="EQ77" s="43" t="s">
        <v>341</v>
      </c>
      <c r="ER77" s="43" t="s">
        <v>339</v>
      </c>
      <c r="ES77" s="43" t="s">
        <v>339</v>
      </c>
      <c r="ET77" s="43" t="s">
        <v>339</v>
      </c>
      <c r="EU77" s="43" t="s">
        <v>339</v>
      </c>
      <c r="EV77" s="43" t="s">
        <v>339</v>
      </c>
      <c r="EW77" s="43" t="s">
        <v>341</v>
      </c>
      <c r="EX77" s="43" t="s">
        <v>339</v>
      </c>
      <c r="EY77" s="43" t="s">
        <v>341</v>
      </c>
      <c r="EZ77" s="43" t="s">
        <v>339</v>
      </c>
      <c r="FA77" s="43" t="s">
        <v>341</v>
      </c>
      <c r="FB77" s="43" t="s">
        <v>341</v>
      </c>
      <c r="FC77" s="43" t="s">
        <v>339</v>
      </c>
      <c r="FD77" s="43" t="s">
        <v>339</v>
      </c>
      <c r="FE77" s="43" t="s">
        <v>339</v>
      </c>
      <c r="FF77" s="43" t="s">
        <v>339</v>
      </c>
      <c r="FG77" s="43" t="s">
        <v>341</v>
      </c>
      <c r="FH77" s="43" t="s">
        <v>339</v>
      </c>
      <c r="FI77" s="43" t="s">
        <v>339</v>
      </c>
      <c r="FJ77" s="43" t="s">
        <v>339</v>
      </c>
      <c r="FK77" s="43" t="s">
        <v>339</v>
      </c>
      <c r="FL77" s="43" t="s">
        <v>339</v>
      </c>
      <c r="FM77" s="43" t="s">
        <v>339</v>
      </c>
      <c r="FN77" s="43" t="s">
        <v>341</v>
      </c>
      <c r="FO77" s="43" t="s">
        <v>339</v>
      </c>
      <c r="FP77" s="43" t="s">
        <v>339</v>
      </c>
      <c r="FQ77" s="43" t="s">
        <v>339</v>
      </c>
      <c r="FR77" s="43" t="s">
        <v>338</v>
      </c>
      <c r="FS77" s="43" t="s">
        <v>338</v>
      </c>
      <c r="FT77" s="43" t="s">
        <v>338</v>
      </c>
      <c r="FU77" s="43" t="s">
        <v>338</v>
      </c>
      <c r="FV77" s="43" t="s">
        <v>338</v>
      </c>
      <c r="FW77" s="43" t="s">
        <v>340</v>
      </c>
      <c r="FX77" s="43" t="s">
        <v>340</v>
      </c>
      <c r="FY77" s="43" t="s">
        <v>341</v>
      </c>
      <c r="FZ77" s="43" t="s">
        <v>340</v>
      </c>
      <c r="GA77" s="43" t="s">
        <v>341</v>
      </c>
      <c r="GB77" s="43" t="s">
        <v>341</v>
      </c>
      <c r="GC77" s="43" t="s">
        <v>339</v>
      </c>
      <c r="GD77" s="43" t="s">
        <v>339</v>
      </c>
      <c r="GE77" s="43" t="s">
        <v>339</v>
      </c>
      <c r="GF77" s="43" t="s">
        <v>339</v>
      </c>
      <c r="GG77" s="43" t="s">
        <v>339</v>
      </c>
      <c r="GH77" s="43" t="s">
        <v>339</v>
      </c>
      <c r="GI77" s="43" t="s">
        <v>338</v>
      </c>
      <c r="GJ77" s="43" t="s">
        <v>338</v>
      </c>
      <c r="GK77" s="43" t="s">
        <v>338</v>
      </c>
      <c r="GL77" s="43" t="s">
        <v>338</v>
      </c>
      <c r="GM77" s="43" t="s">
        <v>338</v>
      </c>
      <c r="GN77" s="43" t="s">
        <v>338</v>
      </c>
      <c r="GO77" s="43" t="s">
        <v>338</v>
      </c>
      <c r="GP77" s="43" t="s">
        <v>341</v>
      </c>
    </row>
    <row r="78" spans="1:198" x14ac:dyDescent="0.3">
      <c r="A78" s="43"/>
      <c r="B78" s="47" t="s">
        <v>741</v>
      </c>
      <c r="C78" s="47" t="s">
        <v>502</v>
      </c>
      <c r="D78" s="43" t="s">
        <v>337</v>
      </c>
      <c r="E78" s="45" t="s">
        <v>329</v>
      </c>
      <c r="F78" s="43" t="s">
        <v>336</v>
      </c>
      <c r="G78" s="43" t="s">
        <v>495</v>
      </c>
      <c r="H78" s="43" t="s">
        <v>497</v>
      </c>
      <c r="I78" s="119" t="s">
        <v>498</v>
      </c>
      <c r="J78" s="119" t="s">
        <v>830</v>
      </c>
      <c r="K78" s="119" t="s">
        <v>844</v>
      </c>
      <c r="L78" s="50">
        <v>11</v>
      </c>
      <c r="M78" s="129" t="s">
        <v>507</v>
      </c>
      <c r="N78" s="43" t="s">
        <v>338</v>
      </c>
      <c r="O78" s="43" t="s">
        <v>338</v>
      </c>
      <c r="P78" s="43" t="s">
        <v>340</v>
      </c>
      <c r="Q78" s="43" t="s">
        <v>338</v>
      </c>
      <c r="R78" s="43" t="s">
        <v>338</v>
      </c>
      <c r="S78" s="43" t="s">
        <v>338</v>
      </c>
      <c r="T78" s="43" t="s">
        <v>341</v>
      </c>
      <c r="U78" s="43" t="s">
        <v>338</v>
      </c>
      <c r="V78" s="43" t="s">
        <v>341</v>
      </c>
      <c r="W78" s="43" t="s">
        <v>341</v>
      </c>
      <c r="X78" s="43" t="s">
        <v>340</v>
      </c>
      <c r="Y78" s="43" t="s">
        <v>340</v>
      </c>
      <c r="Z78" s="43" t="s">
        <v>338</v>
      </c>
      <c r="AA78" s="43" t="s">
        <v>338</v>
      </c>
      <c r="AB78" s="43" t="s">
        <v>338</v>
      </c>
      <c r="AC78" s="43" t="s">
        <v>338</v>
      </c>
      <c r="AD78" s="43" t="s">
        <v>338</v>
      </c>
      <c r="AE78" s="43" t="s">
        <v>338</v>
      </c>
      <c r="AF78" s="43" t="s">
        <v>338</v>
      </c>
      <c r="AG78" s="43" t="s">
        <v>338</v>
      </c>
      <c r="AH78" s="43" t="s">
        <v>338</v>
      </c>
      <c r="AI78" s="43" t="s">
        <v>340</v>
      </c>
      <c r="AJ78" s="43" t="s">
        <v>338</v>
      </c>
      <c r="AK78" s="43" t="s">
        <v>338</v>
      </c>
      <c r="AL78" s="43" t="s">
        <v>341</v>
      </c>
      <c r="AM78" s="43" t="s">
        <v>338</v>
      </c>
      <c r="AN78" s="43" t="s">
        <v>338</v>
      </c>
      <c r="AO78" s="43" t="s">
        <v>338</v>
      </c>
      <c r="AP78" s="43" t="s">
        <v>341</v>
      </c>
      <c r="AQ78" s="43" t="s">
        <v>339</v>
      </c>
      <c r="AR78" s="43" t="s">
        <v>339</v>
      </c>
      <c r="AS78" s="43" t="s">
        <v>339</v>
      </c>
      <c r="AT78" s="43" t="s">
        <v>339</v>
      </c>
      <c r="AU78" s="43" t="s">
        <v>339</v>
      </c>
      <c r="AV78" s="43" t="s">
        <v>338</v>
      </c>
      <c r="AW78" s="43" t="s">
        <v>338</v>
      </c>
      <c r="AX78" s="43" t="s">
        <v>340</v>
      </c>
      <c r="AY78" s="43" t="s">
        <v>340</v>
      </c>
      <c r="AZ78" s="43" t="s">
        <v>338</v>
      </c>
      <c r="BA78" s="43" t="s">
        <v>338</v>
      </c>
      <c r="BB78" s="43" t="s">
        <v>338</v>
      </c>
      <c r="BC78" s="43" t="s">
        <v>338</v>
      </c>
      <c r="BD78" s="43" t="s">
        <v>341</v>
      </c>
      <c r="BE78" s="43" t="s">
        <v>338</v>
      </c>
      <c r="BF78" s="43" t="s">
        <v>338</v>
      </c>
      <c r="BG78" s="43" t="s">
        <v>340</v>
      </c>
      <c r="BH78" s="43" t="s">
        <v>338</v>
      </c>
      <c r="BI78" s="43" t="s">
        <v>338</v>
      </c>
      <c r="BJ78" s="43" t="s">
        <v>339</v>
      </c>
      <c r="BK78" s="43" t="s">
        <v>339</v>
      </c>
      <c r="BL78" s="129" t="s">
        <v>878</v>
      </c>
      <c r="BM78" s="43" t="s">
        <v>338</v>
      </c>
      <c r="BN78" s="43" t="s">
        <v>338</v>
      </c>
      <c r="BO78" s="43" t="s">
        <v>340</v>
      </c>
      <c r="BP78" s="43" t="s">
        <v>338</v>
      </c>
      <c r="BQ78" s="43" t="s">
        <v>338</v>
      </c>
      <c r="BR78" s="43" t="s">
        <v>338</v>
      </c>
      <c r="BS78" s="43" t="s">
        <v>341</v>
      </c>
      <c r="BT78" s="43" t="s">
        <v>338</v>
      </c>
      <c r="BU78" s="43" t="s">
        <v>341</v>
      </c>
      <c r="BV78" s="43" t="s">
        <v>341</v>
      </c>
      <c r="BW78" s="43" t="s">
        <v>338</v>
      </c>
      <c r="BX78" s="43" t="s">
        <v>338</v>
      </c>
      <c r="BY78" s="43" t="s">
        <v>338</v>
      </c>
      <c r="BZ78" s="43" t="s">
        <v>338</v>
      </c>
      <c r="CA78" s="43" t="s">
        <v>338</v>
      </c>
      <c r="CB78" s="43" t="s">
        <v>341</v>
      </c>
      <c r="CC78" s="43" t="s">
        <v>338</v>
      </c>
      <c r="CD78" s="43" t="s">
        <v>340</v>
      </c>
      <c r="CE78" s="43" t="s">
        <v>338</v>
      </c>
      <c r="CF78" s="43" t="s">
        <v>338</v>
      </c>
      <c r="CG78" s="43" t="s">
        <v>341</v>
      </c>
      <c r="CH78" s="43" t="s">
        <v>338</v>
      </c>
      <c r="CI78" s="43" t="s">
        <v>340</v>
      </c>
      <c r="CJ78" s="43" t="s">
        <v>338</v>
      </c>
      <c r="CK78" s="43" t="s">
        <v>338</v>
      </c>
      <c r="CL78" s="43" t="s">
        <v>341</v>
      </c>
      <c r="CM78" s="43" t="s">
        <v>338</v>
      </c>
      <c r="CN78" s="43" t="s">
        <v>338</v>
      </c>
      <c r="CO78" s="43" t="s">
        <v>338</v>
      </c>
      <c r="CP78" s="43" t="s">
        <v>338</v>
      </c>
      <c r="CQ78" s="43" t="s">
        <v>338</v>
      </c>
      <c r="CR78" s="43" t="s">
        <v>338</v>
      </c>
      <c r="CS78" s="43" t="s">
        <v>338</v>
      </c>
      <c r="CT78" s="43" t="s">
        <v>338</v>
      </c>
      <c r="CU78" s="43" t="s">
        <v>338</v>
      </c>
      <c r="CV78" s="43" t="s">
        <v>340</v>
      </c>
      <c r="CW78" s="43" t="s">
        <v>340</v>
      </c>
      <c r="CX78" s="43" t="s">
        <v>340</v>
      </c>
      <c r="CY78" s="43" t="s">
        <v>338</v>
      </c>
      <c r="CZ78" s="43" t="s">
        <v>340</v>
      </c>
      <c r="DA78" s="43" t="s">
        <v>338</v>
      </c>
      <c r="DB78" s="43" t="s">
        <v>338</v>
      </c>
      <c r="DC78" s="43" t="s">
        <v>341</v>
      </c>
      <c r="DD78" s="43" t="s">
        <v>339</v>
      </c>
      <c r="DE78" s="43" t="s">
        <v>339</v>
      </c>
      <c r="DF78" s="43" t="s">
        <v>339</v>
      </c>
      <c r="DG78" s="43" t="s">
        <v>339</v>
      </c>
      <c r="DH78" s="43" t="s">
        <v>339</v>
      </c>
      <c r="DI78" s="43" t="s">
        <v>339</v>
      </c>
      <c r="DJ78" s="43" t="s">
        <v>339</v>
      </c>
      <c r="DK78" s="43" t="s">
        <v>339</v>
      </c>
      <c r="DL78" s="43" t="s">
        <v>339</v>
      </c>
      <c r="DM78" s="43" t="s">
        <v>341</v>
      </c>
      <c r="DN78" s="43" t="s">
        <v>340</v>
      </c>
      <c r="DO78" s="43" t="s">
        <v>338</v>
      </c>
      <c r="DP78" s="43" t="s">
        <v>338</v>
      </c>
      <c r="DQ78" s="43" t="s">
        <v>338</v>
      </c>
      <c r="DR78" s="43" t="s">
        <v>338</v>
      </c>
      <c r="DS78" s="43" t="s">
        <v>338</v>
      </c>
      <c r="DT78" s="43" t="s">
        <v>340</v>
      </c>
      <c r="DU78" s="43" t="s">
        <v>338</v>
      </c>
      <c r="DV78" s="43" t="s">
        <v>338</v>
      </c>
      <c r="DW78" s="43" t="s">
        <v>338</v>
      </c>
      <c r="DX78" s="43" t="s">
        <v>338</v>
      </c>
      <c r="DY78" s="43" t="s">
        <v>338</v>
      </c>
      <c r="DZ78" s="43" t="s">
        <v>340</v>
      </c>
      <c r="EA78" s="43" t="s">
        <v>338</v>
      </c>
      <c r="EB78" s="43" t="s">
        <v>340</v>
      </c>
      <c r="EC78" s="43" t="s">
        <v>338</v>
      </c>
      <c r="ED78" s="43" t="s">
        <v>338</v>
      </c>
      <c r="EE78" s="43" t="s">
        <v>338</v>
      </c>
      <c r="EF78" s="43" t="s">
        <v>338</v>
      </c>
      <c r="EG78" s="43" t="s">
        <v>338</v>
      </c>
      <c r="EH78" s="43" t="s">
        <v>340</v>
      </c>
      <c r="EI78" s="43" t="s">
        <v>338</v>
      </c>
      <c r="EJ78" s="43" t="s">
        <v>341</v>
      </c>
      <c r="EK78" s="43" t="s">
        <v>339</v>
      </c>
      <c r="EL78" s="43" t="s">
        <v>341</v>
      </c>
      <c r="EM78" s="43" t="s">
        <v>341</v>
      </c>
      <c r="EN78" s="43" t="s">
        <v>338</v>
      </c>
      <c r="EO78" s="43" t="s">
        <v>338</v>
      </c>
      <c r="EP78" s="43" t="s">
        <v>338</v>
      </c>
      <c r="EQ78" s="43" t="s">
        <v>341</v>
      </c>
      <c r="ER78" s="43" t="s">
        <v>339</v>
      </c>
      <c r="ES78" s="43" t="s">
        <v>339</v>
      </c>
      <c r="ET78" s="43" t="s">
        <v>339</v>
      </c>
      <c r="EU78" s="43" t="s">
        <v>339</v>
      </c>
      <c r="EV78" s="43" t="s">
        <v>339</v>
      </c>
      <c r="EW78" s="43" t="s">
        <v>341</v>
      </c>
      <c r="EX78" s="43" t="s">
        <v>339</v>
      </c>
      <c r="EY78" s="43" t="s">
        <v>341</v>
      </c>
      <c r="EZ78" s="43" t="s">
        <v>339</v>
      </c>
      <c r="FA78" s="43" t="s">
        <v>341</v>
      </c>
      <c r="FB78" s="43" t="s">
        <v>341</v>
      </c>
      <c r="FC78" s="43" t="s">
        <v>339</v>
      </c>
      <c r="FD78" s="43" t="s">
        <v>339</v>
      </c>
      <c r="FE78" s="43" t="s">
        <v>339</v>
      </c>
      <c r="FF78" s="43" t="s">
        <v>339</v>
      </c>
      <c r="FG78" s="43" t="s">
        <v>341</v>
      </c>
      <c r="FH78" s="43" t="s">
        <v>339</v>
      </c>
      <c r="FI78" s="43" t="s">
        <v>339</v>
      </c>
      <c r="FJ78" s="43" t="s">
        <v>339</v>
      </c>
      <c r="FK78" s="43" t="s">
        <v>339</v>
      </c>
      <c r="FL78" s="43" t="s">
        <v>339</v>
      </c>
      <c r="FM78" s="43" t="s">
        <v>339</v>
      </c>
      <c r="FN78" s="43" t="s">
        <v>341</v>
      </c>
      <c r="FO78" s="43" t="s">
        <v>339</v>
      </c>
      <c r="FP78" s="43" t="s">
        <v>339</v>
      </c>
      <c r="FQ78" s="43" t="s">
        <v>339</v>
      </c>
      <c r="FR78" s="43" t="s">
        <v>338</v>
      </c>
      <c r="FS78" s="43" t="s">
        <v>338</v>
      </c>
      <c r="FT78" s="43" t="s">
        <v>338</v>
      </c>
      <c r="FU78" s="43" t="s">
        <v>338</v>
      </c>
      <c r="FV78" s="43" t="s">
        <v>338</v>
      </c>
      <c r="FW78" s="43" t="s">
        <v>340</v>
      </c>
      <c r="FX78" s="43" t="s">
        <v>340</v>
      </c>
      <c r="FY78" s="43" t="s">
        <v>340</v>
      </c>
      <c r="FZ78" s="43" t="s">
        <v>340</v>
      </c>
      <c r="GA78" s="43" t="s">
        <v>341</v>
      </c>
      <c r="GB78" s="43" t="s">
        <v>340</v>
      </c>
      <c r="GC78" s="43" t="s">
        <v>338</v>
      </c>
      <c r="GD78" s="43" t="s">
        <v>338</v>
      </c>
      <c r="GE78" s="43" t="s">
        <v>338</v>
      </c>
      <c r="GF78" s="43" t="s">
        <v>338</v>
      </c>
      <c r="GG78" s="43" t="s">
        <v>340</v>
      </c>
      <c r="GH78" s="43" t="s">
        <v>338</v>
      </c>
      <c r="GI78" s="43" t="s">
        <v>338</v>
      </c>
      <c r="GJ78" s="43" t="s">
        <v>338</v>
      </c>
      <c r="GK78" s="43" t="s">
        <v>338</v>
      </c>
      <c r="GL78" s="43" t="s">
        <v>338</v>
      </c>
      <c r="GM78" s="43" t="s">
        <v>338</v>
      </c>
      <c r="GN78" s="43" t="s">
        <v>338</v>
      </c>
      <c r="GO78" s="43" t="s">
        <v>338</v>
      </c>
      <c r="GP78" s="43" t="s">
        <v>341</v>
      </c>
    </row>
    <row r="79" spans="1:198" x14ac:dyDescent="0.3">
      <c r="A79" s="43"/>
      <c r="B79" s="47" t="s">
        <v>741</v>
      </c>
      <c r="C79" s="47" t="s">
        <v>502</v>
      </c>
      <c r="D79" s="43" t="s">
        <v>337</v>
      </c>
      <c r="E79" s="45" t="s">
        <v>330</v>
      </c>
      <c r="F79" s="43" t="s">
        <v>336</v>
      </c>
      <c r="G79" s="43" t="s">
        <v>495</v>
      </c>
      <c r="H79" s="43" t="s">
        <v>497</v>
      </c>
      <c r="I79" s="119" t="s">
        <v>498</v>
      </c>
      <c r="J79" s="119" t="s">
        <v>832</v>
      </c>
      <c r="K79" s="119" t="s">
        <v>845</v>
      </c>
      <c r="L79" s="50">
        <v>19</v>
      </c>
      <c r="M79" s="129" t="s">
        <v>507</v>
      </c>
      <c r="N79" s="43" t="s">
        <v>338</v>
      </c>
      <c r="O79" s="43" t="s">
        <v>338</v>
      </c>
      <c r="P79" s="43" t="s">
        <v>340</v>
      </c>
      <c r="Q79" s="43" t="s">
        <v>338</v>
      </c>
      <c r="R79" s="43" t="s">
        <v>338</v>
      </c>
      <c r="S79" s="43" t="s">
        <v>338</v>
      </c>
      <c r="T79" s="43" t="s">
        <v>341</v>
      </c>
      <c r="U79" s="43" t="s">
        <v>338</v>
      </c>
      <c r="V79" s="43" t="s">
        <v>341</v>
      </c>
      <c r="W79" s="43" t="s">
        <v>341</v>
      </c>
      <c r="X79" s="43" t="s">
        <v>340</v>
      </c>
      <c r="Y79" s="43" t="s">
        <v>340</v>
      </c>
      <c r="Z79" s="43" t="s">
        <v>338</v>
      </c>
      <c r="AA79" s="43" t="s">
        <v>338</v>
      </c>
      <c r="AB79" s="43" t="s">
        <v>338</v>
      </c>
      <c r="AC79" s="43" t="s">
        <v>338</v>
      </c>
      <c r="AD79" s="43" t="s">
        <v>338</v>
      </c>
      <c r="AE79" s="43" t="s">
        <v>338</v>
      </c>
      <c r="AF79" s="43" t="s">
        <v>338</v>
      </c>
      <c r="AG79" s="43" t="s">
        <v>338</v>
      </c>
      <c r="AH79" s="43" t="s">
        <v>338</v>
      </c>
      <c r="AI79" s="43" t="s">
        <v>340</v>
      </c>
      <c r="AJ79" s="43" t="s">
        <v>338</v>
      </c>
      <c r="AK79" s="43" t="s">
        <v>338</v>
      </c>
      <c r="AL79" s="43" t="s">
        <v>341</v>
      </c>
      <c r="AM79" s="43" t="s">
        <v>338</v>
      </c>
      <c r="AN79" s="43" t="s">
        <v>338</v>
      </c>
      <c r="AO79" s="43" t="s">
        <v>338</v>
      </c>
      <c r="AP79" s="43" t="s">
        <v>341</v>
      </c>
      <c r="AQ79" s="43" t="s">
        <v>339</v>
      </c>
      <c r="AR79" s="43" t="s">
        <v>339</v>
      </c>
      <c r="AS79" s="43" t="s">
        <v>339</v>
      </c>
      <c r="AT79" s="43" t="s">
        <v>339</v>
      </c>
      <c r="AU79" s="43" t="s">
        <v>339</v>
      </c>
      <c r="AV79" s="43" t="s">
        <v>338</v>
      </c>
      <c r="AW79" s="43" t="s">
        <v>338</v>
      </c>
      <c r="AX79" s="43" t="s">
        <v>340</v>
      </c>
      <c r="AY79" s="43" t="s">
        <v>340</v>
      </c>
      <c r="AZ79" s="43" t="s">
        <v>338</v>
      </c>
      <c r="BA79" s="43" t="s">
        <v>338</v>
      </c>
      <c r="BB79" s="43" t="s">
        <v>338</v>
      </c>
      <c r="BC79" s="43" t="s">
        <v>338</v>
      </c>
      <c r="BD79" s="43" t="s">
        <v>341</v>
      </c>
      <c r="BE79" s="43" t="s">
        <v>338</v>
      </c>
      <c r="BF79" s="43" t="s">
        <v>338</v>
      </c>
      <c r="BG79" s="43" t="s">
        <v>340</v>
      </c>
      <c r="BH79" s="43" t="s">
        <v>338</v>
      </c>
      <c r="BI79" s="43" t="s">
        <v>338</v>
      </c>
      <c r="BJ79" s="43" t="s">
        <v>339</v>
      </c>
      <c r="BK79" s="43" t="s">
        <v>339</v>
      </c>
      <c r="BL79" s="129" t="s">
        <v>878</v>
      </c>
      <c r="BM79" s="43" t="s">
        <v>338</v>
      </c>
      <c r="BN79" s="43" t="s">
        <v>338</v>
      </c>
      <c r="BO79" s="43" t="s">
        <v>340</v>
      </c>
      <c r="BP79" s="43" t="s">
        <v>338</v>
      </c>
      <c r="BQ79" s="43" t="s">
        <v>338</v>
      </c>
      <c r="BR79" s="43" t="s">
        <v>338</v>
      </c>
      <c r="BS79" s="43" t="s">
        <v>341</v>
      </c>
      <c r="BT79" s="43" t="s">
        <v>338</v>
      </c>
      <c r="BU79" s="43" t="s">
        <v>341</v>
      </c>
      <c r="BV79" s="43" t="s">
        <v>341</v>
      </c>
      <c r="BW79" s="43" t="s">
        <v>338</v>
      </c>
      <c r="BX79" s="43" t="s">
        <v>338</v>
      </c>
      <c r="BY79" s="43" t="s">
        <v>338</v>
      </c>
      <c r="BZ79" s="43" t="s">
        <v>338</v>
      </c>
      <c r="CA79" s="43" t="s">
        <v>338</v>
      </c>
      <c r="CB79" s="43" t="s">
        <v>341</v>
      </c>
      <c r="CC79" s="43" t="s">
        <v>338</v>
      </c>
      <c r="CD79" s="43" t="s">
        <v>340</v>
      </c>
      <c r="CE79" s="43" t="s">
        <v>338</v>
      </c>
      <c r="CF79" s="43" t="s">
        <v>338</v>
      </c>
      <c r="CG79" s="43" t="s">
        <v>341</v>
      </c>
      <c r="CH79" s="43" t="s">
        <v>338</v>
      </c>
      <c r="CI79" s="43" t="s">
        <v>340</v>
      </c>
      <c r="CJ79" s="43" t="s">
        <v>338</v>
      </c>
      <c r="CK79" s="43" t="s">
        <v>338</v>
      </c>
      <c r="CL79" s="43" t="s">
        <v>341</v>
      </c>
      <c r="CM79" s="43" t="s">
        <v>338</v>
      </c>
      <c r="CN79" s="43" t="s">
        <v>338</v>
      </c>
      <c r="CO79" s="43" t="s">
        <v>338</v>
      </c>
      <c r="CP79" s="43" t="s">
        <v>338</v>
      </c>
      <c r="CQ79" s="43" t="s">
        <v>338</v>
      </c>
      <c r="CR79" s="43" t="s">
        <v>338</v>
      </c>
      <c r="CS79" s="43" t="s">
        <v>338</v>
      </c>
      <c r="CT79" s="43" t="s">
        <v>338</v>
      </c>
      <c r="CU79" s="43" t="s">
        <v>338</v>
      </c>
      <c r="CV79" s="43" t="s">
        <v>340</v>
      </c>
      <c r="CW79" s="43" t="s">
        <v>340</v>
      </c>
      <c r="CX79" s="43" t="s">
        <v>340</v>
      </c>
      <c r="CY79" s="43" t="s">
        <v>338</v>
      </c>
      <c r="CZ79" s="43" t="s">
        <v>340</v>
      </c>
      <c r="DA79" s="43" t="s">
        <v>338</v>
      </c>
      <c r="DB79" s="43" t="s">
        <v>338</v>
      </c>
      <c r="DC79" s="43" t="s">
        <v>341</v>
      </c>
      <c r="DD79" s="43" t="s">
        <v>339</v>
      </c>
      <c r="DE79" s="43" t="s">
        <v>339</v>
      </c>
      <c r="DF79" s="43" t="s">
        <v>339</v>
      </c>
      <c r="DG79" s="43" t="s">
        <v>339</v>
      </c>
      <c r="DH79" s="43" t="s">
        <v>339</v>
      </c>
      <c r="DI79" s="43" t="s">
        <v>339</v>
      </c>
      <c r="DJ79" s="43" t="s">
        <v>339</v>
      </c>
      <c r="DK79" s="43" t="s">
        <v>339</v>
      </c>
      <c r="DL79" s="43" t="s">
        <v>339</v>
      </c>
      <c r="DM79" s="43" t="s">
        <v>341</v>
      </c>
      <c r="DN79" s="43" t="s">
        <v>340</v>
      </c>
      <c r="DO79" s="43" t="s">
        <v>338</v>
      </c>
      <c r="DP79" s="43" t="s">
        <v>338</v>
      </c>
      <c r="DQ79" s="43" t="s">
        <v>338</v>
      </c>
      <c r="DR79" s="43" t="s">
        <v>338</v>
      </c>
      <c r="DS79" s="43" t="s">
        <v>338</v>
      </c>
      <c r="DT79" s="43" t="s">
        <v>340</v>
      </c>
      <c r="DU79" s="43" t="s">
        <v>338</v>
      </c>
      <c r="DV79" s="43" t="s">
        <v>338</v>
      </c>
      <c r="DW79" s="43" t="s">
        <v>338</v>
      </c>
      <c r="DX79" s="43" t="s">
        <v>338</v>
      </c>
      <c r="DY79" s="43" t="s">
        <v>338</v>
      </c>
      <c r="DZ79" s="43" t="s">
        <v>340</v>
      </c>
      <c r="EA79" s="43" t="s">
        <v>338</v>
      </c>
      <c r="EB79" s="43" t="s">
        <v>340</v>
      </c>
      <c r="EC79" s="43" t="s">
        <v>338</v>
      </c>
      <c r="ED79" s="43" t="s">
        <v>338</v>
      </c>
      <c r="EE79" s="43" t="s">
        <v>338</v>
      </c>
      <c r="EF79" s="43" t="s">
        <v>338</v>
      </c>
      <c r="EG79" s="43" t="s">
        <v>338</v>
      </c>
      <c r="EH79" s="43" t="s">
        <v>340</v>
      </c>
      <c r="EI79" s="43" t="s">
        <v>338</v>
      </c>
      <c r="EJ79" s="43" t="s">
        <v>341</v>
      </c>
      <c r="EK79" s="43" t="s">
        <v>339</v>
      </c>
      <c r="EL79" s="43" t="s">
        <v>341</v>
      </c>
      <c r="EM79" s="43" t="s">
        <v>341</v>
      </c>
      <c r="EN79" s="43" t="s">
        <v>338</v>
      </c>
      <c r="EO79" s="43" t="s">
        <v>338</v>
      </c>
      <c r="EP79" s="43" t="s">
        <v>338</v>
      </c>
      <c r="EQ79" s="43" t="s">
        <v>341</v>
      </c>
      <c r="ER79" s="43" t="s">
        <v>339</v>
      </c>
      <c r="ES79" s="43" t="s">
        <v>339</v>
      </c>
      <c r="ET79" s="43" t="s">
        <v>339</v>
      </c>
      <c r="EU79" s="43" t="s">
        <v>339</v>
      </c>
      <c r="EV79" s="43" t="s">
        <v>339</v>
      </c>
      <c r="EW79" s="43" t="s">
        <v>341</v>
      </c>
      <c r="EX79" s="43" t="s">
        <v>339</v>
      </c>
      <c r="EY79" s="43" t="s">
        <v>341</v>
      </c>
      <c r="EZ79" s="43" t="s">
        <v>339</v>
      </c>
      <c r="FA79" s="43" t="s">
        <v>341</v>
      </c>
      <c r="FB79" s="43" t="s">
        <v>341</v>
      </c>
      <c r="FC79" s="43" t="s">
        <v>339</v>
      </c>
      <c r="FD79" s="43" t="s">
        <v>339</v>
      </c>
      <c r="FE79" s="43" t="s">
        <v>339</v>
      </c>
      <c r="FF79" s="43" t="s">
        <v>339</v>
      </c>
      <c r="FG79" s="43" t="s">
        <v>341</v>
      </c>
      <c r="FH79" s="43" t="s">
        <v>339</v>
      </c>
      <c r="FI79" s="43" t="s">
        <v>339</v>
      </c>
      <c r="FJ79" s="43" t="s">
        <v>339</v>
      </c>
      <c r="FK79" s="43" t="s">
        <v>339</v>
      </c>
      <c r="FL79" s="43" t="s">
        <v>339</v>
      </c>
      <c r="FM79" s="43" t="s">
        <v>339</v>
      </c>
      <c r="FN79" s="43" t="s">
        <v>341</v>
      </c>
      <c r="FO79" s="43" t="s">
        <v>339</v>
      </c>
      <c r="FP79" s="43" t="s">
        <v>339</v>
      </c>
      <c r="FQ79" s="43" t="s">
        <v>339</v>
      </c>
      <c r="FR79" s="43" t="s">
        <v>338</v>
      </c>
      <c r="FS79" s="43" t="s">
        <v>338</v>
      </c>
      <c r="FT79" s="43" t="s">
        <v>338</v>
      </c>
      <c r="FU79" s="43" t="s">
        <v>338</v>
      </c>
      <c r="FV79" s="43" t="s">
        <v>338</v>
      </c>
      <c r="FW79" s="43" t="s">
        <v>340</v>
      </c>
      <c r="FX79" s="43" t="s">
        <v>340</v>
      </c>
      <c r="FY79" s="43" t="s">
        <v>340</v>
      </c>
      <c r="FZ79" s="43" t="s">
        <v>340</v>
      </c>
      <c r="GA79" s="43" t="s">
        <v>341</v>
      </c>
      <c r="GB79" s="43" t="s">
        <v>340</v>
      </c>
      <c r="GC79" s="43" t="s">
        <v>338</v>
      </c>
      <c r="GD79" s="43" t="s">
        <v>338</v>
      </c>
      <c r="GE79" s="43" t="s">
        <v>338</v>
      </c>
      <c r="GF79" s="43" t="s">
        <v>338</v>
      </c>
      <c r="GG79" s="43" t="s">
        <v>340</v>
      </c>
      <c r="GH79" s="43" t="s">
        <v>338</v>
      </c>
      <c r="GI79" s="43" t="s">
        <v>338</v>
      </c>
      <c r="GJ79" s="43" t="s">
        <v>338</v>
      </c>
      <c r="GK79" s="43" t="s">
        <v>338</v>
      </c>
      <c r="GL79" s="43" t="s">
        <v>338</v>
      </c>
      <c r="GM79" s="43" t="s">
        <v>338</v>
      </c>
      <c r="GN79" s="43" t="s">
        <v>338</v>
      </c>
      <c r="GO79" s="43" t="s">
        <v>338</v>
      </c>
      <c r="GP79" s="43" t="s">
        <v>341</v>
      </c>
    </row>
    <row r="80" spans="1:198" x14ac:dyDescent="0.3">
      <c r="A80" s="43"/>
      <c r="B80" s="47" t="s">
        <v>741</v>
      </c>
      <c r="C80" s="47" t="s">
        <v>502</v>
      </c>
      <c r="D80" s="43" t="s">
        <v>337</v>
      </c>
      <c r="E80" s="45" t="s">
        <v>337</v>
      </c>
      <c r="F80" s="43" t="s">
        <v>336</v>
      </c>
      <c r="G80" s="43" t="s">
        <v>495</v>
      </c>
      <c r="H80" s="43" t="s">
        <v>497</v>
      </c>
      <c r="I80" s="119" t="s">
        <v>498</v>
      </c>
      <c r="J80" s="119" t="s">
        <v>834</v>
      </c>
      <c r="K80" s="119" t="s">
        <v>846</v>
      </c>
      <c r="L80" s="50">
        <v>27</v>
      </c>
      <c r="M80" s="129" t="s">
        <v>507</v>
      </c>
      <c r="N80" s="43" t="s">
        <v>338</v>
      </c>
      <c r="O80" s="43" t="s">
        <v>338</v>
      </c>
      <c r="P80" s="43" t="s">
        <v>340</v>
      </c>
      <c r="Q80" s="43" t="s">
        <v>338</v>
      </c>
      <c r="R80" s="43" t="s">
        <v>338</v>
      </c>
      <c r="S80" s="43" t="s">
        <v>338</v>
      </c>
      <c r="T80" s="43" t="s">
        <v>341</v>
      </c>
      <c r="U80" s="43" t="s">
        <v>338</v>
      </c>
      <c r="V80" s="43" t="s">
        <v>341</v>
      </c>
      <c r="W80" s="43" t="s">
        <v>341</v>
      </c>
      <c r="X80" s="43" t="s">
        <v>340</v>
      </c>
      <c r="Y80" s="43" t="s">
        <v>340</v>
      </c>
      <c r="Z80" s="43" t="s">
        <v>338</v>
      </c>
      <c r="AA80" s="43" t="s">
        <v>338</v>
      </c>
      <c r="AB80" s="43" t="s">
        <v>338</v>
      </c>
      <c r="AC80" s="43" t="s">
        <v>338</v>
      </c>
      <c r="AD80" s="43" t="s">
        <v>338</v>
      </c>
      <c r="AE80" s="43" t="s">
        <v>338</v>
      </c>
      <c r="AF80" s="43" t="s">
        <v>338</v>
      </c>
      <c r="AG80" s="43" t="s">
        <v>338</v>
      </c>
      <c r="AH80" s="43" t="s">
        <v>338</v>
      </c>
      <c r="AI80" s="43" t="s">
        <v>340</v>
      </c>
      <c r="AJ80" s="43" t="s">
        <v>338</v>
      </c>
      <c r="AK80" s="43" t="s">
        <v>338</v>
      </c>
      <c r="AL80" s="43" t="s">
        <v>341</v>
      </c>
      <c r="AM80" s="43" t="s">
        <v>338</v>
      </c>
      <c r="AN80" s="43" t="s">
        <v>338</v>
      </c>
      <c r="AO80" s="43" t="s">
        <v>338</v>
      </c>
      <c r="AP80" s="43" t="s">
        <v>341</v>
      </c>
      <c r="AQ80" s="43" t="s">
        <v>339</v>
      </c>
      <c r="AR80" s="43" t="s">
        <v>339</v>
      </c>
      <c r="AS80" s="43" t="s">
        <v>339</v>
      </c>
      <c r="AT80" s="43" t="s">
        <v>339</v>
      </c>
      <c r="AU80" s="43" t="s">
        <v>339</v>
      </c>
      <c r="AV80" s="43" t="s">
        <v>341</v>
      </c>
      <c r="AW80" s="43" t="s">
        <v>341</v>
      </c>
      <c r="AX80" s="43" t="s">
        <v>340</v>
      </c>
      <c r="AY80" s="43" t="s">
        <v>340</v>
      </c>
      <c r="AZ80" s="43" t="s">
        <v>338</v>
      </c>
      <c r="BA80" s="43" t="s">
        <v>338</v>
      </c>
      <c r="BB80" s="43" t="s">
        <v>338</v>
      </c>
      <c r="BC80" s="43" t="s">
        <v>338</v>
      </c>
      <c r="BD80" s="43" t="s">
        <v>341</v>
      </c>
      <c r="BE80" s="43" t="s">
        <v>338</v>
      </c>
      <c r="BF80" s="43" t="s">
        <v>338</v>
      </c>
      <c r="BG80" s="43" t="s">
        <v>340</v>
      </c>
      <c r="BH80" s="43" t="s">
        <v>338</v>
      </c>
      <c r="BI80" s="43" t="s">
        <v>338</v>
      </c>
      <c r="BJ80" s="43" t="s">
        <v>339</v>
      </c>
      <c r="BK80" s="43" t="s">
        <v>339</v>
      </c>
      <c r="BL80" s="129" t="s">
        <v>878</v>
      </c>
      <c r="BM80" s="43" t="s">
        <v>338</v>
      </c>
      <c r="BN80" s="43" t="s">
        <v>338</v>
      </c>
      <c r="BO80" s="43" t="s">
        <v>340</v>
      </c>
      <c r="BP80" s="43" t="s">
        <v>338</v>
      </c>
      <c r="BQ80" s="43" t="s">
        <v>338</v>
      </c>
      <c r="BR80" s="43" t="s">
        <v>338</v>
      </c>
      <c r="BS80" s="43" t="s">
        <v>341</v>
      </c>
      <c r="BT80" s="43" t="s">
        <v>338</v>
      </c>
      <c r="BU80" s="43" t="s">
        <v>341</v>
      </c>
      <c r="BV80" s="43" t="s">
        <v>341</v>
      </c>
      <c r="BW80" s="43" t="s">
        <v>338</v>
      </c>
      <c r="BX80" s="43" t="s">
        <v>338</v>
      </c>
      <c r="BY80" s="43" t="s">
        <v>338</v>
      </c>
      <c r="BZ80" s="43" t="s">
        <v>338</v>
      </c>
      <c r="CA80" s="43" t="s">
        <v>338</v>
      </c>
      <c r="CB80" s="43" t="s">
        <v>341</v>
      </c>
      <c r="CC80" s="43" t="s">
        <v>338</v>
      </c>
      <c r="CD80" s="43" t="s">
        <v>340</v>
      </c>
      <c r="CE80" s="43" t="s">
        <v>338</v>
      </c>
      <c r="CF80" s="43" t="s">
        <v>338</v>
      </c>
      <c r="CG80" s="43" t="s">
        <v>341</v>
      </c>
      <c r="CH80" s="43" t="s">
        <v>338</v>
      </c>
      <c r="CI80" s="43" t="s">
        <v>340</v>
      </c>
      <c r="CJ80" s="43" t="s">
        <v>338</v>
      </c>
      <c r="CK80" s="43" t="s">
        <v>338</v>
      </c>
      <c r="CL80" s="43" t="s">
        <v>341</v>
      </c>
      <c r="CM80" s="43" t="s">
        <v>341</v>
      </c>
      <c r="CN80" s="43" t="s">
        <v>341</v>
      </c>
      <c r="CO80" s="43" t="s">
        <v>341</v>
      </c>
      <c r="CP80" s="43" t="s">
        <v>341</v>
      </c>
      <c r="CQ80" s="43" t="s">
        <v>341</v>
      </c>
      <c r="CR80" s="43" t="s">
        <v>341</v>
      </c>
      <c r="CS80" s="43" t="s">
        <v>341</v>
      </c>
      <c r="CT80" s="43" t="s">
        <v>341</v>
      </c>
      <c r="CU80" s="43" t="s">
        <v>341</v>
      </c>
      <c r="CV80" s="43" t="s">
        <v>341</v>
      </c>
      <c r="CW80" s="43" t="s">
        <v>341</v>
      </c>
      <c r="CX80" s="43" t="s">
        <v>341</v>
      </c>
      <c r="CY80" s="43" t="s">
        <v>341</v>
      </c>
      <c r="CZ80" s="43" t="s">
        <v>341</v>
      </c>
      <c r="DA80" s="43" t="s">
        <v>338</v>
      </c>
      <c r="DB80" s="43" t="s">
        <v>338</v>
      </c>
      <c r="DC80" s="43" t="s">
        <v>341</v>
      </c>
      <c r="DD80" s="43" t="s">
        <v>339</v>
      </c>
      <c r="DE80" s="43" t="s">
        <v>339</v>
      </c>
      <c r="DF80" s="43" t="s">
        <v>339</v>
      </c>
      <c r="DG80" s="43" t="s">
        <v>339</v>
      </c>
      <c r="DH80" s="43" t="s">
        <v>339</v>
      </c>
      <c r="DI80" s="43" t="s">
        <v>339</v>
      </c>
      <c r="DJ80" s="43" t="s">
        <v>339</v>
      </c>
      <c r="DK80" s="43" t="s">
        <v>339</v>
      </c>
      <c r="DL80" s="43" t="s">
        <v>339</v>
      </c>
      <c r="DM80" s="43" t="s">
        <v>341</v>
      </c>
      <c r="DN80" s="43" t="s">
        <v>341</v>
      </c>
      <c r="DO80" s="43" t="s">
        <v>339</v>
      </c>
      <c r="DP80" s="43" t="s">
        <v>339</v>
      </c>
      <c r="DQ80" s="43" t="s">
        <v>339</v>
      </c>
      <c r="DR80" s="43" t="s">
        <v>339</v>
      </c>
      <c r="DS80" s="43" t="s">
        <v>339</v>
      </c>
      <c r="DT80" s="43" t="s">
        <v>339</v>
      </c>
      <c r="DU80" s="43" t="s">
        <v>339</v>
      </c>
      <c r="DV80" s="43" t="s">
        <v>339</v>
      </c>
      <c r="DW80" s="43" t="s">
        <v>339</v>
      </c>
      <c r="DX80" s="43" t="s">
        <v>339</v>
      </c>
      <c r="DY80" s="43" t="s">
        <v>339</v>
      </c>
      <c r="DZ80" s="43" t="s">
        <v>339</v>
      </c>
      <c r="EA80" s="43" t="s">
        <v>339</v>
      </c>
      <c r="EB80" s="43" t="s">
        <v>341</v>
      </c>
      <c r="EC80" s="43" t="s">
        <v>339</v>
      </c>
      <c r="ED80" s="43" t="s">
        <v>339</v>
      </c>
      <c r="EE80" s="43" t="s">
        <v>339</v>
      </c>
      <c r="EF80" s="43" t="s">
        <v>339</v>
      </c>
      <c r="EG80" s="43" t="s">
        <v>339</v>
      </c>
      <c r="EH80" s="43" t="s">
        <v>339</v>
      </c>
      <c r="EI80" s="43" t="s">
        <v>339</v>
      </c>
      <c r="EJ80" s="43" t="s">
        <v>341</v>
      </c>
      <c r="EK80" s="43" t="s">
        <v>339</v>
      </c>
      <c r="EL80" s="43" t="s">
        <v>341</v>
      </c>
      <c r="EM80" s="43" t="s">
        <v>341</v>
      </c>
      <c r="EN80" s="43" t="s">
        <v>338</v>
      </c>
      <c r="EO80" s="43" t="s">
        <v>338</v>
      </c>
      <c r="EP80" s="43" t="s">
        <v>338</v>
      </c>
      <c r="EQ80" s="43" t="s">
        <v>341</v>
      </c>
      <c r="ER80" s="43" t="s">
        <v>339</v>
      </c>
      <c r="ES80" s="43" t="s">
        <v>339</v>
      </c>
      <c r="ET80" s="43" t="s">
        <v>339</v>
      </c>
      <c r="EU80" s="43" t="s">
        <v>339</v>
      </c>
      <c r="EV80" s="43" t="s">
        <v>339</v>
      </c>
      <c r="EW80" s="43" t="s">
        <v>341</v>
      </c>
      <c r="EX80" s="43" t="s">
        <v>339</v>
      </c>
      <c r="EY80" s="43" t="s">
        <v>341</v>
      </c>
      <c r="EZ80" s="43" t="s">
        <v>339</v>
      </c>
      <c r="FA80" s="43" t="s">
        <v>341</v>
      </c>
      <c r="FB80" s="43" t="s">
        <v>341</v>
      </c>
      <c r="FC80" s="43" t="s">
        <v>339</v>
      </c>
      <c r="FD80" s="43" t="s">
        <v>339</v>
      </c>
      <c r="FE80" s="43" t="s">
        <v>339</v>
      </c>
      <c r="FF80" s="43" t="s">
        <v>339</v>
      </c>
      <c r="FG80" s="43" t="s">
        <v>341</v>
      </c>
      <c r="FH80" s="43" t="s">
        <v>339</v>
      </c>
      <c r="FI80" s="43" t="s">
        <v>339</v>
      </c>
      <c r="FJ80" s="43" t="s">
        <v>339</v>
      </c>
      <c r="FK80" s="43" t="s">
        <v>339</v>
      </c>
      <c r="FL80" s="43" t="s">
        <v>339</v>
      </c>
      <c r="FM80" s="43" t="s">
        <v>339</v>
      </c>
      <c r="FN80" s="43" t="s">
        <v>341</v>
      </c>
      <c r="FO80" s="43" t="s">
        <v>339</v>
      </c>
      <c r="FP80" s="43" t="s">
        <v>339</v>
      </c>
      <c r="FQ80" s="43" t="s">
        <v>339</v>
      </c>
      <c r="FR80" s="43" t="s">
        <v>338</v>
      </c>
      <c r="FS80" s="43" t="s">
        <v>338</v>
      </c>
      <c r="FT80" s="43" t="s">
        <v>338</v>
      </c>
      <c r="FU80" s="43" t="s">
        <v>338</v>
      </c>
      <c r="FV80" s="43" t="s">
        <v>338</v>
      </c>
      <c r="FW80" s="43" t="s">
        <v>340</v>
      </c>
      <c r="FX80" s="43" t="s">
        <v>340</v>
      </c>
      <c r="FY80" s="43" t="s">
        <v>341</v>
      </c>
      <c r="FZ80" s="43" t="s">
        <v>340</v>
      </c>
      <c r="GA80" s="43" t="s">
        <v>341</v>
      </c>
      <c r="GB80" s="43" t="s">
        <v>341</v>
      </c>
      <c r="GC80" s="43" t="s">
        <v>339</v>
      </c>
      <c r="GD80" s="43" t="s">
        <v>339</v>
      </c>
      <c r="GE80" s="43" t="s">
        <v>339</v>
      </c>
      <c r="GF80" s="43" t="s">
        <v>339</v>
      </c>
      <c r="GG80" s="43" t="s">
        <v>339</v>
      </c>
      <c r="GH80" s="43" t="s">
        <v>339</v>
      </c>
      <c r="GI80" s="43" t="s">
        <v>338</v>
      </c>
      <c r="GJ80" s="43" t="s">
        <v>338</v>
      </c>
      <c r="GK80" s="43" t="s">
        <v>338</v>
      </c>
      <c r="GL80" s="43" t="s">
        <v>338</v>
      </c>
      <c r="GM80" s="43" t="s">
        <v>338</v>
      </c>
      <c r="GN80" s="43" t="s">
        <v>338</v>
      </c>
      <c r="GO80" s="43" t="s">
        <v>338</v>
      </c>
      <c r="GP80" s="43" t="s">
        <v>341</v>
      </c>
    </row>
    <row r="81" spans="1:198" x14ac:dyDescent="0.3">
      <c r="A81" s="43"/>
      <c r="B81" s="47" t="s">
        <v>742</v>
      </c>
      <c r="C81" s="47" t="s">
        <v>329</v>
      </c>
      <c r="D81" s="43" t="s">
        <v>337</v>
      </c>
      <c r="E81" s="45" t="s">
        <v>329</v>
      </c>
      <c r="F81" s="43" t="s">
        <v>433</v>
      </c>
      <c r="G81" s="43" t="s">
        <v>495</v>
      </c>
      <c r="H81" s="43" t="s">
        <v>497</v>
      </c>
      <c r="I81" s="119" t="s">
        <v>337</v>
      </c>
      <c r="J81" s="119" t="s">
        <v>829</v>
      </c>
      <c r="K81" s="119" t="s">
        <v>844</v>
      </c>
      <c r="L81" s="50">
        <v>7</v>
      </c>
      <c r="M81" s="129" t="s">
        <v>507</v>
      </c>
      <c r="N81" s="43" t="s">
        <v>338</v>
      </c>
      <c r="O81" s="43" t="s">
        <v>338</v>
      </c>
      <c r="P81" s="43" t="s">
        <v>340</v>
      </c>
      <c r="Q81" s="43" t="s">
        <v>338</v>
      </c>
      <c r="R81" s="43" t="s">
        <v>338</v>
      </c>
      <c r="S81" s="43" t="s">
        <v>338</v>
      </c>
      <c r="T81" s="43" t="s">
        <v>341</v>
      </c>
      <c r="U81" s="43" t="s">
        <v>338</v>
      </c>
      <c r="V81" s="43" t="s">
        <v>341</v>
      </c>
      <c r="W81" s="43" t="s">
        <v>341</v>
      </c>
      <c r="X81" s="43" t="s">
        <v>340</v>
      </c>
      <c r="Y81" s="43" t="s">
        <v>340</v>
      </c>
      <c r="Z81" s="43" t="s">
        <v>338</v>
      </c>
      <c r="AA81" s="43" t="s">
        <v>338</v>
      </c>
      <c r="AB81" s="43" t="s">
        <v>338</v>
      </c>
      <c r="AC81" s="43" t="s">
        <v>338</v>
      </c>
      <c r="AD81" s="43" t="s">
        <v>338</v>
      </c>
      <c r="AE81" s="43" t="s">
        <v>338</v>
      </c>
      <c r="AF81" s="43" t="s">
        <v>338</v>
      </c>
      <c r="AG81" s="43" t="s">
        <v>338</v>
      </c>
      <c r="AH81" s="43" t="s">
        <v>338</v>
      </c>
      <c r="AI81" s="43" t="s">
        <v>340</v>
      </c>
      <c r="AJ81" s="43" t="s">
        <v>338</v>
      </c>
      <c r="AK81" s="43" t="s">
        <v>338</v>
      </c>
      <c r="AL81" s="43" t="s">
        <v>341</v>
      </c>
      <c r="AM81" s="43" t="s">
        <v>338</v>
      </c>
      <c r="AN81" s="43" t="s">
        <v>338</v>
      </c>
      <c r="AO81" s="43" t="s">
        <v>338</v>
      </c>
      <c r="AP81" s="43" t="s">
        <v>338</v>
      </c>
      <c r="AQ81" s="43" t="s">
        <v>338</v>
      </c>
      <c r="AR81" s="43" t="s">
        <v>341</v>
      </c>
      <c r="AS81" s="43" t="s">
        <v>338</v>
      </c>
      <c r="AT81" s="43" t="s">
        <v>338</v>
      </c>
      <c r="AU81" s="43" t="s">
        <v>338</v>
      </c>
      <c r="AV81" s="43" t="s">
        <v>338</v>
      </c>
      <c r="AW81" s="43" t="s">
        <v>338</v>
      </c>
      <c r="AX81" s="43" t="s">
        <v>340</v>
      </c>
      <c r="AY81" s="43" t="s">
        <v>340</v>
      </c>
      <c r="AZ81" s="43" t="s">
        <v>338</v>
      </c>
      <c r="BA81" s="43" t="s">
        <v>338</v>
      </c>
      <c r="BB81" s="43" t="s">
        <v>338</v>
      </c>
      <c r="BC81" s="43" t="s">
        <v>338</v>
      </c>
      <c r="BD81" s="43" t="s">
        <v>341</v>
      </c>
      <c r="BE81" s="43" t="s">
        <v>338</v>
      </c>
      <c r="BF81" s="43" t="s">
        <v>338</v>
      </c>
      <c r="BG81" s="43" t="s">
        <v>340</v>
      </c>
      <c r="BH81" s="43" t="s">
        <v>338</v>
      </c>
      <c r="BI81" s="43" t="s">
        <v>338</v>
      </c>
      <c r="BJ81" s="43" t="s">
        <v>339</v>
      </c>
      <c r="BK81" s="43" t="s">
        <v>339</v>
      </c>
      <c r="BL81" s="129" t="s">
        <v>878</v>
      </c>
      <c r="BM81" s="43" t="s">
        <v>338</v>
      </c>
      <c r="BN81" s="43" t="s">
        <v>338</v>
      </c>
      <c r="BO81" s="43" t="s">
        <v>340</v>
      </c>
      <c r="BP81" s="43" t="s">
        <v>338</v>
      </c>
      <c r="BQ81" s="43" t="s">
        <v>338</v>
      </c>
      <c r="BR81" s="43" t="s">
        <v>338</v>
      </c>
      <c r="BS81" s="43" t="s">
        <v>341</v>
      </c>
      <c r="BT81" s="43" t="s">
        <v>338</v>
      </c>
      <c r="BU81" s="43" t="s">
        <v>341</v>
      </c>
      <c r="BV81" s="43" t="s">
        <v>341</v>
      </c>
      <c r="BW81" s="43" t="s">
        <v>338</v>
      </c>
      <c r="BX81" s="43" t="s">
        <v>338</v>
      </c>
      <c r="BY81" s="43" t="s">
        <v>338</v>
      </c>
      <c r="BZ81" s="43" t="s">
        <v>338</v>
      </c>
      <c r="CA81" s="43" t="s">
        <v>338</v>
      </c>
      <c r="CB81" s="43" t="s">
        <v>341</v>
      </c>
      <c r="CC81" s="43" t="s">
        <v>338</v>
      </c>
      <c r="CD81" s="43" t="s">
        <v>340</v>
      </c>
      <c r="CE81" s="43" t="s">
        <v>338</v>
      </c>
      <c r="CF81" s="43" t="s">
        <v>338</v>
      </c>
      <c r="CG81" s="43" t="s">
        <v>341</v>
      </c>
      <c r="CH81" s="43" t="s">
        <v>338</v>
      </c>
      <c r="CI81" s="43" t="s">
        <v>340</v>
      </c>
      <c r="CJ81" s="43" t="s">
        <v>338</v>
      </c>
      <c r="CK81" s="43" t="s">
        <v>338</v>
      </c>
      <c r="CL81" s="43" t="s">
        <v>341</v>
      </c>
      <c r="CM81" s="43" t="s">
        <v>338</v>
      </c>
      <c r="CN81" s="43" t="s">
        <v>338</v>
      </c>
      <c r="CO81" s="43" t="s">
        <v>338</v>
      </c>
      <c r="CP81" s="43" t="s">
        <v>338</v>
      </c>
      <c r="CQ81" s="43" t="s">
        <v>338</v>
      </c>
      <c r="CR81" s="43" t="s">
        <v>338</v>
      </c>
      <c r="CS81" s="43" t="s">
        <v>338</v>
      </c>
      <c r="CT81" s="43" t="s">
        <v>338</v>
      </c>
      <c r="CU81" s="43" t="s">
        <v>338</v>
      </c>
      <c r="CV81" s="43" t="s">
        <v>340</v>
      </c>
      <c r="CW81" s="43" t="s">
        <v>340</v>
      </c>
      <c r="CX81" s="43" t="s">
        <v>340</v>
      </c>
      <c r="CY81" s="43" t="s">
        <v>338</v>
      </c>
      <c r="CZ81" s="43" t="s">
        <v>340</v>
      </c>
      <c r="DA81" s="43" t="s">
        <v>338</v>
      </c>
      <c r="DB81" s="43" t="s">
        <v>338</v>
      </c>
      <c r="DC81" s="43" t="s">
        <v>341</v>
      </c>
      <c r="DD81" s="43" t="s">
        <v>339</v>
      </c>
      <c r="DE81" s="43" t="s">
        <v>339</v>
      </c>
      <c r="DF81" s="43" t="s">
        <v>339</v>
      </c>
      <c r="DG81" s="43" t="s">
        <v>339</v>
      </c>
      <c r="DH81" s="43" t="s">
        <v>339</v>
      </c>
      <c r="DI81" s="43" t="s">
        <v>339</v>
      </c>
      <c r="DJ81" s="43" t="s">
        <v>339</v>
      </c>
      <c r="DK81" s="43" t="s">
        <v>339</v>
      </c>
      <c r="DL81" s="43" t="s">
        <v>339</v>
      </c>
      <c r="DM81" s="43" t="s">
        <v>341</v>
      </c>
      <c r="DN81" s="43" t="s">
        <v>340</v>
      </c>
      <c r="DO81" s="43" t="s">
        <v>338</v>
      </c>
      <c r="DP81" s="43" t="s">
        <v>338</v>
      </c>
      <c r="DQ81" s="43" t="s">
        <v>338</v>
      </c>
      <c r="DR81" s="43" t="s">
        <v>338</v>
      </c>
      <c r="DS81" s="43" t="s">
        <v>338</v>
      </c>
      <c r="DT81" s="43" t="s">
        <v>340</v>
      </c>
      <c r="DU81" s="43" t="s">
        <v>338</v>
      </c>
      <c r="DV81" s="43" t="s">
        <v>338</v>
      </c>
      <c r="DW81" s="43" t="s">
        <v>338</v>
      </c>
      <c r="DX81" s="43" t="s">
        <v>338</v>
      </c>
      <c r="DY81" s="43" t="s">
        <v>338</v>
      </c>
      <c r="DZ81" s="43" t="s">
        <v>340</v>
      </c>
      <c r="EA81" s="43" t="s">
        <v>338</v>
      </c>
      <c r="EB81" s="43" t="s">
        <v>340</v>
      </c>
      <c r="EC81" s="43" t="s">
        <v>338</v>
      </c>
      <c r="ED81" s="43" t="s">
        <v>338</v>
      </c>
      <c r="EE81" s="43" t="s">
        <v>338</v>
      </c>
      <c r="EF81" s="43" t="s">
        <v>338</v>
      </c>
      <c r="EG81" s="43" t="s">
        <v>338</v>
      </c>
      <c r="EH81" s="43" t="s">
        <v>340</v>
      </c>
      <c r="EI81" s="43" t="s">
        <v>338</v>
      </c>
      <c r="EJ81" s="43" t="s">
        <v>341</v>
      </c>
      <c r="EK81" s="43" t="s">
        <v>339</v>
      </c>
      <c r="EL81" s="43" t="s">
        <v>341</v>
      </c>
      <c r="EM81" s="43" t="s">
        <v>341</v>
      </c>
      <c r="EN81" s="43" t="s">
        <v>338</v>
      </c>
      <c r="EO81" s="43" t="s">
        <v>338</v>
      </c>
      <c r="EP81" s="43" t="s">
        <v>338</v>
      </c>
      <c r="EQ81" s="43" t="s">
        <v>341</v>
      </c>
      <c r="ER81" s="43" t="s">
        <v>339</v>
      </c>
      <c r="ES81" s="43" t="s">
        <v>339</v>
      </c>
      <c r="ET81" s="43" t="s">
        <v>339</v>
      </c>
      <c r="EU81" s="43" t="s">
        <v>339</v>
      </c>
      <c r="EV81" s="43" t="s">
        <v>339</v>
      </c>
      <c r="EW81" s="43" t="s">
        <v>341</v>
      </c>
      <c r="EX81" s="43" t="s">
        <v>339</v>
      </c>
      <c r="EY81" s="43" t="s">
        <v>341</v>
      </c>
      <c r="EZ81" s="43" t="s">
        <v>339</v>
      </c>
      <c r="FA81" s="43" t="s">
        <v>341</v>
      </c>
      <c r="FB81" s="43" t="s">
        <v>341</v>
      </c>
      <c r="FC81" s="43" t="s">
        <v>339</v>
      </c>
      <c r="FD81" s="43" t="s">
        <v>339</v>
      </c>
      <c r="FE81" s="43" t="s">
        <v>339</v>
      </c>
      <c r="FF81" s="43" t="s">
        <v>339</v>
      </c>
      <c r="FG81" s="43" t="s">
        <v>341</v>
      </c>
      <c r="FH81" s="43" t="s">
        <v>339</v>
      </c>
      <c r="FI81" s="43" t="s">
        <v>339</v>
      </c>
      <c r="FJ81" s="43" t="s">
        <v>339</v>
      </c>
      <c r="FK81" s="43" t="s">
        <v>339</v>
      </c>
      <c r="FL81" s="43" t="s">
        <v>339</v>
      </c>
      <c r="FM81" s="43" t="s">
        <v>339</v>
      </c>
      <c r="FN81" s="43" t="s">
        <v>341</v>
      </c>
      <c r="FO81" s="43" t="s">
        <v>339</v>
      </c>
      <c r="FP81" s="43" t="s">
        <v>339</v>
      </c>
      <c r="FQ81" s="43" t="s">
        <v>339</v>
      </c>
      <c r="FR81" s="43" t="s">
        <v>338</v>
      </c>
      <c r="FS81" s="43" t="s">
        <v>338</v>
      </c>
      <c r="FT81" s="43" t="s">
        <v>338</v>
      </c>
      <c r="FU81" s="43" t="s">
        <v>338</v>
      </c>
      <c r="FV81" s="43" t="s">
        <v>338</v>
      </c>
      <c r="FW81" s="43" t="s">
        <v>340</v>
      </c>
      <c r="FX81" s="43" t="s">
        <v>340</v>
      </c>
      <c r="FY81" s="43" t="s">
        <v>340</v>
      </c>
      <c r="FZ81" s="43" t="s">
        <v>340</v>
      </c>
      <c r="GA81" s="43" t="s">
        <v>341</v>
      </c>
      <c r="GB81" s="43" t="s">
        <v>340</v>
      </c>
      <c r="GC81" s="43" t="s">
        <v>338</v>
      </c>
      <c r="GD81" s="43" t="s">
        <v>338</v>
      </c>
      <c r="GE81" s="43" t="s">
        <v>338</v>
      </c>
      <c r="GF81" s="43" t="s">
        <v>338</v>
      </c>
      <c r="GG81" s="43" t="s">
        <v>340</v>
      </c>
      <c r="GH81" s="43" t="s">
        <v>338</v>
      </c>
      <c r="GI81" s="43" t="s">
        <v>338</v>
      </c>
      <c r="GJ81" s="43" t="s">
        <v>338</v>
      </c>
      <c r="GK81" s="43" t="s">
        <v>338</v>
      </c>
      <c r="GL81" s="43" t="s">
        <v>338</v>
      </c>
      <c r="GM81" s="43" t="s">
        <v>338</v>
      </c>
      <c r="GN81" s="43" t="s">
        <v>338</v>
      </c>
      <c r="GO81" s="43" t="s">
        <v>338</v>
      </c>
      <c r="GP81" s="43" t="s">
        <v>341</v>
      </c>
    </row>
    <row r="82" spans="1:198" x14ac:dyDescent="0.3">
      <c r="A82" s="43"/>
      <c r="B82" s="47" t="s">
        <v>743</v>
      </c>
      <c r="C82" s="47" t="s">
        <v>329</v>
      </c>
      <c r="D82" s="43" t="s">
        <v>337</v>
      </c>
      <c r="E82" s="45" t="s">
        <v>329</v>
      </c>
      <c r="F82" s="43" t="s">
        <v>336</v>
      </c>
      <c r="G82" s="43" t="s">
        <v>495</v>
      </c>
      <c r="H82" s="43" t="s">
        <v>497</v>
      </c>
      <c r="I82" s="119" t="s">
        <v>337</v>
      </c>
      <c r="J82" s="119" t="s">
        <v>830</v>
      </c>
      <c r="K82" s="119" t="s">
        <v>844</v>
      </c>
      <c r="L82" s="50">
        <v>11</v>
      </c>
      <c r="M82" s="129" t="s">
        <v>507</v>
      </c>
      <c r="N82" s="43" t="s">
        <v>338</v>
      </c>
      <c r="O82" s="43" t="s">
        <v>338</v>
      </c>
      <c r="P82" s="43" t="s">
        <v>340</v>
      </c>
      <c r="Q82" s="43" t="s">
        <v>338</v>
      </c>
      <c r="R82" s="43" t="s">
        <v>338</v>
      </c>
      <c r="S82" s="43" t="s">
        <v>338</v>
      </c>
      <c r="T82" s="43" t="s">
        <v>341</v>
      </c>
      <c r="U82" s="43" t="s">
        <v>338</v>
      </c>
      <c r="V82" s="43" t="s">
        <v>341</v>
      </c>
      <c r="W82" s="43" t="s">
        <v>341</v>
      </c>
      <c r="X82" s="43" t="s">
        <v>340</v>
      </c>
      <c r="Y82" s="43" t="s">
        <v>340</v>
      </c>
      <c r="Z82" s="43" t="s">
        <v>338</v>
      </c>
      <c r="AA82" s="43" t="s">
        <v>338</v>
      </c>
      <c r="AB82" s="43" t="s">
        <v>338</v>
      </c>
      <c r="AC82" s="43" t="s">
        <v>338</v>
      </c>
      <c r="AD82" s="43" t="s">
        <v>338</v>
      </c>
      <c r="AE82" s="43" t="s">
        <v>338</v>
      </c>
      <c r="AF82" s="43" t="s">
        <v>338</v>
      </c>
      <c r="AG82" s="43" t="s">
        <v>338</v>
      </c>
      <c r="AH82" s="43" t="s">
        <v>338</v>
      </c>
      <c r="AI82" s="43" t="s">
        <v>340</v>
      </c>
      <c r="AJ82" s="43" t="s">
        <v>338</v>
      </c>
      <c r="AK82" s="43" t="s">
        <v>338</v>
      </c>
      <c r="AL82" s="43" t="s">
        <v>341</v>
      </c>
      <c r="AM82" s="43" t="s">
        <v>338</v>
      </c>
      <c r="AN82" s="43" t="s">
        <v>338</v>
      </c>
      <c r="AO82" s="43" t="s">
        <v>338</v>
      </c>
      <c r="AP82" s="43" t="s">
        <v>341</v>
      </c>
      <c r="AQ82" s="43" t="s">
        <v>339</v>
      </c>
      <c r="AR82" s="43" t="s">
        <v>339</v>
      </c>
      <c r="AS82" s="43" t="s">
        <v>339</v>
      </c>
      <c r="AT82" s="43" t="s">
        <v>339</v>
      </c>
      <c r="AU82" s="43" t="s">
        <v>339</v>
      </c>
      <c r="AV82" s="43" t="s">
        <v>338</v>
      </c>
      <c r="AW82" s="43" t="s">
        <v>338</v>
      </c>
      <c r="AX82" s="43" t="s">
        <v>340</v>
      </c>
      <c r="AY82" s="43" t="s">
        <v>340</v>
      </c>
      <c r="AZ82" s="43" t="s">
        <v>338</v>
      </c>
      <c r="BA82" s="43" t="s">
        <v>338</v>
      </c>
      <c r="BB82" s="43" t="s">
        <v>338</v>
      </c>
      <c r="BC82" s="43" t="s">
        <v>338</v>
      </c>
      <c r="BD82" s="43" t="s">
        <v>341</v>
      </c>
      <c r="BE82" s="43" t="s">
        <v>338</v>
      </c>
      <c r="BF82" s="43" t="s">
        <v>338</v>
      </c>
      <c r="BG82" s="43" t="s">
        <v>340</v>
      </c>
      <c r="BH82" s="43" t="s">
        <v>338</v>
      </c>
      <c r="BI82" s="43" t="s">
        <v>338</v>
      </c>
      <c r="BJ82" s="43" t="s">
        <v>339</v>
      </c>
      <c r="BK82" s="43" t="s">
        <v>339</v>
      </c>
      <c r="BL82" s="129" t="s">
        <v>878</v>
      </c>
      <c r="BM82" s="43" t="s">
        <v>338</v>
      </c>
      <c r="BN82" s="43" t="s">
        <v>338</v>
      </c>
      <c r="BO82" s="43" t="s">
        <v>340</v>
      </c>
      <c r="BP82" s="43" t="s">
        <v>338</v>
      </c>
      <c r="BQ82" s="43" t="s">
        <v>338</v>
      </c>
      <c r="BR82" s="43" t="s">
        <v>338</v>
      </c>
      <c r="BS82" s="43" t="s">
        <v>341</v>
      </c>
      <c r="BT82" s="43" t="s">
        <v>338</v>
      </c>
      <c r="BU82" s="43" t="s">
        <v>341</v>
      </c>
      <c r="BV82" s="43" t="s">
        <v>341</v>
      </c>
      <c r="BW82" s="43" t="s">
        <v>338</v>
      </c>
      <c r="BX82" s="43" t="s">
        <v>338</v>
      </c>
      <c r="BY82" s="43" t="s">
        <v>338</v>
      </c>
      <c r="BZ82" s="43" t="s">
        <v>338</v>
      </c>
      <c r="CA82" s="43" t="s">
        <v>338</v>
      </c>
      <c r="CB82" s="43" t="s">
        <v>341</v>
      </c>
      <c r="CC82" s="43" t="s">
        <v>338</v>
      </c>
      <c r="CD82" s="43" t="s">
        <v>340</v>
      </c>
      <c r="CE82" s="43" t="s">
        <v>338</v>
      </c>
      <c r="CF82" s="43" t="s">
        <v>338</v>
      </c>
      <c r="CG82" s="43" t="s">
        <v>341</v>
      </c>
      <c r="CH82" s="43" t="s">
        <v>338</v>
      </c>
      <c r="CI82" s="43" t="s">
        <v>340</v>
      </c>
      <c r="CJ82" s="43" t="s">
        <v>338</v>
      </c>
      <c r="CK82" s="43" t="s">
        <v>338</v>
      </c>
      <c r="CL82" s="43" t="s">
        <v>341</v>
      </c>
      <c r="CM82" s="43" t="s">
        <v>338</v>
      </c>
      <c r="CN82" s="43" t="s">
        <v>338</v>
      </c>
      <c r="CO82" s="43" t="s">
        <v>338</v>
      </c>
      <c r="CP82" s="43" t="s">
        <v>338</v>
      </c>
      <c r="CQ82" s="43" t="s">
        <v>338</v>
      </c>
      <c r="CR82" s="43" t="s">
        <v>338</v>
      </c>
      <c r="CS82" s="43" t="s">
        <v>338</v>
      </c>
      <c r="CT82" s="43" t="s">
        <v>338</v>
      </c>
      <c r="CU82" s="43" t="s">
        <v>338</v>
      </c>
      <c r="CV82" s="43" t="s">
        <v>340</v>
      </c>
      <c r="CW82" s="43" t="s">
        <v>340</v>
      </c>
      <c r="CX82" s="43" t="s">
        <v>340</v>
      </c>
      <c r="CY82" s="43" t="s">
        <v>338</v>
      </c>
      <c r="CZ82" s="43" t="s">
        <v>340</v>
      </c>
      <c r="DA82" s="43" t="s">
        <v>338</v>
      </c>
      <c r="DB82" s="43" t="s">
        <v>338</v>
      </c>
      <c r="DC82" s="43" t="s">
        <v>341</v>
      </c>
      <c r="DD82" s="43" t="s">
        <v>339</v>
      </c>
      <c r="DE82" s="43" t="s">
        <v>339</v>
      </c>
      <c r="DF82" s="43" t="s">
        <v>339</v>
      </c>
      <c r="DG82" s="43" t="s">
        <v>339</v>
      </c>
      <c r="DH82" s="43" t="s">
        <v>339</v>
      </c>
      <c r="DI82" s="43" t="s">
        <v>339</v>
      </c>
      <c r="DJ82" s="43" t="s">
        <v>339</v>
      </c>
      <c r="DK82" s="43" t="s">
        <v>339</v>
      </c>
      <c r="DL82" s="43" t="s">
        <v>339</v>
      </c>
      <c r="DM82" s="43" t="s">
        <v>341</v>
      </c>
      <c r="DN82" s="43" t="s">
        <v>340</v>
      </c>
      <c r="DO82" s="43" t="s">
        <v>338</v>
      </c>
      <c r="DP82" s="43" t="s">
        <v>338</v>
      </c>
      <c r="DQ82" s="43" t="s">
        <v>338</v>
      </c>
      <c r="DR82" s="43" t="s">
        <v>338</v>
      </c>
      <c r="DS82" s="43" t="s">
        <v>338</v>
      </c>
      <c r="DT82" s="43" t="s">
        <v>340</v>
      </c>
      <c r="DU82" s="43" t="s">
        <v>338</v>
      </c>
      <c r="DV82" s="43" t="s">
        <v>338</v>
      </c>
      <c r="DW82" s="43" t="s">
        <v>338</v>
      </c>
      <c r="DX82" s="43" t="s">
        <v>338</v>
      </c>
      <c r="DY82" s="43" t="s">
        <v>338</v>
      </c>
      <c r="DZ82" s="43" t="s">
        <v>340</v>
      </c>
      <c r="EA82" s="43" t="s">
        <v>338</v>
      </c>
      <c r="EB82" s="43" t="s">
        <v>340</v>
      </c>
      <c r="EC82" s="43" t="s">
        <v>338</v>
      </c>
      <c r="ED82" s="43" t="s">
        <v>338</v>
      </c>
      <c r="EE82" s="43" t="s">
        <v>338</v>
      </c>
      <c r="EF82" s="43" t="s">
        <v>338</v>
      </c>
      <c r="EG82" s="43" t="s">
        <v>338</v>
      </c>
      <c r="EH82" s="43" t="s">
        <v>340</v>
      </c>
      <c r="EI82" s="43" t="s">
        <v>338</v>
      </c>
      <c r="EJ82" s="43" t="s">
        <v>341</v>
      </c>
      <c r="EK82" s="43" t="s">
        <v>339</v>
      </c>
      <c r="EL82" s="43" t="s">
        <v>341</v>
      </c>
      <c r="EM82" s="43" t="s">
        <v>341</v>
      </c>
      <c r="EN82" s="43" t="s">
        <v>338</v>
      </c>
      <c r="EO82" s="43" t="s">
        <v>338</v>
      </c>
      <c r="EP82" s="43" t="s">
        <v>338</v>
      </c>
      <c r="EQ82" s="43" t="s">
        <v>341</v>
      </c>
      <c r="ER82" s="43" t="s">
        <v>339</v>
      </c>
      <c r="ES82" s="43" t="s">
        <v>339</v>
      </c>
      <c r="ET82" s="43" t="s">
        <v>339</v>
      </c>
      <c r="EU82" s="43" t="s">
        <v>339</v>
      </c>
      <c r="EV82" s="43" t="s">
        <v>339</v>
      </c>
      <c r="EW82" s="43" t="s">
        <v>341</v>
      </c>
      <c r="EX82" s="43" t="s">
        <v>339</v>
      </c>
      <c r="EY82" s="43" t="s">
        <v>341</v>
      </c>
      <c r="EZ82" s="43" t="s">
        <v>339</v>
      </c>
      <c r="FA82" s="43" t="s">
        <v>341</v>
      </c>
      <c r="FB82" s="43" t="s">
        <v>341</v>
      </c>
      <c r="FC82" s="43" t="s">
        <v>339</v>
      </c>
      <c r="FD82" s="43" t="s">
        <v>339</v>
      </c>
      <c r="FE82" s="43" t="s">
        <v>339</v>
      </c>
      <c r="FF82" s="43" t="s">
        <v>339</v>
      </c>
      <c r="FG82" s="43" t="s">
        <v>341</v>
      </c>
      <c r="FH82" s="43" t="s">
        <v>339</v>
      </c>
      <c r="FI82" s="43" t="s">
        <v>339</v>
      </c>
      <c r="FJ82" s="43" t="s">
        <v>339</v>
      </c>
      <c r="FK82" s="43" t="s">
        <v>339</v>
      </c>
      <c r="FL82" s="43" t="s">
        <v>339</v>
      </c>
      <c r="FM82" s="43" t="s">
        <v>339</v>
      </c>
      <c r="FN82" s="43" t="s">
        <v>341</v>
      </c>
      <c r="FO82" s="43" t="s">
        <v>339</v>
      </c>
      <c r="FP82" s="43" t="s">
        <v>339</v>
      </c>
      <c r="FQ82" s="43" t="s">
        <v>339</v>
      </c>
      <c r="FR82" s="43" t="s">
        <v>338</v>
      </c>
      <c r="FS82" s="43" t="s">
        <v>338</v>
      </c>
      <c r="FT82" s="43" t="s">
        <v>338</v>
      </c>
      <c r="FU82" s="43" t="s">
        <v>338</v>
      </c>
      <c r="FV82" s="43" t="s">
        <v>338</v>
      </c>
      <c r="FW82" s="43" t="s">
        <v>340</v>
      </c>
      <c r="FX82" s="43" t="s">
        <v>340</v>
      </c>
      <c r="FY82" s="43" t="s">
        <v>340</v>
      </c>
      <c r="FZ82" s="43" t="s">
        <v>340</v>
      </c>
      <c r="GA82" s="43" t="s">
        <v>341</v>
      </c>
      <c r="GB82" s="43" t="s">
        <v>340</v>
      </c>
      <c r="GC82" s="43" t="s">
        <v>338</v>
      </c>
      <c r="GD82" s="43" t="s">
        <v>338</v>
      </c>
      <c r="GE82" s="43" t="s">
        <v>338</v>
      </c>
      <c r="GF82" s="43" t="s">
        <v>338</v>
      </c>
      <c r="GG82" s="43" t="s">
        <v>340</v>
      </c>
      <c r="GH82" s="43" t="s">
        <v>338</v>
      </c>
      <c r="GI82" s="43" t="s">
        <v>338</v>
      </c>
      <c r="GJ82" s="43" t="s">
        <v>338</v>
      </c>
      <c r="GK82" s="43" t="s">
        <v>338</v>
      </c>
      <c r="GL82" s="43" t="s">
        <v>338</v>
      </c>
      <c r="GM82" s="43" t="s">
        <v>338</v>
      </c>
      <c r="GN82" s="43" t="s">
        <v>338</v>
      </c>
      <c r="GO82" s="43" t="s">
        <v>338</v>
      </c>
      <c r="GP82" s="43" t="s">
        <v>341</v>
      </c>
    </row>
    <row r="83" spans="1:198" x14ac:dyDescent="0.3">
      <c r="A83" s="43"/>
      <c r="B83" s="47" t="s">
        <v>580</v>
      </c>
      <c r="C83" s="47" t="s">
        <v>336</v>
      </c>
      <c r="D83" s="43" t="s">
        <v>336</v>
      </c>
      <c r="E83" s="45" t="s">
        <v>336</v>
      </c>
      <c r="F83" s="43" t="s">
        <v>336</v>
      </c>
      <c r="G83" s="43" t="s">
        <v>495</v>
      </c>
      <c r="H83" s="43" t="s">
        <v>497</v>
      </c>
      <c r="I83" s="119" t="s">
        <v>337</v>
      </c>
      <c r="J83" s="119" t="s">
        <v>837</v>
      </c>
      <c r="K83" s="119" t="s">
        <v>856</v>
      </c>
      <c r="L83" s="50">
        <v>33</v>
      </c>
      <c r="M83" s="129" t="s">
        <v>507</v>
      </c>
      <c r="N83" s="43" t="s">
        <v>338</v>
      </c>
      <c r="O83" s="43" t="s">
        <v>338</v>
      </c>
      <c r="P83" s="43" t="s">
        <v>340</v>
      </c>
      <c r="Q83" s="43" t="s">
        <v>338</v>
      </c>
      <c r="R83" s="43" t="s">
        <v>338</v>
      </c>
      <c r="S83" s="43" t="s">
        <v>338</v>
      </c>
      <c r="T83" s="43" t="s">
        <v>341</v>
      </c>
      <c r="U83" s="43" t="s">
        <v>338</v>
      </c>
      <c r="V83" s="43" t="s">
        <v>341</v>
      </c>
      <c r="W83" s="43" t="s">
        <v>341</v>
      </c>
      <c r="X83" s="43" t="s">
        <v>340</v>
      </c>
      <c r="Y83" s="43" t="s">
        <v>340</v>
      </c>
      <c r="Z83" s="43" t="s">
        <v>338</v>
      </c>
      <c r="AA83" s="43" t="s">
        <v>338</v>
      </c>
      <c r="AB83" s="43" t="s">
        <v>338</v>
      </c>
      <c r="AC83" s="43" t="s">
        <v>338</v>
      </c>
      <c r="AD83" s="43" t="s">
        <v>338</v>
      </c>
      <c r="AE83" s="43" t="s">
        <v>338</v>
      </c>
      <c r="AF83" s="43" t="s">
        <v>338</v>
      </c>
      <c r="AG83" s="43" t="s">
        <v>338</v>
      </c>
      <c r="AH83" s="43" t="s">
        <v>338</v>
      </c>
      <c r="AI83" s="43" t="s">
        <v>340</v>
      </c>
      <c r="AJ83" s="43" t="s">
        <v>338</v>
      </c>
      <c r="AK83" s="43" t="s">
        <v>338</v>
      </c>
      <c r="AL83" s="43" t="s">
        <v>341</v>
      </c>
      <c r="AM83" s="43" t="s">
        <v>338</v>
      </c>
      <c r="AN83" s="43" t="s">
        <v>338</v>
      </c>
      <c r="AO83" s="43" t="s">
        <v>338</v>
      </c>
      <c r="AP83" s="43" t="s">
        <v>341</v>
      </c>
      <c r="AQ83" s="43" t="s">
        <v>339</v>
      </c>
      <c r="AR83" s="43" t="s">
        <v>339</v>
      </c>
      <c r="AS83" s="43" t="s">
        <v>339</v>
      </c>
      <c r="AT83" s="43" t="s">
        <v>339</v>
      </c>
      <c r="AU83" s="43" t="s">
        <v>339</v>
      </c>
      <c r="AV83" s="43" t="s">
        <v>341</v>
      </c>
      <c r="AW83" s="43" t="s">
        <v>341</v>
      </c>
      <c r="AX83" s="43" t="s">
        <v>340</v>
      </c>
      <c r="AY83" s="43" t="s">
        <v>340</v>
      </c>
      <c r="AZ83" s="43" t="s">
        <v>340</v>
      </c>
      <c r="BA83" s="43" t="s">
        <v>340</v>
      </c>
      <c r="BB83" s="43" t="s">
        <v>338</v>
      </c>
      <c r="BC83" s="43" t="s">
        <v>338</v>
      </c>
      <c r="BD83" s="43" t="s">
        <v>341</v>
      </c>
      <c r="BE83" s="43" t="s">
        <v>338</v>
      </c>
      <c r="BF83" s="43" t="s">
        <v>338</v>
      </c>
      <c r="BG83" s="43" t="s">
        <v>340</v>
      </c>
      <c r="BH83" s="43" t="s">
        <v>338</v>
      </c>
      <c r="BI83" s="43" t="s">
        <v>338</v>
      </c>
      <c r="BJ83" s="43" t="s">
        <v>339</v>
      </c>
      <c r="BK83" s="43" t="s">
        <v>339</v>
      </c>
      <c r="BL83" s="129" t="s">
        <v>878</v>
      </c>
      <c r="BM83" s="43" t="s">
        <v>338</v>
      </c>
      <c r="BN83" s="43" t="s">
        <v>338</v>
      </c>
      <c r="BO83" s="43" t="s">
        <v>340</v>
      </c>
      <c r="BP83" s="43" t="s">
        <v>338</v>
      </c>
      <c r="BQ83" s="43" t="s">
        <v>338</v>
      </c>
      <c r="BR83" s="43" t="s">
        <v>338</v>
      </c>
      <c r="BS83" s="43" t="s">
        <v>341</v>
      </c>
      <c r="BT83" s="43" t="s">
        <v>338</v>
      </c>
      <c r="BU83" s="43" t="s">
        <v>341</v>
      </c>
      <c r="BV83" s="43" t="s">
        <v>341</v>
      </c>
      <c r="BW83" s="43" t="s">
        <v>338</v>
      </c>
      <c r="BX83" s="43" t="s">
        <v>338</v>
      </c>
      <c r="BY83" s="43" t="s">
        <v>338</v>
      </c>
      <c r="BZ83" s="43" t="s">
        <v>338</v>
      </c>
      <c r="CA83" s="43" t="s">
        <v>338</v>
      </c>
      <c r="CB83" s="43" t="s">
        <v>340</v>
      </c>
      <c r="CC83" s="43" t="s">
        <v>338</v>
      </c>
      <c r="CD83" s="43" t="s">
        <v>340</v>
      </c>
      <c r="CE83" s="43" t="s">
        <v>338</v>
      </c>
      <c r="CF83" s="43" t="s">
        <v>338</v>
      </c>
      <c r="CG83" s="43" t="s">
        <v>341</v>
      </c>
      <c r="CH83" s="43" t="s">
        <v>338</v>
      </c>
      <c r="CI83" s="43" t="s">
        <v>340</v>
      </c>
      <c r="CJ83" s="43" t="s">
        <v>338</v>
      </c>
      <c r="CK83" s="43" t="s">
        <v>338</v>
      </c>
      <c r="CL83" s="43" t="s">
        <v>341</v>
      </c>
      <c r="CM83" s="43" t="s">
        <v>340</v>
      </c>
      <c r="CN83" s="43" t="s">
        <v>340</v>
      </c>
      <c r="CO83" s="43" t="s">
        <v>340</v>
      </c>
      <c r="CP83" s="43" t="s">
        <v>340</v>
      </c>
      <c r="CQ83" s="43" t="s">
        <v>340</v>
      </c>
      <c r="CR83" s="43" t="s">
        <v>340</v>
      </c>
      <c r="CS83" s="43" t="s">
        <v>340</v>
      </c>
      <c r="CT83" s="43" t="s">
        <v>340</v>
      </c>
      <c r="CU83" s="43" t="s">
        <v>340</v>
      </c>
      <c r="CV83" s="43" t="s">
        <v>340</v>
      </c>
      <c r="CW83" s="43" t="s">
        <v>340</v>
      </c>
      <c r="CX83" s="43" t="s">
        <v>340</v>
      </c>
      <c r="CY83" s="43" t="s">
        <v>340</v>
      </c>
      <c r="CZ83" s="43" t="s">
        <v>340</v>
      </c>
      <c r="DA83" s="43" t="s">
        <v>338</v>
      </c>
      <c r="DB83" s="43" t="s">
        <v>338</v>
      </c>
      <c r="DC83" s="43" t="s">
        <v>340</v>
      </c>
      <c r="DD83" s="43" t="s">
        <v>338</v>
      </c>
      <c r="DE83" s="43" t="s">
        <v>338</v>
      </c>
      <c r="DF83" s="43" t="s">
        <v>340</v>
      </c>
      <c r="DG83" s="43" t="s">
        <v>338</v>
      </c>
      <c r="DH83" s="43" t="s">
        <v>338</v>
      </c>
      <c r="DI83" s="43" t="s">
        <v>338</v>
      </c>
      <c r="DJ83" s="43" t="s">
        <v>338</v>
      </c>
      <c r="DK83" s="43" t="s">
        <v>338</v>
      </c>
      <c r="DL83" s="43" t="s">
        <v>340</v>
      </c>
      <c r="DM83" s="43" t="s">
        <v>341</v>
      </c>
      <c r="DN83" s="43" t="s">
        <v>340</v>
      </c>
      <c r="DO83" s="43" t="s">
        <v>338</v>
      </c>
      <c r="DP83" s="43" t="s">
        <v>338</v>
      </c>
      <c r="DQ83" s="43" t="s">
        <v>338</v>
      </c>
      <c r="DR83" s="43" t="s">
        <v>338</v>
      </c>
      <c r="DS83" s="43" t="s">
        <v>338</v>
      </c>
      <c r="DT83" s="43" t="s">
        <v>340</v>
      </c>
      <c r="DU83" s="43" t="s">
        <v>338</v>
      </c>
      <c r="DV83" s="43" t="s">
        <v>338</v>
      </c>
      <c r="DW83" s="43" t="s">
        <v>338</v>
      </c>
      <c r="DX83" s="43" t="s">
        <v>338</v>
      </c>
      <c r="DY83" s="43" t="s">
        <v>338</v>
      </c>
      <c r="DZ83" s="43" t="s">
        <v>340</v>
      </c>
      <c r="EA83" s="43" t="s">
        <v>338</v>
      </c>
      <c r="EB83" s="43" t="s">
        <v>340</v>
      </c>
      <c r="EC83" s="43" t="s">
        <v>338</v>
      </c>
      <c r="ED83" s="43" t="s">
        <v>338</v>
      </c>
      <c r="EE83" s="43" t="s">
        <v>338</v>
      </c>
      <c r="EF83" s="43" t="s">
        <v>338</v>
      </c>
      <c r="EG83" s="43" t="s">
        <v>338</v>
      </c>
      <c r="EH83" s="43" t="s">
        <v>340</v>
      </c>
      <c r="EI83" s="43" t="s">
        <v>338</v>
      </c>
      <c r="EJ83" s="43" t="s">
        <v>341</v>
      </c>
      <c r="EK83" s="43" t="s">
        <v>339</v>
      </c>
      <c r="EL83" s="43" t="s">
        <v>341</v>
      </c>
      <c r="EM83" s="43" t="s">
        <v>341</v>
      </c>
      <c r="EN83" s="43" t="s">
        <v>338</v>
      </c>
      <c r="EO83" s="43" t="s">
        <v>338</v>
      </c>
      <c r="EP83" s="43" t="s">
        <v>338</v>
      </c>
      <c r="EQ83" s="43" t="s">
        <v>340</v>
      </c>
      <c r="ER83" s="43" t="s">
        <v>338</v>
      </c>
      <c r="ES83" s="43" t="s">
        <v>338</v>
      </c>
      <c r="ET83" s="43" t="s">
        <v>338</v>
      </c>
      <c r="EU83" s="43" t="s">
        <v>338</v>
      </c>
      <c r="EV83" s="43" t="s">
        <v>338</v>
      </c>
      <c r="EW83" s="43" t="s">
        <v>340</v>
      </c>
      <c r="EX83" s="43" t="s">
        <v>338</v>
      </c>
      <c r="EY83" s="43" t="s">
        <v>341</v>
      </c>
      <c r="EZ83" s="43" t="s">
        <v>339</v>
      </c>
      <c r="FA83" s="43" t="s">
        <v>339</v>
      </c>
      <c r="FB83" s="43" t="s">
        <v>341</v>
      </c>
      <c r="FC83" s="43" t="s">
        <v>339</v>
      </c>
      <c r="FD83" s="43" t="s">
        <v>339</v>
      </c>
      <c r="FE83" s="43" t="s">
        <v>339</v>
      </c>
      <c r="FF83" s="43" t="s">
        <v>339</v>
      </c>
      <c r="FG83" s="43" t="s">
        <v>341</v>
      </c>
      <c r="FH83" s="43" t="s">
        <v>339</v>
      </c>
      <c r="FI83" s="43" t="s">
        <v>339</v>
      </c>
      <c r="FJ83" s="43" t="s">
        <v>339</v>
      </c>
      <c r="FK83" s="43" t="s">
        <v>339</v>
      </c>
      <c r="FL83" s="43" t="s">
        <v>339</v>
      </c>
      <c r="FM83" s="43" t="s">
        <v>339</v>
      </c>
      <c r="FN83" s="43" t="s">
        <v>341</v>
      </c>
      <c r="FO83" s="43" t="s">
        <v>339</v>
      </c>
      <c r="FP83" s="43" t="s">
        <v>339</v>
      </c>
      <c r="FQ83" s="43" t="s">
        <v>339</v>
      </c>
      <c r="FR83" s="43" t="s">
        <v>338</v>
      </c>
      <c r="FS83" s="43" t="s">
        <v>338</v>
      </c>
      <c r="FT83" s="43" t="s">
        <v>338</v>
      </c>
      <c r="FU83" s="43" t="s">
        <v>338</v>
      </c>
      <c r="FV83" s="43" t="s">
        <v>338</v>
      </c>
      <c r="FW83" s="43" t="s">
        <v>340</v>
      </c>
      <c r="FX83" s="43" t="s">
        <v>340</v>
      </c>
      <c r="FY83" s="43" t="s">
        <v>340</v>
      </c>
      <c r="FZ83" s="43" t="s">
        <v>340</v>
      </c>
      <c r="GA83" s="43" t="s">
        <v>341</v>
      </c>
      <c r="GB83" s="43" t="s">
        <v>340</v>
      </c>
      <c r="GC83" s="43" t="s">
        <v>338</v>
      </c>
      <c r="GD83" s="43" t="s">
        <v>338</v>
      </c>
      <c r="GE83" s="43" t="s">
        <v>338</v>
      </c>
      <c r="GF83" s="43" t="s">
        <v>338</v>
      </c>
      <c r="GG83" s="43" t="s">
        <v>340</v>
      </c>
      <c r="GH83" s="43" t="s">
        <v>338</v>
      </c>
      <c r="GI83" s="43" t="s">
        <v>338</v>
      </c>
      <c r="GJ83" s="43" t="s">
        <v>338</v>
      </c>
      <c r="GK83" s="43" t="s">
        <v>338</v>
      </c>
      <c r="GL83" s="43" t="s">
        <v>338</v>
      </c>
      <c r="GM83" s="43" t="s">
        <v>338</v>
      </c>
      <c r="GN83" s="43" t="s">
        <v>338</v>
      </c>
      <c r="GO83" s="43" t="s">
        <v>338</v>
      </c>
      <c r="GP83" s="43" t="s">
        <v>341</v>
      </c>
    </row>
    <row r="84" spans="1:198" x14ac:dyDescent="0.3">
      <c r="A84" s="43"/>
      <c r="B84" s="47" t="s">
        <v>581</v>
      </c>
      <c r="C84" s="47" t="s">
        <v>337</v>
      </c>
      <c r="D84" s="43" t="s">
        <v>337</v>
      </c>
      <c r="E84" s="45" t="s">
        <v>337</v>
      </c>
      <c r="F84" s="43" t="s">
        <v>337</v>
      </c>
      <c r="G84" s="43" t="s">
        <v>495</v>
      </c>
      <c r="H84" s="43" t="s">
        <v>497</v>
      </c>
      <c r="I84" s="119" t="s">
        <v>337</v>
      </c>
      <c r="J84" s="119" t="s">
        <v>834</v>
      </c>
      <c r="K84" s="119" t="s">
        <v>846</v>
      </c>
      <c r="L84" s="50">
        <v>27</v>
      </c>
      <c r="M84" s="129" t="s">
        <v>507</v>
      </c>
      <c r="N84" s="43" t="s">
        <v>338</v>
      </c>
      <c r="O84" s="43" t="s">
        <v>338</v>
      </c>
      <c r="P84" s="43" t="s">
        <v>340</v>
      </c>
      <c r="Q84" s="43" t="s">
        <v>338</v>
      </c>
      <c r="R84" s="43" t="s">
        <v>338</v>
      </c>
      <c r="S84" s="43" t="s">
        <v>338</v>
      </c>
      <c r="T84" s="43" t="s">
        <v>341</v>
      </c>
      <c r="U84" s="43" t="s">
        <v>338</v>
      </c>
      <c r="V84" s="43" t="s">
        <v>341</v>
      </c>
      <c r="W84" s="43" t="s">
        <v>341</v>
      </c>
      <c r="X84" s="43" t="s">
        <v>340</v>
      </c>
      <c r="Y84" s="43" t="s">
        <v>340</v>
      </c>
      <c r="Z84" s="43" t="s">
        <v>338</v>
      </c>
      <c r="AA84" s="43" t="s">
        <v>338</v>
      </c>
      <c r="AB84" s="43" t="s">
        <v>338</v>
      </c>
      <c r="AC84" s="43" t="s">
        <v>338</v>
      </c>
      <c r="AD84" s="43" t="s">
        <v>338</v>
      </c>
      <c r="AE84" s="43" t="s">
        <v>338</v>
      </c>
      <c r="AF84" s="43" t="s">
        <v>338</v>
      </c>
      <c r="AG84" s="43" t="s">
        <v>338</v>
      </c>
      <c r="AH84" s="43" t="s">
        <v>341</v>
      </c>
      <c r="AI84" s="43" t="s">
        <v>341</v>
      </c>
      <c r="AJ84" s="43" t="s">
        <v>341</v>
      </c>
      <c r="AK84" s="43" t="s">
        <v>339</v>
      </c>
      <c r="AL84" s="43" t="s">
        <v>339</v>
      </c>
      <c r="AM84" s="43" t="s">
        <v>339</v>
      </c>
      <c r="AN84" s="43" t="s">
        <v>339</v>
      </c>
      <c r="AO84" s="43" t="s">
        <v>339</v>
      </c>
      <c r="AP84" s="43" t="s">
        <v>341</v>
      </c>
      <c r="AQ84" s="43" t="s">
        <v>339</v>
      </c>
      <c r="AR84" s="43" t="s">
        <v>339</v>
      </c>
      <c r="AS84" s="43" t="s">
        <v>339</v>
      </c>
      <c r="AT84" s="43" t="s">
        <v>339</v>
      </c>
      <c r="AU84" s="43" t="s">
        <v>339</v>
      </c>
      <c r="AV84" s="43" t="s">
        <v>341</v>
      </c>
      <c r="AW84" s="43" t="s">
        <v>341</v>
      </c>
      <c r="AX84" s="43" t="s">
        <v>340</v>
      </c>
      <c r="AY84" s="43" t="s">
        <v>340</v>
      </c>
      <c r="AZ84" s="43" t="s">
        <v>338</v>
      </c>
      <c r="BA84" s="43" t="s">
        <v>338</v>
      </c>
      <c r="BB84" s="43" t="s">
        <v>338</v>
      </c>
      <c r="BC84" s="43" t="s">
        <v>338</v>
      </c>
      <c r="BD84" s="43" t="s">
        <v>341</v>
      </c>
      <c r="BE84" s="43" t="s">
        <v>338</v>
      </c>
      <c r="BF84" s="43" t="s">
        <v>338</v>
      </c>
      <c r="BG84" s="43" t="s">
        <v>340</v>
      </c>
      <c r="BH84" s="43" t="s">
        <v>338</v>
      </c>
      <c r="BI84" s="43" t="s">
        <v>338</v>
      </c>
      <c r="BJ84" s="43" t="s">
        <v>339</v>
      </c>
      <c r="BK84" s="43" t="s">
        <v>339</v>
      </c>
      <c r="BL84" s="129" t="s">
        <v>878</v>
      </c>
      <c r="BM84" s="43" t="s">
        <v>338</v>
      </c>
      <c r="BN84" s="43" t="s">
        <v>338</v>
      </c>
      <c r="BO84" s="43" t="s">
        <v>340</v>
      </c>
      <c r="BP84" s="43" t="s">
        <v>338</v>
      </c>
      <c r="BQ84" s="43" t="s">
        <v>338</v>
      </c>
      <c r="BR84" s="43" t="s">
        <v>338</v>
      </c>
      <c r="BS84" s="43" t="s">
        <v>341</v>
      </c>
      <c r="BT84" s="43" t="s">
        <v>338</v>
      </c>
      <c r="BU84" s="43" t="s">
        <v>341</v>
      </c>
      <c r="BV84" s="43" t="s">
        <v>341</v>
      </c>
      <c r="BW84" s="43" t="s">
        <v>338</v>
      </c>
      <c r="BX84" s="43" t="s">
        <v>338</v>
      </c>
      <c r="BY84" s="43" t="s">
        <v>338</v>
      </c>
      <c r="BZ84" s="43" t="s">
        <v>338</v>
      </c>
      <c r="CA84" s="43" t="s">
        <v>338</v>
      </c>
      <c r="CB84" s="43" t="s">
        <v>341</v>
      </c>
      <c r="CC84" s="43" t="s">
        <v>338</v>
      </c>
      <c r="CD84" s="43" t="s">
        <v>340</v>
      </c>
      <c r="CE84" s="43" t="s">
        <v>338</v>
      </c>
      <c r="CF84" s="43" t="s">
        <v>338</v>
      </c>
      <c r="CG84" s="43" t="s">
        <v>341</v>
      </c>
      <c r="CH84" s="43" t="s">
        <v>338</v>
      </c>
      <c r="CI84" s="43" t="s">
        <v>340</v>
      </c>
      <c r="CJ84" s="43" t="s">
        <v>338</v>
      </c>
      <c r="CK84" s="43" t="s">
        <v>338</v>
      </c>
      <c r="CL84" s="43" t="s">
        <v>341</v>
      </c>
      <c r="CM84" s="43" t="s">
        <v>341</v>
      </c>
      <c r="CN84" s="43" t="s">
        <v>341</v>
      </c>
      <c r="CO84" s="43" t="s">
        <v>341</v>
      </c>
      <c r="CP84" s="43" t="s">
        <v>341</v>
      </c>
      <c r="CQ84" s="43" t="s">
        <v>341</v>
      </c>
      <c r="CR84" s="43" t="s">
        <v>341</v>
      </c>
      <c r="CS84" s="43" t="s">
        <v>341</v>
      </c>
      <c r="CT84" s="43" t="s">
        <v>341</v>
      </c>
      <c r="CU84" s="43" t="s">
        <v>341</v>
      </c>
      <c r="CV84" s="43" t="s">
        <v>341</v>
      </c>
      <c r="CW84" s="43" t="s">
        <v>341</v>
      </c>
      <c r="CX84" s="43" t="s">
        <v>341</v>
      </c>
      <c r="CY84" s="43" t="s">
        <v>341</v>
      </c>
      <c r="CZ84" s="43" t="s">
        <v>341</v>
      </c>
      <c r="DA84" s="43" t="s">
        <v>338</v>
      </c>
      <c r="DB84" s="43" t="s">
        <v>338</v>
      </c>
      <c r="DC84" s="43" t="s">
        <v>341</v>
      </c>
      <c r="DD84" s="43" t="s">
        <v>339</v>
      </c>
      <c r="DE84" s="43" t="s">
        <v>339</v>
      </c>
      <c r="DF84" s="43" t="s">
        <v>339</v>
      </c>
      <c r="DG84" s="43" t="s">
        <v>339</v>
      </c>
      <c r="DH84" s="43" t="s">
        <v>339</v>
      </c>
      <c r="DI84" s="43" t="s">
        <v>339</v>
      </c>
      <c r="DJ84" s="43" t="s">
        <v>339</v>
      </c>
      <c r="DK84" s="43" t="s">
        <v>339</v>
      </c>
      <c r="DL84" s="43" t="s">
        <v>339</v>
      </c>
      <c r="DM84" s="43" t="s">
        <v>341</v>
      </c>
      <c r="DN84" s="43" t="s">
        <v>341</v>
      </c>
      <c r="DO84" s="43" t="s">
        <v>339</v>
      </c>
      <c r="DP84" s="43" t="s">
        <v>339</v>
      </c>
      <c r="DQ84" s="43" t="s">
        <v>339</v>
      </c>
      <c r="DR84" s="43" t="s">
        <v>339</v>
      </c>
      <c r="DS84" s="43" t="s">
        <v>339</v>
      </c>
      <c r="DT84" s="43" t="s">
        <v>339</v>
      </c>
      <c r="DU84" s="43" t="s">
        <v>339</v>
      </c>
      <c r="DV84" s="43" t="s">
        <v>339</v>
      </c>
      <c r="DW84" s="43" t="s">
        <v>339</v>
      </c>
      <c r="DX84" s="43" t="s">
        <v>339</v>
      </c>
      <c r="DY84" s="43" t="s">
        <v>339</v>
      </c>
      <c r="DZ84" s="43" t="s">
        <v>339</v>
      </c>
      <c r="EA84" s="43" t="s">
        <v>339</v>
      </c>
      <c r="EB84" s="43" t="s">
        <v>341</v>
      </c>
      <c r="EC84" s="43" t="s">
        <v>339</v>
      </c>
      <c r="ED84" s="43" t="s">
        <v>339</v>
      </c>
      <c r="EE84" s="43" t="s">
        <v>339</v>
      </c>
      <c r="EF84" s="43" t="s">
        <v>339</v>
      </c>
      <c r="EG84" s="43" t="s">
        <v>339</v>
      </c>
      <c r="EH84" s="43" t="s">
        <v>339</v>
      </c>
      <c r="EI84" s="43" t="s">
        <v>339</v>
      </c>
      <c r="EJ84" s="43" t="s">
        <v>341</v>
      </c>
      <c r="EK84" s="43" t="s">
        <v>339</v>
      </c>
      <c r="EL84" s="43" t="s">
        <v>341</v>
      </c>
      <c r="EM84" s="43" t="s">
        <v>341</v>
      </c>
      <c r="EN84" s="43" t="s">
        <v>338</v>
      </c>
      <c r="EO84" s="43" t="s">
        <v>338</v>
      </c>
      <c r="EP84" s="43" t="s">
        <v>338</v>
      </c>
      <c r="EQ84" s="43" t="s">
        <v>341</v>
      </c>
      <c r="ER84" s="43" t="s">
        <v>339</v>
      </c>
      <c r="ES84" s="43" t="s">
        <v>339</v>
      </c>
      <c r="ET84" s="43" t="s">
        <v>339</v>
      </c>
      <c r="EU84" s="43" t="s">
        <v>339</v>
      </c>
      <c r="EV84" s="43" t="s">
        <v>339</v>
      </c>
      <c r="EW84" s="43" t="s">
        <v>341</v>
      </c>
      <c r="EX84" s="43" t="s">
        <v>339</v>
      </c>
      <c r="EY84" s="43" t="s">
        <v>341</v>
      </c>
      <c r="EZ84" s="43" t="s">
        <v>339</v>
      </c>
      <c r="FA84" s="43" t="s">
        <v>341</v>
      </c>
      <c r="FB84" s="43" t="s">
        <v>341</v>
      </c>
      <c r="FC84" s="43" t="s">
        <v>339</v>
      </c>
      <c r="FD84" s="43" t="s">
        <v>339</v>
      </c>
      <c r="FE84" s="43" t="s">
        <v>339</v>
      </c>
      <c r="FF84" s="43" t="s">
        <v>339</v>
      </c>
      <c r="FG84" s="43" t="s">
        <v>341</v>
      </c>
      <c r="FH84" s="43" t="s">
        <v>339</v>
      </c>
      <c r="FI84" s="43" t="s">
        <v>339</v>
      </c>
      <c r="FJ84" s="43" t="s">
        <v>339</v>
      </c>
      <c r="FK84" s="43" t="s">
        <v>339</v>
      </c>
      <c r="FL84" s="43" t="s">
        <v>339</v>
      </c>
      <c r="FM84" s="43" t="s">
        <v>339</v>
      </c>
      <c r="FN84" s="43" t="s">
        <v>341</v>
      </c>
      <c r="FO84" s="43" t="s">
        <v>339</v>
      </c>
      <c r="FP84" s="43" t="s">
        <v>339</v>
      </c>
      <c r="FQ84" s="43" t="s">
        <v>339</v>
      </c>
      <c r="FR84" s="43" t="s">
        <v>338</v>
      </c>
      <c r="FS84" s="43" t="s">
        <v>338</v>
      </c>
      <c r="FT84" s="43" t="s">
        <v>338</v>
      </c>
      <c r="FU84" s="43" t="s">
        <v>338</v>
      </c>
      <c r="FV84" s="43" t="s">
        <v>338</v>
      </c>
      <c r="FW84" s="43" t="s">
        <v>340</v>
      </c>
      <c r="FX84" s="43" t="s">
        <v>340</v>
      </c>
      <c r="FY84" s="43" t="s">
        <v>341</v>
      </c>
      <c r="FZ84" s="43" t="s">
        <v>340</v>
      </c>
      <c r="GA84" s="43" t="s">
        <v>341</v>
      </c>
      <c r="GB84" s="43" t="s">
        <v>341</v>
      </c>
      <c r="GC84" s="43" t="s">
        <v>339</v>
      </c>
      <c r="GD84" s="43" t="s">
        <v>339</v>
      </c>
      <c r="GE84" s="43" t="s">
        <v>339</v>
      </c>
      <c r="GF84" s="43" t="s">
        <v>339</v>
      </c>
      <c r="GG84" s="43" t="s">
        <v>339</v>
      </c>
      <c r="GH84" s="43" t="s">
        <v>339</v>
      </c>
      <c r="GI84" s="43" t="s">
        <v>338</v>
      </c>
      <c r="GJ84" s="43" t="s">
        <v>338</v>
      </c>
      <c r="GK84" s="43" t="s">
        <v>338</v>
      </c>
      <c r="GL84" s="43" t="s">
        <v>338</v>
      </c>
      <c r="GM84" s="43" t="s">
        <v>338</v>
      </c>
      <c r="GN84" s="43" t="s">
        <v>338</v>
      </c>
      <c r="GO84" s="43" t="s">
        <v>338</v>
      </c>
      <c r="GP84" s="43" t="s">
        <v>341</v>
      </c>
    </row>
    <row r="85" spans="1:198" x14ac:dyDescent="0.3">
      <c r="A85" s="240" t="s">
        <v>957</v>
      </c>
      <c r="B85" s="238" t="s">
        <v>955</v>
      </c>
      <c r="C85" s="238" t="s">
        <v>502</v>
      </c>
      <c r="D85" s="44" t="s">
        <v>329</v>
      </c>
      <c r="E85" s="241" t="s">
        <v>329</v>
      </c>
      <c r="F85" s="44" t="s">
        <v>337</v>
      </c>
      <c r="G85" s="44" t="s">
        <v>495</v>
      </c>
      <c r="H85" s="44" t="s">
        <v>497</v>
      </c>
      <c r="I85" s="44" t="s">
        <v>337</v>
      </c>
      <c r="J85" s="43" t="s">
        <v>959</v>
      </c>
      <c r="K85" s="43" t="s">
        <v>852</v>
      </c>
      <c r="L85" s="145">
        <v>35</v>
      </c>
      <c r="M85" s="129" t="s">
        <v>507</v>
      </c>
      <c r="N85" s="43" t="s">
        <v>338</v>
      </c>
      <c r="O85" s="43" t="s">
        <v>338</v>
      </c>
      <c r="P85" s="43" t="s">
        <v>340</v>
      </c>
      <c r="Q85" s="43" t="s">
        <v>338</v>
      </c>
      <c r="R85" s="43" t="s">
        <v>338</v>
      </c>
      <c r="S85" s="43" t="s">
        <v>338</v>
      </c>
      <c r="T85" s="43" t="s">
        <v>341</v>
      </c>
      <c r="U85" s="43" t="s">
        <v>338</v>
      </c>
      <c r="V85" s="43" t="s">
        <v>341</v>
      </c>
      <c r="W85" s="43" t="s">
        <v>341</v>
      </c>
      <c r="X85" s="43" t="s">
        <v>340</v>
      </c>
      <c r="Y85" s="43" t="s">
        <v>340</v>
      </c>
      <c r="Z85" s="43" t="s">
        <v>338</v>
      </c>
      <c r="AA85" s="43" t="s">
        <v>338</v>
      </c>
      <c r="AB85" s="43" t="s">
        <v>338</v>
      </c>
      <c r="AC85" s="43" t="s">
        <v>338</v>
      </c>
      <c r="AD85" s="43" t="s">
        <v>338</v>
      </c>
      <c r="AE85" s="43" t="s">
        <v>338</v>
      </c>
      <c r="AF85" s="43" t="s">
        <v>338</v>
      </c>
      <c r="AG85" s="43" t="s">
        <v>338</v>
      </c>
      <c r="AH85" s="43" t="s">
        <v>341</v>
      </c>
      <c r="AI85" s="43" t="s">
        <v>341</v>
      </c>
      <c r="AJ85" s="43" t="s">
        <v>341</v>
      </c>
      <c r="AK85" s="43" t="s">
        <v>339</v>
      </c>
      <c r="AL85" s="43" t="s">
        <v>339</v>
      </c>
      <c r="AM85" s="43" t="s">
        <v>339</v>
      </c>
      <c r="AN85" s="43" t="s">
        <v>339</v>
      </c>
      <c r="AO85" s="43" t="s">
        <v>339</v>
      </c>
      <c r="AP85" s="43" t="s">
        <v>341</v>
      </c>
      <c r="AQ85" s="43" t="s">
        <v>339</v>
      </c>
      <c r="AR85" s="43" t="s">
        <v>339</v>
      </c>
      <c r="AS85" s="43" t="s">
        <v>339</v>
      </c>
      <c r="AT85" s="43" t="s">
        <v>339</v>
      </c>
      <c r="AU85" s="43" t="s">
        <v>339</v>
      </c>
      <c r="AV85" s="43" t="s">
        <v>338</v>
      </c>
      <c r="AW85" s="43" t="s">
        <v>338</v>
      </c>
      <c r="AX85" s="43" t="s">
        <v>340</v>
      </c>
      <c r="AY85" s="43" t="s">
        <v>340</v>
      </c>
      <c r="AZ85" s="43" t="s">
        <v>338</v>
      </c>
      <c r="BA85" s="43" t="s">
        <v>338</v>
      </c>
      <c r="BB85" s="43" t="s">
        <v>338</v>
      </c>
      <c r="BC85" s="43" t="s">
        <v>338</v>
      </c>
      <c r="BD85" s="43" t="s">
        <v>341</v>
      </c>
      <c r="BE85" s="43" t="s">
        <v>338</v>
      </c>
      <c r="BF85" s="43" t="s">
        <v>338</v>
      </c>
      <c r="BG85" s="43" t="s">
        <v>340</v>
      </c>
      <c r="BH85" s="43" t="s">
        <v>338</v>
      </c>
      <c r="BI85" s="43" t="s">
        <v>338</v>
      </c>
      <c r="BJ85" s="43" t="s">
        <v>339</v>
      </c>
      <c r="BK85" s="43" t="s">
        <v>339</v>
      </c>
      <c r="BL85" s="129"/>
      <c r="BM85" s="43" t="s">
        <v>338</v>
      </c>
      <c r="BN85" s="43" t="s">
        <v>338</v>
      </c>
      <c r="BO85" s="43" t="s">
        <v>340</v>
      </c>
      <c r="BP85" s="43" t="s">
        <v>338</v>
      </c>
      <c r="BQ85" s="43" t="s">
        <v>338</v>
      </c>
      <c r="BR85" s="43" t="s">
        <v>338</v>
      </c>
      <c r="BS85" s="43" t="s">
        <v>341</v>
      </c>
      <c r="BT85" s="43" t="s">
        <v>338</v>
      </c>
      <c r="BU85" s="43" t="s">
        <v>341</v>
      </c>
      <c r="BV85" s="43" t="s">
        <v>341</v>
      </c>
      <c r="BW85" s="43" t="s">
        <v>338</v>
      </c>
      <c r="BX85" s="43" t="s">
        <v>338</v>
      </c>
      <c r="BY85" s="43" t="s">
        <v>338</v>
      </c>
      <c r="BZ85" s="43" t="s">
        <v>338</v>
      </c>
      <c r="CA85" s="43" t="s">
        <v>338</v>
      </c>
      <c r="CB85" s="43" t="s">
        <v>338</v>
      </c>
      <c r="CC85" s="43" t="s">
        <v>338</v>
      </c>
      <c r="CD85" s="43" t="s">
        <v>340</v>
      </c>
      <c r="CE85" s="43" t="s">
        <v>338</v>
      </c>
      <c r="CF85" s="43" t="s">
        <v>338</v>
      </c>
      <c r="CG85" s="43" t="s">
        <v>341</v>
      </c>
      <c r="CH85" s="43" t="s">
        <v>338</v>
      </c>
      <c r="CI85" s="43" t="s">
        <v>340</v>
      </c>
      <c r="CJ85" s="43" t="s">
        <v>338</v>
      </c>
      <c r="CK85" s="43" t="s">
        <v>338</v>
      </c>
      <c r="CL85" s="43" t="s">
        <v>341</v>
      </c>
      <c r="CM85" s="43" t="s">
        <v>338</v>
      </c>
      <c r="CN85" s="43" t="s">
        <v>338</v>
      </c>
      <c r="CO85" s="43" t="s">
        <v>338</v>
      </c>
      <c r="CP85" s="43" t="s">
        <v>338</v>
      </c>
      <c r="CQ85" s="43" t="s">
        <v>338</v>
      </c>
      <c r="CR85" s="43" t="s">
        <v>338</v>
      </c>
      <c r="CS85" s="43" t="s">
        <v>338</v>
      </c>
      <c r="CT85" s="43" t="s">
        <v>338</v>
      </c>
      <c r="CU85" s="43" t="s">
        <v>338</v>
      </c>
      <c r="CV85" s="43" t="s">
        <v>340</v>
      </c>
      <c r="CW85" s="43" t="s">
        <v>340</v>
      </c>
      <c r="CX85" s="43" t="s">
        <v>340</v>
      </c>
      <c r="CY85" s="43" t="s">
        <v>338</v>
      </c>
      <c r="CZ85" s="43" t="s">
        <v>340</v>
      </c>
      <c r="DA85" s="43" t="s">
        <v>338</v>
      </c>
      <c r="DB85" s="43" t="s">
        <v>338</v>
      </c>
      <c r="DC85" s="43" t="s">
        <v>340</v>
      </c>
      <c r="DD85" s="43" t="s">
        <v>338</v>
      </c>
      <c r="DE85" s="43" t="s">
        <v>338</v>
      </c>
      <c r="DF85" s="43" t="s">
        <v>340</v>
      </c>
      <c r="DG85" s="43" t="s">
        <v>338</v>
      </c>
      <c r="DH85" s="43" t="s">
        <v>338</v>
      </c>
      <c r="DI85" s="43" t="s">
        <v>338</v>
      </c>
      <c r="DJ85" s="43" t="s">
        <v>338</v>
      </c>
      <c r="DK85" s="43" t="s">
        <v>338</v>
      </c>
      <c r="DL85" s="43" t="s">
        <v>338</v>
      </c>
      <c r="DM85" s="43" t="s">
        <v>341</v>
      </c>
      <c r="DN85" s="43" t="s">
        <v>338</v>
      </c>
      <c r="DO85" s="43" t="s">
        <v>338</v>
      </c>
      <c r="DP85" s="43" t="s">
        <v>338</v>
      </c>
      <c r="DQ85" s="43" t="s">
        <v>338</v>
      </c>
      <c r="DR85" s="43" t="s">
        <v>338</v>
      </c>
      <c r="DS85" s="43" t="s">
        <v>338</v>
      </c>
      <c r="DT85" s="43" t="s">
        <v>340</v>
      </c>
      <c r="DU85" s="43" t="s">
        <v>338</v>
      </c>
      <c r="DV85" s="43" t="s">
        <v>338</v>
      </c>
      <c r="DW85" s="43" t="s">
        <v>338</v>
      </c>
      <c r="DX85" s="43" t="s">
        <v>338</v>
      </c>
      <c r="DY85" s="43" t="s">
        <v>338</v>
      </c>
      <c r="DZ85" s="43" t="s">
        <v>340</v>
      </c>
      <c r="EA85" s="43" t="s">
        <v>338</v>
      </c>
      <c r="EB85" s="43" t="s">
        <v>340</v>
      </c>
      <c r="EC85" s="43" t="s">
        <v>338</v>
      </c>
      <c r="ED85" s="43" t="s">
        <v>338</v>
      </c>
      <c r="EE85" s="43" t="s">
        <v>338</v>
      </c>
      <c r="EF85" s="43" t="s">
        <v>338</v>
      </c>
      <c r="EG85" s="43" t="s">
        <v>338</v>
      </c>
      <c r="EH85" s="43" t="s">
        <v>340</v>
      </c>
      <c r="EI85" s="43" t="s">
        <v>338</v>
      </c>
      <c r="EJ85" s="43" t="s">
        <v>341</v>
      </c>
      <c r="EK85" s="43" t="s">
        <v>339</v>
      </c>
      <c r="EL85" s="43" t="s">
        <v>341</v>
      </c>
      <c r="EM85" s="43" t="s">
        <v>341</v>
      </c>
      <c r="EN85" s="43" t="s">
        <v>338</v>
      </c>
      <c r="EO85" s="43" t="s">
        <v>338</v>
      </c>
      <c r="EP85" s="43" t="s">
        <v>338</v>
      </c>
      <c r="EQ85" s="43" t="s">
        <v>340</v>
      </c>
      <c r="ER85" s="43" t="s">
        <v>338</v>
      </c>
      <c r="ES85" s="43" t="s">
        <v>338</v>
      </c>
      <c r="ET85" s="43" t="s">
        <v>338</v>
      </c>
      <c r="EU85" s="43" t="s">
        <v>338</v>
      </c>
      <c r="EV85" s="43" t="s">
        <v>338</v>
      </c>
      <c r="EW85" s="43" t="s">
        <v>340</v>
      </c>
      <c r="EX85" s="43" t="s">
        <v>338</v>
      </c>
      <c r="EY85" s="43" t="s">
        <v>338</v>
      </c>
      <c r="EZ85" s="43" t="s">
        <v>338</v>
      </c>
      <c r="FA85" s="43" t="s">
        <v>340</v>
      </c>
      <c r="FB85" s="43" t="s">
        <v>341</v>
      </c>
      <c r="FC85" s="43" t="s">
        <v>339</v>
      </c>
      <c r="FD85" s="43" t="s">
        <v>339</v>
      </c>
      <c r="FE85" s="43" t="s">
        <v>339</v>
      </c>
      <c r="FF85" s="43" t="s">
        <v>339</v>
      </c>
      <c r="FG85" s="43" t="s">
        <v>338</v>
      </c>
      <c r="FH85" s="43" t="s">
        <v>338</v>
      </c>
      <c r="FI85" s="43" t="s">
        <v>338</v>
      </c>
      <c r="FJ85" s="43" t="s">
        <v>340</v>
      </c>
      <c r="FK85" s="43" t="s">
        <v>338</v>
      </c>
      <c r="FL85" s="43" t="s">
        <v>338</v>
      </c>
      <c r="FM85" s="43" t="s">
        <v>338</v>
      </c>
      <c r="FN85" s="43" t="s">
        <v>340</v>
      </c>
      <c r="FO85" s="43" t="s">
        <v>338</v>
      </c>
      <c r="FP85" s="43" t="s">
        <v>338</v>
      </c>
      <c r="FQ85" s="43" t="s">
        <v>340</v>
      </c>
      <c r="FR85" s="43" t="s">
        <v>338</v>
      </c>
      <c r="FS85" s="43" t="s">
        <v>338</v>
      </c>
      <c r="FT85" s="43" t="s">
        <v>338</v>
      </c>
      <c r="FU85" s="43" t="s">
        <v>338</v>
      </c>
      <c r="FV85" s="43" t="s">
        <v>338</v>
      </c>
      <c r="FW85" s="43" t="s">
        <v>340</v>
      </c>
      <c r="FX85" s="43" t="s">
        <v>340</v>
      </c>
      <c r="FY85" s="43" t="s">
        <v>340</v>
      </c>
      <c r="FZ85" s="43" t="s">
        <v>340</v>
      </c>
      <c r="GA85" s="43" t="s">
        <v>341</v>
      </c>
      <c r="GB85" s="43" t="s">
        <v>340</v>
      </c>
      <c r="GC85" s="43" t="s">
        <v>338</v>
      </c>
      <c r="GD85" s="43" t="s">
        <v>338</v>
      </c>
      <c r="GE85" s="43" t="s">
        <v>338</v>
      </c>
      <c r="GF85" s="43" t="s">
        <v>338</v>
      </c>
      <c r="GG85" s="43" t="s">
        <v>340</v>
      </c>
      <c r="GH85" s="43" t="s">
        <v>338</v>
      </c>
      <c r="GI85" s="43" t="s">
        <v>338</v>
      </c>
      <c r="GJ85" s="43" t="s">
        <v>338</v>
      </c>
      <c r="GK85" s="43" t="s">
        <v>338</v>
      </c>
      <c r="GL85" s="43" t="s">
        <v>338</v>
      </c>
      <c r="GM85" s="43" t="s">
        <v>338</v>
      </c>
      <c r="GN85" s="43" t="s">
        <v>338</v>
      </c>
      <c r="GO85" s="43" t="s">
        <v>338</v>
      </c>
      <c r="GP85" s="43" t="s">
        <v>341</v>
      </c>
    </row>
    <row r="86" spans="1:198" x14ac:dyDescent="0.3">
      <c r="A86" s="240" t="s">
        <v>957</v>
      </c>
      <c r="B86" s="238" t="s">
        <v>955</v>
      </c>
      <c r="C86" s="238" t="s">
        <v>502</v>
      </c>
      <c r="D86" s="44" t="s">
        <v>329</v>
      </c>
      <c r="E86" s="241" t="s">
        <v>330</v>
      </c>
      <c r="F86" s="44" t="s">
        <v>337</v>
      </c>
      <c r="G86" s="44" t="s">
        <v>495</v>
      </c>
      <c r="H86" s="44" t="s">
        <v>497</v>
      </c>
      <c r="I86" s="44" t="s">
        <v>337</v>
      </c>
      <c r="J86" s="43" t="s">
        <v>960</v>
      </c>
      <c r="K86" s="43" t="s">
        <v>853</v>
      </c>
      <c r="L86" s="145">
        <v>36</v>
      </c>
      <c r="M86" s="129" t="s">
        <v>507</v>
      </c>
      <c r="N86" s="43" t="s">
        <v>338</v>
      </c>
      <c r="O86" s="43" t="s">
        <v>338</v>
      </c>
      <c r="P86" s="43" t="s">
        <v>340</v>
      </c>
      <c r="Q86" s="43" t="s">
        <v>338</v>
      </c>
      <c r="R86" s="43" t="s">
        <v>338</v>
      </c>
      <c r="S86" s="43" t="s">
        <v>338</v>
      </c>
      <c r="T86" s="43" t="s">
        <v>341</v>
      </c>
      <c r="U86" s="43" t="s">
        <v>338</v>
      </c>
      <c r="V86" s="43" t="s">
        <v>341</v>
      </c>
      <c r="W86" s="43" t="s">
        <v>341</v>
      </c>
      <c r="X86" s="43" t="s">
        <v>340</v>
      </c>
      <c r="Y86" s="43" t="s">
        <v>340</v>
      </c>
      <c r="Z86" s="43" t="s">
        <v>338</v>
      </c>
      <c r="AA86" s="43" t="s">
        <v>338</v>
      </c>
      <c r="AB86" s="43" t="s">
        <v>338</v>
      </c>
      <c r="AC86" s="43" t="s">
        <v>338</v>
      </c>
      <c r="AD86" s="43" t="s">
        <v>338</v>
      </c>
      <c r="AE86" s="43" t="s">
        <v>338</v>
      </c>
      <c r="AF86" s="43" t="s">
        <v>338</v>
      </c>
      <c r="AG86" s="43" t="s">
        <v>338</v>
      </c>
      <c r="AH86" s="43" t="s">
        <v>341</v>
      </c>
      <c r="AI86" s="43" t="s">
        <v>341</v>
      </c>
      <c r="AJ86" s="43" t="s">
        <v>341</v>
      </c>
      <c r="AK86" s="43" t="s">
        <v>339</v>
      </c>
      <c r="AL86" s="43" t="s">
        <v>339</v>
      </c>
      <c r="AM86" s="43" t="s">
        <v>339</v>
      </c>
      <c r="AN86" s="43" t="s">
        <v>339</v>
      </c>
      <c r="AO86" s="43" t="s">
        <v>339</v>
      </c>
      <c r="AP86" s="43" t="s">
        <v>341</v>
      </c>
      <c r="AQ86" s="43" t="s">
        <v>339</v>
      </c>
      <c r="AR86" s="43" t="s">
        <v>339</v>
      </c>
      <c r="AS86" s="43" t="s">
        <v>339</v>
      </c>
      <c r="AT86" s="43" t="s">
        <v>339</v>
      </c>
      <c r="AU86" s="43" t="s">
        <v>339</v>
      </c>
      <c r="AV86" s="43" t="s">
        <v>338</v>
      </c>
      <c r="AW86" s="43" t="s">
        <v>338</v>
      </c>
      <c r="AX86" s="43" t="s">
        <v>340</v>
      </c>
      <c r="AY86" s="43" t="s">
        <v>340</v>
      </c>
      <c r="AZ86" s="43" t="s">
        <v>338</v>
      </c>
      <c r="BA86" s="43" t="s">
        <v>338</v>
      </c>
      <c r="BB86" s="43" t="s">
        <v>338</v>
      </c>
      <c r="BC86" s="43" t="s">
        <v>338</v>
      </c>
      <c r="BD86" s="43" t="s">
        <v>341</v>
      </c>
      <c r="BE86" s="43" t="s">
        <v>338</v>
      </c>
      <c r="BF86" s="43" t="s">
        <v>338</v>
      </c>
      <c r="BG86" s="43" t="s">
        <v>340</v>
      </c>
      <c r="BH86" s="43" t="s">
        <v>338</v>
      </c>
      <c r="BI86" s="43" t="s">
        <v>338</v>
      </c>
      <c r="BJ86" s="43" t="s">
        <v>339</v>
      </c>
      <c r="BK86" s="43" t="s">
        <v>339</v>
      </c>
      <c r="BL86" s="129"/>
      <c r="BM86" s="43" t="s">
        <v>338</v>
      </c>
      <c r="BN86" s="43" t="s">
        <v>338</v>
      </c>
      <c r="BO86" s="43" t="s">
        <v>340</v>
      </c>
      <c r="BP86" s="43" t="s">
        <v>338</v>
      </c>
      <c r="BQ86" s="43" t="s">
        <v>338</v>
      </c>
      <c r="BR86" s="43" t="s">
        <v>338</v>
      </c>
      <c r="BS86" s="43" t="s">
        <v>341</v>
      </c>
      <c r="BT86" s="43" t="s">
        <v>338</v>
      </c>
      <c r="BU86" s="43" t="s">
        <v>341</v>
      </c>
      <c r="BV86" s="43" t="s">
        <v>341</v>
      </c>
      <c r="BW86" s="43" t="s">
        <v>338</v>
      </c>
      <c r="BX86" s="43" t="s">
        <v>338</v>
      </c>
      <c r="BY86" s="43" t="s">
        <v>338</v>
      </c>
      <c r="BZ86" s="43" t="s">
        <v>338</v>
      </c>
      <c r="CA86" s="43" t="s">
        <v>338</v>
      </c>
      <c r="CB86" s="43" t="s">
        <v>338</v>
      </c>
      <c r="CC86" s="43" t="s">
        <v>338</v>
      </c>
      <c r="CD86" s="43" t="s">
        <v>340</v>
      </c>
      <c r="CE86" s="43" t="s">
        <v>338</v>
      </c>
      <c r="CF86" s="43" t="s">
        <v>338</v>
      </c>
      <c r="CG86" s="43" t="s">
        <v>341</v>
      </c>
      <c r="CH86" s="43" t="s">
        <v>338</v>
      </c>
      <c r="CI86" s="43" t="s">
        <v>340</v>
      </c>
      <c r="CJ86" s="43" t="s">
        <v>338</v>
      </c>
      <c r="CK86" s="43" t="s">
        <v>338</v>
      </c>
      <c r="CL86" s="43" t="s">
        <v>341</v>
      </c>
      <c r="CM86" s="43" t="s">
        <v>338</v>
      </c>
      <c r="CN86" s="43" t="s">
        <v>338</v>
      </c>
      <c r="CO86" s="43" t="s">
        <v>338</v>
      </c>
      <c r="CP86" s="43" t="s">
        <v>338</v>
      </c>
      <c r="CQ86" s="43" t="s">
        <v>338</v>
      </c>
      <c r="CR86" s="43" t="s">
        <v>338</v>
      </c>
      <c r="CS86" s="43" t="s">
        <v>338</v>
      </c>
      <c r="CT86" s="43" t="s">
        <v>338</v>
      </c>
      <c r="CU86" s="43" t="s">
        <v>338</v>
      </c>
      <c r="CV86" s="43" t="s">
        <v>340</v>
      </c>
      <c r="CW86" s="43" t="s">
        <v>340</v>
      </c>
      <c r="CX86" s="43" t="s">
        <v>340</v>
      </c>
      <c r="CY86" s="43" t="s">
        <v>338</v>
      </c>
      <c r="CZ86" s="43" t="s">
        <v>340</v>
      </c>
      <c r="DA86" s="43" t="s">
        <v>338</v>
      </c>
      <c r="DB86" s="43" t="s">
        <v>338</v>
      </c>
      <c r="DC86" s="43" t="s">
        <v>340</v>
      </c>
      <c r="DD86" s="43" t="s">
        <v>338</v>
      </c>
      <c r="DE86" s="43" t="s">
        <v>338</v>
      </c>
      <c r="DF86" s="43" t="s">
        <v>340</v>
      </c>
      <c r="DG86" s="43" t="s">
        <v>338</v>
      </c>
      <c r="DH86" s="43" t="s">
        <v>338</v>
      </c>
      <c r="DI86" s="43" t="s">
        <v>338</v>
      </c>
      <c r="DJ86" s="43" t="s">
        <v>338</v>
      </c>
      <c r="DK86" s="43" t="s">
        <v>338</v>
      </c>
      <c r="DL86" s="43" t="s">
        <v>338</v>
      </c>
      <c r="DM86" s="43" t="s">
        <v>341</v>
      </c>
      <c r="DN86" s="43" t="s">
        <v>338</v>
      </c>
      <c r="DO86" s="43" t="s">
        <v>338</v>
      </c>
      <c r="DP86" s="43" t="s">
        <v>338</v>
      </c>
      <c r="DQ86" s="43" t="s">
        <v>338</v>
      </c>
      <c r="DR86" s="43" t="s">
        <v>338</v>
      </c>
      <c r="DS86" s="43" t="s">
        <v>338</v>
      </c>
      <c r="DT86" s="43" t="s">
        <v>340</v>
      </c>
      <c r="DU86" s="43" t="s">
        <v>338</v>
      </c>
      <c r="DV86" s="43" t="s">
        <v>338</v>
      </c>
      <c r="DW86" s="43" t="s">
        <v>338</v>
      </c>
      <c r="DX86" s="43" t="s">
        <v>338</v>
      </c>
      <c r="DY86" s="43" t="s">
        <v>338</v>
      </c>
      <c r="DZ86" s="43" t="s">
        <v>340</v>
      </c>
      <c r="EA86" s="43" t="s">
        <v>338</v>
      </c>
      <c r="EB86" s="43" t="s">
        <v>340</v>
      </c>
      <c r="EC86" s="43" t="s">
        <v>338</v>
      </c>
      <c r="ED86" s="43" t="s">
        <v>338</v>
      </c>
      <c r="EE86" s="43" t="s">
        <v>338</v>
      </c>
      <c r="EF86" s="43" t="s">
        <v>338</v>
      </c>
      <c r="EG86" s="43" t="s">
        <v>338</v>
      </c>
      <c r="EH86" s="43" t="s">
        <v>340</v>
      </c>
      <c r="EI86" s="43" t="s">
        <v>338</v>
      </c>
      <c r="EJ86" s="43" t="s">
        <v>341</v>
      </c>
      <c r="EK86" s="43" t="s">
        <v>339</v>
      </c>
      <c r="EL86" s="43" t="s">
        <v>341</v>
      </c>
      <c r="EM86" s="43" t="s">
        <v>341</v>
      </c>
      <c r="EN86" s="43" t="s">
        <v>338</v>
      </c>
      <c r="EO86" s="43" t="s">
        <v>338</v>
      </c>
      <c r="EP86" s="43" t="s">
        <v>338</v>
      </c>
      <c r="EQ86" s="43" t="s">
        <v>340</v>
      </c>
      <c r="ER86" s="43" t="s">
        <v>338</v>
      </c>
      <c r="ES86" s="43" t="s">
        <v>338</v>
      </c>
      <c r="ET86" s="43" t="s">
        <v>338</v>
      </c>
      <c r="EU86" s="43" t="s">
        <v>338</v>
      </c>
      <c r="EV86" s="43" t="s">
        <v>338</v>
      </c>
      <c r="EW86" s="43" t="s">
        <v>340</v>
      </c>
      <c r="EX86" s="43" t="s">
        <v>338</v>
      </c>
      <c r="EY86" s="43" t="s">
        <v>338</v>
      </c>
      <c r="EZ86" s="43" t="s">
        <v>338</v>
      </c>
      <c r="FA86" s="43" t="s">
        <v>340</v>
      </c>
      <c r="FB86" s="43" t="s">
        <v>341</v>
      </c>
      <c r="FC86" s="43" t="s">
        <v>339</v>
      </c>
      <c r="FD86" s="43" t="s">
        <v>339</v>
      </c>
      <c r="FE86" s="43" t="s">
        <v>339</v>
      </c>
      <c r="FF86" s="43" t="s">
        <v>339</v>
      </c>
      <c r="FG86" s="43" t="s">
        <v>338</v>
      </c>
      <c r="FH86" s="43" t="s">
        <v>338</v>
      </c>
      <c r="FI86" s="43" t="s">
        <v>338</v>
      </c>
      <c r="FJ86" s="43" t="s">
        <v>340</v>
      </c>
      <c r="FK86" s="43" t="s">
        <v>338</v>
      </c>
      <c r="FL86" s="43" t="s">
        <v>338</v>
      </c>
      <c r="FM86" s="43" t="s">
        <v>338</v>
      </c>
      <c r="FN86" s="43" t="s">
        <v>340</v>
      </c>
      <c r="FO86" s="43" t="s">
        <v>338</v>
      </c>
      <c r="FP86" s="43" t="s">
        <v>338</v>
      </c>
      <c r="FQ86" s="43" t="s">
        <v>340</v>
      </c>
      <c r="FR86" s="43" t="s">
        <v>338</v>
      </c>
      <c r="FS86" s="43" t="s">
        <v>338</v>
      </c>
      <c r="FT86" s="43" t="s">
        <v>338</v>
      </c>
      <c r="FU86" s="43" t="s">
        <v>338</v>
      </c>
      <c r="FV86" s="43" t="s">
        <v>338</v>
      </c>
      <c r="FW86" s="43" t="s">
        <v>340</v>
      </c>
      <c r="FX86" s="43" t="s">
        <v>340</v>
      </c>
      <c r="FY86" s="43" t="s">
        <v>340</v>
      </c>
      <c r="FZ86" s="43" t="s">
        <v>340</v>
      </c>
      <c r="GA86" s="43" t="s">
        <v>341</v>
      </c>
      <c r="GB86" s="43" t="s">
        <v>340</v>
      </c>
      <c r="GC86" s="43" t="s">
        <v>338</v>
      </c>
      <c r="GD86" s="43" t="s">
        <v>338</v>
      </c>
      <c r="GE86" s="43" t="s">
        <v>338</v>
      </c>
      <c r="GF86" s="43" t="s">
        <v>338</v>
      </c>
      <c r="GG86" s="43" t="s">
        <v>340</v>
      </c>
      <c r="GH86" s="43" t="s">
        <v>338</v>
      </c>
      <c r="GI86" s="43" t="s">
        <v>338</v>
      </c>
      <c r="GJ86" s="43" t="s">
        <v>338</v>
      </c>
      <c r="GK86" s="43" t="s">
        <v>338</v>
      </c>
      <c r="GL86" s="43" t="s">
        <v>338</v>
      </c>
      <c r="GM86" s="43" t="s">
        <v>338</v>
      </c>
      <c r="GN86" s="43" t="s">
        <v>338</v>
      </c>
      <c r="GO86" s="43" t="s">
        <v>338</v>
      </c>
      <c r="GP86" s="43" t="s">
        <v>341</v>
      </c>
    </row>
    <row r="87" spans="1:198" x14ac:dyDescent="0.3">
      <c r="A87" s="240" t="s">
        <v>957</v>
      </c>
      <c r="B87" s="238" t="s">
        <v>955</v>
      </c>
      <c r="C87" s="238" t="s">
        <v>502</v>
      </c>
      <c r="D87" s="44" t="s">
        <v>329</v>
      </c>
      <c r="E87" s="241" t="s">
        <v>337</v>
      </c>
      <c r="F87" s="44" t="s">
        <v>337</v>
      </c>
      <c r="G87" s="44" t="s">
        <v>495</v>
      </c>
      <c r="H87" s="44" t="s">
        <v>497</v>
      </c>
      <c r="I87" s="44" t="s">
        <v>337</v>
      </c>
      <c r="J87" s="43" t="s">
        <v>834</v>
      </c>
      <c r="K87" s="43" t="s">
        <v>854</v>
      </c>
      <c r="L87" s="145">
        <v>29</v>
      </c>
      <c r="M87" s="129" t="s">
        <v>507</v>
      </c>
      <c r="N87" s="43" t="s">
        <v>338</v>
      </c>
      <c r="O87" s="43" t="s">
        <v>338</v>
      </c>
      <c r="P87" s="43" t="s">
        <v>340</v>
      </c>
      <c r="Q87" s="43" t="s">
        <v>338</v>
      </c>
      <c r="R87" s="43" t="s">
        <v>338</v>
      </c>
      <c r="S87" s="43" t="s">
        <v>338</v>
      </c>
      <c r="T87" s="43" t="s">
        <v>341</v>
      </c>
      <c r="U87" s="43" t="s">
        <v>338</v>
      </c>
      <c r="V87" s="43" t="s">
        <v>341</v>
      </c>
      <c r="W87" s="43" t="s">
        <v>341</v>
      </c>
      <c r="X87" s="43" t="s">
        <v>340</v>
      </c>
      <c r="Y87" s="43" t="s">
        <v>340</v>
      </c>
      <c r="Z87" s="43" t="s">
        <v>338</v>
      </c>
      <c r="AA87" s="43" t="s">
        <v>338</v>
      </c>
      <c r="AB87" s="43" t="s">
        <v>338</v>
      </c>
      <c r="AC87" s="43" t="s">
        <v>338</v>
      </c>
      <c r="AD87" s="43" t="s">
        <v>338</v>
      </c>
      <c r="AE87" s="43" t="s">
        <v>338</v>
      </c>
      <c r="AF87" s="43" t="s">
        <v>338</v>
      </c>
      <c r="AG87" s="43" t="s">
        <v>338</v>
      </c>
      <c r="AH87" s="43" t="s">
        <v>341</v>
      </c>
      <c r="AI87" s="43" t="s">
        <v>341</v>
      </c>
      <c r="AJ87" s="43" t="s">
        <v>341</v>
      </c>
      <c r="AK87" s="43" t="s">
        <v>339</v>
      </c>
      <c r="AL87" s="43" t="s">
        <v>339</v>
      </c>
      <c r="AM87" s="43" t="s">
        <v>339</v>
      </c>
      <c r="AN87" s="43" t="s">
        <v>339</v>
      </c>
      <c r="AO87" s="43" t="s">
        <v>339</v>
      </c>
      <c r="AP87" s="43" t="s">
        <v>341</v>
      </c>
      <c r="AQ87" s="43" t="s">
        <v>339</v>
      </c>
      <c r="AR87" s="43" t="s">
        <v>339</v>
      </c>
      <c r="AS87" s="43" t="s">
        <v>339</v>
      </c>
      <c r="AT87" s="43" t="s">
        <v>339</v>
      </c>
      <c r="AU87" s="43" t="s">
        <v>339</v>
      </c>
      <c r="AV87" s="43" t="s">
        <v>341</v>
      </c>
      <c r="AW87" s="43" t="s">
        <v>341</v>
      </c>
      <c r="AX87" s="43" t="s">
        <v>340</v>
      </c>
      <c r="AY87" s="43" t="s">
        <v>340</v>
      </c>
      <c r="AZ87" s="43" t="s">
        <v>338</v>
      </c>
      <c r="BA87" s="43" t="s">
        <v>338</v>
      </c>
      <c r="BB87" s="43" t="s">
        <v>338</v>
      </c>
      <c r="BC87" s="43" t="s">
        <v>338</v>
      </c>
      <c r="BD87" s="43" t="s">
        <v>341</v>
      </c>
      <c r="BE87" s="43" t="s">
        <v>338</v>
      </c>
      <c r="BF87" s="43" t="s">
        <v>338</v>
      </c>
      <c r="BG87" s="43" t="s">
        <v>340</v>
      </c>
      <c r="BH87" s="43" t="s">
        <v>338</v>
      </c>
      <c r="BI87" s="43" t="s">
        <v>338</v>
      </c>
      <c r="BJ87" s="43" t="s">
        <v>339</v>
      </c>
      <c r="BK87" s="43" t="s">
        <v>339</v>
      </c>
      <c r="BL87" s="129"/>
      <c r="BM87" s="43" t="s">
        <v>338</v>
      </c>
      <c r="BN87" s="43" t="s">
        <v>338</v>
      </c>
      <c r="BO87" s="43" t="s">
        <v>340</v>
      </c>
      <c r="BP87" s="43" t="s">
        <v>338</v>
      </c>
      <c r="BQ87" s="43" t="s">
        <v>338</v>
      </c>
      <c r="BR87" s="43" t="s">
        <v>338</v>
      </c>
      <c r="BS87" s="43" t="s">
        <v>341</v>
      </c>
      <c r="BT87" s="43" t="s">
        <v>338</v>
      </c>
      <c r="BU87" s="43" t="s">
        <v>341</v>
      </c>
      <c r="BV87" s="43" t="s">
        <v>341</v>
      </c>
      <c r="BW87" s="43" t="s">
        <v>338</v>
      </c>
      <c r="BX87" s="43" t="s">
        <v>338</v>
      </c>
      <c r="BY87" s="43" t="s">
        <v>338</v>
      </c>
      <c r="BZ87" s="43" t="s">
        <v>338</v>
      </c>
      <c r="CA87" s="43" t="s">
        <v>338</v>
      </c>
      <c r="CB87" s="43" t="s">
        <v>338</v>
      </c>
      <c r="CC87" s="43" t="s">
        <v>338</v>
      </c>
      <c r="CD87" s="43" t="s">
        <v>340</v>
      </c>
      <c r="CE87" s="43" t="s">
        <v>338</v>
      </c>
      <c r="CF87" s="43" t="s">
        <v>338</v>
      </c>
      <c r="CG87" s="43" t="s">
        <v>341</v>
      </c>
      <c r="CH87" s="43" t="s">
        <v>338</v>
      </c>
      <c r="CI87" s="43" t="s">
        <v>340</v>
      </c>
      <c r="CJ87" s="43" t="s">
        <v>338</v>
      </c>
      <c r="CK87" s="43" t="s">
        <v>338</v>
      </c>
      <c r="CL87" s="43" t="s">
        <v>341</v>
      </c>
      <c r="CM87" s="43" t="s">
        <v>338</v>
      </c>
      <c r="CN87" s="43" t="s">
        <v>338</v>
      </c>
      <c r="CO87" s="43" t="s">
        <v>338</v>
      </c>
      <c r="CP87" s="43" t="s">
        <v>338</v>
      </c>
      <c r="CQ87" s="43" t="s">
        <v>338</v>
      </c>
      <c r="CR87" s="43" t="s">
        <v>338</v>
      </c>
      <c r="CS87" s="43" t="s">
        <v>338</v>
      </c>
      <c r="CT87" s="43" t="s">
        <v>338</v>
      </c>
      <c r="CU87" s="43" t="s">
        <v>340</v>
      </c>
      <c r="CV87" s="43" t="s">
        <v>340</v>
      </c>
      <c r="CW87" s="43" t="s">
        <v>340</v>
      </c>
      <c r="CX87" s="43" t="s">
        <v>340</v>
      </c>
      <c r="CY87" s="43" t="s">
        <v>338</v>
      </c>
      <c r="CZ87" s="43" t="s">
        <v>340</v>
      </c>
      <c r="DA87" s="43" t="s">
        <v>338</v>
      </c>
      <c r="DB87" s="43" t="s">
        <v>338</v>
      </c>
      <c r="DC87" s="43" t="s">
        <v>340</v>
      </c>
      <c r="DD87" s="43" t="s">
        <v>338</v>
      </c>
      <c r="DE87" s="43" t="s">
        <v>338</v>
      </c>
      <c r="DF87" s="43" t="s">
        <v>340</v>
      </c>
      <c r="DG87" s="43" t="s">
        <v>338</v>
      </c>
      <c r="DH87" s="43" t="s">
        <v>338</v>
      </c>
      <c r="DI87" s="43" t="s">
        <v>338</v>
      </c>
      <c r="DJ87" s="43" t="s">
        <v>338</v>
      </c>
      <c r="DK87" s="43" t="s">
        <v>338</v>
      </c>
      <c r="DL87" s="43" t="s">
        <v>338</v>
      </c>
      <c r="DM87" s="43" t="s">
        <v>341</v>
      </c>
      <c r="DN87" s="43" t="s">
        <v>338</v>
      </c>
      <c r="DO87" s="43" t="s">
        <v>338</v>
      </c>
      <c r="DP87" s="43" t="s">
        <v>338</v>
      </c>
      <c r="DQ87" s="43" t="s">
        <v>338</v>
      </c>
      <c r="DR87" s="43" t="s">
        <v>338</v>
      </c>
      <c r="DS87" s="43" t="s">
        <v>338</v>
      </c>
      <c r="DT87" s="43" t="s">
        <v>340</v>
      </c>
      <c r="DU87" s="43" t="s">
        <v>338</v>
      </c>
      <c r="DV87" s="43" t="s">
        <v>338</v>
      </c>
      <c r="DW87" s="43" t="s">
        <v>338</v>
      </c>
      <c r="DX87" s="43" t="s">
        <v>338</v>
      </c>
      <c r="DY87" s="43" t="s">
        <v>338</v>
      </c>
      <c r="DZ87" s="43" t="s">
        <v>340</v>
      </c>
      <c r="EA87" s="43" t="s">
        <v>338</v>
      </c>
      <c r="EB87" s="43" t="s">
        <v>340</v>
      </c>
      <c r="EC87" s="43" t="s">
        <v>338</v>
      </c>
      <c r="ED87" s="43" t="s">
        <v>338</v>
      </c>
      <c r="EE87" s="43" t="s">
        <v>338</v>
      </c>
      <c r="EF87" s="43" t="s">
        <v>338</v>
      </c>
      <c r="EG87" s="43" t="s">
        <v>338</v>
      </c>
      <c r="EH87" s="43" t="s">
        <v>340</v>
      </c>
      <c r="EI87" s="43" t="s">
        <v>338</v>
      </c>
      <c r="EJ87" s="43" t="s">
        <v>341</v>
      </c>
      <c r="EK87" s="43" t="s">
        <v>339</v>
      </c>
      <c r="EL87" s="43" t="s">
        <v>341</v>
      </c>
      <c r="EM87" s="43" t="s">
        <v>341</v>
      </c>
      <c r="EN87" s="43" t="s">
        <v>338</v>
      </c>
      <c r="EO87" s="43" t="s">
        <v>338</v>
      </c>
      <c r="EP87" s="43" t="s">
        <v>338</v>
      </c>
      <c r="EQ87" s="43" t="s">
        <v>340</v>
      </c>
      <c r="ER87" s="43" t="s">
        <v>338</v>
      </c>
      <c r="ES87" s="43" t="s">
        <v>338</v>
      </c>
      <c r="ET87" s="43" t="s">
        <v>338</v>
      </c>
      <c r="EU87" s="43" t="s">
        <v>338</v>
      </c>
      <c r="EV87" s="43" t="s">
        <v>338</v>
      </c>
      <c r="EW87" s="43" t="s">
        <v>340</v>
      </c>
      <c r="EX87" s="43" t="s">
        <v>338</v>
      </c>
      <c r="EY87" s="43" t="s">
        <v>338</v>
      </c>
      <c r="EZ87" s="43" t="s">
        <v>338</v>
      </c>
      <c r="FA87" s="43" t="s">
        <v>340</v>
      </c>
      <c r="FB87" s="43" t="s">
        <v>341</v>
      </c>
      <c r="FC87" s="43" t="s">
        <v>339</v>
      </c>
      <c r="FD87" s="43" t="s">
        <v>339</v>
      </c>
      <c r="FE87" s="43" t="s">
        <v>339</v>
      </c>
      <c r="FF87" s="43" t="s">
        <v>339</v>
      </c>
      <c r="FG87" s="43" t="s">
        <v>338</v>
      </c>
      <c r="FH87" s="43" t="s">
        <v>338</v>
      </c>
      <c r="FI87" s="43" t="s">
        <v>338</v>
      </c>
      <c r="FJ87" s="43" t="s">
        <v>340</v>
      </c>
      <c r="FK87" s="43" t="s">
        <v>338</v>
      </c>
      <c r="FL87" s="43" t="s">
        <v>338</v>
      </c>
      <c r="FM87" s="43" t="s">
        <v>338</v>
      </c>
      <c r="FN87" s="43" t="s">
        <v>340</v>
      </c>
      <c r="FO87" s="43" t="s">
        <v>338</v>
      </c>
      <c r="FP87" s="43" t="s">
        <v>338</v>
      </c>
      <c r="FQ87" s="43" t="s">
        <v>340</v>
      </c>
      <c r="FR87" s="43" t="s">
        <v>338</v>
      </c>
      <c r="FS87" s="43" t="s">
        <v>338</v>
      </c>
      <c r="FT87" s="43" t="s">
        <v>338</v>
      </c>
      <c r="FU87" s="43" t="s">
        <v>338</v>
      </c>
      <c r="FV87" s="43" t="s">
        <v>338</v>
      </c>
      <c r="FW87" s="43" t="s">
        <v>340</v>
      </c>
      <c r="FX87" s="43" t="s">
        <v>340</v>
      </c>
      <c r="FY87" s="43" t="s">
        <v>340</v>
      </c>
      <c r="FZ87" s="43" t="s">
        <v>340</v>
      </c>
      <c r="GA87" s="43" t="s">
        <v>341</v>
      </c>
      <c r="GB87" s="43" t="s">
        <v>340</v>
      </c>
      <c r="GC87" s="43" t="s">
        <v>338</v>
      </c>
      <c r="GD87" s="43" t="s">
        <v>338</v>
      </c>
      <c r="GE87" s="43" t="s">
        <v>338</v>
      </c>
      <c r="GF87" s="43" t="s">
        <v>338</v>
      </c>
      <c r="GG87" s="43" t="s">
        <v>340</v>
      </c>
      <c r="GH87" s="43" t="s">
        <v>338</v>
      </c>
      <c r="GI87" s="43" t="s">
        <v>338</v>
      </c>
      <c r="GJ87" s="43" t="s">
        <v>338</v>
      </c>
      <c r="GK87" s="43" t="s">
        <v>338</v>
      </c>
      <c r="GL87" s="43" t="s">
        <v>338</v>
      </c>
      <c r="GM87" s="43" t="s">
        <v>338</v>
      </c>
      <c r="GN87" s="43" t="s">
        <v>338</v>
      </c>
      <c r="GO87" s="43" t="s">
        <v>338</v>
      </c>
      <c r="GP87" s="43" t="s">
        <v>341</v>
      </c>
    </row>
    <row r="88" spans="1:198" x14ac:dyDescent="0.3">
      <c r="A88" s="240" t="s">
        <v>957</v>
      </c>
      <c r="B88" s="238" t="s">
        <v>956</v>
      </c>
      <c r="C88" s="238" t="s">
        <v>502</v>
      </c>
      <c r="D88" s="44" t="s">
        <v>337</v>
      </c>
      <c r="E88" s="241" t="s">
        <v>329</v>
      </c>
      <c r="F88" s="44" t="s">
        <v>337</v>
      </c>
      <c r="G88" s="44" t="s">
        <v>495</v>
      </c>
      <c r="H88" s="44" t="s">
        <v>497</v>
      </c>
      <c r="I88" s="44" t="s">
        <v>337</v>
      </c>
      <c r="J88" s="43" t="s">
        <v>959</v>
      </c>
      <c r="K88" s="43" t="s">
        <v>844</v>
      </c>
      <c r="L88" s="145">
        <v>34</v>
      </c>
      <c r="M88" s="129" t="s">
        <v>507</v>
      </c>
      <c r="N88" s="43" t="s">
        <v>338</v>
      </c>
      <c r="O88" s="43" t="s">
        <v>338</v>
      </c>
      <c r="P88" s="43" t="s">
        <v>340</v>
      </c>
      <c r="Q88" s="43" t="s">
        <v>338</v>
      </c>
      <c r="R88" s="43" t="s">
        <v>338</v>
      </c>
      <c r="S88" s="43" t="s">
        <v>338</v>
      </c>
      <c r="T88" s="43" t="s">
        <v>341</v>
      </c>
      <c r="U88" s="43" t="s">
        <v>338</v>
      </c>
      <c r="V88" s="43" t="s">
        <v>341</v>
      </c>
      <c r="W88" s="43" t="s">
        <v>341</v>
      </c>
      <c r="X88" s="43" t="s">
        <v>340</v>
      </c>
      <c r="Y88" s="43" t="s">
        <v>340</v>
      </c>
      <c r="Z88" s="43" t="s">
        <v>338</v>
      </c>
      <c r="AA88" s="43" t="s">
        <v>338</v>
      </c>
      <c r="AB88" s="43" t="s">
        <v>338</v>
      </c>
      <c r="AC88" s="43" t="s">
        <v>338</v>
      </c>
      <c r="AD88" s="43" t="s">
        <v>338</v>
      </c>
      <c r="AE88" s="43" t="s">
        <v>338</v>
      </c>
      <c r="AF88" s="43" t="s">
        <v>338</v>
      </c>
      <c r="AG88" s="43" t="s">
        <v>338</v>
      </c>
      <c r="AH88" s="43" t="s">
        <v>341</v>
      </c>
      <c r="AI88" s="43" t="s">
        <v>341</v>
      </c>
      <c r="AJ88" s="43" t="s">
        <v>341</v>
      </c>
      <c r="AK88" s="43" t="s">
        <v>339</v>
      </c>
      <c r="AL88" s="43" t="s">
        <v>339</v>
      </c>
      <c r="AM88" s="43" t="s">
        <v>339</v>
      </c>
      <c r="AN88" s="43" t="s">
        <v>339</v>
      </c>
      <c r="AO88" s="43" t="s">
        <v>339</v>
      </c>
      <c r="AP88" s="43" t="s">
        <v>341</v>
      </c>
      <c r="AQ88" s="43" t="s">
        <v>339</v>
      </c>
      <c r="AR88" s="43" t="s">
        <v>339</v>
      </c>
      <c r="AS88" s="43" t="s">
        <v>339</v>
      </c>
      <c r="AT88" s="43" t="s">
        <v>339</v>
      </c>
      <c r="AU88" s="43" t="s">
        <v>339</v>
      </c>
      <c r="AV88" s="43" t="s">
        <v>338</v>
      </c>
      <c r="AW88" s="43" t="s">
        <v>338</v>
      </c>
      <c r="AX88" s="43" t="s">
        <v>340</v>
      </c>
      <c r="AY88" s="43" t="s">
        <v>340</v>
      </c>
      <c r="AZ88" s="43" t="s">
        <v>338</v>
      </c>
      <c r="BA88" s="43" t="s">
        <v>338</v>
      </c>
      <c r="BB88" s="43" t="s">
        <v>338</v>
      </c>
      <c r="BC88" s="43" t="s">
        <v>338</v>
      </c>
      <c r="BD88" s="43" t="s">
        <v>341</v>
      </c>
      <c r="BE88" s="43" t="s">
        <v>338</v>
      </c>
      <c r="BF88" s="43" t="s">
        <v>338</v>
      </c>
      <c r="BG88" s="43" t="s">
        <v>340</v>
      </c>
      <c r="BH88" s="43" t="s">
        <v>338</v>
      </c>
      <c r="BI88" s="43" t="s">
        <v>338</v>
      </c>
      <c r="BJ88" s="43" t="s">
        <v>339</v>
      </c>
      <c r="BK88" s="43" t="s">
        <v>339</v>
      </c>
      <c r="BL88" s="129"/>
      <c r="BM88" s="43" t="s">
        <v>338</v>
      </c>
      <c r="BN88" s="43" t="s">
        <v>338</v>
      </c>
      <c r="BO88" s="43" t="s">
        <v>340</v>
      </c>
      <c r="BP88" s="43" t="s">
        <v>338</v>
      </c>
      <c r="BQ88" s="43" t="s">
        <v>338</v>
      </c>
      <c r="BR88" s="43" t="s">
        <v>338</v>
      </c>
      <c r="BS88" s="43" t="s">
        <v>341</v>
      </c>
      <c r="BT88" s="43" t="s">
        <v>338</v>
      </c>
      <c r="BU88" s="43" t="s">
        <v>341</v>
      </c>
      <c r="BV88" s="43" t="s">
        <v>341</v>
      </c>
      <c r="BW88" s="43" t="s">
        <v>338</v>
      </c>
      <c r="BX88" s="43" t="s">
        <v>338</v>
      </c>
      <c r="BY88" s="43" t="s">
        <v>338</v>
      </c>
      <c r="BZ88" s="43" t="s">
        <v>338</v>
      </c>
      <c r="CA88" s="43" t="s">
        <v>338</v>
      </c>
      <c r="CB88" s="43" t="s">
        <v>341</v>
      </c>
      <c r="CC88" s="43" t="s">
        <v>338</v>
      </c>
      <c r="CD88" s="43" t="s">
        <v>340</v>
      </c>
      <c r="CE88" s="43" t="s">
        <v>338</v>
      </c>
      <c r="CF88" s="43" t="s">
        <v>338</v>
      </c>
      <c r="CG88" s="43" t="s">
        <v>341</v>
      </c>
      <c r="CH88" s="43" t="s">
        <v>338</v>
      </c>
      <c r="CI88" s="43" t="s">
        <v>340</v>
      </c>
      <c r="CJ88" s="43" t="s">
        <v>338</v>
      </c>
      <c r="CK88" s="43" t="s">
        <v>338</v>
      </c>
      <c r="CL88" s="43" t="s">
        <v>341</v>
      </c>
      <c r="CM88" s="43" t="s">
        <v>338</v>
      </c>
      <c r="CN88" s="43" t="s">
        <v>338</v>
      </c>
      <c r="CO88" s="43" t="s">
        <v>338</v>
      </c>
      <c r="CP88" s="43" t="s">
        <v>338</v>
      </c>
      <c r="CQ88" s="43" t="s">
        <v>338</v>
      </c>
      <c r="CR88" s="43" t="s">
        <v>338</v>
      </c>
      <c r="CS88" s="43" t="s">
        <v>338</v>
      </c>
      <c r="CT88" s="43" t="s">
        <v>338</v>
      </c>
      <c r="CU88" s="43" t="s">
        <v>338</v>
      </c>
      <c r="CV88" s="43" t="s">
        <v>340</v>
      </c>
      <c r="CW88" s="43" t="s">
        <v>340</v>
      </c>
      <c r="CX88" s="43" t="s">
        <v>340</v>
      </c>
      <c r="CY88" s="43" t="s">
        <v>338</v>
      </c>
      <c r="CZ88" s="43" t="s">
        <v>340</v>
      </c>
      <c r="DA88" s="43" t="s">
        <v>338</v>
      </c>
      <c r="DB88" s="43" t="s">
        <v>338</v>
      </c>
      <c r="DC88" s="43" t="s">
        <v>341</v>
      </c>
      <c r="DD88" s="43" t="s">
        <v>339</v>
      </c>
      <c r="DE88" s="43" t="s">
        <v>339</v>
      </c>
      <c r="DF88" s="43" t="s">
        <v>339</v>
      </c>
      <c r="DG88" s="43" t="s">
        <v>339</v>
      </c>
      <c r="DH88" s="43" t="s">
        <v>339</v>
      </c>
      <c r="DI88" s="43" t="s">
        <v>339</v>
      </c>
      <c r="DJ88" s="43" t="s">
        <v>339</v>
      </c>
      <c r="DK88" s="43" t="s">
        <v>339</v>
      </c>
      <c r="DL88" s="43" t="s">
        <v>339</v>
      </c>
      <c r="DM88" s="43" t="s">
        <v>341</v>
      </c>
      <c r="DN88" s="43" t="s">
        <v>340</v>
      </c>
      <c r="DO88" s="43" t="s">
        <v>338</v>
      </c>
      <c r="DP88" s="43" t="s">
        <v>338</v>
      </c>
      <c r="DQ88" s="43" t="s">
        <v>338</v>
      </c>
      <c r="DR88" s="43" t="s">
        <v>338</v>
      </c>
      <c r="DS88" s="43" t="s">
        <v>338</v>
      </c>
      <c r="DT88" s="43" t="s">
        <v>340</v>
      </c>
      <c r="DU88" s="43" t="s">
        <v>338</v>
      </c>
      <c r="DV88" s="43" t="s">
        <v>338</v>
      </c>
      <c r="DW88" s="43" t="s">
        <v>338</v>
      </c>
      <c r="DX88" s="43" t="s">
        <v>338</v>
      </c>
      <c r="DY88" s="43" t="s">
        <v>338</v>
      </c>
      <c r="DZ88" s="43" t="s">
        <v>340</v>
      </c>
      <c r="EA88" s="43" t="s">
        <v>338</v>
      </c>
      <c r="EB88" s="43" t="s">
        <v>340</v>
      </c>
      <c r="EC88" s="43" t="s">
        <v>338</v>
      </c>
      <c r="ED88" s="43" t="s">
        <v>338</v>
      </c>
      <c r="EE88" s="43" t="s">
        <v>338</v>
      </c>
      <c r="EF88" s="43" t="s">
        <v>338</v>
      </c>
      <c r="EG88" s="43" t="s">
        <v>338</v>
      </c>
      <c r="EH88" s="43" t="s">
        <v>340</v>
      </c>
      <c r="EI88" s="43" t="s">
        <v>338</v>
      </c>
      <c r="EJ88" s="43" t="s">
        <v>341</v>
      </c>
      <c r="EK88" s="43" t="s">
        <v>339</v>
      </c>
      <c r="EL88" s="43" t="s">
        <v>341</v>
      </c>
      <c r="EM88" s="43" t="s">
        <v>341</v>
      </c>
      <c r="EN88" s="43" t="s">
        <v>338</v>
      </c>
      <c r="EO88" s="43" t="s">
        <v>338</v>
      </c>
      <c r="EP88" s="43" t="s">
        <v>338</v>
      </c>
      <c r="EQ88" s="43" t="s">
        <v>341</v>
      </c>
      <c r="ER88" s="43" t="s">
        <v>339</v>
      </c>
      <c r="ES88" s="43" t="s">
        <v>339</v>
      </c>
      <c r="ET88" s="43" t="s">
        <v>339</v>
      </c>
      <c r="EU88" s="43" t="s">
        <v>339</v>
      </c>
      <c r="EV88" s="43" t="s">
        <v>339</v>
      </c>
      <c r="EW88" s="43" t="s">
        <v>341</v>
      </c>
      <c r="EX88" s="43" t="s">
        <v>339</v>
      </c>
      <c r="EY88" s="43" t="s">
        <v>341</v>
      </c>
      <c r="EZ88" s="43" t="s">
        <v>339</v>
      </c>
      <c r="FA88" s="43" t="s">
        <v>341</v>
      </c>
      <c r="FB88" s="43" t="s">
        <v>341</v>
      </c>
      <c r="FC88" s="43" t="s">
        <v>339</v>
      </c>
      <c r="FD88" s="43" t="s">
        <v>339</v>
      </c>
      <c r="FE88" s="43" t="s">
        <v>339</v>
      </c>
      <c r="FF88" s="43" t="s">
        <v>339</v>
      </c>
      <c r="FG88" s="43" t="s">
        <v>341</v>
      </c>
      <c r="FH88" s="43" t="s">
        <v>339</v>
      </c>
      <c r="FI88" s="43" t="s">
        <v>339</v>
      </c>
      <c r="FJ88" s="43" t="s">
        <v>339</v>
      </c>
      <c r="FK88" s="43" t="s">
        <v>339</v>
      </c>
      <c r="FL88" s="43" t="s">
        <v>339</v>
      </c>
      <c r="FM88" s="43" t="s">
        <v>339</v>
      </c>
      <c r="FN88" s="43" t="s">
        <v>341</v>
      </c>
      <c r="FO88" s="43" t="s">
        <v>339</v>
      </c>
      <c r="FP88" s="43" t="s">
        <v>339</v>
      </c>
      <c r="FQ88" s="43" t="s">
        <v>339</v>
      </c>
      <c r="FR88" s="43" t="s">
        <v>338</v>
      </c>
      <c r="FS88" s="43" t="s">
        <v>338</v>
      </c>
      <c r="FT88" s="43" t="s">
        <v>338</v>
      </c>
      <c r="FU88" s="43" t="s">
        <v>338</v>
      </c>
      <c r="FV88" s="43" t="s">
        <v>338</v>
      </c>
      <c r="FW88" s="43" t="s">
        <v>340</v>
      </c>
      <c r="FX88" s="43" t="s">
        <v>340</v>
      </c>
      <c r="FY88" s="43" t="s">
        <v>340</v>
      </c>
      <c r="FZ88" s="43" t="s">
        <v>340</v>
      </c>
      <c r="GA88" s="43" t="s">
        <v>341</v>
      </c>
      <c r="GB88" s="43" t="s">
        <v>340</v>
      </c>
      <c r="GC88" s="43" t="s">
        <v>338</v>
      </c>
      <c r="GD88" s="43" t="s">
        <v>338</v>
      </c>
      <c r="GE88" s="43" t="s">
        <v>338</v>
      </c>
      <c r="GF88" s="43" t="s">
        <v>338</v>
      </c>
      <c r="GG88" s="43" t="s">
        <v>340</v>
      </c>
      <c r="GH88" s="43" t="s">
        <v>338</v>
      </c>
      <c r="GI88" s="43" t="s">
        <v>338</v>
      </c>
      <c r="GJ88" s="43" t="s">
        <v>338</v>
      </c>
      <c r="GK88" s="43" t="s">
        <v>338</v>
      </c>
      <c r="GL88" s="43" t="s">
        <v>338</v>
      </c>
      <c r="GM88" s="43" t="s">
        <v>338</v>
      </c>
      <c r="GN88" s="43" t="s">
        <v>338</v>
      </c>
      <c r="GO88" s="43" t="s">
        <v>338</v>
      </c>
      <c r="GP88" s="43" t="s">
        <v>341</v>
      </c>
    </row>
    <row r="89" spans="1:198" x14ac:dyDescent="0.3">
      <c r="A89" s="240" t="s">
        <v>957</v>
      </c>
      <c r="B89" s="238" t="s">
        <v>958</v>
      </c>
      <c r="C89" s="238" t="s">
        <v>333</v>
      </c>
      <c r="D89" s="44" t="s">
        <v>333</v>
      </c>
      <c r="E89" s="241" t="s">
        <v>333</v>
      </c>
      <c r="F89" s="44" t="s">
        <v>337</v>
      </c>
      <c r="G89" s="44" t="s">
        <v>495</v>
      </c>
      <c r="H89" s="44" t="s">
        <v>501</v>
      </c>
      <c r="I89" s="44" t="s">
        <v>337</v>
      </c>
      <c r="J89" s="43" t="s">
        <v>836</v>
      </c>
      <c r="K89" s="43" t="s">
        <v>855</v>
      </c>
      <c r="L89" s="145">
        <v>32</v>
      </c>
      <c r="M89" s="129" t="s">
        <v>507</v>
      </c>
      <c r="N89" s="43" t="s">
        <v>338</v>
      </c>
      <c r="O89" s="43" t="s">
        <v>338</v>
      </c>
      <c r="P89" s="43" t="s">
        <v>340</v>
      </c>
      <c r="Q89" s="43" t="s">
        <v>338</v>
      </c>
      <c r="R89" s="43" t="s">
        <v>338</v>
      </c>
      <c r="S89" s="43" t="s">
        <v>338</v>
      </c>
      <c r="T89" s="43" t="s">
        <v>341</v>
      </c>
      <c r="U89" s="43" t="s">
        <v>338</v>
      </c>
      <c r="V89" s="43" t="s">
        <v>341</v>
      </c>
      <c r="W89" s="43" t="s">
        <v>341</v>
      </c>
      <c r="X89" s="43" t="s">
        <v>340</v>
      </c>
      <c r="Y89" s="43" t="s">
        <v>340</v>
      </c>
      <c r="Z89" s="43" t="s">
        <v>338</v>
      </c>
      <c r="AA89" s="43" t="s">
        <v>338</v>
      </c>
      <c r="AB89" s="43" t="s">
        <v>338</v>
      </c>
      <c r="AC89" s="43" t="s">
        <v>338</v>
      </c>
      <c r="AD89" s="43" t="s">
        <v>338</v>
      </c>
      <c r="AE89" s="43" t="s">
        <v>338</v>
      </c>
      <c r="AF89" s="43" t="s">
        <v>338</v>
      </c>
      <c r="AG89" s="43" t="s">
        <v>338</v>
      </c>
      <c r="AH89" s="43" t="s">
        <v>341</v>
      </c>
      <c r="AI89" s="43" t="s">
        <v>341</v>
      </c>
      <c r="AJ89" s="43" t="s">
        <v>341</v>
      </c>
      <c r="AK89" s="43" t="s">
        <v>339</v>
      </c>
      <c r="AL89" s="43" t="s">
        <v>339</v>
      </c>
      <c r="AM89" s="43" t="s">
        <v>339</v>
      </c>
      <c r="AN89" s="43" t="s">
        <v>339</v>
      </c>
      <c r="AO89" s="43" t="s">
        <v>339</v>
      </c>
      <c r="AP89" s="43" t="s">
        <v>341</v>
      </c>
      <c r="AQ89" s="43" t="s">
        <v>339</v>
      </c>
      <c r="AR89" s="43" t="s">
        <v>339</v>
      </c>
      <c r="AS89" s="43" t="s">
        <v>339</v>
      </c>
      <c r="AT89" s="43" t="s">
        <v>339</v>
      </c>
      <c r="AU89" s="43" t="s">
        <v>339</v>
      </c>
      <c r="AV89" s="43" t="s">
        <v>341</v>
      </c>
      <c r="AW89" s="43" t="s">
        <v>341</v>
      </c>
      <c r="AX89" s="43" t="s">
        <v>341</v>
      </c>
      <c r="AY89" s="43" t="s">
        <v>341</v>
      </c>
      <c r="AZ89" s="43" t="s">
        <v>338</v>
      </c>
      <c r="BA89" s="43" t="s">
        <v>338</v>
      </c>
      <c r="BB89" s="43" t="s">
        <v>338</v>
      </c>
      <c r="BC89" s="43" t="s">
        <v>338</v>
      </c>
      <c r="BD89" s="43" t="s">
        <v>341</v>
      </c>
      <c r="BE89" s="43" t="s">
        <v>338</v>
      </c>
      <c r="BF89" s="43" t="s">
        <v>338</v>
      </c>
      <c r="BG89" s="43" t="s">
        <v>340</v>
      </c>
      <c r="BH89" s="43" t="s">
        <v>338</v>
      </c>
      <c r="BI89" s="43" t="s">
        <v>338</v>
      </c>
      <c r="BJ89" s="43" t="s">
        <v>339</v>
      </c>
      <c r="BK89" s="43" t="s">
        <v>339</v>
      </c>
      <c r="BL89" s="129"/>
      <c r="BM89" s="43" t="s">
        <v>338</v>
      </c>
      <c r="BN89" s="43" t="s">
        <v>338</v>
      </c>
      <c r="BO89" s="43" t="s">
        <v>340</v>
      </c>
      <c r="BP89" s="43" t="s">
        <v>338</v>
      </c>
      <c r="BQ89" s="43" t="s">
        <v>338</v>
      </c>
      <c r="BR89" s="43" t="s">
        <v>338</v>
      </c>
      <c r="BS89" s="43" t="s">
        <v>341</v>
      </c>
      <c r="BT89" s="43" t="s">
        <v>338</v>
      </c>
      <c r="BU89" s="43" t="s">
        <v>341</v>
      </c>
      <c r="BV89" s="43" t="s">
        <v>341</v>
      </c>
      <c r="BW89" s="43" t="s">
        <v>338</v>
      </c>
      <c r="BX89" s="43" t="s">
        <v>338</v>
      </c>
      <c r="BY89" s="43" t="s">
        <v>338</v>
      </c>
      <c r="BZ89" s="43" t="s">
        <v>338</v>
      </c>
      <c r="CA89" s="43" t="s">
        <v>338</v>
      </c>
      <c r="CB89" s="43" t="s">
        <v>338</v>
      </c>
      <c r="CC89" s="43" t="s">
        <v>338</v>
      </c>
      <c r="CD89" s="43" t="s">
        <v>340</v>
      </c>
      <c r="CE89" s="43" t="s">
        <v>338</v>
      </c>
      <c r="CF89" s="43" t="s">
        <v>338</v>
      </c>
      <c r="CG89" s="43" t="s">
        <v>341</v>
      </c>
      <c r="CH89" s="43" t="s">
        <v>338</v>
      </c>
      <c r="CI89" s="43" t="s">
        <v>340</v>
      </c>
      <c r="CJ89" s="43" t="s">
        <v>338</v>
      </c>
      <c r="CK89" s="43" t="s">
        <v>338</v>
      </c>
      <c r="CL89" s="43" t="s">
        <v>341</v>
      </c>
      <c r="CM89" s="43" t="s">
        <v>341</v>
      </c>
      <c r="CN89" s="43" t="s">
        <v>341</v>
      </c>
      <c r="CO89" s="43" t="s">
        <v>341</v>
      </c>
      <c r="CP89" s="43" t="s">
        <v>338</v>
      </c>
      <c r="CQ89" s="43" t="s">
        <v>341</v>
      </c>
      <c r="CR89" s="43" t="s">
        <v>338</v>
      </c>
      <c r="CS89" s="43" t="s">
        <v>338</v>
      </c>
      <c r="CT89" s="43" t="s">
        <v>338</v>
      </c>
      <c r="CU89" s="43" t="s">
        <v>341</v>
      </c>
      <c r="CV89" s="43" t="s">
        <v>341</v>
      </c>
      <c r="CW89" s="43" t="s">
        <v>341</v>
      </c>
      <c r="CX89" s="43" t="s">
        <v>341</v>
      </c>
      <c r="CY89" s="43" t="s">
        <v>341</v>
      </c>
      <c r="CZ89" s="43" t="s">
        <v>340</v>
      </c>
      <c r="DA89" s="43" t="s">
        <v>338</v>
      </c>
      <c r="DB89" s="43" t="s">
        <v>338</v>
      </c>
      <c r="DC89" s="43" t="s">
        <v>338</v>
      </c>
      <c r="DD89" s="43" t="s">
        <v>338</v>
      </c>
      <c r="DE89" s="43" t="s">
        <v>338</v>
      </c>
      <c r="DF89" s="43" t="s">
        <v>340</v>
      </c>
      <c r="DG89" s="43" t="s">
        <v>338</v>
      </c>
      <c r="DH89" s="43" t="s">
        <v>338</v>
      </c>
      <c r="DI89" s="43" t="s">
        <v>338</v>
      </c>
      <c r="DJ89" s="43" t="s">
        <v>338</v>
      </c>
      <c r="DK89" s="43" t="s">
        <v>338</v>
      </c>
      <c r="DL89" s="43" t="s">
        <v>338</v>
      </c>
      <c r="DM89" s="43" t="s">
        <v>341</v>
      </c>
      <c r="DN89" s="43" t="s">
        <v>338</v>
      </c>
      <c r="DO89" s="43" t="s">
        <v>338</v>
      </c>
      <c r="DP89" s="43" t="s">
        <v>338</v>
      </c>
      <c r="DQ89" s="43" t="s">
        <v>338</v>
      </c>
      <c r="DR89" s="43" t="s">
        <v>338</v>
      </c>
      <c r="DS89" s="43" t="s">
        <v>338</v>
      </c>
      <c r="DT89" s="43" t="s">
        <v>340</v>
      </c>
      <c r="DU89" s="43" t="s">
        <v>338</v>
      </c>
      <c r="DV89" s="43" t="s">
        <v>338</v>
      </c>
      <c r="DW89" s="43" t="s">
        <v>338</v>
      </c>
      <c r="DX89" s="43" t="s">
        <v>338</v>
      </c>
      <c r="DY89" s="43" t="s">
        <v>338</v>
      </c>
      <c r="DZ89" s="43" t="s">
        <v>340</v>
      </c>
      <c r="EA89" s="43" t="s">
        <v>338</v>
      </c>
      <c r="EB89" s="43" t="s">
        <v>340</v>
      </c>
      <c r="EC89" s="43" t="s">
        <v>338</v>
      </c>
      <c r="ED89" s="43" t="s">
        <v>338</v>
      </c>
      <c r="EE89" s="43" t="s">
        <v>338</v>
      </c>
      <c r="EF89" s="43" t="s">
        <v>338</v>
      </c>
      <c r="EG89" s="43" t="s">
        <v>338</v>
      </c>
      <c r="EH89" s="43" t="s">
        <v>340</v>
      </c>
      <c r="EI89" s="43" t="s">
        <v>338</v>
      </c>
      <c r="EJ89" s="43" t="s">
        <v>341</v>
      </c>
      <c r="EK89" s="43" t="s">
        <v>339</v>
      </c>
      <c r="EL89" s="43" t="s">
        <v>341</v>
      </c>
      <c r="EM89" s="43" t="s">
        <v>341</v>
      </c>
      <c r="EN89" s="43" t="s">
        <v>338</v>
      </c>
      <c r="EO89" s="43" t="s">
        <v>338</v>
      </c>
      <c r="EP89" s="43" t="s">
        <v>338</v>
      </c>
      <c r="EQ89" s="43" t="s">
        <v>340</v>
      </c>
      <c r="ER89" s="43" t="s">
        <v>338</v>
      </c>
      <c r="ES89" s="43" t="s">
        <v>338</v>
      </c>
      <c r="ET89" s="43" t="s">
        <v>338</v>
      </c>
      <c r="EU89" s="43" t="s">
        <v>338</v>
      </c>
      <c r="EV89" s="43" t="s">
        <v>338</v>
      </c>
      <c r="EW89" s="43" t="s">
        <v>340</v>
      </c>
      <c r="EX89" s="43" t="s">
        <v>338</v>
      </c>
      <c r="EY89" s="43" t="s">
        <v>338</v>
      </c>
      <c r="EZ89" s="43" t="s">
        <v>338</v>
      </c>
      <c r="FA89" s="43" t="s">
        <v>340</v>
      </c>
      <c r="FB89" s="43" t="s">
        <v>341</v>
      </c>
      <c r="FC89" s="43" t="s">
        <v>339</v>
      </c>
      <c r="FD89" s="43" t="s">
        <v>339</v>
      </c>
      <c r="FE89" s="43" t="s">
        <v>339</v>
      </c>
      <c r="FF89" s="43" t="s">
        <v>339</v>
      </c>
      <c r="FG89" s="43" t="s">
        <v>340</v>
      </c>
      <c r="FH89" s="43" t="s">
        <v>338</v>
      </c>
      <c r="FI89" s="43" t="s">
        <v>338</v>
      </c>
      <c r="FJ89" s="43" t="s">
        <v>340</v>
      </c>
      <c r="FK89" s="43" t="s">
        <v>338</v>
      </c>
      <c r="FL89" s="43" t="s">
        <v>338</v>
      </c>
      <c r="FM89" s="43" t="s">
        <v>338</v>
      </c>
      <c r="FN89" s="43" t="s">
        <v>341</v>
      </c>
      <c r="FO89" s="43" t="s">
        <v>339</v>
      </c>
      <c r="FP89" s="43" t="s">
        <v>339</v>
      </c>
      <c r="FQ89" s="43" t="s">
        <v>339</v>
      </c>
      <c r="FR89" s="43" t="s">
        <v>338</v>
      </c>
      <c r="FS89" s="43" t="s">
        <v>338</v>
      </c>
      <c r="FT89" s="43" t="s">
        <v>338</v>
      </c>
      <c r="FU89" s="43" t="s">
        <v>338</v>
      </c>
      <c r="FV89" s="43" t="s">
        <v>338</v>
      </c>
      <c r="FW89" s="43" t="s">
        <v>340</v>
      </c>
      <c r="FX89" s="43" t="s">
        <v>340</v>
      </c>
      <c r="FY89" s="43" t="s">
        <v>340</v>
      </c>
      <c r="FZ89" s="43" t="s">
        <v>340</v>
      </c>
      <c r="GA89" s="43" t="s">
        <v>341</v>
      </c>
      <c r="GB89" s="43" t="s">
        <v>341</v>
      </c>
      <c r="GC89" s="43" t="s">
        <v>339</v>
      </c>
      <c r="GD89" s="43" t="s">
        <v>339</v>
      </c>
      <c r="GE89" s="43" t="s">
        <v>339</v>
      </c>
      <c r="GF89" s="43" t="s">
        <v>339</v>
      </c>
      <c r="GG89" s="43" t="s">
        <v>339</v>
      </c>
      <c r="GH89" s="43" t="s">
        <v>339</v>
      </c>
      <c r="GI89" s="43" t="s">
        <v>338</v>
      </c>
      <c r="GJ89" s="43" t="s">
        <v>338</v>
      </c>
      <c r="GK89" s="43" t="s">
        <v>338</v>
      </c>
      <c r="GL89" s="43" t="s">
        <v>338</v>
      </c>
      <c r="GM89" s="43" t="s">
        <v>338</v>
      </c>
      <c r="GN89" s="43" t="s">
        <v>338</v>
      </c>
      <c r="GO89" s="43" t="s">
        <v>338</v>
      </c>
      <c r="GP89" s="43" t="s">
        <v>341</v>
      </c>
    </row>
    <row r="91" spans="1:198" x14ac:dyDescent="0.3">
      <c r="I91" t="s">
        <v>338</v>
      </c>
      <c r="N91">
        <v>76</v>
      </c>
      <c r="O91">
        <v>76</v>
      </c>
      <c r="P91">
        <v>0</v>
      </c>
      <c r="Q91">
        <v>76</v>
      </c>
      <c r="R91">
        <v>76</v>
      </c>
      <c r="S91">
        <v>76</v>
      </c>
      <c r="T91">
        <v>0</v>
      </c>
      <c r="U91">
        <v>76</v>
      </c>
      <c r="V91">
        <v>0</v>
      </c>
      <c r="W91">
        <v>0</v>
      </c>
      <c r="X91">
        <v>0</v>
      </c>
      <c r="Y91">
        <v>0</v>
      </c>
      <c r="Z91">
        <v>76</v>
      </c>
      <c r="AA91">
        <v>76</v>
      </c>
      <c r="AB91">
        <v>76</v>
      </c>
      <c r="AC91">
        <v>76</v>
      </c>
      <c r="AD91">
        <v>76</v>
      </c>
      <c r="AE91">
        <v>76</v>
      </c>
      <c r="AF91">
        <v>76</v>
      </c>
      <c r="AG91">
        <v>76</v>
      </c>
      <c r="AH91">
        <v>69</v>
      </c>
      <c r="AI91">
        <v>0</v>
      </c>
      <c r="AJ91">
        <v>69</v>
      </c>
      <c r="AK91">
        <v>69</v>
      </c>
      <c r="AL91">
        <v>0</v>
      </c>
      <c r="AM91">
        <v>69</v>
      </c>
      <c r="AN91">
        <v>69</v>
      </c>
      <c r="AO91">
        <v>69</v>
      </c>
      <c r="AP91">
        <v>41</v>
      </c>
      <c r="AQ91">
        <v>41</v>
      </c>
      <c r="AR91">
        <v>0</v>
      </c>
      <c r="AS91">
        <v>41</v>
      </c>
      <c r="AT91">
        <v>41</v>
      </c>
      <c r="AU91">
        <v>41</v>
      </c>
      <c r="AV91">
        <v>61</v>
      </c>
      <c r="AW91">
        <v>61</v>
      </c>
      <c r="AX91">
        <v>0</v>
      </c>
      <c r="AY91">
        <v>0</v>
      </c>
      <c r="AZ91">
        <v>69</v>
      </c>
      <c r="BA91">
        <v>69</v>
      </c>
      <c r="BB91">
        <v>76</v>
      </c>
      <c r="BC91">
        <v>76</v>
      </c>
      <c r="BD91">
        <v>0</v>
      </c>
      <c r="BE91">
        <v>76</v>
      </c>
      <c r="BF91">
        <v>76</v>
      </c>
      <c r="BG91">
        <v>0</v>
      </c>
      <c r="BH91">
        <v>76</v>
      </c>
      <c r="BI91">
        <v>76</v>
      </c>
      <c r="BJ91">
        <v>0</v>
      </c>
      <c r="BK91">
        <v>0</v>
      </c>
      <c r="BM91">
        <v>76</v>
      </c>
      <c r="BN91">
        <v>76</v>
      </c>
      <c r="BO91">
        <v>0</v>
      </c>
      <c r="BP91">
        <v>76</v>
      </c>
      <c r="BQ91">
        <v>76</v>
      </c>
      <c r="BR91">
        <v>76</v>
      </c>
      <c r="BS91">
        <v>0</v>
      </c>
      <c r="BT91">
        <v>76</v>
      </c>
      <c r="BU91">
        <v>0</v>
      </c>
      <c r="BV91">
        <v>0</v>
      </c>
      <c r="BW91">
        <v>76</v>
      </c>
      <c r="BX91">
        <v>76</v>
      </c>
      <c r="BY91">
        <v>76</v>
      </c>
      <c r="BZ91">
        <v>76</v>
      </c>
      <c r="CA91">
        <v>76</v>
      </c>
      <c r="CB91">
        <v>42</v>
      </c>
      <c r="CC91">
        <v>76</v>
      </c>
      <c r="CD91">
        <v>0</v>
      </c>
      <c r="CE91">
        <v>76</v>
      </c>
      <c r="CF91">
        <v>76</v>
      </c>
      <c r="CG91">
        <v>0</v>
      </c>
      <c r="CH91">
        <v>76</v>
      </c>
      <c r="CI91">
        <v>0</v>
      </c>
      <c r="CJ91">
        <v>76</v>
      </c>
      <c r="CK91">
        <v>76</v>
      </c>
      <c r="CL91">
        <v>0</v>
      </c>
      <c r="CM91">
        <v>60</v>
      </c>
      <c r="CN91">
        <v>60</v>
      </c>
      <c r="CO91">
        <v>60</v>
      </c>
      <c r="CP91">
        <v>65</v>
      </c>
      <c r="CQ91">
        <v>60</v>
      </c>
      <c r="CR91">
        <v>64</v>
      </c>
      <c r="CS91">
        <v>64</v>
      </c>
      <c r="CT91">
        <v>65</v>
      </c>
      <c r="CU91">
        <v>49</v>
      </c>
      <c r="CV91">
        <v>0</v>
      </c>
      <c r="CW91">
        <v>0</v>
      </c>
      <c r="CX91">
        <v>0</v>
      </c>
      <c r="CY91">
        <v>56</v>
      </c>
      <c r="CZ91">
        <v>0</v>
      </c>
      <c r="DA91">
        <v>76</v>
      </c>
      <c r="DB91">
        <v>76</v>
      </c>
      <c r="DC91">
        <v>25</v>
      </c>
      <c r="DD91">
        <v>43</v>
      </c>
      <c r="DE91">
        <v>43</v>
      </c>
      <c r="DF91">
        <v>0</v>
      </c>
      <c r="DG91">
        <v>43</v>
      </c>
      <c r="DH91">
        <v>43</v>
      </c>
      <c r="DI91">
        <v>43</v>
      </c>
      <c r="DJ91">
        <v>43</v>
      </c>
      <c r="DK91">
        <v>43</v>
      </c>
      <c r="DL91">
        <v>42</v>
      </c>
      <c r="DM91">
        <v>0</v>
      </c>
      <c r="DN91">
        <v>42</v>
      </c>
      <c r="DO91">
        <v>66</v>
      </c>
      <c r="DP91">
        <v>66</v>
      </c>
      <c r="DQ91">
        <v>66</v>
      </c>
      <c r="DR91">
        <v>66</v>
      </c>
      <c r="DS91">
        <v>66</v>
      </c>
      <c r="DT91">
        <v>0</v>
      </c>
      <c r="DU91">
        <v>66</v>
      </c>
      <c r="DV91">
        <v>66</v>
      </c>
      <c r="DW91">
        <v>66</v>
      </c>
      <c r="DX91">
        <v>66</v>
      </c>
      <c r="DY91">
        <v>66</v>
      </c>
      <c r="DZ91">
        <v>0</v>
      </c>
      <c r="EA91">
        <v>66</v>
      </c>
      <c r="EB91">
        <v>15</v>
      </c>
      <c r="EC91">
        <v>66</v>
      </c>
      <c r="ED91">
        <v>66</v>
      </c>
      <c r="EE91">
        <v>66</v>
      </c>
      <c r="EF91">
        <v>66</v>
      </c>
      <c r="EG91">
        <v>66</v>
      </c>
      <c r="EH91">
        <v>0</v>
      </c>
      <c r="EI91">
        <v>66</v>
      </c>
      <c r="EJ91">
        <v>0</v>
      </c>
      <c r="EK91">
        <v>0</v>
      </c>
      <c r="EL91">
        <v>0</v>
      </c>
      <c r="EM91">
        <v>0</v>
      </c>
      <c r="EN91">
        <v>76</v>
      </c>
      <c r="EO91">
        <v>76</v>
      </c>
      <c r="EP91">
        <v>76</v>
      </c>
      <c r="EQ91">
        <v>0</v>
      </c>
      <c r="ER91">
        <v>43</v>
      </c>
      <c r="ES91">
        <v>43</v>
      </c>
      <c r="ET91">
        <v>43</v>
      </c>
      <c r="EU91">
        <v>43</v>
      </c>
      <c r="EV91">
        <v>43</v>
      </c>
      <c r="EW91">
        <v>0</v>
      </c>
      <c r="EX91">
        <v>43</v>
      </c>
      <c r="EY91">
        <v>42</v>
      </c>
      <c r="EZ91">
        <v>42</v>
      </c>
      <c r="FA91">
        <v>0</v>
      </c>
      <c r="FB91">
        <v>0</v>
      </c>
      <c r="FC91">
        <v>0</v>
      </c>
      <c r="FD91">
        <v>0</v>
      </c>
      <c r="FE91">
        <v>0</v>
      </c>
      <c r="FF91">
        <v>0</v>
      </c>
      <c r="FG91">
        <v>38</v>
      </c>
      <c r="FH91">
        <v>42</v>
      </c>
      <c r="FI91">
        <v>42</v>
      </c>
      <c r="FJ91">
        <v>0</v>
      </c>
      <c r="FK91">
        <v>42</v>
      </c>
      <c r="FL91">
        <v>42</v>
      </c>
      <c r="FM91">
        <v>42</v>
      </c>
      <c r="FN91">
        <v>0</v>
      </c>
      <c r="FO91">
        <v>38</v>
      </c>
      <c r="FP91">
        <v>38</v>
      </c>
      <c r="FQ91">
        <v>0</v>
      </c>
      <c r="FR91">
        <v>76</v>
      </c>
      <c r="FS91">
        <v>76</v>
      </c>
      <c r="FT91">
        <v>76</v>
      </c>
      <c r="FU91">
        <v>76</v>
      </c>
      <c r="FV91">
        <v>76</v>
      </c>
      <c r="FW91">
        <v>0</v>
      </c>
      <c r="FX91">
        <v>0</v>
      </c>
      <c r="FY91">
        <v>0</v>
      </c>
      <c r="FZ91">
        <v>0</v>
      </c>
      <c r="GA91">
        <v>0</v>
      </c>
      <c r="GB91">
        <v>0</v>
      </c>
      <c r="GC91">
        <v>61</v>
      </c>
      <c r="GD91">
        <v>61</v>
      </c>
      <c r="GE91">
        <v>61</v>
      </c>
      <c r="GF91">
        <v>61</v>
      </c>
      <c r="GG91">
        <v>0</v>
      </c>
      <c r="GH91">
        <v>61</v>
      </c>
      <c r="GI91">
        <v>76</v>
      </c>
      <c r="GJ91">
        <v>76</v>
      </c>
      <c r="GK91">
        <v>76</v>
      </c>
      <c r="GL91">
        <v>76</v>
      </c>
      <c r="GM91">
        <v>76</v>
      </c>
      <c r="GN91">
        <v>76</v>
      </c>
      <c r="GO91">
        <v>76</v>
      </c>
      <c r="GP91">
        <v>0</v>
      </c>
    </row>
    <row r="92" spans="1:198" x14ac:dyDescent="0.3">
      <c r="I92" t="s">
        <v>340</v>
      </c>
      <c r="N92">
        <v>0</v>
      </c>
      <c r="O92">
        <v>0</v>
      </c>
      <c r="P92">
        <v>76</v>
      </c>
      <c r="Q92">
        <v>0</v>
      </c>
      <c r="R92">
        <v>0</v>
      </c>
      <c r="S92">
        <v>0</v>
      </c>
      <c r="T92">
        <v>0</v>
      </c>
      <c r="U92">
        <v>0</v>
      </c>
      <c r="V92">
        <v>0</v>
      </c>
      <c r="W92">
        <v>0</v>
      </c>
      <c r="X92">
        <v>76</v>
      </c>
      <c r="Y92">
        <v>76</v>
      </c>
      <c r="Z92">
        <v>0</v>
      </c>
      <c r="AA92">
        <v>0</v>
      </c>
      <c r="AB92">
        <v>0</v>
      </c>
      <c r="AC92">
        <v>0</v>
      </c>
      <c r="AD92">
        <v>0</v>
      </c>
      <c r="AE92">
        <v>0</v>
      </c>
      <c r="AF92">
        <v>0</v>
      </c>
      <c r="AG92">
        <v>0</v>
      </c>
      <c r="AH92">
        <v>0</v>
      </c>
      <c r="AI92">
        <v>69</v>
      </c>
      <c r="AJ92">
        <v>0</v>
      </c>
      <c r="AK92">
        <v>0</v>
      </c>
      <c r="AL92">
        <v>0</v>
      </c>
      <c r="AM92">
        <v>0</v>
      </c>
      <c r="AN92">
        <v>0</v>
      </c>
      <c r="AO92">
        <v>0</v>
      </c>
      <c r="AP92">
        <v>0</v>
      </c>
      <c r="AQ92">
        <v>0</v>
      </c>
      <c r="AR92">
        <v>0</v>
      </c>
      <c r="AS92">
        <v>0</v>
      </c>
      <c r="AT92">
        <v>0</v>
      </c>
      <c r="AU92">
        <v>0</v>
      </c>
      <c r="AV92">
        <v>0</v>
      </c>
      <c r="AW92">
        <v>0</v>
      </c>
      <c r="AX92">
        <v>71</v>
      </c>
      <c r="AY92">
        <v>71</v>
      </c>
      <c r="AZ92">
        <v>2</v>
      </c>
      <c r="BA92">
        <v>2</v>
      </c>
      <c r="BB92">
        <v>0</v>
      </c>
      <c r="BC92">
        <v>0</v>
      </c>
      <c r="BD92">
        <v>0</v>
      </c>
      <c r="BE92">
        <v>0</v>
      </c>
      <c r="BF92">
        <v>0</v>
      </c>
      <c r="BG92">
        <v>76</v>
      </c>
      <c r="BH92">
        <v>0</v>
      </c>
      <c r="BI92">
        <v>0</v>
      </c>
      <c r="BJ92">
        <v>0</v>
      </c>
      <c r="BK92">
        <v>0</v>
      </c>
      <c r="BM92">
        <v>0</v>
      </c>
      <c r="BN92">
        <v>0</v>
      </c>
      <c r="BO92">
        <v>76</v>
      </c>
      <c r="BP92">
        <v>0</v>
      </c>
      <c r="BQ92">
        <v>0</v>
      </c>
      <c r="BR92">
        <v>0</v>
      </c>
      <c r="BS92">
        <v>0</v>
      </c>
      <c r="BT92">
        <v>0</v>
      </c>
      <c r="BU92">
        <v>0</v>
      </c>
      <c r="BV92">
        <v>0</v>
      </c>
      <c r="BW92">
        <v>0</v>
      </c>
      <c r="BX92">
        <v>0</v>
      </c>
      <c r="BY92">
        <v>0</v>
      </c>
      <c r="BZ92">
        <v>0</v>
      </c>
      <c r="CA92">
        <v>0</v>
      </c>
      <c r="CB92">
        <v>1</v>
      </c>
      <c r="CC92">
        <v>0</v>
      </c>
      <c r="CD92" s="90">
        <v>76</v>
      </c>
      <c r="CE92">
        <v>0</v>
      </c>
      <c r="CF92">
        <v>0</v>
      </c>
      <c r="CG92">
        <v>0</v>
      </c>
      <c r="CH92">
        <v>0</v>
      </c>
      <c r="CI92">
        <v>76</v>
      </c>
      <c r="CJ92">
        <v>0</v>
      </c>
      <c r="CK92">
        <v>0</v>
      </c>
      <c r="CL92">
        <v>0</v>
      </c>
      <c r="CM92">
        <v>1</v>
      </c>
      <c r="CN92">
        <v>1</v>
      </c>
      <c r="CO92">
        <v>1</v>
      </c>
      <c r="CP92">
        <v>1</v>
      </c>
      <c r="CQ92">
        <v>1</v>
      </c>
      <c r="CR92">
        <v>1</v>
      </c>
      <c r="CS92">
        <v>1</v>
      </c>
      <c r="CT92">
        <v>1</v>
      </c>
      <c r="CU92">
        <v>12</v>
      </c>
      <c r="CV92">
        <v>61</v>
      </c>
      <c r="CW92">
        <v>61</v>
      </c>
      <c r="CX92">
        <v>61</v>
      </c>
      <c r="CY92">
        <v>5</v>
      </c>
      <c r="CZ92">
        <v>66</v>
      </c>
      <c r="DA92">
        <v>0</v>
      </c>
      <c r="DB92">
        <v>0</v>
      </c>
      <c r="DC92">
        <v>18</v>
      </c>
      <c r="DD92">
        <v>0</v>
      </c>
      <c r="DE92">
        <v>0</v>
      </c>
      <c r="DF92">
        <v>43</v>
      </c>
      <c r="DG92">
        <v>0</v>
      </c>
      <c r="DH92">
        <v>0</v>
      </c>
      <c r="DI92">
        <v>0</v>
      </c>
      <c r="DJ92">
        <v>0</v>
      </c>
      <c r="DK92">
        <v>0</v>
      </c>
      <c r="DL92">
        <v>1</v>
      </c>
      <c r="DM92">
        <v>0</v>
      </c>
      <c r="DN92">
        <v>24</v>
      </c>
      <c r="DO92">
        <v>0</v>
      </c>
      <c r="DP92">
        <v>0</v>
      </c>
      <c r="DQ92">
        <v>0</v>
      </c>
      <c r="DR92">
        <v>0</v>
      </c>
      <c r="DS92">
        <v>0</v>
      </c>
      <c r="DT92">
        <v>66</v>
      </c>
      <c r="DU92">
        <v>0</v>
      </c>
      <c r="DV92">
        <v>0</v>
      </c>
      <c r="DW92">
        <v>0</v>
      </c>
      <c r="DX92">
        <v>0</v>
      </c>
      <c r="DY92">
        <v>0</v>
      </c>
      <c r="DZ92">
        <v>66</v>
      </c>
      <c r="EA92">
        <v>0</v>
      </c>
      <c r="EB92">
        <v>51</v>
      </c>
      <c r="EC92">
        <v>0</v>
      </c>
      <c r="ED92">
        <v>0</v>
      </c>
      <c r="EE92">
        <v>0</v>
      </c>
      <c r="EF92">
        <v>0</v>
      </c>
      <c r="EG92">
        <v>0</v>
      </c>
      <c r="EH92">
        <v>66</v>
      </c>
      <c r="EI92">
        <v>0</v>
      </c>
      <c r="EJ92">
        <v>0</v>
      </c>
      <c r="EK92">
        <v>0</v>
      </c>
      <c r="EL92">
        <v>0</v>
      </c>
      <c r="EM92">
        <v>0</v>
      </c>
      <c r="EN92">
        <v>0</v>
      </c>
      <c r="EO92">
        <v>0</v>
      </c>
      <c r="EP92">
        <v>0</v>
      </c>
      <c r="EQ92">
        <v>43</v>
      </c>
      <c r="ER92">
        <v>0</v>
      </c>
      <c r="ES92">
        <v>0</v>
      </c>
      <c r="ET92">
        <v>0</v>
      </c>
      <c r="EU92">
        <v>0</v>
      </c>
      <c r="EV92">
        <v>0</v>
      </c>
      <c r="EW92">
        <v>43</v>
      </c>
      <c r="EX92">
        <v>0</v>
      </c>
      <c r="EY92">
        <v>0</v>
      </c>
      <c r="EZ92">
        <v>0</v>
      </c>
      <c r="FA92">
        <v>42</v>
      </c>
      <c r="FB92">
        <v>0</v>
      </c>
      <c r="FC92">
        <v>0</v>
      </c>
      <c r="FD92">
        <v>0</v>
      </c>
      <c r="FE92">
        <v>0</v>
      </c>
      <c r="FF92">
        <v>0</v>
      </c>
      <c r="FG92">
        <v>4</v>
      </c>
      <c r="FH92">
        <v>0</v>
      </c>
      <c r="FI92">
        <v>0</v>
      </c>
      <c r="FJ92">
        <v>42</v>
      </c>
      <c r="FK92">
        <v>0</v>
      </c>
      <c r="FL92">
        <v>0</v>
      </c>
      <c r="FM92">
        <v>0</v>
      </c>
      <c r="FN92">
        <v>38</v>
      </c>
      <c r="FO92">
        <v>0</v>
      </c>
      <c r="FP92">
        <v>0</v>
      </c>
      <c r="FQ92">
        <v>38</v>
      </c>
      <c r="FR92">
        <v>0</v>
      </c>
      <c r="FS92">
        <v>0</v>
      </c>
      <c r="FT92">
        <v>0</v>
      </c>
      <c r="FU92">
        <v>0</v>
      </c>
      <c r="FV92">
        <v>0</v>
      </c>
      <c r="FW92">
        <v>76</v>
      </c>
      <c r="FX92">
        <v>76</v>
      </c>
      <c r="FY92">
        <v>66</v>
      </c>
      <c r="FZ92">
        <v>76</v>
      </c>
      <c r="GA92">
        <v>0</v>
      </c>
      <c r="GB92">
        <v>61</v>
      </c>
      <c r="GC92">
        <v>0</v>
      </c>
      <c r="GD92">
        <v>0</v>
      </c>
      <c r="GE92">
        <v>0</v>
      </c>
      <c r="GF92">
        <v>0</v>
      </c>
      <c r="GG92">
        <v>61</v>
      </c>
      <c r="GH92">
        <v>0</v>
      </c>
      <c r="GI92">
        <v>0</v>
      </c>
      <c r="GJ92">
        <v>0</v>
      </c>
      <c r="GK92">
        <v>0</v>
      </c>
      <c r="GL92">
        <v>0</v>
      </c>
      <c r="GM92">
        <v>0</v>
      </c>
      <c r="GN92">
        <v>0</v>
      </c>
      <c r="GO92">
        <v>0</v>
      </c>
      <c r="GP92">
        <v>0</v>
      </c>
    </row>
    <row r="93" spans="1:198" x14ac:dyDescent="0.3">
      <c r="I93" t="s">
        <v>341</v>
      </c>
      <c r="N93">
        <v>0</v>
      </c>
      <c r="O93">
        <v>0</v>
      </c>
      <c r="P93">
        <v>0</v>
      </c>
      <c r="Q93">
        <v>0</v>
      </c>
      <c r="R93">
        <v>0</v>
      </c>
      <c r="S93">
        <v>0</v>
      </c>
      <c r="T93">
        <v>76</v>
      </c>
      <c r="U93">
        <v>0</v>
      </c>
      <c r="V93">
        <v>76</v>
      </c>
      <c r="W93">
        <v>76</v>
      </c>
      <c r="X93">
        <v>0</v>
      </c>
      <c r="Y93">
        <v>0</v>
      </c>
      <c r="Z93">
        <v>0</v>
      </c>
      <c r="AA93">
        <v>0</v>
      </c>
      <c r="AB93">
        <v>0</v>
      </c>
      <c r="AC93">
        <v>0</v>
      </c>
      <c r="AD93">
        <v>0</v>
      </c>
      <c r="AE93">
        <v>0</v>
      </c>
      <c r="AF93">
        <v>0</v>
      </c>
      <c r="AG93">
        <v>0</v>
      </c>
      <c r="AH93">
        <v>7</v>
      </c>
      <c r="AI93">
        <v>7</v>
      </c>
      <c r="AJ93">
        <v>7</v>
      </c>
      <c r="AK93">
        <v>0</v>
      </c>
      <c r="AL93">
        <v>69</v>
      </c>
      <c r="AM93">
        <v>0</v>
      </c>
      <c r="AN93">
        <v>0</v>
      </c>
      <c r="AO93">
        <v>0</v>
      </c>
      <c r="AP93">
        <v>35</v>
      </c>
      <c r="AQ93">
        <v>0</v>
      </c>
      <c r="AR93">
        <v>41</v>
      </c>
      <c r="AS93">
        <v>0</v>
      </c>
      <c r="AT93">
        <v>0</v>
      </c>
      <c r="AU93">
        <v>0</v>
      </c>
      <c r="AV93">
        <v>15</v>
      </c>
      <c r="AW93">
        <v>15</v>
      </c>
      <c r="AX93">
        <v>5</v>
      </c>
      <c r="AY93">
        <v>5</v>
      </c>
      <c r="AZ93">
        <v>5</v>
      </c>
      <c r="BA93">
        <v>5</v>
      </c>
      <c r="BB93">
        <v>0</v>
      </c>
      <c r="BC93">
        <v>0</v>
      </c>
      <c r="BD93">
        <v>76</v>
      </c>
      <c r="BE93">
        <v>0</v>
      </c>
      <c r="BF93">
        <v>0</v>
      </c>
      <c r="BG93">
        <v>0</v>
      </c>
      <c r="BH93">
        <v>0</v>
      </c>
      <c r="BI93">
        <v>0</v>
      </c>
      <c r="BJ93">
        <v>0</v>
      </c>
      <c r="BK93">
        <v>0</v>
      </c>
      <c r="BM93">
        <v>0</v>
      </c>
      <c r="BN93">
        <v>0</v>
      </c>
      <c r="BO93">
        <v>0</v>
      </c>
      <c r="BP93">
        <v>0</v>
      </c>
      <c r="BQ93">
        <v>0</v>
      </c>
      <c r="BR93">
        <v>0</v>
      </c>
      <c r="BS93">
        <v>76</v>
      </c>
      <c r="BT93">
        <v>0</v>
      </c>
      <c r="BU93">
        <v>76</v>
      </c>
      <c r="BV93">
        <v>76</v>
      </c>
      <c r="BW93">
        <v>0</v>
      </c>
      <c r="BX93">
        <v>0</v>
      </c>
      <c r="BY93">
        <v>0</v>
      </c>
      <c r="BZ93">
        <v>0</v>
      </c>
      <c r="CA93">
        <v>0</v>
      </c>
      <c r="CB93">
        <v>33</v>
      </c>
      <c r="CC93">
        <v>0</v>
      </c>
      <c r="CD93">
        <v>0</v>
      </c>
      <c r="CE93">
        <v>0</v>
      </c>
      <c r="CF93">
        <v>0</v>
      </c>
      <c r="CG93">
        <v>76</v>
      </c>
      <c r="CH93">
        <v>0</v>
      </c>
      <c r="CI93">
        <v>0</v>
      </c>
      <c r="CJ93">
        <v>0</v>
      </c>
      <c r="CK93">
        <v>0</v>
      </c>
      <c r="CL93">
        <v>76</v>
      </c>
      <c r="CM93">
        <v>15</v>
      </c>
      <c r="CN93">
        <v>15</v>
      </c>
      <c r="CO93">
        <v>15</v>
      </c>
      <c r="CP93">
        <v>10</v>
      </c>
      <c r="CQ93">
        <v>15</v>
      </c>
      <c r="CR93">
        <v>11</v>
      </c>
      <c r="CS93">
        <v>11</v>
      </c>
      <c r="CT93">
        <v>10</v>
      </c>
      <c r="CU93">
        <v>15</v>
      </c>
      <c r="CV93">
        <v>15</v>
      </c>
      <c r="CW93">
        <v>15</v>
      </c>
      <c r="CX93">
        <v>15</v>
      </c>
      <c r="CY93">
        <v>15</v>
      </c>
      <c r="CZ93">
        <v>10</v>
      </c>
      <c r="DA93">
        <v>0</v>
      </c>
      <c r="DB93">
        <v>0</v>
      </c>
      <c r="DC93">
        <v>33</v>
      </c>
      <c r="DD93">
        <v>0</v>
      </c>
      <c r="DE93">
        <v>0</v>
      </c>
      <c r="DF93">
        <v>0</v>
      </c>
      <c r="DG93">
        <v>0</v>
      </c>
      <c r="DH93">
        <v>0</v>
      </c>
      <c r="DI93">
        <v>0</v>
      </c>
      <c r="DJ93">
        <v>0</v>
      </c>
      <c r="DK93">
        <v>0</v>
      </c>
      <c r="DL93">
        <v>0</v>
      </c>
      <c r="DM93">
        <v>76</v>
      </c>
      <c r="DN93">
        <v>10</v>
      </c>
      <c r="DO93">
        <v>0</v>
      </c>
      <c r="DP93">
        <v>0</v>
      </c>
      <c r="DQ93">
        <v>0</v>
      </c>
      <c r="DR93">
        <v>0</v>
      </c>
      <c r="DS93">
        <v>0</v>
      </c>
      <c r="DT93">
        <v>0</v>
      </c>
      <c r="DU93">
        <v>0</v>
      </c>
      <c r="DV93">
        <v>0</v>
      </c>
      <c r="DW93">
        <v>0</v>
      </c>
      <c r="DX93">
        <v>0</v>
      </c>
      <c r="DY93">
        <v>0</v>
      </c>
      <c r="DZ93">
        <v>0</v>
      </c>
      <c r="EA93">
        <v>0</v>
      </c>
      <c r="EB93">
        <v>10</v>
      </c>
      <c r="EC93">
        <v>0</v>
      </c>
      <c r="ED93">
        <v>0</v>
      </c>
      <c r="EE93">
        <v>0</v>
      </c>
      <c r="EF93">
        <v>0</v>
      </c>
      <c r="EG93">
        <v>0</v>
      </c>
      <c r="EH93">
        <v>0</v>
      </c>
      <c r="EI93">
        <v>0</v>
      </c>
      <c r="EJ93">
        <v>76</v>
      </c>
      <c r="EK93">
        <v>0</v>
      </c>
      <c r="EL93">
        <v>76</v>
      </c>
      <c r="EM93">
        <v>76</v>
      </c>
      <c r="EN93">
        <v>0</v>
      </c>
      <c r="EO93">
        <v>0</v>
      </c>
      <c r="EP93">
        <v>0</v>
      </c>
      <c r="EQ93">
        <v>33</v>
      </c>
      <c r="ER93">
        <v>0</v>
      </c>
      <c r="ES93">
        <v>0</v>
      </c>
      <c r="ET93">
        <v>0</v>
      </c>
      <c r="EU93">
        <v>0</v>
      </c>
      <c r="EV93">
        <v>0</v>
      </c>
      <c r="EW93">
        <v>33</v>
      </c>
      <c r="EX93">
        <v>0</v>
      </c>
      <c r="EY93">
        <v>34</v>
      </c>
      <c r="EZ93">
        <v>0</v>
      </c>
      <c r="FA93">
        <v>33</v>
      </c>
      <c r="FB93">
        <v>76</v>
      </c>
      <c r="FC93">
        <v>0</v>
      </c>
      <c r="FD93">
        <v>0</v>
      </c>
      <c r="FE93">
        <v>0</v>
      </c>
      <c r="FF93">
        <v>0</v>
      </c>
      <c r="FG93">
        <v>34</v>
      </c>
      <c r="FH93">
        <v>0</v>
      </c>
      <c r="FI93">
        <v>0</v>
      </c>
      <c r="FJ93">
        <v>0</v>
      </c>
      <c r="FK93">
        <v>0</v>
      </c>
      <c r="FL93">
        <v>0</v>
      </c>
      <c r="FM93">
        <v>0</v>
      </c>
      <c r="FN93">
        <v>38</v>
      </c>
      <c r="FO93">
        <v>0</v>
      </c>
      <c r="FP93">
        <v>0</v>
      </c>
      <c r="FQ93">
        <v>0</v>
      </c>
      <c r="FR93">
        <v>0</v>
      </c>
      <c r="FS93">
        <v>0</v>
      </c>
      <c r="FT93">
        <v>0</v>
      </c>
      <c r="FU93">
        <v>0</v>
      </c>
      <c r="FV93">
        <v>0</v>
      </c>
      <c r="FW93">
        <v>0</v>
      </c>
      <c r="FX93">
        <v>0</v>
      </c>
      <c r="FY93">
        <v>10</v>
      </c>
      <c r="FZ93">
        <v>0</v>
      </c>
      <c r="GA93">
        <v>76</v>
      </c>
      <c r="GB93">
        <v>15</v>
      </c>
      <c r="GC93">
        <v>0</v>
      </c>
      <c r="GD93">
        <v>0</v>
      </c>
      <c r="GE93">
        <v>0</v>
      </c>
      <c r="GF93">
        <v>0</v>
      </c>
      <c r="GG93">
        <v>0</v>
      </c>
      <c r="GH93">
        <v>0</v>
      </c>
      <c r="GI93">
        <v>0</v>
      </c>
      <c r="GJ93">
        <v>0</v>
      </c>
      <c r="GK93">
        <v>0</v>
      </c>
      <c r="GL93">
        <v>0</v>
      </c>
      <c r="GM93">
        <v>0</v>
      </c>
      <c r="GN93">
        <v>0</v>
      </c>
      <c r="GO93">
        <v>0</v>
      </c>
      <c r="GP93">
        <v>76</v>
      </c>
    </row>
    <row r="94" spans="1:198" x14ac:dyDescent="0.3">
      <c r="I94" t="s">
        <v>339</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c r="AI94">
        <v>0</v>
      </c>
      <c r="AJ94">
        <v>0</v>
      </c>
      <c r="AK94">
        <v>7</v>
      </c>
      <c r="AL94">
        <v>7</v>
      </c>
      <c r="AM94">
        <v>7</v>
      </c>
      <c r="AN94">
        <v>7</v>
      </c>
      <c r="AO94">
        <v>7</v>
      </c>
      <c r="AP94">
        <v>0</v>
      </c>
      <c r="AQ94">
        <v>35</v>
      </c>
      <c r="AR94">
        <v>35</v>
      </c>
      <c r="AS94">
        <v>35</v>
      </c>
      <c r="AT94">
        <v>35</v>
      </c>
      <c r="AU94">
        <v>35</v>
      </c>
      <c r="AV94">
        <v>0</v>
      </c>
      <c r="AW94">
        <v>0</v>
      </c>
      <c r="AX94">
        <v>0</v>
      </c>
      <c r="AY94">
        <v>0</v>
      </c>
      <c r="AZ94">
        <v>0</v>
      </c>
      <c r="BA94">
        <v>0</v>
      </c>
      <c r="BB94">
        <v>0</v>
      </c>
      <c r="BC94">
        <v>0</v>
      </c>
      <c r="BD94">
        <v>0</v>
      </c>
      <c r="BE94">
        <v>0</v>
      </c>
      <c r="BF94">
        <v>0</v>
      </c>
      <c r="BG94">
        <v>0</v>
      </c>
      <c r="BH94">
        <v>0</v>
      </c>
      <c r="BI94">
        <v>0</v>
      </c>
      <c r="BJ94">
        <v>76</v>
      </c>
      <c r="BK94">
        <v>76</v>
      </c>
      <c r="BM94">
        <v>0</v>
      </c>
      <c r="BN94">
        <v>0</v>
      </c>
      <c r="BO94">
        <v>0</v>
      </c>
      <c r="BP94">
        <v>0</v>
      </c>
      <c r="BQ94">
        <v>0</v>
      </c>
      <c r="BR94">
        <v>0</v>
      </c>
      <c r="BS94">
        <v>0</v>
      </c>
      <c r="BT94">
        <v>0</v>
      </c>
      <c r="BU94">
        <v>0</v>
      </c>
      <c r="BV94">
        <v>0</v>
      </c>
      <c r="BW94">
        <v>0</v>
      </c>
      <c r="BX94">
        <v>0</v>
      </c>
      <c r="BY94">
        <v>0</v>
      </c>
      <c r="BZ94">
        <v>0</v>
      </c>
      <c r="CA94">
        <v>0</v>
      </c>
      <c r="CB94">
        <v>0</v>
      </c>
      <c r="CC94">
        <v>0</v>
      </c>
      <c r="CD94">
        <v>0</v>
      </c>
      <c r="CE94">
        <v>0</v>
      </c>
      <c r="CF94">
        <v>0</v>
      </c>
      <c r="CG94">
        <v>0</v>
      </c>
      <c r="CH94">
        <v>0</v>
      </c>
      <c r="CI94">
        <v>0</v>
      </c>
      <c r="CJ94">
        <v>0</v>
      </c>
      <c r="CK94">
        <v>0</v>
      </c>
      <c r="CL94">
        <v>0</v>
      </c>
      <c r="CM94">
        <v>0</v>
      </c>
      <c r="CN94">
        <v>0</v>
      </c>
      <c r="CO94">
        <v>0</v>
      </c>
      <c r="CP94">
        <v>0</v>
      </c>
      <c r="CQ94">
        <v>0</v>
      </c>
      <c r="CR94">
        <v>0</v>
      </c>
      <c r="CS94">
        <v>0</v>
      </c>
      <c r="CT94">
        <v>0</v>
      </c>
      <c r="CU94">
        <v>0</v>
      </c>
      <c r="CV94">
        <v>0</v>
      </c>
      <c r="CW94">
        <v>0</v>
      </c>
      <c r="CX94">
        <v>0</v>
      </c>
      <c r="CY94">
        <v>0</v>
      </c>
      <c r="CZ94">
        <v>0</v>
      </c>
      <c r="DA94">
        <v>0</v>
      </c>
      <c r="DB94">
        <v>0</v>
      </c>
      <c r="DC94">
        <v>0</v>
      </c>
      <c r="DD94">
        <v>33</v>
      </c>
      <c r="DE94">
        <v>33</v>
      </c>
      <c r="DF94">
        <v>33</v>
      </c>
      <c r="DG94">
        <v>33</v>
      </c>
      <c r="DH94">
        <v>33</v>
      </c>
      <c r="DI94">
        <v>33</v>
      </c>
      <c r="DJ94">
        <v>33</v>
      </c>
      <c r="DK94">
        <v>33</v>
      </c>
      <c r="DL94">
        <v>33</v>
      </c>
      <c r="DM94">
        <v>0</v>
      </c>
      <c r="DN94">
        <v>0</v>
      </c>
      <c r="DO94">
        <v>10</v>
      </c>
      <c r="DP94">
        <v>10</v>
      </c>
      <c r="DQ94">
        <v>10</v>
      </c>
      <c r="DR94">
        <v>10</v>
      </c>
      <c r="DS94">
        <v>10</v>
      </c>
      <c r="DT94">
        <v>10</v>
      </c>
      <c r="DU94">
        <v>10</v>
      </c>
      <c r="DV94">
        <v>10</v>
      </c>
      <c r="DW94">
        <v>10</v>
      </c>
      <c r="DX94">
        <v>10</v>
      </c>
      <c r="DY94">
        <v>10</v>
      </c>
      <c r="DZ94">
        <v>10</v>
      </c>
      <c r="EA94">
        <v>10</v>
      </c>
      <c r="EB94">
        <v>0</v>
      </c>
      <c r="EC94">
        <v>10</v>
      </c>
      <c r="ED94">
        <v>10</v>
      </c>
      <c r="EE94">
        <v>10</v>
      </c>
      <c r="EF94">
        <v>10</v>
      </c>
      <c r="EG94">
        <v>10</v>
      </c>
      <c r="EH94">
        <v>10</v>
      </c>
      <c r="EI94">
        <v>10</v>
      </c>
      <c r="EJ94">
        <v>0</v>
      </c>
      <c r="EK94">
        <v>76</v>
      </c>
      <c r="EL94">
        <v>0</v>
      </c>
      <c r="EM94">
        <v>0</v>
      </c>
      <c r="EN94">
        <v>0</v>
      </c>
      <c r="EO94">
        <v>0</v>
      </c>
      <c r="EP94">
        <v>0</v>
      </c>
      <c r="EQ94">
        <v>0</v>
      </c>
      <c r="ER94">
        <v>33</v>
      </c>
      <c r="ES94">
        <v>33</v>
      </c>
      <c r="ET94">
        <v>33</v>
      </c>
      <c r="EU94">
        <v>33</v>
      </c>
      <c r="EV94">
        <v>33</v>
      </c>
      <c r="EW94">
        <v>0</v>
      </c>
      <c r="EX94">
        <v>33</v>
      </c>
      <c r="EY94">
        <v>0</v>
      </c>
      <c r="EZ94">
        <v>34</v>
      </c>
      <c r="FA94">
        <v>1</v>
      </c>
      <c r="FB94">
        <v>0</v>
      </c>
      <c r="FC94">
        <v>76</v>
      </c>
      <c r="FD94">
        <v>76</v>
      </c>
      <c r="FE94">
        <v>76</v>
      </c>
      <c r="FF94">
        <v>76</v>
      </c>
      <c r="FG94">
        <v>0</v>
      </c>
      <c r="FH94">
        <v>34</v>
      </c>
      <c r="FI94">
        <v>34</v>
      </c>
      <c r="FJ94">
        <v>34</v>
      </c>
      <c r="FK94">
        <v>34</v>
      </c>
      <c r="FL94">
        <v>34</v>
      </c>
      <c r="FM94">
        <v>34</v>
      </c>
      <c r="FN94">
        <v>0</v>
      </c>
      <c r="FO94">
        <v>38</v>
      </c>
      <c r="FP94">
        <v>38</v>
      </c>
      <c r="FQ94">
        <v>38</v>
      </c>
      <c r="FR94">
        <v>0</v>
      </c>
      <c r="FS94">
        <v>0</v>
      </c>
      <c r="FT94">
        <v>0</v>
      </c>
      <c r="FU94">
        <v>0</v>
      </c>
      <c r="FV94">
        <v>0</v>
      </c>
      <c r="FW94">
        <v>0</v>
      </c>
      <c r="FX94">
        <v>0</v>
      </c>
      <c r="FY94">
        <v>0</v>
      </c>
      <c r="FZ94">
        <v>0</v>
      </c>
      <c r="GA94">
        <v>0</v>
      </c>
      <c r="GB94">
        <v>0</v>
      </c>
      <c r="GC94">
        <v>15</v>
      </c>
      <c r="GD94">
        <v>15</v>
      </c>
      <c r="GE94">
        <v>15</v>
      </c>
      <c r="GF94">
        <v>15</v>
      </c>
      <c r="GG94">
        <v>15</v>
      </c>
      <c r="GH94">
        <v>15</v>
      </c>
      <c r="GI94">
        <v>0</v>
      </c>
      <c r="GJ94">
        <v>0</v>
      </c>
      <c r="GK94">
        <v>0</v>
      </c>
      <c r="GL94">
        <v>0</v>
      </c>
      <c r="GM94">
        <v>0</v>
      </c>
      <c r="GN94">
        <v>0</v>
      </c>
      <c r="GO94">
        <v>0</v>
      </c>
      <c r="GP94">
        <v>0</v>
      </c>
    </row>
    <row r="96" spans="1:198" x14ac:dyDescent="0.3">
      <c r="N96" t="s">
        <v>888</v>
      </c>
      <c r="O96" t="s">
        <v>888</v>
      </c>
      <c r="P96" t="s">
        <v>166</v>
      </c>
      <c r="Q96" t="s">
        <v>888</v>
      </c>
      <c r="R96" t="s">
        <v>888</v>
      </c>
      <c r="S96" t="s">
        <v>888</v>
      </c>
      <c r="T96" t="s">
        <v>888</v>
      </c>
      <c r="U96" t="s">
        <v>888</v>
      </c>
      <c r="V96" t="s">
        <v>888</v>
      </c>
      <c r="W96" t="s">
        <v>888</v>
      </c>
      <c r="X96" t="s">
        <v>375</v>
      </c>
      <c r="Y96" t="s">
        <v>174</v>
      </c>
      <c r="Z96" t="s">
        <v>888</v>
      </c>
      <c r="AA96" t="s">
        <v>888</v>
      </c>
      <c r="AB96" t="s">
        <v>888</v>
      </c>
      <c r="AC96" t="s">
        <v>888</v>
      </c>
      <c r="AD96" t="s">
        <v>888</v>
      </c>
      <c r="AE96" t="s">
        <v>888</v>
      </c>
      <c r="AF96" t="s">
        <v>888</v>
      </c>
      <c r="AG96" t="s">
        <v>888</v>
      </c>
      <c r="AH96" t="s">
        <v>888</v>
      </c>
      <c r="AI96" t="s">
        <v>377</v>
      </c>
      <c r="AJ96" t="s">
        <v>888</v>
      </c>
      <c r="AK96" t="s">
        <v>888</v>
      </c>
      <c r="AL96" t="s">
        <v>888</v>
      </c>
      <c r="AM96" t="s">
        <v>888</v>
      </c>
      <c r="AN96" t="s">
        <v>888</v>
      </c>
      <c r="AO96" t="s">
        <v>888</v>
      </c>
      <c r="AP96" t="s">
        <v>888</v>
      </c>
      <c r="AQ96" t="s">
        <v>888</v>
      </c>
      <c r="AR96" t="s">
        <v>888</v>
      </c>
      <c r="AS96" t="s">
        <v>888</v>
      </c>
      <c r="AT96" t="s">
        <v>888</v>
      </c>
      <c r="AU96" t="s">
        <v>888</v>
      </c>
      <c r="AV96" t="s">
        <v>888</v>
      </c>
      <c r="AW96" t="s">
        <v>888</v>
      </c>
      <c r="AX96" t="s">
        <v>389</v>
      </c>
      <c r="AY96" t="s">
        <v>390</v>
      </c>
      <c r="AZ96" t="s">
        <v>391</v>
      </c>
      <c r="BA96" t="s">
        <v>392</v>
      </c>
      <c r="BB96" t="s">
        <v>888</v>
      </c>
      <c r="BC96" t="s">
        <v>888</v>
      </c>
      <c r="BD96" t="s">
        <v>888</v>
      </c>
      <c r="BE96" t="s">
        <v>888</v>
      </c>
      <c r="BF96" t="s">
        <v>888</v>
      </c>
      <c r="BG96" t="s">
        <v>395</v>
      </c>
      <c r="BH96" t="s">
        <v>888</v>
      </c>
      <c r="BI96" t="s">
        <v>888</v>
      </c>
      <c r="BJ96" t="s">
        <v>888</v>
      </c>
      <c r="BK96" t="s">
        <v>888</v>
      </c>
      <c r="BL96" t="s">
        <v>888</v>
      </c>
      <c r="BM96" t="s">
        <v>888</v>
      </c>
      <c r="BN96" t="s">
        <v>888</v>
      </c>
      <c r="BO96" t="s">
        <v>166</v>
      </c>
      <c r="BP96" t="s">
        <v>888</v>
      </c>
      <c r="BQ96" t="s">
        <v>888</v>
      </c>
      <c r="BR96" t="s">
        <v>888</v>
      </c>
      <c r="BS96" t="s">
        <v>888</v>
      </c>
      <c r="BT96" t="s">
        <v>888</v>
      </c>
      <c r="BU96" t="s">
        <v>888</v>
      </c>
      <c r="BV96" t="s">
        <v>888</v>
      </c>
      <c r="BW96" t="s">
        <v>888</v>
      </c>
      <c r="BX96" t="s">
        <v>888</v>
      </c>
      <c r="BY96" t="s">
        <v>888</v>
      </c>
      <c r="BZ96" t="s">
        <v>888</v>
      </c>
      <c r="CA96" t="s">
        <v>888</v>
      </c>
      <c r="CB96" t="s">
        <v>12</v>
      </c>
      <c r="CC96" t="s">
        <v>888</v>
      </c>
      <c r="CD96" t="s">
        <v>170</v>
      </c>
      <c r="CE96" t="s">
        <v>888</v>
      </c>
      <c r="CF96" t="s">
        <v>888</v>
      </c>
      <c r="CG96" t="s">
        <v>888</v>
      </c>
      <c r="CH96" t="s">
        <v>888</v>
      </c>
      <c r="CI96" t="s">
        <v>174</v>
      </c>
      <c r="CJ96" t="s">
        <v>888</v>
      </c>
      <c r="CK96" t="s">
        <v>888</v>
      </c>
      <c r="CL96" t="s">
        <v>888</v>
      </c>
      <c r="CM96" t="s">
        <v>67</v>
      </c>
      <c r="CN96" t="s">
        <v>23</v>
      </c>
      <c r="CO96" t="s">
        <v>68</v>
      </c>
      <c r="CP96" t="s">
        <v>69</v>
      </c>
      <c r="CQ96" t="s">
        <v>70</v>
      </c>
      <c r="CR96" t="s">
        <v>71</v>
      </c>
      <c r="CS96" t="s">
        <v>72</v>
      </c>
      <c r="CT96" t="s">
        <v>73</v>
      </c>
      <c r="CU96" t="s">
        <v>74</v>
      </c>
      <c r="CV96" t="s">
        <v>75</v>
      </c>
      <c r="CW96" t="s">
        <v>76</v>
      </c>
      <c r="CX96" t="s">
        <v>77</v>
      </c>
      <c r="CY96" t="s">
        <v>78</v>
      </c>
      <c r="CZ96" t="s">
        <v>196</v>
      </c>
      <c r="DA96" t="s">
        <v>888</v>
      </c>
      <c r="DB96" t="s">
        <v>888</v>
      </c>
      <c r="DC96" t="s">
        <v>197</v>
      </c>
      <c r="DD96" t="s">
        <v>888</v>
      </c>
      <c r="DE96" t="s">
        <v>888</v>
      </c>
      <c r="DF96" t="s">
        <v>194</v>
      </c>
      <c r="DG96" t="s">
        <v>888</v>
      </c>
      <c r="DH96" t="s">
        <v>888</v>
      </c>
      <c r="DI96" t="s">
        <v>888</v>
      </c>
      <c r="DJ96" t="s">
        <v>888</v>
      </c>
      <c r="DK96" t="s">
        <v>888</v>
      </c>
      <c r="DL96" t="s">
        <v>89</v>
      </c>
      <c r="DM96" t="s">
        <v>888</v>
      </c>
      <c r="DN96" t="s">
        <v>195</v>
      </c>
      <c r="DO96" t="s">
        <v>888</v>
      </c>
      <c r="DP96" t="s">
        <v>888</v>
      </c>
      <c r="DQ96" t="s">
        <v>888</v>
      </c>
      <c r="DR96" t="s">
        <v>888</v>
      </c>
      <c r="DS96" t="s">
        <v>888</v>
      </c>
      <c r="DT96" t="s">
        <v>194</v>
      </c>
      <c r="DU96" t="s">
        <v>888</v>
      </c>
      <c r="DV96" t="s">
        <v>888</v>
      </c>
      <c r="DW96" t="s">
        <v>888</v>
      </c>
      <c r="DX96" t="s">
        <v>888</v>
      </c>
      <c r="DY96" t="s">
        <v>888</v>
      </c>
      <c r="DZ96" t="s">
        <v>48</v>
      </c>
      <c r="EA96" t="s">
        <v>888</v>
      </c>
      <c r="EB96" t="s">
        <v>193</v>
      </c>
      <c r="EC96" t="s">
        <v>888</v>
      </c>
      <c r="ED96" t="s">
        <v>888</v>
      </c>
      <c r="EE96" t="s">
        <v>888</v>
      </c>
      <c r="EF96" t="s">
        <v>888</v>
      </c>
      <c r="EG96" t="s">
        <v>888</v>
      </c>
      <c r="EH96" t="s">
        <v>48</v>
      </c>
      <c r="EI96" t="s">
        <v>888</v>
      </c>
      <c r="EJ96" t="s">
        <v>888</v>
      </c>
      <c r="EK96" t="s">
        <v>888</v>
      </c>
      <c r="EL96" t="s">
        <v>888</v>
      </c>
      <c r="EM96" t="s">
        <v>888</v>
      </c>
      <c r="EN96" t="s">
        <v>888</v>
      </c>
      <c r="EO96" t="s">
        <v>888</v>
      </c>
      <c r="EP96" t="s">
        <v>888</v>
      </c>
      <c r="EQ96" t="s">
        <v>176</v>
      </c>
      <c r="ER96" t="s">
        <v>888</v>
      </c>
      <c r="ES96" t="s">
        <v>888</v>
      </c>
      <c r="ET96" t="s">
        <v>888</v>
      </c>
      <c r="EU96" t="s">
        <v>888</v>
      </c>
      <c r="EV96" t="s">
        <v>888</v>
      </c>
      <c r="EW96" t="s">
        <v>106</v>
      </c>
      <c r="EX96" t="s">
        <v>888</v>
      </c>
      <c r="EY96" t="s">
        <v>888</v>
      </c>
      <c r="EZ96" t="s">
        <v>888</v>
      </c>
      <c r="FA96" t="s">
        <v>48</v>
      </c>
      <c r="FB96" t="s">
        <v>888</v>
      </c>
      <c r="FC96" t="s">
        <v>888</v>
      </c>
      <c r="FD96" t="s">
        <v>888</v>
      </c>
      <c r="FE96" t="s">
        <v>888</v>
      </c>
      <c r="FF96" t="s">
        <v>888</v>
      </c>
      <c r="FG96" t="s">
        <v>178</v>
      </c>
      <c r="FH96" t="s">
        <v>888</v>
      </c>
      <c r="FI96" t="s">
        <v>888</v>
      </c>
      <c r="FJ96" t="s">
        <v>179</v>
      </c>
      <c r="FK96" t="s">
        <v>888</v>
      </c>
      <c r="FL96" t="s">
        <v>888</v>
      </c>
      <c r="FM96" t="s">
        <v>888</v>
      </c>
      <c r="FN96" t="s">
        <v>183</v>
      </c>
      <c r="FO96" t="s">
        <v>888</v>
      </c>
      <c r="FP96" t="s">
        <v>888</v>
      </c>
      <c r="FQ96" t="s">
        <v>48</v>
      </c>
      <c r="FR96" t="s">
        <v>888</v>
      </c>
      <c r="FS96" t="s">
        <v>888</v>
      </c>
      <c r="FT96" t="s">
        <v>888</v>
      </c>
      <c r="FU96" t="s">
        <v>888</v>
      </c>
      <c r="FV96" t="s">
        <v>888</v>
      </c>
      <c r="FW96" t="s">
        <v>120</v>
      </c>
      <c r="FX96" t="s">
        <v>121</v>
      </c>
      <c r="FY96" t="s">
        <v>5</v>
      </c>
      <c r="FZ96" t="s">
        <v>122</v>
      </c>
      <c r="GA96" t="s">
        <v>888</v>
      </c>
      <c r="GB96" t="s">
        <v>182</v>
      </c>
      <c r="GC96" t="s">
        <v>888</v>
      </c>
      <c r="GD96" t="s">
        <v>888</v>
      </c>
      <c r="GE96" t="s">
        <v>888</v>
      </c>
      <c r="GF96" t="s">
        <v>888</v>
      </c>
      <c r="GG96" t="s">
        <v>48</v>
      </c>
      <c r="GH96" t="s">
        <v>888</v>
      </c>
      <c r="GI96" t="s">
        <v>888</v>
      </c>
      <c r="GJ96" t="s">
        <v>888</v>
      </c>
      <c r="GK96" t="s">
        <v>888</v>
      </c>
      <c r="GL96" t="s">
        <v>888</v>
      </c>
      <c r="GM96" t="s">
        <v>888</v>
      </c>
      <c r="GN96" t="s">
        <v>888</v>
      </c>
      <c r="GO96" t="s">
        <v>888</v>
      </c>
      <c r="GP96" t="s">
        <v>888</v>
      </c>
    </row>
  </sheetData>
  <mergeCells count="16">
    <mergeCell ref="G2:G8"/>
    <mergeCell ref="H2:H8"/>
    <mergeCell ref="I2:I8"/>
    <mergeCell ref="J2:J8"/>
    <mergeCell ref="K2:K8"/>
    <mergeCell ref="L2:L8"/>
    <mergeCell ref="A1:C1"/>
    <mergeCell ref="D1:L1"/>
    <mergeCell ref="N1:BK1"/>
    <mergeCell ref="BM1:GP1"/>
    <mergeCell ref="A2:A8"/>
    <mergeCell ref="B2:B8"/>
    <mergeCell ref="C2:C8"/>
    <mergeCell ref="D2:D8"/>
    <mergeCell ref="E2:E8"/>
    <mergeCell ref="F2:F8"/>
  </mergeCells>
  <conditionalFormatting sqref="E9:E88">
    <cfRule type="cellIs" dxfId="175" priority="5" operator="equal">
      <formula>"0"</formula>
    </cfRule>
    <cfRule type="cellIs" dxfId="174" priority="6" operator="equal">
      <formula>"1"</formula>
    </cfRule>
  </conditionalFormatting>
  <conditionalFormatting sqref="N8:GP8">
    <cfRule type="cellIs" dxfId="173" priority="3" operator="equal">
      <formula>"Nee"</formula>
    </cfRule>
    <cfRule type="cellIs" dxfId="172" priority="4" operator="equal">
      <formula>"Ja"</formula>
    </cfRule>
  </conditionalFormatting>
  <conditionalFormatting sqref="E89">
    <cfRule type="cellIs" dxfId="171" priority="1" operator="equal">
      <formula>"0"</formula>
    </cfRule>
    <cfRule type="cellIs" dxfId="170" priority="2" operator="equal">
      <formula>"1"</formula>
    </cfRule>
  </conditionalFormatting>
  <pageMargins left="0.7" right="0.7" top="0.75" bottom="0.75" header="0.3" footer="0.3"/>
  <pageSetup paperSize="8" scale="54"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B6A20-B9D5-4271-9869-A142B5FF9052}">
  <sheetPr>
    <tabColor rgb="FFFF0000"/>
  </sheetPr>
  <dimension ref="A1:E58"/>
  <sheetViews>
    <sheetView topLeftCell="C25" workbookViewId="0">
      <selection activeCell="E36" sqref="E36"/>
    </sheetView>
  </sheetViews>
  <sheetFormatPr defaultRowHeight="14.4" x14ac:dyDescent="0.3"/>
  <cols>
    <col min="2" max="2" width="21.6640625" bestFit="1" customWidth="1"/>
    <col min="3" max="3" width="36.77734375" bestFit="1" customWidth="1"/>
    <col min="4" max="4" width="73.33203125" bestFit="1" customWidth="1"/>
    <col min="5" max="5" width="93.88671875" bestFit="1" customWidth="1"/>
  </cols>
  <sheetData>
    <row r="1" spans="1:5" x14ac:dyDescent="0.3">
      <c r="A1" s="144" t="s">
        <v>892</v>
      </c>
      <c r="B1" s="144" t="s">
        <v>593</v>
      </c>
      <c r="C1" s="144" t="s">
        <v>889</v>
      </c>
      <c r="D1" s="144" t="s">
        <v>913</v>
      </c>
      <c r="E1" s="144" t="s">
        <v>890</v>
      </c>
    </row>
    <row r="2" spans="1:5" x14ac:dyDescent="0.3">
      <c r="A2" s="121" t="s">
        <v>487</v>
      </c>
      <c r="B2" s="143" t="s">
        <v>166</v>
      </c>
      <c r="C2" s="143" t="s">
        <v>893</v>
      </c>
      <c r="D2" s="143" t="s">
        <v>894</v>
      </c>
      <c r="E2" s="143" t="s">
        <v>899</v>
      </c>
    </row>
    <row r="3" spans="1:5" x14ac:dyDescent="0.3">
      <c r="A3" s="121" t="s">
        <v>487</v>
      </c>
      <c r="B3" s="143" t="s">
        <v>375</v>
      </c>
      <c r="C3" s="143" t="s">
        <v>893</v>
      </c>
      <c r="D3" s="143" t="s">
        <v>891</v>
      </c>
      <c r="E3" s="143"/>
    </row>
    <row r="4" spans="1:5" x14ac:dyDescent="0.3">
      <c r="A4" s="121" t="s">
        <v>487</v>
      </c>
      <c r="B4" s="143" t="s">
        <v>174</v>
      </c>
      <c r="C4" s="143" t="s">
        <v>893</v>
      </c>
      <c r="D4" s="143" t="s">
        <v>891</v>
      </c>
      <c r="E4" s="143"/>
    </row>
    <row r="5" spans="1:5" x14ac:dyDescent="0.3">
      <c r="A5" s="121" t="s">
        <v>487</v>
      </c>
      <c r="B5" s="143" t="s">
        <v>376</v>
      </c>
      <c r="C5" s="143" t="s">
        <v>174</v>
      </c>
      <c r="D5" s="143" t="s">
        <v>580</v>
      </c>
      <c r="E5" s="143" t="s">
        <v>897</v>
      </c>
    </row>
    <row r="6" spans="1:5" x14ac:dyDescent="0.3">
      <c r="A6" s="121" t="s">
        <v>487</v>
      </c>
      <c r="B6" s="143" t="s">
        <v>377</v>
      </c>
      <c r="C6" s="143" t="s">
        <v>174</v>
      </c>
      <c r="D6" s="143" t="s">
        <v>895</v>
      </c>
      <c r="E6" s="143" t="s">
        <v>896</v>
      </c>
    </row>
    <row r="7" spans="1:5" x14ac:dyDescent="0.3">
      <c r="A7" s="121" t="s">
        <v>487</v>
      </c>
      <c r="B7" s="143" t="s">
        <v>378</v>
      </c>
      <c r="C7" s="143" t="s">
        <v>174</v>
      </c>
      <c r="D7" s="143" t="s">
        <v>580</v>
      </c>
      <c r="E7" s="143" t="s">
        <v>897</v>
      </c>
    </row>
    <row r="8" spans="1:5" x14ac:dyDescent="0.3">
      <c r="A8" s="121" t="s">
        <v>487</v>
      </c>
      <c r="B8" s="143" t="s">
        <v>389</v>
      </c>
      <c r="C8" s="143" t="s">
        <v>174</v>
      </c>
      <c r="D8" s="143" t="s">
        <v>895</v>
      </c>
      <c r="E8" s="143"/>
    </row>
    <row r="9" spans="1:5" x14ac:dyDescent="0.3">
      <c r="A9" s="121" t="s">
        <v>487</v>
      </c>
      <c r="B9" s="143" t="s">
        <v>390</v>
      </c>
      <c r="C9" s="143" t="s">
        <v>174</v>
      </c>
      <c r="D9" s="143" t="s">
        <v>895</v>
      </c>
      <c r="E9" s="143"/>
    </row>
    <row r="10" spans="1:5" x14ac:dyDescent="0.3">
      <c r="A10" s="121" t="s">
        <v>487</v>
      </c>
      <c r="B10" s="143" t="s">
        <v>391</v>
      </c>
      <c r="C10" s="143" t="s">
        <v>174</v>
      </c>
      <c r="D10" s="143" t="s">
        <v>580</v>
      </c>
      <c r="E10" s="143" t="s">
        <v>897</v>
      </c>
    </row>
    <row r="11" spans="1:5" x14ac:dyDescent="0.3">
      <c r="A11" s="121" t="s">
        <v>487</v>
      </c>
      <c r="B11" s="143" t="s">
        <v>392</v>
      </c>
      <c r="C11" s="143" t="s">
        <v>174</v>
      </c>
      <c r="D11" s="143" t="s">
        <v>580</v>
      </c>
      <c r="E11" s="143" t="s">
        <v>897</v>
      </c>
    </row>
    <row r="12" spans="1:5" x14ac:dyDescent="0.3">
      <c r="A12" s="121" t="s">
        <v>487</v>
      </c>
      <c r="B12" s="143" t="s">
        <v>395</v>
      </c>
      <c r="C12" s="143" t="s">
        <v>174</v>
      </c>
      <c r="D12" s="143" t="s">
        <v>894</v>
      </c>
      <c r="E12" s="143" t="s">
        <v>898</v>
      </c>
    </row>
    <row r="13" spans="1:5" x14ac:dyDescent="0.3">
      <c r="A13" s="53" t="s">
        <v>488</v>
      </c>
      <c r="B13" s="52" t="s">
        <v>166</v>
      </c>
      <c r="C13" s="52" t="s">
        <v>893</v>
      </c>
      <c r="D13" s="52" t="s">
        <v>894</v>
      </c>
      <c r="E13" s="52" t="s">
        <v>900</v>
      </c>
    </row>
    <row r="14" spans="1:5" x14ac:dyDescent="0.3">
      <c r="A14" s="53" t="s">
        <v>488</v>
      </c>
      <c r="B14" s="52" t="s">
        <v>12</v>
      </c>
      <c r="C14" s="52" t="s">
        <v>580</v>
      </c>
      <c r="D14" s="52" t="s">
        <v>580</v>
      </c>
      <c r="E14" s="52"/>
    </row>
    <row r="15" spans="1:5" x14ac:dyDescent="0.3">
      <c r="A15" s="53" t="s">
        <v>488</v>
      </c>
      <c r="B15" s="52" t="s">
        <v>170</v>
      </c>
      <c r="C15" s="52" t="s">
        <v>894</v>
      </c>
      <c r="D15" s="52" t="s">
        <v>894</v>
      </c>
      <c r="E15" s="52"/>
    </row>
    <row r="16" spans="1:5" x14ac:dyDescent="0.3">
      <c r="A16" s="53" t="s">
        <v>488</v>
      </c>
      <c r="B16" s="52" t="s">
        <v>174</v>
      </c>
      <c r="C16" s="52" t="s">
        <v>893</v>
      </c>
      <c r="D16" s="52" t="s">
        <v>894</v>
      </c>
      <c r="E16" s="52" t="s">
        <v>902</v>
      </c>
    </row>
    <row r="17" spans="1:5" x14ac:dyDescent="0.3">
      <c r="A17" s="53" t="s">
        <v>488</v>
      </c>
      <c r="B17" s="52" t="s">
        <v>67</v>
      </c>
      <c r="C17" s="52" t="s">
        <v>174</v>
      </c>
      <c r="D17" s="52" t="s">
        <v>580</v>
      </c>
      <c r="E17" s="52"/>
    </row>
    <row r="18" spans="1:5" x14ac:dyDescent="0.3">
      <c r="A18" s="53" t="s">
        <v>488</v>
      </c>
      <c r="B18" s="52" t="s">
        <v>23</v>
      </c>
      <c r="C18" s="52" t="s">
        <v>174</v>
      </c>
      <c r="D18" s="52" t="s">
        <v>580</v>
      </c>
      <c r="E18" s="52"/>
    </row>
    <row r="19" spans="1:5" x14ac:dyDescent="0.3">
      <c r="A19" s="53" t="s">
        <v>488</v>
      </c>
      <c r="B19" s="52" t="s">
        <v>68</v>
      </c>
      <c r="C19" s="52" t="s">
        <v>174</v>
      </c>
      <c r="D19" s="52" t="s">
        <v>580</v>
      </c>
      <c r="E19" s="52"/>
    </row>
    <row r="20" spans="1:5" x14ac:dyDescent="0.3">
      <c r="A20" s="53" t="s">
        <v>488</v>
      </c>
      <c r="B20" s="52" t="s">
        <v>69</v>
      </c>
      <c r="C20" s="52" t="s">
        <v>174</v>
      </c>
      <c r="D20" s="52" t="s">
        <v>580</v>
      </c>
      <c r="E20" s="52"/>
    </row>
    <row r="21" spans="1:5" x14ac:dyDescent="0.3">
      <c r="A21" s="53" t="s">
        <v>488</v>
      </c>
      <c r="B21" s="52" t="s">
        <v>70</v>
      </c>
      <c r="C21" s="52" t="s">
        <v>174</v>
      </c>
      <c r="D21" s="52" t="s">
        <v>580</v>
      </c>
      <c r="E21" s="52"/>
    </row>
    <row r="22" spans="1:5" x14ac:dyDescent="0.3">
      <c r="A22" s="53" t="s">
        <v>488</v>
      </c>
      <c r="B22" s="52" t="s">
        <v>71</v>
      </c>
      <c r="C22" s="52" t="s">
        <v>174</v>
      </c>
      <c r="D22" s="52" t="s">
        <v>580</v>
      </c>
      <c r="E22" s="52"/>
    </row>
    <row r="23" spans="1:5" x14ac:dyDescent="0.3">
      <c r="A23" s="53" t="s">
        <v>488</v>
      </c>
      <c r="B23" s="52" t="s">
        <v>72</v>
      </c>
      <c r="C23" s="52" t="s">
        <v>174</v>
      </c>
      <c r="D23" s="52" t="s">
        <v>580</v>
      </c>
      <c r="E23" s="52"/>
    </row>
    <row r="24" spans="1:5" x14ac:dyDescent="0.3">
      <c r="A24" s="53" t="s">
        <v>488</v>
      </c>
      <c r="B24" s="52" t="s">
        <v>73</v>
      </c>
      <c r="C24" s="52" t="s">
        <v>174</v>
      </c>
      <c r="D24" s="52" t="s">
        <v>580</v>
      </c>
      <c r="E24" s="52"/>
    </row>
    <row r="25" spans="1:5" x14ac:dyDescent="0.3">
      <c r="A25" s="53" t="s">
        <v>488</v>
      </c>
      <c r="B25" s="52" t="s">
        <v>74</v>
      </c>
      <c r="C25" s="52" t="s">
        <v>174</v>
      </c>
      <c r="D25" s="52" t="s">
        <v>901</v>
      </c>
      <c r="E25" s="52"/>
    </row>
    <row r="26" spans="1:5" x14ac:dyDescent="0.3">
      <c r="A26" s="53" t="s">
        <v>488</v>
      </c>
      <c r="B26" s="52" t="s">
        <v>75</v>
      </c>
      <c r="C26" s="52" t="s">
        <v>174</v>
      </c>
      <c r="D26" s="52" t="s">
        <v>903</v>
      </c>
      <c r="E26" s="52" t="s">
        <v>904</v>
      </c>
    </row>
    <row r="27" spans="1:5" x14ac:dyDescent="0.3">
      <c r="A27" s="53" t="s">
        <v>488</v>
      </c>
      <c r="B27" s="52" t="s">
        <v>76</v>
      </c>
      <c r="C27" s="52" t="s">
        <v>174</v>
      </c>
      <c r="D27" s="52" t="s">
        <v>903</v>
      </c>
      <c r="E27" s="52" t="s">
        <v>905</v>
      </c>
    </row>
    <row r="28" spans="1:5" x14ac:dyDescent="0.3">
      <c r="A28" s="53" t="s">
        <v>488</v>
      </c>
      <c r="B28" s="52" t="s">
        <v>77</v>
      </c>
      <c r="C28" s="52" t="s">
        <v>174</v>
      </c>
      <c r="D28" s="52" t="s">
        <v>903</v>
      </c>
      <c r="E28" s="52" t="s">
        <v>905</v>
      </c>
    </row>
    <row r="29" spans="1:5" x14ac:dyDescent="0.3">
      <c r="A29" s="53" t="s">
        <v>488</v>
      </c>
      <c r="B29" s="52" t="s">
        <v>78</v>
      </c>
      <c r="C29" s="52" t="s">
        <v>174</v>
      </c>
      <c r="D29" s="52" t="s">
        <v>906</v>
      </c>
      <c r="E29" s="52"/>
    </row>
    <row r="30" spans="1:5" x14ac:dyDescent="0.3">
      <c r="A30" s="53" t="s">
        <v>488</v>
      </c>
      <c r="B30" s="52" t="s">
        <v>196</v>
      </c>
      <c r="C30" s="52" t="s">
        <v>174</v>
      </c>
      <c r="D30" s="52" t="s">
        <v>907</v>
      </c>
      <c r="E30" s="52" t="s">
        <v>908</v>
      </c>
    </row>
    <row r="31" spans="1:5" x14ac:dyDescent="0.3">
      <c r="A31" s="53" t="s">
        <v>488</v>
      </c>
      <c r="B31" s="52" t="s">
        <v>197</v>
      </c>
      <c r="C31" s="52" t="s">
        <v>174</v>
      </c>
      <c r="D31" s="52" t="s">
        <v>910</v>
      </c>
      <c r="E31" s="52" t="s">
        <v>909</v>
      </c>
    </row>
    <row r="32" spans="1:5" x14ac:dyDescent="0.3">
      <c r="A32" s="53" t="s">
        <v>488</v>
      </c>
      <c r="B32" s="52" t="s">
        <v>194</v>
      </c>
      <c r="C32" s="52" t="s">
        <v>197</v>
      </c>
      <c r="D32" s="52" t="s">
        <v>912</v>
      </c>
      <c r="E32" s="52" t="s">
        <v>911</v>
      </c>
    </row>
    <row r="33" spans="1:5" x14ac:dyDescent="0.3">
      <c r="A33" s="53" t="s">
        <v>488</v>
      </c>
      <c r="B33" s="52" t="s">
        <v>89</v>
      </c>
      <c r="C33" s="52" t="s">
        <v>197</v>
      </c>
      <c r="D33" s="52" t="s">
        <v>580</v>
      </c>
      <c r="E33" s="52"/>
    </row>
    <row r="34" spans="1:5" x14ac:dyDescent="0.3">
      <c r="A34" s="53" t="s">
        <v>488</v>
      </c>
      <c r="B34" s="52" t="s">
        <v>195</v>
      </c>
      <c r="C34" s="52" t="s">
        <v>174</v>
      </c>
      <c r="D34" s="52" t="s">
        <v>921</v>
      </c>
      <c r="E34" s="52" t="s">
        <v>920</v>
      </c>
    </row>
    <row r="35" spans="1:5" x14ac:dyDescent="0.3">
      <c r="A35" s="53" t="s">
        <v>488</v>
      </c>
      <c r="B35" s="52" t="s">
        <v>194</v>
      </c>
      <c r="C35" s="52" t="s">
        <v>195</v>
      </c>
      <c r="D35" s="52" t="s">
        <v>922</v>
      </c>
      <c r="E35" s="52" t="s">
        <v>923</v>
      </c>
    </row>
    <row r="36" spans="1:5" x14ac:dyDescent="0.3">
      <c r="A36" s="53" t="s">
        <v>488</v>
      </c>
      <c r="B36" s="52" t="s">
        <v>48</v>
      </c>
      <c r="C36" s="52" t="s">
        <v>915</v>
      </c>
      <c r="D36" s="52" t="s">
        <v>922</v>
      </c>
      <c r="E36" s="52" t="s">
        <v>914</v>
      </c>
    </row>
    <row r="37" spans="1:5" x14ac:dyDescent="0.3">
      <c r="A37" s="53" t="s">
        <v>488</v>
      </c>
      <c r="B37" s="52" t="s">
        <v>193</v>
      </c>
      <c r="C37" s="52" t="s">
        <v>174</v>
      </c>
      <c r="D37" s="52" t="s">
        <v>925</v>
      </c>
      <c r="E37" s="52" t="s">
        <v>924</v>
      </c>
    </row>
    <row r="38" spans="1:5" x14ac:dyDescent="0.3">
      <c r="A38" s="53" t="s">
        <v>488</v>
      </c>
      <c r="B38" s="52" t="s">
        <v>48</v>
      </c>
      <c r="C38" s="52" t="s">
        <v>916</v>
      </c>
      <c r="D38" s="52" t="s">
        <v>926</v>
      </c>
      <c r="E38" s="52" t="s">
        <v>914</v>
      </c>
    </row>
    <row r="39" spans="1:5" x14ac:dyDescent="0.3">
      <c r="A39" s="53" t="s">
        <v>488</v>
      </c>
      <c r="B39" s="52" t="s">
        <v>176</v>
      </c>
      <c r="C39" s="52" t="s">
        <v>169</v>
      </c>
      <c r="D39" s="52" t="s">
        <v>928</v>
      </c>
      <c r="E39" s="52" t="s">
        <v>927</v>
      </c>
    </row>
    <row r="40" spans="1:5" x14ac:dyDescent="0.3">
      <c r="A40" s="53" t="s">
        <v>488</v>
      </c>
      <c r="B40" s="52" t="s">
        <v>106</v>
      </c>
      <c r="C40" s="52" t="s">
        <v>176</v>
      </c>
      <c r="D40" s="52" t="s">
        <v>929</v>
      </c>
      <c r="E40" s="52" t="s">
        <v>930</v>
      </c>
    </row>
    <row r="41" spans="1:5" x14ac:dyDescent="0.3">
      <c r="A41" s="53" t="s">
        <v>488</v>
      </c>
      <c r="B41" s="52" t="s">
        <v>48</v>
      </c>
      <c r="C41" s="52" t="s">
        <v>917</v>
      </c>
      <c r="D41" s="52" t="s">
        <v>929</v>
      </c>
      <c r="E41" s="52" t="s">
        <v>914</v>
      </c>
    </row>
    <row r="42" spans="1:5" x14ac:dyDescent="0.3">
      <c r="A42" s="53" t="s">
        <v>488</v>
      </c>
      <c r="B42" s="52" t="s">
        <v>178</v>
      </c>
      <c r="C42" s="52" t="s">
        <v>169</v>
      </c>
      <c r="D42" s="52" t="s">
        <v>333</v>
      </c>
      <c r="E42" s="52" t="s">
        <v>931</v>
      </c>
    </row>
    <row r="43" spans="1:5" x14ac:dyDescent="0.3">
      <c r="A43" s="53" t="s">
        <v>488</v>
      </c>
      <c r="B43" s="52" t="s">
        <v>179</v>
      </c>
      <c r="C43" s="52" t="s">
        <v>178</v>
      </c>
      <c r="D43" s="52" t="s">
        <v>934</v>
      </c>
      <c r="E43" s="52"/>
    </row>
    <row r="44" spans="1:5" x14ac:dyDescent="0.3">
      <c r="A44" s="53" t="s">
        <v>488</v>
      </c>
      <c r="B44" s="52" t="s">
        <v>183</v>
      </c>
      <c r="C44" s="52" t="s">
        <v>169</v>
      </c>
      <c r="D44" s="52" t="s">
        <v>928</v>
      </c>
      <c r="E44" s="52"/>
    </row>
    <row r="45" spans="1:5" x14ac:dyDescent="0.3">
      <c r="A45" s="53" t="s">
        <v>488</v>
      </c>
      <c r="B45" s="52" t="s">
        <v>48</v>
      </c>
      <c r="C45" s="52" t="s">
        <v>918</v>
      </c>
      <c r="D45" s="52" t="s">
        <v>932</v>
      </c>
      <c r="E45" s="52" t="s">
        <v>914</v>
      </c>
    </row>
    <row r="46" spans="1:5" x14ac:dyDescent="0.3">
      <c r="A46" s="53" t="s">
        <v>488</v>
      </c>
      <c r="B46" s="52" t="s">
        <v>120</v>
      </c>
      <c r="C46" s="52" t="s">
        <v>115</v>
      </c>
      <c r="D46" s="52" t="s">
        <v>894</v>
      </c>
      <c r="E46" s="52" t="s">
        <v>935</v>
      </c>
    </row>
    <row r="47" spans="1:5" x14ac:dyDescent="0.3">
      <c r="A47" s="53" t="s">
        <v>488</v>
      </c>
      <c r="B47" s="52" t="s">
        <v>5</v>
      </c>
      <c r="C47" s="52" t="s">
        <v>115</v>
      </c>
      <c r="D47" s="52" t="s">
        <v>894</v>
      </c>
      <c r="E47" s="52" t="s">
        <v>935</v>
      </c>
    </row>
    <row r="48" spans="1:5" x14ac:dyDescent="0.3">
      <c r="A48" s="53" t="s">
        <v>488</v>
      </c>
      <c r="B48" s="52" t="s">
        <v>182</v>
      </c>
      <c r="C48" s="52" t="s">
        <v>169</v>
      </c>
      <c r="D48" s="52" t="s">
        <v>903</v>
      </c>
      <c r="E48" s="52" t="s">
        <v>936</v>
      </c>
    </row>
    <row r="49" spans="1:5" x14ac:dyDescent="0.3">
      <c r="A49" s="53" t="s">
        <v>488</v>
      </c>
      <c r="B49" s="52" t="s">
        <v>48</v>
      </c>
      <c r="C49" s="52" t="s">
        <v>919</v>
      </c>
      <c r="D49" s="52" t="s">
        <v>933</v>
      </c>
      <c r="E49" s="52" t="s">
        <v>914</v>
      </c>
    </row>
    <row r="50" spans="1:5" x14ac:dyDescent="0.3">
      <c r="B50" t="s">
        <v>888</v>
      </c>
    </row>
    <row r="51" spans="1:5" x14ac:dyDescent="0.3">
      <c r="B51" t="s">
        <v>888</v>
      </c>
    </row>
    <row r="52" spans="1:5" x14ac:dyDescent="0.3">
      <c r="B52" t="s">
        <v>888</v>
      </c>
    </row>
    <row r="53" spans="1:5" x14ac:dyDescent="0.3">
      <c r="B53" t="s">
        <v>888</v>
      </c>
    </row>
    <row r="54" spans="1:5" x14ac:dyDescent="0.3">
      <c r="B54" t="s">
        <v>888</v>
      </c>
    </row>
    <row r="55" spans="1:5" x14ac:dyDescent="0.3">
      <c r="B55" t="s">
        <v>888</v>
      </c>
    </row>
    <row r="56" spans="1:5" x14ac:dyDescent="0.3">
      <c r="B56" t="s">
        <v>888</v>
      </c>
    </row>
    <row r="57" spans="1:5" x14ac:dyDescent="0.3">
      <c r="B57" t="s">
        <v>888</v>
      </c>
    </row>
    <row r="58" spans="1:5" x14ac:dyDescent="0.3">
      <c r="B58" t="s">
        <v>888</v>
      </c>
    </row>
  </sheetData>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CC32C-6E3A-40CC-A950-927A13E495F2}">
  <sheetPr>
    <tabColor rgb="FFFF0000"/>
  </sheetPr>
  <dimension ref="A1:GS96"/>
  <sheetViews>
    <sheetView topLeftCell="H1" zoomScaleNormal="100" workbookViewId="0">
      <selection activeCell="K93" sqref="K93"/>
    </sheetView>
  </sheetViews>
  <sheetFormatPr defaultRowHeight="14.4" x14ac:dyDescent="0.3"/>
  <cols>
    <col min="1" max="1" width="5.33203125" customWidth="1"/>
    <col min="2" max="2" width="43.6640625" bestFit="1" customWidth="1"/>
    <col min="3" max="3" width="23.21875" customWidth="1"/>
    <col min="4" max="11" width="20" customWidth="1"/>
    <col min="12" max="12" width="20" style="41" customWidth="1"/>
    <col min="13" max="13" width="2.77734375" bestFit="1" customWidth="1"/>
    <col min="14" max="14" width="10.33203125" customWidth="1"/>
    <col min="15" max="15" width="12.77734375" customWidth="1"/>
    <col min="16" max="16" width="10.109375" customWidth="1"/>
    <col min="17" max="17" width="8.109375" customWidth="1"/>
    <col min="18" max="18" width="12.88671875" customWidth="1"/>
    <col min="19" max="19" width="7.77734375" customWidth="1"/>
    <col min="20" max="20" width="11.33203125" customWidth="1"/>
    <col min="21" max="21" width="13.88671875" customWidth="1"/>
    <col min="22" max="22" width="9.77734375" customWidth="1"/>
    <col min="23" max="23" width="12.77734375" customWidth="1"/>
    <col min="24" max="24" width="9.33203125" customWidth="1"/>
    <col min="25" max="25" width="15.6640625" customWidth="1"/>
    <col min="26" max="26" width="8.44140625" customWidth="1"/>
    <col min="27" max="27" width="17.6640625" customWidth="1"/>
    <col min="28" max="28" width="9.77734375" customWidth="1"/>
    <col min="29" max="29" width="10.5546875" customWidth="1"/>
    <col min="30" max="30" width="6" customWidth="1"/>
    <col min="31" max="31" width="13.77734375" customWidth="1"/>
    <col min="32" max="32" width="11.88671875" customWidth="1"/>
    <col min="33" max="33" width="16.109375" customWidth="1"/>
    <col min="34" max="34" width="14.21875" customWidth="1"/>
    <col min="35" max="35" width="21.109375" customWidth="1"/>
    <col min="36" max="36" width="18.77734375" customWidth="1"/>
    <col min="37" max="37" width="12.77734375" customWidth="1"/>
    <col min="38" max="38" width="7.77734375" customWidth="1"/>
    <col min="39" max="39" width="10.21875" customWidth="1"/>
    <col min="40" max="40" width="8.109375" customWidth="1"/>
    <col min="41" max="41" width="5.5546875" customWidth="1"/>
    <col min="42" max="42" width="15.109375" customWidth="1"/>
    <col min="43" max="43" width="12.77734375" customWidth="1"/>
    <col min="44" max="44" width="7.77734375" customWidth="1"/>
    <col min="45" max="45" width="7.44140625" customWidth="1"/>
    <col min="46" max="46" width="8.109375" customWidth="1"/>
    <col min="47" max="47" width="5.5546875" customWidth="1"/>
    <col min="48" max="48" width="9.21875" customWidth="1"/>
    <col min="49" max="49" width="13.6640625" customWidth="1"/>
    <col min="50" max="50" width="10.88671875" customWidth="1"/>
    <col min="51" max="51" width="5.88671875" customWidth="1"/>
    <col min="52" max="52" width="15.21875" customWidth="1"/>
    <col min="53" max="53" width="15" customWidth="1"/>
    <col min="54" max="54" width="15.33203125" customWidth="1"/>
    <col min="55" max="55" width="11.77734375" customWidth="1"/>
    <col min="56" max="56" width="14.5546875" customWidth="1"/>
    <col min="57" max="57" width="9.88671875" customWidth="1"/>
    <col min="58" max="58" width="18.21875" customWidth="1"/>
    <col min="59" max="59" width="18.77734375" customWidth="1"/>
    <col min="60" max="60" width="2.77734375" customWidth="1"/>
    <col min="61" max="61" width="10.44140625" customWidth="1"/>
    <col min="62" max="62" width="12.88671875" customWidth="1"/>
    <col min="63" max="63" width="10.21875" customWidth="1"/>
    <col min="64" max="64" width="8.21875" customWidth="1"/>
    <col min="65" max="65" width="13.6640625" customWidth="1"/>
    <col min="66" max="66" width="7.88671875" customWidth="1"/>
    <col min="67" max="67" width="11.44140625" customWidth="1"/>
    <col min="68" max="68" width="14" customWidth="1"/>
    <col min="69" max="69" width="9.88671875" customWidth="1"/>
    <col min="70" max="70" width="12.88671875" customWidth="1"/>
    <col min="71" max="71" width="11.88671875" customWidth="1"/>
    <col min="72" max="72" width="22.21875" customWidth="1"/>
    <col min="73" max="73" width="10.5546875" customWidth="1"/>
    <col min="74" max="74" width="14" customWidth="1"/>
    <col min="75" max="75" width="20.6640625" customWidth="1"/>
    <col min="76" max="76" width="11" customWidth="1"/>
    <col min="77" max="77" width="13.21875" customWidth="1"/>
    <col min="78" max="78" width="12.6640625" customWidth="1"/>
    <col min="79" max="79" width="5.33203125" customWidth="1"/>
    <col min="80" max="80" width="10" customWidth="1"/>
    <col min="81" max="81" width="9.33203125" customWidth="1"/>
    <col min="82" max="82" width="9" customWidth="1"/>
    <col min="83" max="83" width="15.77734375" customWidth="1"/>
    <col min="84" max="84" width="8.5546875" customWidth="1"/>
    <col min="85" max="85" width="18.5546875" customWidth="1"/>
    <col min="86" max="86" width="10.33203125" customWidth="1"/>
    <col min="87" max="87" width="13" customWidth="1"/>
    <col min="88" max="88" width="11.6640625" customWidth="1"/>
    <col min="89" max="89" width="8.88671875" customWidth="1"/>
    <col min="90" max="90" width="9.33203125" customWidth="1"/>
    <col min="91" max="91" width="5.6640625" customWidth="1"/>
    <col min="92" max="92" width="9.33203125" customWidth="1"/>
    <col min="93" max="93" width="14.44140625" customWidth="1"/>
    <col min="94" max="94" width="14.88671875" customWidth="1"/>
    <col min="95" max="95" width="18.5546875" customWidth="1"/>
    <col min="96" max="96" width="22.6640625" customWidth="1"/>
    <col min="97" max="97" width="28.21875" customWidth="1"/>
    <col min="98" max="98" width="18.109375" customWidth="1"/>
    <col min="99" max="99" width="28.33203125" customWidth="1"/>
    <col min="100" max="100" width="26.33203125" customWidth="1"/>
    <col min="101" max="101" width="5" customWidth="1"/>
    <col min="102" max="102" width="10.44140625" customWidth="1"/>
    <col min="103" max="103" width="9.44140625" customWidth="1"/>
    <col min="104" max="104" width="14.33203125" customWidth="1"/>
    <col min="105" max="105" width="8.88671875" customWidth="1"/>
    <col min="106" max="106" width="9" customWidth="1"/>
    <col min="107" max="107" width="7.6640625" customWidth="1"/>
    <col min="108" max="108" width="8.6640625" customWidth="1"/>
    <col min="109" max="109" width="15.6640625" customWidth="1"/>
    <col min="110" max="110" width="8.88671875" customWidth="1"/>
    <col min="111" max="111" width="6.5546875" customWidth="1"/>
    <col min="112" max="112" width="9" customWidth="1"/>
    <col min="113" max="113" width="8.6640625" customWidth="1"/>
    <col min="114" max="114" width="15.44140625" customWidth="1"/>
    <col min="115" max="115" width="9.5546875" customWidth="1"/>
    <col min="116" max="116" width="20.109375" customWidth="1"/>
    <col min="117" max="117" width="9.5546875" customWidth="1"/>
    <col min="118" max="118" width="11.77734375" customWidth="1"/>
    <col min="119" max="119" width="13.44140625" customWidth="1"/>
    <col min="120" max="120" width="16.33203125" customWidth="1"/>
    <col min="121" max="121" width="5.33203125" customWidth="1"/>
    <col min="122" max="122" width="4.77734375" customWidth="1"/>
    <col min="123" max="123" width="20.109375" customWidth="1"/>
    <col min="124" max="124" width="9.5546875" customWidth="1"/>
    <col min="125" max="125" width="12.109375" customWidth="1"/>
    <col min="126" max="126" width="13.77734375" customWidth="1"/>
    <col min="127" max="127" width="16.33203125" customWidth="1"/>
    <col min="128" max="128" width="5.33203125" customWidth="1"/>
    <col min="129" max="129" width="4.77734375" customWidth="1"/>
    <col min="130" max="130" width="20.109375" customWidth="1"/>
    <col min="131" max="131" width="9.5546875" customWidth="1"/>
    <col min="132" max="132" width="10.6640625" customWidth="1"/>
    <col min="133" max="133" width="8.21875" customWidth="1"/>
    <col min="134" max="134" width="5.5546875" customWidth="1"/>
    <col min="135" max="135" width="16.33203125" customWidth="1"/>
    <col min="136" max="136" width="5.33203125" customWidth="1"/>
    <col min="137" max="137" width="4.77734375" customWidth="1"/>
    <col min="138" max="138" width="20.109375" customWidth="1"/>
    <col min="139" max="139" width="9.5546875" customWidth="1"/>
    <col min="140" max="140" width="11.77734375" customWidth="1"/>
    <col min="141" max="141" width="14.21875" customWidth="1"/>
    <col min="142" max="142" width="13.21875" bestFit="1" customWidth="1"/>
    <col min="143" max="143" width="9.33203125" bestFit="1" customWidth="1"/>
    <col min="144" max="144" width="14.77734375" bestFit="1" customWidth="1"/>
    <col min="145" max="145" width="12.109375" bestFit="1" customWidth="1"/>
    <col min="146" max="146" width="12.88671875" bestFit="1" customWidth="1"/>
    <col min="147" max="147" width="11" bestFit="1" customWidth="1"/>
    <col min="148" max="148" width="6" bestFit="1" customWidth="1"/>
    <col min="149" max="149" width="15.44140625" bestFit="1" customWidth="1"/>
    <col min="150" max="150" width="12.88671875" bestFit="1" customWidth="1"/>
    <col min="151" max="151" width="13.77734375" bestFit="1" customWidth="1"/>
    <col min="152" max="152" width="8" bestFit="1" customWidth="1"/>
    <col min="153" max="153" width="11.88671875" bestFit="1" customWidth="1"/>
    <col min="154" max="154" width="6.5546875" bestFit="1" customWidth="1"/>
    <col min="155" max="155" width="9" bestFit="1" customWidth="1"/>
    <col min="156" max="156" width="13" bestFit="1" customWidth="1"/>
    <col min="157" max="157" width="9.5546875" bestFit="1" customWidth="1"/>
    <col min="158" max="158" width="12.33203125" bestFit="1" customWidth="1"/>
    <col min="159" max="159" width="9.5546875" bestFit="1" customWidth="1"/>
    <col min="160" max="160" width="20.109375" bestFit="1" customWidth="1"/>
    <col min="161" max="161" width="7.33203125" bestFit="1" customWidth="1"/>
    <col min="162" max="162" width="4" bestFit="1" customWidth="1"/>
    <col min="163" max="163" width="5.5546875" bestFit="1" customWidth="1"/>
    <col min="164" max="164" width="9.5546875" bestFit="1" customWidth="1"/>
    <col min="165" max="165" width="11.33203125" bestFit="1" customWidth="1"/>
    <col min="166" max="166" width="10.33203125" bestFit="1" customWidth="1"/>
    <col min="167" max="168" width="7.5546875" bestFit="1" customWidth="1"/>
    <col min="169" max="169" width="14.33203125" bestFit="1" customWidth="1"/>
    <col min="170" max="170" width="4" bestFit="1" customWidth="1"/>
    <col min="171" max="171" width="6.5546875" bestFit="1" customWidth="1"/>
    <col min="172" max="172" width="4" bestFit="1" customWidth="1"/>
    <col min="173" max="173" width="12.77734375" bestFit="1" customWidth="1"/>
    <col min="174" max="174" width="12.33203125" bestFit="1" customWidth="1"/>
    <col min="175" max="175" width="9.5546875" bestFit="1" customWidth="1"/>
    <col min="176" max="176" width="20.109375" bestFit="1" customWidth="1"/>
    <col min="177" max="177" width="5.6640625" bestFit="1" customWidth="1"/>
    <col min="178" max="178" width="8.6640625" bestFit="1" customWidth="1"/>
    <col min="179" max="180" width="6" bestFit="1" customWidth="1"/>
    <col min="181" max="181" width="11.33203125" bestFit="1" customWidth="1"/>
    <col min="182" max="182" width="10.44140625" bestFit="1" customWidth="1"/>
    <col min="183" max="183" width="5" bestFit="1" customWidth="1"/>
    <col min="184" max="184" width="11.44140625" bestFit="1" customWidth="1"/>
    <col min="185" max="185" width="9.5546875" bestFit="1" customWidth="1"/>
    <col min="186" max="186" width="13.6640625" bestFit="1" customWidth="1"/>
    <col min="187" max="187" width="19.77734375" bestFit="1" customWidth="1"/>
    <col min="188" max="188" width="6.33203125" bestFit="1" customWidth="1"/>
    <col min="189" max="189" width="16.33203125" bestFit="1" customWidth="1"/>
    <col min="190" max="190" width="5.33203125" bestFit="1" customWidth="1"/>
    <col min="191" max="191" width="4.77734375" bestFit="1" customWidth="1"/>
    <col min="192" max="192" width="20.109375" bestFit="1" customWidth="1"/>
    <col min="193" max="193" width="9.5546875" bestFit="1" customWidth="1"/>
    <col min="194" max="194" width="17.77734375" bestFit="1" customWidth="1"/>
    <col min="195" max="195" width="9.88671875" bestFit="1" customWidth="1"/>
    <col min="196" max="196" width="10.6640625" bestFit="1" customWidth="1"/>
    <col min="197" max="197" width="6.109375" bestFit="1" customWidth="1"/>
    <col min="198" max="198" width="13.88671875" bestFit="1" customWidth="1"/>
    <col min="199" max="199" width="12" bestFit="1" customWidth="1"/>
    <col min="200" max="200" width="16.21875" bestFit="1" customWidth="1"/>
    <col min="201" max="201" width="18.33203125" bestFit="1" customWidth="1"/>
  </cols>
  <sheetData>
    <row r="1" spans="1:201" ht="14.4" customHeight="1" x14ac:dyDescent="0.3">
      <c r="A1" s="168" t="s">
        <v>886</v>
      </c>
      <c r="B1" s="168"/>
      <c r="C1" s="168"/>
      <c r="D1" s="165" t="s">
        <v>506</v>
      </c>
      <c r="E1" s="165"/>
      <c r="F1" s="165"/>
      <c r="G1" s="165"/>
      <c r="H1" s="165"/>
      <c r="I1" s="165"/>
      <c r="J1" s="165"/>
      <c r="K1" s="165"/>
      <c r="L1" s="165"/>
      <c r="M1" s="58"/>
      <c r="N1" s="167" t="s">
        <v>503</v>
      </c>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45"/>
      <c r="BI1" s="166" t="s">
        <v>505</v>
      </c>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row>
    <row r="2" spans="1:201" ht="14.4" customHeight="1" x14ac:dyDescent="0.3">
      <c r="A2" s="151" t="s">
        <v>884</v>
      </c>
      <c r="B2" s="151" t="s">
        <v>562</v>
      </c>
      <c r="C2" s="151" t="s">
        <v>875</v>
      </c>
      <c r="D2" s="151" t="s">
        <v>127</v>
      </c>
      <c r="E2" s="151" t="s">
        <v>128</v>
      </c>
      <c r="F2" s="151" t="s">
        <v>129</v>
      </c>
      <c r="G2" s="151" t="s">
        <v>130</v>
      </c>
      <c r="H2" s="151" t="s">
        <v>131</v>
      </c>
      <c r="I2" s="151" t="s">
        <v>132</v>
      </c>
      <c r="J2" s="154" t="s">
        <v>826</v>
      </c>
      <c r="K2" s="154" t="s">
        <v>838</v>
      </c>
      <c r="L2" s="154" t="s">
        <v>562</v>
      </c>
      <c r="M2" s="58"/>
      <c r="N2" s="124" t="s">
        <v>0</v>
      </c>
      <c r="O2" s="124" t="s">
        <v>1</v>
      </c>
      <c r="P2" s="131" t="s">
        <v>166</v>
      </c>
      <c r="Q2" s="133" t="s">
        <v>877</v>
      </c>
      <c r="R2" s="124"/>
      <c r="S2" s="124"/>
      <c r="T2" s="124"/>
      <c r="U2" s="124"/>
      <c r="V2" s="124"/>
      <c r="W2" s="124"/>
      <c r="X2" s="124" t="s">
        <v>375</v>
      </c>
      <c r="Y2" s="133" t="s">
        <v>877</v>
      </c>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t="s">
        <v>172</v>
      </c>
      <c r="AY2" s="124" t="s">
        <v>877</v>
      </c>
      <c r="AZ2" s="124"/>
      <c r="BA2" s="124" t="s">
        <v>394</v>
      </c>
      <c r="BB2" s="124" t="s">
        <v>101</v>
      </c>
      <c r="BC2" s="124" t="s">
        <v>395</v>
      </c>
      <c r="BD2" s="124" t="s">
        <v>877</v>
      </c>
      <c r="BE2" s="124"/>
      <c r="BF2" s="124" t="s">
        <v>133</v>
      </c>
      <c r="BG2" s="124" t="s">
        <v>397</v>
      </c>
      <c r="BH2" s="130"/>
      <c r="BI2" s="125" t="s">
        <v>0</v>
      </c>
      <c r="BJ2" s="125" t="s">
        <v>1</v>
      </c>
      <c r="BK2" s="125" t="s">
        <v>166</v>
      </c>
      <c r="BL2" s="125" t="s">
        <v>877</v>
      </c>
      <c r="BM2" s="125"/>
      <c r="BN2" s="125"/>
      <c r="BO2" s="125"/>
      <c r="BP2" s="125"/>
      <c r="BQ2" s="125"/>
      <c r="BR2" s="125"/>
      <c r="BS2" s="125" t="s">
        <v>169</v>
      </c>
      <c r="BT2" s="125" t="s">
        <v>877</v>
      </c>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t="s">
        <v>133</v>
      </c>
    </row>
    <row r="3" spans="1:201" x14ac:dyDescent="0.3">
      <c r="A3" s="152"/>
      <c r="B3" s="152"/>
      <c r="C3" s="152"/>
      <c r="D3" s="152"/>
      <c r="E3" s="152"/>
      <c r="F3" s="152"/>
      <c r="G3" s="152"/>
      <c r="H3" s="152"/>
      <c r="I3" s="152"/>
      <c r="J3" s="155"/>
      <c r="K3" s="155"/>
      <c r="L3" s="155"/>
      <c r="M3" s="58"/>
      <c r="N3" s="124"/>
      <c r="O3" s="124"/>
      <c r="P3" s="132"/>
      <c r="Q3" s="124" t="s">
        <v>2</v>
      </c>
      <c r="R3" s="124" t="s">
        <v>3</v>
      </c>
      <c r="S3" s="124" t="s">
        <v>4</v>
      </c>
      <c r="T3" s="124" t="s">
        <v>5</v>
      </c>
      <c r="U3" s="124" t="s">
        <v>6</v>
      </c>
      <c r="V3" s="124" t="s">
        <v>7</v>
      </c>
      <c r="W3" s="124" t="s">
        <v>1</v>
      </c>
      <c r="X3" s="124"/>
      <c r="Y3" s="124" t="s">
        <v>173</v>
      </c>
      <c r="Z3" s="124" t="s">
        <v>877</v>
      </c>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t="s">
        <v>100</v>
      </c>
      <c r="AZ3" s="124" t="s">
        <v>393</v>
      </c>
      <c r="BA3" s="124"/>
      <c r="BB3" s="124"/>
      <c r="BC3" s="124"/>
      <c r="BD3" s="124" t="s">
        <v>396</v>
      </c>
      <c r="BE3" s="124" t="s">
        <v>15</v>
      </c>
      <c r="BF3" s="124"/>
      <c r="BG3" s="124"/>
      <c r="BH3" s="130"/>
      <c r="BI3" s="125"/>
      <c r="BJ3" s="125"/>
      <c r="BK3" s="125"/>
      <c r="BL3" s="125" t="s">
        <v>2</v>
      </c>
      <c r="BM3" s="125" t="s">
        <v>3</v>
      </c>
      <c r="BN3" s="125" t="s">
        <v>4</v>
      </c>
      <c r="BO3" s="125" t="s">
        <v>5</v>
      </c>
      <c r="BP3" s="125" t="s">
        <v>6</v>
      </c>
      <c r="BQ3" s="125" t="s">
        <v>7</v>
      </c>
      <c r="BR3" s="125" t="s">
        <v>1</v>
      </c>
      <c r="BS3" s="125"/>
      <c r="BT3" s="125" t="s">
        <v>9</v>
      </c>
      <c r="BU3" s="125" t="s">
        <v>10</v>
      </c>
      <c r="BV3" s="125" t="s">
        <v>203</v>
      </c>
      <c r="BW3" s="125" t="s">
        <v>11</v>
      </c>
      <c r="BX3" s="125" t="s">
        <v>12</v>
      </c>
      <c r="BY3" s="125" t="s">
        <v>13</v>
      </c>
      <c r="BZ3" s="125" t="s">
        <v>170</v>
      </c>
      <c r="CA3" s="125" t="s">
        <v>877</v>
      </c>
      <c r="CB3" s="125"/>
      <c r="CC3" s="125" t="s">
        <v>16</v>
      </c>
      <c r="CD3" s="125" t="s">
        <v>876</v>
      </c>
      <c r="CE3" s="125" t="s">
        <v>877</v>
      </c>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t="s">
        <v>172</v>
      </c>
      <c r="ER3" s="125" t="s">
        <v>877</v>
      </c>
      <c r="ES3" s="125" t="s">
        <v>101</v>
      </c>
      <c r="ET3" s="125" t="s">
        <v>176</v>
      </c>
      <c r="EU3" s="125" t="s">
        <v>877</v>
      </c>
      <c r="EV3" s="125"/>
      <c r="EW3" s="125"/>
      <c r="EX3" s="125"/>
      <c r="EY3" s="125"/>
      <c r="EZ3" s="125"/>
      <c r="FA3" s="125"/>
      <c r="FB3" s="125"/>
      <c r="FC3" s="125"/>
      <c r="FD3" s="125"/>
      <c r="FE3" s="125" t="s">
        <v>177</v>
      </c>
      <c r="FF3" s="125" t="s">
        <v>877</v>
      </c>
      <c r="FG3" s="125"/>
      <c r="FH3" s="125"/>
      <c r="FI3" s="125"/>
      <c r="FJ3" s="125" t="s">
        <v>178</v>
      </c>
      <c r="FK3" s="125" t="s">
        <v>877</v>
      </c>
      <c r="FL3" s="125"/>
      <c r="FM3" s="125"/>
      <c r="FN3" s="125"/>
      <c r="FO3" s="125"/>
      <c r="FP3" s="125"/>
      <c r="FQ3" s="125" t="s">
        <v>183</v>
      </c>
      <c r="FR3" s="125" t="s">
        <v>877</v>
      </c>
      <c r="FS3" s="125"/>
      <c r="FT3" s="125"/>
      <c r="FU3" s="125" t="s">
        <v>115</v>
      </c>
      <c r="FV3" s="125" t="s">
        <v>877</v>
      </c>
      <c r="FW3" s="125"/>
      <c r="FX3" s="125"/>
      <c r="FY3" s="125"/>
      <c r="FZ3" s="125"/>
      <c r="GA3" s="125"/>
      <c r="GB3" s="125"/>
      <c r="GC3" s="125"/>
      <c r="GD3" s="125"/>
      <c r="GE3" s="125" t="s">
        <v>182</v>
      </c>
      <c r="GF3" s="125" t="s">
        <v>877</v>
      </c>
      <c r="GG3" s="125"/>
      <c r="GH3" s="125"/>
      <c r="GI3" s="125"/>
      <c r="GJ3" s="125"/>
      <c r="GK3" s="125"/>
      <c r="GL3" s="125" t="s">
        <v>180</v>
      </c>
      <c r="GM3" s="125" t="s">
        <v>877</v>
      </c>
      <c r="GN3" s="125"/>
      <c r="GO3" s="125"/>
      <c r="GP3" s="125"/>
      <c r="GQ3" s="125"/>
      <c r="GR3" s="125"/>
      <c r="GS3" s="125"/>
    </row>
    <row r="4" spans="1:201" x14ac:dyDescent="0.3">
      <c r="A4" s="152"/>
      <c r="B4" s="152"/>
      <c r="C4" s="152"/>
      <c r="D4" s="152"/>
      <c r="E4" s="152"/>
      <c r="F4" s="152"/>
      <c r="G4" s="152"/>
      <c r="H4" s="152"/>
      <c r="I4" s="152"/>
      <c r="J4" s="155"/>
      <c r="K4" s="155"/>
      <c r="L4" s="155"/>
      <c r="M4" s="58"/>
      <c r="N4" s="124"/>
      <c r="O4" s="124"/>
      <c r="P4" s="124"/>
      <c r="Q4" s="124"/>
      <c r="R4" s="124"/>
      <c r="S4" s="124"/>
      <c r="T4" s="124"/>
      <c r="U4" s="124"/>
      <c r="V4" s="124"/>
      <c r="W4" s="124"/>
      <c r="X4" s="124"/>
      <c r="Y4" s="124"/>
      <c r="Z4" s="124" t="s">
        <v>19</v>
      </c>
      <c r="AA4" s="124" t="s">
        <v>180</v>
      </c>
      <c r="AB4" s="124" t="s">
        <v>877</v>
      </c>
      <c r="AC4" s="124"/>
      <c r="AD4" s="124"/>
      <c r="AE4" s="124"/>
      <c r="AF4" s="124"/>
      <c r="AG4" s="124"/>
      <c r="AH4" s="124" t="s">
        <v>376</v>
      </c>
      <c r="AI4" s="124" t="s">
        <v>377</v>
      </c>
      <c r="AJ4" s="141" t="s">
        <v>378</v>
      </c>
      <c r="AK4" s="124" t="s">
        <v>877</v>
      </c>
      <c r="AL4" s="124"/>
      <c r="AM4" s="124"/>
      <c r="AN4" s="124"/>
      <c r="AO4" s="124"/>
      <c r="AP4" s="124" t="s">
        <v>386</v>
      </c>
      <c r="AQ4" s="124" t="s">
        <v>877</v>
      </c>
      <c r="AR4" s="124"/>
      <c r="AS4" s="124"/>
      <c r="AT4" s="124"/>
      <c r="AU4" s="124"/>
      <c r="AV4" s="141" t="s">
        <v>27</v>
      </c>
      <c r="AW4" s="124" t="s">
        <v>385</v>
      </c>
      <c r="AX4" s="124"/>
      <c r="AY4" s="124"/>
      <c r="AZ4" s="124"/>
      <c r="BA4" s="124"/>
      <c r="BB4" s="124"/>
      <c r="BC4" s="124"/>
      <c r="BD4" s="124"/>
      <c r="BE4" s="124"/>
      <c r="BF4" s="140"/>
      <c r="BG4" s="124"/>
      <c r="BH4" s="130"/>
      <c r="BI4" s="125"/>
      <c r="BJ4" s="125"/>
      <c r="BK4" s="125"/>
      <c r="BL4" s="125"/>
      <c r="BM4" s="125"/>
      <c r="BN4" s="125"/>
      <c r="BO4" s="125"/>
      <c r="BP4" s="125"/>
      <c r="BQ4" s="125"/>
      <c r="BR4" s="125"/>
      <c r="BS4" s="125"/>
      <c r="BT4" s="125"/>
      <c r="BU4" s="125"/>
      <c r="BV4" s="125"/>
      <c r="BW4" s="125"/>
      <c r="BX4" s="125"/>
      <c r="BY4" s="125"/>
      <c r="BZ4" s="125"/>
      <c r="CA4" s="125" t="s">
        <v>14</v>
      </c>
      <c r="CB4" s="125" t="s">
        <v>15</v>
      </c>
      <c r="CC4" s="125"/>
      <c r="CD4" s="125"/>
      <c r="CE4" s="125" t="s">
        <v>173</v>
      </c>
      <c r="CF4" s="125" t="s">
        <v>877</v>
      </c>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t="s">
        <v>100</v>
      </c>
      <c r="ES4" s="125"/>
      <c r="ET4" s="125"/>
      <c r="EU4" s="125" t="s">
        <v>103</v>
      </c>
      <c r="EV4" s="125" t="s">
        <v>104</v>
      </c>
      <c r="EW4" s="125" t="s">
        <v>105</v>
      </c>
      <c r="EX4" s="125" t="s">
        <v>45</v>
      </c>
      <c r="EY4" s="125" t="s">
        <v>41</v>
      </c>
      <c r="EZ4" s="125" t="s">
        <v>106</v>
      </c>
      <c r="FA4" s="125" t="s">
        <v>49</v>
      </c>
      <c r="FB4" s="125" t="s">
        <v>175</v>
      </c>
      <c r="FC4" s="125" t="s">
        <v>877</v>
      </c>
      <c r="FD4" s="125"/>
      <c r="FE4" s="125"/>
      <c r="FF4" s="125" t="s">
        <v>108</v>
      </c>
      <c r="FG4" s="125" t="s">
        <v>59</v>
      </c>
      <c r="FH4" s="125" t="s">
        <v>47</v>
      </c>
      <c r="FI4" s="125" t="s">
        <v>109</v>
      </c>
      <c r="FJ4" s="125"/>
      <c r="FK4" s="125" t="s">
        <v>110</v>
      </c>
      <c r="FL4" s="125" t="s">
        <v>111</v>
      </c>
      <c r="FM4" s="125" t="s">
        <v>179</v>
      </c>
      <c r="FN4" s="125" t="s">
        <v>877</v>
      </c>
      <c r="FO4" s="125"/>
      <c r="FP4" s="125"/>
      <c r="FQ4" s="125"/>
      <c r="FR4" s="125" t="s">
        <v>175</v>
      </c>
      <c r="FS4" s="125" t="s">
        <v>877</v>
      </c>
      <c r="FT4" s="125"/>
      <c r="FU4" s="125"/>
      <c r="FV4" s="125" t="s">
        <v>116</v>
      </c>
      <c r="FW4" s="125" t="s">
        <v>117</v>
      </c>
      <c r="FX4" s="125" t="s">
        <v>118</v>
      </c>
      <c r="FY4" s="125" t="s">
        <v>119</v>
      </c>
      <c r="FZ4" s="125" t="s">
        <v>120</v>
      </c>
      <c r="GA4" s="125" t="s">
        <v>121</v>
      </c>
      <c r="GB4" s="125" t="s">
        <v>5</v>
      </c>
      <c r="GC4" s="125" t="s">
        <v>122</v>
      </c>
      <c r="GD4" s="125" t="s">
        <v>123</v>
      </c>
      <c r="GE4" s="125"/>
      <c r="GF4" s="125" t="s">
        <v>125</v>
      </c>
      <c r="GG4" s="125" t="s">
        <v>181</v>
      </c>
      <c r="GH4" s="125" t="s">
        <v>877</v>
      </c>
      <c r="GI4" s="125"/>
      <c r="GJ4" s="125"/>
      <c r="GK4" s="125" t="s">
        <v>49</v>
      </c>
      <c r="GL4" s="125"/>
      <c r="GM4" s="125" t="s">
        <v>127</v>
      </c>
      <c r="GN4" s="125" t="s">
        <v>128</v>
      </c>
      <c r="GO4" s="125" t="s">
        <v>129</v>
      </c>
      <c r="GP4" s="125" t="s">
        <v>130</v>
      </c>
      <c r="GQ4" s="125" t="s">
        <v>131</v>
      </c>
      <c r="GR4" s="125" t="s">
        <v>132</v>
      </c>
      <c r="GS4" s="125"/>
    </row>
    <row r="5" spans="1:201" x14ac:dyDescent="0.3">
      <c r="A5" s="152"/>
      <c r="B5" s="152"/>
      <c r="C5" s="152"/>
      <c r="D5" s="152"/>
      <c r="E5" s="152"/>
      <c r="F5" s="152"/>
      <c r="G5" s="152"/>
      <c r="H5" s="152"/>
      <c r="I5" s="152"/>
      <c r="J5" s="155"/>
      <c r="K5" s="155"/>
      <c r="L5" s="155"/>
      <c r="M5" s="51"/>
      <c r="N5" s="124"/>
      <c r="O5" s="124"/>
      <c r="P5" s="124"/>
      <c r="Q5" s="124"/>
      <c r="R5" s="124"/>
      <c r="S5" s="124"/>
      <c r="T5" s="124"/>
      <c r="U5" s="124"/>
      <c r="V5" s="124"/>
      <c r="W5" s="124"/>
      <c r="X5" s="124"/>
      <c r="Y5" s="124"/>
      <c r="Z5" s="124"/>
      <c r="AA5" s="124"/>
      <c r="AB5" s="124" t="s">
        <v>127</v>
      </c>
      <c r="AC5" s="124" t="s">
        <v>128</v>
      </c>
      <c r="AD5" s="124" t="s">
        <v>129</v>
      </c>
      <c r="AE5" s="124" t="s">
        <v>130</v>
      </c>
      <c r="AF5" s="124" t="s">
        <v>131</v>
      </c>
      <c r="AG5" s="124" t="s">
        <v>132</v>
      </c>
      <c r="AH5" s="124"/>
      <c r="AI5" s="124"/>
      <c r="AJ5" s="124"/>
      <c r="AK5" s="124" t="s">
        <v>379</v>
      </c>
      <c r="AL5" s="124" t="s">
        <v>380</v>
      </c>
      <c r="AM5" s="124" t="s">
        <v>381</v>
      </c>
      <c r="AN5" s="124" t="s">
        <v>877</v>
      </c>
      <c r="AO5" s="124"/>
      <c r="AP5" s="124"/>
      <c r="AQ5" s="124" t="s">
        <v>379</v>
      </c>
      <c r="AR5" s="124" t="s">
        <v>380</v>
      </c>
      <c r="AS5" s="124" t="s">
        <v>384</v>
      </c>
      <c r="AT5" s="124" t="s">
        <v>877</v>
      </c>
      <c r="AU5" s="124"/>
      <c r="AV5" s="124"/>
      <c r="AW5" s="124"/>
      <c r="AX5" s="124"/>
      <c r="AY5" s="124"/>
      <c r="AZ5" s="124"/>
      <c r="BA5" s="124"/>
      <c r="BB5" s="124"/>
      <c r="BC5" s="124"/>
      <c r="BD5" s="124"/>
      <c r="BE5" s="124"/>
      <c r="BF5" s="124"/>
      <c r="BG5" s="124"/>
      <c r="BH5" s="130"/>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t="s">
        <v>19</v>
      </c>
      <c r="CG5" s="125" t="s">
        <v>20</v>
      </c>
      <c r="CH5" s="125" t="s">
        <v>21</v>
      </c>
      <c r="CI5" s="125" t="s">
        <v>22</v>
      </c>
      <c r="CJ5" s="125" t="s">
        <v>23</v>
      </c>
      <c r="CK5" s="125" t="s">
        <v>24</v>
      </c>
      <c r="CL5" s="125" t="s">
        <v>25</v>
      </c>
      <c r="CM5" s="125" t="s">
        <v>26</v>
      </c>
      <c r="CN5" s="125" t="s">
        <v>27</v>
      </c>
      <c r="CO5" s="125" t="s">
        <v>28</v>
      </c>
      <c r="CP5" s="125" t="s">
        <v>29</v>
      </c>
      <c r="CQ5" s="125" t="s">
        <v>30</v>
      </c>
      <c r="CR5" s="125" t="s">
        <v>31</v>
      </c>
      <c r="CS5" s="125" t="s">
        <v>32</v>
      </c>
      <c r="CT5" s="125" t="s">
        <v>33</v>
      </c>
      <c r="CU5" s="125" t="s">
        <v>34</v>
      </c>
      <c r="CV5" s="125" t="s">
        <v>187</v>
      </c>
      <c r="CW5" s="125" t="s">
        <v>877</v>
      </c>
      <c r="CX5" s="125"/>
      <c r="CY5" s="125"/>
      <c r="CZ5" s="125" t="s">
        <v>190</v>
      </c>
      <c r="DA5" s="125" t="s">
        <v>877</v>
      </c>
      <c r="DB5" s="125"/>
      <c r="DC5" s="125"/>
      <c r="DD5" s="125"/>
      <c r="DE5" s="125" t="s">
        <v>189</v>
      </c>
      <c r="DF5" s="125" t="s">
        <v>877</v>
      </c>
      <c r="DG5" s="125"/>
      <c r="DH5" s="125"/>
      <c r="DI5" s="125"/>
      <c r="DJ5" s="125"/>
      <c r="DK5" s="125"/>
      <c r="DL5" s="125"/>
      <c r="DM5" s="125"/>
      <c r="DN5" s="125" t="s">
        <v>191</v>
      </c>
      <c r="DO5" s="125" t="s">
        <v>877</v>
      </c>
      <c r="DP5" s="125"/>
      <c r="DQ5" s="125"/>
      <c r="DR5" s="125"/>
      <c r="DS5" s="125"/>
      <c r="DT5" s="125"/>
      <c r="DU5" s="125" t="s">
        <v>186</v>
      </c>
      <c r="DV5" s="125" t="s">
        <v>877</v>
      </c>
      <c r="DW5" s="125"/>
      <c r="DX5" s="125"/>
      <c r="DY5" s="125"/>
      <c r="DZ5" s="125"/>
      <c r="EA5" s="125"/>
      <c r="EB5" s="125" t="s">
        <v>184</v>
      </c>
      <c r="EC5" s="125" t="s">
        <v>877</v>
      </c>
      <c r="ED5" s="125"/>
      <c r="EE5" s="125"/>
      <c r="EF5" s="125"/>
      <c r="EG5" s="125"/>
      <c r="EH5" s="125"/>
      <c r="EI5" s="125"/>
      <c r="EJ5" s="125"/>
      <c r="EK5" s="125"/>
      <c r="EL5" s="125" t="s">
        <v>185</v>
      </c>
      <c r="EM5" s="125" t="s">
        <v>877</v>
      </c>
      <c r="EN5" s="125" t="s">
        <v>63</v>
      </c>
      <c r="EO5" s="125" t="s">
        <v>64</v>
      </c>
      <c r="EP5" s="125" t="s">
        <v>65</v>
      </c>
      <c r="EQ5" s="125"/>
      <c r="ER5" s="125"/>
      <c r="ES5" s="125"/>
      <c r="ET5" s="125"/>
      <c r="EU5" s="125"/>
      <c r="EV5" s="125"/>
      <c r="EW5" s="125"/>
      <c r="EX5" s="125"/>
      <c r="EY5" s="125"/>
      <c r="EZ5" s="125"/>
      <c r="FA5" s="125"/>
      <c r="FB5" s="125"/>
      <c r="FC5" s="125" t="s">
        <v>47</v>
      </c>
      <c r="FD5" s="125" t="s">
        <v>48</v>
      </c>
      <c r="FE5" s="125"/>
      <c r="FF5" s="125"/>
      <c r="FG5" s="125"/>
      <c r="FH5" s="125"/>
      <c r="FI5" s="125"/>
      <c r="FJ5" s="125"/>
      <c r="FK5" s="125"/>
      <c r="FL5" s="125"/>
      <c r="FM5" s="125"/>
      <c r="FN5" s="125" t="s">
        <v>108</v>
      </c>
      <c r="FO5" s="125" t="s">
        <v>45</v>
      </c>
      <c r="FP5" s="125" t="s">
        <v>113</v>
      </c>
      <c r="FQ5" s="125"/>
      <c r="FR5" s="125"/>
      <c r="FS5" s="125" t="s">
        <v>47</v>
      </c>
      <c r="FT5" s="125" t="s">
        <v>48</v>
      </c>
      <c r="FU5" s="125"/>
      <c r="FV5" s="125"/>
      <c r="FW5" s="125"/>
      <c r="FX5" s="125"/>
      <c r="FY5" s="125"/>
      <c r="FZ5" s="125"/>
      <c r="GA5" s="125"/>
      <c r="GB5" s="125"/>
      <c r="GC5" s="125"/>
      <c r="GD5" s="125"/>
      <c r="GE5" s="125"/>
      <c r="GF5" s="125"/>
      <c r="GG5" s="125"/>
      <c r="GH5" s="125" t="s">
        <v>53</v>
      </c>
      <c r="GI5" s="125" t="s">
        <v>54</v>
      </c>
      <c r="GJ5" s="125" t="s">
        <v>48</v>
      </c>
      <c r="GK5" s="125"/>
      <c r="GL5" s="125"/>
      <c r="GM5" s="125"/>
      <c r="GN5" s="125"/>
      <c r="GO5" s="125"/>
      <c r="GP5" s="125"/>
      <c r="GQ5" s="125"/>
      <c r="GR5" s="125"/>
      <c r="GS5" s="125"/>
    </row>
    <row r="6" spans="1:201" x14ac:dyDescent="0.3">
      <c r="A6" s="152"/>
      <c r="B6" s="152"/>
      <c r="C6" s="152"/>
      <c r="D6" s="152"/>
      <c r="E6" s="152"/>
      <c r="F6" s="152"/>
      <c r="G6" s="152"/>
      <c r="H6" s="152"/>
      <c r="I6" s="152"/>
      <c r="J6" s="155"/>
      <c r="K6" s="155"/>
      <c r="L6" s="155"/>
      <c r="M6" s="51"/>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t="s">
        <v>58</v>
      </c>
      <c r="AO6" s="124" t="s">
        <v>382</v>
      </c>
      <c r="AP6" s="124"/>
      <c r="AQ6" s="124"/>
      <c r="AR6" s="124"/>
      <c r="AS6" s="124"/>
      <c r="AT6" s="124" t="s">
        <v>58</v>
      </c>
      <c r="AU6" s="124" t="s">
        <v>382</v>
      </c>
      <c r="AV6" s="124"/>
      <c r="AW6" s="124"/>
      <c r="AX6" s="124"/>
      <c r="AY6" s="124"/>
      <c r="AZ6" s="124"/>
      <c r="BA6" s="124"/>
      <c r="BB6" s="124"/>
      <c r="BC6" s="124"/>
      <c r="BD6" s="124"/>
      <c r="BE6" s="124"/>
      <c r="BF6" s="124"/>
      <c r="BG6" s="124"/>
      <c r="BH6" s="130"/>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t="s">
        <v>36</v>
      </c>
      <c r="CX6" s="125" t="s">
        <v>37</v>
      </c>
      <c r="CY6" s="125" t="s">
        <v>38</v>
      </c>
      <c r="CZ6" s="125"/>
      <c r="DA6" s="125" t="s">
        <v>40</v>
      </c>
      <c r="DB6" s="125" t="s">
        <v>41</v>
      </c>
      <c r="DC6" s="125" t="s">
        <v>42</v>
      </c>
      <c r="DD6" s="125" t="s">
        <v>43</v>
      </c>
      <c r="DE6" s="125"/>
      <c r="DF6" s="125" t="s">
        <v>40</v>
      </c>
      <c r="DG6" s="125" t="s">
        <v>45</v>
      </c>
      <c r="DH6" s="125" t="s">
        <v>41</v>
      </c>
      <c r="DI6" s="125" t="s">
        <v>43</v>
      </c>
      <c r="DJ6" s="125" t="s">
        <v>188</v>
      </c>
      <c r="DK6" s="125" t="s">
        <v>877</v>
      </c>
      <c r="DL6" s="125"/>
      <c r="DM6" s="125" t="s">
        <v>49</v>
      </c>
      <c r="DN6" s="125"/>
      <c r="DO6" s="125" t="s">
        <v>51</v>
      </c>
      <c r="DP6" s="125" t="s">
        <v>181</v>
      </c>
      <c r="DQ6" s="125" t="s">
        <v>877</v>
      </c>
      <c r="DR6" s="125"/>
      <c r="DS6" s="125"/>
      <c r="DT6" s="125" t="s">
        <v>49</v>
      </c>
      <c r="DU6" s="125"/>
      <c r="DV6" s="125" t="s">
        <v>56</v>
      </c>
      <c r="DW6" s="125" t="s">
        <v>181</v>
      </c>
      <c r="DX6" s="125" t="s">
        <v>877</v>
      </c>
      <c r="DY6" s="125"/>
      <c r="DZ6" s="125"/>
      <c r="EA6" s="125" t="s">
        <v>49</v>
      </c>
      <c r="EB6" s="125"/>
      <c r="EC6" s="125" t="s">
        <v>58</v>
      </c>
      <c r="ED6" s="125" t="s">
        <v>59</v>
      </c>
      <c r="EE6" s="125" t="s">
        <v>181</v>
      </c>
      <c r="EF6" s="125" t="s">
        <v>877</v>
      </c>
      <c r="EG6" s="125"/>
      <c r="EH6" s="125"/>
      <c r="EI6" s="125" t="s">
        <v>49</v>
      </c>
      <c r="EJ6" s="125" t="s">
        <v>60</v>
      </c>
      <c r="EK6" s="125" t="s">
        <v>61</v>
      </c>
      <c r="EL6" s="125"/>
      <c r="EM6" s="125" t="s">
        <v>27</v>
      </c>
      <c r="EN6" s="125"/>
      <c r="EO6" s="125"/>
      <c r="EP6" s="125"/>
      <c r="EQ6" s="125"/>
      <c r="ER6" s="125"/>
      <c r="ES6" s="125"/>
      <c r="ET6" s="125"/>
      <c r="EU6" s="125"/>
      <c r="EV6" s="125"/>
      <c r="EW6" s="125"/>
      <c r="EX6" s="125"/>
      <c r="EY6" s="125"/>
      <c r="EZ6" s="125"/>
      <c r="FA6" s="125"/>
      <c r="FB6" s="125"/>
      <c r="FC6" s="125"/>
      <c r="FD6" s="125"/>
      <c r="FE6" s="125"/>
      <c r="FF6" s="125"/>
      <c r="FG6" s="125"/>
      <c r="FH6" s="125"/>
      <c r="FI6" s="125"/>
      <c r="FJ6" s="125"/>
      <c r="FK6" s="125"/>
      <c r="FL6" s="125"/>
      <c r="FM6" s="125"/>
      <c r="FN6" s="125"/>
      <c r="FO6" s="125"/>
      <c r="FP6" s="125"/>
      <c r="FQ6" s="125"/>
      <c r="FR6" s="125"/>
      <c r="FS6" s="125"/>
      <c r="FT6" s="125"/>
      <c r="FU6" s="125"/>
      <c r="FV6" s="125"/>
      <c r="FW6" s="125"/>
      <c r="FX6" s="125"/>
      <c r="FY6" s="125"/>
      <c r="FZ6" s="125"/>
      <c r="GA6" s="125"/>
      <c r="GB6" s="125"/>
      <c r="GC6" s="125"/>
      <c r="GD6" s="125"/>
      <c r="GE6" s="125"/>
      <c r="GF6" s="125"/>
      <c r="GG6" s="125"/>
      <c r="GH6" s="125"/>
      <c r="GI6" s="125"/>
      <c r="GJ6" s="125"/>
      <c r="GK6" s="125"/>
      <c r="GL6" s="125"/>
      <c r="GM6" s="125"/>
      <c r="GN6" s="125"/>
      <c r="GO6" s="125"/>
      <c r="GP6" s="125"/>
      <c r="GQ6" s="125"/>
      <c r="GR6" s="125"/>
      <c r="GS6" s="125"/>
    </row>
    <row r="7" spans="1:201" x14ac:dyDescent="0.3">
      <c r="A7" s="152"/>
      <c r="B7" s="152"/>
      <c r="C7" s="152"/>
      <c r="D7" s="152"/>
      <c r="E7" s="152"/>
      <c r="F7" s="152"/>
      <c r="G7" s="152"/>
      <c r="H7" s="152"/>
      <c r="I7" s="152"/>
      <c r="J7" s="155"/>
      <c r="K7" s="155"/>
      <c r="L7" s="155"/>
      <c r="M7" s="51"/>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30"/>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t="s">
        <v>47</v>
      </c>
      <c r="DL7" s="125" t="s">
        <v>48</v>
      </c>
      <c r="DM7" s="125"/>
      <c r="DN7" s="125"/>
      <c r="DO7" s="125"/>
      <c r="DP7" s="125"/>
      <c r="DQ7" s="125" t="s">
        <v>53</v>
      </c>
      <c r="DR7" s="125" t="s">
        <v>54</v>
      </c>
      <c r="DS7" s="125" t="s">
        <v>48</v>
      </c>
      <c r="DT7" s="125"/>
      <c r="DU7" s="125"/>
      <c r="DV7" s="125"/>
      <c r="DW7" s="125"/>
      <c r="DX7" s="125" t="s">
        <v>53</v>
      </c>
      <c r="DY7" s="125" t="s">
        <v>54</v>
      </c>
      <c r="DZ7" s="125" t="s">
        <v>48</v>
      </c>
      <c r="EA7" s="125"/>
      <c r="EB7" s="125"/>
      <c r="EC7" s="125"/>
      <c r="ED7" s="125"/>
      <c r="EE7" s="125"/>
      <c r="EF7" s="125" t="s">
        <v>53</v>
      </c>
      <c r="EG7" s="125" t="s">
        <v>54</v>
      </c>
      <c r="EH7" s="125" t="s">
        <v>48</v>
      </c>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row>
    <row r="8" spans="1:201" ht="23.4" x14ac:dyDescent="0.3">
      <c r="A8" s="153"/>
      <c r="B8" s="153"/>
      <c r="C8" s="153"/>
      <c r="D8" s="153"/>
      <c r="E8" s="153"/>
      <c r="F8" s="153"/>
      <c r="G8" s="153"/>
      <c r="H8" s="153"/>
      <c r="I8" s="153"/>
      <c r="J8" s="156"/>
      <c r="K8" s="156"/>
      <c r="L8" s="156"/>
      <c r="M8" s="139" t="s">
        <v>885</v>
      </c>
      <c r="N8" s="124" t="s">
        <v>338</v>
      </c>
      <c r="O8" s="124" t="s">
        <v>338</v>
      </c>
      <c r="P8" s="124" t="s">
        <v>341</v>
      </c>
      <c r="Q8" s="124" t="s">
        <v>338</v>
      </c>
      <c r="R8" s="124" t="s">
        <v>338</v>
      </c>
      <c r="S8" s="124" t="s">
        <v>338</v>
      </c>
      <c r="T8" s="124" t="s">
        <v>341</v>
      </c>
      <c r="U8" s="124" t="s">
        <v>338</v>
      </c>
      <c r="V8" s="124" t="s">
        <v>341</v>
      </c>
      <c r="W8" s="124" t="s">
        <v>341</v>
      </c>
      <c r="X8" s="124" t="s">
        <v>341</v>
      </c>
      <c r="Y8" s="124" t="s">
        <v>341</v>
      </c>
      <c r="Z8" s="124" t="s">
        <v>338</v>
      </c>
      <c r="AA8" s="124" t="s">
        <v>338</v>
      </c>
      <c r="AB8" s="124" t="s">
        <v>338</v>
      </c>
      <c r="AC8" s="124" t="s">
        <v>338</v>
      </c>
      <c r="AD8" s="124" t="s">
        <v>338</v>
      </c>
      <c r="AE8" s="124" t="s">
        <v>338</v>
      </c>
      <c r="AF8" s="124" t="s">
        <v>338</v>
      </c>
      <c r="AG8" s="124" t="s">
        <v>338</v>
      </c>
      <c r="AH8" s="124" t="s">
        <v>341</v>
      </c>
      <c r="AI8" s="124" t="s">
        <v>341</v>
      </c>
      <c r="AJ8" s="124" t="s">
        <v>341</v>
      </c>
      <c r="AK8" s="124" t="s">
        <v>338</v>
      </c>
      <c r="AL8" s="124" t="s">
        <v>341</v>
      </c>
      <c r="AM8" s="124" t="s">
        <v>338</v>
      </c>
      <c r="AN8" s="124" t="s">
        <v>338</v>
      </c>
      <c r="AO8" s="124" t="s">
        <v>338</v>
      </c>
      <c r="AP8" s="124" t="s">
        <v>341</v>
      </c>
      <c r="AQ8" s="124" t="s">
        <v>338</v>
      </c>
      <c r="AR8" s="124" t="s">
        <v>341</v>
      </c>
      <c r="AS8" s="124" t="s">
        <v>338</v>
      </c>
      <c r="AT8" s="124" t="s">
        <v>338</v>
      </c>
      <c r="AU8" s="124" t="s">
        <v>338</v>
      </c>
      <c r="AV8" s="124" t="s">
        <v>341</v>
      </c>
      <c r="AW8" s="124" t="s">
        <v>341</v>
      </c>
      <c r="AX8" s="124" t="s">
        <v>338</v>
      </c>
      <c r="AY8" s="124" t="s">
        <v>338</v>
      </c>
      <c r="AZ8" s="124" t="s">
        <v>341</v>
      </c>
      <c r="BA8" s="124" t="s">
        <v>341</v>
      </c>
      <c r="BB8" s="124" t="s">
        <v>338</v>
      </c>
      <c r="BC8" s="124" t="s">
        <v>341</v>
      </c>
      <c r="BD8" s="124" t="s">
        <v>338</v>
      </c>
      <c r="BE8" s="124" t="s">
        <v>338</v>
      </c>
      <c r="BF8" s="124" t="s">
        <v>341</v>
      </c>
      <c r="BG8" s="124" t="s">
        <v>341</v>
      </c>
      <c r="BH8" s="130"/>
      <c r="BI8" s="125" t="s">
        <v>338</v>
      </c>
      <c r="BJ8" s="125" t="s">
        <v>338</v>
      </c>
      <c r="BK8" s="125" t="s">
        <v>341</v>
      </c>
      <c r="BL8" s="125" t="s">
        <v>338</v>
      </c>
      <c r="BM8" s="125" t="s">
        <v>338</v>
      </c>
      <c r="BN8" s="125" t="s">
        <v>338</v>
      </c>
      <c r="BO8" s="125" t="s">
        <v>341</v>
      </c>
      <c r="BP8" s="125" t="s">
        <v>338</v>
      </c>
      <c r="BQ8" s="125" t="s">
        <v>341</v>
      </c>
      <c r="BR8" s="125" t="s">
        <v>341</v>
      </c>
      <c r="BS8" s="125" t="s">
        <v>338</v>
      </c>
      <c r="BT8" s="125" t="s">
        <v>338</v>
      </c>
      <c r="BU8" s="125" t="s">
        <v>338</v>
      </c>
      <c r="BV8" s="125" t="s">
        <v>338</v>
      </c>
      <c r="BW8" s="125" t="s">
        <v>338</v>
      </c>
      <c r="BX8" s="125" t="s">
        <v>341</v>
      </c>
      <c r="BY8" s="125" t="s">
        <v>338</v>
      </c>
      <c r="BZ8" s="125" t="s">
        <v>341</v>
      </c>
      <c r="CA8" s="125" t="s">
        <v>338</v>
      </c>
      <c r="CB8" s="125" t="s">
        <v>338</v>
      </c>
      <c r="CC8" s="125" t="s">
        <v>341</v>
      </c>
      <c r="CD8" s="125" t="s">
        <v>338</v>
      </c>
      <c r="CE8" s="125" t="s">
        <v>341</v>
      </c>
      <c r="CF8" s="125" t="s">
        <v>338</v>
      </c>
      <c r="CG8" s="125" t="s">
        <v>338</v>
      </c>
      <c r="CH8" s="125" t="s">
        <v>341</v>
      </c>
      <c r="CI8" s="125" t="s">
        <v>341</v>
      </c>
      <c r="CJ8" s="125" t="s">
        <v>341</v>
      </c>
      <c r="CK8" s="125" t="s">
        <v>341</v>
      </c>
      <c r="CL8" s="125" t="s">
        <v>341</v>
      </c>
      <c r="CM8" s="125" t="s">
        <v>341</v>
      </c>
      <c r="CN8" s="125" t="s">
        <v>341</v>
      </c>
      <c r="CO8" s="125" t="s">
        <v>341</v>
      </c>
      <c r="CP8" s="125" t="s">
        <v>341</v>
      </c>
      <c r="CQ8" s="125" t="s">
        <v>341</v>
      </c>
      <c r="CR8" s="125" t="s">
        <v>341</v>
      </c>
      <c r="CS8" s="125" t="s">
        <v>341</v>
      </c>
      <c r="CT8" s="125" t="s">
        <v>341</v>
      </c>
      <c r="CU8" s="125" t="s">
        <v>341</v>
      </c>
      <c r="CV8" s="125" t="s">
        <v>341</v>
      </c>
      <c r="CW8" s="125" t="s">
        <v>338</v>
      </c>
      <c r="CX8" s="125" t="s">
        <v>341</v>
      </c>
      <c r="CY8" s="125" t="s">
        <v>341</v>
      </c>
      <c r="CZ8" s="125" t="s">
        <v>341</v>
      </c>
      <c r="DA8" s="125" t="s">
        <v>341</v>
      </c>
      <c r="DB8" s="125" t="s">
        <v>338</v>
      </c>
      <c r="DC8" s="125" t="s">
        <v>338</v>
      </c>
      <c r="DD8" s="125" t="s">
        <v>338</v>
      </c>
      <c r="DE8" s="125" t="s">
        <v>341</v>
      </c>
      <c r="DF8" s="125" t="s">
        <v>341</v>
      </c>
      <c r="DG8" s="125" t="s">
        <v>338</v>
      </c>
      <c r="DH8" s="125" t="s">
        <v>338</v>
      </c>
      <c r="DI8" s="125" t="s">
        <v>338</v>
      </c>
      <c r="DJ8" s="125" t="s">
        <v>341</v>
      </c>
      <c r="DK8" s="125" t="s">
        <v>338</v>
      </c>
      <c r="DL8" s="125" t="s">
        <v>341</v>
      </c>
      <c r="DM8" s="125" t="s">
        <v>338</v>
      </c>
      <c r="DN8" s="125" t="s">
        <v>341</v>
      </c>
      <c r="DO8" s="125" t="s">
        <v>338</v>
      </c>
      <c r="DP8" s="125" t="s">
        <v>341</v>
      </c>
      <c r="DQ8" s="125" t="s">
        <v>338</v>
      </c>
      <c r="DR8" s="125" t="s">
        <v>338</v>
      </c>
      <c r="DS8" s="125" t="s">
        <v>341</v>
      </c>
      <c r="DT8" s="125" t="s">
        <v>338</v>
      </c>
      <c r="DU8" s="125" t="s">
        <v>341</v>
      </c>
      <c r="DV8" s="125" t="s">
        <v>338</v>
      </c>
      <c r="DW8" s="125" t="s">
        <v>341</v>
      </c>
      <c r="DX8" s="125" t="s">
        <v>338</v>
      </c>
      <c r="DY8" s="125" t="s">
        <v>338</v>
      </c>
      <c r="DZ8" s="125" t="s">
        <v>341</v>
      </c>
      <c r="EA8" s="125" t="s">
        <v>338</v>
      </c>
      <c r="EB8" s="125" t="s">
        <v>341</v>
      </c>
      <c r="EC8" s="125" t="s">
        <v>338</v>
      </c>
      <c r="ED8" s="125" t="s">
        <v>338</v>
      </c>
      <c r="EE8" s="125" t="s">
        <v>341</v>
      </c>
      <c r="EF8" s="125" t="s">
        <v>338</v>
      </c>
      <c r="EG8" s="125" t="s">
        <v>338</v>
      </c>
      <c r="EH8" s="125" t="s">
        <v>341</v>
      </c>
      <c r="EI8" s="125" t="s">
        <v>338</v>
      </c>
      <c r="EJ8" s="125" t="s">
        <v>341</v>
      </c>
      <c r="EK8" s="125" t="s">
        <v>338</v>
      </c>
      <c r="EL8" s="125" t="s">
        <v>341</v>
      </c>
      <c r="EM8" s="125" t="s">
        <v>338</v>
      </c>
      <c r="EN8" s="125" t="s">
        <v>341</v>
      </c>
      <c r="EO8" s="125" t="s">
        <v>341</v>
      </c>
      <c r="EP8" s="125" t="s">
        <v>341</v>
      </c>
      <c r="EQ8" s="125" t="s">
        <v>338</v>
      </c>
      <c r="ER8" s="125" t="s">
        <v>338</v>
      </c>
      <c r="ES8" s="125" t="s">
        <v>338</v>
      </c>
      <c r="ET8" s="125" t="s">
        <v>341</v>
      </c>
      <c r="EU8" s="125" t="s">
        <v>338</v>
      </c>
      <c r="EV8" s="125" t="s">
        <v>338</v>
      </c>
      <c r="EW8" s="125" t="s">
        <v>338</v>
      </c>
      <c r="EX8" s="125" t="s">
        <v>338</v>
      </c>
      <c r="EY8" s="125" t="s">
        <v>338</v>
      </c>
      <c r="EZ8" s="125" t="s">
        <v>341</v>
      </c>
      <c r="FA8" s="125" t="s">
        <v>338</v>
      </c>
      <c r="FB8" s="125" t="s">
        <v>341</v>
      </c>
      <c r="FC8" s="125" t="s">
        <v>338</v>
      </c>
      <c r="FD8" s="125" t="s">
        <v>341</v>
      </c>
      <c r="FE8" s="125" t="s">
        <v>341</v>
      </c>
      <c r="FF8" s="125" t="s">
        <v>338</v>
      </c>
      <c r="FG8" s="125" t="s">
        <v>338</v>
      </c>
      <c r="FH8" s="125" t="s">
        <v>338</v>
      </c>
      <c r="FI8" s="125" t="s">
        <v>338</v>
      </c>
      <c r="FJ8" s="125" t="s">
        <v>341</v>
      </c>
      <c r="FK8" s="125" t="s">
        <v>338</v>
      </c>
      <c r="FL8" s="125" t="s">
        <v>338</v>
      </c>
      <c r="FM8" s="125" t="s">
        <v>338</v>
      </c>
      <c r="FN8" s="125" t="s">
        <v>338</v>
      </c>
      <c r="FO8" s="125" t="s">
        <v>338</v>
      </c>
      <c r="FP8" s="125" t="s">
        <v>338</v>
      </c>
      <c r="FQ8" s="125" t="s">
        <v>341</v>
      </c>
      <c r="FR8" s="125" t="s">
        <v>338</v>
      </c>
      <c r="FS8" s="125" t="s">
        <v>338</v>
      </c>
      <c r="FT8" s="125" t="s">
        <v>341</v>
      </c>
      <c r="FU8" s="125" t="s">
        <v>338</v>
      </c>
      <c r="FV8" s="125" t="s">
        <v>338</v>
      </c>
      <c r="FW8" s="125" t="s">
        <v>341</v>
      </c>
      <c r="FX8" s="125" t="s">
        <v>341</v>
      </c>
      <c r="FY8" s="125" t="s">
        <v>338</v>
      </c>
      <c r="FZ8" s="125" t="s">
        <v>341</v>
      </c>
      <c r="GA8" s="125" t="s">
        <v>341</v>
      </c>
      <c r="GB8" s="125" t="s">
        <v>341</v>
      </c>
      <c r="GC8" s="125" t="s">
        <v>341</v>
      </c>
      <c r="GD8" s="125" t="s">
        <v>341</v>
      </c>
      <c r="GE8" s="125" t="s">
        <v>341</v>
      </c>
      <c r="GF8" s="125" t="s">
        <v>338</v>
      </c>
      <c r="GG8" s="125" t="s">
        <v>341</v>
      </c>
      <c r="GH8" s="125" t="s">
        <v>338</v>
      </c>
      <c r="GI8" s="125" t="s">
        <v>338</v>
      </c>
      <c r="GJ8" s="125" t="s">
        <v>341</v>
      </c>
      <c r="GK8" s="125" t="s">
        <v>338</v>
      </c>
      <c r="GL8" s="125" t="s">
        <v>338</v>
      </c>
      <c r="GM8" s="125" t="s">
        <v>338</v>
      </c>
      <c r="GN8" s="125" t="s">
        <v>338</v>
      </c>
      <c r="GO8" s="125" t="s">
        <v>338</v>
      </c>
      <c r="GP8" s="125" t="s">
        <v>338</v>
      </c>
      <c r="GQ8" s="125" t="s">
        <v>338</v>
      </c>
      <c r="GR8" s="125" t="s">
        <v>338</v>
      </c>
      <c r="GS8" s="125" t="s">
        <v>341</v>
      </c>
    </row>
    <row r="9" spans="1:201" x14ac:dyDescent="0.3">
      <c r="A9" s="43"/>
      <c r="B9" s="47" t="s">
        <v>563</v>
      </c>
      <c r="C9" s="47" t="s">
        <v>494</v>
      </c>
      <c r="D9" s="43" t="s">
        <v>328</v>
      </c>
      <c r="E9" s="43" t="s">
        <v>494</v>
      </c>
      <c r="F9" s="43" t="s">
        <v>432</v>
      </c>
      <c r="G9" s="43" t="s">
        <v>499</v>
      </c>
      <c r="H9" s="43" t="s">
        <v>497</v>
      </c>
      <c r="I9" s="119" t="s">
        <v>337</v>
      </c>
      <c r="J9" s="119" t="s">
        <v>827</v>
      </c>
      <c r="K9" s="119" t="s">
        <v>839</v>
      </c>
      <c r="L9" s="50">
        <v>1</v>
      </c>
      <c r="M9" s="129" t="s">
        <v>507</v>
      </c>
      <c r="N9" s="43" t="s">
        <v>338</v>
      </c>
      <c r="O9" s="43" t="s">
        <v>338</v>
      </c>
      <c r="P9" s="43" t="s">
        <v>340</v>
      </c>
      <c r="Q9" s="43" t="s">
        <v>338</v>
      </c>
      <c r="R9" s="43" t="s">
        <v>338</v>
      </c>
      <c r="S9" s="43" t="s">
        <v>338</v>
      </c>
      <c r="T9" s="43" t="s">
        <v>341</v>
      </c>
      <c r="U9" s="43" t="s">
        <v>338</v>
      </c>
      <c r="V9" s="43" t="s">
        <v>341</v>
      </c>
      <c r="W9" s="43" t="s">
        <v>341</v>
      </c>
      <c r="X9" s="43" t="s">
        <v>340</v>
      </c>
      <c r="Y9" s="43" t="s">
        <v>340</v>
      </c>
      <c r="Z9" s="43" t="s">
        <v>338</v>
      </c>
      <c r="AA9" s="43" t="s">
        <v>338</v>
      </c>
      <c r="AB9" s="43" t="s">
        <v>338</v>
      </c>
      <c r="AC9" s="43" t="s">
        <v>338</v>
      </c>
      <c r="AD9" s="43" t="s">
        <v>338</v>
      </c>
      <c r="AE9" s="43" t="s">
        <v>338</v>
      </c>
      <c r="AF9" s="43" t="s">
        <v>338</v>
      </c>
      <c r="AG9" s="43" t="s">
        <v>338</v>
      </c>
      <c r="AH9" s="43" t="s">
        <v>338</v>
      </c>
      <c r="AI9" s="43" t="s">
        <v>340</v>
      </c>
      <c r="AJ9" s="43" t="s">
        <v>341</v>
      </c>
      <c r="AK9" s="43" t="s">
        <v>339</v>
      </c>
      <c r="AL9" s="43" t="s">
        <v>339</v>
      </c>
      <c r="AM9" s="43" t="s">
        <v>339</v>
      </c>
      <c r="AN9" s="43" t="s">
        <v>339</v>
      </c>
      <c r="AO9" s="43" t="s">
        <v>339</v>
      </c>
      <c r="AP9" s="43" t="s">
        <v>338</v>
      </c>
      <c r="AQ9" s="43" t="s">
        <v>338</v>
      </c>
      <c r="AR9" s="43" t="s">
        <v>341</v>
      </c>
      <c r="AS9" s="43" t="s">
        <v>338</v>
      </c>
      <c r="AT9" s="43" t="s">
        <v>338</v>
      </c>
      <c r="AU9" s="43" t="s">
        <v>338</v>
      </c>
      <c r="AV9" s="43" t="s">
        <v>338</v>
      </c>
      <c r="AW9" s="43" t="s">
        <v>341</v>
      </c>
      <c r="AX9" s="43" t="s">
        <v>338</v>
      </c>
      <c r="AY9" s="43" t="s">
        <v>338</v>
      </c>
      <c r="AZ9" s="43" t="s">
        <v>341</v>
      </c>
      <c r="BA9" s="43" t="s">
        <v>338</v>
      </c>
      <c r="BB9" s="43" t="s">
        <v>338</v>
      </c>
      <c r="BC9" s="43" t="s">
        <v>340</v>
      </c>
      <c r="BD9" s="43" t="s">
        <v>338</v>
      </c>
      <c r="BE9" s="43" t="s">
        <v>338</v>
      </c>
      <c r="BF9" s="43" t="s">
        <v>339</v>
      </c>
      <c r="BG9" s="43" t="s">
        <v>339</v>
      </c>
      <c r="BH9" s="129" t="s">
        <v>878</v>
      </c>
      <c r="BI9" s="43" t="s">
        <v>338</v>
      </c>
      <c r="BJ9" s="43" t="s">
        <v>338</v>
      </c>
      <c r="BK9" s="43" t="s">
        <v>340</v>
      </c>
      <c r="BL9" s="43" t="s">
        <v>338</v>
      </c>
      <c r="BM9" s="43" t="s">
        <v>338</v>
      </c>
      <c r="BN9" s="43" t="s">
        <v>338</v>
      </c>
      <c r="BO9" s="43" t="s">
        <v>341</v>
      </c>
      <c r="BP9" s="43" t="s">
        <v>338</v>
      </c>
      <c r="BQ9" s="43" t="s">
        <v>341</v>
      </c>
      <c r="BR9" s="43" t="s">
        <v>341</v>
      </c>
      <c r="BS9" s="43" t="s">
        <v>338</v>
      </c>
      <c r="BT9" s="43" t="s">
        <v>338</v>
      </c>
      <c r="BU9" s="43" t="s">
        <v>338</v>
      </c>
      <c r="BV9" s="43" t="s">
        <v>338</v>
      </c>
      <c r="BW9" s="43" t="s">
        <v>338</v>
      </c>
      <c r="BX9" s="43" t="s">
        <v>338</v>
      </c>
      <c r="BY9" s="43" t="s">
        <v>338</v>
      </c>
      <c r="BZ9" s="43" t="s">
        <v>340</v>
      </c>
      <c r="CA9" s="43" t="s">
        <v>338</v>
      </c>
      <c r="CB9" s="43" t="s">
        <v>338</v>
      </c>
      <c r="CC9" s="43" t="s">
        <v>341</v>
      </c>
      <c r="CD9" s="43" t="s">
        <v>338</v>
      </c>
      <c r="CE9" s="43" t="s">
        <v>340</v>
      </c>
      <c r="CF9" s="43" t="s">
        <v>338</v>
      </c>
      <c r="CG9" s="43" t="s">
        <v>338</v>
      </c>
      <c r="CH9" s="43" t="s">
        <v>341</v>
      </c>
      <c r="CI9" s="43" t="s">
        <v>338</v>
      </c>
      <c r="CJ9" s="43" t="s">
        <v>338</v>
      </c>
      <c r="CK9" s="43" t="s">
        <v>341</v>
      </c>
      <c r="CL9" s="43" t="s">
        <v>338</v>
      </c>
      <c r="CM9" s="43" t="s">
        <v>341</v>
      </c>
      <c r="CN9" s="43" t="s">
        <v>338</v>
      </c>
      <c r="CO9" s="43" t="s">
        <v>338</v>
      </c>
      <c r="CP9" s="43" t="s">
        <v>338</v>
      </c>
      <c r="CQ9" s="43" t="s">
        <v>338</v>
      </c>
      <c r="CR9" s="43" t="s">
        <v>341</v>
      </c>
      <c r="CS9" s="43" t="s">
        <v>341</v>
      </c>
      <c r="CT9" s="43" t="s">
        <v>341</v>
      </c>
      <c r="CU9" s="43" t="s">
        <v>338</v>
      </c>
      <c r="CV9" s="43" t="s">
        <v>340</v>
      </c>
      <c r="CW9" s="43" t="s">
        <v>338</v>
      </c>
      <c r="CX9" s="43" t="s">
        <v>338</v>
      </c>
      <c r="CY9" s="43" t="s">
        <v>338</v>
      </c>
      <c r="CZ9" s="43" t="s">
        <v>338</v>
      </c>
      <c r="DA9" s="43" t="s">
        <v>340</v>
      </c>
      <c r="DB9" s="43" t="s">
        <v>338</v>
      </c>
      <c r="DC9" s="43" t="s">
        <v>338</v>
      </c>
      <c r="DD9" s="43" t="s">
        <v>338</v>
      </c>
      <c r="DE9" s="43" t="s">
        <v>338</v>
      </c>
      <c r="DF9" s="43" t="s">
        <v>340</v>
      </c>
      <c r="DG9" s="43" t="s">
        <v>338</v>
      </c>
      <c r="DH9" s="43" t="s">
        <v>338</v>
      </c>
      <c r="DI9" s="43" t="s">
        <v>338</v>
      </c>
      <c r="DJ9" s="43" t="s">
        <v>338</v>
      </c>
      <c r="DK9" s="43" t="s">
        <v>338</v>
      </c>
      <c r="DL9" s="43" t="s">
        <v>340</v>
      </c>
      <c r="DM9" s="43" t="s">
        <v>338</v>
      </c>
      <c r="DN9" s="43" t="s">
        <v>340</v>
      </c>
      <c r="DO9" s="43" t="s">
        <v>338</v>
      </c>
      <c r="DP9" s="43" t="s">
        <v>338</v>
      </c>
      <c r="DQ9" s="43" t="s">
        <v>338</v>
      </c>
      <c r="DR9" s="43" t="s">
        <v>338</v>
      </c>
      <c r="DS9" s="43" t="s">
        <v>340</v>
      </c>
      <c r="DT9" s="43" t="s">
        <v>338</v>
      </c>
      <c r="DU9" s="43" t="s">
        <v>338</v>
      </c>
      <c r="DV9" s="43" t="s">
        <v>338</v>
      </c>
      <c r="DW9" s="43" t="s">
        <v>338</v>
      </c>
      <c r="DX9" s="43" t="s">
        <v>338</v>
      </c>
      <c r="DY9" s="43" t="s">
        <v>338</v>
      </c>
      <c r="DZ9" s="43" t="s">
        <v>340</v>
      </c>
      <c r="EA9" s="43" t="s">
        <v>338</v>
      </c>
      <c r="EB9" s="43" t="s">
        <v>340</v>
      </c>
      <c r="EC9" s="43" t="s">
        <v>338</v>
      </c>
      <c r="ED9" s="43" t="s">
        <v>338</v>
      </c>
      <c r="EE9" s="43" t="s">
        <v>338</v>
      </c>
      <c r="EF9" s="43" t="s">
        <v>338</v>
      </c>
      <c r="EG9" s="43" t="s">
        <v>338</v>
      </c>
      <c r="EH9" s="43" t="s">
        <v>340</v>
      </c>
      <c r="EI9" s="43" t="s">
        <v>338</v>
      </c>
      <c r="EJ9" s="43" t="s">
        <v>341</v>
      </c>
      <c r="EK9" s="43" t="s">
        <v>338</v>
      </c>
      <c r="EL9" s="43" t="s">
        <v>340</v>
      </c>
      <c r="EM9" s="43" t="s">
        <v>338</v>
      </c>
      <c r="EN9" s="43" t="s">
        <v>341</v>
      </c>
      <c r="EO9" s="43" t="s">
        <v>341</v>
      </c>
      <c r="EP9" s="43" t="s">
        <v>341</v>
      </c>
      <c r="EQ9" s="43" t="s">
        <v>338</v>
      </c>
      <c r="ER9" s="43" t="s">
        <v>338</v>
      </c>
      <c r="ES9" s="43" t="s">
        <v>338</v>
      </c>
      <c r="ET9" s="43" t="s">
        <v>340</v>
      </c>
      <c r="EU9" s="43" t="s">
        <v>338</v>
      </c>
      <c r="EV9" s="43" t="s">
        <v>338</v>
      </c>
      <c r="EW9" s="43" t="s">
        <v>338</v>
      </c>
      <c r="EX9" s="43" t="s">
        <v>338</v>
      </c>
      <c r="EY9" s="43" t="s">
        <v>338</v>
      </c>
      <c r="EZ9" s="43" t="s">
        <v>340</v>
      </c>
      <c r="FA9" s="43" t="s">
        <v>338</v>
      </c>
      <c r="FB9" s="43" t="s">
        <v>338</v>
      </c>
      <c r="FC9" s="43" t="s">
        <v>338</v>
      </c>
      <c r="FD9" s="43" t="s">
        <v>340</v>
      </c>
      <c r="FE9" s="43" t="s">
        <v>341</v>
      </c>
      <c r="FF9" s="43" t="s">
        <v>339</v>
      </c>
      <c r="FG9" s="43" t="s">
        <v>339</v>
      </c>
      <c r="FH9" s="43" t="s">
        <v>339</v>
      </c>
      <c r="FI9" s="43" t="s">
        <v>339</v>
      </c>
      <c r="FJ9" s="43" t="s">
        <v>338</v>
      </c>
      <c r="FK9" s="43" t="s">
        <v>338</v>
      </c>
      <c r="FL9" s="43" t="s">
        <v>338</v>
      </c>
      <c r="FM9" s="43" t="s">
        <v>340</v>
      </c>
      <c r="FN9" s="43" t="s">
        <v>338</v>
      </c>
      <c r="FO9" s="43" t="s">
        <v>338</v>
      </c>
      <c r="FP9" s="43" t="s">
        <v>338</v>
      </c>
      <c r="FQ9" s="43" t="s">
        <v>340</v>
      </c>
      <c r="FR9" s="43" t="s">
        <v>338</v>
      </c>
      <c r="FS9" s="43" t="s">
        <v>338</v>
      </c>
      <c r="FT9" s="43" t="s">
        <v>340</v>
      </c>
      <c r="FU9" s="43" t="s">
        <v>338</v>
      </c>
      <c r="FV9" s="43" t="s">
        <v>338</v>
      </c>
      <c r="FW9" s="43" t="s">
        <v>338</v>
      </c>
      <c r="FX9" s="43" t="s">
        <v>338</v>
      </c>
      <c r="FY9" s="43" t="s">
        <v>338</v>
      </c>
      <c r="FZ9" s="43" t="s">
        <v>340</v>
      </c>
      <c r="GA9" s="43" t="s">
        <v>340</v>
      </c>
      <c r="GB9" s="43" t="s">
        <v>340</v>
      </c>
      <c r="GC9" s="43" t="s">
        <v>340</v>
      </c>
      <c r="GD9" s="43" t="s">
        <v>341</v>
      </c>
      <c r="GE9" s="43" t="s">
        <v>340</v>
      </c>
      <c r="GF9" s="43" t="s">
        <v>338</v>
      </c>
      <c r="GG9" s="43" t="s">
        <v>338</v>
      </c>
      <c r="GH9" s="43" t="s">
        <v>338</v>
      </c>
      <c r="GI9" s="43" t="s">
        <v>338</v>
      </c>
      <c r="GJ9" s="43" t="s">
        <v>340</v>
      </c>
      <c r="GK9" s="43" t="s">
        <v>338</v>
      </c>
      <c r="GL9" s="43" t="s">
        <v>338</v>
      </c>
      <c r="GM9" s="43" t="s">
        <v>338</v>
      </c>
      <c r="GN9" s="43" t="s">
        <v>338</v>
      </c>
      <c r="GO9" s="43" t="s">
        <v>338</v>
      </c>
      <c r="GP9" s="43" t="s">
        <v>338</v>
      </c>
      <c r="GQ9" s="43" t="s">
        <v>338</v>
      </c>
      <c r="GR9" s="43" t="s">
        <v>338</v>
      </c>
      <c r="GS9" s="43" t="s">
        <v>341</v>
      </c>
    </row>
    <row r="10" spans="1:201" x14ac:dyDescent="0.3">
      <c r="A10" s="43"/>
      <c r="B10" s="47" t="s">
        <v>815</v>
      </c>
      <c r="C10" s="47" t="s">
        <v>494</v>
      </c>
      <c r="D10" s="43" t="s">
        <v>334</v>
      </c>
      <c r="E10" s="45" t="s">
        <v>494</v>
      </c>
      <c r="F10" s="43" t="s">
        <v>432</v>
      </c>
      <c r="G10" s="43" t="s">
        <v>495</v>
      </c>
      <c r="H10" s="43" t="s">
        <v>497</v>
      </c>
      <c r="I10" s="119" t="s">
        <v>337</v>
      </c>
      <c r="J10" s="119" t="s">
        <v>827</v>
      </c>
      <c r="K10" s="119" t="s">
        <v>840</v>
      </c>
      <c r="L10" s="50">
        <v>2</v>
      </c>
      <c r="M10" s="129" t="s">
        <v>507</v>
      </c>
      <c r="N10" s="43" t="s">
        <v>338</v>
      </c>
      <c r="O10" s="43" t="s">
        <v>338</v>
      </c>
      <c r="P10" s="43" t="s">
        <v>340</v>
      </c>
      <c r="Q10" s="43" t="s">
        <v>338</v>
      </c>
      <c r="R10" s="43" t="s">
        <v>338</v>
      </c>
      <c r="S10" s="43" t="s">
        <v>338</v>
      </c>
      <c r="T10" s="43" t="s">
        <v>341</v>
      </c>
      <c r="U10" s="43" t="s">
        <v>338</v>
      </c>
      <c r="V10" s="43" t="s">
        <v>341</v>
      </c>
      <c r="W10" s="43" t="s">
        <v>341</v>
      </c>
      <c r="X10" s="43" t="s">
        <v>340</v>
      </c>
      <c r="Y10" s="43" t="s">
        <v>340</v>
      </c>
      <c r="Z10" s="43" t="s">
        <v>338</v>
      </c>
      <c r="AA10" s="43" t="s">
        <v>338</v>
      </c>
      <c r="AB10" s="43" t="s">
        <v>338</v>
      </c>
      <c r="AC10" s="43" t="s">
        <v>338</v>
      </c>
      <c r="AD10" s="43" t="s">
        <v>338</v>
      </c>
      <c r="AE10" s="43" t="s">
        <v>338</v>
      </c>
      <c r="AF10" s="43" t="s">
        <v>338</v>
      </c>
      <c r="AG10" s="43" t="s">
        <v>338</v>
      </c>
      <c r="AH10" s="43" t="s">
        <v>338</v>
      </c>
      <c r="AI10" s="43" t="s">
        <v>340</v>
      </c>
      <c r="AJ10" s="43" t="s">
        <v>341</v>
      </c>
      <c r="AK10" s="43" t="s">
        <v>339</v>
      </c>
      <c r="AL10" s="43" t="s">
        <v>339</v>
      </c>
      <c r="AM10" s="43" t="s">
        <v>339</v>
      </c>
      <c r="AN10" s="43" t="s">
        <v>339</v>
      </c>
      <c r="AO10" s="43" t="s">
        <v>339</v>
      </c>
      <c r="AP10" s="43" t="s">
        <v>338</v>
      </c>
      <c r="AQ10" s="43" t="s">
        <v>338</v>
      </c>
      <c r="AR10" s="43" t="s">
        <v>341</v>
      </c>
      <c r="AS10" s="43" t="s">
        <v>338</v>
      </c>
      <c r="AT10" s="43" t="s">
        <v>338</v>
      </c>
      <c r="AU10" s="43" t="s">
        <v>338</v>
      </c>
      <c r="AV10" s="43" t="s">
        <v>338</v>
      </c>
      <c r="AW10" s="43" t="s">
        <v>341</v>
      </c>
      <c r="AX10" s="43" t="s">
        <v>338</v>
      </c>
      <c r="AY10" s="43" t="s">
        <v>338</v>
      </c>
      <c r="AZ10" s="43" t="s">
        <v>341</v>
      </c>
      <c r="BA10" s="43" t="s">
        <v>338</v>
      </c>
      <c r="BB10" s="43" t="s">
        <v>338</v>
      </c>
      <c r="BC10" s="43" t="s">
        <v>340</v>
      </c>
      <c r="BD10" s="43" t="s">
        <v>338</v>
      </c>
      <c r="BE10" s="43" t="s">
        <v>338</v>
      </c>
      <c r="BF10" s="43" t="s">
        <v>339</v>
      </c>
      <c r="BG10" s="43" t="s">
        <v>339</v>
      </c>
      <c r="BH10" s="129" t="s">
        <v>878</v>
      </c>
      <c r="BI10" s="43" t="s">
        <v>338</v>
      </c>
      <c r="BJ10" s="43" t="s">
        <v>338</v>
      </c>
      <c r="BK10" s="43" t="s">
        <v>340</v>
      </c>
      <c r="BL10" s="43" t="s">
        <v>338</v>
      </c>
      <c r="BM10" s="43" t="s">
        <v>338</v>
      </c>
      <c r="BN10" s="43" t="s">
        <v>338</v>
      </c>
      <c r="BO10" s="43" t="s">
        <v>341</v>
      </c>
      <c r="BP10" s="43" t="s">
        <v>338</v>
      </c>
      <c r="BQ10" s="43" t="s">
        <v>341</v>
      </c>
      <c r="BR10" s="43" t="s">
        <v>341</v>
      </c>
      <c r="BS10" s="43" t="s">
        <v>338</v>
      </c>
      <c r="BT10" s="43" t="s">
        <v>338</v>
      </c>
      <c r="BU10" s="43" t="s">
        <v>338</v>
      </c>
      <c r="BV10" s="43" t="s">
        <v>338</v>
      </c>
      <c r="BW10" s="43" t="s">
        <v>338</v>
      </c>
      <c r="BX10" s="43" t="s">
        <v>338</v>
      </c>
      <c r="BY10" s="43" t="s">
        <v>338</v>
      </c>
      <c r="BZ10" s="43" t="s">
        <v>340</v>
      </c>
      <c r="CA10" s="43" t="s">
        <v>338</v>
      </c>
      <c r="CB10" s="43" t="s">
        <v>338</v>
      </c>
      <c r="CC10" s="43" t="s">
        <v>341</v>
      </c>
      <c r="CD10" s="43" t="s">
        <v>338</v>
      </c>
      <c r="CE10" s="43" t="s">
        <v>340</v>
      </c>
      <c r="CF10" s="43" t="s">
        <v>338</v>
      </c>
      <c r="CG10" s="43" t="s">
        <v>338</v>
      </c>
      <c r="CH10" s="43" t="s">
        <v>341</v>
      </c>
      <c r="CI10" s="43" t="s">
        <v>338</v>
      </c>
      <c r="CJ10" s="43" t="s">
        <v>338</v>
      </c>
      <c r="CK10" s="43" t="s">
        <v>341</v>
      </c>
      <c r="CL10" s="43" t="s">
        <v>338</v>
      </c>
      <c r="CM10" s="43" t="s">
        <v>341</v>
      </c>
      <c r="CN10" s="43" t="s">
        <v>338</v>
      </c>
      <c r="CO10" s="43" t="s">
        <v>338</v>
      </c>
      <c r="CP10" s="43" t="s">
        <v>338</v>
      </c>
      <c r="CQ10" s="43" t="s">
        <v>338</v>
      </c>
      <c r="CR10" s="43" t="s">
        <v>341</v>
      </c>
      <c r="CS10" s="43" t="s">
        <v>341</v>
      </c>
      <c r="CT10" s="43" t="s">
        <v>341</v>
      </c>
      <c r="CU10" s="43" t="s">
        <v>338</v>
      </c>
      <c r="CV10" s="43" t="s">
        <v>340</v>
      </c>
      <c r="CW10" s="43" t="s">
        <v>338</v>
      </c>
      <c r="CX10" s="43" t="s">
        <v>338</v>
      </c>
      <c r="CY10" s="43" t="s">
        <v>338</v>
      </c>
      <c r="CZ10" s="43" t="s">
        <v>340</v>
      </c>
      <c r="DA10" s="43" t="s">
        <v>340</v>
      </c>
      <c r="DB10" s="43" t="s">
        <v>338</v>
      </c>
      <c r="DC10" s="43" t="s">
        <v>338</v>
      </c>
      <c r="DD10" s="43" t="s">
        <v>338</v>
      </c>
      <c r="DE10" s="43" t="s">
        <v>338</v>
      </c>
      <c r="DF10" s="43" t="s">
        <v>340</v>
      </c>
      <c r="DG10" s="43" t="s">
        <v>338</v>
      </c>
      <c r="DH10" s="43" t="s">
        <v>338</v>
      </c>
      <c r="DI10" s="43" t="s">
        <v>338</v>
      </c>
      <c r="DJ10" s="43" t="s">
        <v>338</v>
      </c>
      <c r="DK10" s="43" t="s">
        <v>338</v>
      </c>
      <c r="DL10" s="43" t="s">
        <v>340</v>
      </c>
      <c r="DM10" s="43" t="s">
        <v>338</v>
      </c>
      <c r="DN10" s="43" t="s">
        <v>340</v>
      </c>
      <c r="DO10" s="43" t="s">
        <v>338</v>
      </c>
      <c r="DP10" s="43" t="s">
        <v>338</v>
      </c>
      <c r="DQ10" s="43" t="s">
        <v>338</v>
      </c>
      <c r="DR10" s="43" t="s">
        <v>338</v>
      </c>
      <c r="DS10" s="43" t="s">
        <v>340</v>
      </c>
      <c r="DT10" s="43" t="s">
        <v>338</v>
      </c>
      <c r="DU10" s="43" t="s">
        <v>340</v>
      </c>
      <c r="DV10" s="43" t="s">
        <v>338</v>
      </c>
      <c r="DW10" s="43" t="s">
        <v>338</v>
      </c>
      <c r="DX10" s="43" t="s">
        <v>338</v>
      </c>
      <c r="DY10" s="43" t="s">
        <v>338</v>
      </c>
      <c r="DZ10" s="43" t="s">
        <v>340</v>
      </c>
      <c r="EA10" s="43" t="s">
        <v>338</v>
      </c>
      <c r="EB10" s="43" t="s">
        <v>340</v>
      </c>
      <c r="EC10" s="43" t="s">
        <v>338</v>
      </c>
      <c r="ED10" s="43" t="s">
        <v>338</v>
      </c>
      <c r="EE10" s="43" t="s">
        <v>338</v>
      </c>
      <c r="EF10" s="43" t="s">
        <v>338</v>
      </c>
      <c r="EG10" s="43" t="s">
        <v>338</v>
      </c>
      <c r="EH10" s="43" t="s">
        <v>340</v>
      </c>
      <c r="EI10" s="43" t="s">
        <v>338</v>
      </c>
      <c r="EJ10" s="43" t="s">
        <v>341</v>
      </c>
      <c r="EK10" s="43" t="s">
        <v>338</v>
      </c>
      <c r="EL10" s="43" t="s">
        <v>340</v>
      </c>
      <c r="EM10" s="43" t="s">
        <v>338</v>
      </c>
      <c r="EN10" s="43" t="s">
        <v>341</v>
      </c>
      <c r="EO10" s="43" t="s">
        <v>341</v>
      </c>
      <c r="EP10" s="43" t="s">
        <v>341</v>
      </c>
      <c r="EQ10" s="43" t="s">
        <v>338</v>
      </c>
      <c r="ER10" s="43" t="s">
        <v>338</v>
      </c>
      <c r="ES10" s="43" t="s">
        <v>338</v>
      </c>
      <c r="ET10" s="43" t="s">
        <v>340</v>
      </c>
      <c r="EU10" s="43" t="s">
        <v>338</v>
      </c>
      <c r="EV10" s="43" t="s">
        <v>338</v>
      </c>
      <c r="EW10" s="43" t="s">
        <v>338</v>
      </c>
      <c r="EX10" s="43" t="s">
        <v>338</v>
      </c>
      <c r="EY10" s="43" t="s">
        <v>338</v>
      </c>
      <c r="EZ10" s="43" t="s">
        <v>340</v>
      </c>
      <c r="FA10" s="43" t="s">
        <v>338</v>
      </c>
      <c r="FB10" s="43" t="s">
        <v>338</v>
      </c>
      <c r="FC10" s="43" t="s">
        <v>338</v>
      </c>
      <c r="FD10" s="43" t="s">
        <v>340</v>
      </c>
      <c r="FE10" s="43" t="s">
        <v>341</v>
      </c>
      <c r="FF10" s="43" t="s">
        <v>339</v>
      </c>
      <c r="FG10" s="43" t="s">
        <v>339</v>
      </c>
      <c r="FH10" s="43" t="s">
        <v>339</v>
      </c>
      <c r="FI10" s="43" t="s">
        <v>339</v>
      </c>
      <c r="FJ10" s="43" t="s">
        <v>338</v>
      </c>
      <c r="FK10" s="43" t="s">
        <v>338</v>
      </c>
      <c r="FL10" s="43" t="s">
        <v>338</v>
      </c>
      <c r="FM10" s="43" t="s">
        <v>340</v>
      </c>
      <c r="FN10" s="43" t="s">
        <v>338</v>
      </c>
      <c r="FO10" s="43" t="s">
        <v>338</v>
      </c>
      <c r="FP10" s="43" t="s">
        <v>338</v>
      </c>
      <c r="FQ10" s="43" t="s">
        <v>340</v>
      </c>
      <c r="FR10" s="43" t="s">
        <v>338</v>
      </c>
      <c r="FS10" s="43" t="s">
        <v>338</v>
      </c>
      <c r="FT10" s="43" t="s">
        <v>340</v>
      </c>
      <c r="FU10" s="43" t="s">
        <v>338</v>
      </c>
      <c r="FV10" s="43" t="s">
        <v>338</v>
      </c>
      <c r="FW10" s="43" t="s">
        <v>338</v>
      </c>
      <c r="FX10" s="43" t="s">
        <v>338</v>
      </c>
      <c r="FY10" s="43" t="s">
        <v>338</v>
      </c>
      <c r="FZ10" s="43" t="s">
        <v>340</v>
      </c>
      <c r="GA10" s="43" t="s">
        <v>340</v>
      </c>
      <c r="GB10" s="43" t="s">
        <v>340</v>
      </c>
      <c r="GC10" s="43" t="s">
        <v>340</v>
      </c>
      <c r="GD10" s="43" t="s">
        <v>341</v>
      </c>
      <c r="GE10" s="43" t="s">
        <v>340</v>
      </c>
      <c r="GF10" s="43" t="s">
        <v>338</v>
      </c>
      <c r="GG10" s="43" t="s">
        <v>338</v>
      </c>
      <c r="GH10" s="43" t="s">
        <v>338</v>
      </c>
      <c r="GI10" s="43" t="s">
        <v>338</v>
      </c>
      <c r="GJ10" s="43" t="s">
        <v>340</v>
      </c>
      <c r="GK10" s="43" t="s">
        <v>338</v>
      </c>
      <c r="GL10" s="43" t="s">
        <v>338</v>
      </c>
      <c r="GM10" s="43" t="s">
        <v>338</v>
      </c>
      <c r="GN10" s="43" t="s">
        <v>338</v>
      </c>
      <c r="GO10" s="43" t="s">
        <v>338</v>
      </c>
      <c r="GP10" s="43" t="s">
        <v>338</v>
      </c>
      <c r="GQ10" s="43" t="s">
        <v>338</v>
      </c>
      <c r="GR10" s="43" t="s">
        <v>338</v>
      </c>
      <c r="GS10" s="43" t="s">
        <v>341</v>
      </c>
    </row>
    <row r="11" spans="1:201" x14ac:dyDescent="0.3">
      <c r="A11" s="43"/>
      <c r="B11" s="47" t="s">
        <v>816</v>
      </c>
      <c r="C11" s="47" t="s">
        <v>494</v>
      </c>
      <c r="D11" s="43" t="s">
        <v>334</v>
      </c>
      <c r="E11" s="45" t="s">
        <v>494</v>
      </c>
      <c r="F11" s="43" t="s">
        <v>336</v>
      </c>
      <c r="G11" s="43" t="s">
        <v>495</v>
      </c>
      <c r="H11" s="43" t="s">
        <v>497</v>
      </c>
      <c r="I11" s="119" t="s">
        <v>337</v>
      </c>
      <c r="J11" s="119" t="s">
        <v>828</v>
      </c>
      <c r="K11" s="119" t="s">
        <v>840</v>
      </c>
      <c r="L11" s="50">
        <v>5</v>
      </c>
      <c r="M11" s="129" t="s">
        <v>507</v>
      </c>
      <c r="N11" s="43" t="s">
        <v>338</v>
      </c>
      <c r="O11" s="43" t="s">
        <v>338</v>
      </c>
      <c r="P11" s="43" t="s">
        <v>340</v>
      </c>
      <c r="Q11" s="43" t="s">
        <v>338</v>
      </c>
      <c r="R11" s="43" t="s">
        <v>338</v>
      </c>
      <c r="S11" s="43" t="s">
        <v>338</v>
      </c>
      <c r="T11" s="43" t="s">
        <v>341</v>
      </c>
      <c r="U11" s="43" t="s">
        <v>338</v>
      </c>
      <c r="V11" s="43" t="s">
        <v>341</v>
      </c>
      <c r="W11" s="43" t="s">
        <v>341</v>
      </c>
      <c r="X11" s="43" t="s">
        <v>340</v>
      </c>
      <c r="Y11" s="43" t="s">
        <v>340</v>
      </c>
      <c r="Z11" s="43" t="s">
        <v>338</v>
      </c>
      <c r="AA11" s="43" t="s">
        <v>338</v>
      </c>
      <c r="AB11" s="43" t="s">
        <v>338</v>
      </c>
      <c r="AC11" s="43" t="s">
        <v>338</v>
      </c>
      <c r="AD11" s="43" t="s">
        <v>338</v>
      </c>
      <c r="AE11" s="43" t="s">
        <v>338</v>
      </c>
      <c r="AF11" s="43" t="s">
        <v>338</v>
      </c>
      <c r="AG11" s="43" t="s">
        <v>338</v>
      </c>
      <c r="AH11" s="43" t="s">
        <v>338</v>
      </c>
      <c r="AI11" s="43" t="s">
        <v>340</v>
      </c>
      <c r="AJ11" s="43" t="s">
        <v>338</v>
      </c>
      <c r="AK11" s="43" t="s">
        <v>338</v>
      </c>
      <c r="AL11" s="43" t="s">
        <v>341</v>
      </c>
      <c r="AM11" s="43" t="s">
        <v>338</v>
      </c>
      <c r="AN11" s="43" t="s">
        <v>338</v>
      </c>
      <c r="AO11" s="43" t="s">
        <v>338</v>
      </c>
      <c r="AP11" s="43" t="s">
        <v>341</v>
      </c>
      <c r="AQ11" s="43" t="s">
        <v>339</v>
      </c>
      <c r="AR11" s="43" t="s">
        <v>339</v>
      </c>
      <c r="AS11" s="43" t="s">
        <v>339</v>
      </c>
      <c r="AT11" s="43" t="s">
        <v>339</v>
      </c>
      <c r="AU11" s="43" t="s">
        <v>339</v>
      </c>
      <c r="AV11" s="43" t="s">
        <v>338</v>
      </c>
      <c r="AW11" s="43" t="s">
        <v>340</v>
      </c>
      <c r="AX11" s="43" t="s">
        <v>338</v>
      </c>
      <c r="AY11" s="43" t="s">
        <v>338</v>
      </c>
      <c r="AZ11" s="43" t="s">
        <v>341</v>
      </c>
      <c r="BA11" s="43" t="s">
        <v>338</v>
      </c>
      <c r="BB11" s="43" t="s">
        <v>338</v>
      </c>
      <c r="BC11" s="43" t="s">
        <v>340</v>
      </c>
      <c r="BD11" s="43" t="s">
        <v>338</v>
      </c>
      <c r="BE11" s="43" t="s">
        <v>338</v>
      </c>
      <c r="BF11" s="43" t="s">
        <v>339</v>
      </c>
      <c r="BG11" s="43" t="s">
        <v>339</v>
      </c>
      <c r="BH11" s="129" t="s">
        <v>878</v>
      </c>
      <c r="BI11" s="43" t="s">
        <v>338</v>
      </c>
      <c r="BJ11" s="43" t="s">
        <v>338</v>
      </c>
      <c r="BK11" s="43" t="s">
        <v>340</v>
      </c>
      <c r="BL11" s="43" t="s">
        <v>338</v>
      </c>
      <c r="BM11" s="43" t="s">
        <v>338</v>
      </c>
      <c r="BN11" s="43" t="s">
        <v>338</v>
      </c>
      <c r="BO11" s="43" t="s">
        <v>341</v>
      </c>
      <c r="BP11" s="43" t="s">
        <v>338</v>
      </c>
      <c r="BQ11" s="43" t="s">
        <v>341</v>
      </c>
      <c r="BR11" s="43" t="s">
        <v>341</v>
      </c>
      <c r="BS11" s="43" t="s">
        <v>338</v>
      </c>
      <c r="BT11" s="43" t="s">
        <v>338</v>
      </c>
      <c r="BU11" s="43" t="s">
        <v>338</v>
      </c>
      <c r="BV11" s="43" t="s">
        <v>338</v>
      </c>
      <c r="BW11" s="43" t="s">
        <v>338</v>
      </c>
      <c r="BX11" s="43" t="s">
        <v>338</v>
      </c>
      <c r="BY11" s="43" t="s">
        <v>338</v>
      </c>
      <c r="BZ11" s="43" t="s">
        <v>340</v>
      </c>
      <c r="CA11" s="43" t="s">
        <v>338</v>
      </c>
      <c r="CB11" s="43" t="s">
        <v>338</v>
      </c>
      <c r="CC11" s="43" t="s">
        <v>341</v>
      </c>
      <c r="CD11" s="43" t="s">
        <v>338</v>
      </c>
      <c r="CE11" s="43" t="s">
        <v>340</v>
      </c>
      <c r="CF11" s="43" t="s">
        <v>338</v>
      </c>
      <c r="CG11" s="43" t="s">
        <v>338</v>
      </c>
      <c r="CH11" s="43" t="s">
        <v>341</v>
      </c>
      <c r="CI11" s="43" t="s">
        <v>338</v>
      </c>
      <c r="CJ11" s="43" t="s">
        <v>338</v>
      </c>
      <c r="CK11" s="43" t="s">
        <v>341</v>
      </c>
      <c r="CL11" s="43" t="s">
        <v>338</v>
      </c>
      <c r="CM11" s="43" t="s">
        <v>341</v>
      </c>
      <c r="CN11" s="43" t="s">
        <v>338</v>
      </c>
      <c r="CO11" s="43" t="s">
        <v>338</v>
      </c>
      <c r="CP11" s="43" t="s">
        <v>338</v>
      </c>
      <c r="CQ11" s="43" t="s">
        <v>338</v>
      </c>
      <c r="CR11" s="43" t="s">
        <v>341</v>
      </c>
      <c r="CS11" s="43" t="s">
        <v>341</v>
      </c>
      <c r="CT11" s="43" t="s">
        <v>341</v>
      </c>
      <c r="CU11" s="43" t="s">
        <v>338</v>
      </c>
      <c r="CV11" s="43" t="s">
        <v>340</v>
      </c>
      <c r="CW11" s="43" t="s">
        <v>338</v>
      </c>
      <c r="CX11" s="43" t="s">
        <v>338</v>
      </c>
      <c r="CY11" s="43" t="s">
        <v>338</v>
      </c>
      <c r="CZ11" s="43" t="s">
        <v>340</v>
      </c>
      <c r="DA11" s="43" t="s">
        <v>340</v>
      </c>
      <c r="DB11" s="43" t="s">
        <v>338</v>
      </c>
      <c r="DC11" s="43" t="s">
        <v>338</v>
      </c>
      <c r="DD11" s="43" t="s">
        <v>338</v>
      </c>
      <c r="DE11" s="43" t="s">
        <v>338</v>
      </c>
      <c r="DF11" s="43" t="s">
        <v>340</v>
      </c>
      <c r="DG11" s="43" t="s">
        <v>338</v>
      </c>
      <c r="DH11" s="43" t="s">
        <v>338</v>
      </c>
      <c r="DI11" s="43" t="s">
        <v>338</v>
      </c>
      <c r="DJ11" s="43" t="s">
        <v>338</v>
      </c>
      <c r="DK11" s="43" t="s">
        <v>338</v>
      </c>
      <c r="DL11" s="43" t="s">
        <v>340</v>
      </c>
      <c r="DM11" s="43" t="s">
        <v>338</v>
      </c>
      <c r="DN11" s="43" t="s">
        <v>340</v>
      </c>
      <c r="DO11" s="43" t="s">
        <v>338</v>
      </c>
      <c r="DP11" s="43" t="s">
        <v>338</v>
      </c>
      <c r="DQ11" s="43" t="s">
        <v>338</v>
      </c>
      <c r="DR11" s="43" t="s">
        <v>338</v>
      </c>
      <c r="DS11" s="43" t="s">
        <v>340</v>
      </c>
      <c r="DT11" s="43" t="s">
        <v>338</v>
      </c>
      <c r="DU11" s="43" t="s">
        <v>340</v>
      </c>
      <c r="DV11" s="43" t="s">
        <v>338</v>
      </c>
      <c r="DW11" s="43" t="s">
        <v>338</v>
      </c>
      <c r="DX11" s="43" t="s">
        <v>338</v>
      </c>
      <c r="DY11" s="43" t="s">
        <v>338</v>
      </c>
      <c r="DZ11" s="43" t="s">
        <v>340</v>
      </c>
      <c r="EA11" s="43" t="s">
        <v>338</v>
      </c>
      <c r="EB11" s="43" t="s">
        <v>340</v>
      </c>
      <c r="EC11" s="43" t="s">
        <v>338</v>
      </c>
      <c r="ED11" s="43" t="s">
        <v>338</v>
      </c>
      <c r="EE11" s="43" t="s">
        <v>338</v>
      </c>
      <c r="EF11" s="43" t="s">
        <v>338</v>
      </c>
      <c r="EG11" s="43" t="s">
        <v>338</v>
      </c>
      <c r="EH11" s="43" t="s">
        <v>340</v>
      </c>
      <c r="EI11" s="43" t="s">
        <v>338</v>
      </c>
      <c r="EJ11" s="43" t="s">
        <v>341</v>
      </c>
      <c r="EK11" s="43" t="s">
        <v>338</v>
      </c>
      <c r="EL11" s="43" t="s">
        <v>340</v>
      </c>
      <c r="EM11" s="43" t="s">
        <v>338</v>
      </c>
      <c r="EN11" s="43" t="s">
        <v>341</v>
      </c>
      <c r="EO11" s="43" t="s">
        <v>341</v>
      </c>
      <c r="EP11" s="43" t="s">
        <v>341</v>
      </c>
      <c r="EQ11" s="43" t="s">
        <v>338</v>
      </c>
      <c r="ER11" s="43" t="s">
        <v>338</v>
      </c>
      <c r="ES11" s="43" t="s">
        <v>338</v>
      </c>
      <c r="ET11" s="43" t="s">
        <v>340</v>
      </c>
      <c r="EU11" s="43" t="s">
        <v>338</v>
      </c>
      <c r="EV11" s="43" t="s">
        <v>338</v>
      </c>
      <c r="EW11" s="43" t="s">
        <v>338</v>
      </c>
      <c r="EX11" s="43" t="s">
        <v>338</v>
      </c>
      <c r="EY11" s="43" t="s">
        <v>338</v>
      </c>
      <c r="EZ11" s="43" t="s">
        <v>340</v>
      </c>
      <c r="FA11" s="43" t="s">
        <v>338</v>
      </c>
      <c r="FB11" s="43" t="s">
        <v>338</v>
      </c>
      <c r="FC11" s="43" t="s">
        <v>338</v>
      </c>
      <c r="FD11" s="43" t="s">
        <v>340</v>
      </c>
      <c r="FE11" s="43" t="s">
        <v>341</v>
      </c>
      <c r="FF11" s="43" t="s">
        <v>339</v>
      </c>
      <c r="FG11" s="43" t="s">
        <v>339</v>
      </c>
      <c r="FH11" s="43" t="s">
        <v>339</v>
      </c>
      <c r="FI11" s="43" t="s">
        <v>339</v>
      </c>
      <c r="FJ11" s="43" t="s">
        <v>338</v>
      </c>
      <c r="FK11" s="43" t="s">
        <v>338</v>
      </c>
      <c r="FL11" s="43" t="s">
        <v>338</v>
      </c>
      <c r="FM11" s="43" t="s">
        <v>340</v>
      </c>
      <c r="FN11" s="43" t="s">
        <v>338</v>
      </c>
      <c r="FO11" s="43" t="s">
        <v>338</v>
      </c>
      <c r="FP11" s="43" t="s">
        <v>338</v>
      </c>
      <c r="FQ11" s="43" t="s">
        <v>340</v>
      </c>
      <c r="FR11" s="43" t="s">
        <v>338</v>
      </c>
      <c r="FS11" s="43" t="s">
        <v>338</v>
      </c>
      <c r="FT11" s="43" t="s">
        <v>340</v>
      </c>
      <c r="FU11" s="43" t="s">
        <v>338</v>
      </c>
      <c r="FV11" s="43" t="s">
        <v>338</v>
      </c>
      <c r="FW11" s="43" t="s">
        <v>338</v>
      </c>
      <c r="FX11" s="43" t="s">
        <v>338</v>
      </c>
      <c r="FY11" s="43" t="s">
        <v>338</v>
      </c>
      <c r="FZ11" s="43" t="s">
        <v>340</v>
      </c>
      <c r="GA11" s="43" t="s">
        <v>340</v>
      </c>
      <c r="GB11" s="43" t="s">
        <v>340</v>
      </c>
      <c r="GC11" s="43" t="s">
        <v>340</v>
      </c>
      <c r="GD11" s="43" t="s">
        <v>341</v>
      </c>
      <c r="GE11" s="43" t="s">
        <v>340</v>
      </c>
      <c r="GF11" s="43" t="s">
        <v>338</v>
      </c>
      <c r="GG11" s="43" t="s">
        <v>338</v>
      </c>
      <c r="GH11" s="43" t="s">
        <v>338</v>
      </c>
      <c r="GI11" s="43" t="s">
        <v>338</v>
      </c>
      <c r="GJ11" s="43" t="s">
        <v>340</v>
      </c>
      <c r="GK11" s="43" t="s">
        <v>338</v>
      </c>
      <c r="GL11" s="43" t="s">
        <v>338</v>
      </c>
      <c r="GM11" s="43" t="s">
        <v>338</v>
      </c>
      <c r="GN11" s="43" t="s">
        <v>338</v>
      </c>
      <c r="GO11" s="43" t="s">
        <v>338</v>
      </c>
      <c r="GP11" s="43" t="s">
        <v>338</v>
      </c>
      <c r="GQ11" s="43" t="s">
        <v>338</v>
      </c>
      <c r="GR11" s="43" t="s">
        <v>338</v>
      </c>
      <c r="GS11" s="43" t="s">
        <v>341</v>
      </c>
    </row>
    <row r="12" spans="1:201" x14ac:dyDescent="0.3">
      <c r="A12" s="45"/>
      <c r="B12" s="47" t="s">
        <v>564</v>
      </c>
      <c r="C12" s="47" t="s">
        <v>494</v>
      </c>
      <c r="D12" s="45" t="s">
        <v>328</v>
      </c>
      <c r="E12" s="43" t="s">
        <v>494</v>
      </c>
      <c r="F12" s="45" t="s">
        <v>432</v>
      </c>
      <c r="G12" s="43" t="s">
        <v>495</v>
      </c>
      <c r="H12" s="43" t="s">
        <v>497</v>
      </c>
      <c r="I12" s="119" t="s">
        <v>337</v>
      </c>
      <c r="J12" s="119" t="s">
        <v>827</v>
      </c>
      <c r="K12" s="119" t="s">
        <v>839</v>
      </c>
      <c r="L12" s="50">
        <v>1</v>
      </c>
      <c r="M12" s="129" t="s">
        <v>507</v>
      </c>
      <c r="N12" s="43" t="s">
        <v>338</v>
      </c>
      <c r="O12" s="43" t="s">
        <v>338</v>
      </c>
      <c r="P12" s="43" t="s">
        <v>340</v>
      </c>
      <c r="Q12" s="43" t="s">
        <v>338</v>
      </c>
      <c r="R12" s="43" t="s">
        <v>338</v>
      </c>
      <c r="S12" s="43" t="s">
        <v>338</v>
      </c>
      <c r="T12" s="43" t="s">
        <v>341</v>
      </c>
      <c r="U12" s="43" t="s">
        <v>338</v>
      </c>
      <c r="V12" s="43" t="s">
        <v>341</v>
      </c>
      <c r="W12" s="43" t="s">
        <v>341</v>
      </c>
      <c r="X12" s="43" t="s">
        <v>340</v>
      </c>
      <c r="Y12" s="43" t="s">
        <v>340</v>
      </c>
      <c r="Z12" s="43" t="s">
        <v>338</v>
      </c>
      <c r="AA12" s="43" t="s">
        <v>338</v>
      </c>
      <c r="AB12" s="43" t="s">
        <v>338</v>
      </c>
      <c r="AC12" s="43" t="s">
        <v>338</v>
      </c>
      <c r="AD12" s="43" t="s">
        <v>338</v>
      </c>
      <c r="AE12" s="43" t="s">
        <v>338</v>
      </c>
      <c r="AF12" s="43" t="s">
        <v>338</v>
      </c>
      <c r="AG12" s="43" t="s">
        <v>338</v>
      </c>
      <c r="AH12" s="43" t="s">
        <v>338</v>
      </c>
      <c r="AI12" s="43" t="s">
        <v>340</v>
      </c>
      <c r="AJ12" s="43" t="s">
        <v>341</v>
      </c>
      <c r="AK12" s="43" t="s">
        <v>339</v>
      </c>
      <c r="AL12" s="43" t="s">
        <v>339</v>
      </c>
      <c r="AM12" s="43" t="s">
        <v>339</v>
      </c>
      <c r="AN12" s="43" t="s">
        <v>339</v>
      </c>
      <c r="AO12" s="43" t="s">
        <v>339</v>
      </c>
      <c r="AP12" s="43" t="s">
        <v>338</v>
      </c>
      <c r="AQ12" s="43" t="s">
        <v>338</v>
      </c>
      <c r="AR12" s="43" t="s">
        <v>341</v>
      </c>
      <c r="AS12" s="43" t="s">
        <v>338</v>
      </c>
      <c r="AT12" s="43" t="s">
        <v>338</v>
      </c>
      <c r="AU12" s="43" t="s">
        <v>338</v>
      </c>
      <c r="AV12" s="43" t="s">
        <v>338</v>
      </c>
      <c r="AW12" s="43" t="s">
        <v>341</v>
      </c>
      <c r="AX12" s="43" t="s">
        <v>338</v>
      </c>
      <c r="AY12" s="43" t="s">
        <v>338</v>
      </c>
      <c r="AZ12" s="43" t="s">
        <v>341</v>
      </c>
      <c r="BA12" s="43" t="s">
        <v>338</v>
      </c>
      <c r="BB12" s="43" t="s">
        <v>338</v>
      </c>
      <c r="BC12" s="43" t="s">
        <v>340</v>
      </c>
      <c r="BD12" s="43" t="s">
        <v>338</v>
      </c>
      <c r="BE12" s="43" t="s">
        <v>338</v>
      </c>
      <c r="BF12" s="43" t="s">
        <v>339</v>
      </c>
      <c r="BG12" s="43" t="s">
        <v>339</v>
      </c>
      <c r="BH12" s="129" t="s">
        <v>878</v>
      </c>
      <c r="BI12" s="43" t="s">
        <v>338</v>
      </c>
      <c r="BJ12" s="43" t="s">
        <v>338</v>
      </c>
      <c r="BK12" s="43" t="s">
        <v>340</v>
      </c>
      <c r="BL12" s="43" t="s">
        <v>338</v>
      </c>
      <c r="BM12" s="43" t="s">
        <v>338</v>
      </c>
      <c r="BN12" s="43" t="s">
        <v>338</v>
      </c>
      <c r="BO12" s="43" t="s">
        <v>341</v>
      </c>
      <c r="BP12" s="43" t="s">
        <v>338</v>
      </c>
      <c r="BQ12" s="43" t="s">
        <v>341</v>
      </c>
      <c r="BR12" s="43" t="s">
        <v>341</v>
      </c>
      <c r="BS12" s="43" t="s">
        <v>338</v>
      </c>
      <c r="BT12" s="43" t="s">
        <v>338</v>
      </c>
      <c r="BU12" s="43" t="s">
        <v>338</v>
      </c>
      <c r="BV12" s="43" t="s">
        <v>338</v>
      </c>
      <c r="BW12" s="43" t="s">
        <v>338</v>
      </c>
      <c r="BX12" s="43" t="s">
        <v>338</v>
      </c>
      <c r="BY12" s="43" t="s">
        <v>338</v>
      </c>
      <c r="BZ12" s="43" t="s">
        <v>340</v>
      </c>
      <c r="CA12" s="43" t="s">
        <v>338</v>
      </c>
      <c r="CB12" s="43" t="s">
        <v>338</v>
      </c>
      <c r="CC12" s="43" t="s">
        <v>341</v>
      </c>
      <c r="CD12" s="43" t="s">
        <v>338</v>
      </c>
      <c r="CE12" s="43" t="s">
        <v>340</v>
      </c>
      <c r="CF12" s="43" t="s">
        <v>338</v>
      </c>
      <c r="CG12" s="43" t="s">
        <v>338</v>
      </c>
      <c r="CH12" s="43" t="s">
        <v>341</v>
      </c>
      <c r="CI12" s="43" t="s">
        <v>338</v>
      </c>
      <c r="CJ12" s="43" t="s">
        <v>338</v>
      </c>
      <c r="CK12" s="43" t="s">
        <v>341</v>
      </c>
      <c r="CL12" s="43" t="s">
        <v>338</v>
      </c>
      <c r="CM12" s="43" t="s">
        <v>341</v>
      </c>
      <c r="CN12" s="43" t="s">
        <v>338</v>
      </c>
      <c r="CO12" s="43" t="s">
        <v>338</v>
      </c>
      <c r="CP12" s="43" t="s">
        <v>338</v>
      </c>
      <c r="CQ12" s="43" t="s">
        <v>338</v>
      </c>
      <c r="CR12" s="43" t="s">
        <v>341</v>
      </c>
      <c r="CS12" s="43" t="s">
        <v>341</v>
      </c>
      <c r="CT12" s="43" t="s">
        <v>341</v>
      </c>
      <c r="CU12" s="43" t="s">
        <v>338</v>
      </c>
      <c r="CV12" s="43" t="s">
        <v>340</v>
      </c>
      <c r="CW12" s="43" t="s">
        <v>338</v>
      </c>
      <c r="CX12" s="43" t="s">
        <v>338</v>
      </c>
      <c r="CY12" s="43" t="s">
        <v>338</v>
      </c>
      <c r="CZ12" s="43" t="s">
        <v>338</v>
      </c>
      <c r="DA12" s="43" t="s">
        <v>340</v>
      </c>
      <c r="DB12" s="43" t="s">
        <v>338</v>
      </c>
      <c r="DC12" s="43" t="s">
        <v>338</v>
      </c>
      <c r="DD12" s="43" t="s">
        <v>338</v>
      </c>
      <c r="DE12" s="43" t="s">
        <v>338</v>
      </c>
      <c r="DF12" s="43" t="s">
        <v>340</v>
      </c>
      <c r="DG12" s="43" t="s">
        <v>338</v>
      </c>
      <c r="DH12" s="43" t="s">
        <v>338</v>
      </c>
      <c r="DI12" s="43" t="s">
        <v>338</v>
      </c>
      <c r="DJ12" s="43" t="s">
        <v>338</v>
      </c>
      <c r="DK12" s="43" t="s">
        <v>338</v>
      </c>
      <c r="DL12" s="43" t="s">
        <v>340</v>
      </c>
      <c r="DM12" s="43" t="s">
        <v>338</v>
      </c>
      <c r="DN12" s="43" t="s">
        <v>340</v>
      </c>
      <c r="DO12" s="43" t="s">
        <v>338</v>
      </c>
      <c r="DP12" s="43" t="s">
        <v>338</v>
      </c>
      <c r="DQ12" s="43" t="s">
        <v>338</v>
      </c>
      <c r="DR12" s="43" t="s">
        <v>338</v>
      </c>
      <c r="DS12" s="43" t="s">
        <v>340</v>
      </c>
      <c r="DT12" s="43" t="s">
        <v>338</v>
      </c>
      <c r="DU12" s="43" t="s">
        <v>338</v>
      </c>
      <c r="DV12" s="43" t="s">
        <v>338</v>
      </c>
      <c r="DW12" s="43" t="s">
        <v>338</v>
      </c>
      <c r="DX12" s="43" t="s">
        <v>338</v>
      </c>
      <c r="DY12" s="43" t="s">
        <v>338</v>
      </c>
      <c r="DZ12" s="43" t="s">
        <v>340</v>
      </c>
      <c r="EA12" s="43" t="s">
        <v>338</v>
      </c>
      <c r="EB12" s="43" t="s">
        <v>340</v>
      </c>
      <c r="EC12" s="43" t="s">
        <v>338</v>
      </c>
      <c r="ED12" s="43" t="s">
        <v>338</v>
      </c>
      <c r="EE12" s="43" t="s">
        <v>338</v>
      </c>
      <c r="EF12" s="43" t="s">
        <v>338</v>
      </c>
      <c r="EG12" s="43" t="s">
        <v>338</v>
      </c>
      <c r="EH12" s="43" t="s">
        <v>340</v>
      </c>
      <c r="EI12" s="43" t="s">
        <v>338</v>
      </c>
      <c r="EJ12" s="43" t="s">
        <v>341</v>
      </c>
      <c r="EK12" s="43" t="s">
        <v>338</v>
      </c>
      <c r="EL12" s="43" t="s">
        <v>340</v>
      </c>
      <c r="EM12" s="43" t="s">
        <v>338</v>
      </c>
      <c r="EN12" s="43" t="s">
        <v>341</v>
      </c>
      <c r="EO12" s="43" t="s">
        <v>341</v>
      </c>
      <c r="EP12" s="43" t="s">
        <v>341</v>
      </c>
      <c r="EQ12" s="43" t="s">
        <v>338</v>
      </c>
      <c r="ER12" s="43" t="s">
        <v>338</v>
      </c>
      <c r="ES12" s="43" t="s">
        <v>338</v>
      </c>
      <c r="ET12" s="43" t="s">
        <v>340</v>
      </c>
      <c r="EU12" s="43" t="s">
        <v>338</v>
      </c>
      <c r="EV12" s="43" t="s">
        <v>338</v>
      </c>
      <c r="EW12" s="43" t="s">
        <v>338</v>
      </c>
      <c r="EX12" s="43" t="s">
        <v>338</v>
      </c>
      <c r="EY12" s="43" t="s">
        <v>338</v>
      </c>
      <c r="EZ12" s="43" t="s">
        <v>340</v>
      </c>
      <c r="FA12" s="43" t="s">
        <v>338</v>
      </c>
      <c r="FB12" s="43" t="s">
        <v>338</v>
      </c>
      <c r="FC12" s="43" t="s">
        <v>338</v>
      </c>
      <c r="FD12" s="43" t="s">
        <v>340</v>
      </c>
      <c r="FE12" s="43" t="s">
        <v>341</v>
      </c>
      <c r="FF12" s="43" t="s">
        <v>339</v>
      </c>
      <c r="FG12" s="43" t="s">
        <v>339</v>
      </c>
      <c r="FH12" s="43" t="s">
        <v>339</v>
      </c>
      <c r="FI12" s="43" t="s">
        <v>339</v>
      </c>
      <c r="FJ12" s="43" t="s">
        <v>338</v>
      </c>
      <c r="FK12" s="43" t="s">
        <v>338</v>
      </c>
      <c r="FL12" s="43" t="s">
        <v>338</v>
      </c>
      <c r="FM12" s="43" t="s">
        <v>340</v>
      </c>
      <c r="FN12" s="43" t="s">
        <v>338</v>
      </c>
      <c r="FO12" s="43" t="s">
        <v>338</v>
      </c>
      <c r="FP12" s="43" t="s">
        <v>338</v>
      </c>
      <c r="FQ12" s="43" t="s">
        <v>340</v>
      </c>
      <c r="FR12" s="43" t="s">
        <v>338</v>
      </c>
      <c r="FS12" s="43" t="s">
        <v>338</v>
      </c>
      <c r="FT12" s="43" t="s">
        <v>340</v>
      </c>
      <c r="FU12" s="43" t="s">
        <v>338</v>
      </c>
      <c r="FV12" s="43" t="s">
        <v>338</v>
      </c>
      <c r="FW12" s="43" t="s">
        <v>338</v>
      </c>
      <c r="FX12" s="43" t="s">
        <v>338</v>
      </c>
      <c r="FY12" s="43" t="s">
        <v>338</v>
      </c>
      <c r="FZ12" s="43" t="s">
        <v>340</v>
      </c>
      <c r="GA12" s="43" t="s">
        <v>340</v>
      </c>
      <c r="GB12" s="43" t="s">
        <v>340</v>
      </c>
      <c r="GC12" s="43" t="s">
        <v>340</v>
      </c>
      <c r="GD12" s="43" t="s">
        <v>341</v>
      </c>
      <c r="GE12" s="43" t="s">
        <v>340</v>
      </c>
      <c r="GF12" s="43" t="s">
        <v>338</v>
      </c>
      <c r="GG12" s="43" t="s">
        <v>338</v>
      </c>
      <c r="GH12" s="43" t="s">
        <v>338</v>
      </c>
      <c r="GI12" s="43" t="s">
        <v>338</v>
      </c>
      <c r="GJ12" s="43" t="s">
        <v>340</v>
      </c>
      <c r="GK12" s="43" t="s">
        <v>338</v>
      </c>
      <c r="GL12" s="43" t="s">
        <v>338</v>
      </c>
      <c r="GM12" s="43" t="s">
        <v>338</v>
      </c>
      <c r="GN12" s="43" t="s">
        <v>338</v>
      </c>
      <c r="GO12" s="43" t="s">
        <v>338</v>
      </c>
      <c r="GP12" s="43" t="s">
        <v>338</v>
      </c>
      <c r="GQ12" s="43" t="s">
        <v>338</v>
      </c>
      <c r="GR12" s="43" t="s">
        <v>338</v>
      </c>
      <c r="GS12" s="43" t="s">
        <v>341</v>
      </c>
    </row>
    <row r="13" spans="1:201" x14ac:dyDescent="0.3">
      <c r="A13" s="45"/>
      <c r="B13" s="47" t="s">
        <v>566</v>
      </c>
      <c r="C13" s="47" t="s">
        <v>494</v>
      </c>
      <c r="D13" s="45" t="s">
        <v>328</v>
      </c>
      <c r="E13" s="43" t="s">
        <v>494</v>
      </c>
      <c r="F13" s="45" t="s">
        <v>337</v>
      </c>
      <c r="G13" s="43" t="s">
        <v>495</v>
      </c>
      <c r="H13" s="43" t="s">
        <v>497</v>
      </c>
      <c r="I13" s="119" t="s">
        <v>337</v>
      </c>
      <c r="J13" s="119" t="s">
        <v>828</v>
      </c>
      <c r="K13" s="119" t="s">
        <v>839</v>
      </c>
      <c r="L13" s="50">
        <v>4</v>
      </c>
      <c r="M13" s="129" t="s">
        <v>507</v>
      </c>
      <c r="N13" s="43" t="s">
        <v>338</v>
      </c>
      <c r="O13" s="43" t="s">
        <v>338</v>
      </c>
      <c r="P13" s="43" t="s">
        <v>340</v>
      </c>
      <c r="Q13" s="43" t="s">
        <v>338</v>
      </c>
      <c r="R13" s="43" t="s">
        <v>338</v>
      </c>
      <c r="S13" s="43" t="s">
        <v>338</v>
      </c>
      <c r="T13" s="43" t="s">
        <v>341</v>
      </c>
      <c r="U13" s="43" t="s">
        <v>338</v>
      </c>
      <c r="V13" s="43" t="s">
        <v>341</v>
      </c>
      <c r="W13" s="43" t="s">
        <v>341</v>
      </c>
      <c r="X13" s="43" t="s">
        <v>340</v>
      </c>
      <c r="Y13" s="43" t="s">
        <v>340</v>
      </c>
      <c r="Z13" s="43" t="s">
        <v>338</v>
      </c>
      <c r="AA13" s="43" t="s">
        <v>338</v>
      </c>
      <c r="AB13" s="43" t="s">
        <v>338</v>
      </c>
      <c r="AC13" s="43" t="s">
        <v>338</v>
      </c>
      <c r="AD13" s="43" t="s">
        <v>338</v>
      </c>
      <c r="AE13" s="43" t="s">
        <v>338</v>
      </c>
      <c r="AF13" s="43" t="s">
        <v>338</v>
      </c>
      <c r="AG13" s="43" t="s">
        <v>338</v>
      </c>
      <c r="AH13" s="43" t="s">
        <v>341</v>
      </c>
      <c r="AI13" s="43" t="s">
        <v>341</v>
      </c>
      <c r="AJ13" s="43" t="s">
        <v>341</v>
      </c>
      <c r="AK13" s="43" t="s">
        <v>339</v>
      </c>
      <c r="AL13" s="43" t="s">
        <v>339</v>
      </c>
      <c r="AM13" s="43" t="s">
        <v>339</v>
      </c>
      <c r="AN13" s="43" t="s">
        <v>339</v>
      </c>
      <c r="AO13" s="43" t="s">
        <v>339</v>
      </c>
      <c r="AP13" s="43" t="s">
        <v>341</v>
      </c>
      <c r="AQ13" s="43" t="s">
        <v>339</v>
      </c>
      <c r="AR13" s="43" t="s">
        <v>339</v>
      </c>
      <c r="AS13" s="43" t="s">
        <v>339</v>
      </c>
      <c r="AT13" s="43" t="s">
        <v>339</v>
      </c>
      <c r="AU13" s="43" t="s">
        <v>339</v>
      </c>
      <c r="AV13" s="43" t="s">
        <v>338</v>
      </c>
      <c r="AW13" s="43" t="s">
        <v>341</v>
      </c>
      <c r="AX13" s="43" t="s">
        <v>338</v>
      </c>
      <c r="AY13" s="43" t="s">
        <v>338</v>
      </c>
      <c r="AZ13" s="43" t="s">
        <v>341</v>
      </c>
      <c r="BA13" s="43" t="s">
        <v>338</v>
      </c>
      <c r="BB13" s="43" t="s">
        <v>338</v>
      </c>
      <c r="BC13" s="43" t="s">
        <v>340</v>
      </c>
      <c r="BD13" s="43" t="s">
        <v>338</v>
      </c>
      <c r="BE13" s="43" t="s">
        <v>338</v>
      </c>
      <c r="BF13" s="43" t="s">
        <v>339</v>
      </c>
      <c r="BG13" s="43" t="s">
        <v>339</v>
      </c>
      <c r="BH13" s="129" t="s">
        <v>878</v>
      </c>
      <c r="BI13" s="43" t="s">
        <v>338</v>
      </c>
      <c r="BJ13" s="43" t="s">
        <v>338</v>
      </c>
      <c r="BK13" s="43" t="s">
        <v>340</v>
      </c>
      <c r="BL13" s="43" t="s">
        <v>338</v>
      </c>
      <c r="BM13" s="43" t="s">
        <v>338</v>
      </c>
      <c r="BN13" s="43" t="s">
        <v>338</v>
      </c>
      <c r="BO13" s="43" t="s">
        <v>341</v>
      </c>
      <c r="BP13" s="43" t="s">
        <v>338</v>
      </c>
      <c r="BQ13" s="43" t="s">
        <v>341</v>
      </c>
      <c r="BR13" s="43" t="s">
        <v>341</v>
      </c>
      <c r="BS13" s="43" t="s">
        <v>338</v>
      </c>
      <c r="BT13" s="43" t="s">
        <v>338</v>
      </c>
      <c r="BU13" s="43" t="s">
        <v>338</v>
      </c>
      <c r="BV13" s="43" t="s">
        <v>338</v>
      </c>
      <c r="BW13" s="43" t="s">
        <v>338</v>
      </c>
      <c r="BX13" s="43" t="s">
        <v>338</v>
      </c>
      <c r="BY13" s="43" t="s">
        <v>338</v>
      </c>
      <c r="BZ13" s="43" t="s">
        <v>340</v>
      </c>
      <c r="CA13" s="43" t="s">
        <v>338</v>
      </c>
      <c r="CB13" s="43" t="s">
        <v>338</v>
      </c>
      <c r="CC13" s="43" t="s">
        <v>341</v>
      </c>
      <c r="CD13" s="43" t="s">
        <v>338</v>
      </c>
      <c r="CE13" s="43" t="s">
        <v>340</v>
      </c>
      <c r="CF13" s="43" t="s">
        <v>338</v>
      </c>
      <c r="CG13" s="43" t="s">
        <v>338</v>
      </c>
      <c r="CH13" s="43" t="s">
        <v>341</v>
      </c>
      <c r="CI13" s="43" t="s">
        <v>338</v>
      </c>
      <c r="CJ13" s="43" t="s">
        <v>338</v>
      </c>
      <c r="CK13" s="43" t="s">
        <v>341</v>
      </c>
      <c r="CL13" s="43" t="s">
        <v>338</v>
      </c>
      <c r="CM13" s="43" t="s">
        <v>341</v>
      </c>
      <c r="CN13" s="43" t="s">
        <v>338</v>
      </c>
      <c r="CO13" s="43" t="s">
        <v>338</v>
      </c>
      <c r="CP13" s="43" t="s">
        <v>338</v>
      </c>
      <c r="CQ13" s="43" t="s">
        <v>338</v>
      </c>
      <c r="CR13" s="43" t="s">
        <v>341</v>
      </c>
      <c r="CS13" s="43" t="s">
        <v>341</v>
      </c>
      <c r="CT13" s="43" t="s">
        <v>341</v>
      </c>
      <c r="CU13" s="43" t="s">
        <v>338</v>
      </c>
      <c r="CV13" s="43" t="s">
        <v>340</v>
      </c>
      <c r="CW13" s="43" t="s">
        <v>338</v>
      </c>
      <c r="CX13" s="43" t="s">
        <v>338</v>
      </c>
      <c r="CY13" s="43" t="s">
        <v>338</v>
      </c>
      <c r="CZ13" s="43" t="s">
        <v>338</v>
      </c>
      <c r="DA13" s="43" t="s">
        <v>340</v>
      </c>
      <c r="DB13" s="43" t="s">
        <v>338</v>
      </c>
      <c r="DC13" s="43" t="s">
        <v>338</v>
      </c>
      <c r="DD13" s="43" t="s">
        <v>338</v>
      </c>
      <c r="DE13" s="43" t="s">
        <v>338</v>
      </c>
      <c r="DF13" s="43" t="s">
        <v>340</v>
      </c>
      <c r="DG13" s="43" t="s">
        <v>338</v>
      </c>
      <c r="DH13" s="43" t="s">
        <v>338</v>
      </c>
      <c r="DI13" s="43" t="s">
        <v>338</v>
      </c>
      <c r="DJ13" s="43" t="s">
        <v>338</v>
      </c>
      <c r="DK13" s="43" t="s">
        <v>338</v>
      </c>
      <c r="DL13" s="43" t="s">
        <v>340</v>
      </c>
      <c r="DM13" s="43" t="s">
        <v>338</v>
      </c>
      <c r="DN13" s="43" t="s">
        <v>340</v>
      </c>
      <c r="DO13" s="43" t="s">
        <v>338</v>
      </c>
      <c r="DP13" s="43" t="s">
        <v>338</v>
      </c>
      <c r="DQ13" s="43" t="s">
        <v>338</v>
      </c>
      <c r="DR13" s="43" t="s">
        <v>338</v>
      </c>
      <c r="DS13" s="43" t="s">
        <v>340</v>
      </c>
      <c r="DT13" s="43" t="s">
        <v>338</v>
      </c>
      <c r="DU13" s="43" t="s">
        <v>338</v>
      </c>
      <c r="DV13" s="43" t="s">
        <v>338</v>
      </c>
      <c r="DW13" s="43" t="s">
        <v>338</v>
      </c>
      <c r="DX13" s="43" t="s">
        <v>338</v>
      </c>
      <c r="DY13" s="43" t="s">
        <v>338</v>
      </c>
      <c r="DZ13" s="43" t="s">
        <v>340</v>
      </c>
      <c r="EA13" s="43" t="s">
        <v>338</v>
      </c>
      <c r="EB13" s="43" t="s">
        <v>340</v>
      </c>
      <c r="EC13" s="43" t="s">
        <v>338</v>
      </c>
      <c r="ED13" s="43" t="s">
        <v>338</v>
      </c>
      <c r="EE13" s="43" t="s">
        <v>338</v>
      </c>
      <c r="EF13" s="43" t="s">
        <v>338</v>
      </c>
      <c r="EG13" s="43" t="s">
        <v>338</v>
      </c>
      <c r="EH13" s="43" t="s">
        <v>340</v>
      </c>
      <c r="EI13" s="43" t="s">
        <v>338</v>
      </c>
      <c r="EJ13" s="43" t="s">
        <v>341</v>
      </c>
      <c r="EK13" s="43" t="s">
        <v>338</v>
      </c>
      <c r="EL13" s="43" t="s">
        <v>340</v>
      </c>
      <c r="EM13" s="43" t="s">
        <v>338</v>
      </c>
      <c r="EN13" s="43" t="s">
        <v>341</v>
      </c>
      <c r="EO13" s="43" t="s">
        <v>341</v>
      </c>
      <c r="EP13" s="43" t="s">
        <v>341</v>
      </c>
      <c r="EQ13" s="43" t="s">
        <v>338</v>
      </c>
      <c r="ER13" s="43" t="s">
        <v>338</v>
      </c>
      <c r="ES13" s="43" t="s">
        <v>338</v>
      </c>
      <c r="ET13" s="43" t="s">
        <v>340</v>
      </c>
      <c r="EU13" s="43" t="s">
        <v>338</v>
      </c>
      <c r="EV13" s="43" t="s">
        <v>338</v>
      </c>
      <c r="EW13" s="43" t="s">
        <v>338</v>
      </c>
      <c r="EX13" s="43" t="s">
        <v>338</v>
      </c>
      <c r="EY13" s="43" t="s">
        <v>338</v>
      </c>
      <c r="EZ13" s="43" t="s">
        <v>340</v>
      </c>
      <c r="FA13" s="43" t="s">
        <v>338</v>
      </c>
      <c r="FB13" s="43" t="s">
        <v>338</v>
      </c>
      <c r="FC13" s="43" t="s">
        <v>338</v>
      </c>
      <c r="FD13" s="43" t="s">
        <v>340</v>
      </c>
      <c r="FE13" s="43" t="s">
        <v>341</v>
      </c>
      <c r="FF13" s="43" t="s">
        <v>339</v>
      </c>
      <c r="FG13" s="43" t="s">
        <v>339</v>
      </c>
      <c r="FH13" s="43" t="s">
        <v>339</v>
      </c>
      <c r="FI13" s="43" t="s">
        <v>339</v>
      </c>
      <c r="FJ13" s="43" t="s">
        <v>338</v>
      </c>
      <c r="FK13" s="43" t="s">
        <v>338</v>
      </c>
      <c r="FL13" s="43" t="s">
        <v>338</v>
      </c>
      <c r="FM13" s="43" t="s">
        <v>340</v>
      </c>
      <c r="FN13" s="43" t="s">
        <v>338</v>
      </c>
      <c r="FO13" s="43" t="s">
        <v>338</v>
      </c>
      <c r="FP13" s="43" t="s">
        <v>338</v>
      </c>
      <c r="FQ13" s="43" t="s">
        <v>340</v>
      </c>
      <c r="FR13" s="43" t="s">
        <v>338</v>
      </c>
      <c r="FS13" s="43" t="s">
        <v>338</v>
      </c>
      <c r="FT13" s="43" t="s">
        <v>340</v>
      </c>
      <c r="FU13" s="43" t="s">
        <v>338</v>
      </c>
      <c r="FV13" s="43" t="s">
        <v>338</v>
      </c>
      <c r="FW13" s="43" t="s">
        <v>338</v>
      </c>
      <c r="FX13" s="43" t="s">
        <v>338</v>
      </c>
      <c r="FY13" s="43" t="s">
        <v>338</v>
      </c>
      <c r="FZ13" s="43" t="s">
        <v>340</v>
      </c>
      <c r="GA13" s="43" t="s">
        <v>340</v>
      </c>
      <c r="GB13" s="43" t="s">
        <v>340</v>
      </c>
      <c r="GC13" s="43" t="s">
        <v>340</v>
      </c>
      <c r="GD13" s="43" t="s">
        <v>341</v>
      </c>
      <c r="GE13" s="43" t="s">
        <v>340</v>
      </c>
      <c r="GF13" s="43" t="s">
        <v>338</v>
      </c>
      <c r="GG13" s="43" t="s">
        <v>338</v>
      </c>
      <c r="GH13" s="43" t="s">
        <v>338</v>
      </c>
      <c r="GI13" s="43" t="s">
        <v>338</v>
      </c>
      <c r="GJ13" s="43" t="s">
        <v>340</v>
      </c>
      <c r="GK13" s="43" t="s">
        <v>338</v>
      </c>
      <c r="GL13" s="43" t="s">
        <v>338</v>
      </c>
      <c r="GM13" s="43" t="s">
        <v>338</v>
      </c>
      <c r="GN13" s="43" t="s">
        <v>338</v>
      </c>
      <c r="GO13" s="43" t="s">
        <v>338</v>
      </c>
      <c r="GP13" s="43" t="s">
        <v>338</v>
      </c>
      <c r="GQ13" s="43" t="s">
        <v>338</v>
      </c>
      <c r="GR13" s="43" t="s">
        <v>338</v>
      </c>
      <c r="GS13" s="43" t="s">
        <v>341</v>
      </c>
    </row>
    <row r="14" spans="1:201" x14ac:dyDescent="0.3">
      <c r="A14" s="45"/>
      <c r="B14" s="47" t="s">
        <v>567</v>
      </c>
      <c r="C14" s="47" t="s">
        <v>502</v>
      </c>
      <c r="D14" s="45" t="s">
        <v>330</v>
      </c>
      <c r="E14" s="45" t="s">
        <v>329</v>
      </c>
      <c r="F14" s="45" t="s">
        <v>433</v>
      </c>
      <c r="G14" s="43" t="s">
        <v>495</v>
      </c>
      <c r="H14" s="43" t="s">
        <v>497</v>
      </c>
      <c r="I14" s="119" t="s">
        <v>337</v>
      </c>
      <c r="J14" s="119" t="s">
        <v>829</v>
      </c>
      <c r="K14" s="119" t="s">
        <v>841</v>
      </c>
      <c r="L14" s="50">
        <v>6</v>
      </c>
      <c r="M14" s="129" t="s">
        <v>507</v>
      </c>
      <c r="N14" s="43" t="s">
        <v>338</v>
      </c>
      <c r="O14" s="43" t="s">
        <v>338</v>
      </c>
      <c r="P14" s="43" t="s">
        <v>340</v>
      </c>
      <c r="Q14" s="43" t="s">
        <v>338</v>
      </c>
      <c r="R14" s="43" t="s">
        <v>338</v>
      </c>
      <c r="S14" s="43" t="s">
        <v>338</v>
      </c>
      <c r="T14" s="43" t="s">
        <v>341</v>
      </c>
      <c r="U14" s="43" t="s">
        <v>338</v>
      </c>
      <c r="V14" s="43" t="s">
        <v>341</v>
      </c>
      <c r="W14" s="43" t="s">
        <v>341</v>
      </c>
      <c r="X14" s="43" t="s">
        <v>340</v>
      </c>
      <c r="Y14" s="43" t="s">
        <v>340</v>
      </c>
      <c r="Z14" s="43" t="s">
        <v>338</v>
      </c>
      <c r="AA14" s="43" t="s">
        <v>338</v>
      </c>
      <c r="AB14" s="43" t="s">
        <v>338</v>
      </c>
      <c r="AC14" s="43" t="s">
        <v>338</v>
      </c>
      <c r="AD14" s="43" t="s">
        <v>338</v>
      </c>
      <c r="AE14" s="43" t="s">
        <v>338</v>
      </c>
      <c r="AF14" s="43" t="s">
        <v>338</v>
      </c>
      <c r="AG14" s="43" t="s">
        <v>338</v>
      </c>
      <c r="AH14" s="43" t="s">
        <v>338</v>
      </c>
      <c r="AI14" s="43" t="s">
        <v>340</v>
      </c>
      <c r="AJ14" s="43" t="s">
        <v>338</v>
      </c>
      <c r="AK14" s="43" t="s">
        <v>338</v>
      </c>
      <c r="AL14" s="43" t="s">
        <v>341</v>
      </c>
      <c r="AM14" s="43" t="s">
        <v>338</v>
      </c>
      <c r="AN14" s="43" t="s">
        <v>338</v>
      </c>
      <c r="AO14" s="43" t="s">
        <v>338</v>
      </c>
      <c r="AP14" s="43" t="s">
        <v>338</v>
      </c>
      <c r="AQ14" s="43" t="s">
        <v>338</v>
      </c>
      <c r="AR14" s="43" t="s">
        <v>341</v>
      </c>
      <c r="AS14" s="43" t="s">
        <v>338</v>
      </c>
      <c r="AT14" s="43" t="s">
        <v>338</v>
      </c>
      <c r="AU14" s="43" t="s">
        <v>338</v>
      </c>
      <c r="AV14" s="43" t="s">
        <v>338</v>
      </c>
      <c r="AW14" s="43" t="s">
        <v>338</v>
      </c>
      <c r="AX14" s="43" t="s">
        <v>338</v>
      </c>
      <c r="AY14" s="43" t="s">
        <v>338</v>
      </c>
      <c r="AZ14" s="43" t="s">
        <v>341</v>
      </c>
      <c r="BA14" s="43" t="s">
        <v>338</v>
      </c>
      <c r="BB14" s="43" t="s">
        <v>338</v>
      </c>
      <c r="BC14" s="43" t="s">
        <v>340</v>
      </c>
      <c r="BD14" s="43" t="s">
        <v>338</v>
      </c>
      <c r="BE14" s="43" t="s">
        <v>338</v>
      </c>
      <c r="BF14" s="43" t="s">
        <v>339</v>
      </c>
      <c r="BG14" s="43" t="s">
        <v>339</v>
      </c>
      <c r="BH14" s="129" t="s">
        <v>878</v>
      </c>
      <c r="BI14" s="43" t="s">
        <v>338</v>
      </c>
      <c r="BJ14" s="43" t="s">
        <v>338</v>
      </c>
      <c r="BK14" s="43" t="s">
        <v>340</v>
      </c>
      <c r="BL14" s="43" t="s">
        <v>338</v>
      </c>
      <c r="BM14" s="43" t="s">
        <v>338</v>
      </c>
      <c r="BN14" s="43" t="s">
        <v>338</v>
      </c>
      <c r="BO14" s="43" t="s">
        <v>341</v>
      </c>
      <c r="BP14" s="43" t="s">
        <v>338</v>
      </c>
      <c r="BQ14" s="43" t="s">
        <v>341</v>
      </c>
      <c r="BR14" s="43" t="s">
        <v>341</v>
      </c>
      <c r="BS14" s="43" t="s">
        <v>338</v>
      </c>
      <c r="BT14" s="43" t="s">
        <v>338</v>
      </c>
      <c r="BU14" s="43" t="s">
        <v>338</v>
      </c>
      <c r="BV14" s="43" t="s">
        <v>338</v>
      </c>
      <c r="BW14" s="43" t="s">
        <v>338</v>
      </c>
      <c r="BX14" s="43" t="s">
        <v>338</v>
      </c>
      <c r="BY14" s="43" t="s">
        <v>338</v>
      </c>
      <c r="BZ14" s="43" t="s">
        <v>340</v>
      </c>
      <c r="CA14" s="43" t="s">
        <v>338</v>
      </c>
      <c r="CB14" s="43" t="s">
        <v>338</v>
      </c>
      <c r="CC14" s="43" t="s">
        <v>341</v>
      </c>
      <c r="CD14" s="43" t="s">
        <v>338</v>
      </c>
      <c r="CE14" s="43" t="s">
        <v>340</v>
      </c>
      <c r="CF14" s="43" t="s">
        <v>338</v>
      </c>
      <c r="CG14" s="43" t="s">
        <v>338</v>
      </c>
      <c r="CH14" s="43" t="s">
        <v>341</v>
      </c>
      <c r="CI14" s="43" t="s">
        <v>340</v>
      </c>
      <c r="CJ14" s="43" t="s">
        <v>338</v>
      </c>
      <c r="CK14" s="43" t="s">
        <v>341</v>
      </c>
      <c r="CL14" s="43" t="s">
        <v>338</v>
      </c>
      <c r="CM14" s="43" t="s">
        <v>341</v>
      </c>
      <c r="CN14" s="43" t="s">
        <v>338</v>
      </c>
      <c r="CO14" s="43" t="s">
        <v>338</v>
      </c>
      <c r="CP14" s="43" t="s">
        <v>338</v>
      </c>
      <c r="CQ14" s="43" t="s">
        <v>338</v>
      </c>
      <c r="CR14" s="43" t="s">
        <v>341</v>
      </c>
      <c r="CS14" s="43" t="s">
        <v>341</v>
      </c>
      <c r="CT14" s="43" t="s">
        <v>341</v>
      </c>
      <c r="CU14" s="43" t="s">
        <v>338</v>
      </c>
      <c r="CV14" s="43" t="s">
        <v>340</v>
      </c>
      <c r="CW14" s="43" t="s">
        <v>338</v>
      </c>
      <c r="CX14" s="43" t="s">
        <v>338</v>
      </c>
      <c r="CY14" s="43" t="s">
        <v>338</v>
      </c>
      <c r="CZ14" s="43" t="s">
        <v>338</v>
      </c>
      <c r="DA14" s="43" t="s">
        <v>340</v>
      </c>
      <c r="DB14" s="43" t="s">
        <v>338</v>
      </c>
      <c r="DC14" s="43" t="s">
        <v>338</v>
      </c>
      <c r="DD14" s="43" t="s">
        <v>338</v>
      </c>
      <c r="DE14" s="43" t="s">
        <v>338</v>
      </c>
      <c r="DF14" s="43" t="s">
        <v>340</v>
      </c>
      <c r="DG14" s="43" t="s">
        <v>338</v>
      </c>
      <c r="DH14" s="43" t="s">
        <v>338</v>
      </c>
      <c r="DI14" s="43" t="s">
        <v>338</v>
      </c>
      <c r="DJ14" s="43" t="s">
        <v>338</v>
      </c>
      <c r="DK14" s="43" t="s">
        <v>338</v>
      </c>
      <c r="DL14" s="43" t="s">
        <v>340</v>
      </c>
      <c r="DM14" s="43" t="s">
        <v>338</v>
      </c>
      <c r="DN14" s="43" t="s">
        <v>340</v>
      </c>
      <c r="DO14" s="43" t="s">
        <v>338</v>
      </c>
      <c r="DP14" s="43" t="s">
        <v>338</v>
      </c>
      <c r="DQ14" s="43" t="s">
        <v>338</v>
      </c>
      <c r="DR14" s="43" t="s">
        <v>338</v>
      </c>
      <c r="DS14" s="43" t="s">
        <v>340</v>
      </c>
      <c r="DT14" s="43" t="s">
        <v>338</v>
      </c>
      <c r="DU14" s="43" t="s">
        <v>340</v>
      </c>
      <c r="DV14" s="43" t="s">
        <v>338</v>
      </c>
      <c r="DW14" s="43" t="s">
        <v>338</v>
      </c>
      <c r="DX14" s="43" t="s">
        <v>338</v>
      </c>
      <c r="DY14" s="43" t="s">
        <v>338</v>
      </c>
      <c r="DZ14" s="43" t="s">
        <v>340</v>
      </c>
      <c r="EA14" s="43" t="s">
        <v>338</v>
      </c>
      <c r="EB14" s="43" t="s">
        <v>340</v>
      </c>
      <c r="EC14" s="43" t="s">
        <v>338</v>
      </c>
      <c r="ED14" s="43" t="s">
        <v>338</v>
      </c>
      <c r="EE14" s="43" t="s">
        <v>338</v>
      </c>
      <c r="EF14" s="43" t="s">
        <v>338</v>
      </c>
      <c r="EG14" s="43" t="s">
        <v>338</v>
      </c>
      <c r="EH14" s="43" t="s">
        <v>340</v>
      </c>
      <c r="EI14" s="43" t="s">
        <v>338</v>
      </c>
      <c r="EJ14" s="43" t="s">
        <v>341</v>
      </c>
      <c r="EK14" s="43" t="s">
        <v>338</v>
      </c>
      <c r="EL14" s="43" t="s">
        <v>340</v>
      </c>
      <c r="EM14" s="43" t="s">
        <v>338</v>
      </c>
      <c r="EN14" s="43" t="s">
        <v>341</v>
      </c>
      <c r="EO14" s="43" t="s">
        <v>341</v>
      </c>
      <c r="EP14" s="43" t="s">
        <v>341</v>
      </c>
      <c r="EQ14" s="43" t="s">
        <v>338</v>
      </c>
      <c r="ER14" s="43" t="s">
        <v>338</v>
      </c>
      <c r="ES14" s="43" t="s">
        <v>338</v>
      </c>
      <c r="ET14" s="43" t="s">
        <v>340</v>
      </c>
      <c r="EU14" s="43" t="s">
        <v>338</v>
      </c>
      <c r="EV14" s="43" t="s">
        <v>338</v>
      </c>
      <c r="EW14" s="43" t="s">
        <v>338</v>
      </c>
      <c r="EX14" s="43" t="s">
        <v>338</v>
      </c>
      <c r="EY14" s="43" t="s">
        <v>338</v>
      </c>
      <c r="EZ14" s="43" t="s">
        <v>340</v>
      </c>
      <c r="FA14" s="43" t="s">
        <v>338</v>
      </c>
      <c r="FB14" s="43" t="s">
        <v>338</v>
      </c>
      <c r="FC14" s="43" t="s">
        <v>338</v>
      </c>
      <c r="FD14" s="43" t="s">
        <v>340</v>
      </c>
      <c r="FE14" s="43" t="s">
        <v>341</v>
      </c>
      <c r="FF14" s="43" t="s">
        <v>339</v>
      </c>
      <c r="FG14" s="43" t="s">
        <v>339</v>
      </c>
      <c r="FH14" s="43" t="s">
        <v>339</v>
      </c>
      <c r="FI14" s="43" t="s">
        <v>339</v>
      </c>
      <c r="FJ14" s="43" t="s">
        <v>338</v>
      </c>
      <c r="FK14" s="43" t="s">
        <v>338</v>
      </c>
      <c r="FL14" s="43" t="s">
        <v>338</v>
      </c>
      <c r="FM14" s="43" t="s">
        <v>340</v>
      </c>
      <c r="FN14" s="43" t="s">
        <v>338</v>
      </c>
      <c r="FO14" s="43" t="s">
        <v>338</v>
      </c>
      <c r="FP14" s="43" t="s">
        <v>338</v>
      </c>
      <c r="FQ14" s="43" t="s">
        <v>340</v>
      </c>
      <c r="FR14" s="43" t="s">
        <v>338</v>
      </c>
      <c r="FS14" s="43" t="s">
        <v>338</v>
      </c>
      <c r="FT14" s="43" t="s">
        <v>340</v>
      </c>
      <c r="FU14" s="43" t="s">
        <v>338</v>
      </c>
      <c r="FV14" s="43" t="s">
        <v>338</v>
      </c>
      <c r="FW14" s="43" t="s">
        <v>338</v>
      </c>
      <c r="FX14" s="43" t="s">
        <v>338</v>
      </c>
      <c r="FY14" s="43" t="s">
        <v>338</v>
      </c>
      <c r="FZ14" s="43" t="s">
        <v>340</v>
      </c>
      <c r="GA14" s="43" t="s">
        <v>340</v>
      </c>
      <c r="GB14" s="43" t="s">
        <v>340</v>
      </c>
      <c r="GC14" s="43" t="s">
        <v>340</v>
      </c>
      <c r="GD14" s="43" t="s">
        <v>341</v>
      </c>
      <c r="GE14" s="43" t="s">
        <v>340</v>
      </c>
      <c r="GF14" s="43" t="s">
        <v>338</v>
      </c>
      <c r="GG14" s="43" t="s">
        <v>338</v>
      </c>
      <c r="GH14" s="43" t="s">
        <v>338</v>
      </c>
      <c r="GI14" s="43" t="s">
        <v>338</v>
      </c>
      <c r="GJ14" s="43" t="s">
        <v>340</v>
      </c>
      <c r="GK14" s="43" t="s">
        <v>338</v>
      </c>
      <c r="GL14" s="43" t="s">
        <v>338</v>
      </c>
      <c r="GM14" s="43" t="s">
        <v>338</v>
      </c>
      <c r="GN14" s="43" t="s">
        <v>338</v>
      </c>
      <c r="GO14" s="43" t="s">
        <v>338</v>
      </c>
      <c r="GP14" s="43" t="s">
        <v>338</v>
      </c>
      <c r="GQ14" s="43" t="s">
        <v>338</v>
      </c>
      <c r="GR14" s="43" t="s">
        <v>338</v>
      </c>
      <c r="GS14" s="43" t="s">
        <v>341</v>
      </c>
    </row>
    <row r="15" spans="1:201" x14ac:dyDescent="0.3">
      <c r="A15" s="45"/>
      <c r="B15" s="47" t="s">
        <v>567</v>
      </c>
      <c r="C15" s="47" t="s">
        <v>502</v>
      </c>
      <c r="D15" s="45" t="s">
        <v>330</v>
      </c>
      <c r="E15" s="45" t="s">
        <v>330</v>
      </c>
      <c r="F15" s="45" t="s">
        <v>433</v>
      </c>
      <c r="G15" s="43" t="s">
        <v>495</v>
      </c>
      <c r="H15" s="43" t="s">
        <v>497</v>
      </c>
      <c r="I15" s="119" t="s">
        <v>337</v>
      </c>
      <c r="J15" s="119" t="s">
        <v>831</v>
      </c>
      <c r="K15" s="119" t="s">
        <v>842</v>
      </c>
      <c r="L15" s="50">
        <v>14</v>
      </c>
      <c r="M15" s="129" t="s">
        <v>507</v>
      </c>
      <c r="N15" s="43" t="s">
        <v>338</v>
      </c>
      <c r="O15" s="43" t="s">
        <v>338</v>
      </c>
      <c r="P15" s="43" t="s">
        <v>340</v>
      </c>
      <c r="Q15" s="43" t="s">
        <v>338</v>
      </c>
      <c r="R15" s="43" t="s">
        <v>338</v>
      </c>
      <c r="S15" s="43" t="s">
        <v>338</v>
      </c>
      <c r="T15" s="43" t="s">
        <v>341</v>
      </c>
      <c r="U15" s="43" t="s">
        <v>338</v>
      </c>
      <c r="V15" s="43" t="s">
        <v>341</v>
      </c>
      <c r="W15" s="43" t="s">
        <v>341</v>
      </c>
      <c r="X15" s="43" t="s">
        <v>340</v>
      </c>
      <c r="Y15" s="43" t="s">
        <v>340</v>
      </c>
      <c r="Z15" s="43" t="s">
        <v>338</v>
      </c>
      <c r="AA15" s="43" t="s">
        <v>338</v>
      </c>
      <c r="AB15" s="43" t="s">
        <v>338</v>
      </c>
      <c r="AC15" s="43" t="s">
        <v>338</v>
      </c>
      <c r="AD15" s="43" t="s">
        <v>338</v>
      </c>
      <c r="AE15" s="43" t="s">
        <v>338</v>
      </c>
      <c r="AF15" s="43" t="s">
        <v>338</v>
      </c>
      <c r="AG15" s="43" t="s">
        <v>338</v>
      </c>
      <c r="AH15" s="43" t="s">
        <v>338</v>
      </c>
      <c r="AI15" s="43" t="s">
        <v>340</v>
      </c>
      <c r="AJ15" s="43" t="s">
        <v>338</v>
      </c>
      <c r="AK15" s="43" t="s">
        <v>338</v>
      </c>
      <c r="AL15" s="43" t="s">
        <v>341</v>
      </c>
      <c r="AM15" s="43" t="s">
        <v>338</v>
      </c>
      <c r="AN15" s="43" t="s">
        <v>338</v>
      </c>
      <c r="AO15" s="43" t="s">
        <v>338</v>
      </c>
      <c r="AP15" s="43" t="s">
        <v>338</v>
      </c>
      <c r="AQ15" s="43" t="s">
        <v>338</v>
      </c>
      <c r="AR15" s="43" t="s">
        <v>341</v>
      </c>
      <c r="AS15" s="43" t="s">
        <v>338</v>
      </c>
      <c r="AT15" s="43" t="s">
        <v>338</v>
      </c>
      <c r="AU15" s="43" t="s">
        <v>338</v>
      </c>
      <c r="AV15" s="43" t="s">
        <v>338</v>
      </c>
      <c r="AW15" s="43" t="s">
        <v>338</v>
      </c>
      <c r="AX15" s="43" t="s">
        <v>338</v>
      </c>
      <c r="AY15" s="43" t="s">
        <v>338</v>
      </c>
      <c r="AZ15" s="43" t="s">
        <v>341</v>
      </c>
      <c r="BA15" s="43" t="s">
        <v>338</v>
      </c>
      <c r="BB15" s="43" t="s">
        <v>338</v>
      </c>
      <c r="BC15" s="43" t="s">
        <v>340</v>
      </c>
      <c r="BD15" s="43" t="s">
        <v>338</v>
      </c>
      <c r="BE15" s="43" t="s">
        <v>338</v>
      </c>
      <c r="BF15" s="43" t="s">
        <v>339</v>
      </c>
      <c r="BG15" s="43" t="s">
        <v>339</v>
      </c>
      <c r="BH15" s="129" t="s">
        <v>878</v>
      </c>
      <c r="BI15" s="43" t="s">
        <v>338</v>
      </c>
      <c r="BJ15" s="43" t="s">
        <v>338</v>
      </c>
      <c r="BK15" s="43" t="s">
        <v>340</v>
      </c>
      <c r="BL15" s="43" t="s">
        <v>338</v>
      </c>
      <c r="BM15" s="43" t="s">
        <v>338</v>
      </c>
      <c r="BN15" s="43" t="s">
        <v>338</v>
      </c>
      <c r="BO15" s="43" t="s">
        <v>341</v>
      </c>
      <c r="BP15" s="43" t="s">
        <v>338</v>
      </c>
      <c r="BQ15" s="43" t="s">
        <v>341</v>
      </c>
      <c r="BR15" s="43" t="s">
        <v>341</v>
      </c>
      <c r="BS15" s="43" t="s">
        <v>338</v>
      </c>
      <c r="BT15" s="43" t="s">
        <v>338</v>
      </c>
      <c r="BU15" s="43" t="s">
        <v>338</v>
      </c>
      <c r="BV15" s="43" t="s">
        <v>338</v>
      </c>
      <c r="BW15" s="43" t="s">
        <v>338</v>
      </c>
      <c r="BX15" s="43" t="s">
        <v>338</v>
      </c>
      <c r="BY15" s="43" t="s">
        <v>338</v>
      </c>
      <c r="BZ15" s="43" t="s">
        <v>340</v>
      </c>
      <c r="CA15" s="43" t="s">
        <v>338</v>
      </c>
      <c r="CB15" s="43" t="s">
        <v>338</v>
      </c>
      <c r="CC15" s="43" t="s">
        <v>341</v>
      </c>
      <c r="CD15" s="43" t="s">
        <v>338</v>
      </c>
      <c r="CE15" s="43" t="s">
        <v>340</v>
      </c>
      <c r="CF15" s="43" t="s">
        <v>338</v>
      </c>
      <c r="CG15" s="43" t="s">
        <v>338</v>
      </c>
      <c r="CH15" s="43" t="s">
        <v>341</v>
      </c>
      <c r="CI15" s="43" t="s">
        <v>340</v>
      </c>
      <c r="CJ15" s="43" t="s">
        <v>338</v>
      </c>
      <c r="CK15" s="43" t="s">
        <v>341</v>
      </c>
      <c r="CL15" s="43" t="s">
        <v>338</v>
      </c>
      <c r="CM15" s="43" t="s">
        <v>341</v>
      </c>
      <c r="CN15" s="43" t="s">
        <v>338</v>
      </c>
      <c r="CO15" s="43" t="s">
        <v>338</v>
      </c>
      <c r="CP15" s="43" t="s">
        <v>338</v>
      </c>
      <c r="CQ15" s="43" t="s">
        <v>338</v>
      </c>
      <c r="CR15" s="43" t="s">
        <v>341</v>
      </c>
      <c r="CS15" s="43" t="s">
        <v>341</v>
      </c>
      <c r="CT15" s="43" t="s">
        <v>341</v>
      </c>
      <c r="CU15" s="43" t="s">
        <v>338</v>
      </c>
      <c r="CV15" s="43" t="s">
        <v>340</v>
      </c>
      <c r="CW15" s="43" t="s">
        <v>338</v>
      </c>
      <c r="CX15" s="43" t="s">
        <v>338</v>
      </c>
      <c r="CY15" s="43" t="s">
        <v>338</v>
      </c>
      <c r="CZ15" s="43" t="s">
        <v>338</v>
      </c>
      <c r="DA15" s="43" t="s">
        <v>340</v>
      </c>
      <c r="DB15" s="43" t="s">
        <v>338</v>
      </c>
      <c r="DC15" s="43" t="s">
        <v>338</v>
      </c>
      <c r="DD15" s="43" t="s">
        <v>338</v>
      </c>
      <c r="DE15" s="43" t="s">
        <v>338</v>
      </c>
      <c r="DF15" s="43" t="s">
        <v>340</v>
      </c>
      <c r="DG15" s="43" t="s">
        <v>338</v>
      </c>
      <c r="DH15" s="43" t="s">
        <v>338</v>
      </c>
      <c r="DI15" s="43" t="s">
        <v>338</v>
      </c>
      <c r="DJ15" s="43" t="s">
        <v>338</v>
      </c>
      <c r="DK15" s="43" t="s">
        <v>338</v>
      </c>
      <c r="DL15" s="43" t="s">
        <v>340</v>
      </c>
      <c r="DM15" s="43" t="s">
        <v>338</v>
      </c>
      <c r="DN15" s="43" t="s">
        <v>340</v>
      </c>
      <c r="DO15" s="43" t="s">
        <v>338</v>
      </c>
      <c r="DP15" s="43" t="s">
        <v>338</v>
      </c>
      <c r="DQ15" s="43" t="s">
        <v>338</v>
      </c>
      <c r="DR15" s="43" t="s">
        <v>338</v>
      </c>
      <c r="DS15" s="43" t="s">
        <v>340</v>
      </c>
      <c r="DT15" s="43" t="s">
        <v>338</v>
      </c>
      <c r="DU15" s="43" t="s">
        <v>340</v>
      </c>
      <c r="DV15" s="43" t="s">
        <v>338</v>
      </c>
      <c r="DW15" s="43" t="s">
        <v>338</v>
      </c>
      <c r="DX15" s="43" t="s">
        <v>338</v>
      </c>
      <c r="DY15" s="43" t="s">
        <v>338</v>
      </c>
      <c r="DZ15" s="43" t="s">
        <v>340</v>
      </c>
      <c r="EA15" s="43" t="s">
        <v>338</v>
      </c>
      <c r="EB15" s="43" t="s">
        <v>340</v>
      </c>
      <c r="EC15" s="43" t="s">
        <v>338</v>
      </c>
      <c r="ED15" s="43" t="s">
        <v>338</v>
      </c>
      <c r="EE15" s="43" t="s">
        <v>338</v>
      </c>
      <c r="EF15" s="43" t="s">
        <v>338</v>
      </c>
      <c r="EG15" s="43" t="s">
        <v>338</v>
      </c>
      <c r="EH15" s="43" t="s">
        <v>340</v>
      </c>
      <c r="EI15" s="43" t="s">
        <v>338</v>
      </c>
      <c r="EJ15" s="43" t="s">
        <v>341</v>
      </c>
      <c r="EK15" s="43" t="s">
        <v>338</v>
      </c>
      <c r="EL15" s="43" t="s">
        <v>340</v>
      </c>
      <c r="EM15" s="43" t="s">
        <v>338</v>
      </c>
      <c r="EN15" s="43" t="s">
        <v>341</v>
      </c>
      <c r="EO15" s="43" t="s">
        <v>341</v>
      </c>
      <c r="EP15" s="43" t="s">
        <v>341</v>
      </c>
      <c r="EQ15" s="43" t="s">
        <v>338</v>
      </c>
      <c r="ER15" s="43" t="s">
        <v>338</v>
      </c>
      <c r="ES15" s="43" t="s">
        <v>338</v>
      </c>
      <c r="ET15" s="43" t="s">
        <v>340</v>
      </c>
      <c r="EU15" s="43" t="s">
        <v>338</v>
      </c>
      <c r="EV15" s="43" t="s">
        <v>338</v>
      </c>
      <c r="EW15" s="43" t="s">
        <v>338</v>
      </c>
      <c r="EX15" s="43" t="s">
        <v>338</v>
      </c>
      <c r="EY15" s="43" t="s">
        <v>338</v>
      </c>
      <c r="EZ15" s="43" t="s">
        <v>340</v>
      </c>
      <c r="FA15" s="43" t="s">
        <v>338</v>
      </c>
      <c r="FB15" s="43" t="s">
        <v>338</v>
      </c>
      <c r="FC15" s="43" t="s">
        <v>338</v>
      </c>
      <c r="FD15" s="43" t="s">
        <v>340</v>
      </c>
      <c r="FE15" s="43" t="s">
        <v>341</v>
      </c>
      <c r="FF15" s="43" t="s">
        <v>339</v>
      </c>
      <c r="FG15" s="43" t="s">
        <v>339</v>
      </c>
      <c r="FH15" s="43" t="s">
        <v>339</v>
      </c>
      <c r="FI15" s="43" t="s">
        <v>339</v>
      </c>
      <c r="FJ15" s="43" t="s">
        <v>338</v>
      </c>
      <c r="FK15" s="43" t="s">
        <v>338</v>
      </c>
      <c r="FL15" s="43" t="s">
        <v>338</v>
      </c>
      <c r="FM15" s="43" t="s">
        <v>340</v>
      </c>
      <c r="FN15" s="43" t="s">
        <v>338</v>
      </c>
      <c r="FO15" s="43" t="s">
        <v>338</v>
      </c>
      <c r="FP15" s="43" t="s">
        <v>338</v>
      </c>
      <c r="FQ15" s="43" t="s">
        <v>340</v>
      </c>
      <c r="FR15" s="43" t="s">
        <v>338</v>
      </c>
      <c r="FS15" s="43" t="s">
        <v>338</v>
      </c>
      <c r="FT15" s="43" t="s">
        <v>340</v>
      </c>
      <c r="FU15" s="43" t="s">
        <v>338</v>
      </c>
      <c r="FV15" s="43" t="s">
        <v>338</v>
      </c>
      <c r="FW15" s="43" t="s">
        <v>338</v>
      </c>
      <c r="FX15" s="43" t="s">
        <v>338</v>
      </c>
      <c r="FY15" s="43" t="s">
        <v>338</v>
      </c>
      <c r="FZ15" s="43" t="s">
        <v>340</v>
      </c>
      <c r="GA15" s="43" t="s">
        <v>340</v>
      </c>
      <c r="GB15" s="43" t="s">
        <v>340</v>
      </c>
      <c r="GC15" s="43" t="s">
        <v>340</v>
      </c>
      <c r="GD15" s="43" t="s">
        <v>341</v>
      </c>
      <c r="GE15" s="43" t="s">
        <v>340</v>
      </c>
      <c r="GF15" s="43" t="s">
        <v>338</v>
      </c>
      <c r="GG15" s="43" t="s">
        <v>338</v>
      </c>
      <c r="GH15" s="43" t="s">
        <v>338</v>
      </c>
      <c r="GI15" s="43" t="s">
        <v>338</v>
      </c>
      <c r="GJ15" s="43" t="s">
        <v>340</v>
      </c>
      <c r="GK15" s="43" t="s">
        <v>338</v>
      </c>
      <c r="GL15" s="43" t="s">
        <v>338</v>
      </c>
      <c r="GM15" s="43" t="s">
        <v>338</v>
      </c>
      <c r="GN15" s="43" t="s">
        <v>338</v>
      </c>
      <c r="GO15" s="43" t="s">
        <v>338</v>
      </c>
      <c r="GP15" s="43" t="s">
        <v>338</v>
      </c>
      <c r="GQ15" s="43" t="s">
        <v>338</v>
      </c>
      <c r="GR15" s="43" t="s">
        <v>338</v>
      </c>
      <c r="GS15" s="43" t="s">
        <v>341</v>
      </c>
    </row>
    <row r="16" spans="1:201" x14ac:dyDescent="0.3">
      <c r="A16" s="45"/>
      <c r="B16" s="47" t="s">
        <v>567</v>
      </c>
      <c r="C16" s="47" t="s">
        <v>502</v>
      </c>
      <c r="D16" s="45" t="s">
        <v>330</v>
      </c>
      <c r="E16" s="45" t="s">
        <v>337</v>
      </c>
      <c r="F16" s="45" t="s">
        <v>433</v>
      </c>
      <c r="G16" s="43" t="s">
        <v>495</v>
      </c>
      <c r="H16" s="43" t="s">
        <v>497</v>
      </c>
      <c r="I16" s="119" t="s">
        <v>337</v>
      </c>
      <c r="J16" s="119" t="s">
        <v>833</v>
      </c>
      <c r="K16" s="119" t="s">
        <v>843</v>
      </c>
      <c r="L16" s="50">
        <v>22</v>
      </c>
      <c r="M16" s="129" t="s">
        <v>507</v>
      </c>
      <c r="N16" s="43" t="s">
        <v>338</v>
      </c>
      <c r="O16" s="43" t="s">
        <v>338</v>
      </c>
      <c r="P16" s="43" t="s">
        <v>340</v>
      </c>
      <c r="Q16" s="43" t="s">
        <v>338</v>
      </c>
      <c r="R16" s="43" t="s">
        <v>338</v>
      </c>
      <c r="S16" s="43" t="s">
        <v>338</v>
      </c>
      <c r="T16" s="43" t="s">
        <v>341</v>
      </c>
      <c r="U16" s="43" t="s">
        <v>338</v>
      </c>
      <c r="V16" s="43" t="s">
        <v>341</v>
      </c>
      <c r="W16" s="43" t="s">
        <v>341</v>
      </c>
      <c r="X16" s="43" t="s">
        <v>340</v>
      </c>
      <c r="Y16" s="43" t="s">
        <v>340</v>
      </c>
      <c r="Z16" s="43" t="s">
        <v>338</v>
      </c>
      <c r="AA16" s="43" t="s">
        <v>338</v>
      </c>
      <c r="AB16" s="43" t="s">
        <v>338</v>
      </c>
      <c r="AC16" s="43" t="s">
        <v>338</v>
      </c>
      <c r="AD16" s="43" t="s">
        <v>338</v>
      </c>
      <c r="AE16" s="43" t="s">
        <v>338</v>
      </c>
      <c r="AF16" s="43" t="s">
        <v>338</v>
      </c>
      <c r="AG16" s="43" t="s">
        <v>338</v>
      </c>
      <c r="AH16" s="43" t="s">
        <v>338</v>
      </c>
      <c r="AI16" s="43" t="s">
        <v>340</v>
      </c>
      <c r="AJ16" s="43" t="s">
        <v>338</v>
      </c>
      <c r="AK16" s="43" t="s">
        <v>338</v>
      </c>
      <c r="AL16" s="43" t="s">
        <v>341</v>
      </c>
      <c r="AM16" s="43" t="s">
        <v>338</v>
      </c>
      <c r="AN16" s="43" t="s">
        <v>338</v>
      </c>
      <c r="AO16" s="43" t="s">
        <v>338</v>
      </c>
      <c r="AP16" s="43" t="s">
        <v>338</v>
      </c>
      <c r="AQ16" s="43" t="s">
        <v>338</v>
      </c>
      <c r="AR16" s="43" t="s">
        <v>341</v>
      </c>
      <c r="AS16" s="43" t="s">
        <v>338</v>
      </c>
      <c r="AT16" s="43" t="s">
        <v>338</v>
      </c>
      <c r="AU16" s="43" t="s">
        <v>338</v>
      </c>
      <c r="AV16" s="43" t="s">
        <v>338</v>
      </c>
      <c r="AW16" s="43" t="s">
        <v>338</v>
      </c>
      <c r="AX16" s="43" t="s">
        <v>338</v>
      </c>
      <c r="AY16" s="43" t="s">
        <v>338</v>
      </c>
      <c r="AZ16" s="43" t="s">
        <v>341</v>
      </c>
      <c r="BA16" s="43" t="s">
        <v>338</v>
      </c>
      <c r="BB16" s="43" t="s">
        <v>338</v>
      </c>
      <c r="BC16" s="43" t="s">
        <v>340</v>
      </c>
      <c r="BD16" s="43" t="s">
        <v>338</v>
      </c>
      <c r="BE16" s="43" t="s">
        <v>338</v>
      </c>
      <c r="BF16" s="43" t="s">
        <v>339</v>
      </c>
      <c r="BG16" s="43" t="s">
        <v>339</v>
      </c>
      <c r="BH16" s="129" t="s">
        <v>878</v>
      </c>
      <c r="BI16" s="43" t="s">
        <v>338</v>
      </c>
      <c r="BJ16" s="43" t="s">
        <v>338</v>
      </c>
      <c r="BK16" s="43" t="s">
        <v>340</v>
      </c>
      <c r="BL16" s="43" t="s">
        <v>338</v>
      </c>
      <c r="BM16" s="43" t="s">
        <v>338</v>
      </c>
      <c r="BN16" s="43" t="s">
        <v>338</v>
      </c>
      <c r="BO16" s="43" t="s">
        <v>341</v>
      </c>
      <c r="BP16" s="43" t="s">
        <v>338</v>
      </c>
      <c r="BQ16" s="43" t="s">
        <v>341</v>
      </c>
      <c r="BR16" s="43" t="s">
        <v>341</v>
      </c>
      <c r="BS16" s="43" t="s">
        <v>338</v>
      </c>
      <c r="BT16" s="43" t="s">
        <v>338</v>
      </c>
      <c r="BU16" s="43" t="s">
        <v>338</v>
      </c>
      <c r="BV16" s="43" t="s">
        <v>338</v>
      </c>
      <c r="BW16" s="43" t="s">
        <v>338</v>
      </c>
      <c r="BX16" s="43" t="s">
        <v>338</v>
      </c>
      <c r="BY16" s="43" t="s">
        <v>338</v>
      </c>
      <c r="BZ16" s="43" t="s">
        <v>340</v>
      </c>
      <c r="CA16" s="43" t="s">
        <v>338</v>
      </c>
      <c r="CB16" s="43" t="s">
        <v>338</v>
      </c>
      <c r="CC16" s="43" t="s">
        <v>341</v>
      </c>
      <c r="CD16" s="43" t="s">
        <v>338</v>
      </c>
      <c r="CE16" s="43" t="s">
        <v>340</v>
      </c>
      <c r="CF16" s="43" t="s">
        <v>338</v>
      </c>
      <c r="CG16" s="43" t="s">
        <v>338</v>
      </c>
      <c r="CH16" s="43" t="s">
        <v>341</v>
      </c>
      <c r="CI16" s="43" t="s">
        <v>340</v>
      </c>
      <c r="CJ16" s="43" t="s">
        <v>338</v>
      </c>
      <c r="CK16" s="43" t="s">
        <v>341</v>
      </c>
      <c r="CL16" s="43" t="s">
        <v>338</v>
      </c>
      <c r="CM16" s="43" t="s">
        <v>341</v>
      </c>
      <c r="CN16" s="43" t="s">
        <v>338</v>
      </c>
      <c r="CO16" s="43" t="s">
        <v>341</v>
      </c>
      <c r="CP16" s="43" t="s">
        <v>341</v>
      </c>
      <c r="CQ16" s="43" t="s">
        <v>341</v>
      </c>
      <c r="CR16" s="43" t="s">
        <v>341</v>
      </c>
      <c r="CS16" s="43" t="s">
        <v>341</v>
      </c>
      <c r="CT16" s="43" t="s">
        <v>341</v>
      </c>
      <c r="CU16" s="43" t="s">
        <v>341</v>
      </c>
      <c r="CV16" s="43" t="s">
        <v>340</v>
      </c>
      <c r="CW16" s="43" t="s">
        <v>338</v>
      </c>
      <c r="CX16" s="43" t="s">
        <v>338</v>
      </c>
      <c r="CY16" s="43" t="s">
        <v>338</v>
      </c>
      <c r="CZ16" s="43" t="s">
        <v>338</v>
      </c>
      <c r="DA16" s="43" t="s">
        <v>340</v>
      </c>
      <c r="DB16" s="43" t="s">
        <v>338</v>
      </c>
      <c r="DC16" s="43" t="s">
        <v>338</v>
      </c>
      <c r="DD16" s="43" t="s">
        <v>338</v>
      </c>
      <c r="DE16" s="43" t="s">
        <v>338</v>
      </c>
      <c r="DF16" s="43" t="s">
        <v>340</v>
      </c>
      <c r="DG16" s="43" t="s">
        <v>338</v>
      </c>
      <c r="DH16" s="43" t="s">
        <v>338</v>
      </c>
      <c r="DI16" s="43" t="s">
        <v>338</v>
      </c>
      <c r="DJ16" s="43" t="s">
        <v>338</v>
      </c>
      <c r="DK16" s="43" t="s">
        <v>338</v>
      </c>
      <c r="DL16" s="43" t="s">
        <v>340</v>
      </c>
      <c r="DM16" s="43" t="s">
        <v>338</v>
      </c>
      <c r="DN16" s="43" t="s">
        <v>340</v>
      </c>
      <c r="DO16" s="43" t="s">
        <v>338</v>
      </c>
      <c r="DP16" s="43" t="s">
        <v>338</v>
      </c>
      <c r="DQ16" s="43" t="s">
        <v>338</v>
      </c>
      <c r="DR16" s="43" t="s">
        <v>338</v>
      </c>
      <c r="DS16" s="43" t="s">
        <v>340</v>
      </c>
      <c r="DT16" s="43" t="s">
        <v>338</v>
      </c>
      <c r="DU16" s="43" t="s">
        <v>340</v>
      </c>
      <c r="DV16" s="43" t="s">
        <v>338</v>
      </c>
      <c r="DW16" s="43" t="s">
        <v>338</v>
      </c>
      <c r="DX16" s="43" t="s">
        <v>338</v>
      </c>
      <c r="DY16" s="43" t="s">
        <v>338</v>
      </c>
      <c r="DZ16" s="43" t="s">
        <v>340</v>
      </c>
      <c r="EA16" s="43" t="s">
        <v>338</v>
      </c>
      <c r="EB16" s="43" t="s">
        <v>340</v>
      </c>
      <c r="EC16" s="43" t="s">
        <v>338</v>
      </c>
      <c r="ED16" s="43" t="s">
        <v>338</v>
      </c>
      <c r="EE16" s="43" t="s">
        <v>338</v>
      </c>
      <c r="EF16" s="43" t="s">
        <v>338</v>
      </c>
      <c r="EG16" s="43" t="s">
        <v>338</v>
      </c>
      <c r="EH16" s="43" t="s">
        <v>340</v>
      </c>
      <c r="EI16" s="43" t="s">
        <v>338</v>
      </c>
      <c r="EJ16" s="43" t="s">
        <v>341</v>
      </c>
      <c r="EK16" s="43" t="s">
        <v>338</v>
      </c>
      <c r="EL16" s="43" t="s">
        <v>340</v>
      </c>
      <c r="EM16" s="43" t="s">
        <v>338</v>
      </c>
      <c r="EN16" s="43" t="s">
        <v>341</v>
      </c>
      <c r="EO16" s="43" t="s">
        <v>341</v>
      </c>
      <c r="EP16" s="43" t="s">
        <v>341</v>
      </c>
      <c r="EQ16" s="43" t="s">
        <v>338</v>
      </c>
      <c r="ER16" s="43" t="s">
        <v>338</v>
      </c>
      <c r="ES16" s="43" t="s">
        <v>338</v>
      </c>
      <c r="ET16" s="43" t="s">
        <v>340</v>
      </c>
      <c r="EU16" s="43" t="s">
        <v>338</v>
      </c>
      <c r="EV16" s="43" t="s">
        <v>338</v>
      </c>
      <c r="EW16" s="43" t="s">
        <v>338</v>
      </c>
      <c r="EX16" s="43" t="s">
        <v>338</v>
      </c>
      <c r="EY16" s="43" t="s">
        <v>338</v>
      </c>
      <c r="EZ16" s="43" t="s">
        <v>340</v>
      </c>
      <c r="FA16" s="43" t="s">
        <v>338</v>
      </c>
      <c r="FB16" s="43" t="s">
        <v>338</v>
      </c>
      <c r="FC16" s="43" t="s">
        <v>338</v>
      </c>
      <c r="FD16" s="43" t="s">
        <v>340</v>
      </c>
      <c r="FE16" s="43" t="s">
        <v>341</v>
      </c>
      <c r="FF16" s="43" t="s">
        <v>339</v>
      </c>
      <c r="FG16" s="43" t="s">
        <v>339</v>
      </c>
      <c r="FH16" s="43" t="s">
        <v>339</v>
      </c>
      <c r="FI16" s="43" t="s">
        <v>339</v>
      </c>
      <c r="FJ16" s="43" t="s">
        <v>338</v>
      </c>
      <c r="FK16" s="43" t="s">
        <v>338</v>
      </c>
      <c r="FL16" s="43" t="s">
        <v>338</v>
      </c>
      <c r="FM16" s="43" t="s">
        <v>340</v>
      </c>
      <c r="FN16" s="43" t="s">
        <v>338</v>
      </c>
      <c r="FO16" s="43" t="s">
        <v>338</v>
      </c>
      <c r="FP16" s="43" t="s">
        <v>338</v>
      </c>
      <c r="FQ16" s="43" t="s">
        <v>340</v>
      </c>
      <c r="FR16" s="43" t="s">
        <v>338</v>
      </c>
      <c r="FS16" s="43" t="s">
        <v>338</v>
      </c>
      <c r="FT16" s="43" t="s">
        <v>340</v>
      </c>
      <c r="FU16" s="43" t="s">
        <v>338</v>
      </c>
      <c r="FV16" s="43" t="s">
        <v>338</v>
      </c>
      <c r="FW16" s="43" t="s">
        <v>338</v>
      </c>
      <c r="FX16" s="43" t="s">
        <v>338</v>
      </c>
      <c r="FY16" s="43" t="s">
        <v>338</v>
      </c>
      <c r="FZ16" s="43" t="s">
        <v>340</v>
      </c>
      <c r="GA16" s="43" t="s">
        <v>340</v>
      </c>
      <c r="GB16" s="43" t="s">
        <v>340</v>
      </c>
      <c r="GC16" s="43" t="s">
        <v>340</v>
      </c>
      <c r="GD16" s="43" t="s">
        <v>341</v>
      </c>
      <c r="GE16" s="43" t="s">
        <v>340</v>
      </c>
      <c r="GF16" s="43" t="s">
        <v>338</v>
      </c>
      <c r="GG16" s="43" t="s">
        <v>338</v>
      </c>
      <c r="GH16" s="43" t="s">
        <v>338</v>
      </c>
      <c r="GI16" s="43" t="s">
        <v>338</v>
      </c>
      <c r="GJ16" s="43" t="s">
        <v>340</v>
      </c>
      <c r="GK16" s="43" t="s">
        <v>338</v>
      </c>
      <c r="GL16" s="43" t="s">
        <v>338</v>
      </c>
      <c r="GM16" s="43" t="s">
        <v>338</v>
      </c>
      <c r="GN16" s="43" t="s">
        <v>338</v>
      </c>
      <c r="GO16" s="43" t="s">
        <v>338</v>
      </c>
      <c r="GP16" s="43" t="s">
        <v>338</v>
      </c>
      <c r="GQ16" s="43" t="s">
        <v>338</v>
      </c>
      <c r="GR16" s="43" t="s">
        <v>338</v>
      </c>
      <c r="GS16" s="43" t="s">
        <v>341</v>
      </c>
    </row>
    <row r="17" spans="1:201" x14ac:dyDescent="0.3">
      <c r="A17" s="45"/>
      <c r="B17" s="47" t="s">
        <v>568</v>
      </c>
      <c r="C17" s="47" t="s">
        <v>502</v>
      </c>
      <c r="D17" s="45" t="s">
        <v>330</v>
      </c>
      <c r="E17" s="45" t="s">
        <v>329</v>
      </c>
      <c r="F17" s="45" t="s">
        <v>336</v>
      </c>
      <c r="G17" s="43" t="s">
        <v>495</v>
      </c>
      <c r="H17" s="43" t="s">
        <v>497</v>
      </c>
      <c r="I17" s="119" t="s">
        <v>337</v>
      </c>
      <c r="J17" s="119" t="s">
        <v>830</v>
      </c>
      <c r="K17" s="119" t="s">
        <v>841</v>
      </c>
      <c r="L17" s="50">
        <v>10</v>
      </c>
      <c r="M17" s="129" t="s">
        <v>507</v>
      </c>
      <c r="N17" s="43" t="s">
        <v>338</v>
      </c>
      <c r="O17" s="43" t="s">
        <v>338</v>
      </c>
      <c r="P17" s="43" t="s">
        <v>340</v>
      </c>
      <c r="Q17" s="43" t="s">
        <v>338</v>
      </c>
      <c r="R17" s="43" t="s">
        <v>338</v>
      </c>
      <c r="S17" s="43" t="s">
        <v>338</v>
      </c>
      <c r="T17" s="43" t="s">
        <v>341</v>
      </c>
      <c r="U17" s="43" t="s">
        <v>338</v>
      </c>
      <c r="V17" s="43" t="s">
        <v>341</v>
      </c>
      <c r="W17" s="43" t="s">
        <v>341</v>
      </c>
      <c r="X17" s="43" t="s">
        <v>340</v>
      </c>
      <c r="Y17" s="43" t="s">
        <v>340</v>
      </c>
      <c r="Z17" s="43" t="s">
        <v>338</v>
      </c>
      <c r="AA17" s="43" t="s">
        <v>338</v>
      </c>
      <c r="AB17" s="43" t="s">
        <v>338</v>
      </c>
      <c r="AC17" s="43" t="s">
        <v>338</v>
      </c>
      <c r="AD17" s="43" t="s">
        <v>338</v>
      </c>
      <c r="AE17" s="43" t="s">
        <v>338</v>
      </c>
      <c r="AF17" s="43" t="s">
        <v>338</v>
      </c>
      <c r="AG17" s="43" t="s">
        <v>338</v>
      </c>
      <c r="AH17" s="43" t="s">
        <v>338</v>
      </c>
      <c r="AI17" s="43" t="s">
        <v>340</v>
      </c>
      <c r="AJ17" s="43" t="s">
        <v>338</v>
      </c>
      <c r="AK17" s="43" t="s">
        <v>338</v>
      </c>
      <c r="AL17" s="43" t="s">
        <v>341</v>
      </c>
      <c r="AM17" s="43" t="s">
        <v>338</v>
      </c>
      <c r="AN17" s="43" t="s">
        <v>338</v>
      </c>
      <c r="AO17" s="43" t="s">
        <v>338</v>
      </c>
      <c r="AP17" s="43" t="s">
        <v>341</v>
      </c>
      <c r="AQ17" s="43" t="s">
        <v>339</v>
      </c>
      <c r="AR17" s="43" t="s">
        <v>339</v>
      </c>
      <c r="AS17" s="43" t="s">
        <v>339</v>
      </c>
      <c r="AT17" s="43" t="s">
        <v>339</v>
      </c>
      <c r="AU17" s="43" t="s">
        <v>339</v>
      </c>
      <c r="AV17" s="43" t="s">
        <v>338</v>
      </c>
      <c r="AW17" s="43" t="s">
        <v>338</v>
      </c>
      <c r="AX17" s="43" t="s">
        <v>338</v>
      </c>
      <c r="AY17" s="43" t="s">
        <v>338</v>
      </c>
      <c r="AZ17" s="43" t="s">
        <v>341</v>
      </c>
      <c r="BA17" s="43" t="s">
        <v>338</v>
      </c>
      <c r="BB17" s="43" t="s">
        <v>338</v>
      </c>
      <c r="BC17" s="43" t="s">
        <v>340</v>
      </c>
      <c r="BD17" s="43" t="s">
        <v>338</v>
      </c>
      <c r="BE17" s="43" t="s">
        <v>338</v>
      </c>
      <c r="BF17" s="43" t="s">
        <v>339</v>
      </c>
      <c r="BG17" s="43" t="s">
        <v>339</v>
      </c>
      <c r="BH17" s="129" t="s">
        <v>878</v>
      </c>
      <c r="BI17" s="43" t="s">
        <v>338</v>
      </c>
      <c r="BJ17" s="43" t="s">
        <v>338</v>
      </c>
      <c r="BK17" s="43" t="s">
        <v>340</v>
      </c>
      <c r="BL17" s="43" t="s">
        <v>338</v>
      </c>
      <c r="BM17" s="43" t="s">
        <v>338</v>
      </c>
      <c r="BN17" s="43" t="s">
        <v>338</v>
      </c>
      <c r="BO17" s="43" t="s">
        <v>341</v>
      </c>
      <c r="BP17" s="43" t="s">
        <v>338</v>
      </c>
      <c r="BQ17" s="43" t="s">
        <v>341</v>
      </c>
      <c r="BR17" s="43" t="s">
        <v>341</v>
      </c>
      <c r="BS17" s="43" t="s">
        <v>338</v>
      </c>
      <c r="BT17" s="43" t="s">
        <v>338</v>
      </c>
      <c r="BU17" s="43" t="s">
        <v>338</v>
      </c>
      <c r="BV17" s="43" t="s">
        <v>338</v>
      </c>
      <c r="BW17" s="43" t="s">
        <v>338</v>
      </c>
      <c r="BX17" s="43" t="s">
        <v>338</v>
      </c>
      <c r="BY17" s="43" t="s">
        <v>338</v>
      </c>
      <c r="BZ17" s="43" t="s">
        <v>340</v>
      </c>
      <c r="CA17" s="43" t="s">
        <v>338</v>
      </c>
      <c r="CB17" s="43" t="s">
        <v>338</v>
      </c>
      <c r="CC17" s="43" t="s">
        <v>341</v>
      </c>
      <c r="CD17" s="43" t="s">
        <v>338</v>
      </c>
      <c r="CE17" s="43" t="s">
        <v>340</v>
      </c>
      <c r="CF17" s="43" t="s">
        <v>338</v>
      </c>
      <c r="CG17" s="43" t="s">
        <v>338</v>
      </c>
      <c r="CH17" s="43" t="s">
        <v>341</v>
      </c>
      <c r="CI17" s="43" t="s">
        <v>340</v>
      </c>
      <c r="CJ17" s="43" t="s">
        <v>338</v>
      </c>
      <c r="CK17" s="43" t="s">
        <v>341</v>
      </c>
      <c r="CL17" s="43" t="s">
        <v>338</v>
      </c>
      <c r="CM17" s="43" t="s">
        <v>341</v>
      </c>
      <c r="CN17" s="43" t="s">
        <v>338</v>
      </c>
      <c r="CO17" s="43" t="s">
        <v>338</v>
      </c>
      <c r="CP17" s="43" t="s">
        <v>338</v>
      </c>
      <c r="CQ17" s="43" t="s">
        <v>338</v>
      </c>
      <c r="CR17" s="43" t="s">
        <v>341</v>
      </c>
      <c r="CS17" s="43" t="s">
        <v>341</v>
      </c>
      <c r="CT17" s="43" t="s">
        <v>341</v>
      </c>
      <c r="CU17" s="43" t="s">
        <v>338</v>
      </c>
      <c r="CV17" s="43" t="s">
        <v>340</v>
      </c>
      <c r="CW17" s="43" t="s">
        <v>338</v>
      </c>
      <c r="CX17" s="43" t="s">
        <v>338</v>
      </c>
      <c r="CY17" s="43" t="s">
        <v>338</v>
      </c>
      <c r="CZ17" s="43" t="s">
        <v>338</v>
      </c>
      <c r="DA17" s="43" t="s">
        <v>340</v>
      </c>
      <c r="DB17" s="43" t="s">
        <v>338</v>
      </c>
      <c r="DC17" s="43" t="s">
        <v>338</v>
      </c>
      <c r="DD17" s="43" t="s">
        <v>338</v>
      </c>
      <c r="DE17" s="43" t="s">
        <v>338</v>
      </c>
      <c r="DF17" s="43" t="s">
        <v>340</v>
      </c>
      <c r="DG17" s="43" t="s">
        <v>338</v>
      </c>
      <c r="DH17" s="43" t="s">
        <v>338</v>
      </c>
      <c r="DI17" s="43" t="s">
        <v>338</v>
      </c>
      <c r="DJ17" s="43" t="s">
        <v>338</v>
      </c>
      <c r="DK17" s="43" t="s">
        <v>338</v>
      </c>
      <c r="DL17" s="43" t="s">
        <v>340</v>
      </c>
      <c r="DM17" s="43" t="s">
        <v>338</v>
      </c>
      <c r="DN17" s="43" t="s">
        <v>340</v>
      </c>
      <c r="DO17" s="43" t="s">
        <v>338</v>
      </c>
      <c r="DP17" s="43" t="s">
        <v>338</v>
      </c>
      <c r="DQ17" s="43" t="s">
        <v>338</v>
      </c>
      <c r="DR17" s="43" t="s">
        <v>338</v>
      </c>
      <c r="DS17" s="43" t="s">
        <v>340</v>
      </c>
      <c r="DT17" s="43" t="s">
        <v>338</v>
      </c>
      <c r="DU17" s="43" t="s">
        <v>340</v>
      </c>
      <c r="DV17" s="43" t="s">
        <v>338</v>
      </c>
      <c r="DW17" s="43" t="s">
        <v>338</v>
      </c>
      <c r="DX17" s="43" t="s">
        <v>338</v>
      </c>
      <c r="DY17" s="43" t="s">
        <v>338</v>
      </c>
      <c r="DZ17" s="43" t="s">
        <v>340</v>
      </c>
      <c r="EA17" s="43" t="s">
        <v>338</v>
      </c>
      <c r="EB17" s="43" t="s">
        <v>340</v>
      </c>
      <c r="EC17" s="43" t="s">
        <v>338</v>
      </c>
      <c r="ED17" s="43" t="s">
        <v>338</v>
      </c>
      <c r="EE17" s="43" t="s">
        <v>338</v>
      </c>
      <c r="EF17" s="43" t="s">
        <v>338</v>
      </c>
      <c r="EG17" s="43" t="s">
        <v>338</v>
      </c>
      <c r="EH17" s="43" t="s">
        <v>340</v>
      </c>
      <c r="EI17" s="43" t="s">
        <v>338</v>
      </c>
      <c r="EJ17" s="43" t="s">
        <v>341</v>
      </c>
      <c r="EK17" s="43" t="s">
        <v>338</v>
      </c>
      <c r="EL17" s="43" t="s">
        <v>340</v>
      </c>
      <c r="EM17" s="43" t="s">
        <v>338</v>
      </c>
      <c r="EN17" s="43" t="s">
        <v>341</v>
      </c>
      <c r="EO17" s="43" t="s">
        <v>341</v>
      </c>
      <c r="EP17" s="43" t="s">
        <v>341</v>
      </c>
      <c r="EQ17" s="43" t="s">
        <v>338</v>
      </c>
      <c r="ER17" s="43" t="s">
        <v>338</v>
      </c>
      <c r="ES17" s="43" t="s">
        <v>338</v>
      </c>
      <c r="ET17" s="43" t="s">
        <v>340</v>
      </c>
      <c r="EU17" s="43" t="s">
        <v>338</v>
      </c>
      <c r="EV17" s="43" t="s">
        <v>338</v>
      </c>
      <c r="EW17" s="43" t="s">
        <v>338</v>
      </c>
      <c r="EX17" s="43" t="s">
        <v>338</v>
      </c>
      <c r="EY17" s="43" t="s">
        <v>338</v>
      </c>
      <c r="EZ17" s="43" t="s">
        <v>340</v>
      </c>
      <c r="FA17" s="43" t="s">
        <v>338</v>
      </c>
      <c r="FB17" s="43" t="s">
        <v>338</v>
      </c>
      <c r="FC17" s="43" t="s">
        <v>338</v>
      </c>
      <c r="FD17" s="43" t="s">
        <v>340</v>
      </c>
      <c r="FE17" s="43" t="s">
        <v>341</v>
      </c>
      <c r="FF17" s="43" t="s">
        <v>339</v>
      </c>
      <c r="FG17" s="43" t="s">
        <v>339</v>
      </c>
      <c r="FH17" s="43" t="s">
        <v>339</v>
      </c>
      <c r="FI17" s="43" t="s">
        <v>339</v>
      </c>
      <c r="FJ17" s="43" t="s">
        <v>338</v>
      </c>
      <c r="FK17" s="43" t="s">
        <v>338</v>
      </c>
      <c r="FL17" s="43" t="s">
        <v>338</v>
      </c>
      <c r="FM17" s="43" t="s">
        <v>340</v>
      </c>
      <c r="FN17" s="43" t="s">
        <v>338</v>
      </c>
      <c r="FO17" s="43" t="s">
        <v>338</v>
      </c>
      <c r="FP17" s="43" t="s">
        <v>338</v>
      </c>
      <c r="FQ17" s="43" t="s">
        <v>340</v>
      </c>
      <c r="FR17" s="43" t="s">
        <v>338</v>
      </c>
      <c r="FS17" s="43" t="s">
        <v>338</v>
      </c>
      <c r="FT17" s="43" t="s">
        <v>340</v>
      </c>
      <c r="FU17" s="43" t="s">
        <v>338</v>
      </c>
      <c r="FV17" s="43" t="s">
        <v>338</v>
      </c>
      <c r="FW17" s="43" t="s">
        <v>338</v>
      </c>
      <c r="FX17" s="43" t="s">
        <v>338</v>
      </c>
      <c r="FY17" s="43" t="s">
        <v>338</v>
      </c>
      <c r="FZ17" s="43" t="s">
        <v>340</v>
      </c>
      <c r="GA17" s="43" t="s">
        <v>340</v>
      </c>
      <c r="GB17" s="43" t="s">
        <v>340</v>
      </c>
      <c r="GC17" s="43" t="s">
        <v>340</v>
      </c>
      <c r="GD17" s="43" t="s">
        <v>341</v>
      </c>
      <c r="GE17" s="43" t="s">
        <v>340</v>
      </c>
      <c r="GF17" s="43" t="s">
        <v>338</v>
      </c>
      <c r="GG17" s="43" t="s">
        <v>338</v>
      </c>
      <c r="GH17" s="43" t="s">
        <v>338</v>
      </c>
      <c r="GI17" s="43" t="s">
        <v>338</v>
      </c>
      <c r="GJ17" s="43" t="s">
        <v>340</v>
      </c>
      <c r="GK17" s="43" t="s">
        <v>338</v>
      </c>
      <c r="GL17" s="43" t="s">
        <v>338</v>
      </c>
      <c r="GM17" s="43" t="s">
        <v>338</v>
      </c>
      <c r="GN17" s="43" t="s">
        <v>338</v>
      </c>
      <c r="GO17" s="43" t="s">
        <v>338</v>
      </c>
      <c r="GP17" s="43" t="s">
        <v>338</v>
      </c>
      <c r="GQ17" s="43" t="s">
        <v>338</v>
      </c>
      <c r="GR17" s="43" t="s">
        <v>338</v>
      </c>
      <c r="GS17" s="43" t="s">
        <v>341</v>
      </c>
    </row>
    <row r="18" spans="1:201" x14ac:dyDescent="0.3">
      <c r="A18" s="45"/>
      <c r="B18" s="47" t="s">
        <v>568</v>
      </c>
      <c r="C18" s="47" t="s">
        <v>502</v>
      </c>
      <c r="D18" s="45" t="s">
        <v>330</v>
      </c>
      <c r="E18" s="45" t="s">
        <v>330</v>
      </c>
      <c r="F18" s="45" t="s">
        <v>336</v>
      </c>
      <c r="G18" s="43" t="s">
        <v>495</v>
      </c>
      <c r="H18" s="43" t="s">
        <v>497</v>
      </c>
      <c r="I18" s="119" t="s">
        <v>337</v>
      </c>
      <c r="J18" s="119" t="s">
        <v>832</v>
      </c>
      <c r="K18" s="119" t="s">
        <v>842</v>
      </c>
      <c r="L18" s="50">
        <v>18</v>
      </c>
      <c r="M18" s="129" t="s">
        <v>507</v>
      </c>
      <c r="N18" s="43" t="s">
        <v>338</v>
      </c>
      <c r="O18" s="43" t="s">
        <v>338</v>
      </c>
      <c r="P18" s="43" t="s">
        <v>340</v>
      </c>
      <c r="Q18" s="43" t="s">
        <v>338</v>
      </c>
      <c r="R18" s="43" t="s">
        <v>338</v>
      </c>
      <c r="S18" s="43" t="s">
        <v>338</v>
      </c>
      <c r="T18" s="43" t="s">
        <v>341</v>
      </c>
      <c r="U18" s="43" t="s">
        <v>338</v>
      </c>
      <c r="V18" s="43" t="s">
        <v>341</v>
      </c>
      <c r="W18" s="43" t="s">
        <v>341</v>
      </c>
      <c r="X18" s="43" t="s">
        <v>340</v>
      </c>
      <c r="Y18" s="43" t="s">
        <v>340</v>
      </c>
      <c r="Z18" s="43" t="s">
        <v>338</v>
      </c>
      <c r="AA18" s="43" t="s">
        <v>338</v>
      </c>
      <c r="AB18" s="43" t="s">
        <v>338</v>
      </c>
      <c r="AC18" s="43" t="s">
        <v>338</v>
      </c>
      <c r="AD18" s="43" t="s">
        <v>338</v>
      </c>
      <c r="AE18" s="43" t="s">
        <v>338</v>
      </c>
      <c r="AF18" s="43" t="s">
        <v>338</v>
      </c>
      <c r="AG18" s="43" t="s">
        <v>338</v>
      </c>
      <c r="AH18" s="43" t="s">
        <v>338</v>
      </c>
      <c r="AI18" s="43" t="s">
        <v>340</v>
      </c>
      <c r="AJ18" s="43" t="s">
        <v>338</v>
      </c>
      <c r="AK18" s="43" t="s">
        <v>338</v>
      </c>
      <c r="AL18" s="43" t="s">
        <v>341</v>
      </c>
      <c r="AM18" s="43" t="s">
        <v>338</v>
      </c>
      <c r="AN18" s="43" t="s">
        <v>338</v>
      </c>
      <c r="AO18" s="43" t="s">
        <v>338</v>
      </c>
      <c r="AP18" s="43" t="s">
        <v>341</v>
      </c>
      <c r="AQ18" s="43" t="s">
        <v>339</v>
      </c>
      <c r="AR18" s="43" t="s">
        <v>339</v>
      </c>
      <c r="AS18" s="43" t="s">
        <v>339</v>
      </c>
      <c r="AT18" s="43" t="s">
        <v>339</v>
      </c>
      <c r="AU18" s="43" t="s">
        <v>339</v>
      </c>
      <c r="AV18" s="43" t="s">
        <v>338</v>
      </c>
      <c r="AW18" s="43" t="s">
        <v>338</v>
      </c>
      <c r="AX18" s="43" t="s">
        <v>338</v>
      </c>
      <c r="AY18" s="43" t="s">
        <v>338</v>
      </c>
      <c r="AZ18" s="43" t="s">
        <v>341</v>
      </c>
      <c r="BA18" s="43" t="s">
        <v>338</v>
      </c>
      <c r="BB18" s="43" t="s">
        <v>338</v>
      </c>
      <c r="BC18" s="43" t="s">
        <v>340</v>
      </c>
      <c r="BD18" s="43" t="s">
        <v>338</v>
      </c>
      <c r="BE18" s="43" t="s">
        <v>338</v>
      </c>
      <c r="BF18" s="43" t="s">
        <v>339</v>
      </c>
      <c r="BG18" s="43" t="s">
        <v>339</v>
      </c>
      <c r="BH18" s="129" t="s">
        <v>878</v>
      </c>
      <c r="BI18" s="43" t="s">
        <v>338</v>
      </c>
      <c r="BJ18" s="43" t="s">
        <v>338</v>
      </c>
      <c r="BK18" s="43" t="s">
        <v>340</v>
      </c>
      <c r="BL18" s="43" t="s">
        <v>338</v>
      </c>
      <c r="BM18" s="43" t="s">
        <v>338</v>
      </c>
      <c r="BN18" s="43" t="s">
        <v>338</v>
      </c>
      <c r="BO18" s="43" t="s">
        <v>341</v>
      </c>
      <c r="BP18" s="43" t="s">
        <v>338</v>
      </c>
      <c r="BQ18" s="43" t="s">
        <v>341</v>
      </c>
      <c r="BR18" s="43" t="s">
        <v>341</v>
      </c>
      <c r="BS18" s="43" t="s">
        <v>338</v>
      </c>
      <c r="BT18" s="43" t="s">
        <v>338</v>
      </c>
      <c r="BU18" s="43" t="s">
        <v>338</v>
      </c>
      <c r="BV18" s="43" t="s">
        <v>338</v>
      </c>
      <c r="BW18" s="43" t="s">
        <v>338</v>
      </c>
      <c r="BX18" s="43" t="s">
        <v>338</v>
      </c>
      <c r="BY18" s="43" t="s">
        <v>338</v>
      </c>
      <c r="BZ18" s="43" t="s">
        <v>340</v>
      </c>
      <c r="CA18" s="43" t="s">
        <v>338</v>
      </c>
      <c r="CB18" s="43" t="s">
        <v>338</v>
      </c>
      <c r="CC18" s="43" t="s">
        <v>341</v>
      </c>
      <c r="CD18" s="43" t="s">
        <v>338</v>
      </c>
      <c r="CE18" s="43" t="s">
        <v>340</v>
      </c>
      <c r="CF18" s="43" t="s">
        <v>338</v>
      </c>
      <c r="CG18" s="43" t="s">
        <v>338</v>
      </c>
      <c r="CH18" s="43" t="s">
        <v>341</v>
      </c>
      <c r="CI18" s="43" t="s">
        <v>340</v>
      </c>
      <c r="CJ18" s="43" t="s">
        <v>338</v>
      </c>
      <c r="CK18" s="43" t="s">
        <v>341</v>
      </c>
      <c r="CL18" s="43" t="s">
        <v>338</v>
      </c>
      <c r="CM18" s="43" t="s">
        <v>341</v>
      </c>
      <c r="CN18" s="43" t="s">
        <v>338</v>
      </c>
      <c r="CO18" s="43" t="s">
        <v>338</v>
      </c>
      <c r="CP18" s="43" t="s">
        <v>338</v>
      </c>
      <c r="CQ18" s="43" t="s">
        <v>338</v>
      </c>
      <c r="CR18" s="43" t="s">
        <v>341</v>
      </c>
      <c r="CS18" s="43" t="s">
        <v>341</v>
      </c>
      <c r="CT18" s="43" t="s">
        <v>341</v>
      </c>
      <c r="CU18" s="43" t="s">
        <v>338</v>
      </c>
      <c r="CV18" s="43" t="s">
        <v>340</v>
      </c>
      <c r="CW18" s="43" t="s">
        <v>338</v>
      </c>
      <c r="CX18" s="43" t="s">
        <v>338</v>
      </c>
      <c r="CY18" s="43" t="s">
        <v>338</v>
      </c>
      <c r="CZ18" s="43" t="s">
        <v>338</v>
      </c>
      <c r="DA18" s="43" t="s">
        <v>340</v>
      </c>
      <c r="DB18" s="43" t="s">
        <v>338</v>
      </c>
      <c r="DC18" s="43" t="s">
        <v>338</v>
      </c>
      <c r="DD18" s="43" t="s">
        <v>338</v>
      </c>
      <c r="DE18" s="43" t="s">
        <v>338</v>
      </c>
      <c r="DF18" s="43" t="s">
        <v>340</v>
      </c>
      <c r="DG18" s="43" t="s">
        <v>338</v>
      </c>
      <c r="DH18" s="43" t="s">
        <v>338</v>
      </c>
      <c r="DI18" s="43" t="s">
        <v>338</v>
      </c>
      <c r="DJ18" s="43" t="s">
        <v>338</v>
      </c>
      <c r="DK18" s="43" t="s">
        <v>338</v>
      </c>
      <c r="DL18" s="43" t="s">
        <v>340</v>
      </c>
      <c r="DM18" s="43" t="s">
        <v>338</v>
      </c>
      <c r="DN18" s="43" t="s">
        <v>340</v>
      </c>
      <c r="DO18" s="43" t="s">
        <v>338</v>
      </c>
      <c r="DP18" s="43" t="s">
        <v>338</v>
      </c>
      <c r="DQ18" s="43" t="s">
        <v>338</v>
      </c>
      <c r="DR18" s="43" t="s">
        <v>338</v>
      </c>
      <c r="DS18" s="43" t="s">
        <v>340</v>
      </c>
      <c r="DT18" s="43" t="s">
        <v>338</v>
      </c>
      <c r="DU18" s="43" t="s">
        <v>340</v>
      </c>
      <c r="DV18" s="43" t="s">
        <v>338</v>
      </c>
      <c r="DW18" s="43" t="s">
        <v>338</v>
      </c>
      <c r="DX18" s="43" t="s">
        <v>338</v>
      </c>
      <c r="DY18" s="43" t="s">
        <v>338</v>
      </c>
      <c r="DZ18" s="43" t="s">
        <v>340</v>
      </c>
      <c r="EA18" s="43" t="s">
        <v>338</v>
      </c>
      <c r="EB18" s="43" t="s">
        <v>340</v>
      </c>
      <c r="EC18" s="43" t="s">
        <v>338</v>
      </c>
      <c r="ED18" s="43" t="s">
        <v>338</v>
      </c>
      <c r="EE18" s="43" t="s">
        <v>338</v>
      </c>
      <c r="EF18" s="43" t="s">
        <v>338</v>
      </c>
      <c r="EG18" s="43" t="s">
        <v>338</v>
      </c>
      <c r="EH18" s="43" t="s">
        <v>340</v>
      </c>
      <c r="EI18" s="43" t="s">
        <v>338</v>
      </c>
      <c r="EJ18" s="43" t="s">
        <v>341</v>
      </c>
      <c r="EK18" s="43" t="s">
        <v>338</v>
      </c>
      <c r="EL18" s="43" t="s">
        <v>340</v>
      </c>
      <c r="EM18" s="43" t="s">
        <v>338</v>
      </c>
      <c r="EN18" s="43" t="s">
        <v>341</v>
      </c>
      <c r="EO18" s="43" t="s">
        <v>341</v>
      </c>
      <c r="EP18" s="43" t="s">
        <v>341</v>
      </c>
      <c r="EQ18" s="43" t="s">
        <v>338</v>
      </c>
      <c r="ER18" s="43" t="s">
        <v>338</v>
      </c>
      <c r="ES18" s="43" t="s">
        <v>338</v>
      </c>
      <c r="ET18" s="43" t="s">
        <v>340</v>
      </c>
      <c r="EU18" s="43" t="s">
        <v>338</v>
      </c>
      <c r="EV18" s="43" t="s">
        <v>338</v>
      </c>
      <c r="EW18" s="43" t="s">
        <v>338</v>
      </c>
      <c r="EX18" s="43" t="s">
        <v>338</v>
      </c>
      <c r="EY18" s="43" t="s">
        <v>338</v>
      </c>
      <c r="EZ18" s="43" t="s">
        <v>340</v>
      </c>
      <c r="FA18" s="43" t="s">
        <v>338</v>
      </c>
      <c r="FB18" s="43" t="s">
        <v>338</v>
      </c>
      <c r="FC18" s="43" t="s">
        <v>338</v>
      </c>
      <c r="FD18" s="43" t="s">
        <v>340</v>
      </c>
      <c r="FE18" s="43" t="s">
        <v>341</v>
      </c>
      <c r="FF18" s="43" t="s">
        <v>339</v>
      </c>
      <c r="FG18" s="43" t="s">
        <v>339</v>
      </c>
      <c r="FH18" s="43" t="s">
        <v>339</v>
      </c>
      <c r="FI18" s="43" t="s">
        <v>339</v>
      </c>
      <c r="FJ18" s="43" t="s">
        <v>338</v>
      </c>
      <c r="FK18" s="43" t="s">
        <v>338</v>
      </c>
      <c r="FL18" s="43" t="s">
        <v>338</v>
      </c>
      <c r="FM18" s="43" t="s">
        <v>340</v>
      </c>
      <c r="FN18" s="43" t="s">
        <v>338</v>
      </c>
      <c r="FO18" s="43" t="s">
        <v>338</v>
      </c>
      <c r="FP18" s="43" t="s">
        <v>338</v>
      </c>
      <c r="FQ18" s="43" t="s">
        <v>340</v>
      </c>
      <c r="FR18" s="43" t="s">
        <v>338</v>
      </c>
      <c r="FS18" s="43" t="s">
        <v>338</v>
      </c>
      <c r="FT18" s="43" t="s">
        <v>340</v>
      </c>
      <c r="FU18" s="43" t="s">
        <v>338</v>
      </c>
      <c r="FV18" s="43" t="s">
        <v>338</v>
      </c>
      <c r="FW18" s="43" t="s">
        <v>338</v>
      </c>
      <c r="FX18" s="43" t="s">
        <v>338</v>
      </c>
      <c r="FY18" s="43" t="s">
        <v>338</v>
      </c>
      <c r="FZ18" s="43" t="s">
        <v>340</v>
      </c>
      <c r="GA18" s="43" t="s">
        <v>340</v>
      </c>
      <c r="GB18" s="43" t="s">
        <v>340</v>
      </c>
      <c r="GC18" s="43" t="s">
        <v>340</v>
      </c>
      <c r="GD18" s="43" t="s">
        <v>341</v>
      </c>
      <c r="GE18" s="43" t="s">
        <v>340</v>
      </c>
      <c r="GF18" s="43" t="s">
        <v>338</v>
      </c>
      <c r="GG18" s="43" t="s">
        <v>338</v>
      </c>
      <c r="GH18" s="43" t="s">
        <v>338</v>
      </c>
      <c r="GI18" s="43" t="s">
        <v>338</v>
      </c>
      <c r="GJ18" s="43" t="s">
        <v>340</v>
      </c>
      <c r="GK18" s="43" t="s">
        <v>338</v>
      </c>
      <c r="GL18" s="43" t="s">
        <v>338</v>
      </c>
      <c r="GM18" s="43" t="s">
        <v>338</v>
      </c>
      <c r="GN18" s="43" t="s">
        <v>338</v>
      </c>
      <c r="GO18" s="43" t="s">
        <v>338</v>
      </c>
      <c r="GP18" s="43" t="s">
        <v>338</v>
      </c>
      <c r="GQ18" s="43" t="s">
        <v>338</v>
      </c>
      <c r="GR18" s="43" t="s">
        <v>338</v>
      </c>
      <c r="GS18" s="43" t="s">
        <v>341</v>
      </c>
    </row>
    <row r="19" spans="1:201" x14ac:dyDescent="0.3">
      <c r="A19" s="45"/>
      <c r="B19" s="47" t="s">
        <v>568</v>
      </c>
      <c r="C19" s="47" t="s">
        <v>502</v>
      </c>
      <c r="D19" s="45" t="s">
        <v>330</v>
      </c>
      <c r="E19" s="45" t="s">
        <v>337</v>
      </c>
      <c r="F19" s="45" t="s">
        <v>336</v>
      </c>
      <c r="G19" s="43" t="s">
        <v>495</v>
      </c>
      <c r="H19" s="43" t="s">
        <v>497</v>
      </c>
      <c r="I19" s="119" t="s">
        <v>337</v>
      </c>
      <c r="J19" s="119" t="s">
        <v>834</v>
      </c>
      <c r="K19" s="119" t="s">
        <v>843</v>
      </c>
      <c r="L19" s="50">
        <v>26</v>
      </c>
      <c r="M19" s="129" t="s">
        <v>507</v>
      </c>
      <c r="N19" s="43" t="s">
        <v>338</v>
      </c>
      <c r="O19" s="43" t="s">
        <v>338</v>
      </c>
      <c r="P19" s="43" t="s">
        <v>340</v>
      </c>
      <c r="Q19" s="43" t="s">
        <v>338</v>
      </c>
      <c r="R19" s="43" t="s">
        <v>338</v>
      </c>
      <c r="S19" s="43" t="s">
        <v>338</v>
      </c>
      <c r="T19" s="43" t="s">
        <v>341</v>
      </c>
      <c r="U19" s="43" t="s">
        <v>338</v>
      </c>
      <c r="V19" s="43" t="s">
        <v>341</v>
      </c>
      <c r="W19" s="43" t="s">
        <v>341</v>
      </c>
      <c r="X19" s="43" t="s">
        <v>340</v>
      </c>
      <c r="Y19" s="43" t="s">
        <v>340</v>
      </c>
      <c r="Z19" s="43" t="s">
        <v>338</v>
      </c>
      <c r="AA19" s="43" t="s">
        <v>338</v>
      </c>
      <c r="AB19" s="43" t="s">
        <v>338</v>
      </c>
      <c r="AC19" s="43" t="s">
        <v>338</v>
      </c>
      <c r="AD19" s="43" t="s">
        <v>338</v>
      </c>
      <c r="AE19" s="43" t="s">
        <v>338</v>
      </c>
      <c r="AF19" s="43" t="s">
        <v>338</v>
      </c>
      <c r="AG19" s="43" t="s">
        <v>338</v>
      </c>
      <c r="AH19" s="43" t="s">
        <v>338</v>
      </c>
      <c r="AI19" s="43" t="s">
        <v>340</v>
      </c>
      <c r="AJ19" s="43" t="s">
        <v>338</v>
      </c>
      <c r="AK19" s="43" t="s">
        <v>338</v>
      </c>
      <c r="AL19" s="43" t="s">
        <v>341</v>
      </c>
      <c r="AM19" s="43" t="s">
        <v>338</v>
      </c>
      <c r="AN19" s="43" t="s">
        <v>338</v>
      </c>
      <c r="AO19" s="43" t="s">
        <v>338</v>
      </c>
      <c r="AP19" s="43" t="s">
        <v>341</v>
      </c>
      <c r="AQ19" s="43" t="s">
        <v>339</v>
      </c>
      <c r="AR19" s="43" t="s">
        <v>339</v>
      </c>
      <c r="AS19" s="43" t="s">
        <v>339</v>
      </c>
      <c r="AT19" s="43" t="s">
        <v>339</v>
      </c>
      <c r="AU19" s="43" t="s">
        <v>339</v>
      </c>
      <c r="AV19" s="43" t="s">
        <v>341</v>
      </c>
      <c r="AW19" s="43" t="s">
        <v>338</v>
      </c>
      <c r="AX19" s="43" t="s">
        <v>338</v>
      </c>
      <c r="AY19" s="43" t="s">
        <v>338</v>
      </c>
      <c r="AZ19" s="43" t="s">
        <v>341</v>
      </c>
      <c r="BA19" s="43" t="s">
        <v>338</v>
      </c>
      <c r="BB19" s="43" t="s">
        <v>338</v>
      </c>
      <c r="BC19" s="43" t="s">
        <v>340</v>
      </c>
      <c r="BD19" s="43" t="s">
        <v>338</v>
      </c>
      <c r="BE19" s="43" t="s">
        <v>338</v>
      </c>
      <c r="BF19" s="43" t="s">
        <v>339</v>
      </c>
      <c r="BG19" s="43" t="s">
        <v>339</v>
      </c>
      <c r="BH19" s="129" t="s">
        <v>878</v>
      </c>
      <c r="BI19" s="43" t="s">
        <v>338</v>
      </c>
      <c r="BJ19" s="43" t="s">
        <v>338</v>
      </c>
      <c r="BK19" s="43" t="s">
        <v>340</v>
      </c>
      <c r="BL19" s="43" t="s">
        <v>338</v>
      </c>
      <c r="BM19" s="43" t="s">
        <v>338</v>
      </c>
      <c r="BN19" s="43" t="s">
        <v>338</v>
      </c>
      <c r="BO19" s="43" t="s">
        <v>341</v>
      </c>
      <c r="BP19" s="43" t="s">
        <v>338</v>
      </c>
      <c r="BQ19" s="43" t="s">
        <v>341</v>
      </c>
      <c r="BR19" s="43" t="s">
        <v>341</v>
      </c>
      <c r="BS19" s="43" t="s">
        <v>338</v>
      </c>
      <c r="BT19" s="43" t="s">
        <v>338</v>
      </c>
      <c r="BU19" s="43" t="s">
        <v>338</v>
      </c>
      <c r="BV19" s="43" t="s">
        <v>338</v>
      </c>
      <c r="BW19" s="43" t="s">
        <v>338</v>
      </c>
      <c r="BX19" s="43" t="s">
        <v>338</v>
      </c>
      <c r="BY19" s="43" t="s">
        <v>338</v>
      </c>
      <c r="BZ19" s="43" t="s">
        <v>340</v>
      </c>
      <c r="CA19" s="43" t="s">
        <v>338</v>
      </c>
      <c r="CB19" s="43" t="s">
        <v>338</v>
      </c>
      <c r="CC19" s="43" t="s">
        <v>341</v>
      </c>
      <c r="CD19" s="43" t="s">
        <v>338</v>
      </c>
      <c r="CE19" s="43" t="s">
        <v>340</v>
      </c>
      <c r="CF19" s="43" t="s">
        <v>338</v>
      </c>
      <c r="CG19" s="43" t="s">
        <v>338</v>
      </c>
      <c r="CH19" s="43" t="s">
        <v>341</v>
      </c>
      <c r="CI19" s="43" t="s">
        <v>340</v>
      </c>
      <c r="CJ19" s="43" t="s">
        <v>338</v>
      </c>
      <c r="CK19" s="43" t="s">
        <v>341</v>
      </c>
      <c r="CL19" s="43" t="s">
        <v>338</v>
      </c>
      <c r="CM19" s="43" t="s">
        <v>341</v>
      </c>
      <c r="CN19" s="43" t="s">
        <v>338</v>
      </c>
      <c r="CO19" s="43" t="s">
        <v>341</v>
      </c>
      <c r="CP19" s="43" t="s">
        <v>341</v>
      </c>
      <c r="CQ19" s="43" t="s">
        <v>341</v>
      </c>
      <c r="CR19" s="43" t="s">
        <v>341</v>
      </c>
      <c r="CS19" s="43" t="s">
        <v>341</v>
      </c>
      <c r="CT19" s="43" t="s">
        <v>341</v>
      </c>
      <c r="CU19" s="43" t="s">
        <v>341</v>
      </c>
      <c r="CV19" s="43" t="s">
        <v>340</v>
      </c>
      <c r="CW19" s="43" t="s">
        <v>338</v>
      </c>
      <c r="CX19" s="43" t="s">
        <v>338</v>
      </c>
      <c r="CY19" s="43" t="s">
        <v>338</v>
      </c>
      <c r="CZ19" s="43" t="s">
        <v>338</v>
      </c>
      <c r="DA19" s="43" t="s">
        <v>340</v>
      </c>
      <c r="DB19" s="43" t="s">
        <v>338</v>
      </c>
      <c r="DC19" s="43" t="s">
        <v>338</v>
      </c>
      <c r="DD19" s="43" t="s">
        <v>338</v>
      </c>
      <c r="DE19" s="43" t="s">
        <v>338</v>
      </c>
      <c r="DF19" s="43" t="s">
        <v>340</v>
      </c>
      <c r="DG19" s="43" t="s">
        <v>338</v>
      </c>
      <c r="DH19" s="43" t="s">
        <v>338</v>
      </c>
      <c r="DI19" s="43" t="s">
        <v>338</v>
      </c>
      <c r="DJ19" s="43" t="s">
        <v>338</v>
      </c>
      <c r="DK19" s="43" t="s">
        <v>338</v>
      </c>
      <c r="DL19" s="43" t="s">
        <v>340</v>
      </c>
      <c r="DM19" s="43" t="s">
        <v>338</v>
      </c>
      <c r="DN19" s="43" t="s">
        <v>340</v>
      </c>
      <c r="DO19" s="43" t="s">
        <v>338</v>
      </c>
      <c r="DP19" s="43" t="s">
        <v>338</v>
      </c>
      <c r="DQ19" s="43" t="s">
        <v>338</v>
      </c>
      <c r="DR19" s="43" t="s">
        <v>338</v>
      </c>
      <c r="DS19" s="43" t="s">
        <v>340</v>
      </c>
      <c r="DT19" s="43" t="s">
        <v>338</v>
      </c>
      <c r="DU19" s="43" t="s">
        <v>340</v>
      </c>
      <c r="DV19" s="43" t="s">
        <v>338</v>
      </c>
      <c r="DW19" s="43" t="s">
        <v>338</v>
      </c>
      <c r="DX19" s="43" t="s">
        <v>338</v>
      </c>
      <c r="DY19" s="43" t="s">
        <v>338</v>
      </c>
      <c r="DZ19" s="43" t="s">
        <v>340</v>
      </c>
      <c r="EA19" s="43" t="s">
        <v>338</v>
      </c>
      <c r="EB19" s="43" t="s">
        <v>340</v>
      </c>
      <c r="EC19" s="43" t="s">
        <v>338</v>
      </c>
      <c r="ED19" s="43" t="s">
        <v>338</v>
      </c>
      <c r="EE19" s="43" t="s">
        <v>338</v>
      </c>
      <c r="EF19" s="43" t="s">
        <v>338</v>
      </c>
      <c r="EG19" s="43" t="s">
        <v>338</v>
      </c>
      <c r="EH19" s="43" t="s">
        <v>340</v>
      </c>
      <c r="EI19" s="43" t="s">
        <v>338</v>
      </c>
      <c r="EJ19" s="43" t="s">
        <v>341</v>
      </c>
      <c r="EK19" s="43" t="s">
        <v>338</v>
      </c>
      <c r="EL19" s="43" t="s">
        <v>340</v>
      </c>
      <c r="EM19" s="43" t="s">
        <v>338</v>
      </c>
      <c r="EN19" s="43" t="s">
        <v>341</v>
      </c>
      <c r="EO19" s="43" t="s">
        <v>341</v>
      </c>
      <c r="EP19" s="43" t="s">
        <v>341</v>
      </c>
      <c r="EQ19" s="43" t="s">
        <v>338</v>
      </c>
      <c r="ER19" s="43" t="s">
        <v>338</v>
      </c>
      <c r="ES19" s="43" t="s">
        <v>338</v>
      </c>
      <c r="ET19" s="43" t="s">
        <v>340</v>
      </c>
      <c r="EU19" s="43" t="s">
        <v>338</v>
      </c>
      <c r="EV19" s="43" t="s">
        <v>338</v>
      </c>
      <c r="EW19" s="43" t="s">
        <v>338</v>
      </c>
      <c r="EX19" s="43" t="s">
        <v>338</v>
      </c>
      <c r="EY19" s="43" t="s">
        <v>338</v>
      </c>
      <c r="EZ19" s="43" t="s">
        <v>340</v>
      </c>
      <c r="FA19" s="43" t="s">
        <v>338</v>
      </c>
      <c r="FB19" s="43" t="s">
        <v>338</v>
      </c>
      <c r="FC19" s="43" t="s">
        <v>338</v>
      </c>
      <c r="FD19" s="43" t="s">
        <v>340</v>
      </c>
      <c r="FE19" s="43" t="s">
        <v>341</v>
      </c>
      <c r="FF19" s="43" t="s">
        <v>339</v>
      </c>
      <c r="FG19" s="43" t="s">
        <v>339</v>
      </c>
      <c r="FH19" s="43" t="s">
        <v>339</v>
      </c>
      <c r="FI19" s="43" t="s">
        <v>339</v>
      </c>
      <c r="FJ19" s="43" t="s">
        <v>338</v>
      </c>
      <c r="FK19" s="43" t="s">
        <v>338</v>
      </c>
      <c r="FL19" s="43" t="s">
        <v>338</v>
      </c>
      <c r="FM19" s="43" t="s">
        <v>340</v>
      </c>
      <c r="FN19" s="43" t="s">
        <v>338</v>
      </c>
      <c r="FO19" s="43" t="s">
        <v>338</v>
      </c>
      <c r="FP19" s="43" t="s">
        <v>338</v>
      </c>
      <c r="FQ19" s="43" t="s">
        <v>340</v>
      </c>
      <c r="FR19" s="43" t="s">
        <v>338</v>
      </c>
      <c r="FS19" s="43" t="s">
        <v>338</v>
      </c>
      <c r="FT19" s="43" t="s">
        <v>340</v>
      </c>
      <c r="FU19" s="43" t="s">
        <v>338</v>
      </c>
      <c r="FV19" s="43" t="s">
        <v>338</v>
      </c>
      <c r="FW19" s="43" t="s">
        <v>338</v>
      </c>
      <c r="FX19" s="43" t="s">
        <v>338</v>
      </c>
      <c r="FY19" s="43" t="s">
        <v>338</v>
      </c>
      <c r="FZ19" s="43" t="s">
        <v>340</v>
      </c>
      <c r="GA19" s="43" t="s">
        <v>340</v>
      </c>
      <c r="GB19" s="43" t="s">
        <v>340</v>
      </c>
      <c r="GC19" s="43" t="s">
        <v>340</v>
      </c>
      <c r="GD19" s="43" t="s">
        <v>341</v>
      </c>
      <c r="GE19" s="43" t="s">
        <v>340</v>
      </c>
      <c r="GF19" s="43" t="s">
        <v>338</v>
      </c>
      <c r="GG19" s="43" t="s">
        <v>338</v>
      </c>
      <c r="GH19" s="43" t="s">
        <v>338</v>
      </c>
      <c r="GI19" s="43" t="s">
        <v>338</v>
      </c>
      <c r="GJ19" s="43" t="s">
        <v>340</v>
      </c>
      <c r="GK19" s="43" t="s">
        <v>338</v>
      </c>
      <c r="GL19" s="43" t="s">
        <v>338</v>
      </c>
      <c r="GM19" s="43" t="s">
        <v>338</v>
      </c>
      <c r="GN19" s="43" t="s">
        <v>338</v>
      </c>
      <c r="GO19" s="43" t="s">
        <v>338</v>
      </c>
      <c r="GP19" s="43" t="s">
        <v>338</v>
      </c>
      <c r="GQ19" s="43" t="s">
        <v>338</v>
      </c>
      <c r="GR19" s="43" t="s">
        <v>338</v>
      </c>
      <c r="GS19" s="43" t="s">
        <v>341</v>
      </c>
    </row>
    <row r="20" spans="1:201" x14ac:dyDescent="0.3">
      <c r="A20" s="45"/>
      <c r="B20" s="47" t="s">
        <v>735</v>
      </c>
      <c r="C20" s="47" t="s">
        <v>502</v>
      </c>
      <c r="D20" s="45" t="s">
        <v>337</v>
      </c>
      <c r="E20" s="45" t="s">
        <v>329</v>
      </c>
      <c r="F20" s="45" t="s">
        <v>336</v>
      </c>
      <c r="G20" s="43" t="s">
        <v>495</v>
      </c>
      <c r="H20" s="43" t="s">
        <v>497</v>
      </c>
      <c r="I20" s="119" t="s">
        <v>498</v>
      </c>
      <c r="J20" s="119" t="s">
        <v>830</v>
      </c>
      <c r="K20" s="119" t="s">
        <v>844</v>
      </c>
      <c r="L20" s="50">
        <v>11</v>
      </c>
      <c r="M20" s="129" t="s">
        <v>507</v>
      </c>
      <c r="N20" s="43" t="s">
        <v>338</v>
      </c>
      <c r="O20" s="43" t="s">
        <v>338</v>
      </c>
      <c r="P20" s="43" t="s">
        <v>340</v>
      </c>
      <c r="Q20" s="43" t="s">
        <v>338</v>
      </c>
      <c r="R20" s="43" t="s">
        <v>338</v>
      </c>
      <c r="S20" s="43" t="s">
        <v>338</v>
      </c>
      <c r="T20" s="43" t="s">
        <v>341</v>
      </c>
      <c r="U20" s="43" t="s">
        <v>338</v>
      </c>
      <c r="V20" s="43" t="s">
        <v>341</v>
      </c>
      <c r="W20" s="43" t="s">
        <v>341</v>
      </c>
      <c r="X20" s="43" t="s">
        <v>340</v>
      </c>
      <c r="Y20" s="43" t="s">
        <v>340</v>
      </c>
      <c r="Z20" s="43" t="s">
        <v>338</v>
      </c>
      <c r="AA20" s="43" t="s">
        <v>338</v>
      </c>
      <c r="AB20" s="43" t="s">
        <v>338</v>
      </c>
      <c r="AC20" s="43" t="s">
        <v>338</v>
      </c>
      <c r="AD20" s="43" t="s">
        <v>338</v>
      </c>
      <c r="AE20" s="43" t="s">
        <v>338</v>
      </c>
      <c r="AF20" s="43" t="s">
        <v>338</v>
      </c>
      <c r="AG20" s="43" t="s">
        <v>338</v>
      </c>
      <c r="AH20" s="43" t="s">
        <v>338</v>
      </c>
      <c r="AI20" s="43" t="s">
        <v>340</v>
      </c>
      <c r="AJ20" s="43" t="s">
        <v>338</v>
      </c>
      <c r="AK20" s="43" t="s">
        <v>338</v>
      </c>
      <c r="AL20" s="43" t="s">
        <v>341</v>
      </c>
      <c r="AM20" s="43" t="s">
        <v>338</v>
      </c>
      <c r="AN20" s="43" t="s">
        <v>338</v>
      </c>
      <c r="AO20" s="43" t="s">
        <v>338</v>
      </c>
      <c r="AP20" s="43" t="s">
        <v>341</v>
      </c>
      <c r="AQ20" s="43" t="s">
        <v>339</v>
      </c>
      <c r="AR20" s="43" t="s">
        <v>339</v>
      </c>
      <c r="AS20" s="43" t="s">
        <v>339</v>
      </c>
      <c r="AT20" s="43" t="s">
        <v>339</v>
      </c>
      <c r="AU20" s="43" t="s">
        <v>339</v>
      </c>
      <c r="AV20" s="43" t="s">
        <v>338</v>
      </c>
      <c r="AW20" s="43" t="s">
        <v>338</v>
      </c>
      <c r="AX20" s="43" t="s">
        <v>338</v>
      </c>
      <c r="AY20" s="43" t="s">
        <v>338</v>
      </c>
      <c r="AZ20" s="43" t="s">
        <v>341</v>
      </c>
      <c r="BA20" s="43" t="s">
        <v>338</v>
      </c>
      <c r="BB20" s="43" t="s">
        <v>338</v>
      </c>
      <c r="BC20" s="43" t="s">
        <v>340</v>
      </c>
      <c r="BD20" s="43" t="s">
        <v>338</v>
      </c>
      <c r="BE20" s="43" t="s">
        <v>338</v>
      </c>
      <c r="BF20" s="43" t="s">
        <v>339</v>
      </c>
      <c r="BG20" s="43" t="s">
        <v>339</v>
      </c>
      <c r="BH20" s="129" t="s">
        <v>878</v>
      </c>
      <c r="BI20" s="43" t="s">
        <v>338</v>
      </c>
      <c r="BJ20" s="43" t="s">
        <v>338</v>
      </c>
      <c r="BK20" s="43" t="s">
        <v>340</v>
      </c>
      <c r="BL20" s="43" t="s">
        <v>338</v>
      </c>
      <c r="BM20" s="43" t="s">
        <v>338</v>
      </c>
      <c r="BN20" s="43" t="s">
        <v>338</v>
      </c>
      <c r="BO20" s="43" t="s">
        <v>341</v>
      </c>
      <c r="BP20" s="43" t="s">
        <v>338</v>
      </c>
      <c r="BQ20" s="43" t="s">
        <v>341</v>
      </c>
      <c r="BR20" s="43" t="s">
        <v>341</v>
      </c>
      <c r="BS20" s="43" t="s">
        <v>338</v>
      </c>
      <c r="BT20" s="43" t="s">
        <v>338</v>
      </c>
      <c r="BU20" s="43" t="s">
        <v>338</v>
      </c>
      <c r="BV20" s="43" t="s">
        <v>338</v>
      </c>
      <c r="BW20" s="43" t="s">
        <v>338</v>
      </c>
      <c r="BX20" s="43" t="s">
        <v>341</v>
      </c>
      <c r="BY20" s="43" t="s">
        <v>338</v>
      </c>
      <c r="BZ20" s="43" t="s">
        <v>340</v>
      </c>
      <c r="CA20" s="43" t="s">
        <v>338</v>
      </c>
      <c r="CB20" s="43" t="s">
        <v>338</v>
      </c>
      <c r="CC20" s="43" t="s">
        <v>341</v>
      </c>
      <c r="CD20" s="43" t="s">
        <v>338</v>
      </c>
      <c r="CE20" s="43" t="s">
        <v>340</v>
      </c>
      <c r="CF20" s="43" t="s">
        <v>338</v>
      </c>
      <c r="CG20" s="43" t="s">
        <v>338</v>
      </c>
      <c r="CH20" s="43" t="s">
        <v>341</v>
      </c>
      <c r="CI20" s="43" t="s">
        <v>341</v>
      </c>
      <c r="CJ20" s="43" t="s">
        <v>340</v>
      </c>
      <c r="CK20" s="43" t="s">
        <v>341</v>
      </c>
      <c r="CL20" s="43" t="s">
        <v>338</v>
      </c>
      <c r="CM20" s="43" t="s">
        <v>341</v>
      </c>
      <c r="CN20" s="43" t="s">
        <v>338</v>
      </c>
      <c r="CO20" s="43" t="s">
        <v>338</v>
      </c>
      <c r="CP20" s="43" t="s">
        <v>338</v>
      </c>
      <c r="CQ20" s="43" t="s">
        <v>338</v>
      </c>
      <c r="CR20" s="43" t="s">
        <v>341</v>
      </c>
      <c r="CS20" s="43" t="s">
        <v>341</v>
      </c>
      <c r="CT20" s="43" t="s">
        <v>341</v>
      </c>
      <c r="CU20" s="43" t="s">
        <v>338</v>
      </c>
      <c r="CV20" s="43" t="s">
        <v>341</v>
      </c>
      <c r="CW20" s="43" t="s">
        <v>339</v>
      </c>
      <c r="CX20" s="43" t="s">
        <v>339</v>
      </c>
      <c r="CY20" s="43" t="s">
        <v>339</v>
      </c>
      <c r="CZ20" s="43" t="s">
        <v>341</v>
      </c>
      <c r="DA20" s="43" t="s">
        <v>339</v>
      </c>
      <c r="DB20" s="43" t="s">
        <v>339</v>
      </c>
      <c r="DC20" s="43" t="s">
        <v>339</v>
      </c>
      <c r="DD20" s="43" t="s">
        <v>339</v>
      </c>
      <c r="DE20" s="43" t="s">
        <v>340</v>
      </c>
      <c r="DF20" s="43" t="s">
        <v>340</v>
      </c>
      <c r="DG20" s="43" t="s">
        <v>338</v>
      </c>
      <c r="DH20" s="43" t="s">
        <v>338</v>
      </c>
      <c r="DI20" s="43" t="s">
        <v>338</v>
      </c>
      <c r="DJ20" s="43" t="s">
        <v>338</v>
      </c>
      <c r="DK20" s="43" t="s">
        <v>338</v>
      </c>
      <c r="DL20" s="43" t="s">
        <v>340</v>
      </c>
      <c r="DM20" s="43" t="s">
        <v>338</v>
      </c>
      <c r="DN20" s="43" t="s">
        <v>340</v>
      </c>
      <c r="DO20" s="43" t="s">
        <v>338</v>
      </c>
      <c r="DP20" s="43" t="s">
        <v>338</v>
      </c>
      <c r="DQ20" s="43" t="s">
        <v>338</v>
      </c>
      <c r="DR20" s="43" t="s">
        <v>338</v>
      </c>
      <c r="DS20" s="43" t="s">
        <v>340</v>
      </c>
      <c r="DT20" s="43" t="s">
        <v>338</v>
      </c>
      <c r="DU20" s="43" t="s">
        <v>341</v>
      </c>
      <c r="DV20" s="43" t="s">
        <v>339</v>
      </c>
      <c r="DW20" s="43" t="s">
        <v>339</v>
      </c>
      <c r="DX20" s="43" t="s">
        <v>339</v>
      </c>
      <c r="DY20" s="43" t="s">
        <v>339</v>
      </c>
      <c r="DZ20" s="43" t="s">
        <v>339</v>
      </c>
      <c r="EA20" s="43" t="s">
        <v>339</v>
      </c>
      <c r="EB20" s="43" t="s">
        <v>341</v>
      </c>
      <c r="EC20" s="43" t="s">
        <v>339</v>
      </c>
      <c r="ED20" s="43" t="s">
        <v>339</v>
      </c>
      <c r="EE20" s="43" t="s">
        <v>339</v>
      </c>
      <c r="EF20" s="43" t="s">
        <v>339</v>
      </c>
      <c r="EG20" s="43" t="s">
        <v>339</v>
      </c>
      <c r="EH20" s="43" t="s">
        <v>339</v>
      </c>
      <c r="EI20" s="43" t="s">
        <v>339</v>
      </c>
      <c r="EJ20" s="43" t="s">
        <v>339</v>
      </c>
      <c r="EK20" s="43" t="s">
        <v>339</v>
      </c>
      <c r="EL20" s="43" t="s">
        <v>341</v>
      </c>
      <c r="EM20" s="43" t="s">
        <v>339</v>
      </c>
      <c r="EN20" s="43" t="s">
        <v>341</v>
      </c>
      <c r="EO20" s="43" t="s">
        <v>341</v>
      </c>
      <c r="EP20" s="43" t="s">
        <v>341</v>
      </c>
      <c r="EQ20" s="43" t="s">
        <v>338</v>
      </c>
      <c r="ER20" s="43" t="s">
        <v>338</v>
      </c>
      <c r="ES20" s="43" t="s">
        <v>338</v>
      </c>
      <c r="ET20" s="43" t="s">
        <v>341</v>
      </c>
      <c r="EU20" s="43" t="s">
        <v>339</v>
      </c>
      <c r="EV20" s="43" t="s">
        <v>339</v>
      </c>
      <c r="EW20" s="43" t="s">
        <v>339</v>
      </c>
      <c r="EX20" s="43" t="s">
        <v>339</v>
      </c>
      <c r="EY20" s="43" t="s">
        <v>339</v>
      </c>
      <c r="EZ20" s="43" t="s">
        <v>341</v>
      </c>
      <c r="FA20" s="43" t="s">
        <v>339</v>
      </c>
      <c r="FB20" s="43" t="s">
        <v>341</v>
      </c>
      <c r="FC20" s="43" t="s">
        <v>339</v>
      </c>
      <c r="FD20" s="43" t="s">
        <v>341</v>
      </c>
      <c r="FE20" s="43" t="s">
        <v>341</v>
      </c>
      <c r="FF20" s="43" t="s">
        <v>339</v>
      </c>
      <c r="FG20" s="43" t="s">
        <v>339</v>
      </c>
      <c r="FH20" s="43" t="s">
        <v>339</v>
      </c>
      <c r="FI20" s="43" t="s">
        <v>339</v>
      </c>
      <c r="FJ20" s="43" t="s">
        <v>341</v>
      </c>
      <c r="FK20" s="43" t="s">
        <v>339</v>
      </c>
      <c r="FL20" s="43" t="s">
        <v>339</v>
      </c>
      <c r="FM20" s="43" t="s">
        <v>339</v>
      </c>
      <c r="FN20" s="43" t="s">
        <v>339</v>
      </c>
      <c r="FO20" s="43" t="s">
        <v>339</v>
      </c>
      <c r="FP20" s="43" t="s">
        <v>339</v>
      </c>
      <c r="FQ20" s="43" t="s">
        <v>341</v>
      </c>
      <c r="FR20" s="43" t="s">
        <v>339</v>
      </c>
      <c r="FS20" s="43" t="s">
        <v>339</v>
      </c>
      <c r="FT20" s="43" t="s">
        <v>339</v>
      </c>
      <c r="FU20" s="43" t="s">
        <v>338</v>
      </c>
      <c r="FV20" s="43" t="s">
        <v>338</v>
      </c>
      <c r="FW20" s="43" t="s">
        <v>338</v>
      </c>
      <c r="FX20" s="43" t="s">
        <v>338</v>
      </c>
      <c r="FY20" s="43" t="s">
        <v>338</v>
      </c>
      <c r="FZ20" s="43" t="s">
        <v>340</v>
      </c>
      <c r="GA20" s="43" t="s">
        <v>340</v>
      </c>
      <c r="GB20" s="43" t="s">
        <v>340</v>
      </c>
      <c r="GC20" s="43" t="s">
        <v>340</v>
      </c>
      <c r="GD20" s="43" t="s">
        <v>341</v>
      </c>
      <c r="GE20" s="43" t="s">
        <v>340</v>
      </c>
      <c r="GF20" s="43" t="s">
        <v>338</v>
      </c>
      <c r="GG20" s="43" t="s">
        <v>338</v>
      </c>
      <c r="GH20" s="43" t="s">
        <v>338</v>
      </c>
      <c r="GI20" s="43" t="s">
        <v>338</v>
      </c>
      <c r="GJ20" s="43" t="s">
        <v>340</v>
      </c>
      <c r="GK20" s="43" t="s">
        <v>338</v>
      </c>
      <c r="GL20" s="43" t="s">
        <v>338</v>
      </c>
      <c r="GM20" s="43" t="s">
        <v>338</v>
      </c>
      <c r="GN20" s="43" t="s">
        <v>338</v>
      </c>
      <c r="GO20" s="43" t="s">
        <v>338</v>
      </c>
      <c r="GP20" s="43" t="s">
        <v>338</v>
      </c>
      <c r="GQ20" s="43" t="s">
        <v>338</v>
      </c>
      <c r="GR20" s="43" t="s">
        <v>338</v>
      </c>
      <c r="GS20" s="43" t="s">
        <v>341</v>
      </c>
    </row>
    <row r="21" spans="1:201" x14ac:dyDescent="0.3">
      <c r="A21" s="45"/>
      <c r="B21" s="47" t="s">
        <v>735</v>
      </c>
      <c r="C21" s="47" t="s">
        <v>502</v>
      </c>
      <c r="D21" s="45" t="s">
        <v>337</v>
      </c>
      <c r="E21" s="45" t="s">
        <v>330</v>
      </c>
      <c r="F21" s="45" t="s">
        <v>336</v>
      </c>
      <c r="G21" s="43" t="s">
        <v>495</v>
      </c>
      <c r="H21" s="43" t="s">
        <v>497</v>
      </c>
      <c r="I21" s="119" t="s">
        <v>498</v>
      </c>
      <c r="J21" s="119" t="s">
        <v>832</v>
      </c>
      <c r="K21" s="119" t="s">
        <v>845</v>
      </c>
      <c r="L21" s="50">
        <v>19</v>
      </c>
      <c r="M21" s="129" t="s">
        <v>507</v>
      </c>
      <c r="N21" s="43" t="s">
        <v>338</v>
      </c>
      <c r="O21" s="43" t="s">
        <v>338</v>
      </c>
      <c r="P21" s="43" t="s">
        <v>340</v>
      </c>
      <c r="Q21" s="43" t="s">
        <v>338</v>
      </c>
      <c r="R21" s="43" t="s">
        <v>338</v>
      </c>
      <c r="S21" s="43" t="s">
        <v>338</v>
      </c>
      <c r="T21" s="43" t="s">
        <v>341</v>
      </c>
      <c r="U21" s="43" t="s">
        <v>338</v>
      </c>
      <c r="V21" s="43" t="s">
        <v>341</v>
      </c>
      <c r="W21" s="43" t="s">
        <v>341</v>
      </c>
      <c r="X21" s="43" t="s">
        <v>340</v>
      </c>
      <c r="Y21" s="43" t="s">
        <v>340</v>
      </c>
      <c r="Z21" s="43" t="s">
        <v>338</v>
      </c>
      <c r="AA21" s="43" t="s">
        <v>338</v>
      </c>
      <c r="AB21" s="43" t="s">
        <v>338</v>
      </c>
      <c r="AC21" s="43" t="s">
        <v>338</v>
      </c>
      <c r="AD21" s="43" t="s">
        <v>338</v>
      </c>
      <c r="AE21" s="43" t="s">
        <v>338</v>
      </c>
      <c r="AF21" s="43" t="s">
        <v>338</v>
      </c>
      <c r="AG21" s="43" t="s">
        <v>338</v>
      </c>
      <c r="AH21" s="43" t="s">
        <v>338</v>
      </c>
      <c r="AI21" s="43" t="s">
        <v>340</v>
      </c>
      <c r="AJ21" s="43" t="s">
        <v>338</v>
      </c>
      <c r="AK21" s="43" t="s">
        <v>338</v>
      </c>
      <c r="AL21" s="43" t="s">
        <v>341</v>
      </c>
      <c r="AM21" s="43" t="s">
        <v>338</v>
      </c>
      <c r="AN21" s="43" t="s">
        <v>338</v>
      </c>
      <c r="AO21" s="43" t="s">
        <v>338</v>
      </c>
      <c r="AP21" s="43" t="s">
        <v>341</v>
      </c>
      <c r="AQ21" s="43" t="s">
        <v>339</v>
      </c>
      <c r="AR21" s="43" t="s">
        <v>339</v>
      </c>
      <c r="AS21" s="43" t="s">
        <v>339</v>
      </c>
      <c r="AT21" s="43" t="s">
        <v>339</v>
      </c>
      <c r="AU21" s="43" t="s">
        <v>339</v>
      </c>
      <c r="AV21" s="43" t="s">
        <v>338</v>
      </c>
      <c r="AW21" s="43" t="s">
        <v>338</v>
      </c>
      <c r="AX21" s="43" t="s">
        <v>338</v>
      </c>
      <c r="AY21" s="43" t="s">
        <v>338</v>
      </c>
      <c r="AZ21" s="43" t="s">
        <v>341</v>
      </c>
      <c r="BA21" s="43" t="s">
        <v>338</v>
      </c>
      <c r="BB21" s="43" t="s">
        <v>338</v>
      </c>
      <c r="BC21" s="43" t="s">
        <v>340</v>
      </c>
      <c r="BD21" s="43" t="s">
        <v>338</v>
      </c>
      <c r="BE21" s="43" t="s">
        <v>338</v>
      </c>
      <c r="BF21" s="43" t="s">
        <v>339</v>
      </c>
      <c r="BG21" s="43" t="s">
        <v>339</v>
      </c>
      <c r="BH21" s="129" t="s">
        <v>878</v>
      </c>
      <c r="BI21" s="43" t="s">
        <v>338</v>
      </c>
      <c r="BJ21" s="43" t="s">
        <v>338</v>
      </c>
      <c r="BK21" s="43" t="s">
        <v>340</v>
      </c>
      <c r="BL21" s="43" t="s">
        <v>338</v>
      </c>
      <c r="BM21" s="43" t="s">
        <v>338</v>
      </c>
      <c r="BN21" s="43" t="s">
        <v>338</v>
      </c>
      <c r="BO21" s="43" t="s">
        <v>341</v>
      </c>
      <c r="BP21" s="43" t="s">
        <v>338</v>
      </c>
      <c r="BQ21" s="43" t="s">
        <v>341</v>
      </c>
      <c r="BR21" s="43" t="s">
        <v>341</v>
      </c>
      <c r="BS21" s="43" t="s">
        <v>338</v>
      </c>
      <c r="BT21" s="43" t="s">
        <v>338</v>
      </c>
      <c r="BU21" s="43" t="s">
        <v>338</v>
      </c>
      <c r="BV21" s="43" t="s">
        <v>338</v>
      </c>
      <c r="BW21" s="43" t="s">
        <v>338</v>
      </c>
      <c r="BX21" s="43" t="s">
        <v>341</v>
      </c>
      <c r="BY21" s="43" t="s">
        <v>338</v>
      </c>
      <c r="BZ21" s="43" t="s">
        <v>340</v>
      </c>
      <c r="CA21" s="43" t="s">
        <v>338</v>
      </c>
      <c r="CB21" s="43" t="s">
        <v>338</v>
      </c>
      <c r="CC21" s="43" t="s">
        <v>341</v>
      </c>
      <c r="CD21" s="43" t="s">
        <v>338</v>
      </c>
      <c r="CE21" s="43" t="s">
        <v>340</v>
      </c>
      <c r="CF21" s="43" t="s">
        <v>338</v>
      </c>
      <c r="CG21" s="43" t="s">
        <v>338</v>
      </c>
      <c r="CH21" s="43" t="s">
        <v>341</v>
      </c>
      <c r="CI21" s="43" t="s">
        <v>341</v>
      </c>
      <c r="CJ21" s="43" t="s">
        <v>340</v>
      </c>
      <c r="CK21" s="43" t="s">
        <v>341</v>
      </c>
      <c r="CL21" s="43" t="s">
        <v>338</v>
      </c>
      <c r="CM21" s="43" t="s">
        <v>341</v>
      </c>
      <c r="CN21" s="43" t="s">
        <v>338</v>
      </c>
      <c r="CO21" s="43" t="s">
        <v>338</v>
      </c>
      <c r="CP21" s="43" t="s">
        <v>338</v>
      </c>
      <c r="CQ21" s="43" t="s">
        <v>338</v>
      </c>
      <c r="CR21" s="43" t="s">
        <v>341</v>
      </c>
      <c r="CS21" s="43" t="s">
        <v>341</v>
      </c>
      <c r="CT21" s="43" t="s">
        <v>341</v>
      </c>
      <c r="CU21" s="43" t="s">
        <v>338</v>
      </c>
      <c r="CV21" s="43" t="s">
        <v>341</v>
      </c>
      <c r="CW21" s="43" t="s">
        <v>339</v>
      </c>
      <c r="CX21" s="43" t="s">
        <v>339</v>
      </c>
      <c r="CY21" s="43" t="s">
        <v>339</v>
      </c>
      <c r="CZ21" s="43" t="s">
        <v>341</v>
      </c>
      <c r="DA21" s="43" t="s">
        <v>339</v>
      </c>
      <c r="DB21" s="43" t="s">
        <v>339</v>
      </c>
      <c r="DC21" s="43" t="s">
        <v>339</v>
      </c>
      <c r="DD21" s="43" t="s">
        <v>339</v>
      </c>
      <c r="DE21" s="43" t="s">
        <v>340</v>
      </c>
      <c r="DF21" s="43" t="s">
        <v>340</v>
      </c>
      <c r="DG21" s="43" t="s">
        <v>338</v>
      </c>
      <c r="DH21" s="43" t="s">
        <v>338</v>
      </c>
      <c r="DI21" s="43" t="s">
        <v>338</v>
      </c>
      <c r="DJ21" s="43" t="s">
        <v>338</v>
      </c>
      <c r="DK21" s="43" t="s">
        <v>338</v>
      </c>
      <c r="DL21" s="43" t="s">
        <v>340</v>
      </c>
      <c r="DM21" s="43" t="s">
        <v>338</v>
      </c>
      <c r="DN21" s="43" t="s">
        <v>340</v>
      </c>
      <c r="DO21" s="43" t="s">
        <v>338</v>
      </c>
      <c r="DP21" s="43" t="s">
        <v>338</v>
      </c>
      <c r="DQ21" s="43" t="s">
        <v>338</v>
      </c>
      <c r="DR21" s="43" t="s">
        <v>338</v>
      </c>
      <c r="DS21" s="43" t="s">
        <v>340</v>
      </c>
      <c r="DT21" s="43" t="s">
        <v>338</v>
      </c>
      <c r="DU21" s="43" t="s">
        <v>341</v>
      </c>
      <c r="DV21" s="43" t="s">
        <v>339</v>
      </c>
      <c r="DW21" s="43" t="s">
        <v>339</v>
      </c>
      <c r="DX21" s="43" t="s">
        <v>339</v>
      </c>
      <c r="DY21" s="43" t="s">
        <v>339</v>
      </c>
      <c r="DZ21" s="43" t="s">
        <v>339</v>
      </c>
      <c r="EA21" s="43" t="s">
        <v>339</v>
      </c>
      <c r="EB21" s="43" t="s">
        <v>341</v>
      </c>
      <c r="EC21" s="43" t="s">
        <v>339</v>
      </c>
      <c r="ED21" s="43" t="s">
        <v>339</v>
      </c>
      <c r="EE21" s="43" t="s">
        <v>339</v>
      </c>
      <c r="EF21" s="43" t="s">
        <v>339</v>
      </c>
      <c r="EG21" s="43" t="s">
        <v>339</v>
      </c>
      <c r="EH21" s="43" t="s">
        <v>339</v>
      </c>
      <c r="EI21" s="43" t="s">
        <v>339</v>
      </c>
      <c r="EJ21" s="43" t="s">
        <v>339</v>
      </c>
      <c r="EK21" s="43" t="s">
        <v>339</v>
      </c>
      <c r="EL21" s="43" t="s">
        <v>341</v>
      </c>
      <c r="EM21" s="43" t="s">
        <v>339</v>
      </c>
      <c r="EN21" s="43" t="s">
        <v>341</v>
      </c>
      <c r="EO21" s="43" t="s">
        <v>341</v>
      </c>
      <c r="EP21" s="43" t="s">
        <v>341</v>
      </c>
      <c r="EQ21" s="43" t="s">
        <v>338</v>
      </c>
      <c r="ER21" s="43" t="s">
        <v>338</v>
      </c>
      <c r="ES21" s="43" t="s">
        <v>338</v>
      </c>
      <c r="ET21" s="43" t="s">
        <v>341</v>
      </c>
      <c r="EU21" s="43" t="s">
        <v>339</v>
      </c>
      <c r="EV21" s="43" t="s">
        <v>339</v>
      </c>
      <c r="EW21" s="43" t="s">
        <v>339</v>
      </c>
      <c r="EX21" s="43" t="s">
        <v>339</v>
      </c>
      <c r="EY21" s="43" t="s">
        <v>339</v>
      </c>
      <c r="EZ21" s="43" t="s">
        <v>341</v>
      </c>
      <c r="FA21" s="43" t="s">
        <v>339</v>
      </c>
      <c r="FB21" s="43" t="s">
        <v>341</v>
      </c>
      <c r="FC21" s="43" t="s">
        <v>339</v>
      </c>
      <c r="FD21" s="43" t="s">
        <v>341</v>
      </c>
      <c r="FE21" s="43" t="s">
        <v>341</v>
      </c>
      <c r="FF21" s="43" t="s">
        <v>339</v>
      </c>
      <c r="FG21" s="43" t="s">
        <v>339</v>
      </c>
      <c r="FH21" s="43" t="s">
        <v>339</v>
      </c>
      <c r="FI21" s="43" t="s">
        <v>339</v>
      </c>
      <c r="FJ21" s="43" t="s">
        <v>341</v>
      </c>
      <c r="FK21" s="43" t="s">
        <v>339</v>
      </c>
      <c r="FL21" s="43" t="s">
        <v>339</v>
      </c>
      <c r="FM21" s="43" t="s">
        <v>339</v>
      </c>
      <c r="FN21" s="43" t="s">
        <v>339</v>
      </c>
      <c r="FO21" s="43" t="s">
        <v>339</v>
      </c>
      <c r="FP21" s="43" t="s">
        <v>339</v>
      </c>
      <c r="FQ21" s="43" t="s">
        <v>341</v>
      </c>
      <c r="FR21" s="43" t="s">
        <v>339</v>
      </c>
      <c r="FS21" s="43" t="s">
        <v>339</v>
      </c>
      <c r="FT21" s="43" t="s">
        <v>339</v>
      </c>
      <c r="FU21" s="43" t="s">
        <v>338</v>
      </c>
      <c r="FV21" s="43" t="s">
        <v>338</v>
      </c>
      <c r="FW21" s="43" t="s">
        <v>338</v>
      </c>
      <c r="FX21" s="43" t="s">
        <v>338</v>
      </c>
      <c r="FY21" s="43" t="s">
        <v>338</v>
      </c>
      <c r="FZ21" s="43" t="s">
        <v>340</v>
      </c>
      <c r="GA21" s="43" t="s">
        <v>340</v>
      </c>
      <c r="GB21" s="43" t="s">
        <v>340</v>
      </c>
      <c r="GC21" s="43" t="s">
        <v>340</v>
      </c>
      <c r="GD21" s="43" t="s">
        <v>341</v>
      </c>
      <c r="GE21" s="43" t="s">
        <v>340</v>
      </c>
      <c r="GF21" s="43" t="s">
        <v>338</v>
      </c>
      <c r="GG21" s="43" t="s">
        <v>338</v>
      </c>
      <c r="GH21" s="43" t="s">
        <v>338</v>
      </c>
      <c r="GI21" s="43" t="s">
        <v>338</v>
      </c>
      <c r="GJ21" s="43" t="s">
        <v>340</v>
      </c>
      <c r="GK21" s="43" t="s">
        <v>338</v>
      </c>
      <c r="GL21" s="43" t="s">
        <v>338</v>
      </c>
      <c r="GM21" s="43" t="s">
        <v>338</v>
      </c>
      <c r="GN21" s="43" t="s">
        <v>338</v>
      </c>
      <c r="GO21" s="43" t="s">
        <v>338</v>
      </c>
      <c r="GP21" s="43" t="s">
        <v>338</v>
      </c>
      <c r="GQ21" s="43" t="s">
        <v>338</v>
      </c>
      <c r="GR21" s="43" t="s">
        <v>338</v>
      </c>
      <c r="GS21" s="43" t="s">
        <v>341</v>
      </c>
    </row>
    <row r="22" spans="1:201" x14ac:dyDescent="0.3">
      <c r="A22" s="45"/>
      <c r="B22" s="47" t="s">
        <v>735</v>
      </c>
      <c r="C22" s="47" t="s">
        <v>502</v>
      </c>
      <c r="D22" s="45" t="s">
        <v>337</v>
      </c>
      <c r="E22" s="45" t="s">
        <v>337</v>
      </c>
      <c r="F22" s="45" t="s">
        <v>336</v>
      </c>
      <c r="G22" s="43" t="s">
        <v>495</v>
      </c>
      <c r="H22" s="43" t="s">
        <v>497</v>
      </c>
      <c r="I22" s="119" t="s">
        <v>498</v>
      </c>
      <c r="J22" s="119" t="s">
        <v>834</v>
      </c>
      <c r="K22" s="119" t="s">
        <v>846</v>
      </c>
      <c r="L22" s="50">
        <v>27</v>
      </c>
      <c r="M22" s="129" t="s">
        <v>507</v>
      </c>
      <c r="N22" s="43" t="s">
        <v>338</v>
      </c>
      <c r="O22" s="43" t="s">
        <v>338</v>
      </c>
      <c r="P22" s="43" t="s">
        <v>340</v>
      </c>
      <c r="Q22" s="43" t="s">
        <v>338</v>
      </c>
      <c r="R22" s="43" t="s">
        <v>338</v>
      </c>
      <c r="S22" s="43" t="s">
        <v>338</v>
      </c>
      <c r="T22" s="43" t="s">
        <v>341</v>
      </c>
      <c r="U22" s="43" t="s">
        <v>338</v>
      </c>
      <c r="V22" s="43" t="s">
        <v>341</v>
      </c>
      <c r="W22" s="43" t="s">
        <v>341</v>
      </c>
      <c r="X22" s="43" t="s">
        <v>340</v>
      </c>
      <c r="Y22" s="43" t="s">
        <v>340</v>
      </c>
      <c r="Z22" s="43" t="s">
        <v>338</v>
      </c>
      <c r="AA22" s="43" t="s">
        <v>338</v>
      </c>
      <c r="AB22" s="43" t="s">
        <v>338</v>
      </c>
      <c r="AC22" s="43" t="s">
        <v>338</v>
      </c>
      <c r="AD22" s="43" t="s">
        <v>338</v>
      </c>
      <c r="AE22" s="43" t="s">
        <v>338</v>
      </c>
      <c r="AF22" s="43" t="s">
        <v>338</v>
      </c>
      <c r="AG22" s="43" t="s">
        <v>338</v>
      </c>
      <c r="AH22" s="43" t="s">
        <v>338</v>
      </c>
      <c r="AI22" s="43" t="s">
        <v>340</v>
      </c>
      <c r="AJ22" s="43" t="s">
        <v>338</v>
      </c>
      <c r="AK22" s="43" t="s">
        <v>338</v>
      </c>
      <c r="AL22" s="43" t="s">
        <v>341</v>
      </c>
      <c r="AM22" s="43" t="s">
        <v>338</v>
      </c>
      <c r="AN22" s="43" t="s">
        <v>338</v>
      </c>
      <c r="AO22" s="43" t="s">
        <v>338</v>
      </c>
      <c r="AP22" s="43" t="s">
        <v>341</v>
      </c>
      <c r="AQ22" s="43" t="s">
        <v>339</v>
      </c>
      <c r="AR22" s="43" t="s">
        <v>339</v>
      </c>
      <c r="AS22" s="43" t="s">
        <v>339</v>
      </c>
      <c r="AT22" s="43" t="s">
        <v>339</v>
      </c>
      <c r="AU22" s="43" t="s">
        <v>339</v>
      </c>
      <c r="AV22" s="43" t="s">
        <v>341</v>
      </c>
      <c r="AW22" s="43" t="s">
        <v>338</v>
      </c>
      <c r="AX22" s="43" t="s">
        <v>338</v>
      </c>
      <c r="AY22" s="43" t="s">
        <v>338</v>
      </c>
      <c r="AZ22" s="43" t="s">
        <v>341</v>
      </c>
      <c r="BA22" s="43" t="s">
        <v>338</v>
      </c>
      <c r="BB22" s="43" t="s">
        <v>338</v>
      </c>
      <c r="BC22" s="43" t="s">
        <v>340</v>
      </c>
      <c r="BD22" s="43" t="s">
        <v>338</v>
      </c>
      <c r="BE22" s="43" t="s">
        <v>338</v>
      </c>
      <c r="BF22" s="43" t="s">
        <v>339</v>
      </c>
      <c r="BG22" s="43" t="s">
        <v>339</v>
      </c>
      <c r="BH22" s="129" t="s">
        <v>878</v>
      </c>
      <c r="BI22" s="43" t="s">
        <v>338</v>
      </c>
      <c r="BJ22" s="43" t="s">
        <v>338</v>
      </c>
      <c r="BK22" s="43" t="s">
        <v>340</v>
      </c>
      <c r="BL22" s="43" t="s">
        <v>338</v>
      </c>
      <c r="BM22" s="43" t="s">
        <v>338</v>
      </c>
      <c r="BN22" s="43" t="s">
        <v>338</v>
      </c>
      <c r="BO22" s="43" t="s">
        <v>341</v>
      </c>
      <c r="BP22" s="43" t="s">
        <v>338</v>
      </c>
      <c r="BQ22" s="43" t="s">
        <v>341</v>
      </c>
      <c r="BR22" s="43" t="s">
        <v>341</v>
      </c>
      <c r="BS22" s="43" t="s">
        <v>338</v>
      </c>
      <c r="BT22" s="43" t="s">
        <v>338</v>
      </c>
      <c r="BU22" s="43" t="s">
        <v>338</v>
      </c>
      <c r="BV22" s="43" t="s">
        <v>338</v>
      </c>
      <c r="BW22" s="43" t="s">
        <v>338</v>
      </c>
      <c r="BX22" s="43" t="s">
        <v>341</v>
      </c>
      <c r="BY22" s="43" t="s">
        <v>338</v>
      </c>
      <c r="BZ22" s="43" t="s">
        <v>340</v>
      </c>
      <c r="CA22" s="43" t="s">
        <v>338</v>
      </c>
      <c r="CB22" s="43" t="s">
        <v>338</v>
      </c>
      <c r="CC22" s="43" t="s">
        <v>341</v>
      </c>
      <c r="CD22" s="43" t="s">
        <v>338</v>
      </c>
      <c r="CE22" s="43" t="s">
        <v>340</v>
      </c>
      <c r="CF22" s="43" t="s">
        <v>338</v>
      </c>
      <c r="CG22" s="43" t="s">
        <v>338</v>
      </c>
      <c r="CH22" s="43" t="s">
        <v>341</v>
      </c>
      <c r="CI22" s="43" t="s">
        <v>341</v>
      </c>
      <c r="CJ22" s="43" t="s">
        <v>341</v>
      </c>
      <c r="CK22" s="43" t="s">
        <v>341</v>
      </c>
      <c r="CL22" s="43" t="s">
        <v>341</v>
      </c>
      <c r="CM22" s="43" t="s">
        <v>341</v>
      </c>
      <c r="CN22" s="43" t="s">
        <v>341</v>
      </c>
      <c r="CO22" s="43" t="s">
        <v>341</v>
      </c>
      <c r="CP22" s="43" t="s">
        <v>341</v>
      </c>
      <c r="CQ22" s="43" t="s">
        <v>341</v>
      </c>
      <c r="CR22" s="43" t="s">
        <v>341</v>
      </c>
      <c r="CS22" s="43" t="s">
        <v>341</v>
      </c>
      <c r="CT22" s="43" t="s">
        <v>341</v>
      </c>
      <c r="CU22" s="43" t="s">
        <v>341</v>
      </c>
      <c r="CV22" s="43" t="s">
        <v>341</v>
      </c>
      <c r="CW22" s="43" t="s">
        <v>339</v>
      </c>
      <c r="CX22" s="43" t="s">
        <v>339</v>
      </c>
      <c r="CY22" s="43" t="s">
        <v>339</v>
      </c>
      <c r="CZ22" s="43" t="s">
        <v>341</v>
      </c>
      <c r="DA22" s="43" t="s">
        <v>339</v>
      </c>
      <c r="DB22" s="43" t="s">
        <v>339</v>
      </c>
      <c r="DC22" s="43" t="s">
        <v>339</v>
      </c>
      <c r="DD22" s="43" t="s">
        <v>339</v>
      </c>
      <c r="DE22" s="43" t="s">
        <v>341</v>
      </c>
      <c r="DF22" s="43" t="s">
        <v>339</v>
      </c>
      <c r="DG22" s="43" t="s">
        <v>339</v>
      </c>
      <c r="DH22" s="43" t="s">
        <v>339</v>
      </c>
      <c r="DI22" s="43" t="s">
        <v>339</v>
      </c>
      <c r="DJ22" s="43" t="s">
        <v>339</v>
      </c>
      <c r="DK22" s="43" t="s">
        <v>339</v>
      </c>
      <c r="DL22" s="43" t="s">
        <v>339</v>
      </c>
      <c r="DM22" s="43" t="s">
        <v>339</v>
      </c>
      <c r="DN22" s="43" t="s">
        <v>341</v>
      </c>
      <c r="DO22" s="43" t="s">
        <v>339</v>
      </c>
      <c r="DP22" s="43" t="s">
        <v>339</v>
      </c>
      <c r="DQ22" s="43" t="s">
        <v>339</v>
      </c>
      <c r="DR22" s="43" t="s">
        <v>339</v>
      </c>
      <c r="DS22" s="43" t="s">
        <v>339</v>
      </c>
      <c r="DT22" s="43" t="s">
        <v>339</v>
      </c>
      <c r="DU22" s="43" t="s">
        <v>341</v>
      </c>
      <c r="DV22" s="43" t="s">
        <v>339</v>
      </c>
      <c r="DW22" s="43" t="s">
        <v>339</v>
      </c>
      <c r="DX22" s="43" t="s">
        <v>339</v>
      </c>
      <c r="DY22" s="43" t="s">
        <v>339</v>
      </c>
      <c r="DZ22" s="43" t="s">
        <v>339</v>
      </c>
      <c r="EA22" s="43" t="s">
        <v>339</v>
      </c>
      <c r="EB22" s="43" t="s">
        <v>341</v>
      </c>
      <c r="EC22" s="43" t="s">
        <v>339</v>
      </c>
      <c r="ED22" s="43" t="s">
        <v>339</v>
      </c>
      <c r="EE22" s="43" t="s">
        <v>339</v>
      </c>
      <c r="EF22" s="43" t="s">
        <v>339</v>
      </c>
      <c r="EG22" s="43" t="s">
        <v>339</v>
      </c>
      <c r="EH22" s="43" t="s">
        <v>339</v>
      </c>
      <c r="EI22" s="43" t="s">
        <v>339</v>
      </c>
      <c r="EJ22" s="43" t="s">
        <v>339</v>
      </c>
      <c r="EK22" s="43" t="s">
        <v>339</v>
      </c>
      <c r="EL22" s="43" t="s">
        <v>341</v>
      </c>
      <c r="EM22" s="43" t="s">
        <v>339</v>
      </c>
      <c r="EN22" s="43" t="s">
        <v>341</v>
      </c>
      <c r="EO22" s="43" t="s">
        <v>341</v>
      </c>
      <c r="EP22" s="43" t="s">
        <v>341</v>
      </c>
      <c r="EQ22" s="43" t="s">
        <v>338</v>
      </c>
      <c r="ER22" s="43" t="s">
        <v>338</v>
      </c>
      <c r="ES22" s="43" t="s">
        <v>338</v>
      </c>
      <c r="ET22" s="43" t="s">
        <v>341</v>
      </c>
      <c r="EU22" s="43" t="s">
        <v>339</v>
      </c>
      <c r="EV22" s="43" t="s">
        <v>339</v>
      </c>
      <c r="EW22" s="43" t="s">
        <v>339</v>
      </c>
      <c r="EX22" s="43" t="s">
        <v>339</v>
      </c>
      <c r="EY22" s="43" t="s">
        <v>339</v>
      </c>
      <c r="EZ22" s="43" t="s">
        <v>341</v>
      </c>
      <c r="FA22" s="43" t="s">
        <v>339</v>
      </c>
      <c r="FB22" s="43" t="s">
        <v>341</v>
      </c>
      <c r="FC22" s="43" t="s">
        <v>339</v>
      </c>
      <c r="FD22" s="43" t="s">
        <v>341</v>
      </c>
      <c r="FE22" s="43" t="s">
        <v>341</v>
      </c>
      <c r="FF22" s="43" t="s">
        <v>339</v>
      </c>
      <c r="FG22" s="43" t="s">
        <v>339</v>
      </c>
      <c r="FH22" s="43" t="s">
        <v>339</v>
      </c>
      <c r="FI22" s="43" t="s">
        <v>339</v>
      </c>
      <c r="FJ22" s="43" t="s">
        <v>341</v>
      </c>
      <c r="FK22" s="43" t="s">
        <v>339</v>
      </c>
      <c r="FL22" s="43" t="s">
        <v>339</v>
      </c>
      <c r="FM22" s="43" t="s">
        <v>339</v>
      </c>
      <c r="FN22" s="43" t="s">
        <v>339</v>
      </c>
      <c r="FO22" s="43" t="s">
        <v>339</v>
      </c>
      <c r="FP22" s="43" t="s">
        <v>339</v>
      </c>
      <c r="FQ22" s="43" t="s">
        <v>341</v>
      </c>
      <c r="FR22" s="43" t="s">
        <v>339</v>
      </c>
      <c r="FS22" s="43" t="s">
        <v>339</v>
      </c>
      <c r="FT22" s="43" t="s">
        <v>339</v>
      </c>
      <c r="FU22" s="43" t="s">
        <v>338</v>
      </c>
      <c r="FV22" s="43" t="s">
        <v>338</v>
      </c>
      <c r="FW22" s="43" t="s">
        <v>338</v>
      </c>
      <c r="FX22" s="43" t="s">
        <v>338</v>
      </c>
      <c r="FY22" s="43" t="s">
        <v>338</v>
      </c>
      <c r="FZ22" s="43" t="s">
        <v>340</v>
      </c>
      <c r="GA22" s="43" t="s">
        <v>340</v>
      </c>
      <c r="GB22" s="43" t="s">
        <v>341</v>
      </c>
      <c r="GC22" s="43" t="s">
        <v>340</v>
      </c>
      <c r="GD22" s="43" t="s">
        <v>341</v>
      </c>
      <c r="GE22" s="43" t="s">
        <v>341</v>
      </c>
      <c r="GF22" s="43" t="s">
        <v>339</v>
      </c>
      <c r="GG22" s="43" t="s">
        <v>339</v>
      </c>
      <c r="GH22" s="43" t="s">
        <v>339</v>
      </c>
      <c r="GI22" s="43" t="s">
        <v>339</v>
      </c>
      <c r="GJ22" s="43" t="s">
        <v>339</v>
      </c>
      <c r="GK22" s="43" t="s">
        <v>339</v>
      </c>
      <c r="GL22" s="43" t="s">
        <v>338</v>
      </c>
      <c r="GM22" s="43" t="s">
        <v>338</v>
      </c>
      <c r="GN22" s="43" t="s">
        <v>338</v>
      </c>
      <c r="GO22" s="43" t="s">
        <v>338</v>
      </c>
      <c r="GP22" s="43" t="s">
        <v>338</v>
      </c>
      <c r="GQ22" s="43" t="s">
        <v>338</v>
      </c>
      <c r="GR22" s="43" t="s">
        <v>338</v>
      </c>
      <c r="GS22" s="43" t="s">
        <v>341</v>
      </c>
    </row>
    <row r="23" spans="1:201" x14ac:dyDescent="0.3">
      <c r="A23" s="45"/>
      <c r="B23" s="47" t="s">
        <v>734</v>
      </c>
      <c r="C23" s="47" t="s">
        <v>502</v>
      </c>
      <c r="D23" s="45" t="s">
        <v>337</v>
      </c>
      <c r="E23" s="45" t="s">
        <v>329</v>
      </c>
      <c r="F23" s="45" t="s">
        <v>433</v>
      </c>
      <c r="G23" s="43" t="s">
        <v>495</v>
      </c>
      <c r="H23" s="43" t="s">
        <v>497</v>
      </c>
      <c r="I23" s="119" t="s">
        <v>498</v>
      </c>
      <c r="J23" s="119" t="s">
        <v>829</v>
      </c>
      <c r="K23" s="119" t="s">
        <v>844</v>
      </c>
      <c r="L23" s="50">
        <v>7</v>
      </c>
      <c r="M23" s="129" t="s">
        <v>507</v>
      </c>
      <c r="N23" s="43" t="s">
        <v>338</v>
      </c>
      <c r="O23" s="43" t="s">
        <v>338</v>
      </c>
      <c r="P23" s="43" t="s">
        <v>340</v>
      </c>
      <c r="Q23" s="43" t="s">
        <v>338</v>
      </c>
      <c r="R23" s="43" t="s">
        <v>338</v>
      </c>
      <c r="S23" s="43" t="s">
        <v>338</v>
      </c>
      <c r="T23" s="43" t="s">
        <v>341</v>
      </c>
      <c r="U23" s="43" t="s">
        <v>338</v>
      </c>
      <c r="V23" s="43" t="s">
        <v>341</v>
      </c>
      <c r="W23" s="43" t="s">
        <v>341</v>
      </c>
      <c r="X23" s="43" t="s">
        <v>340</v>
      </c>
      <c r="Y23" s="43" t="s">
        <v>340</v>
      </c>
      <c r="Z23" s="43" t="s">
        <v>338</v>
      </c>
      <c r="AA23" s="43" t="s">
        <v>338</v>
      </c>
      <c r="AB23" s="43" t="s">
        <v>338</v>
      </c>
      <c r="AC23" s="43" t="s">
        <v>338</v>
      </c>
      <c r="AD23" s="43" t="s">
        <v>338</v>
      </c>
      <c r="AE23" s="43" t="s">
        <v>338</v>
      </c>
      <c r="AF23" s="43" t="s">
        <v>338</v>
      </c>
      <c r="AG23" s="43" t="s">
        <v>338</v>
      </c>
      <c r="AH23" s="43" t="s">
        <v>338</v>
      </c>
      <c r="AI23" s="43" t="s">
        <v>340</v>
      </c>
      <c r="AJ23" s="43" t="s">
        <v>338</v>
      </c>
      <c r="AK23" s="43" t="s">
        <v>338</v>
      </c>
      <c r="AL23" s="43" t="s">
        <v>341</v>
      </c>
      <c r="AM23" s="43" t="s">
        <v>338</v>
      </c>
      <c r="AN23" s="43" t="s">
        <v>338</v>
      </c>
      <c r="AO23" s="43" t="s">
        <v>338</v>
      </c>
      <c r="AP23" s="43" t="s">
        <v>338</v>
      </c>
      <c r="AQ23" s="43" t="s">
        <v>338</v>
      </c>
      <c r="AR23" s="43" t="s">
        <v>341</v>
      </c>
      <c r="AS23" s="43" t="s">
        <v>338</v>
      </c>
      <c r="AT23" s="43" t="s">
        <v>338</v>
      </c>
      <c r="AU23" s="43" t="s">
        <v>338</v>
      </c>
      <c r="AV23" s="43" t="s">
        <v>338</v>
      </c>
      <c r="AW23" s="43" t="s">
        <v>338</v>
      </c>
      <c r="AX23" s="43" t="s">
        <v>338</v>
      </c>
      <c r="AY23" s="43" t="s">
        <v>338</v>
      </c>
      <c r="AZ23" s="43" t="s">
        <v>341</v>
      </c>
      <c r="BA23" s="43" t="s">
        <v>338</v>
      </c>
      <c r="BB23" s="43" t="s">
        <v>338</v>
      </c>
      <c r="BC23" s="43" t="s">
        <v>340</v>
      </c>
      <c r="BD23" s="43" t="s">
        <v>338</v>
      </c>
      <c r="BE23" s="43" t="s">
        <v>338</v>
      </c>
      <c r="BF23" s="43" t="s">
        <v>339</v>
      </c>
      <c r="BG23" s="43" t="s">
        <v>339</v>
      </c>
      <c r="BH23" s="129" t="s">
        <v>878</v>
      </c>
      <c r="BI23" s="43" t="s">
        <v>338</v>
      </c>
      <c r="BJ23" s="43" t="s">
        <v>338</v>
      </c>
      <c r="BK23" s="43" t="s">
        <v>340</v>
      </c>
      <c r="BL23" s="43" t="s">
        <v>338</v>
      </c>
      <c r="BM23" s="43" t="s">
        <v>338</v>
      </c>
      <c r="BN23" s="43" t="s">
        <v>338</v>
      </c>
      <c r="BO23" s="43" t="s">
        <v>341</v>
      </c>
      <c r="BP23" s="43" t="s">
        <v>338</v>
      </c>
      <c r="BQ23" s="43" t="s">
        <v>341</v>
      </c>
      <c r="BR23" s="43" t="s">
        <v>341</v>
      </c>
      <c r="BS23" s="43" t="s">
        <v>338</v>
      </c>
      <c r="BT23" s="43" t="s">
        <v>338</v>
      </c>
      <c r="BU23" s="43" t="s">
        <v>338</v>
      </c>
      <c r="BV23" s="43" t="s">
        <v>338</v>
      </c>
      <c r="BW23" s="43" t="s">
        <v>338</v>
      </c>
      <c r="BX23" s="43" t="s">
        <v>341</v>
      </c>
      <c r="BY23" s="43" t="s">
        <v>338</v>
      </c>
      <c r="BZ23" s="43" t="s">
        <v>340</v>
      </c>
      <c r="CA23" s="43" t="s">
        <v>338</v>
      </c>
      <c r="CB23" s="43" t="s">
        <v>338</v>
      </c>
      <c r="CC23" s="43" t="s">
        <v>341</v>
      </c>
      <c r="CD23" s="43" t="s">
        <v>338</v>
      </c>
      <c r="CE23" s="43" t="s">
        <v>340</v>
      </c>
      <c r="CF23" s="43" t="s">
        <v>338</v>
      </c>
      <c r="CG23" s="43" t="s">
        <v>338</v>
      </c>
      <c r="CH23" s="43" t="s">
        <v>341</v>
      </c>
      <c r="CI23" s="43" t="s">
        <v>341</v>
      </c>
      <c r="CJ23" s="43" t="s">
        <v>340</v>
      </c>
      <c r="CK23" s="43" t="s">
        <v>341</v>
      </c>
      <c r="CL23" s="43" t="s">
        <v>338</v>
      </c>
      <c r="CM23" s="43" t="s">
        <v>341</v>
      </c>
      <c r="CN23" s="43" t="s">
        <v>338</v>
      </c>
      <c r="CO23" s="43" t="s">
        <v>338</v>
      </c>
      <c r="CP23" s="43" t="s">
        <v>338</v>
      </c>
      <c r="CQ23" s="43" t="s">
        <v>338</v>
      </c>
      <c r="CR23" s="43" t="s">
        <v>341</v>
      </c>
      <c r="CS23" s="43" t="s">
        <v>341</v>
      </c>
      <c r="CT23" s="43" t="s">
        <v>341</v>
      </c>
      <c r="CU23" s="43" t="s">
        <v>338</v>
      </c>
      <c r="CV23" s="43" t="s">
        <v>341</v>
      </c>
      <c r="CW23" s="43" t="s">
        <v>339</v>
      </c>
      <c r="CX23" s="43" t="s">
        <v>339</v>
      </c>
      <c r="CY23" s="43" t="s">
        <v>339</v>
      </c>
      <c r="CZ23" s="43" t="s">
        <v>341</v>
      </c>
      <c r="DA23" s="43" t="s">
        <v>339</v>
      </c>
      <c r="DB23" s="43" t="s">
        <v>339</v>
      </c>
      <c r="DC23" s="43" t="s">
        <v>339</v>
      </c>
      <c r="DD23" s="43" t="s">
        <v>339</v>
      </c>
      <c r="DE23" s="43" t="s">
        <v>340</v>
      </c>
      <c r="DF23" s="43" t="s">
        <v>340</v>
      </c>
      <c r="DG23" s="43" t="s">
        <v>338</v>
      </c>
      <c r="DH23" s="43" t="s">
        <v>338</v>
      </c>
      <c r="DI23" s="43" t="s">
        <v>338</v>
      </c>
      <c r="DJ23" s="43" t="s">
        <v>338</v>
      </c>
      <c r="DK23" s="43" t="s">
        <v>338</v>
      </c>
      <c r="DL23" s="43" t="s">
        <v>340</v>
      </c>
      <c r="DM23" s="43" t="s">
        <v>338</v>
      </c>
      <c r="DN23" s="43" t="s">
        <v>340</v>
      </c>
      <c r="DO23" s="43" t="s">
        <v>338</v>
      </c>
      <c r="DP23" s="43" t="s">
        <v>338</v>
      </c>
      <c r="DQ23" s="43" t="s">
        <v>338</v>
      </c>
      <c r="DR23" s="43" t="s">
        <v>338</v>
      </c>
      <c r="DS23" s="43" t="s">
        <v>340</v>
      </c>
      <c r="DT23" s="43" t="s">
        <v>338</v>
      </c>
      <c r="DU23" s="43" t="s">
        <v>341</v>
      </c>
      <c r="DV23" s="43" t="s">
        <v>339</v>
      </c>
      <c r="DW23" s="43" t="s">
        <v>339</v>
      </c>
      <c r="DX23" s="43" t="s">
        <v>339</v>
      </c>
      <c r="DY23" s="43" t="s">
        <v>339</v>
      </c>
      <c r="DZ23" s="43" t="s">
        <v>339</v>
      </c>
      <c r="EA23" s="43" t="s">
        <v>339</v>
      </c>
      <c r="EB23" s="43" t="s">
        <v>341</v>
      </c>
      <c r="EC23" s="43" t="s">
        <v>339</v>
      </c>
      <c r="ED23" s="43" t="s">
        <v>339</v>
      </c>
      <c r="EE23" s="43" t="s">
        <v>339</v>
      </c>
      <c r="EF23" s="43" t="s">
        <v>339</v>
      </c>
      <c r="EG23" s="43" t="s">
        <v>339</v>
      </c>
      <c r="EH23" s="43" t="s">
        <v>339</v>
      </c>
      <c r="EI23" s="43" t="s">
        <v>339</v>
      </c>
      <c r="EJ23" s="43" t="s">
        <v>339</v>
      </c>
      <c r="EK23" s="43" t="s">
        <v>339</v>
      </c>
      <c r="EL23" s="43" t="s">
        <v>341</v>
      </c>
      <c r="EM23" s="43" t="s">
        <v>339</v>
      </c>
      <c r="EN23" s="43" t="s">
        <v>341</v>
      </c>
      <c r="EO23" s="43" t="s">
        <v>341</v>
      </c>
      <c r="EP23" s="43" t="s">
        <v>341</v>
      </c>
      <c r="EQ23" s="43" t="s">
        <v>338</v>
      </c>
      <c r="ER23" s="43" t="s">
        <v>338</v>
      </c>
      <c r="ES23" s="43" t="s">
        <v>338</v>
      </c>
      <c r="ET23" s="43" t="s">
        <v>341</v>
      </c>
      <c r="EU23" s="43" t="s">
        <v>339</v>
      </c>
      <c r="EV23" s="43" t="s">
        <v>339</v>
      </c>
      <c r="EW23" s="43" t="s">
        <v>339</v>
      </c>
      <c r="EX23" s="43" t="s">
        <v>339</v>
      </c>
      <c r="EY23" s="43" t="s">
        <v>339</v>
      </c>
      <c r="EZ23" s="43" t="s">
        <v>341</v>
      </c>
      <c r="FA23" s="43" t="s">
        <v>339</v>
      </c>
      <c r="FB23" s="43" t="s">
        <v>341</v>
      </c>
      <c r="FC23" s="43" t="s">
        <v>339</v>
      </c>
      <c r="FD23" s="43" t="s">
        <v>341</v>
      </c>
      <c r="FE23" s="43" t="s">
        <v>341</v>
      </c>
      <c r="FF23" s="43" t="s">
        <v>339</v>
      </c>
      <c r="FG23" s="43" t="s">
        <v>339</v>
      </c>
      <c r="FH23" s="43" t="s">
        <v>339</v>
      </c>
      <c r="FI23" s="43" t="s">
        <v>339</v>
      </c>
      <c r="FJ23" s="43" t="s">
        <v>341</v>
      </c>
      <c r="FK23" s="43" t="s">
        <v>339</v>
      </c>
      <c r="FL23" s="43" t="s">
        <v>339</v>
      </c>
      <c r="FM23" s="43" t="s">
        <v>339</v>
      </c>
      <c r="FN23" s="43" t="s">
        <v>339</v>
      </c>
      <c r="FO23" s="43" t="s">
        <v>339</v>
      </c>
      <c r="FP23" s="43" t="s">
        <v>339</v>
      </c>
      <c r="FQ23" s="43" t="s">
        <v>341</v>
      </c>
      <c r="FR23" s="43" t="s">
        <v>339</v>
      </c>
      <c r="FS23" s="43" t="s">
        <v>339</v>
      </c>
      <c r="FT23" s="43" t="s">
        <v>339</v>
      </c>
      <c r="FU23" s="43" t="s">
        <v>338</v>
      </c>
      <c r="FV23" s="43" t="s">
        <v>338</v>
      </c>
      <c r="FW23" s="43" t="s">
        <v>338</v>
      </c>
      <c r="FX23" s="43" t="s">
        <v>338</v>
      </c>
      <c r="FY23" s="43" t="s">
        <v>338</v>
      </c>
      <c r="FZ23" s="43" t="s">
        <v>340</v>
      </c>
      <c r="GA23" s="43" t="s">
        <v>340</v>
      </c>
      <c r="GB23" s="43" t="s">
        <v>340</v>
      </c>
      <c r="GC23" s="43" t="s">
        <v>340</v>
      </c>
      <c r="GD23" s="43" t="s">
        <v>341</v>
      </c>
      <c r="GE23" s="43" t="s">
        <v>340</v>
      </c>
      <c r="GF23" s="43" t="s">
        <v>338</v>
      </c>
      <c r="GG23" s="43" t="s">
        <v>338</v>
      </c>
      <c r="GH23" s="43" t="s">
        <v>338</v>
      </c>
      <c r="GI23" s="43" t="s">
        <v>338</v>
      </c>
      <c r="GJ23" s="43" t="s">
        <v>340</v>
      </c>
      <c r="GK23" s="43" t="s">
        <v>338</v>
      </c>
      <c r="GL23" s="43" t="s">
        <v>338</v>
      </c>
      <c r="GM23" s="43" t="s">
        <v>338</v>
      </c>
      <c r="GN23" s="43" t="s">
        <v>338</v>
      </c>
      <c r="GO23" s="43" t="s">
        <v>338</v>
      </c>
      <c r="GP23" s="43" t="s">
        <v>338</v>
      </c>
      <c r="GQ23" s="43" t="s">
        <v>338</v>
      </c>
      <c r="GR23" s="43" t="s">
        <v>338</v>
      </c>
      <c r="GS23" s="43" t="s">
        <v>341</v>
      </c>
    </row>
    <row r="24" spans="1:201" x14ac:dyDescent="0.3">
      <c r="A24" s="45"/>
      <c r="B24" s="47" t="s">
        <v>734</v>
      </c>
      <c r="C24" s="47" t="s">
        <v>502</v>
      </c>
      <c r="D24" s="45" t="s">
        <v>337</v>
      </c>
      <c r="E24" s="45" t="s">
        <v>330</v>
      </c>
      <c r="F24" s="45" t="s">
        <v>433</v>
      </c>
      <c r="G24" s="43" t="s">
        <v>495</v>
      </c>
      <c r="H24" s="43" t="s">
        <v>497</v>
      </c>
      <c r="I24" s="119" t="s">
        <v>498</v>
      </c>
      <c r="J24" s="119" t="s">
        <v>831</v>
      </c>
      <c r="K24" s="119" t="s">
        <v>845</v>
      </c>
      <c r="L24" s="50">
        <v>15</v>
      </c>
      <c r="M24" s="129" t="s">
        <v>507</v>
      </c>
      <c r="N24" s="43" t="s">
        <v>338</v>
      </c>
      <c r="O24" s="43" t="s">
        <v>338</v>
      </c>
      <c r="P24" s="43" t="s">
        <v>340</v>
      </c>
      <c r="Q24" s="43" t="s">
        <v>338</v>
      </c>
      <c r="R24" s="43" t="s">
        <v>338</v>
      </c>
      <c r="S24" s="43" t="s">
        <v>338</v>
      </c>
      <c r="T24" s="43" t="s">
        <v>341</v>
      </c>
      <c r="U24" s="43" t="s">
        <v>338</v>
      </c>
      <c r="V24" s="43" t="s">
        <v>341</v>
      </c>
      <c r="W24" s="43" t="s">
        <v>341</v>
      </c>
      <c r="X24" s="43" t="s">
        <v>340</v>
      </c>
      <c r="Y24" s="43" t="s">
        <v>340</v>
      </c>
      <c r="Z24" s="43" t="s">
        <v>338</v>
      </c>
      <c r="AA24" s="43" t="s">
        <v>338</v>
      </c>
      <c r="AB24" s="43" t="s">
        <v>338</v>
      </c>
      <c r="AC24" s="43" t="s">
        <v>338</v>
      </c>
      <c r="AD24" s="43" t="s">
        <v>338</v>
      </c>
      <c r="AE24" s="43" t="s">
        <v>338</v>
      </c>
      <c r="AF24" s="43" t="s">
        <v>338</v>
      </c>
      <c r="AG24" s="43" t="s">
        <v>338</v>
      </c>
      <c r="AH24" s="43" t="s">
        <v>338</v>
      </c>
      <c r="AI24" s="43" t="s">
        <v>340</v>
      </c>
      <c r="AJ24" s="43" t="s">
        <v>338</v>
      </c>
      <c r="AK24" s="43" t="s">
        <v>338</v>
      </c>
      <c r="AL24" s="43" t="s">
        <v>341</v>
      </c>
      <c r="AM24" s="43" t="s">
        <v>338</v>
      </c>
      <c r="AN24" s="43" t="s">
        <v>338</v>
      </c>
      <c r="AO24" s="43" t="s">
        <v>338</v>
      </c>
      <c r="AP24" s="43" t="s">
        <v>338</v>
      </c>
      <c r="AQ24" s="43" t="s">
        <v>338</v>
      </c>
      <c r="AR24" s="43" t="s">
        <v>341</v>
      </c>
      <c r="AS24" s="43" t="s">
        <v>338</v>
      </c>
      <c r="AT24" s="43" t="s">
        <v>338</v>
      </c>
      <c r="AU24" s="43" t="s">
        <v>338</v>
      </c>
      <c r="AV24" s="43" t="s">
        <v>338</v>
      </c>
      <c r="AW24" s="43" t="s">
        <v>338</v>
      </c>
      <c r="AX24" s="43" t="s">
        <v>338</v>
      </c>
      <c r="AY24" s="43" t="s">
        <v>338</v>
      </c>
      <c r="AZ24" s="43" t="s">
        <v>341</v>
      </c>
      <c r="BA24" s="43" t="s">
        <v>338</v>
      </c>
      <c r="BB24" s="43" t="s">
        <v>338</v>
      </c>
      <c r="BC24" s="43" t="s">
        <v>340</v>
      </c>
      <c r="BD24" s="43" t="s">
        <v>338</v>
      </c>
      <c r="BE24" s="43" t="s">
        <v>338</v>
      </c>
      <c r="BF24" s="43" t="s">
        <v>339</v>
      </c>
      <c r="BG24" s="43" t="s">
        <v>339</v>
      </c>
      <c r="BH24" s="129" t="s">
        <v>878</v>
      </c>
      <c r="BI24" s="43" t="s">
        <v>338</v>
      </c>
      <c r="BJ24" s="43" t="s">
        <v>338</v>
      </c>
      <c r="BK24" s="43" t="s">
        <v>340</v>
      </c>
      <c r="BL24" s="43" t="s">
        <v>338</v>
      </c>
      <c r="BM24" s="43" t="s">
        <v>338</v>
      </c>
      <c r="BN24" s="43" t="s">
        <v>338</v>
      </c>
      <c r="BO24" s="43" t="s">
        <v>341</v>
      </c>
      <c r="BP24" s="43" t="s">
        <v>338</v>
      </c>
      <c r="BQ24" s="43" t="s">
        <v>341</v>
      </c>
      <c r="BR24" s="43" t="s">
        <v>341</v>
      </c>
      <c r="BS24" s="43" t="s">
        <v>338</v>
      </c>
      <c r="BT24" s="43" t="s">
        <v>338</v>
      </c>
      <c r="BU24" s="43" t="s">
        <v>338</v>
      </c>
      <c r="BV24" s="43" t="s">
        <v>338</v>
      </c>
      <c r="BW24" s="43" t="s">
        <v>338</v>
      </c>
      <c r="BX24" s="43" t="s">
        <v>341</v>
      </c>
      <c r="BY24" s="43" t="s">
        <v>338</v>
      </c>
      <c r="BZ24" s="43" t="s">
        <v>340</v>
      </c>
      <c r="CA24" s="43" t="s">
        <v>338</v>
      </c>
      <c r="CB24" s="43" t="s">
        <v>338</v>
      </c>
      <c r="CC24" s="43" t="s">
        <v>341</v>
      </c>
      <c r="CD24" s="43" t="s">
        <v>338</v>
      </c>
      <c r="CE24" s="43" t="s">
        <v>340</v>
      </c>
      <c r="CF24" s="43" t="s">
        <v>338</v>
      </c>
      <c r="CG24" s="43" t="s">
        <v>338</v>
      </c>
      <c r="CH24" s="43" t="s">
        <v>341</v>
      </c>
      <c r="CI24" s="43" t="s">
        <v>341</v>
      </c>
      <c r="CJ24" s="43" t="s">
        <v>340</v>
      </c>
      <c r="CK24" s="43" t="s">
        <v>341</v>
      </c>
      <c r="CL24" s="43" t="s">
        <v>338</v>
      </c>
      <c r="CM24" s="43" t="s">
        <v>341</v>
      </c>
      <c r="CN24" s="43" t="s">
        <v>338</v>
      </c>
      <c r="CO24" s="43" t="s">
        <v>338</v>
      </c>
      <c r="CP24" s="43" t="s">
        <v>338</v>
      </c>
      <c r="CQ24" s="43" t="s">
        <v>338</v>
      </c>
      <c r="CR24" s="43" t="s">
        <v>341</v>
      </c>
      <c r="CS24" s="43" t="s">
        <v>341</v>
      </c>
      <c r="CT24" s="43" t="s">
        <v>341</v>
      </c>
      <c r="CU24" s="43" t="s">
        <v>338</v>
      </c>
      <c r="CV24" s="43" t="s">
        <v>341</v>
      </c>
      <c r="CW24" s="43" t="s">
        <v>339</v>
      </c>
      <c r="CX24" s="43" t="s">
        <v>339</v>
      </c>
      <c r="CY24" s="43" t="s">
        <v>339</v>
      </c>
      <c r="CZ24" s="43" t="s">
        <v>341</v>
      </c>
      <c r="DA24" s="43" t="s">
        <v>339</v>
      </c>
      <c r="DB24" s="43" t="s">
        <v>339</v>
      </c>
      <c r="DC24" s="43" t="s">
        <v>339</v>
      </c>
      <c r="DD24" s="43" t="s">
        <v>339</v>
      </c>
      <c r="DE24" s="43" t="s">
        <v>340</v>
      </c>
      <c r="DF24" s="43" t="s">
        <v>340</v>
      </c>
      <c r="DG24" s="43" t="s">
        <v>338</v>
      </c>
      <c r="DH24" s="43" t="s">
        <v>338</v>
      </c>
      <c r="DI24" s="43" t="s">
        <v>338</v>
      </c>
      <c r="DJ24" s="43" t="s">
        <v>338</v>
      </c>
      <c r="DK24" s="43" t="s">
        <v>338</v>
      </c>
      <c r="DL24" s="43" t="s">
        <v>340</v>
      </c>
      <c r="DM24" s="43" t="s">
        <v>338</v>
      </c>
      <c r="DN24" s="43" t="s">
        <v>340</v>
      </c>
      <c r="DO24" s="43" t="s">
        <v>338</v>
      </c>
      <c r="DP24" s="43" t="s">
        <v>338</v>
      </c>
      <c r="DQ24" s="43" t="s">
        <v>338</v>
      </c>
      <c r="DR24" s="43" t="s">
        <v>338</v>
      </c>
      <c r="DS24" s="43" t="s">
        <v>340</v>
      </c>
      <c r="DT24" s="43" t="s">
        <v>338</v>
      </c>
      <c r="DU24" s="43" t="s">
        <v>341</v>
      </c>
      <c r="DV24" s="43" t="s">
        <v>339</v>
      </c>
      <c r="DW24" s="43" t="s">
        <v>339</v>
      </c>
      <c r="DX24" s="43" t="s">
        <v>339</v>
      </c>
      <c r="DY24" s="43" t="s">
        <v>339</v>
      </c>
      <c r="DZ24" s="43" t="s">
        <v>339</v>
      </c>
      <c r="EA24" s="43" t="s">
        <v>339</v>
      </c>
      <c r="EB24" s="43" t="s">
        <v>341</v>
      </c>
      <c r="EC24" s="43" t="s">
        <v>339</v>
      </c>
      <c r="ED24" s="43" t="s">
        <v>339</v>
      </c>
      <c r="EE24" s="43" t="s">
        <v>339</v>
      </c>
      <c r="EF24" s="43" t="s">
        <v>339</v>
      </c>
      <c r="EG24" s="43" t="s">
        <v>339</v>
      </c>
      <c r="EH24" s="43" t="s">
        <v>339</v>
      </c>
      <c r="EI24" s="43" t="s">
        <v>339</v>
      </c>
      <c r="EJ24" s="43" t="s">
        <v>339</v>
      </c>
      <c r="EK24" s="43" t="s">
        <v>339</v>
      </c>
      <c r="EL24" s="43" t="s">
        <v>341</v>
      </c>
      <c r="EM24" s="43" t="s">
        <v>339</v>
      </c>
      <c r="EN24" s="43" t="s">
        <v>341</v>
      </c>
      <c r="EO24" s="43" t="s">
        <v>341</v>
      </c>
      <c r="EP24" s="43" t="s">
        <v>341</v>
      </c>
      <c r="EQ24" s="43" t="s">
        <v>338</v>
      </c>
      <c r="ER24" s="43" t="s">
        <v>338</v>
      </c>
      <c r="ES24" s="43" t="s">
        <v>338</v>
      </c>
      <c r="ET24" s="43" t="s">
        <v>341</v>
      </c>
      <c r="EU24" s="43" t="s">
        <v>339</v>
      </c>
      <c r="EV24" s="43" t="s">
        <v>339</v>
      </c>
      <c r="EW24" s="43" t="s">
        <v>339</v>
      </c>
      <c r="EX24" s="43" t="s">
        <v>339</v>
      </c>
      <c r="EY24" s="43" t="s">
        <v>339</v>
      </c>
      <c r="EZ24" s="43" t="s">
        <v>341</v>
      </c>
      <c r="FA24" s="43" t="s">
        <v>339</v>
      </c>
      <c r="FB24" s="43" t="s">
        <v>341</v>
      </c>
      <c r="FC24" s="43" t="s">
        <v>339</v>
      </c>
      <c r="FD24" s="43" t="s">
        <v>341</v>
      </c>
      <c r="FE24" s="43" t="s">
        <v>341</v>
      </c>
      <c r="FF24" s="43" t="s">
        <v>339</v>
      </c>
      <c r="FG24" s="43" t="s">
        <v>339</v>
      </c>
      <c r="FH24" s="43" t="s">
        <v>339</v>
      </c>
      <c r="FI24" s="43" t="s">
        <v>339</v>
      </c>
      <c r="FJ24" s="43" t="s">
        <v>341</v>
      </c>
      <c r="FK24" s="43" t="s">
        <v>339</v>
      </c>
      <c r="FL24" s="43" t="s">
        <v>339</v>
      </c>
      <c r="FM24" s="43" t="s">
        <v>339</v>
      </c>
      <c r="FN24" s="43" t="s">
        <v>339</v>
      </c>
      <c r="FO24" s="43" t="s">
        <v>339</v>
      </c>
      <c r="FP24" s="43" t="s">
        <v>339</v>
      </c>
      <c r="FQ24" s="43" t="s">
        <v>341</v>
      </c>
      <c r="FR24" s="43" t="s">
        <v>339</v>
      </c>
      <c r="FS24" s="43" t="s">
        <v>339</v>
      </c>
      <c r="FT24" s="43" t="s">
        <v>339</v>
      </c>
      <c r="FU24" s="43" t="s">
        <v>338</v>
      </c>
      <c r="FV24" s="43" t="s">
        <v>338</v>
      </c>
      <c r="FW24" s="43" t="s">
        <v>338</v>
      </c>
      <c r="FX24" s="43" t="s">
        <v>338</v>
      </c>
      <c r="FY24" s="43" t="s">
        <v>338</v>
      </c>
      <c r="FZ24" s="43" t="s">
        <v>340</v>
      </c>
      <c r="GA24" s="43" t="s">
        <v>340</v>
      </c>
      <c r="GB24" s="43" t="s">
        <v>340</v>
      </c>
      <c r="GC24" s="43" t="s">
        <v>340</v>
      </c>
      <c r="GD24" s="43" t="s">
        <v>341</v>
      </c>
      <c r="GE24" s="43" t="s">
        <v>340</v>
      </c>
      <c r="GF24" s="43" t="s">
        <v>338</v>
      </c>
      <c r="GG24" s="43" t="s">
        <v>338</v>
      </c>
      <c r="GH24" s="43" t="s">
        <v>338</v>
      </c>
      <c r="GI24" s="43" t="s">
        <v>338</v>
      </c>
      <c r="GJ24" s="43" t="s">
        <v>340</v>
      </c>
      <c r="GK24" s="43" t="s">
        <v>338</v>
      </c>
      <c r="GL24" s="43" t="s">
        <v>338</v>
      </c>
      <c r="GM24" s="43" t="s">
        <v>338</v>
      </c>
      <c r="GN24" s="43" t="s">
        <v>338</v>
      </c>
      <c r="GO24" s="43" t="s">
        <v>338</v>
      </c>
      <c r="GP24" s="43" t="s">
        <v>338</v>
      </c>
      <c r="GQ24" s="43" t="s">
        <v>338</v>
      </c>
      <c r="GR24" s="43" t="s">
        <v>338</v>
      </c>
      <c r="GS24" s="43" t="s">
        <v>341</v>
      </c>
    </row>
    <row r="25" spans="1:201" x14ac:dyDescent="0.3">
      <c r="A25" s="45"/>
      <c r="B25" s="47" t="s">
        <v>734</v>
      </c>
      <c r="C25" s="47" t="s">
        <v>502</v>
      </c>
      <c r="D25" s="45" t="s">
        <v>337</v>
      </c>
      <c r="E25" s="45" t="s">
        <v>337</v>
      </c>
      <c r="F25" s="45" t="s">
        <v>433</v>
      </c>
      <c r="G25" s="43" t="s">
        <v>495</v>
      </c>
      <c r="H25" s="43" t="s">
        <v>497</v>
      </c>
      <c r="I25" s="119" t="s">
        <v>498</v>
      </c>
      <c r="J25" s="119" t="s">
        <v>833</v>
      </c>
      <c r="K25" s="119" t="s">
        <v>846</v>
      </c>
      <c r="L25" s="50">
        <v>23</v>
      </c>
      <c r="M25" s="129" t="s">
        <v>507</v>
      </c>
      <c r="N25" s="43" t="s">
        <v>338</v>
      </c>
      <c r="O25" s="43" t="s">
        <v>338</v>
      </c>
      <c r="P25" s="43" t="s">
        <v>340</v>
      </c>
      <c r="Q25" s="43" t="s">
        <v>338</v>
      </c>
      <c r="R25" s="43" t="s">
        <v>338</v>
      </c>
      <c r="S25" s="43" t="s">
        <v>338</v>
      </c>
      <c r="T25" s="43" t="s">
        <v>341</v>
      </c>
      <c r="U25" s="43" t="s">
        <v>338</v>
      </c>
      <c r="V25" s="43" t="s">
        <v>341</v>
      </c>
      <c r="W25" s="43" t="s">
        <v>341</v>
      </c>
      <c r="X25" s="43" t="s">
        <v>340</v>
      </c>
      <c r="Y25" s="43" t="s">
        <v>340</v>
      </c>
      <c r="Z25" s="43" t="s">
        <v>338</v>
      </c>
      <c r="AA25" s="43" t="s">
        <v>338</v>
      </c>
      <c r="AB25" s="43" t="s">
        <v>338</v>
      </c>
      <c r="AC25" s="43" t="s">
        <v>338</v>
      </c>
      <c r="AD25" s="43" t="s">
        <v>338</v>
      </c>
      <c r="AE25" s="43" t="s">
        <v>338</v>
      </c>
      <c r="AF25" s="43" t="s">
        <v>338</v>
      </c>
      <c r="AG25" s="43" t="s">
        <v>338</v>
      </c>
      <c r="AH25" s="43" t="s">
        <v>338</v>
      </c>
      <c r="AI25" s="43" t="s">
        <v>340</v>
      </c>
      <c r="AJ25" s="43" t="s">
        <v>338</v>
      </c>
      <c r="AK25" s="43" t="s">
        <v>338</v>
      </c>
      <c r="AL25" s="43" t="s">
        <v>341</v>
      </c>
      <c r="AM25" s="43" t="s">
        <v>338</v>
      </c>
      <c r="AN25" s="43" t="s">
        <v>338</v>
      </c>
      <c r="AO25" s="43" t="s">
        <v>338</v>
      </c>
      <c r="AP25" s="43" t="s">
        <v>338</v>
      </c>
      <c r="AQ25" s="43" t="s">
        <v>338</v>
      </c>
      <c r="AR25" s="43" t="s">
        <v>341</v>
      </c>
      <c r="AS25" s="43" t="s">
        <v>338</v>
      </c>
      <c r="AT25" s="43" t="s">
        <v>338</v>
      </c>
      <c r="AU25" s="43" t="s">
        <v>338</v>
      </c>
      <c r="AV25" s="43" t="s">
        <v>338</v>
      </c>
      <c r="AW25" s="43" t="s">
        <v>338</v>
      </c>
      <c r="AX25" s="43" t="s">
        <v>338</v>
      </c>
      <c r="AY25" s="43" t="s">
        <v>338</v>
      </c>
      <c r="AZ25" s="43" t="s">
        <v>341</v>
      </c>
      <c r="BA25" s="43" t="s">
        <v>338</v>
      </c>
      <c r="BB25" s="43" t="s">
        <v>338</v>
      </c>
      <c r="BC25" s="43" t="s">
        <v>340</v>
      </c>
      <c r="BD25" s="43" t="s">
        <v>338</v>
      </c>
      <c r="BE25" s="43" t="s">
        <v>338</v>
      </c>
      <c r="BF25" s="43" t="s">
        <v>339</v>
      </c>
      <c r="BG25" s="43" t="s">
        <v>339</v>
      </c>
      <c r="BH25" s="129" t="s">
        <v>878</v>
      </c>
      <c r="BI25" s="43" t="s">
        <v>338</v>
      </c>
      <c r="BJ25" s="43" t="s">
        <v>338</v>
      </c>
      <c r="BK25" s="43" t="s">
        <v>340</v>
      </c>
      <c r="BL25" s="43" t="s">
        <v>338</v>
      </c>
      <c r="BM25" s="43" t="s">
        <v>338</v>
      </c>
      <c r="BN25" s="43" t="s">
        <v>338</v>
      </c>
      <c r="BO25" s="43" t="s">
        <v>341</v>
      </c>
      <c r="BP25" s="43" t="s">
        <v>338</v>
      </c>
      <c r="BQ25" s="43" t="s">
        <v>341</v>
      </c>
      <c r="BR25" s="43" t="s">
        <v>341</v>
      </c>
      <c r="BS25" s="43" t="s">
        <v>338</v>
      </c>
      <c r="BT25" s="43" t="s">
        <v>338</v>
      </c>
      <c r="BU25" s="43" t="s">
        <v>338</v>
      </c>
      <c r="BV25" s="43" t="s">
        <v>338</v>
      </c>
      <c r="BW25" s="43" t="s">
        <v>338</v>
      </c>
      <c r="BX25" s="43" t="s">
        <v>341</v>
      </c>
      <c r="BY25" s="43" t="s">
        <v>338</v>
      </c>
      <c r="BZ25" s="43" t="s">
        <v>340</v>
      </c>
      <c r="CA25" s="43" t="s">
        <v>338</v>
      </c>
      <c r="CB25" s="43" t="s">
        <v>338</v>
      </c>
      <c r="CC25" s="43" t="s">
        <v>341</v>
      </c>
      <c r="CD25" s="43" t="s">
        <v>338</v>
      </c>
      <c r="CE25" s="43" t="s">
        <v>340</v>
      </c>
      <c r="CF25" s="43" t="s">
        <v>338</v>
      </c>
      <c r="CG25" s="43" t="s">
        <v>338</v>
      </c>
      <c r="CH25" s="43" t="s">
        <v>341</v>
      </c>
      <c r="CI25" s="43" t="s">
        <v>341</v>
      </c>
      <c r="CJ25" s="43" t="s">
        <v>341</v>
      </c>
      <c r="CK25" s="43" t="s">
        <v>341</v>
      </c>
      <c r="CL25" s="43" t="s">
        <v>341</v>
      </c>
      <c r="CM25" s="43" t="s">
        <v>341</v>
      </c>
      <c r="CN25" s="43" t="s">
        <v>341</v>
      </c>
      <c r="CO25" s="43" t="s">
        <v>341</v>
      </c>
      <c r="CP25" s="43" t="s">
        <v>341</v>
      </c>
      <c r="CQ25" s="43" t="s">
        <v>341</v>
      </c>
      <c r="CR25" s="43" t="s">
        <v>341</v>
      </c>
      <c r="CS25" s="43" t="s">
        <v>341</v>
      </c>
      <c r="CT25" s="43" t="s">
        <v>341</v>
      </c>
      <c r="CU25" s="43" t="s">
        <v>341</v>
      </c>
      <c r="CV25" s="43" t="s">
        <v>341</v>
      </c>
      <c r="CW25" s="43" t="s">
        <v>339</v>
      </c>
      <c r="CX25" s="43" t="s">
        <v>339</v>
      </c>
      <c r="CY25" s="43" t="s">
        <v>339</v>
      </c>
      <c r="CZ25" s="43" t="s">
        <v>341</v>
      </c>
      <c r="DA25" s="43" t="s">
        <v>339</v>
      </c>
      <c r="DB25" s="43" t="s">
        <v>339</v>
      </c>
      <c r="DC25" s="43" t="s">
        <v>339</v>
      </c>
      <c r="DD25" s="43" t="s">
        <v>339</v>
      </c>
      <c r="DE25" s="43" t="s">
        <v>341</v>
      </c>
      <c r="DF25" s="43" t="s">
        <v>339</v>
      </c>
      <c r="DG25" s="43" t="s">
        <v>339</v>
      </c>
      <c r="DH25" s="43" t="s">
        <v>339</v>
      </c>
      <c r="DI25" s="43" t="s">
        <v>339</v>
      </c>
      <c r="DJ25" s="43" t="s">
        <v>339</v>
      </c>
      <c r="DK25" s="43" t="s">
        <v>339</v>
      </c>
      <c r="DL25" s="43" t="s">
        <v>339</v>
      </c>
      <c r="DM25" s="43" t="s">
        <v>339</v>
      </c>
      <c r="DN25" s="43" t="s">
        <v>341</v>
      </c>
      <c r="DO25" s="43" t="s">
        <v>339</v>
      </c>
      <c r="DP25" s="43" t="s">
        <v>339</v>
      </c>
      <c r="DQ25" s="43" t="s">
        <v>339</v>
      </c>
      <c r="DR25" s="43" t="s">
        <v>339</v>
      </c>
      <c r="DS25" s="43" t="s">
        <v>339</v>
      </c>
      <c r="DT25" s="43" t="s">
        <v>339</v>
      </c>
      <c r="DU25" s="43" t="s">
        <v>341</v>
      </c>
      <c r="DV25" s="43" t="s">
        <v>339</v>
      </c>
      <c r="DW25" s="43" t="s">
        <v>339</v>
      </c>
      <c r="DX25" s="43" t="s">
        <v>339</v>
      </c>
      <c r="DY25" s="43" t="s">
        <v>339</v>
      </c>
      <c r="DZ25" s="43" t="s">
        <v>339</v>
      </c>
      <c r="EA25" s="43" t="s">
        <v>339</v>
      </c>
      <c r="EB25" s="43" t="s">
        <v>341</v>
      </c>
      <c r="EC25" s="43" t="s">
        <v>339</v>
      </c>
      <c r="ED25" s="43" t="s">
        <v>339</v>
      </c>
      <c r="EE25" s="43" t="s">
        <v>339</v>
      </c>
      <c r="EF25" s="43" t="s">
        <v>339</v>
      </c>
      <c r="EG25" s="43" t="s">
        <v>339</v>
      </c>
      <c r="EH25" s="43" t="s">
        <v>339</v>
      </c>
      <c r="EI25" s="43" t="s">
        <v>339</v>
      </c>
      <c r="EJ25" s="43" t="s">
        <v>339</v>
      </c>
      <c r="EK25" s="43" t="s">
        <v>339</v>
      </c>
      <c r="EL25" s="43" t="s">
        <v>341</v>
      </c>
      <c r="EM25" s="43" t="s">
        <v>339</v>
      </c>
      <c r="EN25" s="43" t="s">
        <v>341</v>
      </c>
      <c r="EO25" s="43" t="s">
        <v>341</v>
      </c>
      <c r="EP25" s="43" t="s">
        <v>341</v>
      </c>
      <c r="EQ25" s="43" t="s">
        <v>338</v>
      </c>
      <c r="ER25" s="43" t="s">
        <v>338</v>
      </c>
      <c r="ES25" s="43" t="s">
        <v>338</v>
      </c>
      <c r="ET25" s="43" t="s">
        <v>341</v>
      </c>
      <c r="EU25" s="43" t="s">
        <v>339</v>
      </c>
      <c r="EV25" s="43" t="s">
        <v>339</v>
      </c>
      <c r="EW25" s="43" t="s">
        <v>339</v>
      </c>
      <c r="EX25" s="43" t="s">
        <v>339</v>
      </c>
      <c r="EY25" s="43" t="s">
        <v>339</v>
      </c>
      <c r="EZ25" s="43" t="s">
        <v>341</v>
      </c>
      <c r="FA25" s="43" t="s">
        <v>339</v>
      </c>
      <c r="FB25" s="43" t="s">
        <v>341</v>
      </c>
      <c r="FC25" s="43" t="s">
        <v>339</v>
      </c>
      <c r="FD25" s="43" t="s">
        <v>341</v>
      </c>
      <c r="FE25" s="43" t="s">
        <v>341</v>
      </c>
      <c r="FF25" s="43" t="s">
        <v>339</v>
      </c>
      <c r="FG25" s="43" t="s">
        <v>339</v>
      </c>
      <c r="FH25" s="43" t="s">
        <v>339</v>
      </c>
      <c r="FI25" s="43" t="s">
        <v>339</v>
      </c>
      <c r="FJ25" s="43" t="s">
        <v>341</v>
      </c>
      <c r="FK25" s="43" t="s">
        <v>339</v>
      </c>
      <c r="FL25" s="43" t="s">
        <v>339</v>
      </c>
      <c r="FM25" s="43" t="s">
        <v>339</v>
      </c>
      <c r="FN25" s="43" t="s">
        <v>339</v>
      </c>
      <c r="FO25" s="43" t="s">
        <v>339</v>
      </c>
      <c r="FP25" s="43" t="s">
        <v>339</v>
      </c>
      <c r="FQ25" s="43" t="s">
        <v>341</v>
      </c>
      <c r="FR25" s="43" t="s">
        <v>339</v>
      </c>
      <c r="FS25" s="43" t="s">
        <v>339</v>
      </c>
      <c r="FT25" s="43" t="s">
        <v>339</v>
      </c>
      <c r="FU25" s="43" t="s">
        <v>338</v>
      </c>
      <c r="FV25" s="43" t="s">
        <v>338</v>
      </c>
      <c r="FW25" s="43" t="s">
        <v>338</v>
      </c>
      <c r="FX25" s="43" t="s">
        <v>338</v>
      </c>
      <c r="FY25" s="43" t="s">
        <v>338</v>
      </c>
      <c r="FZ25" s="43" t="s">
        <v>340</v>
      </c>
      <c r="GA25" s="43" t="s">
        <v>340</v>
      </c>
      <c r="GB25" s="43" t="s">
        <v>341</v>
      </c>
      <c r="GC25" s="43" t="s">
        <v>340</v>
      </c>
      <c r="GD25" s="43" t="s">
        <v>341</v>
      </c>
      <c r="GE25" s="43" t="s">
        <v>341</v>
      </c>
      <c r="GF25" s="43" t="s">
        <v>339</v>
      </c>
      <c r="GG25" s="43" t="s">
        <v>339</v>
      </c>
      <c r="GH25" s="43" t="s">
        <v>339</v>
      </c>
      <c r="GI25" s="43" t="s">
        <v>339</v>
      </c>
      <c r="GJ25" s="43" t="s">
        <v>339</v>
      </c>
      <c r="GK25" s="43" t="s">
        <v>339</v>
      </c>
      <c r="GL25" s="43" t="s">
        <v>338</v>
      </c>
      <c r="GM25" s="43" t="s">
        <v>338</v>
      </c>
      <c r="GN25" s="43" t="s">
        <v>338</v>
      </c>
      <c r="GO25" s="43" t="s">
        <v>338</v>
      </c>
      <c r="GP25" s="43" t="s">
        <v>338</v>
      </c>
      <c r="GQ25" s="43" t="s">
        <v>338</v>
      </c>
      <c r="GR25" s="43" t="s">
        <v>338</v>
      </c>
      <c r="GS25" s="43" t="s">
        <v>341</v>
      </c>
    </row>
    <row r="26" spans="1:201" x14ac:dyDescent="0.3">
      <c r="A26" s="45"/>
      <c r="B26" s="47" t="s">
        <v>733</v>
      </c>
      <c r="C26" s="47" t="s">
        <v>502</v>
      </c>
      <c r="D26" s="45" t="s">
        <v>335</v>
      </c>
      <c r="E26" s="45" t="s">
        <v>329</v>
      </c>
      <c r="F26" s="45" t="s">
        <v>336</v>
      </c>
      <c r="G26" s="43" t="s">
        <v>495</v>
      </c>
      <c r="H26" s="43" t="s">
        <v>497</v>
      </c>
      <c r="I26" s="119" t="s">
        <v>498</v>
      </c>
      <c r="J26" s="119" t="s">
        <v>830</v>
      </c>
      <c r="K26" s="119" t="s">
        <v>849</v>
      </c>
      <c r="L26" s="50">
        <v>12</v>
      </c>
      <c r="M26" s="129" t="s">
        <v>507</v>
      </c>
      <c r="N26" s="43" t="s">
        <v>338</v>
      </c>
      <c r="O26" s="43" t="s">
        <v>338</v>
      </c>
      <c r="P26" s="43" t="s">
        <v>340</v>
      </c>
      <c r="Q26" s="43" t="s">
        <v>338</v>
      </c>
      <c r="R26" s="43" t="s">
        <v>338</v>
      </c>
      <c r="S26" s="43" t="s">
        <v>338</v>
      </c>
      <c r="T26" s="43" t="s">
        <v>341</v>
      </c>
      <c r="U26" s="43" t="s">
        <v>338</v>
      </c>
      <c r="V26" s="43" t="s">
        <v>341</v>
      </c>
      <c r="W26" s="43" t="s">
        <v>341</v>
      </c>
      <c r="X26" s="43" t="s">
        <v>340</v>
      </c>
      <c r="Y26" s="43" t="s">
        <v>340</v>
      </c>
      <c r="Z26" s="43" t="s">
        <v>338</v>
      </c>
      <c r="AA26" s="43" t="s">
        <v>338</v>
      </c>
      <c r="AB26" s="43" t="s">
        <v>338</v>
      </c>
      <c r="AC26" s="43" t="s">
        <v>338</v>
      </c>
      <c r="AD26" s="43" t="s">
        <v>338</v>
      </c>
      <c r="AE26" s="43" t="s">
        <v>338</v>
      </c>
      <c r="AF26" s="43" t="s">
        <v>338</v>
      </c>
      <c r="AG26" s="43" t="s">
        <v>338</v>
      </c>
      <c r="AH26" s="43" t="s">
        <v>338</v>
      </c>
      <c r="AI26" s="43" t="s">
        <v>340</v>
      </c>
      <c r="AJ26" s="43" t="s">
        <v>338</v>
      </c>
      <c r="AK26" s="43" t="s">
        <v>338</v>
      </c>
      <c r="AL26" s="43" t="s">
        <v>341</v>
      </c>
      <c r="AM26" s="43" t="s">
        <v>338</v>
      </c>
      <c r="AN26" s="43" t="s">
        <v>338</v>
      </c>
      <c r="AO26" s="43" t="s">
        <v>338</v>
      </c>
      <c r="AP26" s="43" t="s">
        <v>341</v>
      </c>
      <c r="AQ26" s="43" t="s">
        <v>339</v>
      </c>
      <c r="AR26" s="43" t="s">
        <v>339</v>
      </c>
      <c r="AS26" s="43" t="s">
        <v>339</v>
      </c>
      <c r="AT26" s="43" t="s">
        <v>339</v>
      </c>
      <c r="AU26" s="43" t="s">
        <v>339</v>
      </c>
      <c r="AV26" s="43" t="s">
        <v>338</v>
      </c>
      <c r="AW26" s="43" t="s">
        <v>338</v>
      </c>
      <c r="AX26" s="43" t="s">
        <v>338</v>
      </c>
      <c r="AY26" s="43" t="s">
        <v>338</v>
      </c>
      <c r="AZ26" s="43" t="s">
        <v>341</v>
      </c>
      <c r="BA26" s="43" t="s">
        <v>338</v>
      </c>
      <c r="BB26" s="43" t="s">
        <v>338</v>
      </c>
      <c r="BC26" s="43" t="s">
        <v>340</v>
      </c>
      <c r="BD26" s="43" t="s">
        <v>338</v>
      </c>
      <c r="BE26" s="43" t="s">
        <v>338</v>
      </c>
      <c r="BF26" s="43" t="s">
        <v>339</v>
      </c>
      <c r="BG26" s="43" t="s">
        <v>339</v>
      </c>
      <c r="BH26" s="129" t="s">
        <v>878</v>
      </c>
      <c r="BI26" s="43" t="s">
        <v>338</v>
      </c>
      <c r="BJ26" s="43" t="s">
        <v>338</v>
      </c>
      <c r="BK26" s="43" t="s">
        <v>340</v>
      </c>
      <c r="BL26" s="43" t="s">
        <v>338</v>
      </c>
      <c r="BM26" s="43" t="s">
        <v>338</v>
      </c>
      <c r="BN26" s="43" t="s">
        <v>338</v>
      </c>
      <c r="BO26" s="43" t="s">
        <v>341</v>
      </c>
      <c r="BP26" s="43" t="s">
        <v>338</v>
      </c>
      <c r="BQ26" s="43" t="s">
        <v>341</v>
      </c>
      <c r="BR26" s="43" t="s">
        <v>341</v>
      </c>
      <c r="BS26" s="43" t="s">
        <v>338</v>
      </c>
      <c r="BT26" s="43" t="s">
        <v>338</v>
      </c>
      <c r="BU26" s="43" t="s">
        <v>338</v>
      </c>
      <c r="BV26" s="43" t="s">
        <v>338</v>
      </c>
      <c r="BW26" s="43" t="s">
        <v>338</v>
      </c>
      <c r="BX26" s="43" t="s">
        <v>338</v>
      </c>
      <c r="BY26" s="43" t="s">
        <v>338</v>
      </c>
      <c r="BZ26" s="43" t="s">
        <v>340</v>
      </c>
      <c r="CA26" s="43" t="s">
        <v>338</v>
      </c>
      <c r="CB26" s="43" t="s">
        <v>338</v>
      </c>
      <c r="CC26" s="43" t="s">
        <v>341</v>
      </c>
      <c r="CD26" s="43" t="s">
        <v>338</v>
      </c>
      <c r="CE26" s="43" t="s">
        <v>340</v>
      </c>
      <c r="CF26" s="43" t="s">
        <v>338</v>
      </c>
      <c r="CG26" s="43" t="s">
        <v>338</v>
      </c>
      <c r="CH26" s="43" t="s">
        <v>341</v>
      </c>
      <c r="CI26" s="43" t="s">
        <v>340</v>
      </c>
      <c r="CJ26" s="43" t="s">
        <v>338</v>
      </c>
      <c r="CK26" s="43" t="s">
        <v>341</v>
      </c>
      <c r="CL26" s="43" t="s">
        <v>338</v>
      </c>
      <c r="CM26" s="43" t="s">
        <v>341</v>
      </c>
      <c r="CN26" s="43" t="s">
        <v>338</v>
      </c>
      <c r="CO26" s="43" t="s">
        <v>338</v>
      </c>
      <c r="CP26" s="43" t="s">
        <v>338</v>
      </c>
      <c r="CQ26" s="43" t="s">
        <v>338</v>
      </c>
      <c r="CR26" s="43" t="s">
        <v>341</v>
      </c>
      <c r="CS26" s="43" t="s">
        <v>341</v>
      </c>
      <c r="CT26" s="43" t="s">
        <v>341</v>
      </c>
      <c r="CU26" s="43" t="s">
        <v>338</v>
      </c>
      <c r="CV26" s="43" t="s">
        <v>340</v>
      </c>
      <c r="CW26" s="43" t="s">
        <v>338</v>
      </c>
      <c r="CX26" s="43" t="s">
        <v>338</v>
      </c>
      <c r="CY26" s="43" t="s">
        <v>338</v>
      </c>
      <c r="CZ26" s="43" t="s">
        <v>338</v>
      </c>
      <c r="DA26" s="43" t="s">
        <v>340</v>
      </c>
      <c r="DB26" s="43" t="s">
        <v>338</v>
      </c>
      <c r="DC26" s="43" t="s">
        <v>338</v>
      </c>
      <c r="DD26" s="43" t="s">
        <v>338</v>
      </c>
      <c r="DE26" s="43" t="s">
        <v>338</v>
      </c>
      <c r="DF26" s="43" t="s">
        <v>340</v>
      </c>
      <c r="DG26" s="43" t="s">
        <v>338</v>
      </c>
      <c r="DH26" s="43" t="s">
        <v>338</v>
      </c>
      <c r="DI26" s="43" t="s">
        <v>338</v>
      </c>
      <c r="DJ26" s="43" t="s">
        <v>338</v>
      </c>
      <c r="DK26" s="43" t="s">
        <v>338</v>
      </c>
      <c r="DL26" s="43" t="s">
        <v>340</v>
      </c>
      <c r="DM26" s="43" t="s">
        <v>338</v>
      </c>
      <c r="DN26" s="43" t="s">
        <v>340</v>
      </c>
      <c r="DO26" s="43" t="s">
        <v>338</v>
      </c>
      <c r="DP26" s="43" t="s">
        <v>338</v>
      </c>
      <c r="DQ26" s="43" t="s">
        <v>338</v>
      </c>
      <c r="DR26" s="43" t="s">
        <v>338</v>
      </c>
      <c r="DS26" s="43" t="s">
        <v>340</v>
      </c>
      <c r="DT26" s="43" t="s">
        <v>338</v>
      </c>
      <c r="DU26" s="43" t="s">
        <v>338</v>
      </c>
      <c r="DV26" s="43" t="s">
        <v>338</v>
      </c>
      <c r="DW26" s="43" t="s">
        <v>338</v>
      </c>
      <c r="DX26" s="43" t="s">
        <v>338</v>
      </c>
      <c r="DY26" s="43" t="s">
        <v>338</v>
      </c>
      <c r="DZ26" s="43" t="s">
        <v>340</v>
      </c>
      <c r="EA26" s="43" t="s">
        <v>338</v>
      </c>
      <c r="EB26" s="43" t="s">
        <v>340</v>
      </c>
      <c r="EC26" s="43" t="s">
        <v>338</v>
      </c>
      <c r="ED26" s="43" t="s">
        <v>338</v>
      </c>
      <c r="EE26" s="43" t="s">
        <v>338</v>
      </c>
      <c r="EF26" s="43" t="s">
        <v>338</v>
      </c>
      <c r="EG26" s="43" t="s">
        <v>338</v>
      </c>
      <c r="EH26" s="43" t="s">
        <v>340</v>
      </c>
      <c r="EI26" s="43" t="s">
        <v>338</v>
      </c>
      <c r="EJ26" s="43" t="s">
        <v>341</v>
      </c>
      <c r="EK26" s="43" t="s">
        <v>338</v>
      </c>
      <c r="EL26" s="43" t="s">
        <v>340</v>
      </c>
      <c r="EM26" s="43" t="s">
        <v>338</v>
      </c>
      <c r="EN26" s="43" t="s">
        <v>341</v>
      </c>
      <c r="EO26" s="43" t="s">
        <v>341</v>
      </c>
      <c r="EP26" s="43" t="s">
        <v>341</v>
      </c>
      <c r="EQ26" s="43" t="s">
        <v>338</v>
      </c>
      <c r="ER26" s="43" t="s">
        <v>338</v>
      </c>
      <c r="ES26" s="43" t="s">
        <v>338</v>
      </c>
      <c r="ET26" s="43" t="s">
        <v>340</v>
      </c>
      <c r="EU26" s="43" t="s">
        <v>338</v>
      </c>
      <c r="EV26" s="43" t="s">
        <v>338</v>
      </c>
      <c r="EW26" s="43" t="s">
        <v>338</v>
      </c>
      <c r="EX26" s="43" t="s">
        <v>338</v>
      </c>
      <c r="EY26" s="43" t="s">
        <v>338</v>
      </c>
      <c r="EZ26" s="43" t="s">
        <v>340</v>
      </c>
      <c r="FA26" s="43" t="s">
        <v>338</v>
      </c>
      <c r="FB26" s="43" t="s">
        <v>338</v>
      </c>
      <c r="FC26" s="43" t="s">
        <v>338</v>
      </c>
      <c r="FD26" s="43" t="s">
        <v>340</v>
      </c>
      <c r="FE26" s="43" t="s">
        <v>341</v>
      </c>
      <c r="FF26" s="43" t="s">
        <v>339</v>
      </c>
      <c r="FG26" s="43" t="s">
        <v>339</v>
      </c>
      <c r="FH26" s="43" t="s">
        <v>339</v>
      </c>
      <c r="FI26" s="43" t="s">
        <v>339</v>
      </c>
      <c r="FJ26" s="43" t="s">
        <v>338</v>
      </c>
      <c r="FK26" s="43" t="s">
        <v>338</v>
      </c>
      <c r="FL26" s="43" t="s">
        <v>338</v>
      </c>
      <c r="FM26" s="43" t="s">
        <v>340</v>
      </c>
      <c r="FN26" s="43" t="s">
        <v>338</v>
      </c>
      <c r="FO26" s="43" t="s">
        <v>338</v>
      </c>
      <c r="FP26" s="43" t="s">
        <v>338</v>
      </c>
      <c r="FQ26" s="43" t="s">
        <v>340</v>
      </c>
      <c r="FR26" s="43" t="s">
        <v>338</v>
      </c>
      <c r="FS26" s="43" t="s">
        <v>338</v>
      </c>
      <c r="FT26" s="43" t="s">
        <v>340</v>
      </c>
      <c r="FU26" s="43" t="s">
        <v>338</v>
      </c>
      <c r="FV26" s="43" t="s">
        <v>338</v>
      </c>
      <c r="FW26" s="43" t="s">
        <v>338</v>
      </c>
      <c r="FX26" s="43" t="s">
        <v>338</v>
      </c>
      <c r="FY26" s="43" t="s">
        <v>338</v>
      </c>
      <c r="FZ26" s="43" t="s">
        <v>340</v>
      </c>
      <c r="GA26" s="43" t="s">
        <v>340</v>
      </c>
      <c r="GB26" s="43" t="s">
        <v>340</v>
      </c>
      <c r="GC26" s="43" t="s">
        <v>340</v>
      </c>
      <c r="GD26" s="43" t="s">
        <v>341</v>
      </c>
      <c r="GE26" s="43" t="s">
        <v>340</v>
      </c>
      <c r="GF26" s="43" t="s">
        <v>338</v>
      </c>
      <c r="GG26" s="43" t="s">
        <v>338</v>
      </c>
      <c r="GH26" s="43" t="s">
        <v>338</v>
      </c>
      <c r="GI26" s="43" t="s">
        <v>338</v>
      </c>
      <c r="GJ26" s="43" t="s">
        <v>340</v>
      </c>
      <c r="GK26" s="43" t="s">
        <v>338</v>
      </c>
      <c r="GL26" s="43" t="s">
        <v>338</v>
      </c>
      <c r="GM26" s="43" t="s">
        <v>338</v>
      </c>
      <c r="GN26" s="43" t="s">
        <v>338</v>
      </c>
      <c r="GO26" s="43" t="s">
        <v>338</v>
      </c>
      <c r="GP26" s="43" t="s">
        <v>338</v>
      </c>
      <c r="GQ26" s="43" t="s">
        <v>338</v>
      </c>
      <c r="GR26" s="43" t="s">
        <v>338</v>
      </c>
      <c r="GS26" s="43" t="s">
        <v>341</v>
      </c>
    </row>
    <row r="27" spans="1:201" x14ac:dyDescent="0.3">
      <c r="A27" s="45"/>
      <c r="B27" s="47" t="s">
        <v>733</v>
      </c>
      <c r="C27" s="47" t="s">
        <v>502</v>
      </c>
      <c r="D27" s="45" t="s">
        <v>335</v>
      </c>
      <c r="E27" s="45" t="s">
        <v>330</v>
      </c>
      <c r="F27" s="45" t="s">
        <v>336</v>
      </c>
      <c r="G27" s="43" t="s">
        <v>495</v>
      </c>
      <c r="H27" s="43" t="s">
        <v>497</v>
      </c>
      <c r="I27" s="119" t="s">
        <v>498</v>
      </c>
      <c r="J27" s="119" t="s">
        <v>832</v>
      </c>
      <c r="K27" s="119" t="s">
        <v>850</v>
      </c>
      <c r="L27" s="50">
        <v>20</v>
      </c>
      <c r="M27" s="129" t="s">
        <v>507</v>
      </c>
      <c r="N27" s="43" t="s">
        <v>338</v>
      </c>
      <c r="O27" s="43" t="s">
        <v>338</v>
      </c>
      <c r="P27" s="43" t="s">
        <v>340</v>
      </c>
      <c r="Q27" s="43" t="s">
        <v>338</v>
      </c>
      <c r="R27" s="43" t="s">
        <v>338</v>
      </c>
      <c r="S27" s="43" t="s">
        <v>338</v>
      </c>
      <c r="T27" s="43" t="s">
        <v>341</v>
      </c>
      <c r="U27" s="43" t="s">
        <v>338</v>
      </c>
      <c r="V27" s="43" t="s">
        <v>341</v>
      </c>
      <c r="W27" s="43" t="s">
        <v>341</v>
      </c>
      <c r="X27" s="43" t="s">
        <v>340</v>
      </c>
      <c r="Y27" s="43" t="s">
        <v>340</v>
      </c>
      <c r="Z27" s="43" t="s">
        <v>338</v>
      </c>
      <c r="AA27" s="43" t="s">
        <v>338</v>
      </c>
      <c r="AB27" s="43" t="s">
        <v>338</v>
      </c>
      <c r="AC27" s="43" t="s">
        <v>338</v>
      </c>
      <c r="AD27" s="43" t="s">
        <v>338</v>
      </c>
      <c r="AE27" s="43" t="s">
        <v>338</v>
      </c>
      <c r="AF27" s="43" t="s">
        <v>338</v>
      </c>
      <c r="AG27" s="43" t="s">
        <v>338</v>
      </c>
      <c r="AH27" s="43" t="s">
        <v>338</v>
      </c>
      <c r="AI27" s="43" t="s">
        <v>340</v>
      </c>
      <c r="AJ27" s="43" t="s">
        <v>338</v>
      </c>
      <c r="AK27" s="43" t="s">
        <v>338</v>
      </c>
      <c r="AL27" s="43" t="s">
        <v>341</v>
      </c>
      <c r="AM27" s="43" t="s">
        <v>338</v>
      </c>
      <c r="AN27" s="43" t="s">
        <v>338</v>
      </c>
      <c r="AO27" s="43" t="s">
        <v>338</v>
      </c>
      <c r="AP27" s="43" t="s">
        <v>341</v>
      </c>
      <c r="AQ27" s="43" t="s">
        <v>339</v>
      </c>
      <c r="AR27" s="43" t="s">
        <v>339</v>
      </c>
      <c r="AS27" s="43" t="s">
        <v>339</v>
      </c>
      <c r="AT27" s="43" t="s">
        <v>339</v>
      </c>
      <c r="AU27" s="43" t="s">
        <v>339</v>
      </c>
      <c r="AV27" s="43" t="s">
        <v>338</v>
      </c>
      <c r="AW27" s="43" t="s">
        <v>338</v>
      </c>
      <c r="AX27" s="43" t="s">
        <v>338</v>
      </c>
      <c r="AY27" s="43" t="s">
        <v>338</v>
      </c>
      <c r="AZ27" s="43" t="s">
        <v>341</v>
      </c>
      <c r="BA27" s="43" t="s">
        <v>338</v>
      </c>
      <c r="BB27" s="43" t="s">
        <v>338</v>
      </c>
      <c r="BC27" s="43" t="s">
        <v>340</v>
      </c>
      <c r="BD27" s="43" t="s">
        <v>338</v>
      </c>
      <c r="BE27" s="43" t="s">
        <v>338</v>
      </c>
      <c r="BF27" s="43" t="s">
        <v>339</v>
      </c>
      <c r="BG27" s="43" t="s">
        <v>339</v>
      </c>
      <c r="BH27" s="129" t="s">
        <v>878</v>
      </c>
      <c r="BI27" s="43" t="s">
        <v>338</v>
      </c>
      <c r="BJ27" s="43" t="s">
        <v>338</v>
      </c>
      <c r="BK27" s="43" t="s">
        <v>340</v>
      </c>
      <c r="BL27" s="43" t="s">
        <v>338</v>
      </c>
      <c r="BM27" s="43" t="s">
        <v>338</v>
      </c>
      <c r="BN27" s="43" t="s">
        <v>338</v>
      </c>
      <c r="BO27" s="43" t="s">
        <v>341</v>
      </c>
      <c r="BP27" s="43" t="s">
        <v>338</v>
      </c>
      <c r="BQ27" s="43" t="s">
        <v>341</v>
      </c>
      <c r="BR27" s="43" t="s">
        <v>341</v>
      </c>
      <c r="BS27" s="43" t="s">
        <v>338</v>
      </c>
      <c r="BT27" s="43" t="s">
        <v>338</v>
      </c>
      <c r="BU27" s="43" t="s">
        <v>338</v>
      </c>
      <c r="BV27" s="43" t="s">
        <v>338</v>
      </c>
      <c r="BW27" s="43" t="s">
        <v>338</v>
      </c>
      <c r="BX27" s="43" t="s">
        <v>338</v>
      </c>
      <c r="BY27" s="43" t="s">
        <v>338</v>
      </c>
      <c r="BZ27" s="43" t="s">
        <v>340</v>
      </c>
      <c r="CA27" s="43" t="s">
        <v>338</v>
      </c>
      <c r="CB27" s="43" t="s">
        <v>338</v>
      </c>
      <c r="CC27" s="43" t="s">
        <v>341</v>
      </c>
      <c r="CD27" s="43" t="s">
        <v>338</v>
      </c>
      <c r="CE27" s="43" t="s">
        <v>340</v>
      </c>
      <c r="CF27" s="43" t="s">
        <v>338</v>
      </c>
      <c r="CG27" s="43" t="s">
        <v>338</v>
      </c>
      <c r="CH27" s="43" t="s">
        <v>341</v>
      </c>
      <c r="CI27" s="43" t="s">
        <v>340</v>
      </c>
      <c r="CJ27" s="43" t="s">
        <v>338</v>
      </c>
      <c r="CK27" s="43" t="s">
        <v>341</v>
      </c>
      <c r="CL27" s="43" t="s">
        <v>338</v>
      </c>
      <c r="CM27" s="43" t="s">
        <v>341</v>
      </c>
      <c r="CN27" s="43" t="s">
        <v>338</v>
      </c>
      <c r="CO27" s="43" t="s">
        <v>338</v>
      </c>
      <c r="CP27" s="43" t="s">
        <v>338</v>
      </c>
      <c r="CQ27" s="43" t="s">
        <v>338</v>
      </c>
      <c r="CR27" s="43" t="s">
        <v>341</v>
      </c>
      <c r="CS27" s="43" t="s">
        <v>341</v>
      </c>
      <c r="CT27" s="43" t="s">
        <v>341</v>
      </c>
      <c r="CU27" s="43" t="s">
        <v>338</v>
      </c>
      <c r="CV27" s="43" t="s">
        <v>340</v>
      </c>
      <c r="CW27" s="43" t="s">
        <v>338</v>
      </c>
      <c r="CX27" s="43" t="s">
        <v>338</v>
      </c>
      <c r="CY27" s="43" t="s">
        <v>338</v>
      </c>
      <c r="CZ27" s="43" t="s">
        <v>338</v>
      </c>
      <c r="DA27" s="43" t="s">
        <v>340</v>
      </c>
      <c r="DB27" s="43" t="s">
        <v>338</v>
      </c>
      <c r="DC27" s="43" t="s">
        <v>338</v>
      </c>
      <c r="DD27" s="43" t="s">
        <v>338</v>
      </c>
      <c r="DE27" s="43" t="s">
        <v>338</v>
      </c>
      <c r="DF27" s="43" t="s">
        <v>340</v>
      </c>
      <c r="DG27" s="43" t="s">
        <v>338</v>
      </c>
      <c r="DH27" s="43" t="s">
        <v>338</v>
      </c>
      <c r="DI27" s="43" t="s">
        <v>338</v>
      </c>
      <c r="DJ27" s="43" t="s">
        <v>338</v>
      </c>
      <c r="DK27" s="43" t="s">
        <v>338</v>
      </c>
      <c r="DL27" s="43" t="s">
        <v>340</v>
      </c>
      <c r="DM27" s="43" t="s">
        <v>338</v>
      </c>
      <c r="DN27" s="43" t="s">
        <v>340</v>
      </c>
      <c r="DO27" s="43" t="s">
        <v>338</v>
      </c>
      <c r="DP27" s="43" t="s">
        <v>338</v>
      </c>
      <c r="DQ27" s="43" t="s">
        <v>338</v>
      </c>
      <c r="DR27" s="43" t="s">
        <v>338</v>
      </c>
      <c r="DS27" s="43" t="s">
        <v>340</v>
      </c>
      <c r="DT27" s="43" t="s">
        <v>338</v>
      </c>
      <c r="DU27" s="43" t="s">
        <v>338</v>
      </c>
      <c r="DV27" s="43" t="s">
        <v>338</v>
      </c>
      <c r="DW27" s="43" t="s">
        <v>338</v>
      </c>
      <c r="DX27" s="43" t="s">
        <v>338</v>
      </c>
      <c r="DY27" s="43" t="s">
        <v>338</v>
      </c>
      <c r="DZ27" s="43" t="s">
        <v>340</v>
      </c>
      <c r="EA27" s="43" t="s">
        <v>338</v>
      </c>
      <c r="EB27" s="43" t="s">
        <v>340</v>
      </c>
      <c r="EC27" s="43" t="s">
        <v>338</v>
      </c>
      <c r="ED27" s="43" t="s">
        <v>338</v>
      </c>
      <c r="EE27" s="43" t="s">
        <v>338</v>
      </c>
      <c r="EF27" s="43" t="s">
        <v>338</v>
      </c>
      <c r="EG27" s="43" t="s">
        <v>338</v>
      </c>
      <c r="EH27" s="43" t="s">
        <v>340</v>
      </c>
      <c r="EI27" s="43" t="s">
        <v>338</v>
      </c>
      <c r="EJ27" s="43" t="s">
        <v>341</v>
      </c>
      <c r="EK27" s="43" t="s">
        <v>338</v>
      </c>
      <c r="EL27" s="43" t="s">
        <v>340</v>
      </c>
      <c r="EM27" s="43" t="s">
        <v>338</v>
      </c>
      <c r="EN27" s="43" t="s">
        <v>341</v>
      </c>
      <c r="EO27" s="43" t="s">
        <v>341</v>
      </c>
      <c r="EP27" s="43" t="s">
        <v>341</v>
      </c>
      <c r="EQ27" s="43" t="s">
        <v>338</v>
      </c>
      <c r="ER27" s="43" t="s">
        <v>338</v>
      </c>
      <c r="ES27" s="43" t="s">
        <v>338</v>
      </c>
      <c r="ET27" s="43" t="s">
        <v>340</v>
      </c>
      <c r="EU27" s="43" t="s">
        <v>338</v>
      </c>
      <c r="EV27" s="43" t="s">
        <v>338</v>
      </c>
      <c r="EW27" s="43" t="s">
        <v>338</v>
      </c>
      <c r="EX27" s="43" t="s">
        <v>338</v>
      </c>
      <c r="EY27" s="43" t="s">
        <v>338</v>
      </c>
      <c r="EZ27" s="43" t="s">
        <v>340</v>
      </c>
      <c r="FA27" s="43" t="s">
        <v>338</v>
      </c>
      <c r="FB27" s="43" t="s">
        <v>338</v>
      </c>
      <c r="FC27" s="43" t="s">
        <v>338</v>
      </c>
      <c r="FD27" s="43" t="s">
        <v>340</v>
      </c>
      <c r="FE27" s="43" t="s">
        <v>341</v>
      </c>
      <c r="FF27" s="43" t="s">
        <v>339</v>
      </c>
      <c r="FG27" s="43" t="s">
        <v>339</v>
      </c>
      <c r="FH27" s="43" t="s">
        <v>339</v>
      </c>
      <c r="FI27" s="43" t="s">
        <v>339</v>
      </c>
      <c r="FJ27" s="43" t="s">
        <v>338</v>
      </c>
      <c r="FK27" s="43" t="s">
        <v>338</v>
      </c>
      <c r="FL27" s="43" t="s">
        <v>338</v>
      </c>
      <c r="FM27" s="43" t="s">
        <v>340</v>
      </c>
      <c r="FN27" s="43" t="s">
        <v>338</v>
      </c>
      <c r="FO27" s="43" t="s">
        <v>338</v>
      </c>
      <c r="FP27" s="43" t="s">
        <v>338</v>
      </c>
      <c r="FQ27" s="43" t="s">
        <v>340</v>
      </c>
      <c r="FR27" s="43" t="s">
        <v>338</v>
      </c>
      <c r="FS27" s="43" t="s">
        <v>338</v>
      </c>
      <c r="FT27" s="43" t="s">
        <v>340</v>
      </c>
      <c r="FU27" s="43" t="s">
        <v>338</v>
      </c>
      <c r="FV27" s="43" t="s">
        <v>338</v>
      </c>
      <c r="FW27" s="43" t="s">
        <v>338</v>
      </c>
      <c r="FX27" s="43" t="s">
        <v>338</v>
      </c>
      <c r="FY27" s="43" t="s">
        <v>338</v>
      </c>
      <c r="FZ27" s="43" t="s">
        <v>340</v>
      </c>
      <c r="GA27" s="43" t="s">
        <v>340</v>
      </c>
      <c r="GB27" s="43" t="s">
        <v>340</v>
      </c>
      <c r="GC27" s="43" t="s">
        <v>340</v>
      </c>
      <c r="GD27" s="43" t="s">
        <v>341</v>
      </c>
      <c r="GE27" s="43" t="s">
        <v>340</v>
      </c>
      <c r="GF27" s="43" t="s">
        <v>338</v>
      </c>
      <c r="GG27" s="43" t="s">
        <v>338</v>
      </c>
      <c r="GH27" s="43" t="s">
        <v>338</v>
      </c>
      <c r="GI27" s="43" t="s">
        <v>338</v>
      </c>
      <c r="GJ27" s="43" t="s">
        <v>340</v>
      </c>
      <c r="GK27" s="43" t="s">
        <v>338</v>
      </c>
      <c r="GL27" s="43" t="s">
        <v>338</v>
      </c>
      <c r="GM27" s="43" t="s">
        <v>338</v>
      </c>
      <c r="GN27" s="43" t="s">
        <v>338</v>
      </c>
      <c r="GO27" s="43" t="s">
        <v>338</v>
      </c>
      <c r="GP27" s="43" t="s">
        <v>338</v>
      </c>
      <c r="GQ27" s="43" t="s">
        <v>338</v>
      </c>
      <c r="GR27" s="43" t="s">
        <v>338</v>
      </c>
      <c r="GS27" s="43" t="s">
        <v>341</v>
      </c>
    </row>
    <row r="28" spans="1:201" x14ac:dyDescent="0.3">
      <c r="A28" s="45"/>
      <c r="B28" s="47" t="s">
        <v>733</v>
      </c>
      <c r="C28" s="47" t="s">
        <v>502</v>
      </c>
      <c r="D28" s="45" t="s">
        <v>335</v>
      </c>
      <c r="E28" s="45" t="s">
        <v>337</v>
      </c>
      <c r="F28" s="45" t="s">
        <v>336</v>
      </c>
      <c r="G28" s="43" t="s">
        <v>495</v>
      </c>
      <c r="H28" s="43" t="s">
        <v>497</v>
      </c>
      <c r="I28" s="119" t="s">
        <v>498</v>
      </c>
      <c r="J28" s="119" t="s">
        <v>834</v>
      </c>
      <c r="K28" s="119" t="s">
        <v>851</v>
      </c>
      <c r="L28" s="50">
        <v>28</v>
      </c>
      <c r="M28" s="129" t="s">
        <v>507</v>
      </c>
      <c r="N28" s="43" t="s">
        <v>338</v>
      </c>
      <c r="O28" s="43" t="s">
        <v>338</v>
      </c>
      <c r="P28" s="43" t="s">
        <v>340</v>
      </c>
      <c r="Q28" s="43" t="s">
        <v>338</v>
      </c>
      <c r="R28" s="43" t="s">
        <v>338</v>
      </c>
      <c r="S28" s="43" t="s">
        <v>338</v>
      </c>
      <c r="T28" s="43" t="s">
        <v>341</v>
      </c>
      <c r="U28" s="43" t="s">
        <v>338</v>
      </c>
      <c r="V28" s="43" t="s">
        <v>341</v>
      </c>
      <c r="W28" s="43" t="s">
        <v>341</v>
      </c>
      <c r="X28" s="43" t="s">
        <v>340</v>
      </c>
      <c r="Y28" s="43" t="s">
        <v>340</v>
      </c>
      <c r="Z28" s="43" t="s">
        <v>338</v>
      </c>
      <c r="AA28" s="43" t="s">
        <v>338</v>
      </c>
      <c r="AB28" s="43" t="s">
        <v>338</v>
      </c>
      <c r="AC28" s="43" t="s">
        <v>338</v>
      </c>
      <c r="AD28" s="43" t="s">
        <v>338</v>
      </c>
      <c r="AE28" s="43" t="s">
        <v>338</v>
      </c>
      <c r="AF28" s="43" t="s">
        <v>338</v>
      </c>
      <c r="AG28" s="43" t="s">
        <v>338</v>
      </c>
      <c r="AH28" s="43" t="s">
        <v>338</v>
      </c>
      <c r="AI28" s="43" t="s">
        <v>340</v>
      </c>
      <c r="AJ28" s="43" t="s">
        <v>338</v>
      </c>
      <c r="AK28" s="43" t="s">
        <v>338</v>
      </c>
      <c r="AL28" s="43" t="s">
        <v>341</v>
      </c>
      <c r="AM28" s="43" t="s">
        <v>338</v>
      </c>
      <c r="AN28" s="43" t="s">
        <v>338</v>
      </c>
      <c r="AO28" s="43" t="s">
        <v>338</v>
      </c>
      <c r="AP28" s="43" t="s">
        <v>341</v>
      </c>
      <c r="AQ28" s="43" t="s">
        <v>339</v>
      </c>
      <c r="AR28" s="43" t="s">
        <v>339</v>
      </c>
      <c r="AS28" s="43" t="s">
        <v>339</v>
      </c>
      <c r="AT28" s="43" t="s">
        <v>339</v>
      </c>
      <c r="AU28" s="43" t="s">
        <v>339</v>
      </c>
      <c r="AV28" s="43" t="s">
        <v>341</v>
      </c>
      <c r="AW28" s="43" t="s">
        <v>338</v>
      </c>
      <c r="AX28" s="43" t="s">
        <v>338</v>
      </c>
      <c r="AY28" s="43" t="s">
        <v>338</v>
      </c>
      <c r="AZ28" s="43" t="s">
        <v>341</v>
      </c>
      <c r="BA28" s="43" t="s">
        <v>338</v>
      </c>
      <c r="BB28" s="43" t="s">
        <v>338</v>
      </c>
      <c r="BC28" s="43" t="s">
        <v>340</v>
      </c>
      <c r="BD28" s="43" t="s">
        <v>338</v>
      </c>
      <c r="BE28" s="43" t="s">
        <v>338</v>
      </c>
      <c r="BF28" s="43" t="s">
        <v>339</v>
      </c>
      <c r="BG28" s="43" t="s">
        <v>339</v>
      </c>
      <c r="BH28" s="129" t="s">
        <v>878</v>
      </c>
      <c r="BI28" s="43" t="s">
        <v>338</v>
      </c>
      <c r="BJ28" s="43" t="s">
        <v>338</v>
      </c>
      <c r="BK28" s="43" t="s">
        <v>340</v>
      </c>
      <c r="BL28" s="43" t="s">
        <v>338</v>
      </c>
      <c r="BM28" s="43" t="s">
        <v>338</v>
      </c>
      <c r="BN28" s="43" t="s">
        <v>338</v>
      </c>
      <c r="BO28" s="43" t="s">
        <v>341</v>
      </c>
      <c r="BP28" s="43" t="s">
        <v>338</v>
      </c>
      <c r="BQ28" s="43" t="s">
        <v>341</v>
      </c>
      <c r="BR28" s="43" t="s">
        <v>341</v>
      </c>
      <c r="BS28" s="43" t="s">
        <v>338</v>
      </c>
      <c r="BT28" s="43" t="s">
        <v>338</v>
      </c>
      <c r="BU28" s="43" t="s">
        <v>338</v>
      </c>
      <c r="BV28" s="43" t="s">
        <v>338</v>
      </c>
      <c r="BW28" s="43" t="s">
        <v>338</v>
      </c>
      <c r="BX28" s="43" t="s">
        <v>338</v>
      </c>
      <c r="BY28" s="43" t="s">
        <v>338</v>
      </c>
      <c r="BZ28" s="43" t="s">
        <v>340</v>
      </c>
      <c r="CA28" s="43" t="s">
        <v>338</v>
      </c>
      <c r="CB28" s="43" t="s">
        <v>338</v>
      </c>
      <c r="CC28" s="43" t="s">
        <v>341</v>
      </c>
      <c r="CD28" s="43" t="s">
        <v>338</v>
      </c>
      <c r="CE28" s="43" t="s">
        <v>340</v>
      </c>
      <c r="CF28" s="43" t="s">
        <v>338</v>
      </c>
      <c r="CG28" s="43" t="s">
        <v>338</v>
      </c>
      <c r="CH28" s="43" t="s">
        <v>341</v>
      </c>
      <c r="CI28" s="43" t="s">
        <v>340</v>
      </c>
      <c r="CJ28" s="43" t="s">
        <v>338</v>
      </c>
      <c r="CK28" s="43" t="s">
        <v>341</v>
      </c>
      <c r="CL28" s="43" t="s">
        <v>338</v>
      </c>
      <c r="CM28" s="43" t="s">
        <v>341</v>
      </c>
      <c r="CN28" s="43" t="s">
        <v>338</v>
      </c>
      <c r="CO28" s="43" t="s">
        <v>341</v>
      </c>
      <c r="CP28" s="43" t="s">
        <v>341</v>
      </c>
      <c r="CQ28" s="43" t="s">
        <v>341</v>
      </c>
      <c r="CR28" s="43" t="s">
        <v>341</v>
      </c>
      <c r="CS28" s="43" t="s">
        <v>341</v>
      </c>
      <c r="CT28" s="43" t="s">
        <v>341</v>
      </c>
      <c r="CU28" s="43" t="s">
        <v>341</v>
      </c>
      <c r="CV28" s="43" t="s">
        <v>340</v>
      </c>
      <c r="CW28" s="43" t="s">
        <v>338</v>
      </c>
      <c r="CX28" s="43" t="s">
        <v>338</v>
      </c>
      <c r="CY28" s="43" t="s">
        <v>338</v>
      </c>
      <c r="CZ28" s="43" t="s">
        <v>338</v>
      </c>
      <c r="DA28" s="43" t="s">
        <v>340</v>
      </c>
      <c r="DB28" s="43" t="s">
        <v>338</v>
      </c>
      <c r="DC28" s="43" t="s">
        <v>338</v>
      </c>
      <c r="DD28" s="43" t="s">
        <v>338</v>
      </c>
      <c r="DE28" s="43" t="s">
        <v>338</v>
      </c>
      <c r="DF28" s="43" t="s">
        <v>340</v>
      </c>
      <c r="DG28" s="43" t="s">
        <v>338</v>
      </c>
      <c r="DH28" s="43" t="s">
        <v>338</v>
      </c>
      <c r="DI28" s="43" t="s">
        <v>338</v>
      </c>
      <c r="DJ28" s="43" t="s">
        <v>338</v>
      </c>
      <c r="DK28" s="43" t="s">
        <v>338</v>
      </c>
      <c r="DL28" s="43" t="s">
        <v>340</v>
      </c>
      <c r="DM28" s="43" t="s">
        <v>338</v>
      </c>
      <c r="DN28" s="43" t="s">
        <v>340</v>
      </c>
      <c r="DO28" s="43" t="s">
        <v>338</v>
      </c>
      <c r="DP28" s="43" t="s">
        <v>338</v>
      </c>
      <c r="DQ28" s="43" t="s">
        <v>338</v>
      </c>
      <c r="DR28" s="43" t="s">
        <v>338</v>
      </c>
      <c r="DS28" s="43" t="s">
        <v>340</v>
      </c>
      <c r="DT28" s="43" t="s">
        <v>338</v>
      </c>
      <c r="DU28" s="43" t="s">
        <v>338</v>
      </c>
      <c r="DV28" s="43" t="s">
        <v>338</v>
      </c>
      <c r="DW28" s="43" t="s">
        <v>338</v>
      </c>
      <c r="DX28" s="43" t="s">
        <v>338</v>
      </c>
      <c r="DY28" s="43" t="s">
        <v>338</v>
      </c>
      <c r="DZ28" s="43" t="s">
        <v>340</v>
      </c>
      <c r="EA28" s="43" t="s">
        <v>338</v>
      </c>
      <c r="EB28" s="43" t="s">
        <v>340</v>
      </c>
      <c r="EC28" s="43" t="s">
        <v>338</v>
      </c>
      <c r="ED28" s="43" t="s">
        <v>338</v>
      </c>
      <c r="EE28" s="43" t="s">
        <v>338</v>
      </c>
      <c r="EF28" s="43" t="s">
        <v>338</v>
      </c>
      <c r="EG28" s="43" t="s">
        <v>338</v>
      </c>
      <c r="EH28" s="43" t="s">
        <v>340</v>
      </c>
      <c r="EI28" s="43" t="s">
        <v>338</v>
      </c>
      <c r="EJ28" s="43" t="s">
        <v>341</v>
      </c>
      <c r="EK28" s="43" t="s">
        <v>338</v>
      </c>
      <c r="EL28" s="43" t="s">
        <v>340</v>
      </c>
      <c r="EM28" s="43" t="s">
        <v>338</v>
      </c>
      <c r="EN28" s="43" t="s">
        <v>341</v>
      </c>
      <c r="EO28" s="43" t="s">
        <v>341</v>
      </c>
      <c r="EP28" s="43" t="s">
        <v>341</v>
      </c>
      <c r="EQ28" s="43" t="s">
        <v>338</v>
      </c>
      <c r="ER28" s="43" t="s">
        <v>338</v>
      </c>
      <c r="ES28" s="43" t="s">
        <v>338</v>
      </c>
      <c r="ET28" s="43" t="s">
        <v>340</v>
      </c>
      <c r="EU28" s="43" t="s">
        <v>338</v>
      </c>
      <c r="EV28" s="43" t="s">
        <v>338</v>
      </c>
      <c r="EW28" s="43" t="s">
        <v>338</v>
      </c>
      <c r="EX28" s="43" t="s">
        <v>338</v>
      </c>
      <c r="EY28" s="43" t="s">
        <v>338</v>
      </c>
      <c r="EZ28" s="43" t="s">
        <v>340</v>
      </c>
      <c r="FA28" s="43" t="s">
        <v>338</v>
      </c>
      <c r="FB28" s="43" t="s">
        <v>338</v>
      </c>
      <c r="FC28" s="43" t="s">
        <v>338</v>
      </c>
      <c r="FD28" s="43" t="s">
        <v>340</v>
      </c>
      <c r="FE28" s="43" t="s">
        <v>341</v>
      </c>
      <c r="FF28" s="43" t="s">
        <v>339</v>
      </c>
      <c r="FG28" s="43" t="s">
        <v>339</v>
      </c>
      <c r="FH28" s="43" t="s">
        <v>339</v>
      </c>
      <c r="FI28" s="43" t="s">
        <v>339</v>
      </c>
      <c r="FJ28" s="43" t="s">
        <v>338</v>
      </c>
      <c r="FK28" s="43" t="s">
        <v>338</v>
      </c>
      <c r="FL28" s="43" t="s">
        <v>338</v>
      </c>
      <c r="FM28" s="43" t="s">
        <v>340</v>
      </c>
      <c r="FN28" s="43" t="s">
        <v>338</v>
      </c>
      <c r="FO28" s="43" t="s">
        <v>338</v>
      </c>
      <c r="FP28" s="43" t="s">
        <v>338</v>
      </c>
      <c r="FQ28" s="43" t="s">
        <v>340</v>
      </c>
      <c r="FR28" s="43" t="s">
        <v>338</v>
      </c>
      <c r="FS28" s="43" t="s">
        <v>338</v>
      </c>
      <c r="FT28" s="43" t="s">
        <v>340</v>
      </c>
      <c r="FU28" s="43" t="s">
        <v>338</v>
      </c>
      <c r="FV28" s="43" t="s">
        <v>338</v>
      </c>
      <c r="FW28" s="43" t="s">
        <v>338</v>
      </c>
      <c r="FX28" s="43" t="s">
        <v>338</v>
      </c>
      <c r="FY28" s="43" t="s">
        <v>338</v>
      </c>
      <c r="FZ28" s="43" t="s">
        <v>340</v>
      </c>
      <c r="GA28" s="43" t="s">
        <v>340</v>
      </c>
      <c r="GB28" s="43" t="s">
        <v>340</v>
      </c>
      <c r="GC28" s="43" t="s">
        <v>340</v>
      </c>
      <c r="GD28" s="43" t="s">
        <v>341</v>
      </c>
      <c r="GE28" s="43" t="s">
        <v>340</v>
      </c>
      <c r="GF28" s="43" t="s">
        <v>338</v>
      </c>
      <c r="GG28" s="43" t="s">
        <v>338</v>
      </c>
      <c r="GH28" s="43" t="s">
        <v>338</v>
      </c>
      <c r="GI28" s="43" t="s">
        <v>338</v>
      </c>
      <c r="GJ28" s="43" t="s">
        <v>340</v>
      </c>
      <c r="GK28" s="43" t="s">
        <v>338</v>
      </c>
      <c r="GL28" s="43" t="s">
        <v>338</v>
      </c>
      <c r="GM28" s="43" t="s">
        <v>338</v>
      </c>
      <c r="GN28" s="43" t="s">
        <v>338</v>
      </c>
      <c r="GO28" s="43" t="s">
        <v>338</v>
      </c>
      <c r="GP28" s="43" t="s">
        <v>338</v>
      </c>
      <c r="GQ28" s="43" t="s">
        <v>338</v>
      </c>
      <c r="GR28" s="43" t="s">
        <v>338</v>
      </c>
      <c r="GS28" s="43" t="s">
        <v>341</v>
      </c>
    </row>
    <row r="29" spans="1:201" x14ac:dyDescent="0.3">
      <c r="A29" s="45"/>
      <c r="B29" s="47" t="s">
        <v>732</v>
      </c>
      <c r="C29" s="47" t="s">
        <v>502</v>
      </c>
      <c r="D29" s="45" t="s">
        <v>335</v>
      </c>
      <c r="E29" s="45" t="s">
        <v>329</v>
      </c>
      <c r="F29" s="45" t="s">
        <v>433</v>
      </c>
      <c r="G29" s="43" t="s">
        <v>495</v>
      </c>
      <c r="H29" s="43" t="s">
        <v>497</v>
      </c>
      <c r="I29" s="119" t="s">
        <v>498</v>
      </c>
      <c r="J29" s="119" t="s">
        <v>829</v>
      </c>
      <c r="K29" s="119" t="s">
        <v>849</v>
      </c>
      <c r="L29" s="50">
        <v>8</v>
      </c>
      <c r="M29" s="129" t="s">
        <v>507</v>
      </c>
      <c r="N29" s="43" t="s">
        <v>338</v>
      </c>
      <c r="O29" s="43" t="s">
        <v>338</v>
      </c>
      <c r="P29" s="43" t="s">
        <v>340</v>
      </c>
      <c r="Q29" s="43" t="s">
        <v>338</v>
      </c>
      <c r="R29" s="43" t="s">
        <v>338</v>
      </c>
      <c r="S29" s="43" t="s">
        <v>338</v>
      </c>
      <c r="T29" s="43" t="s">
        <v>341</v>
      </c>
      <c r="U29" s="43" t="s">
        <v>338</v>
      </c>
      <c r="V29" s="43" t="s">
        <v>341</v>
      </c>
      <c r="W29" s="43" t="s">
        <v>341</v>
      </c>
      <c r="X29" s="43" t="s">
        <v>340</v>
      </c>
      <c r="Y29" s="43" t="s">
        <v>340</v>
      </c>
      <c r="Z29" s="43" t="s">
        <v>338</v>
      </c>
      <c r="AA29" s="43" t="s">
        <v>338</v>
      </c>
      <c r="AB29" s="43" t="s">
        <v>338</v>
      </c>
      <c r="AC29" s="43" t="s">
        <v>338</v>
      </c>
      <c r="AD29" s="43" t="s">
        <v>338</v>
      </c>
      <c r="AE29" s="43" t="s">
        <v>338</v>
      </c>
      <c r="AF29" s="43" t="s">
        <v>338</v>
      </c>
      <c r="AG29" s="43" t="s">
        <v>338</v>
      </c>
      <c r="AH29" s="43" t="s">
        <v>338</v>
      </c>
      <c r="AI29" s="43" t="s">
        <v>340</v>
      </c>
      <c r="AJ29" s="43" t="s">
        <v>338</v>
      </c>
      <c r="AK29" s="43" t="s">
        <v>338</v>
      </c>
      <c r="AL29" s="43" t="s">
        <v>341</v>
      </c>
      <c r="AM29" s="43" t="s">
        <v>338</v>
      </c>
      <c r="AN29" s="43" t="s">
        <v>338</v>
      </c>
      <c r="AO29" s="43" t="s">
        <v>338</v>
      </c>
      <c r="AP29" s="43" t="s">
        <v>338</v>
      </c>
      <c r="AQ29" s="43" t="s">
        <v>338</v>
      </c>
      <c r="AR29" s="43" t="s">
        <v>341</v>
      </c>
      <c r="AS29" s="43" t="s">
        <v>338</v>
      </c>
      <c r="AT29" s="43" t="s">
        <v>338</v>
      </c>
      <c r="AU29" s="43" t="s">
        <v>338</v>
      </c>
      <c r="AV29" s="43" t="s">
        <v>338</v>
      </c>
      <c r="AW29" s="43" t="s">
        <v>338</v>
      </c>
      <c r="AX29" s="43" t="s">
        <v>338</v>
      </c>
      <c r="AY29" s="43" t="s">
        <v>338</v>
      </c>
      <c r="AZ29" s="43" t="s">
        <v>341</v>
      </c>
      <c r="BA29" s="43" t="s">
        <v>338</v>
      </c>
      <c r="BB29" s="43" t="s">
        <v>338</v>
      </c>
      <c r="BC29" s="43" t="s">
        <v>340</v>
      </c>
      <c r="BD29" s="43" t="s">
        <v>338</v>
      </c>
      <c r="BE29" s="43" t="s">
        <v>338</v>
      </c>
      <c r="BF29" s="43" t="s">
        <v>339</v>
      </c>
      <c r="BG29" s="43" t="s">
        <v>339</v>
      </c>
      <c r="BH29" s="129" t="s">
        <v>878</v>
      </c>
      <c r="BI29" s="43" t="s">
        <v>338</v>
      </c>
      <c r="BJ29" s="43" t="s">
        <v>338</v>
      </c>
      <c r="BK29" s="43" t="s">
        <v>340</v>
      </c>
      <c r="BL29" s="43" t="s">
        <v>338</v>
      </c>
      <c r="BM29" s="43" t="s">
        <v>338</v>
      </c>
      <c r="BN29" s="43" t="s">
        <v>338</v>
      </c>
      <c r="BO29" s="43" t="s">
        <v>341</v>
      </c>
      <c r="BP29" s="43" t="s">
        <v>338</v>
      </c>
      <c r="BQ29" s="43" t="s">
        <v>341</v>
      </c>
      <c r="BR29" s="43" t="s">
        <v>341</v>
      </c>
      <c r="BS29" s="43" t="s">
        <v>338</v>
      </c>
      <c r="BT29" s="43" t="s">
        <v>338</v>
      </c>
      <c r="BU29" s="43" t="s">
        <v>338</v>
      </c>
      <c r="BV29" s="43" t="s">
        <v>338</v>
      </c>
      <c r="BW29" s="43" t="s">
        <v>338</v>
      </c>
      <c r="BX29" s="43" t="s">
        <v>338</v>
      </c>
      <c r="BY29" s="43" t="s">
        <v>338</v>
      </c>
      <c r="BZ29" s="43" t="s">
        <v>340</v>
      </c>
      <c r="CA29" s="43" t="s">
        <v>338</v>
      </c>
      <c r="CB29" s="43" t="s">
        <v>338</v>
      </c>
      <c r="CC29" s="43" t="s">
        <v>341</v>
      </c>
      <c r="CD29" s="43" t="s">
        <v>338</v>
      </c>
      <c r="CE29" s="43" t="s">
        <v>340</v>
      </c>
      <c r="CF29" s="43" t="s">
        <v>338</v>
      </c>
      <c r="CG29" s="43" t="s">
        <v>338</v>
      </c>
      <c r="CH29" s="43" t="s">
        <v>341</v>
      </c>
      <c r="CI29" s="43" t="s">
        <v>340</v>
      </c>
      <c r="CJ29" s="43" t="s">
        <v>338</v>
      </c>
      <c r="CK29" s="43" t="s">
        <v>341</v>
      </c>
      <c r="CL29" s="43" t="s">
        <v>338</v>
      </c>
      <c r="CM29" s="43" t="s">
        <v>341</v>
      </c>
      <c r="CN29" s="43" t="s">
        <v>338</v>
      </c>
      <c r="CO29" s="43" t="s">
        <v>338</v>
      </c>
      <c r="CP29" s="43" t="s">
        <v>338</v>
      </c>
      <c r="CQ29" s="43" t="s">
        <v>338</v>
      </c>
      <c r="CR29" s="43" t="s">
        <v>341</v>
      </c>
      <c r="CS29" s="43" t="s">
        <v>341</v>
      </c>
      <c r="CT29" s="43" t="s">
        <v>341</v>
      </c>
      <c r="CU29" s="43" t="s">
        <v>338</v>
      </c>
      <c r="CV29" s="43" t="s">
        <v>340</v>
      </c>
      <c r="CW29" s="43" t="s">
        <v>338</v>
      </c>
      <c r="CX29" s="43" t="s">
        <v>338</v>
      </c>
      <c r="CY29" s="43" t="s">
        <v>338</v>
      </c>
      <c r="CZ29" s="43" t="s">
        <v>338</v>
      </c>
      <c r="DA29" s="43" t="s">
        <v>340</v>
      </c>
      <c r="DB29" s="43" t="s">
        <v>338</v>
      </c>
      <c r="DC29" s="43" t="s">
        <v>338</v>
      </c>
      <c r="DD29" s="43" t="s">
        <v>338</v>
      </c>
      <c r="DE29" s="43" t="s">
        <v>338</v>
      </c>
      <c r="DF29" s="43" t="s">
        <v>340</v>
      </c>
      <c r="DG29" s="43" t="s">
        <v>338</v>
      </c>
      <c r="DH29" s="43" t="s">
        <v>338</v>
      </c>
      <c r="DI29" s="43" t="s">
        <v>338</v>
      </c>
      <c r="DJ29" s="43" t="s">
        <v>338</v>
      </c>
      <c r="DK29" s="43" t="s">
        <v>338</v>
      </c>
      <c r="DL29" s="43" t="s">
        <v>340</v>
      </c>
      <c r="DM29" s="43" t="s">
        <v>338</v>
      </c>
      <c r="DN29" s="43" t="s">
        <v>340</v>
      </c>
      <c r="DO29" s="43" t="s">
        <v>338</v>
      </c>
      <c r="DP29" s="43" t="s">
        <v>338</v>
      </c>
      <c r="DQ29" s="43" t="s">
        <v>338</v>
      </c>
      <c r="DR29" s="43" t="s">
        <v>338</v>
      </c>
      <c r="DS29" s="43" t="s">
        <v>340</v>
      </c>
      <c r="DT29" s="43" t="s">
        <v>338</v>
      </c>
      <c r="DU29" s="43" t="s">
        <v>338</v>
      </c>
      <c r="DV29" s="43" t="s">
        <v>338</v>
      </c>
      <c r="DW29" s="43" t="s">
        <v>338</v>
      </c>
      <c r="DX29" s="43" t="s">
        <v>338</v>
      </c>
      <c r="DY29" s="43" t="s">
        <v>338</v>
      </c>
      <c r="DZ29" s="43" t="s">
        <v>340</v>
      </c>
      <c r="EA29" s="43" t="s">
        <v>338</v>
      </c>
      <c r="EB29" s="43" t="s">
        <v>340</v>
      </c>
      <c r="EC29" s="43" t="s">
        <v>338</v>
      </c>
      <c r="ED29" s="43" t="s">
        <v>338</v>
      </c>
      <c r="EE29" s="43" t="s">
        <v>338</v>
      </c>
      <c r="EF29" s="43" t="s">
        <v>338</v>
      </c>
      <c r="EG29" s="43" t="s">
        <v>338</v>
      </c>
      <c r="EH29" s="43" t="s">
        <v>340</v>
      </c>
      <c r="EI29" s="43" t="s">
        <v>338</v>
      </c>
      <c r="EJ29" s="43" t="s">
        <v>341</v>
      </c>
      <c r="EK29" s="43" t="s">
        <v>338</v>
      </c>
      <c r="EL29" s="43" t="s">
        <v>340</v>
      </c>
      <c r="EM29" s="43" t="s">
        <v>338</v>
      </c>
      <c r="EN29" s="43" t="s">
        <v>341</v>
      </c>
      <c r="EO29" s="43" t="s">
        <v>341</v>
      </c>
      <c r="EP29" s="43" t="s">
        <v>341</v>
      </c>
      <c r="EQ29" s="43" t="s">
        <v>338</v>
      </c>
      <c r="ER29" s="43" t="s">
        <v>338</v>
      </c>
      <c r="ES29" s="43" t="s">
        <v>338</v>
      </c>
      <c r="ET29" s="43" t="s">
        <v>340</v>
      </c>
      <c r="EU29" s="43" t="s">
        <v>338</v>
      </c>
      <c r="EV29" s="43" t="s">
        <v>338</v>
      </c>
      <c r="EW29" s="43" t="s">
        <v>338</v>
      </c>
      <c r="EX29" s="43" t="s">
        <v>338</v>
      </c>
      <c r="EY29" s="43" t="s">
        <v>338</v>
      </c>
      <c r="EZ29" s="43" t="s">
        <v>340</v>
      </c>
      <c r="FA29" s="43" t="s">
        <v>338</v>
      </c>
      <c r="FB29" s="43" t="s">
        <v>338</v>
      </c>
      <c r="FC29" s="43" t="s">
        <v>338</v>
      </c>
      <c r="FD29" s="43" t="s">
        <v>340</v>
      </c>
      <c r="FE29" s="43" t="s">
        <v>341</v>
      </c>
      <c r="FF29" s="43" t="s">
        <v>339</v>
      </c>
      <c r="FG29" s="43" t="s">
        <v>339</v>
      </c>
      <c r="FH29" s="43" t="s">
        <v>339</v>
      </c>
      <c r="FI29" s="43" t="s">
        <v>339</v>
      </c>
      <c r="FJ29" s="43" t="s">
        <v>338</v>
      </c>
      <c r="FK29" s="43" t="s">
        <v>338</v>
      </c>
      <c r="FL29" s="43" t="s">
        <v>338</v>
      </c>
      <c r="FM29" s="43" t="s">
        <v>340</v>
      </c>
      <c r="FN29" s="43" t="s">
        <v>338</v>
      </c>
      <c r="FO29" s="43" t="s">
        <v>338</v>
      </c>
      <c r="FP29" s="43" t="s">
        <v>338</v>
      </c>
      <c r="FQ29" s="43" t="s">
        <v>340</v>
      </c>
      <c r="FR29" s="43" t="s">
        <v>338</v>
      </c>
      <c r="FS29" s="43" t="s">
        <v>338</v>
      </c>
      <c r="FT29" s="43" t="s">
        <v>340</v>
      </c>
      <c r="FU29" s="43" t="s">
        <v>338</v>
      </c>
      <c r="FV29" s="43" t="s">
        <v>338</v>
      </c>
      <c r="FW29" s="43" t="s">
        <v>338</v>
      </c>
      <c r="FX29" s="43" t="s">
        <v>338</v>
      </c>
      <c r="FY29" s="43" t="s">
        <v>338</v>
      </c>
      <c r="FZ29" s="43" t="s">
        <v>340</v>
      </c>
      <c r="GA29" s="43" t="s">
        <v>340</v>
      </c>
      <c r="GB29" s="43" t="s">
        <v>340</v>
      </c>
      <c r="GC29" s="43" t="s">
        <v>340</v>
      </c>
      <c r="GD29" s="43" t="s">
        <v>341</v>
      </c>
      <c r="GE29" s="43" t="s">
        <v>340</v>
      </c>
      <c r="GF29" s="43" t="s">
        <v>338</v>
      </c>
      <c r="GG29" s="43" t="s">
        <v>338</v>
      </c>
      <c r="GH29" s="43" t="s">
        <v>338</v>
      </c>
      <c r="GI29" s="43" t="s">
        <v>338</v>
      </c>
      <c r="GJ29" s="43" t="s">
        <v>340</v>
      </c>
      <c r="GK29" s="43" t="s">
        <v>338</v>
      </c>
      <c r="GL29" s="43" t="s">
        <v>338</v>
      </c>
      <c r="GM29" s="43" t="s">
        <v>338</v>
      </c>
      <c r="GN29" s="43" t="s">
        <v>338</v>
      </c>
      <c r="GO29" s="43" t="s">
        <v>338</v>
      </c>
      <c r="GP29" s="43" t="s">
        <v>338</v>
      </c>
      <c r="GQ29" s="43" t="s">
        <v>338</v>
      </c>
      <c r="GR29" s="43" t="s">
        <v>338</v>
      </c>
      <c r="GS29" s="43" t="s">
        <v>341</v>
      </c>
    </row>
    <row r="30" spans="1:201" x14ac:dyDescent="0.3">
      <c r="A30" s="45"/>
      <c r="B30" s="47" t="s">
        <v>732</v>
      </c>
      <c r="C30" s="47" t="s">
        <v>502</v>
      </c>
      <c r="D30" s="45" t="s">
        <v>335</v>
      </c>
      <c r="E30" s="45" t="s">
        <v>330</v>
      </c>
      <c r="F30" s="45" t="s">
        <v>433</v>
      </c>
      <c r="G30" s="43" t="s">
        <v>495</v>
      </c>
      <c r="H30" s="43" t="s">
        <v>497</v>
      </c>
      <c r="I30" s="119" t="s">
        <v>498</v>
      </c>
      <c r="J30" s="119" t="s">
        <v>831</v>
      </c>
      <c r="K30" s="119" t="s">
        <v>850</v>
      </c>
      <c r="L30" s="50">
        <v>16</v>
      </c>
      <c r="M30" s="129" t="s">
        <v>507</v>
      </c>
      <c r="N30" s="43" t="s">
        <v>338</v>
      </c>
      <c r="O30" s="43" t="s">
        <v>338</v>
      </c>
      <c r="P30" s="43" t="s">
        <v>340</v>
      </c>
      <c r="Q30" s="43" t="s">
        <v>338</v>
      </c>
      <c r="R30" s="43" t="s">
        <v>338</v>
      </c>
      <c r="S30" s="43" t="s">
        <v>338</v>
      </c>
      <c r="T30" s="43" t="s">
        <v>341</v>
      </c>
      <c r="U30" s="43" t="s">
        <v>338</v>
      </c>
      <c r="V30" s="43" t="s">
        <v>341</v>
      </c>
      <c r="W30" s="43" t="s">
        <v>341</v>
      </c>
      <c r="X30" s="43" t="s">
        <v>340</v>
      </c>
      <c r="Y30" s="43" t="s">
        <v>340</v>
      </c>
      <c r="Z30" s="43" t="s">
        <v>338</v>
      </c>
      <c r="AA30" s="43" t="s">
        <v>338</v>
      </c>
      <c r="AB30" s="43" t="s">
        <v>338</v>
      </c>
      <c r="AC30" s="43" t="s">
        <v>338</v>
      </c>
      <c r="AD30" s="43" t="s">
        <v>338</v>
      </c>
      <c r="AE30" s="43" t="s">
        <v>338</v>
      </c>
      <c r="AF30" s="43" t="s">
        <v>338</v>
      </c>
      <c r="AG30" s="43" t="s">
        <v>338</v>
      </c>
      <c r="AH30" s="43" t="s">
        <v>338</v>
      </c>
      <c r="AI30" s="43" t="s">
        <v>340</v>
      </c>
      <c r="AJ30" s="43" t="s">
        <v>338</v>
      </c>
      <c r="AK30" s="43" t="s">
        <v>338</v>
      </c>
      <c r="AL30" s="43" t="s">
        <v>341</v>
      </c>
      <c r="AM30" s="43" t="s">
        <v>338</v>
      </c>
      <c r="AN30" s="43" t="s">
        <v>338</v>
      </c>
      <c r="AO30" s="43" t="s">
        <v>338</v>
      </c>
      <c r="AP30" s="43" t="s">
        <v>338</v>
      </c>
      <c r="AQ30" s="43" t="s">
        <v>338</v>
      </c>
      <c r="AR30" s="43" t="s">
        <v>341</v>
      </c>
      <c r="AS30" s="43" t="s">
        <v>338</v>
      </c>
      <c r="AT30" s="43" t="s">
        <v>338</v>
      </c>
      <c r="AU30" s="43" t="s">
        <v>338</v>
      </c>
      <c r="AV30" s="43" t="s">
        <v>338</v>
      </c>
      <c r="AW30" s="43" t="s">
        <v>338</v>
      </c>
      <c r="AX30" s="43" t="s">
        <v>338</v>
      </c>
      <c r="AY30" s="43" t="s">
        <v>338</v>
      </c>
      <c r="AZ30" s="43" t="s">
        <v>341</v>
      </c>
      <c r="BA30" s="43" t="s">
        <v>338</v>
      </c>
      <c r="BB30" s="43" t="s">
        <v>338</v>
      </c>
      <c r="BC30" s="43" t="s">
        <v>340</v>
      </c>
      <c r="BD30" s="43" t="s">
        <v>338</v>
      </c>
      <c r="BE30" s="43" t="s">
        <v>338</v>
      </c>
      <c r="BF30" s="43" t="s">
        <v>339</v>
      </c>
      <c r="BG30" s="43" t="s">
        <v>339</v>
      </c>
      <c r="BH30" s="129" t="s">
        <v>878</v>
      </c>
      <c r="BI30" s="43" t="s">
        <v>338</v>
      </c>
      <c r="BJ30" s="43" t="s">
        <v>338</v>
      </c>
      <c r="BK30" s="43" t="s">
        <v>340</v>
      </c>
      <c r="BL30" s="43" t="s">
        <v>338</v>
      </c>
      <c r="BM30" s="43" t="s">
        <v>338</v>
      </c>
      <c r="BN30" s="43" t="s">
        <v>338</v>
      </c>
      <c r="BO30" s="43" t="s">
        <v>341</v>
      </c>
      <c r="BP30" s="43" t="s">
        <v>338</v>
      </c>
      <c r="BQ30" s="43" t="s">
        <v>341</v>
      </c>
      <c r="BR30" s="43" t="s">
        <v>341</v>
      </c>
      <c r="BS30" s="43" t="s">
        <v>338</v>
      </c>
      <c r="BT30" s="43" t="s">
        <v>338</v>
      </c>
      <c r="BU30" s="43" t="s">
        <v>338</v>
      </c>
      <c r="BV30" s="43" t="s">
        <v>338</v>
      </c>
      <c r="BW30" s="43" t="s">
        <v>338</v>
      </c>
      <c r="BX30" s="43" t="s">
        <v>338</v>
      </c>
      <c r="BY30" s="43" t="s">
        <v>338</v>
      </c>
      <c r="BZ30" s="43" t="s">
        <v>340</v>
      </c>
      <c r="CA30" s="43" t="s">
        <v>338</v>
      </c>
      <c r="CB30" s="43" t="s">
        <v>338</v>
      </c>
      <c r="CC30" s="43" t="s">
        <v>341</v>
      </c>
      <c r="CD30" s="43" t="s">
        <v>338</v>
      </c>
      <c r="CE30" s="43" t="s">
        <v>340</v>
      </c>
      <c r="CF30" s="43" t="s">
        <v>338</v>
      </c>
      <c r="CG30" s="43" t="s">
        <v>338</v>
      </c>
      <c r="CH30" s="43" t="s">
        <v>341</v>
      </c>
      <c r="CI30" s="43" t="s">
        <v>340</v>
      </c>
      <c r="CJ30" s="43" t="s">
        <v>338</v>
      </c>
      <c r="CK30" s="43" t="s">
        <v>341</v>
      </c>
      <c r="CL30" s="43" t="s">
        <v>338</v>
      </c>
      <c r="CM30" s="43" t="s">
        <v>341</v>
      </c>
      <c r="CN30" s="43" t="s">
        <v>338</v>
      </c>
      <c r="CO30" s="43" t="s">
        <v>338</v>
      </c>
      <c r="CP30" s="43" t="s">
        <v>338</v>
      </c>
      <c r="CQ30" s="43" t="s">
        <v>338</v>
      </c>
      <c r="CR30" s="43" t="s">
        <v>341</v>
      </c>
      <c r="CS30" s="43" t="s">
        <v>341</v>
      </c>
      <c r="CT30" s="43" t="s">
        <v>341</v>
      </c>
      <c r="CU30" s="43" t="s">
        <v>338</v>
      </c>
      <c r="CV30" s="43" t="s">
        <v>340</v>
      </c>
      <c r="CW30" s="43" t="s">
        <v>338</v>
      </c>
      <c r="CX30" s="43" t="s">
        <v>338</v>
      </c>
      <c r="CY30" s="43" t="s">
        <v>338</v>
      </c>
      <c r="CZ30" s="43" t="s">
        <v>338</v>
      </c>
      <c r="DA30" s="43" t="s">
        <v>340</v>
      </c>
      <c r="DB30" s="43" t="s">
        <v>338</v>
      </c>
      <c r="DC30" s="43" t="s">
        <v>338</v>
      </c>
      <c r="DD30" s="43" t="s">
        <v>338</v>
      </c>
      <c r="DE30" s="43" t="s">
        <v>338</v>
      </c>
      <c r="DF30" s="43" t="s">
        <v>340</v>
      </c>
      <c r="DG30" s="43" t="s">
        <v>338</v>
      </c>
      <c r="DH30" s="43" t="s">
        <v>338</v>
      </c>
      <c r="DI30" s="43" t="s">
        <v>338</v>
      </c>
      <c r="DJ30" s="43" t="s">
        <v>338</v>
      </c>
      <c r="DK30" s="43" t="s">
        <v>338</v>
      </c>
      <c r="DL30" s="43" t="s">
        <v>340</v>
      </c>
      <c r="DM30" s="43" t="s">
        <v>338</v>
      </c>
      <c r="DN30" s="43" t="s">
        <v>340</v>
      </c>
      <c r="DO30" s="43" t="s">
        <v>338</v>
      </c>
      <c r="DP30" s="43" t="s">
        <v>338</v>
      </c>
      <c r="DQ30" s="43" t="s">
        <v>338</v>
      </c>
      <c r="DR30" s="43" t="s">
        <v>338</v>
      </c>
      <c r="DS30" s="43" t="s">
        <v>340</v>
      </c>
      <c r="DT30" s="43" t="s">
        <v>338</v>
      </c>
      <c r="DU30" s="43" t="s">
        <v>338</v>
      </c>
      <c r="DV30" s="43" t="s">
        <v>338</v>
      </c>
      <c r="DW30" s="43" t="s">
        <v>338</v>
      </c>
      <c r="DX30" s="43" t="s">
        <v>338</v>
      </c>
      <c r="DY30" s="43" t="s">
        <v>338</v>
      </c>
      <c r="DZ30" s="43" t="s">
        <v>340</v>
      </c>
      <c r="EA30" s="43" t="s">
        <v>338</v>
      </c>
      <c r="EB30" s="43" t="s">
        <v>340</v>
      </c>
      <c r="EC30" s="43" t="s">
        <v>338</v>
      </c>
      <c r="ED30" s="43" t="s">
        <v>338</v>
      </c>
      <c r="EE30" s="43" t="s">
        <v>338</v>
      </c>
      <c r="EF30" s="43" t="s">
        <v>338</v>
      </c>
      <c r="EG30" s="43" t="s">
        <v>338</v>
      </c>
      <c r="EH30" s="43" t="s">
        <v>340</v>
      </c>
      <c r="EI30" s="43" t="s">
        <v>338</v>
      </c>
      <c r="EJ30" s="43" t="s">
        <v>341</v>
      </c>
      <c r="EK30" s="43" t="s">
        <v>338</v>
      </c>
      <c r="EL30" s="43" t="s">
        <v>340</v>
      </c>
      <c r="EM30" s="43" t="s">
        <v>338</v>
      </c>
      <c r="EN30" s="43" t="s">
        <v>341</v>
      </c>
      <c r="EO30" s="43" t="s">
        <v>341</v>
      </c>
      <c r="EP30" s="43" t="s">
        <v>341</v>
      </c>
      <c r="EQ30" s="43" t="s">
        <v>338</v>
      </c>
      <c r="ER30" s="43" t="s">
        <v>338</v>
      </c>
      <c r="ES30" s="43" t="s">
        <v>338</v>
      </c>
      <c r="ET30" s="43" t="s">
        <v>340</v>
      </c>
      <c r="EU30" s="43" t="s">
        <v>338</v>
      </c>
      <c r="EV30" s="43" t="s">
        <v>338</v>
      </c>
      <c r="EW30" s="43" t="s">
        <v>338</v>
      </c>
      <c r="EX30" s="43" t="s">
        <v>338</v>
      </c>
      <c r="EY30" s="43" t="s">
        <v>338</v>
      </c>
      <c r="EZ30" s="43" t="s">
        <v>340</v>
      </c>
      <c r="FA30" s="43" t="s">
        <v>338</v>
      </c>
      <c r="FB30" s="43" t="s">
        <v>338</v>
      </c>
      <c r="FC30" s="43" t="s">
        <v>338</v>
      </c>
      <c r="FD30" s="43" t="s">
        <v>340</v>
      </c>
      <c r="FE30" s="43" t="s">
        <v>341</v>
      </c>
      <c r="FF30" s="43" t="s">
        <v>339</v>
      </c>
      <c r="FG30" s="43" t="s">
        <v>339</v>
      </c>
      <c r="FH30" s="43" t="s">
        <v>339</v>
      </c>
      <c r="FI30" s="43" t="s">
        <v>339</v>
      </c>
      <c r="FJ30" s="43" t="s">
        <v>338</v>
      </c>
      <c r="FK30" s="43" t="s">
        <v>338</v>
      </c>
      <c r="FL30" s="43" t="s">
        <v>338</v>
      </c>
      <c r="FM30" s="43" t="s">
        <v>340</v>
      </c>
      <c r="FN30" s="43" t="s">
        <v>338</v>
      </c>
      <c r="FO30" s="43" t="s">
        <v>338</v>
      </c>
      <c r="FP30" s="43" t="s">
        <v>338</v>
      </c>
      <c r="FQ30" s="43" t="s">
        <v>340</v>
      </c>
      <c r="FR30" s="43" t="s">
        <v>338</v>
      </c>
      <c r="FS30" s="43" t="s">
        <v>338</v>
      </c>
      <c r="FT30" s="43" t="s">
        <v>340</v>
      </c>
      <c r="FU30" s="43" t="s">
        <v>338</v>
      </c>
      <c r="FV30" s="43" t="s">
        <v>338</v>
      </c>
      <c r="FW30" s="43" t="s">
        <v>338</v>
      </c>
      <c r="FX30" s="43" t="s">
        <v>338</v>
      </c>
      <c r="FY30" s="43" t="s">
        <v>338</v>
      </c>
      <c r="FZ30" s="43" t="s">
        <v>340</v>
      </c>
      <c r="GA30" s="43" t="s">
        <v>340</v>
      </c>
      <c r="GB30" s="43" t="s">
        <v>340</v>
      </c>
      <c r="GC30" s="43" t="s">
        <v>340</v>
      </c>
      <c r="GD30" s="43" t="s">
        <v>341</v>
      </c>
      <c r="GE30" s="43" t="s">
        <v>340</v>
      </c>
      <c r="GF30" s="43" t="s">
        <v>338</v>
      </c>
      <c r="GG30" s="43" t="s">
        <v>338</v>
      </c>
      <c r="GH30" s="43" t="s">
        <v>338</v>
      </c>
      <c r="GI30" s="43" t="s">
        <v>338</v>
      </c>
      <c r="GJ30" s="43" t="s">
        <v>340</v>
      </c>
      <c r="GK30" s="43" t="s">
        <v>338</v>
      </c>
      <c r="GL30" s="43" t="s">
        <v>338</v>
      </c>
      <c r="GM30" s="43" t="s">
        <v>338</v>
      </c>
      <c r="GN30" s="43" t="s">
        <v>338</v>
      </c>
      <c r="GO30" s="43" t="s">
        <v>338</v>
      </c>
      <c r="GP30" s="43" t="s">
        <v>338</v>
      </c>
      <c r="GQ30" s="43" t="s">
        <v>338</v>
      </c>
      <c r="GR30" s="43" t="s">
        <v>338</v>
      </c>
      <c r="GS30" s="43" t="s">
        <v>341</v>
      </c>
    </row>
    <row r="31" spans="1:201" x14ac:dyDescent="0.3">
      <c r="A31" s="45"/>
      <c r="B31" s="47" t="s">
        <v>732</v>
      </c>
      <c r="C31" s="47" t="s">
        <v>502</v>
      </c>
      <c r="D31" s="45" t="s">
        <v>335</v>
      </c>
      <c r="E31" s="45" t="s">
        <v>337</v>
      </c>
      <c r="F31" s="45" t="s">
        <v>433</v>
      </c>
      <c r="G31" s="43" t="s">
        <v>495</v>
      </c>
      <c r="H31" s="43" t="s">
        <v>497</v>
      </c>
      <c r="I31" s="119" t="s">
        <v>498</v>
      </c>
      <c r="J31" s="119" t="s">
        <v>833</v>
      </c>
      <c r="K31" s="119" t="s">
        <v>851</v>
      </c>
      <c r="L31" s="50">
        <v>24</v>
      </c>
      <c r="M31" s="129" t="s">
        <v>507</v>
      </c>
      <c r="N31" s="43" t="s">
        <v>338</v>
      </c>
      <c r="O31" s="43" t="s">
        <v>338</v>
      </c>
      <c r="P31" s="43" t="s">
        <v>340</v>
      </c>
      <c r="Q31" s="43" t="s">
        <v>338</v>
      </c>
      <c r="R31" s="43" t="s">
        <v>338</v>
      </c>
      <c r="S31" s="43" t="s">
        <v>338</v>
      </c>
      <c r="T31" s="43" t="s">
        <v>341</v>
      </c>
      <c r="U31" s="43" t="s">
        <v>338</v>
      </c>
      <c r="V31" s="43" t="s">
        <v>341</v>
      </c>
      <c r="W31" s="43" t="s">
        <v>341</v>
      </c>
      <c r="X31" s="43" t="s">
        <v>340</v>
      </c>
      <c r="Y31" s="43" t="s">
        <v>340</v>
      </c>
      <c r="Z31" s="43" t="s">
        <v>338</v>
      </c>
      <c r="AA31" s="43" t="s">
        <v>338</v>
      </c>
      <c r="AB31" s="43" t="s">
        <v>338</v>
      </c>
      <c r="AC31" s="43" t="s">
        <v>338</v>
      </c>
      <c r="AD31" s="43" t="s">
        <v>338</v>
      </c>
      <c r="AE31" s="43" t="s">
        <v>338</v>
      </c>
      <c r="AF31" s="43" t="s">
        <v>338</v>
      </c>
      <c r="AG31" s="43" t="s">
        <v>338</v>
      </c>
      <c r="AH31" s="43" t="s">
        <v>338</v>
      </c>
      <c r="AI31" s="43" t="s">
        <v>340</v>
      </c>
      <c r="AJ31" s="43" t="s">
        <v>338</v>
      </c>
      <c r="AK31" s="43" t="s">
        <v>338</v>
      </c>
      <c r="AL31" s="43" t="s">
        <v>341</v>
      </c>
      <c r="AM31" s="43" t="s">
        <v>338</v>
      </c>
      <c r="AN31" s="43" t="s">
        <v>338</v>
      </c>
      <c r="AO31" s="43" t="s">
        <v>338</v>
      </c>
      <c r="AP31" s="43" t="s">
        <v>338</v>
      </c>
      <c r="AQ31" s="43" t="s">
        <v>338</v>
      </c>
      <c r="AR31" s="43" t="s">
        <v>341</v>
      </c>
      <c r="AS31" s="43" t="s">
        <v>338</v>
      </c>
      <c r="AT31" s="43" t="s">
        <v>338</v>
      </c>
      <c r="AU31" s="43" t="s">
        <v>338</v>
      </c>
      <c r="AV31" s="43" t="s">
        <v>338</v>
      </c>
      <c r="AW31" s="43" t="s">
        <v>338</v>
      </c>
      <c r="AX31" s="43" t="s">
        <v>338</v>
      </c>
      <c r="AY31" s="43" t="s">
        <v>338</v>
      </c>
      <c r="AZ31" s="43" t="s">
        <v>341</v>
      </c>
      <c r="BA31" s="43" t="s">
        <v>338</v>
      </c>
      <c r="BB31" s="43" t="s">
        <v>338</v>
      </c>
      <c r="BC31" s="43" t="s">
        <v>340</v>
      </c>
      <c r="BD31" s="43" t="s">
        <v>338</v>
      </c>
      <c r="BE31" s="43" t="s">
        <v>338</v>
      </c>
      <c r="BF31" s="43" t="s">
        <v>339</v>
      </c>
      <c r="BG31" s="43" t="s">
        <v>339</v>
      </c>
      <c r="BH31" s="129" t="s">
        <v>878</v>
      </c>
      <c r="BI31" s="43" t="s">
        <v>338</v>
      </c>
      <c r="BJ31" s="43" t="s">
        <v>338</v>
      </c>
      <c r="BK31" s="43" t="s">
        <v>340</v>
      </c>
      <c r="BL31" s="43" t="s">
        <v>338</v>
      </c>
      <c r="BM31" s="43" t="s">
        <v>338</v>
      </c>
      <c r="BN31" s="43" t="s">
        <v>338</v>
      </c>
      <c r="BO31" s="43" t="s">
        <v>341</v>
      </c>
      <c r="BP31" s="43" t="s">
        <v>338</v>
      </c>
      <c r="BQ31" s="43" t="s">
        <v>341</v>
      </c>
      <c r="BR31" s="43" t="s">
        <v>341</v>
      </c>
      <c r="BS31" s="43" t="s">
        <v>338</v>
      </c>
      <c r="BT31" s="43" t="s">
        <v>338</v>
      </c>
      <c r="BU31" s="43" t="s">
        <v>338</v>
      </c>
      <c r="BV31" s="43" t="s">
        <v>338</v>
      </c>
      <c r="BW31" s="43" t="s">
        <v>338</v>
      </c>
      <c r="BX31" s="43" t="s">
        <v>338</v>
      </c>
      <c r="BY31" s="43" t="s">
        <v>338</v>
      </c>
      <c r="BZ31" s="43" t="s">
        <v>340</v>
      </c>
      <c r="CA31" s="43" t="s">
        <v>338</v>
      </c>
      <c r="CB31" s="43" t="s">
        <v>338</v>
      </c>
      <c r="CC31" s="43" t="s">
        <v>341</v>
      </c>
      <c r="CD31" s="43" t="s">
        <v>338</v>
      </c>
      <c r="CE31" s="43" t="s">
        <v>340</v>
      </c>
      <c r="CF31" s="43" t="s">
        <v>338</v>
      </c>
      <c r="CG31" s="43" t="s">
        <v>338</v>
      </c>
      <c r="CH31" s="43" t="s">
        <v>341</v>
      </c>
      <c r="CI31" s="43" t="s">
        <v>340</v>
      </c>
      <c r="CJ31" s="43" t="s">
        <v>338</v>
      </c>
      <c r="CK31" s="43" t="s">
        <v>341</v>
      </c>
      <c r="CL31" s="43" t="s">
        <v>338</v>
      </c>
      <c r="CM31" s="43" t="s">
        <v>341</v>
      </c>
      <c r="CN31" s="43" t="s">
        <v>338</v>
      </c>
      <c r="CO31" s="43" t="s">
        <v>341</v>
      </c>
      <c r="CP31" s="43" t="s">
        <v>341</v>
      </c>
      <c r="CQ31" s="43" t="s">
        <v>341</v>
      </c>
      <c r="CR31" s="43" t="s">
        <v>341</v>
      </c>
      <c r="CS31" s="43" t="s">
        <v>341</v>
      </c>
      <c r="CT31" s="43" t="s">
        <v>341</v>
      </c>
      <c r="CU31" s="43" t="s">
        <v>341</v>
      </c>
      <c r="CV31" s="43" t="s">
        <v>340</v>
      </c>
      <c r="CW31" s="43" t="s">
        <v>338</v>
      </c>
      <c r="CX31" s="43" t="s">
        <v>338</v>
      </c>
      <c r="CY31" s="43" t="s">
        <v>338</v>
      </c>
      <c r="CZ31" s="43" t="s">
        <v>338</v>
      </c>
      <c r="DA31" s="43" t="s">
        <v>340</v>
      </c>
      <c r="DB31" s="43" t="s">
        <v>338</v>
      </c>
      <c r="DC31" s="43" t="s">
        <v>338</v>
      </c>
      <c r="DD31" s="43" t="s">
        <v>338</v>
      </c>
      <c r="DE31" s="43" t="s">
        <v>338</v>
      </c>
      <c r="DF31" s="43" t="s">
        <v>340</v>
      </c>
      <c r="DG31" s="43" t="s">
        <v>338</v>
      </c>
      <c r="DH31" s="43" t="s">
        <v>338</v>
      </c>
      <c r="DI31" s="43" t="s">
        <v>338</v>
      </c>
      <c r="DJ31" s="43" t="s">
        <v>338</v>
      </c>
      <c r="DK31" s="43" t="s">
        <v>338</v>
      </c>
      <c r="DL31" s="43" t="s">
        <v>340</v>
      </c>
      <c r="DM31" s="43" t="s">
        <v>338</v>
      </c>
      <c r="DN31" s="43" t="s">
        <v>340</v>
      </c>
      <c r="DO31" s="43" t="s">
        <v>338</v>
      </c>
      <c r="DP31" s="43" t="s">
        <v>338</v>
      </c>
      <c r="DQ31" s="43" t="s">
        <v>338</v>
      </c>
      <c r="DR31" s="43" t="s">
        <v>338</v>
      </c>
      <c r="DS31" s="43" t="s">
        <v>340</v>
      </c>
      <c r="DT31" s="43" t="s">
        <v>338</v>
      </c>
      <c r="DU31" s="43" t="s">
        <v>338</v>
      </c>
      <c r="DV31" s="43" t="s">
        <v>338</v>
      </c>
      <c r="DW31" s="43" t="s">
        <v>338</v>
      </c>
      <c r="DX31" s="43" t="s">
        <v>338</v>
      </c>
      <c r="DY31" s="43" t="s">
        <v>338</v>
      </c>
      <c r="DZ31" s="43" t="s">
        <v>340</v>
      </c>
      <c r="EA31" s="43" t="s">
        <v>338</v>
      </c>
      <c r="EB31" s="43" t="s">
        <v>340</v>
      </c>
      <c r="EC31" s="43" t="s">
        <v>338</v>
      </c>
      <c r="ED31" s="43" t="s">
        <v>338</v>
      </c>
      <c r="EE31" s="43" t="s">
        <v>338</v>
      </c>
      <c r="EF31" s="43" t="s">
        <v>338</v>
      </c>
      <c r="EG31" s="43" t="s">
        <v>338</v>
      </c>
      <c r="EH31" s="43" t="s">
        <v>340</v>
      </c>
      <c r="EI31" s="43" t="s">
        <v>338</v>
      </c>
      <c r="EJ31" s="43" t="s">
        <v>341</v>
      </c>
      <c r="EK31" s="43" t="s">
        <v>338</v>
      </c>
      <c r="EL31" s="43" t="s">
        <v>340</v>
      </c>
      <c r="EM31" s="43" t="s">
        <v>338</v>
      </c>
      <c r="EN31" s="43" t="s">
        <v>341</v>
      </c>
      <c r="EO31" s="43" t="s">
        <v>341</v>
      </c>
      <c r="EP31" s="43" t="s">
        <v>341</v>
      </c>
      <c r="EQ31" s="43" t="s">
        <v>338</v>
      </c>
      <c r="ER31" s="43" t="s">
        <v>338</v>
      </c>
      <c r="ES31" s="43" t="s">
        <v>338</v>
      </c>
      <c r="ET31" s="43" t="s">
        <v>340</v>
      </c>
      <c r="EU31" s="43" t="s">
        <v>338</v>
      </c>
      <c r="EV31" s="43" t="s">
        <v>338</v>
      </c>
      <c r="EW31" s="43" t="s">
        <v>338</v>
      </c>
      <c r="EX31" s="43" t="s">
        <v>338</v>
      </c>
      <c r="EY31" s="43" t="s">
        <v>338</v>
      </c>
      <c r="EZ31" s="43" t="s">
        <v>340</v>
      </c>
      <c r="FA31" s="43" t="s">
        <v>338</v>
      </c>
      <c r="FB31" s="43" t="s">
        <v>338</v>
      </c>
      <c r="FC31" s="43" t="s">
        <v>338</v>
      </c>
      <c r="FD31" s="43" t="s">
        <v>340</v>
      </c>
      <c r="FE31" s="43" t="s">
        <v>341</v>
      </c>
      <c r="FF31" s="43" t="s">
        <v>339</v>
      </c>
      <c r="FG31" s="43" t="s">
        <v>339</v>
      </c>
      <c r="FH31" s="43" t="s">
        <v>339</v>
      </c>
      <c r="FI31" s="43" t="s">
        <v>339</v>
      </c>
      <c r="FJ31" s="43" t="s">
        <v>338</v>
      </c>
      <c r="FK31" s="43" t="s">
        <v>338</v>
      </c>
      <c r="FL31" s="43" t="s">
        <v>338</v>
      </c>
      <c r="FM31" s="43" t="s">
        <v>340</v>
      </c>
      <c r="FN31" s="43" t="s">
        <v>338</v>
      </c>
      <c r="FO31" s="43" t="s">
        <v>338</v>
      </c>
      <c r="FP31" s="43" t="s">
        <v>338</v>
      </c>
      <c r="FQ31" s="43" t="s">
        <v>340</v>
      </c>
      <c r="FR31" s="43" t="s">
        <v>338</v>
      </c>
      <c r="FS31" s="43" t="s">
        <v>338</v>
      </c>
      <c r="FT31" s="43" t="s">
        <v>340</v>
      </c>
      <c r="FU31" s="43" t="s">
        <v>338</v>
      </c>
      <c r="FV31" s="43" t="s">
        <v>338</v>
      </c>
      <c r="FW31" s="43" t="s">
        <v>338</v>
      </c>
      <c r="FX31" s="43" t="s">
        <v>338</v>
      </c>
      <c r="FY31" s="43" t="s">
        <v>338</v>
      </c>
      <c r="FZ31" s="43" t="s">
        <v>340</v>
      </c>
      <c r="GA31" s="43" t="s">
        <v>340</v>
      </c>
      <c r="GB31" s="43" t="s">
        <v>340</v>
      </c>
      <c r="GC31" s="43" t="s">
        <v>340</v>
      </c>
      <c r="GD31" s="43" t="s">
        <v>341</v>
      </c>
      <c r="GE31" s="43" t="s">
        <v>340</v>
      </c>
      <c r="GF31" s="43" t="s">
        <v>338</v>
      </c>
      <c r="GG31" s="43" t="s">
        <v>338</v>
      </c>
      <c r="GH31" s="43" t="s">
        <v>338</v>
      </c>
      <c r="GI31" s="43" t="s">
        <v>338</v>
      </c>
      <c r="GJ31" s="43" t="s">
        <v>340</v>
      </c>
      <c r="GK31" s="43" t="s">
        <v>338</v>
      </c>
      <c r="GL31" s="43" t="s">
        <v>338</v>
      </c>
      <c r="GM31" s="43" t="s">
        <v>338</v>
      </c>
      <c r="GN31" s="43" t="s">
        <v>338</v>
      </c>
      <c r="GO31" s="43" t="s">
        <v>338</v>
      </c>
      <c r="GP31" s="43" t="s">
        <v>338</v>
      </c>
      <c r="GQ31" s="43" t="s">
        <v>338</v>
      </c>
      <c r="GR31" s="43" t="s">
        <v>338</v>
      </c>
      <c r="GS31" s="43" t="s">
        <v>341</v>
      </c>
    </row>
    <row r="32" spans="1:201" x14ac:dyDescent="0.3">
      <c r="A32" s="45"/>
      <c r="B32" s="47" t="s">
        <v>731</v>
      </c>
      <c r="C32" s="47" t="s">
        <v>502</v>
      </c>
      <c r="D32" s="45" t="s">
        <v>337</v>
      </c>
      <c r="E32" s="45" t="s">
        <v>329</v>
      </c>
      <c r="F32" s="45" t="s">
        <v>336</v>
      </c>
      <c r="G32" s="43" t="s">
        <v>495</v>
      </c>
      <c r="H32" s="43" t="s">
        <v>497</v>
      </c>
      <c r="I32" s="119" t="s">
        <v>496</v>
      </c>
      <c r="J32" s="119" t="s">
        <v>830</v>
      </c>
      <c r="K32" s="119" t="s">
        <v>844</v>
      </c>
      <c r="L32" s="50">
        <v>11</v>
      </c>
      <c r="M32" s="129" t="s">
        <v>507</v>
      </c>
      <c r="N32" s="43" t="s">
        <v>338</v>
      </c>
      <c r="O32" s="43" t="s">
        <v>338</v>
      </c>
      <c r="P32" s="43" t="s">
        <v>340</v>
      </c>
      <c r="Q32" s="43" t="s">
        <v>338</v>
      </c>
      <c r="R32" s="43" t="s">
        <v>338</v>
      </c>
      <c r="S32" s="43" t="s">
        <v>338</v>
      </c>
      <c r="T32" s="43" t="s">
        <v>341</v>
      </c>
      <c r="U32" s="43" t="s">
        <v>338</v>
      </c>
      <c r="V32" s="43" t="s">
        <v>341</v>
      </c>
      <c r="W32" s="43" t="s">
        <v>341</v>
      </c>
      <c r="X32" s="43" t="s">
        <v>340</v>
      </c>
      <c r="Y32" s="43" t="s">
        <v>340</v>
      </c>
      <c r="Z32" s="43" t="s">
        <v>338</v>
      </c>
      <c r="AA32" s="43" t="s">
        <v>338</v>
      </c>
      <c r="AB32" s="43" t="s">
        <v>338</v>
      </c>
      <c r="AC32" s="43" t="s">
        <v>338</v>
      </c>
      <c r="AD32" s="43" t="s">
        <v>338</v>
      </c>
      <c r="AE32" s="43" t="s">
        <v>338</v>
      </c>
      <c r="AF32" s="43" t="s">
        <v>338</v>
      </c>
      <c r="AG32" s="43" t="s">
        <v>338</v>
      </c>
      <c r="AH32" s="43" t="s">
        <v>338</v>
      </c>
      <c r="AI32" s="43" t="s">
        <v>340</v>
      </c>
      <c r="AJ32" s="43" t="s">
        <v>338</v>
      </c>
      <c r="AK32" s="43" t="s">
        <v>338</v>
      </c>
      <c r="AL32" s="43" t="s">
        <v>341</v>
      </c>
      <c r="AM32" s="43" t="s">
        <v>338</v>
      </c>
      <c r="AN32" s="43" t="s">
        <v>338</v>
      </c>
      <c r="AO32" s="43" t="s">
        <v>338</v>
      </c>
      <c r="AP32" s="43" t="s">
        <v>341</v>
      </c>
      <c r="AQ32" s="43" t="s">
        <v>339</v>
      </c>
      <c r="AR32" s="43" t="s">
        <v>339</v>
      </c>
      <c r="AS32" s="43" t="s">
        <v>339</v>
      </c>
      <c r="AT32" s="43" t="s">
        <v>339</v>
      </c>
      <c r="AU32" s="43" t="s">
        <v>339</v>
      </c>
      <c r="AV32" s="43" t="s">
        <v>338</v>
      </c>
      <c r="AW32" s="43" t="s">
        <v>338</v>
      </c>
      <c r="AX32" s="43" t="s">
        <v>338</v>
      </c>
      <c r="AY32" s="43" t="s">
        <v>338</v>
      </c>
      <c r="AZ32" s="43" t="s">
        <v>341</v>
      </c>
      <c r="BA32" s="43" t="s">
        <v>338</v>
      </c>
      <c r="BB32" s="43" t="s">
        <v>338</v>
      </c>
      <c r="BC32" s="43" t="s">
        <v>340</v>
      </c>
      <c r="BD32" s="43" t="s">
        <v>338</v>
      </c>
      <c r="BE32" s="43" t="s">
        <v>338</v>
      </c>
      <c r="BF32" s="43" t="s">
        <v>339</v>
      </c>
      <c r="BG32" s="43" t="s">
        <v>339</v>
      </c>
      <c r="BH32" s="129" t="s">
        <v>878</v>
      </c>
      <c r="BI32" s="43" t="s">
        <v>338</v>
      </c>
      <c r="BJ32" s="43" t="s">
        <v>338</v>
      </c>
      <c r="BK32" s="43" t="s">
        <v>340</v>
      </c>
      <c r="BL32" s="43" t="s">
        <v>338</v>
      </c>
      <c r="BM32" s="43" t="s">
        <v>338</v>
      </c>
      <c r="BN32" s="43" t="s">
        <v>338</v>
      </c>
      <c r="BO32" s="43" t="s">
        <v>341</v>
      </c>
      <c r="BP32" s="43" t="s">
        <v>338</v>
      </c>
      <c r="BQ32" s="43" t="s">
        <v>341</v>
      </c>
      <c r="BR32" s="43" t="s">
        <v>341</v>
      </c>
      <c r="BS32" s="43" t="s">
        <v>338</v>
      </c>
      <c r="BT32" s="43" t="s">
        <v>338</v>
      </c>
      <c r="BU32" s="43" t="s">
        <v>338</v>
      </c>
      <c r="BV32" s="43" t="s">
        <v>338</v>
      </c>
      <c r="BW32" s="43" t="s">
        <v>338</v>
      </c>
      <c r="BX32" s="43" t="s">
        <v>341</v>
      </c>
      <c r="BY32" s="43" t="s">
        <v>338</v>
      </c>
      <c r="BZ32" s="43" t="s">
        <v>340</v>
      </c>
      <c r="CA32" s="43" t="s">
        <v>338</v>
      </c>
      <c r="CB32" s="43" t="s">
        <v>338</v>
      </c>
      <c r="CC32" s="43" t="s">
        <v>341</v>
      </c>
      <c r="CD32" s="43" t="s">
        <v>338</v>
      </c>
      <c r="CE32" s="43" t="s">
        <v>340</v>
      </c>
      <c r="CF32" s="43" t="s">
        <v>338</v>
      </c>
      <c r="CG32" s="43" t="s">
        <v>338</v>
      </c>
      <c r="CH32" s="43" t="s">
        <v>341</v>
      </c>
      <c r="CI32" s="43" t="s">
        <v>341</v>
      </c>
      <c r="CJ32" s="43" t="s">
        <v>340</v>
      </c>
      <c r="CK32" s="43" t="s">
        <v>341</v>
      </c>
      <c r="CL32" s="43" t="s">
        <v>338</v>
      </c>
      <c r="CM32" s="43" t="s">
        <v>341</v>
      </c>
      <c r="CN32" s="43" t="s">
        <v>338</v>
      </c>
      <c r="CO32" s="43" t="s">
        <v>338</v>
      </c>
      <c r="CP32" s="43" t="s">
        <v>338</v>
      </c>
      <c r="CQ32" s="43" t="s">
        <v>338</v>
      </c>
      <c r="CR32" s="43" t="s">
        <v>341</v>
      </c>
      <c r="CS32" s="43" t="s">
        <v>341</v>
      </c>
      <c r="CT32" s="43" t="s">
        <v>341</v>
      </c>
      <c r="CU32" s="43" t="s">
        <v>338</v>
      </c>
      <c r="CV32" s="43" t="s">
        <v>341</v>
      </c>
      <c r="CW32" s="43" t="s">
        <v>339</v>
      </c>
      <c r="CX32" s="43" t="s">
        <v>339</v>
      </c>
      <c r="CY32" s="43" t="s">
        <v>339</v>
      </c>
      <c r="CZ32" s="43" t="s">
        <v>341</v>
      </c>
      <c r="DA32" s="43" t="s">
        <v>339</v>
      </c>
      <c r="DB32" s="43" t="s">
        <v>339</v>
      </c>
      <c r="DC32" s="43" t="s">
        <v>339</v>
      </c>
      <c r="DD32" s="43" t="s">
        <v>339</v>
      </c>
      <c r="DE32" s="43" t="s">
        <v>340</v>
      </c>
      <c r="DF32" s="43" t="s">
        <v>340</v>
      </c>
      <c r="DG32" s="43" t="s">
        <v>338</v>
      </c>
      <c r="DH32" s="43" t="s">
        <v>338</v>
      </c>
      <c r="DI32" s="43" t="s">
        <v>338</v>
      </c>
      <c r="DJ32" s="43" t="s">
        <v>338</v>
      </c>
      <c r="DK32" s="43" t="s">
        <v>338</v>
      </c>
      <c r="DL32" s="43" t="s">
        <v>340</v>
      </c>
      <c r="DM32" s="43" t="s">
        <v>338</v>
      </c>
      <c r="DN32" s="43" t="s">
        <v>340</v>
      </c>
      <c r="DO32" s="43" t="s">
        <v>338</v>
      </c>
      <c r="DP32" s="43" t="s">
        <v>338</v>
      </c>
      <c r="DQ32" s="43" t="s">
        <v>338</v>
      </c>
      <c r="DR32" s="43" t="s">
        <v>338</v>
      </c>
      <c r="DS32" s="43" t="s">
        <v>340</v>
      </c>
      <c r="DT32" s="43" t="s">
        <v>338</v>
      </c>
      <c r="DU32" s="43" t="s">
        <v>341</v>
      </c>
      <c r="DV32" s="43" t="s">
        <v>339</v>
      </c>
      <c r="DW32" s="43" t="s">
        <v>339</v>
      </c>
      <c r="DX32" s="43" t="s">
        <v>339</v>
      </c>
      <c r="DY32" s="43" t="s">
        <v>339</v>
      </c>
      <c r="DZ32" s="43" t="s">
        <v>339</v>
      </c>
      <c r="EA32" s="43" t="s">
        <v>339</v>
      </c>
      <c r="EB32" s="43" t="s">
        <v>341</v>
      </c>
      <c r="EC32" s="43" t="s">
        <v>339</v>
      </c>
      <c r="ED32" s="43" t="s">
        <v>339</v>
      </c>
      <c r="EE32" s="43" t="s">
        <v>339</v>
      </c>
      <c r="EF32" s="43" t="s">
        <v>339</v>
      </c>
      <c r="EG32" s="43" t="s">
        <v>339</v>
      </c>
      <c r="EH32" s="43" t="s">
        <v>339</v>
      </c>
      <c r="EI32" s="43" t="s">
        <v>339</v>
      </c>
      <c r="EJ32" s="43" t="s">
        <v>339</v>
      </c>
      <c r="EK32" s="43" t="s">
        <v>339</v>
      </c>
      <c r="EL32" s="43" t="s">
        <v>341</v>
      </c>
      <c r="EM32" s="43" t="s">
        <v>339</v>
      </c>
      <c r="EN32" s="43" t="s">
        <v>341</v>
      </c>
      <c r="EO32" s="43" t="s">
        <v>341</v>
      </c>
      <c r="EP32" s="43" t="s">
        <v>341</v>
      </c>
      <c r="EQ32" s="43" t="s">
        <v>338</v>
      </c>
      <c r="ER32" s="43" t="s">
        <v>338</v>
      </c>
      <c r="ES32" s="43" t="s">
        <v>338</v>
      </c>
      <c r="ET32" s="43" t="s">
        <v>341</v>
      </c>
      <c r="EU32" s="43" t="s">
        <v>339</v>
      </c>
      <c r="EV32" s="43" t="s">
        <v>339</v>
      </c>
      <c r="EW32" s="43" t="s">
        <v>339</v>
      </c>
      <c r="EX32" s="43" t="s">
        <v>339</v>
      </c>
      <c r="EY32" s="43" t="s">
        <v>339</v>
      </c>
      <c r="EZ32" s="43" t="s">
        <v>341</v>
      </c>
      <c r="FA32" s="43" t="s">
        <v>339</v>
      </c>
      <c r="FB32" s="43" t="s">
        <v>341</v>
      </c>
      <c r="FC32" s="43" t="s">
        <v>339</v>
      </c>
      <c r="FD32" s="43" t="s">
        <v>341</v>
      </c>
      <c r="FE32" s="43" t="s">
        <v>341</v>
      </c>
      <c r="FF32" s="43" t="s">
        <v>339</v>
      </c>
      <c r="FG32" s="43" t="s">
        <v>339</v>
      </c>
      <c r="FH32" s="43" t="s">
        <v>339</v>
      </c>
      <c r="FI32" s="43" t="s">
        <v>339</v>
      </c>
      <c r="FJ32" s="43" t="s">
        <v>341</v>
      </c>
      <c r="FK32" s="43" t="s">
        <v>339</v>
      </c>
      <c r="FL32" s="43" t="s">
        <v>339</v>
      </c>
      <c r="FM32" s="43" t="s">
        <v>339</v>
      </c>
      <c r="FN32" s="43" t="s">
        <v>339</v>
      </c>
      <c r="FO32" s="43" t="s">
        <v>339</v>
      </c>
      <c r="FP32" s="43" t="s">
        <v>339</v>
      </c>
      <c r="FQ32" s="43" t="s">
        <v>341</v>
      </c>
      <c r="FR32" s="43" t="s">
        <v>339</v>
      </c>
      <c r="FS32" s="43" t="s">
        <v>339</v>
      </c>
      <c r="FT32" s="43" t="s">
        <v>339</v>
      </c>
      <c r="FU32" s="43" t="s">
        <v>338</v>
      </c>
      <c r="FV32" s="43" t="s">
        <v>338</v>
      </c>
      <c r="FW32" s="43" t="s">
        <v>338</v>
      </c>
      <c r="FX32" s="43" t="s">
        <v>338</v>
      </c>
      <c r="FY32" s="43" t="s">
        <v>338</v>
      </c>
      <c r="FZ32" s="43" t="s">
        <v>340</v>
      </c>
      <c r="GA32" s="43" t="s">
        <v>340</v>
      </c>
      <c r="GB32" s="43" t="s">
        <v>340</v>
      </c>
      <c r="GC32" s="43" t="s">
        <v>340</v>
      </c>
      <c r="GD32" s="43" t="s">
        <v>341</v>
      </c>
      <c r="GE32" s="43" t="s">
        <v>340</v>
      </c>
      <c r="GF32" s="43" t="s">
        <v>338</v>
      </c>
      <c r="GG32" s="43" t="s">
        <v>338</v>
      </c>
      <c r="GH32" s="43" t="s">
        <v>338</v>
      </c>
      <c r="GI32" s="43" t="s">
        <v>338</v>
      </c>
      <c r="GJ32" s="43" t="s">
        <v>340</v>
      </c>
      <c r="GK32" s="43" t="s">
        <v>338</v>
      </c>
      <c r="GL32" s="43" t="s">
        <v>338</v>
      </c>
      <c r="GM32" s="43" t="s">
        <v>338</v>
      </c>
      <c r="GN32" s="43" t="s">
        <v>338</v>
      </c>
      <c r="GO32" s="43" t="s">
        <v>338</v>
      </c>
      <c r="GP32" s="43" t="s">
        <v>338</v>
      </c>
      <c r="GQ32" s="43" t="s">
        <v>338</v>
      </c>
      <c r="GR32" s="43" t="s">
        <v>338</v>
      </c>
      <c r="GS32" s="43" t="s">
        <v>341</v>
      </c>
    </row>
    <row r="33" spans="1:201" x14ac:dyDescent="0.3">
      <c r="A33" s="45"/>
      <c r="B33" s="47" t="s">
        <v>731</v>
      </c>
      <c r="C33" s="47" t="s">
        <v>502</v>
      </c>
      <c r="D33" s="45" t="s">
        <v>337</v>
      </c>
      <c r="E33" s="45" t="s">
        <v>330</v>
      </c>
      <c r="F33" s="45" t="s">
        <v>336</v>
      </c>
      <c r="G33" s="43" t="s">
        <v>495</v>
      </c>
      <c r="H33" s="43" t="s">
        <v>497</v>
      </c>
      <c r="I33" s="119" t="s">
        <v>496</v>
      </c>
      <c r="J33" s="119" t="s">
        <v>832</v>
      </c>
      <c r="K33" s="119" t="s">
        <v>845</v>
      </c>
      <c r="L33" s="50">
        <v>19</v>
      </c>
      <c r="M33" s="129" t="s">
        <v>507</v>
      </c>
      <c r="N33" s="43" t="s">
        <v>338</v>
      </c>
      <c r="O33" s="43" t="s">
        <v>338</v>
      </c>
      <c r="P33" s="43" t="s">
        <v>340</v>
      </c>
      <c r="Q33" s="43" t="s">
        <v>338</v>
      </c>
      <c r="R33" s="43" t="s">
        <v>338</v>
      </c>
      <c r="S33" s="43" t="s">
        <v>338</v>
      </c>
      <c r="T33" s="43" t="s">
        <v>341</v>
      </c>
      <c r="U33" s="43" t="s">
        <v>338</v>
      </c>
      <c r="V33" s="43" t="s">
        <v>341</v>
      </c>
      <c r="W33" s="43" t="s">
        <v>341</v>
      </c>
      <c r="X33" s="43" t="s">
        <v>340</v>
      </c>
      <c r="Y33" s="43" t="s">
        <v>340</v>
      </c>
      <c r="Z33" s="43" t="s">
        <v>338</v>
      </c>
      <c r="AA33" s="43" t="s">
        <v>338</v>
      </c>
      <c r="AB33" s="43" t="s">
        <v>338</v>
      </c>
      <c r="AC33" s="43" t="s">
        <v>338</v>
      </c>
      <c r="AD33" s="43" t="s">
        <v>338</v>
      </c>
      <c r="AE33" s="43" t="s">
        <v>338</v>
      </c>
      <c r="AF33" s="43" t="s">
        <v>338</v>
      </c>
      <c r="AG33" s="43" t="s">
        <v>338</v>
      </c>
      <c r="AH33" s="43" t="s">
        <v>338</v>
      </c>
      <c r="AI33" s="43" t="s">
        <v>340</v>
      </c>
      <c r="AJ33" s="43" t="s">
        <v>338</v>
      </c>
      <c r="AK33" s="43" t="s">
        <v>338</v>
      </c>
      <c r="AL33" s="43" t="s">
        <v>341</v>
      </c>
      <c r="AM33" s="43" t="s">
        <v>338</v>
      </c>
      <c r="AN33" s="43" t="s">
        <v>338</v>
      </c>
      <c r="AO33" s="43" t="s">
        <v>338</v>
      </c>
      <c r="AP33" s="43" t="s">
        <v>341</v>
      </c>
      <c r="AQ33" s="43" t="s">
        <v>339</v>
      </c>
      <c r="AR33" s="43" t="s">
        <v>339</v>
      </c>
      <c r="AS33" s="43" t="s">
        <v>339</v>
      </c>
      <c r="AT33" s="43" t="s">
        <v>339</v>
      </c>
      <c r="AU33" s="43" t="s">
        <v>339</v>
      </c>
      <c r="AV33" s="43" t="s">
        <v>338</v>
      </c>
      <c r="AW33" s="43" t="s">
        <v>338</v>
      </c>
      <c r="AX33" s="43" t="s">
        <v>338</v>
      </c>
      <c r="AY33" s="43" t="s">
        <v>338</v>
      </c>
      <c r="AZ33" s="43" t="s">
        <v>341</v>
      </c>
      <c r="BA33" s="43" t="s">
        <v>338</v>
      </c>
      <c r="BB33" s="43" t="s">
        <v>338</v>
      </c>
      <c r="BC33" s="43" t="s">
        <v>340</v>
      </c>
      <c r="BD33" s="43" t="s">
        <v>338</v>
      </c>
      <c r="BE33" s="43" t="s">
        <v>338</v>
      </c>
      <c r="BF33" s="43" t="s">
        <v>339</v>
      </c>
      <c r="BG33" s="43" t="s">
        <v>339</v>
      </c>
      <c r="BH33" s="129" t="s">
        <v>878</v>
      </c>
      <c r="BI33" s="43" t="s">
        <v>338</v>
      </c>
      <c r="BJ33" s="43" t="s">
        <v>338</v>
      </c>
      <c r="BK33" s="43" t="s">
        <v>340</v>
      </c>
      <c r="BL33" s="43" t="s">
        <v>338</v>
      </c>
      <c r="BM33" s="43" t="s">
        <v>338</v>
      </c>
      <c r="BN33" s="43" t="s">
        <v>338</v>
      </c>
      <c r="BO33" s="43" t="s">
        <v>341</v>
      </c>
      <c r="BP33" s="43" t="s">
        <v>338</v>
      </c>
      <c r="BQ33" s="43" t="s">
        <v>341</v>
      </c>
      <c r="BR33" s="43" t="s">
        <v>341</v>
      </c>
      <c r="BS33" s="43" t="s">
        <v>338</v>
      </c>
      <c r="BT33" s="43" t="s">
        <v>338</v>
      </c>
      <c r="BU33" s="43" t="s">
        <v>338</v>
      </c>
      <c r="BV33" s="43" t="s">
        <v>338</v>
      </c>
      <c r="BW33" s="43" t="s">
        <v>338</v>
      </c>
      <c r="BX33" s="43" t="s">
        <v>341</v>
      </c>
      <c r="BY33" s="43" t="s">
        <v>338</v>
      </c>
      <c r="BZ33" s="43" t="s">
        <v>340</v>
      </c>
      <c r="CA33" s="43" t="s">
        <v>338</v>
      </c>
      <c r="CB33" s="43" t="s">
        <v>338</v>
      </c>
      <c r="CC33" s="43" t="s">
        <v>341</v>
      </c>
      <c r="CD33" s="43" t="s">
        <v>338</v>
      </c>
      <c r="CE33" s="43" t="s">
        <v>340</v>
      </c>
      <c r="CF33" s="43" t="s">
        <v>338</v>
      </c>
      <c r="CG33" s="43" t="s">
        <v>338</v>
      </c>
      <c r="CH33" s="43" t="s">
        <v>341</v>
      </c>
      <c r="CI33" s="43" t="s">
        <v>341</v>
      </c>
      <c r="CJ33" s="43" t="s">
        <v>340</v>
      </c>
      <c r="CK33" s="43" t="s">
        <v>341</v>
      </c>
      <c r="CL33" s="43" t="s">
        <v>338</v>
      </c>
      <c r="CM33" s="43" t="s">
        <v>341</v>
      </c>
      <c r="CN33" s="43" t="s">
        <v>338</v>
      </c>
      <c r="CO33" s="43" t="s">
        <v>338</v>
      </c>
      <c r="CP33" s="43" t="s">
        <v>338</v>
      </c>
      <c r="CQ33" s="43" t="s">
        <v>338</v>
      </c>
      <c r="CR33" s="43" t="s">
        <v>341</v>
      </c>
      <c r="CS33" s="43" t="s">
        <v>341</v>
      </c>
      <c r="CT33" s="43" t="s">
        <v>341</v>
      </c>
      <c r="CU33" s="43" t="s">
        <v>338</v>
      </c>
      <c r="CV33" s="43" t="s">
        <v>341</v>
      </c>
      <c r="CW33" s="43" t="s">
        <v>339</v>
      </c>
      <c r="CX33" s="43" t="s">
        <v>339</v>
      </c>
      <c r="CY33" s="43" t="s">
        <v>339</v>
      </c>
      <c r="CZ33" s="43" t="s">
        <v>341</v>
      </c>
      <c r="DA33" s="43" t="s">
        <v>339</v>
      </c>
      <c r="DB33" s="43" t="s">
        <v>339</v>
      </c>
      <c r="DC33" s="43" t="s">
        <v>339</v>
      </c>
      <c r="DD33" s="43" t="s">
        <v>339</v>
      </c>
      <c r="DE33" s="43" t="s">
        <v>340</v>
      </c>
      <c r="DF33" s="43" t="s">
        <v>340</v>
      </c>
      <c r="DG33" s="43" t="s">
        <v>338</v>
      </c>
      <c r="DH33" s="43" t="s">
        <v>338</v>
      </c>
      <c r="DI33" s="43" t="s">
        <v>338</v>
      </c>
      <c r="DJ33" s="43" t="s">
        <v>338</v>
      </c>
      <c r="DK33" s="43" t="s">
        <v>338</v>
      </c>
      <c r="DL33" s="43" t="s">
        <v>340</v>
      </c>
      <c r="DM33" s="43" t="s">
        <v>338</v>
      </c>
      <c r="DN33" s="43" t="s">
        <v>340</v>
      </c>
      <c r="DO33" s="43" t="s">
        <v>338</v>
      </c>
      <c r="DP33" s="43" t="s">
        <v>338</v>
      </c>
      <c r="DQ33" s="43" t="s">
        <v>338</v>
      </c>
      <c r="DR33" s="43" t="s">
        <v>338</v>
      </c>
      <c r="DS33" s="43" t="s">
        <v>340</v>
      </c>
      <c r="DT33" s="43" t="s">
        <v>338</v>
      </c>
      <c r="DU33" s="43" t="s">
        <v>341</v>
      </c>
      <c r="DV33" s="43" t="s">
        <v>339</v>
      </c>
      <c r="DW33" s="43" t="s">
        <v>339</v>
      </c>
      <c r="DX33" s="43" t="s">
        <v>339</v>
      </c>
      <c r="DY33" s="43" t="s">
        <v>339</v>
      </c>
      <c r="DZ33" s="43" t="s">
        <v>339</v>
      </c>
      <c r="EA33" s="43" t="s">
        <v>339</v>
      </c>
      <c r="EB33" s="43" t="s">
        <v>341</v>
      </c>
      <c r="EC33" s="43" t="s">
        <v>339</v>
      </c>
      <c r="ED33" s="43" t="s">
        <v>339</v>
      </c>
      <c r="EE33" s="43" t="s">
        <v>339</v>
      </c>
      <c r="EF33" s="43" t="s">
        <v>339</v>
      </c>
      <c r="EG33" s="43" t="s">
        <v>339</v>
      </c>
      <c r="EH33" s="43" t="s">
        <v>339</v>
      </c>
      <c r="EI33" s="43" t="s">
        <v>339</v>
      </c>
      <c r="EJ33" s="43" t="s">
        <v>339</v>
      </c>
      <c r="EK33" s="43" t="s">
        <v>339</v>
      </c>
      <c r="EL33" s="43" t="s">
        <v>341</v>
      </c>
      <c r="EM33" s="43" t="s">
        <v>339</v>
      </c>
      <c r="EN33" s="43" t="s">
        <v>341</v>
      </c>
      <c r="EO33" s="43" t="s">
        <v>341</v>
      </c>
      <c r="EP33" s="43" t="s">
        <v>341</v>
      </c>
      <c r="EQ33" s="43" t="s">
        <v>338</v>
      </c>
      <c r="ER33" s="43" t="s">
        <v>338</v>
      </c>
      <c r="ES33" s="43" t="s">
        <v>338</v>
      </c>
      <c r="ET33" s="43" t="s">
        <v>341</v>
      </c>
      <c r="EU33" s="43" t="s">
        <v>339</v>
      </c>
      <c r="EV33" s="43" t="s">
        <v>339</v>
      </c>
      <c r="EW33" s="43" t="s">
        <v>339</v>
      </c>
      <c r="EX33" s="43" t="s">
        <v>339</v>
      </c>
      <c r="EY33" s="43" t="s">
        <v>339</v>
      </c>
      <c r="EZ33" s="43" t="s">
        <v>341</v>
      </c>
      <c r="FA33" s="43" t="s">
        <v>339</v>
      </c>
      <c r="FB33" s="43" t="s">
        <v>341</v>
      </c>
      <c r="FC33" s="43" t="s">
        <v>339</v>
      </c>
      <c r="FD33" s="43" t="s">
        <v>341</v>
      </c>
      <c r="FE33" s="43" t="s">
        <v>341</v>
      </c>
      <c r="FF33" s="43" t="s">
        <v>339</v>
      </c>
      <c r="FG33" s="43" t="s">
        <v>339</v>
      </c>
      <c r="FH33" s="43" t="s">
        <v>339</v>
      </c>
      <c r="FI33" s="43" t="s">
        <v>339</v>
      </c>
      <c r="FJ33" s="43" t="s">
        <v>341</v>
      </c>
      <c r="FK33" s="43" t="s">
        <v>339</v>
      </c>
      <c r="FL33" s="43" t="s">
        <v>339</v>
      </c>
      <c r="FM33" s="43" t="s">
        <v>339</v>
      </c>
      <c r="FN33" s="43" t="s">
        <v>339</v>
      </c>
      <c r="FO33" s="43" t="s">
        <v>339</v>
      </c>
      <c r="FP33" s="43" t="s">
        <v>339</v>
      </c>
      <c r="FQ33" s="43" t="s">
        <v>341</v>
      </c>
      <c r="FR33" s="43" t="s">
        <v>339</v>
      </c>
      <c r="FS33" s="43" t="s">
        <v>339</v>
      </c>
      <c r="FT33" s="43" t="s">
        <v>339</v>
      </c>
      <c r="FU33" s="43" t="s">
        <v>338</v>
      </c>
      <c r="FV33" s="43" t="s">
        <v>338</v>
      </c>
      <c r="FW33" s="43" t="s">
        <v>338</v>
      </c>
      <c r="FX33" s="43" t="s">
        <v>338</v>
      </c>
      <c r="FY33" s="43" t="s">
        <v>338</v>
      </c>
      <c r="FZ33" s="43" t="s">
        <v>340</v>
      </c>
      <c r="GA33" s="43" t="s">
        <v>340</v>
      </c>
      <c r="GB33" s="43" t="s">
        <v>340</v>
      </c>
      <c r="GC33" s="43" t="s">
        <v>340</v>
      </c>
      <c r="GD33" s="43" t="s">
        <v>341</v>
      </c>
      <c r="GE33" s="43" t="s">
        <v>340</v>
      </c>
      <c r="GF33" s="43" t="s">
        <v>338</v>
      </c>
      <c r="GG33" s="43" t="s">
        <v>338</v>
      </c>
      <c r="GH33" s="43" t="s">
        <v>338</v>
      </c>
      <c r="GI33" s="43" t="s">
        <v>338</v>
      </c>
      <c r="GJ33" s="43" t="s">
        <v>340</v>
      </c>
      <c r="GK33" s="43" t="s">
        <v>338</v>
      </c>
      <c r="GL33" s="43" t="s">
        <v>338</v>
      </c>
      <c r="GM33" s="43" t="s">
        <v>338</v>
      </c>
      <c r="GN33" s="43" t="s">
        <v>338</v>
      </c>
      <c r="GO33" s="43" t="s">
        <v>338</v>
      </c>
      <c r="GP33" s="43" t="s">
        <v>338</v>
      </c>
      <c r="GQ33" s="43" t="s">
        <v>338</v>
      </c>
      <c r="GR33" s="43" t="s">
        <v>338</v>
      </c>
      <c r="GS33" s="43" t="s">
        <v>341</v>
      </c>
    </row>
    <row r="34" spans="1:201" x14ac:dyDescent="0.3">
      <c r="A34" s="45"/>
      <c r="B34" s="47" t="s">
        <v>731</v>
      </c>
      <c r="C34" s="47" t="s">
        <v>502</v>
      </c>
      <c r="D34" s="45" t="s">
        <v>337</v>
      </c>
      <c r="E34" s="45" t="s">
        <v>337</v>
      </c>
      <c r="F34" s="45" t="s">
        <v>336</v>
      </c>
      <c r="G34" s="43" t="s">
        <v>495</v>
      </c>
      <c r="H34" s="43" t="s">
        <v>497</v>
      </c>
      <c r="I34" s="119" t="s">
        <v>496</v>
      </c>
      <c r="J34" s="119" t="s">
        <v>834</v>
      </c>
      <c r="K34" s="119" t="s">
        <v>846</v>
      </c>
      <c r="L34" s="50">
        <v>27</v>
      </c>
      <c r="M34" s="129" t="s">
        <v>507</v>
      </c>
      <c r="N34" s="43" t="s">
        <v>338</v>
      </c>
      <c r="O34" s="43" t="s">
        <v>338</v>
      </c>
      <c r="P34" s="43" t="s">
        <v>340</v>
      </c>
      <c r="Q34" s="43" t="s">
        <v>338</v>
      </c>
      <c r="R34" s="43" t="s">
        <v>338</v>
      </c>
      <c r="S34" s="43" t="s">
        <v>338</v>
      </c>
      <c r="T34" s="43" t="s">
        <v>341</v>
      </c>
      <c r="U34" s="43" t="s">
        <v>338</v>
      </c>
      <c r="V34" s="43" t="s">
        <v>341</v>
      </c>
      <c r="W34" s="43" t="s">
        <v>341</v>
      </c>
      <c r="X34" s="43" t="s">
        <v>340</v>
      </c>
      <c r="Y34" s="43" t="s">
        <v>340</v>
      </c>
      <c r="Z34" s="43" t="s">
        <v>338</v>
      </c>
      <c r="AA34" s="43" t="s">
        <v>338</v>
      </c>
      <c r="AB34" s="43" t="s">
        <v>338</v>
      </c>
      <c r="AC34" s="43" t="s">
        <v>338</v>
      </c>
      <c r="AD34" s="43" t="s">
        <v>338</v>
      </c>
      <c r="AE34" s="43" t="s">
        <v>338</v>
      </c>
      <c r="AF34" s="43" t="s">
        <v>338</v>
      </c>
      <c r="AG34" s="43" t="s">
        <v>338</v>
      </c>
      <c r="AH34" s="43" t="s">
        <v>338</v>
      </c>
      <c r="AI34" s="43" t="s">
        <v>340</v>
      </c>
      <c r="AJ34" s="43" t="s">
        <v>338</v>
      </c>
      <c r="AK34" s="43" t="s">
        <v>338</v>
      </c>
      <c r="AL34" s="43" t="s">
        <v>341</v>
      </c>
      <c r="AM34" s="43" t="s">
        <v>338</v>
      </c>
      <c r="AN34" s="43" t="s">
        <v>338</v>
      </c>
      <c r="AO34" s="43" t="s">
        <v>338</v>
      </c>
      <c r="AP34" s="43" t="s">
        <v>341</v>
      </c>
      <c r="AQ34" s="43" t="s">
        <v>339</v>
      </c>
      <c r="AR34" s="43" t="s">
        <v>339</v>
      </c>
      <c r="AS34" s="43" t="s">
        <v>339</v>
      </c>
      <c r="AT34" s="43" t="s">
        <v>339</v>
      </c>
      <c r="AU34" s="43" t="s">
        <v>339</v>
      </c>
      <c r="AV34" s="43" t="s">
        <v>341</v>
      </c>
      <c r="AW34" s="43" t="s">
        <v>338</v>
      </c>
      <c r="AX34" s="43" t="s">
        <v>338</v>
      </c>
      <c r="AY34" s="43" t="s">
        <v>338</v>
      </c>
      <c r="AZ34" s="43" t="s">
        <v>341</v>
      </c>
      <c r="BA34" s="43" t="s">
        <v>338</v>
      </c>
      <c r="BB34" s="43" t="s">
        <v>338</v>
      </c>
      <c r="BC34" s="43" t="s">
        <v>340</v>
      </c>
      <c r="BD34" s="43" t="s">
        <v>338</v>
      </c>
      <c r="BE34" s="43" t="s">
        <v>338</v>
      </c>
      <c r="BF34" s="43" t="s">
        <v>339</v>
      </c>
      <c r="BG34" s="43" t="s">
        <v>339</v>
      </c>
      <c r="BH34" s="129" t="s">
        <v>878</v>
      </c>
      <c r="BI34" s="43" t="s">
        <v>338</v>
      </c>
      <c r="BJ34" s="43" t="s">
        <v>338</v>
      </c>
      <c r="BK34" s="43" t="s">
        <v>340</v>
      </c>
      <c r="BL34" s="43" t="s">
        <v>338</v>
      </c>
      <c r="BM34" s="43" t="s">
        <v>338</v>
      </c>
      <c r="BN34" s="43" t="s">
        <v>338</v>
      </c>
      <c r="BO34" s="43" t="s">
        <v>341</v>
      </c>
      <c r="BP34" s="43" t="s">
        <v>338</v>
      </c>
      <c r="BQ34" s="43" t="s">
        <v>341</v>
      </c>
      <c r="BR34" s="43" t="s">
        <v>341</v>
      </c>
      <c r="BS34" s="43" t="s">
        <v>338</v>
      </c>
      <c r="BT34" s="43" t="s">
        <v>338</v>
      </c>
      <c r="BU34" s="43" t="s">
        <v>338</v>
      </c>
      <c r="BV34" s="43" t="s">
        <v>338</v>
      </c>
      <c r="BW34" s="43" t="s">
        <v>338</v>
      </c>
      <c r="BX34" s="43" t="s">
        <v>341</v>
      </c>
      <c r="BY34" s="43" t="s">
        <v>338</v>
      </c>
      <c r="BZ34" s="43" t="s">
        <v>340</v>
      </c>
      <c r="CA34" s="43" t="s">
        <v>338</v>
      </c>
      <c r="CB34" s="43" t="s">
        <v>338</v>
      </c>
      <c r="CC34" s="43" t="s">
        <v>341</v>
      </c>
      <c r="CD34" s="43" t="s">
        <v>338</v>
      </c>
      <c r="CE34" s="43" t="s">
        <v>340</v>
      </c>
      <c r="CF34" s="43" t="s">
        <v>338</v>
      </c>
      <c r="CG34" s="43" t="s">
        <v>338</v>
      </c>
      <c r="CH34" s="43" t="s">
        <v>341</v>
      </c>
      <c r="CI34" s="43" t="s">
        <v>341</v>
      </c>
      <c r="CJ34" s="43" t="s">
        <v>341</v>
      </c>
      <c r="CK34" s="43" t="s">
        <v>341</v>
      </c>
      <c r="CL34" s="43" t="s">
        <v>341</v>
      </c>
      <c r="CM34" s="43" t="s">
        <v>341</v>
      </c>
      <c r="CN34" s="43" t="s">
        <v>341</v>
      </c>
      <c r="CO34" s="43" t="s">
        <v>341</v>
      </c>
      <c r="CP34" s="43" t="s">
        <v>341</v>
      </c>
      <c r="CQ34" s="43" t="s">
        <v>341</v>
      </c>
      <c r="CR34" s="43" t="s">
        <v>341</v>
      </c>
      <c r="CS34" s="43" t="s">
        <v>341</v>
      </c>
      <c r="CT34" s="43" t="s">
        <v>341</v>
      </c>
      <c r="CU34" s="43" t="s">
        <v>341</v>
      </c>
      <c r="CV34" s="43" t="s">
        <v>341</v>
      </c>
      <c r="CW34" s="43" t="s">
        <v>339</v>
      </c>
      <c r="CX34" s="43" t="s">
        <v>339</v>
      </c>
      <c r="CY34" s="43" t="s">
        <v>339</v>
      </c>
      <c r="CZ34" s="43" t="s">
        <v>341</v>
      </c>
      <c r="DA34" s="43" t="s">
        <v>339</v>
      </c>
      <c r="DB34" s="43" t="s">
        <v>339</v>
      </c>
      <c r="DC34" s="43" t="s">
        <v>339</v>
      </c>
      <c r="DD34" s="43" t="s">
        <v>339</v>
      </c>
      <c r="DE34" s="43" t="s">
        <v>341</v>
      </c>
      <c r="DF34" s="43" t="s">
        <v>339</v>
      </c>
      <c r="DG34" s="43" t="s">
        <v>339</v>
      </c>
      <c r="DH34" s="43" t="s">
        <v>339</v>
      </c>
      <c r="DI34" s="43" t="s">
        <v>339</v>
      </c>
      <c r="DJ34" s="43" t="s">
        <v>339</v>
      </c>
      <c r="DK34" s="43" t="s">
        <v>339</v>
      </c>
      <c r="DL34" s="43" t="s">
        <v>339</v>
      </c>
      <c r="DM34" s="43" t="s">
        <v>339</v>
      </c>
      <c r="DN34" s="43" t="s">
        <v>341</v>
      </c>
      <c r="DO34" s="43" t="s">
        <v>339</v>
      </c>
      <c r="DP34" s="43" t="s">
        <v>339</v>
      </c>
      <c r="DQ34" s="43" t="s">
        <v>339</v>
      </c>
      <c r="DR34" s="43" t="s">
        <v>339</v>
      </c>
      <c r="DS34" s="43" t="s">
        <v>339</v>
      </c>
      <c r="DT34" s="43" t="s">
        <v>339</v>
      </c>
      <c r="DU34" s="43" t="s">
        <v>341</v>
      </c>
      <c r="DV34" s="43" t="s">
        <v>339</v>
      </c>
      <c r="DW34" s="43" t="s">
        <v>339</v>
      </c>
      <c r="DX34" s="43" t="s">
        <v>339</v>
      </c>
      <c r="DY34" s="43" t="s">
        <v>339</v>
      </c>
      <c r="DZ34" s="43" t="s">
        <v>339</v>
      </c>
      <c r="EA34" s="43" t="s">
        <v>339</v>
      </c>
      <c r="EB34" s="43" t="s">
        <v>341</v>
      </c>
      <c r="EC34" s="43" t="s">
        <v>339</v>
      </c>
      <c r="ED34" s="43" t="s">
        <v>339</v>
      </c>
      <c r="EE34" s="43" t="s">
        <v>339</v>
      </c>
      <c r="EF34" s="43" t="s">
        <v>339</v>
      </c>
      <c r="EG34" s="43" t="s">
        <v>339</v>
      </c>
      <c r="EH34" s="43" t="s">
        <v>339</v>
      </c>
      <c r="EI34" s="43" t="s">
        <v>339</v>
      </c>
      <c r="EJ34" s="43" t="s">
        <v>339</v>
      </c>
      <c r="EK34" s="43" t="s">
        <v>339</v>
      </c>
      <c r="EL34" s="43" t="s">
        <v>341</v>
      </c>
      <c r="EM34" s="43" t="s">
        <v>339</v>
      </c>
      <c r="EN34" s="43" t="s">
        <v>341</v>
      </c>
      <c r="EO34" s="43" t="s">
        <v>341</v>
      </c>
      <c r="EP34" s="43" t="s">
        <v>341</v>
      </c>
      <c r="EQ34" s="43" t="s">
        <v>338</v>
      </c>
      <c r="ER34" s="43" t="s">
        <v>338</v>
      </c>
      <c r="ES34" s="43" t="s">
        <v>338</v>
      </c>
      <c r="ET34" s="43" t="s">
        <v>341</v>
      </c>
      <c r="EU34" s="43" t="s">
        <v>339</v>
      </c>
      <c r="EV34" s="43" t="s">
        <v>339</v>
      </c>
      <c r="EW34" s="43" t="s">
        <v>339</v>
      </c>
      <c r="EX34" s="43" t="s">
        <v>339</v>
      </c>
      <c r="EY34" s="43" t="s">
        <v>339</v>
      </c>
      <c r="EZ34" s="43" t="s">
        <v>341</v>
      </c>
      <c r="FA34" s="43" t="s">
        <v>339</v>
      </c>
      <c r="FB34" s="43" t="s">
        <v>341</v>
      </c>
      <c r="FC34" s="43" t="s">
        <v>339</v>
      </c>
      <c r="FD34" s="43" t="s">
        <v>341</v>
      </c>
      <c r="FE34" s="43" t="s">
        <v>341</v>
      </c>
      <c r="FF34" s="43" t="s">
        <v>339</v>
      </c>
      <c r="FG34" s="43" t="s">
        <v>339</v>
      </c>
      <c r="FH34" s="43" t="s">
        <v>339</v>
      </c>
      <c r="FI34" s="43" t="s">
        <v>339</v>
      </c>
      <c r="FJ34" s="43" t="s">
        <v>341</v>
      </c>
      <c r="FK34" s="43" t="s">
        <v>339</v>
      </c>
      <c r="FL34" s="43" t="s">
        <v>339</v>
      </c>
      <c r="FM34" s="43" t="s">
        <v>339</v>
      </c>
      <c r="FN34" s="43" t="s">
        <v>339</v>
      </c>
      <c r="FO34" s="43" t="s">
        <v>339</v>
      </c>
      <c r="FP34" s="43" t="s">
        <v>339</v>
      </c>
      <c r="FQ34" s="43" t="s">
        <v>341</v>
      </c>
      <c r="FR34" s="43" t="s">
        <v>339</v>
      </c>
      <c r="FS34" s="43" t="s">
        <v>339</v>
      </c>
      <c r="FT34" s="43" t="s">
        <v>339</v>
      </c>
      <c r="FU34" s="43" t="s">
        <v>338</v>
      </c>
      <c r="FV34" s="43" t="s">
        <v>338</v>
      </c>
      <c r="FW34" s="43" t="s">
        <v>338</v>
      </c>
      <c r="FX34" s="43" t="s">
        <v>338</v>
      </c>
      <c r="FY34" s="43" t="s">
        <v>338</v>
      </c>
      <c r="FZ34" s="43" t="s">
        <v>340</v>
      </c>
      <c r="GA34" s="43" t="s">
        <v>340</v>
      </c>
      <c r="GB34" s="43" t="s">
        <v>341</v>
      </c>
      <c r="GC34" s="43" t="s">
        <v>340</v>
      </c>
      <c r="GD34" s="43" t="s">
        <v>341</v>
      </c>
      <c r="GE34" s="43" t="s">
        <v>341</v>
      </c>
      <c r="GF34" s="43" t="s">
        <v>339</v>
      </c>
      <c r="GG34" s="43" t="s">
        <v>339</v>
      </c>
      <c r="GH34" s="43" t="s">
        <v>339</v>
      </c>
      <c r="GI34" s="43" t="s">
        <v>339</v>
      </c>
      <c r="GJ34" s="43" t="s">
        <v>339</v>
      </c>
      <c r="GK34" s="43" t="s">
        <v>339</v>
      </c>
      <c r="GL34" s="43" t="s">
        <v>338</v>
      </c>
      <c r="GM34" s="43" t="s">
        <v>338</v>
      </c>
      <c r="GN34" s="43" t="s">
        <v>338</v>
      </c>
      <c r="GO34" s="43" t="s">
        <v>338</v>
      </c>
      <c r="GP34" s="43" t="s">
        <v>338</v>
      </c>
      <c r="GQ34" s="43" t="s">
        <v>338</v>
      </c>
      <c r="GR34" s="43" t="s">
        <v>338</v>
      </c>
      <c r="GS34" s="43" t="s">
        <v>341</v>
      </c>
    </row>
    <row r="35" spans="1:201" x14ac:dyDescent="0.3">
      <c r="A35" s="45"/>
      <c r="B35" s="47" t="s">
        <v>730</v>
      </c>
      <c r="C35" s="47" t="s">
        <v>502</v>
      </c>
      <c r="D35" s="45" t="s">
        <v>337</v>
      </c>
      <c r="E35" s="45" t="s">
        <v>329</v>
      </c>
      <c r="F35" s="45" t="s">
        <v>433</v>
      </c>
      <c r="G35" s="43" t="s">
        <v>495</v>
      </c>
      <c r="H35" s="43" t="s">
        <v>497</v>
      </c>
      <c r="I35" s="119" t="s">
        <v>496</v>
      </c>
      <c r="J35" s="119" t="s">
        <v>829</v>
      </c>
      <c r="K35" s="119" t="s">
        <v>844</v>
      </c>
      <c r="L35" s="50">
        <v>7</v>
      </c>
      <c r="M35" s="129" t="s">
        <v>507</v>
      </c>
      <c r="N35" s="43" t="s">
        <v>338</v>
      </c>
      <c r="O35" s="43" t="s">
        <v>338</v>
      </c>
      <c r="P35" s="43" t="s">
        <v>340</v>
      </c>
      <c r="Q35" s="43" t="s">
        <v>338</v>
      </c>
      <c r="R35" s="43" t="s">
        <v>338</v>
      </c>
      <c r="S35" s="43" t="s">
        <v>338</v>
      </c>
      <c r="T35" s="43" t="s">
        <v>341</v>
      </c>
      <c r="U35" s="43" t="s">
        <v>338</v>
      </c>
      <c r="V35" s="43" t="s">
        <v>341</v>
      </c>
      <c r="W35" s="43" t="s">
        <v>341</v>
      </c>
      <c r="X35" s="43" t="s">
        <v>340</v>
      </c>
      <c r="Y35" s="43" t="s">
        <v>340</v>
      </c>
      <c r="Z35" s="43" t="s">
        <v>338</v>
      </c>
      <c r="AA35" s="43" t="s">
        <v>338</v>
      </c>
      <c r="AB35" s="43" t="s">
        <v>338</v>
      </c>
      <c r="AC35" s="43" t="s">
        <v>338</v>
      </c>
      <c r="AD35" s="43" t="s">
        <v>338</v>
      </c>
      <c r="AE35" s="43" t="s">
        <v>338</v>
      </c>
      <c r="AF35" s="43" t="s">
        <v>338</v>
      </c>
      <c r="AG35" s="43" t="s">
        <v>338</v>
      </c>
      <c r="AH35" s="43" t="s">
        <v>338</v>
      </c>
      <c r="AI35" s="43" t="s">
        <v>340</v>
      </c>
      <c r="AJ35" s="43" t="s">
        <v>338</v>
      </c>
      <c r="AK35" s="43" t="s">
        <v>338</v>
      </c>
      <c r="AL35" s="43" t="s">
        <v>341</v>
      </c>
      <c r="AM35" s="43" t="s">
        <v>338</v>
      </c>
      <c r="AN35" s="43" t="s">
        <v>338</v>
      </c>
      <c r="AO35" s="43" t="s">
        <v>338</v>
      </c>
      <c r="AP35" s="43" t="s">
        <v>338</v>
      </c>
      <c r="AQ35" s="43" t="s">
        <v>338</v>
      </c>
      <c r="AR35" s="43" t="s">
        <v>341</v>
      </c>
      <c r="AS35" s="43" t="s">
        <v>338</v>
      </c>
      <c r="AT35" s="43" t="s">
        <v>338</v>
      </c>
      <c r="AU35" s="43" t="s">
        <v>338</v>
      </c>
      <c r="AV35" s="43" t="s">
        <v>338</v>
      </c>
      <c r="AW35" s="43" t="s">
        <v>338</v>
      </c>
      <c r="AX35" s="43" t="s">
        <v>338</v>
      </c>
      <c r="AY35" s="43" t="s">
        <v>338</v>
      </c>
      <c r="AZ35" s="43" t="s">
        <v>341</v>
      </c>
      <c r="BA35" s="43" t="s">
        <v>338</v>
      </c>
      <c r="BB35" s="43" t="s">
        <v>338</v>
      </c>
      <c r="BC35" s="43" t="s">
        <v>340</v>
      </c>
      <c r="BD35" s="43" t="s">
        <v>338</v>
      </c>
      <c r="BE35" s="43" t="s">
        <v>338</v>
      </c>
      <c r="BF35" s="43" t="s">
        <v>339</v>
      </c>
      <c r="BG35" s="43" t="s">
        <v>339</v>
      </c>
      <c r="BH35" s="129" t="s">
        <v>878</v>
      </c>
      <c r="BI35" s="43" t="s">
        <v>338</v>
      </c>
      <c r="BJ35" s="43" t="s">
        <v>338</v>
      </c>
      <c r="BK35" s="43" t="s">
        <v>340</v>
      </c>
      <c r="BL35" s="43" t="s">
        <v>338</v>
      </c>
      <c r="BM35" s="43" t="s">
        <v>338</v>
      </c>
      <c r="BN35" s="43" t="s">
        <v>338</v>
      </c>
      <c r="BO35" s="43" t="s">
        <v>341</v>
      </c>
      <c r="BP35" s="43" t="s">
        <v>338</v>
      </c>
      <c r="BQ35" s="43" t="s">
        <v>341</v>
      </c>
      <c r="BR35" s="43" t="s">
        <v>341</v>
      </c>
      <c r="BS35" s="43" t="s">
        <v>338</v>
      </c>
      <c r="BT35" s="43" t="s">
        <v>338</v>
      </c>
      <c r="BU35" s="43" t="s">
        <v>338</v>
      </c>
      <c r="BV35" s="43" t="s">
        <v>338</v>
      </c>
      <c r="BW35" s="43" t="s">
        <v>338</v>
      </c>
      <c r="BX35" s="43" t="s">
        <v>341</v>
      </c>
      <c r="BY35" s="43" t="s">
        <v>338</v>
      </c>
      <c r="BZ35" s="43" t="s">
        <v>340</v>
      </c>
      <c r="CA35" s="43" t="s">
        <v>338</v>
      </c>
      <c r="CB35" s="43" t="s">
        <v>338</v>
      </c>
      <c r="CC35" s="43" t="s">
        <v>341</v>
      </c>
      <c r="CD35" s="43" t="s">
        <v>338</v>
      </c>
      <c r="CE35" s="43" t="s">
        <v>340</v>
      </c>
      <c r="CF35" s="43" t="s">
        <v>338</v>
      </c>
      <c r="CG35" s="43" t="s">
        <v>338</v>
      </c>
      <c r="CH35" s="43" t="s">
        <v>341</v>
      </c>
      <c r="CI35" s="43" t="s">
        <v>341</v>
      </c>
      <c r="CJ35" s="43" t="s">
        <v>340</v>
      </c>
      <c r="CK35" s="43" t="s">
        <v>341</v>
      </c>
      <c r="CL35" s="43" t="s">
        <v>338</v>
      </c>
      <c r="CM35" s="43" t="s">
        <v>341</v>
      </c>
      <c r="CN35" s="43" t="s">
        <v>338</v>
      </c>
      <c r="CO35" s="43" t="s">
        <v>338</v>
      </c>
      <c r="CP35" s="43" t="s">
        <v>338</v>
      </c>
      <c r="CQ35" s="43" t="s">
        <v>338</v>
      </c>
      <c r="CR35" s="43" t="s">
        <v>341</v>
      </c>
      <c r="CS35" s="43" t="s">
        <v>341</v>
      </c>
      <c r="CT35" s="43" t="s">
        <v>341</v>
      </c>
      <c r="CU35" s="43" t="s">
        <v>338</v>
      </c>
      <c r="CV35" s="43" t="s">
        <v>341</v>
      </c>
      <c r="CW35" s="43" t="s">
        <v>339</v>
      </c>
      <c r="CX35" s="43" t="s">
        <v>339</v>
      </c>
      <c r="CY35" s="43" t="s">
        <v>339</v>
      </c>
      <c r="CZ35" s="43" t="s">
        <v>341</v>
      </c>
      <c r="DA35" s="43" t="s">
        <v>339</v>
      </c>
      <c r="DB35" s="43" t="s">
        <v>339</v>
      </c>
      <c r="DC35" s="43" t="s">
        <v>339</v>
      </c>
      <c r="DD35" s="43" t="s">
        <v>339</v>
      </c>
      <c r="DE35" s="43" t="s">
        <v>340</v>
      </c>
      <c r="DF35" s="43" t="s">
        <v>340</v>
      </c>
      <c r="DG35" s="43" t="s">
        <v>338</v>
      </c>
      <c r="DH35" s="43" t="s">
        <v>338</v>
      </c>
      <c r="DI35" s="43" t="s">
        <v>338</v>
      </c>
      <c r="DJ35" s="43" t="s">
        <v>338</v>
      </c>
      <c r="DK35" s="43" t="s">
        <v>338</v>
      </c>
      <c r="DL35" s="43" t="s">
        <v>340</v>
      </c>
      <c r="DM35" s="43" t="s">
        <v>338</v>
      </c>
      <c r="DN35" s="43" t="s">
        <v>340</v>
      </c>
      <c r="DO35" s="43" t="s">
        <v>338</v>
      </c>
      <c r="DP35" s="43" t="s">
        <v>338</v>
      </c>
      <c r="DQ35" s="43" t="s">
        <v>338</v>
      </c>
      <c r="DR35" s="43" t="s">
        <v>338</v>
      </c>
      <c r="DS35" s="43" t="s">
        <v>340</v>
      </c>
      <c r="DT35" s="43" t="s">
        <v>338</v>
      </c>
      <c r="DU35" s="43" t="s">
        <v>341</v>
      </c>
      <c r="DV35" s="43" t="s">
        <v>339</v>
      </c>
      <c r="DW35" s="43" t="s">
        <v>339</v>
      </c>
      <c r="DX35" s="43" t="s">
        <v>339</v>
      </c>
      <c r="DY35" s="43" t="s">
        <v>339</v>
      </c>
      <c r="DZ35" s="43" t="s">
        <v>339</v>
      </c>
      <c r="EA35" s="43" t="s">
        <v>339</v>
      </c>
      <c r="EB35" s="43" t="s">
        <v>341</v>
      </c>
      <c r="EC35" s="43" t="s">
        <v>339</v>
      </c>
      <c r="ED35" s="43" t="s">
        <v>339</v>
      </c>
      <c r="EE35" s="43" t="s">
        <v>339</v>
      </c>
      <c r="EF35" s="43" t="s">
        <v>339</v>
      </c>
      <c r="EG35" s="43" t="s">
        <v>339</v>
      </c>
      <c r="EH35" s="43" t="s">
        <v>339</v>
      </c>
      <c r="EI35" s="43" t="s">
        <v>339</v>
      </c>
      <c r="EJ35" s="43" t="s">
        <v>339</v>
      </c>
      <c r="EK35" s="43" t="s">
        <v>339</v>
      </c>
      <c r="EL35" s="43" t="s">
        <v>341</v>
      </c>
      <c r="EM35" s="43" t="s">
        <v>339</v>
      </c>
      <c r="EN35" s="43" t="s">
        <v>341</v>
      </c>
      <c r="EO35" s="43" t="s">
        <v>341</v>
      </c>
      <c r="EP35" s="43" t="s">
        <v>341</v>
      </c>
      <c r="EQ35" s="43" t="s">
        <v>338</v>
      </c>
      <c r="ER35" s="43" t="s">
        <v>338</v>
      </c>
      <c r="ES35" s="43" t="s">
        <v>338</v>
      </c>
      <c r="ET35" s="43" t="s">
        <v>341</v>
      </c>
      <c r="EU35" s="43" t="s">
        <v>339</v>
      </c>
      <c r="EV35" s="43" t="s">
        <v>339</v>
      </c>
      <c r="EW35" s="43" t="s">
        <v>339</v>
      </c>
      <c r="EX35" s="43" t="s">
        <v>339</v>
      </c>
      <c r="EY35" s="43" t="s">
        <v>339</v>
      </c>
      <c r="EZ35" s="43" t="s">
        <v>341</v>
      </c>
      <c r="FA35" s="43" t="s">
        <v>339</v>
      </c>
      <c r="FB35" s="43" t="s">
        <v>341</v>
      </c>
      <c r="FC35" s="43" t="s">
        <v>339</v>
      </c>
      <c r="FD35" s="43" t="s">
        <v>341</v>
      </c>
      <c r="FE35" s="43" t="s">
        <v>341</v>
      </c>
      <c r="FF35" s="43" t="s">
        <v>339</v>
      </c>
      <c r="FG35" s="43" t="s">
        <v>339</v>
      </c>
      <c r="FH35" s="43" t="s">
        <v>339</v>
      </c>
      <c r="FI35" s="43" t="s">
        <v>339</v>
      </c>
      <c r="FJ35" s="43" t="s">
        <v>341</v>
      </c>
      <c r="FK35" s="43" t="s">
        <v>339</v>
      </c>
      <c r="FL35" s="43" t="s">
        <v>339</v>
      </c>
      <c r="FM35" s="43" t="s">
        <v>339</v>
      </c>
      <c r="FN35" s="43" t="s">
        <v>339</v>
      </c>
      <c r="FO35" s="43" t="s">
        <v>339</v>
      </c>
      <c r="FP35" s="43" t="s">
        <v>339</v>
      </c>
      <c r="FQ35" s="43" t="s">
        <v>341</v>
      </c>
      <c r="FR35" s="43" t="s">
        <v>339</v>
      </c>
      <c r="FS35" s="43" t="s">
        <v>339</v>
      </c>
      <c r="FT35" s="43" t="s">
        <v>339</v>
      </c>
      <c r="FU35" s="43" t="s">
        <v>338</v>
      </c>
      <c r="FV35" s="43" t="s">
        <v>338</v>
      </c>
      <c r="FW35" s="43" t="s">
        <v>338</v>
      </c>
      <c r="FX35" s="43" t="s">
        <v>338</v>
      </c>
      <c r="FY35" s="43" t="s">
        <v>338</v>
      </c>
      <c r="FZ35" s="43" t="s">
        <v>340</v>
      </c>
      <c r="GA35" s="43" t="s">
        <v>340</v>
      </c>
      <c r="GB35" s="43" t="s">
        <v>340</v>
      </c>
      <c r="GC35" s="43" t="s">
        <v>340</v>
      </c>
      <c r="GD35" s="43" t="s">
        <v>341</v>
      </c>
      <c r="GE35" s="43" t="s">
        <v>340</v>
      </c>
      <c r="GF35" s="43" t="s">
        <v>338</v>
      </c>
      <c r="GG35" s="43" t="s">
        <v>338</v>
      </c>
      <c r="GH35" s="43" t="s">
        <v>338</v>
      </c>
      <c r="GI35" s="43" t="s">
        <v>338</v>
      </c>
      <c r="GJ35" s="43" t="s">
        <v>340</v>
      </c>
      <c r="GK35" s="43" t="s">
        <v>338</v>
      </c>
      <c r="GL35" s="43" t="s">
        <v>338</v>
      </c>
      <c r="GM35" s="43" t="s">
        <v>338</v>
      </c>
      <c r="GN35" s="43" t="s">
        <v>338</v>
      </c>
      <c r="GO35" s="43" t="s">
        <v>338</v>
      </c>
      <c r="GP35" s="43" t="s">
        <v>338</v>
      </c>
      <c r="GQ35" s="43" t="s">
        <v>338</v>
      </c>
      <c r="GR35" s="43" t="s">
        <v>338</v>
      </c>
      <c r="GS35" s="43" t="s">
        <v>341</v>
      </c>
    </row>
    <row r="36" spans="1:201" x14ac:dyDescent="0.3">
      <c r="A36" s="45"/>
      <c r="B36" s="47" t="s">
        <v>730</v>
      </c>
      <c r="C36" s="47" t="s">
        <v>502</v>
      </c>
      <c r="D36" s="45" t="s">
        <v>337</v>
      </c>
      <c r="E36" s="45" t="s">
        <v>330</v>
      </c>
      <c r="F36" s="45" t="s">
        <v>433</v>
      </c>
      <c r="G36" s="43" t="s">
        <v>495</v>
      </c>
      <c r="H36" s="43" t="s">
        <v>497</v>
      </c>
      <c r="I36" s="119" t="s">
        <v>496</v>
      </c>
      <c r="J36" s="119" t="s">
        <v>831</v>
      </c>
      <c r="K36" s="119" t="s">
        <v>845</v>
      </c>
      <c r="L36" s="50">
        <v>15</v>
      </c>
      <c r="M36" s="129" t="s">
        <v>507</v>
      </c>
      <c r="N36" s="43" t="s">
        <v>338</v>
      </c>
      <c r="O36" s="43" t="s">
        <v>338</v>
      </c>
      <c r="P36" s="43" t="s">
        <v>340</v>
      </c>
      <c r="Q36" s="43" t="s">
        <v>338</v>
      </c>
      <c r="R36" s="43" t="s">
        <v>338</v>
      </c>
      <c r="S36" s="43" t="s">
        <v>338</v>
      </c>
      <c r="T36" s="43" t="s">
        <v>341</v>
      </c>
      <c r="U36" s="43" t="s">
        <v>338</v>
      </c>
      <c r="V36" s="43" t="s">
        <v>341</v>
      </c>
      <c r="W36" s="43" t="s">
        <v>341</v>
      </c>
      <c r="X36" s="43" t="s">
        <v>340</v>
      </c>
      <c r="Y36" s="43" t="s">
        <v>340</v>
      </c>
      <c r="Z36" s="43" t="s">
        <v>338</v>
      </c>
      <c r="AA36" s="43" t="s">
        <v>338</v>
      </c>
      <c r="AB36" s="43" t="s">
        <v>338</v>
      </c>
      <c r="AC36" s="43" t="s">
        <v>338</v>
      </c>
      <c r="AD36" s="43" t="s">
        <v>338</v>
      </c>
      <c r="AE36" s="43" t="s">
        <v>338</v>
      </c>
      <c r="AF36" s="43" t="s">
        <v>338</v>
      </c>
      <c r="AG36" s="43" t="s">
        <v>338</v>
      </c>
      <c r="AH36" s="43" t="s">
        <v>338</v>
      </c>
      <c r="AI36" s="43" t="s">
        <v>340</v>
      </c>
      <c r="AJ36" s="43" t="s">
        <v>338</v>
      </c>
      <c r="AK36" s="43" t="s">
        <v>338</v>
      </c>
      <c r="AL36" s="43" t="s">
        <v>341</v>
      </c>
      <c r="AM36" s="43" t="s">
        <v>338</v>
      </c>
      <c r="AN36" s="43" t="s">
        <v>338</v>
      </c>
      <c r="AO36" s="43" t="s">
        <v>338</v>
      </c>
      <c r="AP36" s="43" t="s">
        <v>338</v>
      </c>
      <c r="AQ36" s="43" t="s">
        <v>338</v>
      </c>
      <c r="AR36" s="43" t="s">
        <v>341</v>
      </c>
      <c r="AS36" s="43" t="s">
        <v>338</v>
      </c>
      <c r="AT36" s="43" t="s">
        <v>338</v>
      </c>
      <c r="AU36" s="43" t="s">
        <v>338</v>
      </c>
      <c r="AV36" s="43" t="s">
        <v>338</v>
      </c>
      <c r="AW36" s="43" t="s">
        <v>338</v>
      </c>
      <c r="AX36" s="43" t="s">
        <v>338</v>
      </c>
      <c r="AY36" s="43" t="s">
        <v>338</v>
      </c>
      <c r="AZ36" s="43" t="s">
        <v>341</v>
      </c>
      <c r="BA36" s="43" t="s">
        <v>338</v>
      </c>
      <c r="BB36" s="43" t="s">
        <v>338</v>
      </c>
      <c r="BC36" s="43" t="s">
        <v>340</v>
      </c>
      <c r="BD36" s="43" t="s">
        <v>338</v>
      </c>
      <c r="BE36" s="43" t="s">
        <v>338</v>
      </c>
      <c r="BF36" s="43" t="s">
        <v>339</v>
      </c>
      <c r="BG36" s="43" t="s">
        <v>339</v>
      </c>
      <c r="BH36" s="129" t="s">
        <v>878</v>
      </c>
      <c r="BI36" s="43" t="s">
        <v>338</v>
      </c>
      <c r="BJ36" s="43" t="s">
        <v>338</v>
      </c>
      <c r="BK36" s="43" t="s">
        <v>340</v>
      </c>
      <c r="BL36" s="43" t="s">
        <v>338</v>
      </c>
      <c r="BM36" s="43" t="s">
        <v>338</v>
      </c>
      <c r="BN36" s="43" t="s">
        <v>338</v>
      </c>
      <c r="BO36" s="43" t="s">
        <v>341</v>
      </c>
      <c r="BP36" s="43" t="s">
        <v>338</v>
      </c>
      <c r="BQ36" s="43" t="s">
        <v>341</v>
      </c>
      <c r="BR36" s="43" t="s">
        <v>341</v>
      </c>
      <c r="BS36" s="43" t="s">
        <v>338</v>
      </c>
      <c r="BT36" s="43" t="s">
        <v>338</v>
      </c>
      <c r="BU36" s="43" t="s">
        <v>338</v>
      </c>
      <c r="BV36" s="43" t="s">
        <v>338</v>
      </c>
      <c r="BW36" s="43" t="s">
        <v>338</v>
      </c>
      <c r="BX36" s="43" t="s">
        <v>341</v>
      </c>
      <c r="BY36" s="43" t="s">
        <v>338</v>
      </c>
      <c r="BZ36" s="43" t="s">
        <v>340</v>
      </c>
      <c r="CA36" s="43" t="s">
        <v>338</v>
      </c>
      <c r="CB36" s="43" t="s">
        <v>338</v>
      </c>
      <c r="CC36" s="43" t="s">
        <v>341</v>
      </c>
      <c r="CD36" s="43" t="s">
        <v>338</v>
      </c>
      <c r="CE36" s="43" t="s">
        <v>340</v>
      </c>
      <c r="CF36" s="43" t="s">
        <v>338</v>
      </c>
      <c r="CG36" s="43" t="s">
        <v>338</v>
      </c>
      <c r="CH36" s="43" t="s">
        <v>341</v>
      </c>
      <c r="CI36" s="43" t="s">
        <v>341</v>
      </c>
      <c r="CJ36" s="43" t="s">
        <v>340</v>
      </c>
      <c r="CK36" s="43" t="s">
        <v>341</v>
      </c>
      <c r="CL36" s="43" t="s">
        <v>338</v>
      </c>
      <c r="CM36" s="43" t="s">
        <v>341</v>
      </c>
      <c r="CN36" s="43" t="s">
        <v>338</v>
      </c>
      <c r="CO36" s="43" t="s">
        <v>338</v>
      </c>
      <c r="CP36" s="43" t="s">
        <v>338</v>
      </c>
      <c r="CQ36" s="43" t="s">
        <v>338</v>
      </c>
      <c r="CR36" s="43" t="s">
        <v>341</v>
      </c>
      <c r="CS36" s="43" t="s">
        <v>341</v>
      </c>
      <c r="CT36" s="43" t="s">
        <v>341</v>
      </c>
      <c r="CU36" s="43" t="s">
        <v>338</v>
      </c>
      <c r="CV36" s="43" t="s">
        <v>341</v>
      </c>
      <c r="CW36" s="43" t="s">
        <v>339</v>
      </c>
      <c r="CX36" s="43" t="s">
        <v>339</v>
      </c>
      <c r="CY36" s="43" t="s">
        <v>339</v>
      </c>
      <c r="CZ36" s="43" t="s">
        <v>341</v>
      </c>
      <c r="DA36" s="43" t="s">
        <v>339</v>
      </c>
      <c r="DB36" s="43" t="s">
        <v>339</v>
      </c>
      <c r="DC36" s="43" t="s">
        <v>339</v>
      </c>
      <c r="DD36" s="43" t="s">
        <v>339</v>
      </c>
      <c r="DE36" s="43" t="s">
        <v>340</v>
      </c>
      <c r="DF36" s="43" t="s">
        <v>340</v>
      </c>
      <c r="DG36" s="43" t="s">
        <v>338</v>
      </c>
      <c r="DH36" s="43" t="s">
        <v>338</v>
      </c>
      <c r="DI36" s="43" t="s">
        <v>338</v>
      </c>
      <c r="DJ36" s="43" t="s">
        <v>338</v>
      </c>
      <c r="DK36" s="43" t="s">
        <v>338</v>
      </c>
      <c r="DL36" s="43" t="s">
        <v>340</v>
      </c>
      <c r="DM36" s="43" t="s">
        <v>338</v>
      </c>
      <c r="DN36" s="43" t="s">
        <v>340</v>
      </c>
      <c r="DO36" s="43" t="s">
        <v>338</v>
      </c>
      <c r="DP36" s="43" t="s">
        <v>338</v>
      </c>
      <c r="DQ36" s="43" t="s">
        <v>338</v>
      </c>
      <c r="DR36" s="43" t="s">
        <v>338</v>
      </c>
      <c r="DS36" s="43" t="s">
        <v>340</v>
      </c>
      <c r="DT36" s="43" t="s">
        <v>338</v>
      </c>
      <c r="DU36" s="43" t="s">
        <v>341</v>
      </c>
      <c r="DV36" s="43" t="s">
        <v>339</v>
      </c>
      <c r="DW36" s="43" t="s">
        <v>339</v>
      </c>
      <c r="DX36" s="43" t="s">
        <v>339</v>
      </c>
      <c r="DY36" s="43" t="s">
        <v>339</v>
      </c>
      <c r="DZ36" s="43" t="s">
        <v>339</v>
      </c>
      <c r="EA36" s="43" t="s">
        <v>339</v>
      </c>
      <c r="EB36" s="43" t="s">
        <v>341</v>
      </c>
      <c r="EC36" s="43" t="s">
        <v>339</v>
      </c>
      <c r="ED36" s="43" t="s">
        <v>339</v>
      </c>
      <c r="EE36" s="43" t="s">
        <v>339</v>
      </c>
      <c r="EF36" s="43" t="s">
        <v>339</v>
      </c>
      <c r="EG36" s="43" t="s">
        <v>339</v>
      </c>
      <c r="EH36" s="43" t="s">
        <v>339</v>
      </c>
      <c r="EI36" s="43" t="s">
        <v>339</v>
      </c>
      <c r="EJ36" s="43" t="s">
        <v>339</v>
      </c>
      <c r="EK36" s="43" t="s">
        <v>339</v>
      </c>
      <c r="EL36" s="43" t="s">
        <v>341</v>
      </c>
      <c r="EM36" s="43" t="s">
        <v>339</v>
      </c>
      <c r="EN36" s="43" t="s">
        <v>341</v>
      </c>
      <c r="EO36" s="43" t="s">
        <v>341</v>
      </c>
      <c r="EP36" s="43" t="s">
        <v>341</v>
      </c>
      <c r="EQ36" s="43" t="s">
        <v>338</v>
      </c>
      <c r="ER36" s="43" t="s">
        <v>338</v>
      </c>
      <c r="ES36" s="43" t="s">
        <v>338</v>
      </c>
      <c r="ET36" s="43" t="s">
        <v>341</v>
      </c>
      <c r="EU36" s="43" t="s">
        <v>339</v>
      </c>
      <c r="EV36" s="43" t="s">
        <v>339</v>
      </c>
      <c r="EW36" s="43" t="s">
        <v>339</v>
      </c>
      <c r="EX36" s="43" t="s">
        <v>339</v>
      </c>
      <c r="EY36" s="43" t="s">
        <v>339</v>
      </c>
      <c r="EZ36" s="43" t="s">
        <v>341</v>
      </c>
      <c r="FA36" s="43" t="s">
        <v>339</v>
      </c>
      <c r="FB36" s="43" t="s">
        <v>341</v>
      </c>
      <c r="FC36" s="43" t="s">
        <v>339</v>
      </c>
      <c r="FD36" s="43" t="s">
        <v>341</v>
      </c>
      <c r="FE36" s="43" t="s">
        <v>341</v>
      </c>
      <c r="FF36" s="43" t="s">
        <v>339</v>
      </c>
      <c r="FG36" s="43" t="s">
        <v>339</v>
      </c>
      <c r="FH36" s="43" t="s">
        <v>339</v>
      </c>
      <c r="FI36" s="43" t="s">
        <v>339</v>
      </c>
      <c r="FJ36" s="43" t="s">
        <v>341</v>
      </c>
      <c r="FK36" s="43" t="s">
        <v>339</v>
      </c>
      <c r="FL36" s="43" t="s">
        <v>339</v>
      </c>
      <c r="FM36" s="43" t="s">
        <v>339</v>
      </c>
      <c r="FN36" s="43" t="s">
        <v>339</v>
      </c>
      <c r="FO36" s="43" t="s">
        <v>339</v>
      </c>
      <c r="FP36" s="43" t="s">
        <v>339</v>
      </c>
      <c r="FQ36" s="43" t="s">
        <v>341</v>
      </c>
      <c r="FR36" s="43" t="s">
        <v>339</v>
      </c>
      <c r="FS36" s="43" t="s">
        <v>339</v>
      </c>
      <c r="FT36" s="43" t="s">
        <v>339</v>
      </c>
      <c r="FU36" s="43" t="s">
        <v>338</v>
      </c>
      <c r="FV36" s="43" t="s">
        <v>338</v>
      </c>
      <c r="FW36" s="43" t="s">
        <v>338</v>
      </c>
      <c r="FX36" s="43" t="s">
        <v>338</v>
      </c>
      <c r="FY36" s="43" t="s">
        <v>338</v>
      </c>
      <c r="FZ36" s="43" t="s">
        <v>340</v>
      </c>
      <c r="GA36" s="43" t="s">
        <v>340</v>
      </c>
      <c r="GB36" s="43" t="s">
        <v>340</v>
      </c>
      <c r="GC36" s="43" t="s">
        <v>340</v>
      </c>
      <c r="GD36" s="43" t="s">
        <v>341</v>
      </c>
      <c r="GE36" s="43" t="s">
        <v>340</v>
      </c>
      <c r="GF36" s="43" t="s">
        <v>338</v>
      </c>
      <c r="GG36" s="43" t="s">
        <v>338</v>
      </c>
      <c r="GH36" s="43" t="s">
        <v>338</v>
      </c>
      <c r="GI36" s="43" t="s">
        <v>338</v>
      </c>
      <c r="GJ36" s="43" t="s">
        <v>340</v>
      </c>
      <c r="GK36" s="43" t="s">
        <v>338</v>
      </c>
      <c r="GL36" s="43" t="s">
        <v>338</v>
      </c>
      <c r="GM36" s="43" t="s">
        <v>338</v>
      </c>
      <c r="GN36" s="43" t="s">
        <v>338</v>
      </c>
      <c r="GO36" s="43" t="s">
        <v>338</v>
      </c>
      <c r="GP36" s="43" t="s">
        <v>338</v>
      </c>
      <c r="GQ36" s="43" t="s">
        <v>338</v>
      </c>
      <c r="GR36" s="43" t="s">
        <v>338</v>
      </c>
      <c r="GS36" s="43" t="s">
        <v>341</v>
      </c>
    </row>
    <row r="37" spans="1:201" x14ac:dyDescent="0.3">
      <c r="A37" s="45"/>
      <c r="B37" s="47" t="s">
        <v>730</v>
      </c>
      <c r="C37" s="47" t="s">
        <v>502</v>
      </c>
      <c r="D37" s="45" t="s">
        <v>337</v>
      </c>
      <c r="E37" s="45" t="s">
        <v>337</v>
      </c>
      <c r="F37" s="45" t="s">
        <v>433</v>
      </c>
      <c r="G37" s="43" t="s">
        <v>495</v>
      </c>
      <c r="H37" s="43" t="s">
        <v>497</v>
      </c>
      <c r="I37" s="119" t="s">
        <v>496</v>
      </c>
      <c r="J37" s="119" t="s">
        <v>833</v>
      </c>
      <c r="K37" s="119" t="s">
        <v>846</v>
      </c>
      <c r="L37" s="50">
        <v>23</v>
      </c>
      <c r="M37" s="129" t="s">
        <v>507</v>
      </c>
      <c r="N37" s="43" t="s">
        <v>338</v>
      </c>
      <c r="O37" s="43" t="s">
        <v>338</v>
      </c>
      <c r="P37" s="43" t="s">
        <v>340</v>
      </c>
      <c r="Q37" s="43" t="s">
        <v>338</v>
      </c>
      <c r="R37" s="43" t="s">
        <v>338</v>
      </c>
      <c r="S37" s="43" t="s">
        <v>338</v>
      </c>
      <c r="T37" s="43" t="s">
        <v>341</v>
      </c>
      <c r="U37" s="43" t="s">
        <v>338</v>
      </c>
      <c r="V37" s="43" t="s">
        <v>341</v>
      </c>
      <c r="W37" s="43" t="s">
        <v>341</v>
      </c>
      <c r="X37" s="43" t="s">
        <v>340</v>
      </c>
      <c r="Y37" s="43" t="s">
        <v>340</v>
      </c>
      <c r="Z37" s="43" t="s">
        <v>338</v>
      </c>
      <c r="AA37" s="43" t="s">
        <v>338</v>
      </c>
      <c r="AB37" s="43" t="s">
        <v>338</v>
      </c>
      <c r="AC37" s="43" t="s">
        <v>338</v>
      </c>
      <c r="AD37" s="43" t="s">
        <v>338</v>
      </c>
      <c r="AE37" s="43" t="s">
        <v>338</v>
      </c>
      <c r="AF37" s="43" t="s">
        <v>338</v>
      </c>
      <c r="AG37" s="43" t="s">
        <v>338</v>
      </c>
      <c r="AH37" s="43" t="s">
        <v>338</v>
      </c>
      <c r="AI37" s="43" t="s">
        <v>340</v>
      </c>
      <c r="AJ37" s="43" t="s">
        <v>338</v>
      </c>
      <c r="AK37" s="43" t="s">
        <v>338</v>
      </c>
      <c r="AL37" s="43" t="s">
        <v>341</v>
      </c>
      <c r="AM37" s="43" t="s">
        <v>338</v>
      </c>
      <c r="AN37" s="43" t="s">
        <v>338</v>
      </c>
      <c r="AO37" s="43" t="s">
        <v>338</v>
      </c>
      <c r="AP37" s="43" t="s">
        <v>338</v>
      </c>
      <c r="AQ37" s="43" t="s">
        <v>338</v>
      </c>
      <c r="AR37" s="43" t="s">
        <v>341</v>
      </c>
      <c r="AS37" s="43" t="s">
        <v>338</v>
      </c>
      <c r="AT37" s="43" t="s">
        <v>338</v>
      </c>
      <c r="AU37" s="43" t="s">
        <v>338</v>
      </c>
      <c r="AV37" s="43" t="s">
        <v>338</v>
      </c>
      <c r="AW37" s="43" t="s">
        <v>338</v>
      </c>
      <c r="AX37" s="43" t="s">
        <v>338</v>
      </c>
      <c r="AY37" s="43" t="s">
        <v>338</v>
      </c>
      <c r="AZ37" s="43" t="s">
        <v>341</v>
      </c>
      <c r="BA37" s="43" t="s">
        <v>338</v>
      </c>
      <c r="BB37" s="43" t="s">
        <v>338</v>
      </c>
      <c r="BC37" s="43" t="s">
        <v>340</v>
      </c>
      <c r="BD37" s="43" t="s">
        <v>338</v>
      </c>
      <c r="BE37" s="43" t="s">
        <v>338</v>
      </c>
      <c r="BF37" s="43" t="s">
        <v>339</v>
      </c>
      <c r="BG37" s="43" t="s">
        <v>339</v>
      </c>
      <c r="BH37" s="129" t="s">
        <v>878</v>
      </c>
      <c r="BI37" s="43" t="s">
        <v>338</v>
      </c>
      <c r="BJ37" s="43" t="s">
        <v>338</v>
      </c>
      <c r="BK37" s="43" t="s">
        <v>340</v>
      </c>
      <c r="BL37" s="43" t="s">
        <v>338</v>
      </c>
      <c r="BM37" s="43" t="s">
        <v>338</v>
      </c>
      <c r="BN37" s="43" t="s">
        <v>338</v>
      </c>
      <c r="BO37" s="43" t="s">
        <v>341</v>
      </c>
      <c r="BP37" s="43" t="s">
        <v>338</v>
      </c>
      <c r="BQ37" s="43" t="s">
        <v>341</v>
      </c>
      <c r="BR37" s="43" t="s">
        <v>341</v>
      </c>
      <c r="BS37" s="43" t="s">
        <v>338</v>
      </c>
      <c r="BT37" s="43" t="s">
        <v>338</v>
      </c>
      <c r="BU37" s="43" t="s">
        <v>338</v>
      </c>
      <c r="BV37" s="43" t="s">
        <v>338</v>
      </c>
      <c r="BW37" s="43" t="s">
        <v>338</v>
      </c>
      <c r="BX37" s="43" t="s">
        <v>341</v>
      </c>
      <c r="BY37" s="43" t="s">
        <v>338</v>
      </c>
      <c r="BZ37" s="43" t="s">
        <v>340</v>
      </c>
      <c r="CA37" s="43" t="s">
        <v>338</v>
      </c>
      <c r="CB37" s="43" t="s">
        <v>338</v>
      </c>
      <c r="CC37" s="43" t="s">
        <v>341</v>
      </c>
      <c r="CD37" s="43" t="s">
        <v>338</v>
      </c>
      <c r="CE37" s="43" t="s">
        <v>340</v>
      </c>
      <c r="CF37" s="43" t="s">
        <v>338</v>
      </c>
      <c r="CG37" s="43" t="s">
        <v>338</v>
      </c>
      <c r="CH37" s="43" t="s">
        <v>341</v>
      </c>
      <c r="CI37" s="43" t="s">
        <v>341</v>
      </c>
      <c r="CJ37" s="43" t="s">
        <v>341</v>
      </c>
      <c r="CK37" s="43" t="s">
        <v>341</v>
      </c>
      <c r="CL37" s="43" t="s">
        <v>341</v>
      </c>
      <c r="CM37" s="43" t="s">
        <v>341</v>
      </c>
      <c r="CN37" s="43" t="s">
        <v>341</v>
      </c>
      <c r="CO37" s="43" t="s">
        <v>341</v>
      </c>
      <c r="CP37" s="43" t="s">
        <v>341</v>
      </c>
      <c r="CQ37" s="43" t="s">
        <v>341</v>
      </c>
      <c r="CR37" s="43" t="s">
        <v>341</v>
      </c>
      <c r="CS37" s="43" t="s">
        <v>341</v>
      </c>
      <c r="CT37" s="43" t="s">
        <v>341</v>
      </c>
      <c r="CU37" s="43" t="s">
        <v>341</v>
      </c>
      <c r="CV37" s="43" t="s">
        <v>341</v>
      </c>
      <c r="CW37" s="43" t="s">
        <v>339</v>
      </c>
      <c r="CX37" s="43" t="s">
        <v>339</v>
      </c>
      <c r="CY37" s="43" t="s">
        <v>339</v>
      </c>
      <c r="CZ37" s="43" t="s">
        <v>341</v>
      </c>
      <c r="DA37" s="43" t="s">
        <v>339</v>
      </c>
      <c r="DB37" s="43" t="s">
        <v>339</v>
      </c>
      <c r="DC37" s="43" t="s">
        <v>339</v>
      </c>
      <c r="DD37" s="43" t="s">
        <v>339</v>
      </c>
      <c r="DE37" s="43" t="s">
        <v>341</v>
      </c>
      <c r="DF37" s="43" t="s">
        <v>339</v>
      </c>
      <c r="DG37" s="43" t="s">
        <v>339</v>
      </c>
      <c r="DH37" s="43" t="s">
        <v>339</v>
      </c>
      <c r="DI37" s="43" t="s">
        <v>339</v>
      </c>
      <c r="DJ37" s="43" t="s">
        <v>339</v>
      </c>
      <c r="DK37" s="43" t="s">
        <v>339</v>
      </c>
      <c r="DL37" s="43" t="s">
        <v>339</v>
      </c>
      <c r="DM37" s="43" t="s">
        <v>339</v>
      </c>
      <c r="DN37" s="43" t="s">
        <v>341</v>
      </c>
      <c r="DO37" s="43" t="s">
        <v>339</v>
      </c>
      <c r="DP37" s="43" t="s">
        <v>339</v>
      </c>
      <c r="DQ37" s="43" t="s">
        <v>339</v>
      </c>
      <c r="DR37" s="43" t="s">
        <v>339</v>
      </c>
      <c r="DS37" s="43" t="s">
        <v>339</v>
      </c>
      <c r="DT37" s="43" t="s">
        <v>339</v>
      </c>
      <c r="DU37" s="43" t="s">
        <v>341</v>
      </c>
      <c r="DV37" s="43" t="s">
        <v>339</v>
      </c>
      <c r="DW37" s="43" t="s">
        <v>339</v>
      </c>
      <c r="DX37" s="43" t="s">
        <v>339</v>
      </c>
      <c r="DY37" s="43" t="s">
        <v>339</v>
      </c>
      <c r="DZ37" s="43" t="s">
        <v>339</v>
      </c>
      <c r="EA37" s="43" t="s">
        <v>339</v>
      </c>
      <c r="EB37" s="43" t="s">
        <v>341</v>
      </c>
      <c r="EC37" s="43" t="s">
        <v>339</v>
      </c>
      <c r="ED37" s="43" t="s">
        <v>339</v>
      </c>
      <c r="EE37" s="43" t="s">
        <v>339</v>
      </c>
      <c r="EF37" s="43" t="s">
        <v>339</v>
      </c>
      <c r="EG37" s="43" t="s">
        <v>339</v>
      </c>
      <c r="EH37" s="43" t="s">
        <v>339</v>
      </c>
      <c r="EI37" s="43" t="s">
        <v>339</v>
      </c>
      <c r="EJ37" s="43" t="s">
        <v>339</v>
      </c>
      <c r="EK37" s="43" t="s">
        <v>339</v>
      </c>
      <c r="EL37" s="43" t="s">
        <v>341</v>
      </c>
      <c r="EM37" s="43" t="s">
        <v>339</v>
      </c>
      <c r="EN37" s="43" t="s">
        <v>341</v>
      </c>
      <c r="EO37" s="43" t="s">
        <v>341</v>
      </c>
      <c r="EP37" s="43" t="s">
        <v>341</v>
      </c>
      <c r="EQ37" s="43" t="s">
        <v>338</v>
      </c>
      <c r="ER37" s="43" t="s">
        <v>338</v>
      </c>
      <c r="ES37" s="43" t="s">
        <v>338</v>
      </c>
      <c r="ET37" s="43" t="s">
        <v>341</v>
      </c>
      <c r="EU37" s="43" t="s">
        <v>339</v>
      </c>
      <c r="EV37" s="43" t="s">
        <v>339</v>
      </c>
      <c r="EW37" s="43" t="s">
        <v>339</v>
      </c>
      <c r="EX37" s="43" t="s">
        <v>339</v>
      </c>
      <c r="EY37" s="43" t="s">
        <v>339</v>
      </c>
      <c r="EZ37" s="43" t="s">
        <v>341</v>
      </c>
      <c r="FA37" s="43" t="s">
        <v>339</v>
      </c>
      <c r="FB37" s="43" t="s">
        <v>341</v>
      </c>
      <c r="FC37" s="43" t="s">
        <v>339</v>
      </c>
      <c r="FD37" s="43" t="s">
        <v>341</v>
      </c>
      <c r="FE37" s="43" t="s">
        <v>341</v>
      </c>
      <c r="FF37" s="43" t="s">
        <v>339</v>
      </c>
      <c r="FG37" s="43" t="s">
        <v>339</v>
      </c>
      <c r="FH37" s="43" t="s">
        <v>339</v>
      </c>
      <c r="FI37" s="43" t="s">
        <v>339</v>
      </c>
      <c r="FJ37" s="43" t="s">
        <v>341</v>
      </c>
      <c r="FK37" s="43" t="s">
        <v>339</v>
      </c>
      <c r="FL37" s="43" t="s">
        <v>339</v>
      </c>
      <c r="FM37" s="43" t="s">
        <v>339</v>
      </c>
      <c r="FN37" s="43" t="s">
        <v>339</v>
      </c>
      <c r="FO37" s="43" t="s">
        <v>339</v>
      </c>
      <c r="FP37" s="43" t="s">
        <v>339</v>
      </c>
      <c r="FQ37" s="43" t="s">
        <v>341</v>
      </c>
      <c r="FR37" s="43" t="s">
        <v>339</v>
      </c>
      <c r="FS37" s="43" t="s">
        <v>339</v>
      </c>
      <c r="FT37" s="43" t="s">
        <v>339</v>
      </c>
      <c r="FU37" s="43" t="s">
        <v>338</v>
      </c>
      <c r="FV37" s="43" t="s">
        <v>338</v>
      </c>
      <c r="FW37" s="43" t="s">
        <v>338</v>
      </c>
      <c r="FX37" s="43" t="s">
        <v>338</v>
      </c>
      <c r="FY37" s="43" t="s">
        <v>338</v>
      </c>
      <c r="FZ37" s="43" t="s">
        <v>340</v>
      </c>
      <c r="GA37" s="43" t="s">
        <v>340</v>
      </c>
      <c r="GB37" s="43" t="s">
        <v>341</v>
      </c>
      <c r="GC37" s="43" t="s">
        <v>340</v>
      </c>
      <c r="GD37" s="43" t="s">
        <v>341</v>
      </c>
      <c r="GE37" s="43" t="s">
        <v>341</v>
      </c>
      <c r="GF37" s="43" t="s">
        <v>339</v>
      </c>
      <c r="GG37" s="43" t="s">
        <v>339</v>
      </c>
      <c r="GH37" s="43" t="s">
        <v>339</v>
      </c>
      <c r="GI37" s="43" t="s">
        <v>339</v>
      </c>
      <c r="GJ37" s="43" t="s">
        <v>339</v>
      </c>
      <c r="GK37" s="43" t="s">
        <v>339</v>
      </c>
      <c r="GL37" s="43" t="s">
        <v>338</v>
      </c>
      <c r="GM37" s="43" t="s">
        <v>338</v>
      </c>
      <c r="GN37" s="43" t="s">
        <v>338</v>
      </c>
      <c r="GO37" s="43" t="s">
        <v>338</v>
      </c>
      <c r="GP37" s="43" t="s">
        <v>338</v>
      </c>
      <c r="GQ37" s="43" t="s">
        <v>338</v>
      </c>
      <c r="GR37" s="43" t="s">
        <v>338</v>
      </c>
      <c r="GS37" s="43" t="s">
        <v>341</v>
      </c>
    </row>
    <row r="38" spans="1:201" x14ac:dyDescent="0.3">
      <c r="A38" s="45"/>
      <c r="B38" s="47" t="s">
        <v>729</v>
      </c>
      <c r="C38" s="47" t="s">
        <v>502</v>
      </c>
      <c r="D38" s="45" t="s">
        <v>335</v>
      </c>
      <c r="E38" s="45" t="s">
        <v>329</v>
      </c>
      <c r="F38" s="45" t="s">
        <v>336</v>
      </c>
      <c r="G38" s="43" t="s">
        <v>495</v>
      </c>
      <c r="H38" s="43" t="s">
        <v>497</v>
      </c>
      <c r="I38" s="119" t="s">
        <v>496</v>
      </c>
      <c r="J38" s="119" t="s">
        <v>830</v>
      </c>
      <c r="K38" s="119" t="s">
        <v>849</v>
      </c>
      <c r="L38" s="50">
        <v>12</v>
      </c>
      <c r="M38" s="129" t="s">
        <v>507</v>
      </c>
      <c r="N38" s="43" t="s">
        <v>338</v>
      </c>
      <c r="O38" s="43" t="s">
        <v>338</v>
      </c>
      <c r="P38" s="43" t="s">
        <v>340</v>
      </c>
      <c r="Q38" s="43" t="s">
        <v>338</v>
      </c>
      <c r="R38" s="43" t="s">
        <v>338</v>
      </c>
      <c r="S38" s="43" t="s">
        <v>338</v>
      </c>
      <c r="T38" s="43" t="s">
        <v>341</v>
      </c>
      <c r="U38" s="43" t="s">
        <v>338</v>
      </c>
      <c r="V38" s="43" t="s">
        <v>341</v>
      </c>
      <c r="W38" s="43" t="s">
        <v>341</v>
      </c>
      <c r="X38" s="43" t="s">
        <v>340</v>
      </c>
      <c r="Y38" s="43" t="s">
        <v>340</v>
      </c>
      <c r="Z38" s="43" t="s">
        <v>338</v>
      </c>
      <c r="AA38" s="43" t="s">
        <v>338</v>
      </c>
      <c r="AB38" s="43" t="s">
        <v>338</v>
      </c>
      <c r="AC38" s="43" t="s">
        <v>338</v>
      </c>
      <c r="AD38" s="43" t="s">
        <v>338</v>
      </c>
      <c r="AE38" s="43" t="s">
        <v>338</v>
      </c>
      <c r="AF38" s="43" t="s">
        <v>338</v>
      </c>
      <c r="AG38" s="43" t="s">
        <v>338</v>
      </c>
      <c r="AH38" s="43" t="s">
        <v>338</v>
      </c>
      <c r="AI38" s="43" t="s">
        <v>340</v>
      </c>
      <c r="AJ38" s="43" t="s">
        <v>338</v>
      </c>
      <c r="AK38" s="43" t="s">
        <v>338</v>
      </c>
      <c r="AL38" s="43" t="s">
        <v>341</v>
      </c>
      <c r="AM38" s="43" t="s">
        <v>338</v>
      </c>
      <c r="AN38" s="43" t="s">
        <v>338</v>
      </c>
      <c r="AO38" s="43" t="s">
        <v>338</v>
      </c>
      <c r="AP38" s="43" t="s">
        <v>341</v>
      </c>
      <c r="AQ38" s="43" t="s">
        <v>339</v>
      </c>
      <c r="AR38" s="43" t="s">
        <v>339</v>
      </c>
      <c r="AS38" s="43" t="s">
        <v>339</v>
      </c>
      <c r="AT38" s="43" t="s">
        <v>339</v>
      </c>
      <c r="AU38" s="43" t="s">
        <v>339</v>
      </c>
      <c r="AV38" s="43" t="s">
        <v>338</v>
      </c>
      <c r="AW38" s="43" t="s">
        <v>338</v>
      </c>
      <c r="AX38" s="43" t="s">
        <v>338</v>
      </c>
      <c r="AY38" s="43" t="s">
        <v>338</v>
      </c>
      <c r="AZ38" s="43" t="s">
        <v>341</v>
      </c>
      <c r="BA38" s="43" t="s">
        <v>338</v>
      </c>
      <c r="BB38" s="43" t="s">
        <v>338</v>
      </c>
      <c r="BC38" s="43" t="s">
        <v>340</v>
      </c>
      <c r="BD38" s="43" t="s">
        <v>338</v>
      </c>
      <c r="BE38" s="43" t="s">
        <v>338</v>
      </c>
      <c r="BF38" s="43" t="s">
        <v>339</v>
      </c>
      <c r="BG38" s="43" t="s">
        <v>339</v>
      </c>
      <c r="BH38" s="129" t="s">
        <v>878</v>
      </c>
      <c r="BI38" s="43" t="s">
        <v>338</v>
      </c>
      <c r="BJ38" s="43" t="s">
        <v>338</v>
      </c>
      <c r="BK38" s="43" t="s">
        <v>340</v>
      </c>
      <c r="BL38" s="43" t="s">
        <v>338</v>
      </c>
      <c r="BM38" s="43" t="s">
        <v>338</v>
      </c>
      <c r="BN38" s="43" t="s">
        <v>338</v>
      </c>
      <c r="BO38" s="43" t="s">
        <v>341</v>
      </c>
      <c r="BP38" s="43" t="s">
        <v>338</v>
      </c>
      <c r="BQ38" s="43" t="s">
        <v>341</v>
      </c>
      <c r="BR38" s="43" t="s">
        <v>341</v>
      </c>
      <c r="BS38" s="43" t="s">
        <v>338</v>
      </c>
      <c r="BT38" s="43" t="s">
        <v>338</v>
      </c>
      <c r="BU38" s="43" t="s">
        <v>338</v>
      </c>
      <c r="BV38" s="43" t="s">
        <v>338</v>
      </c>
      <c r="BW38" s="43" t="s">
        <v>338</v>
      </c>
      <c r="BX38" s="43" t="s">
        <v>338</v>
      </c>
      <c r="BY38" s="43" t="s">
        <v>338</v>
      </c>
      <c r="BZ38" s="43" t="s">
        <v>340</v>
      </c>
      <c r="CA38" s="43" t="s">
        <v>338</v>
      </c>
      <c r="CB38" s="43" t="s">
        <v>338</v>
      </c>
      <c r="CC38" s="43" t="s">
        <v>341</v>
      </c>
      <c r="CD38" s="43" t="s">
        <v>338</v>
      </c>
      <c r="CE38" s="43" t="s">
        <v>340</v>
      </c>
      <c r="CF38" s="43" t="s">
        <v>338</v>
      </c>
      <c r="CG38" s="43" t="s">
        <v>338</v>
      </c>
      <c r="CH38" s="43" t="s">
        <v>341</v>
      </c>
      <c r="CI38" s="43" t="s">
        <v>340</v>
      </c>
      <c r="CJ38" s="43" t="s">
        <v>338</v>
      </c>
      <c r="CK38" s="43" t="s">
        <v>341</v>
      </c>
      <c r="CL38" s="43" t="s">
        <v>338</v>
      </c>
      <c r="CM38" s="43" t="s">
        <v>341</v>
      </c>
      <c r="CN38" s="43" t="s">
        <v>338</v>
      </c>
      <c r="CO38" s="43" t="s">
        <v>338</v>
      </c>
      <c r="CP38" s="43" t="s">
        <v>338</v>
      </c>
      <c r="CQ38" s="43" t="s">
        <v>338</v>
      </c>
      <c r="CR38" s="43" t="s">
        <v>341</v>
      </c>
      <c r="CS38" s="43" t="s">
        <v>341</v>
      </c>
      <c r="CT38" s="43" t="s">
        <v>341</v>
      </c>
      <c r="CU38" s="43" t="s">
        <v>338</v>
      </c>
      <c r="CV38" s="43" t="s">
        <v>340</v>
      </c>
      <c r="CW38" s="43" t="s">
        <v>338</v>
      </c>
      <c r="CX38" s="43" t="s">
        <v>338</v>
      </c>
      <c r="CY38" s="43" t="s">
        <v>338</v>
      </c>
      <c r="CZ38" s="43" t="s">
        <v>338</v>
      </c>
      <c r="DA38" s="43" t="s">
        <v>340</v>
      </c>
      <c r="DB38" s="43" t="s">
        <v>338</v>
      </c>
      <c r="DC38" s="43" t="s">
        <v>338</v>
      </c>
      <c r="DD38" s="43" t="s">
        <v>338</v>
      </c>
      <c r="DE38" s="43" t="s">
        <v>338</v>
      </c>
      <c r="DF38" s="43" t="s">
        <v>340</v>
      </c>
      <c r="DG38" s="43" t="s">
        <v>338</v>
      </c>
      <c r="DH38" s="43" t="s">
        <v>338</v>
      </c>
      <c r="DI38" s="43" t="s">
        <v>338</v>
      </c>
      <c r="DJ38" s="43" t="s">
        <v>338</v>
      </c>
      <c r="DK38" s="43" t="s">
        <v>338</v>
      </c>
      <c r="DL38" s="43" t="s">
        <v>340</v>
      </c>
      <c r="DM38" s="43" t="s">
        <v>338</v>
      </c>
      <c r="DN38" s="43" t="s">
        <v>340</v>
      </c>
      <c r="DO38" s="43" t="s">
        <v>338</v>
      </c>
      <c r="DP38" s="43" t="s">
        <v>338</v>
      </c>
      <c r="DQ38" s="43" t="s">
        <v>338</v>
      </c>
      <c r="DR38" s="43" t="s">
        <v>338</v>
      </c>
      <c r="DS38" s="43" t="s">
        <v>340</v>
      </c>
      <c r="DT38" s="43" t="s">
        <v>338</v>
      </c>
      <c r="DU38" s="43" t="s">
        <v>338</v>
      </c>
      <c r="DV38" s="43" t="s">
        <v>338</v>
      </c>
      <c r="DW38" s="43" t="s">
        <v>338</v>
      </c>
      <c r="DX38" s="43" t="s">
        <v>338</v>
      </c>
      <c r="DY38" s="43" t="s">
        <v>338</v>
      </c>
      <c r="DZ38" s="43" t="s">
        <v>340</v>
      </c>
      <c r="EA38" s="43" t="s">
        <v>338</v>
      </c>
      <c r="EB38" s="43" t="s">
        <v>340</v>
      </c>
      <c r="EC38" s="43" t="s">
        <v>338</v>
      </c>
      <c r="ED38" s="43" t="s">
        <v>338</v>
      </c>
      <c r="EE38" s="43" t="s">
        <v>338</v>
      </c>
      <c r="EF38" s="43" t="s">
        <v>338</v>
      </c>
      <c r="EG38" s="43" t="s">
        <v>338</v>
      </c>
      <c r="EH38" s="43" t="s">
        <v>340</v>
      </c>
      <c r="EI38" s="43" t="s">
        <v>338</v>
      </c>
      <c r="EJ38" s="43" t="s">
        <v>341</v>
      </c>
      <c r="EK38" s="43" t="s">
        <v>338</v>
      </c>
      <c r="EL38" s="43" t="s">
        <v>340</v>
      </c>
      <c r="EM38" s="43" t="s">
        <v>338</v>
      </c>
      <c r="EN38" s="43" t="s">
        <v>341</v>
      </c>
      <c r="EO38" s="43" t="s">
        <v>341</v>
      </c>
      <c r="EP38" s="43" t="s">
        <v>341</v>
      </c>
      <c r="EQ38" s="43" t="s">
        <v>338</v>
      </c>
      <c r="ER38" s="43" t="s">
        <v>338</v>
      </c>
      <c r="ES38" s="43" t="s">
        <v>338</v>
      </c>
      <c r="ET38" s="43" t="s">
        <v>340</v>
      </c>
      <c r="EU38" s="43" t="s">
        <v>338</v>
      </c>
      <c r="EV38" s="43" t="s">
        <v>338</v>
      </c>
      <c r="EW38" s="43" t="s">
        <v>338</v>
      </c>
      <c r="EX38" s="43" t="s">
        <v>338</v>
      </c>
      <c r="EY38" s="43" t="s">
        <v>338</v>
      </c>
      <c r="EZ38" s="43" t="s">
        <v>340</v>
      </c>
      <c r="FA38" s="43" t="s">
        <v>338</v>
      </c>
      <c r="FB38" s="43" t="s">
        <v>338</v>
      </c>
      <c r="FC38" s="43" t="s">
        <v>338</v>
      </c>
      <c r="FD38" s="43" t="s">
        <v>340</v>
      </c>
      <c r="FE38" s="43" t="s">
        <v>341</v>
      </c>
      <c r="FF38" s="43" t="s">
        <v>339</v>
      </c>
      <c r="FG38" s="43" t="s">
        <v>339</v>
      </c>
      <c r="FH38" s="43" t="s">
        <v>339</v>
      </c>
      <c r="FI38" s="43" t="s">
        <v>339</v>
      </c>
      <c r="FJ38" s="43" t="s">
        <v>338</v>
      </c>
      <c r="FK38" s="43" t="s">
        <v>338</v>
      </c>
      <c r="FL38" s="43" t="s">
        <v>338</v>
      </c>
      <c r="FM38" s="43" t="s">
        <v>340</v>
      </c>
      <c r="FN38" s="43" t="s">
        <v>338</v>
      </c>
      <c r="FO38" s="43" t="s">
        <v>338</v>
      </c>
      <c r="FP38" s="43" t="s">
        <v>338</v>
      </c>
      <c r="FQ38" s="43" t="s">
        <v>340</v>
      </c>
      <c r="FR38" s="43" t="s">
        <v>338</v>
      </c>
      <c r="FS38" s="43" t="s">
        <v>338</v>
      </c>
      <c r="FT38" s="43" t="s">
        <v>340</v>
      </c>
      <c r="FU38" s="43" t="s">
        <v>338</v>
      </c>
      <c r="FV38" s="43" t="s">
        <v>338</v>
      </c>
      <c r="FW38" s="43" t="s">
        <v>338</v>
      </c>
      <c r="FX38" s="43" t="s">
        <v>338</v>
      </c>
      <c r="FY38" s="43" t="s">
        <v>338</v>
      </c>
      <c r="FZ38" s="43" t="s">
        <v>340</v>
      </c>
      <c r="GA38" s="43" t="s">
        <v>340</v>
      </c>
      <c r="GB38" s="43" t="s">
        <v>340</v>
      </c>
      <c r="GC38" s="43" t="s">
        <v>340</v>
      </c>
      <c r="GD38" s="43" t="s">
        <v>341</v>
      </c>
      <c r="GE38" s="43" t="s">
        <v>340</v>
      </c>
      <c r="GF38" s="43" t="s">
        <v>338</v>
      </c>
      <c r="GG38" s="43" t="s">
        <v>338</v>
      </c>
      <c r="GH38" s="43" t="s">
        <v>338</v>
      </c>
      <c r="GI38" s="43" t="s">
        <v>338</v>
      </c>
      <c r="GJ38" s="43" t="s">
        <v>340</v>
      </c>
      <c r="GK38" s="43" t="s">
        <v>338</v>
      </c>
      <c r="GL38" s="43" t="s">
        <v>338</v>
      </c>
      <c r="GM38" s="43" t="s">
        <v>338</v>
      </c>
      <c r="GN38" s="43" t="s">
        <v>338</v>
      </c>
      <c r="GO38" s="43" t="s">
        <v>338</v>
      </c>
      <c r="GP38" s="43" t="s">
        <v>338</v>
      </c>
      <c r="GQ38" s="43" t="s">
        <v>338</v>
      </c>
      <c r="GR38" s="43" t="s">
        <v>338</v>
      </c>
      <c r="GS38" s="43" t="s">
        <v>341</v>
      </c>
    </row>
    <row r="39" spans="1:201" x14ac:dyDescent="0.3">
      <c r="A39" s="45"/>
      <c r="B39" s="47" t="s">
        <v>729</v>
      </c>
      <c r="C39" s="47" t="s">
        <v>502</v>
      </c>
      <c r="D39" s="45" t="s">
        <v>335</v>
      </c>
      <c r="E39" s="45" t="s">
        <v>330</v>
      </c>
      <c r="F39" s="45" t="s">
        <v>336</v>
      </c>
      <c r="G39" s="43" t="s">
        <v>495</v>
      </c>
      <c r="H39" s="43" t="s">
        <v>497</v>
      </c>
      <c r="I39" s="119" t="s">
        <v>496</v>
      </c>
      <c r="J39" s="119" t="s">
        <v>832</v>
      </c>
      <c r="K39" s="119" t="s">
        <v>850</v>
      </c>
      <c r="L39" s="50">
        <v>20</v>
      </c>
      <c r="M39" s="129" t="s">
        <v>507</v>
      </c>
      <c r="N39" s="43" t="s">
        <v>338</v>
      </c>
      <c r="O39" s="43" t="s">
        <v>338</v>
      </c>
      <c r="P39" s="43" t="s">
        <v>340</v>
      </c>
      <c r="Q39" s="43" t="s">
        <v>338</v>
      </c>
      <c r="R39" s="43" t="s">
        <v>338</v>
      </c>
      <c r="S39" s="43" t="s">
        <v>338</v>
      </c>
      <c r="T39" s="43" t="s">
        <v>341</v>
      </c>
      <c r="U39" s="43" t="s">
        <v>338</v>
      </c>
      <c r="V39" s="43" t="s">
        <v>341</v>
      </c>
      <c r="W39" s="43" t="s">
        <v>341</v>
      </c>
      <c r="X39" s="43" t="s">
        <v>340</v>
      </c>
      <c r="Y39" s="43" t="s">
        <v>340</v>
      </c>
      <c r="Z39" s="43" t="s">
        <v>338</v>
      </c>
      <c r="AA39" s="43" t="s">
        <v>338</v>
      </c>
      <c r="AB39" s="43" t="s">
        <v>338</v>
      </c>
      <c r="AC39" s="43" t="s">
        <v>338</v>
      </c>
      <c r="AD39" s="43" t="s">
        <v>338</v>
      </c>
      <c r="AE39" s="43" t="s">
        <v>338</v>
      </c>
      <c r="AF39" s="43" t="s">
        <v>338</v>
      </c>
      <c r="AG39" s="43" t="s">
        <v>338</v>
      </c>
      <c r="AH39" s="43" t="s">
        <v>338</v>
      </c>
      <c r="AI39" s="43" t="s">
        <v>340</v>
      </c>
      <c r="AJ39" s="43" t="s">
        <v>338</v>
      </c>
      <c r="AK39" s="43" t="s">
        <v>338</v>
      </c>
      <c r="AL39" s="43" t="s">
        <v>341</v>
      </c>
      <c r="AM39" s="43" t="s">
        <v>338</v>
      </c>
      <c r="AN39" s="43" t="s">
        <v>338</v>
      </c>
      <c r="AO39" s="43" t="s">
        <v>338</v>
      </c>
      <c r="AP39" s="43" t="s">
        <v>341</v>
      </c>
      <c r="AQ39" s="43" t="s">
        <v>339</v>
      </c>
      <c r="AR39" s="43" t="s">
        <v>339</v>
      </c>
      <c r="AS39" s="43" t="s">
        <v>339</v>
      </c>
      <c r="AT39" s="43" t="s">
        <v>339</v>
      </c>
      <c r="AU39" s="43" t="s">
        <v>339</v>
      </c>
      <c r="AV39" s="43" t="s">
        <v>338</v>
      </c>
      <c r="AW39" s="43" t="s">
        <v>338</v>
      </c>
      <c r="AX39" s="43" t="s">
        <v>338</v>
      </c>
      <c r="AY39" s="43" t="s">
        <v>338</v>
      </c>
      <c r="AZ39" s="43" t="s">
        <v>341</v>
      </c>
      <c r="BA39" s="43" t="s">
        <v>338</v>
      </c>
      <c r="BB39" s="43" t="s">
        <v>338</v>
      </c>
      <c r="BC39" s="43" t="s">
        <v>340</v>
      </c>
      <c r="BD39" s="43" t="s">
        <v>338</v>
      </c>
      <c r="BE39" s="43" t="s">
        <v>338</v>
      </c>
      <c r="BF39" s="43" t="s">
        <v>339</v>
      </c>
      <c r="BG39" s="43" t="s">
        <v>339</v>
      </c>
      <c r="BH39" s="129" t="s">
        <v>878</v>
      </c>
      <c r="BI39" s="43" t="s">
        <v>338</v>
      </c>
      <c r="BJ39" s="43" t="s">
        <v>338</v>
      </c>
      <c r="BK39" s="43" t="s">
        <v>340</v>
      </c>
      <c r="BL39" s="43" t="s">
        <v>338</v>
      </c>
      <c r="BM39" s="43" t="s">
        <v>338</v>
      </c>
      <c r="BN39" s="43" t="s">
        <v>338</v>
      </c>
      <c r="BO39" s="43" t="s">
        <v>341</v>
      </c>
      <c r="BP39" s="43" t="s">
        <v>338</v>
      </c>
      <c r="BQ39" s="43" t="s">
        <v>341</v>
      </c>
      <c r="BR39" s="43" t="s">
        <v>341</v>
      </c>
      <c r="BS39" s="43" t="s">
        <v>338</v>
      </c>
      <c r="BT39" s="43" t="s">
        <v>338</v>
      </c>
      <c r="BU39" s="43" t="s">
        <v>338</v>
      </c>
      <c r="BV39" s="43" t="s">
        <v>338</v>
      </c>
      <c r="BW39" s="43" t="s">
        <v>338</v>
      </c>
      <c r="BX39" s="43" t="s">
        <v>338</v>
      </c>
      <c r="BY39" s="43" t="s">
        <v>338</v>
      </c>
      <c r="BZ39" s="43" t="s">
        <v>340</v>
      </c>
      <c r="CA39" s="43" t="s">
        <v>338</v>
      </c>
      <c r="CB39" s="43" t="s">
        <v>338</v>
      </c>
      <c r="CC39" s="43" t="s">
        <v>341</v>
      </c>
      <c r="CD39" s="43" t="s">
        <v>338</v>
      </c>
      <c r="CE39" s="43" t="s">
        <v>340</v>
      </c>
      <c r="CF39" s="43" t="s">
        <v>338</v>
      </c>
      <c r="CG39" s="43" t="s">
        <v>338</v>
      </c>
      <c r="CH39" s="43" t="s">
        <v>341</v>
      </c>
      <c r="CI39" s="43" t="s">
        <v>340</v>
      </c>
      <c r="CJ39" s="43" t="s">
        <v>338</v>
      </c>
      <c r="CK39" s="43" t="s">
        <v>341</v>
      </c>
      <c r="CL39" s="43" t="s">
        <v>338</v>
      </c>
      <c r="CM39" s="43" t="s">
        <v>341</v>
      </c>
      <c r="CN39" s="43" t="s">
        <v>338</v>
      </c>
      <c r="CO39" s="43" t="s">
        <v>338</v>
      </c>
      <c r="CP39" s="43" t="s">
        <v>338</v>
      </c>
      <c r="CQ39" s="43" t="s">
        <v>338</v>
      </c>
      <c r="CR39" s="43" t="s">
        <v>341</v>
      </c>
      <c r="CS39" s="43" t="s">
        <v>341</v>
      </c>
      <c r="CT39" s="43" t="s">
        <v>341</v>
      </c>
      <c r="CU39" s="43" t="s">
        <v>338</v>
      </c>
      <c r="CV39" s="43" t="s">
        <v>340</v>
      </c>
      <c r="CW39" s="43" t="s">
        <v>338</v>
      </c>
      <c r="CX39" s="43" t="s">
        <v>338</v>
      </c>
      <c r="CY39" s="43" t="s">
        <v>338</v>
      </c>
      <c r="CZ39" s="43" t="s">
        <v>338</v>
      </c>
      <c r="DA39" s="43" t="s">
        <v>340</v>
      </c>
      <c r="DB39" s="43" t="s">
        <v>338</v>
      </c>
      <c r="DC39" s="43" t="s">
        <v>338</v>
      </c>
      <c r="DD39" s="43" t="s">
        <v>338</v>
      </c>
      <c r="DE39" s="43" t="s">
        <v>338</v>
      </c>
      <c r="DF39" s="43" t="s">
        <v>340</v>
      </c>
      <c r="DG39" s="43" t="s">
        <v>338</v>
      </c>
      <c r="DH39" s="43" t="s">
        <v>338</v>
      </c>
      <c r="DI39" s="43" t="s">
        <v>338</v>
      </c>
      <c r="DJ39" s="43" t="s">
        <v>338</v>
      </c>
      <c r="DK39" s="43" t="s">
        <v>338</v>
      </c>
      <c r="DL39" s="43" t="s">
        <v>340</v>
      </c>
      <c r="DM39" s="43" t="s">
        <v>338</v>
      </c>
      <c r="DN39" s="43" t="s">
        <v>340</v>
      </c>
      <c r="DO39" s="43" t="s">
        <v>338</v>
      </c>
      <c r="DP39" s="43" t="s">
        <v>338</v>
      </c>
      <c r="DQ39" s="43" t="s">
        <v>338</v>
      </c>
      <c r="DR39" s="43" t="s">
        <v>338</v>
      </c>
      <c r="DS39" s="43" t="s">
        <v>340</v>
      </c>
      <c r="DT39" s="43" t="s">
        <v>338</v>
      </c>
      <c r="DU39" s="43" t="s">
        <v>338</v>
      </c>
      <c r="DV39" s="43" t="s">
        <v>338</v>
      </c>
      <c r="DW39" s="43" t="s">
        <v>338</v>
      </c>
      <c r="DX39" s="43" t="s">
        <v>338</v>
      </c>
      <c r="DY39" s="43" t="s">
        <v>338</v>
      </c>
      <c r="DZ39" s="43" t="s">
        <v>340</v>
      </c>
      <c r="EA39" s="43" t="s">
        <v>338</v>
      </c>
      <c r="EB39" s="43" t="s">
        <v>340</v>
      </c>
      <c r="EC39" s="43" t="s">
        <v>338</v>
      </c>
      <c r="ED39" s="43" t="s">
        <v>338</v>
      </c>
      <c r="EE39" s="43" t="s">
        <v>338</v>
      </c>
      <c r="EF39" s="43" t="s">
        <v>338</v>
      </c>
      <c r="EG39" s="43" t="s">
        <v>338</v>
      </c>
      <c r="EH39" s="43" t="s">
        <v>340</v>
      </c>
      <c r="EI39" s="43" t="s">
        <v>338</v>
      </c>
      <c r="EJ39" s="43" t="s">
        <v>341</v>
      </c>
      <c r="EK39" s="43" t="s">
        <v>338</v>
      </c>
      <c r="EL39" s="43" t="s">
        <v>340</v>
      </c>
      <c r="EM39" s="43" t="s">
        <v>338</v>
      </c>
      <c r="EN39" s="43" t="s">
        <v>341</v>
      </c>
      <c r="EO39" s="43" t="s">
        <v>341</v>
      </c>
      <c r="EP39" s="43" t="s">
        <v>341</v>
      </c>
      <c r="EQ39" s="43" t="s">
        <v>338</v>
      </c>
      <c r="ER39" s="43" t="s">
        <v>338</v>
      </c>
      <c r="ES39" s="43" t="s">
        <v>338</v>
      </c>
      <c r="ET39" s="43" t="s">
        <v>340</v>
      </c>
      <c r="EU39" s="43" t="s">
        <v>338</v>
      </c>
      <c r="EV39" s="43" t="s">
        <v>338</v>
      </c>
      <c r="EW39" s="43" t="s">
        <v>338</v>
      </c>
      <c r="EX39" s="43" t="s">
        <v>338</v>
      </c>
      <c r="EY39" s="43" t="s">
        <v>338</v>
      </c>
      <c r="EZ39" s="43" t="s">
        <v>340</v>
      </c>
      <c r="FA39" s="43" t="s">
        <v>338</v>
      </c>
      <c r="FB39" s="43" t="s">
        <v>338</v>
      </c>
      <c r="FC39" s="43" t="s">
        <v>338</v>
      </c>
      <c r="FD39" s="43" t="s">
        <v>340</v>
      </c>
      <c r="FE39" s="43" t="s">
        <v>341</v>
      </c>
      <c r="FF39" s="43" t="s">
        <v>339</v>
      </c>
      <c r="FG39" s="43" t="s">
        <v>339</v>
      </c>
      <c r="FH39" s="43" t="s">
        <v>339</v>
      </c>
      <c r="FI39" s="43" t="s">
        <v>339</v>
      </c>
      <c r="FJ39" s="43" t="s">
        <v>338</v>
      </c>
      <c r="FK39" s="43" t="s">
        <v>338</v>
      </c>
      <c r="FL39" s="43" t="s">
        <v>338</v>
      </c>
      <c r="FM39" s="43" t="s">
        <v>340</v>
      </c>
      <c r="FN39" s="43" t="s">
        <v>338</v>
      </c>
      <c r="FO39" s="43" t="s">
        <v>338</v>
      </c>
      <c r="FP39" s="43" t="s">
        <v>338</v>
      </c>
      <c r="FQ39" s="43" t="s">
        <v>340</v>
      </c>
      <c r="FR39" s="43" t="s">
        <v>338</v>
      </c>
      <c r="FS39" s="43" t="s">
        <v>338</v>
      </c>
      <c r="FT39" s="43" t="s">
        <v>340</v>
      </c>
      <c r="FU39" s="43" t="s">
        <v>338</v>
      </c>
      <c r="FV39" s="43" t="s">
        <v>338</v>
      </c>
      <c r="FW39" s="43" t="s">
        <v>338</v>
      </c>
      <c r="FX39" s="43" t="s">
        <v>338</v>
      </c>
      <c r="FY39" s="43" t="s">
        <v>338</v>
      </c>
      <c r="FZ39" s="43" t="s">
        <v>340</v>
      </c>
      <c r="GA39" s="43" t="s">
        <v>340</v>
      </c>
      <c r="GB39" s="43" t="s">
        <v>340</v>
      </c>
      <c r="GC39" s="43" t="s">
        <v>340</v>
      </c>
      <c r="GD39" s="43" t="s">
        <v>341</v>
      </c>
      <c r="GE39" s="43" t="s">
        <v>340</v>
      </c>
      <c r="GF39" s="43" t="s">
        <v>338</v>
      </c>
      <c r="GG39" s="43" t="s">
        <v>338</v>
      </c>
      <c r="GH39" s="43" t="s">
        <v>338</v>
      </c>
      <c r="GI39" s="43" t="s">
        <v>338</v>
      </c>
      <c r="GJ39" s="43" t="s">
        <v>340</v>
      </c>
      <c r="GK39" s="43" t="s">
        <v>338</v>
      </c>
      <c r="GL39" s="43" t="s">
        <v>338</v>
      </c>
      <c r="GM39" s="43" t="s">
        <v>338</v>
      </c>
      <c r="GN39" s="43" t="s">
        <v>338</v>
      </c>
      <c r="GO39" s="43" t="s">
        <v>338</v>
      </c>
      <c r="GP39" s="43" t="s">
        <v>338</v>
      </c>
      <c r="GQ39" s="43" t="s">
        <v>338</v>
      </c>
      <c r="GR39" s="43" t="s">
        <v>338</v>
      </c>
      <c r="GS39" s="43" t="s">
        <v>341</v>
      </c>
    </row>
    <row r="40" spans="1:201" x14ac:dyDescent="0.3">
      <c r="A40" s="45"/>
      <c r="B40" s="47" t="s">
        <v>729</v>
      </c>
      <c r="C40" s="47" t="s">
        <v>502</v>
      </c>
      <c r="D40" s="45" t="s">
        <v>335</v>
      </c>
      <c r="E40" s="45" t="s">
        <v>337</v>
      </c>
      <c r="F40" s="45" t="s">
        <v>336</v>
      </c>
      <c r="G40" s="43" t="s">
        <v>495</v>
      </c>
      <c r="H40" s="43" t="s">
        <v>497</v>
      </c>
      <c r="I40" s="119" t="s">
        <v>496</v>
      </c>
      <c r="J40" s="119" t="s">
        <v>834</v>
      </c>
      <c r="K40" s="119" t="s">
        <v>851</v>
      </c>
      <c r="L40" s="50">
        <v>28</v>
      </c>
      <c r="M40" s="129" t="s">
        <v>507</v>
      </c>
      <c r="N40" s="43" t="s">
        <v>338</v>
      </c>
      <c r="O40" s="43" t="s">
        <v>338</v>
      </c>
      <c r="P40" s="43" t="s">
        <v>340</v>
      </c>
      <c r="Q40" s="43" t="s">
        <v>338</v>
      </c>
      <c r="R40" s="43" t="s">
        <v>338</v>
      </c>
      <c r="S40" s="43" t="s">
        <v>338</v>
      </c>
      <c r="T40" s="43" t="s">
        <v>341</v>
      </c>
      <c r="U40" s="43" t="s">
        <v>338</v>
      </c>
      <c r="V40" s="43" t="s">
        <v>341</v>
      </c>
      <c r="W40" s="43" t="s">
        <v>341</v>
      </c>
      <c r="X40" s="43" t="s">
        <v>340</v>
      </c>
      <c r="Y40" s="43" t="s">
        <v>340</v>
      </c>
      <c r="Z40" s="43" t="s">
        <v>338</v>
      </c>
      <c r="AA40" s="43" t="s">
        <v>338</v>
      </c>
      <c r="AB40" s="43" t="s">
        <v>338</v>
      </c>
      <c r="AC40" s="43" t="s">
        <v>338</v>
      </c>
      <c r="AD40" s="43" t="s">
        <v>338</v>
      </c>
      <c r="AE40" s="43" t="s">
        <v>338</v>
      </c>
      <c r="AF40" s="43" t="s">
        <v>338</v>
      </c>
      <c r="AG40" s="43" t="s">
        <v>338</v>
      </c>
      <c r="AH40" s="43" t="s">
        <v>338</v>
      </c>
      <c r="AI40" s="43" t="s">
        <v>340</v>
      </c>
      <c r="AJ40" s="43" t="s">
        <v>338</v>
      </c>
      <c r="AK40" s="43" t="s">
        <v>338</v>
      </c>
      <c r="AL40" s="43" t="s">
        <v>341</v>
      </c>
      <c r="AM40" s="43" t="s">
        <v>338</v>
      </c>
      <c r="AN40" s="43" t="s">
        <v>338</v>
      </c>
      <c r="AO40" s="43" t="s">
        <v>338</v>
      </c>
      <c r="AP40" s="43" t="s">
        <v>341</v>
      </c>
      <c r="AQ40" s="43" t="s">
        <v>339</v>
      </c>
      <c r="AR40" s="43" t="s">
        <v>339</v>
      </c>
      <c r="AS40" s="43" t="s">
        <v>339</v>
      </c>
      <c r="AT40" s="43" t="s">
        <v>339</v>
      </c>
      <c r="AU40" s="43" t="s">
        <v>339</v>
      </c>
      <c r="AV40" s="43" t="s">
        <v>341</v>
      </c>
      <c r="AW40" s="43" t="s">
        <v>338</v>
      </c>
      <c r="AX40" s="43" t="s">
        <v>338</v>
      </c>
      <c r="AY40" s="43" t="s">
        <v>338</v>
      </c>
      <c r="AZ40" s="43" t="s">
        <v>341</v>
      </c>
      <c r="BA40" s="43" t="s">
        <v>338</v>
      </c>
      <c r="BB40" s="43" t="s">
        <v>338</v>
      </c>
      <c r="BC40" s="43" t="s">
        <v>340</v>
      </c>
      <c r="BD40" s="43" t="s">
        <v>338</v>
      </c>
      <c r="BE40" s="43" t="s">
        <v>338</v>
      </c>
      <c r="BF40" s="43" t="s">
        <v>339</v>
      </c>
      <c r="BG40" s="43" t="s">
        <v>339</v>
      </c>
      <c r="BH40" s="129" t="s">
        <v>878</v>
      </c>
      <c r="BI40" s="43" t="s">
        <v>338</v>
      </c>
      <c r="BJ40" s="43" t="s">
        <v>338</v>
      </c>
      <c r="BK40" s="43" t="s">
        <v>340</v>
      </c>
      <c r="BL40" s="43" t="s">
        <v>338</v>
      </c>
      <c r="BM40" s="43" t="s">
        <v>338</v>
      </c>
      <c r="BN40" s="43" t="s">
        <v>338</v>
      </c>
      <c r="BO40" s="43" t="s">
        <v>341</v>
      </c>
      <c r="BP40" s="43" t="s">
        <v>338</v>
      </c>
      <c r="BQ40" s="43" t="s">
        <v>341</v>
      </c>
      <c r="BR40" s="43" t="s">
        <v>341</v>
      </c>
      <c r="BS40" s="43" t="s">
        <v>338</v>
      </c>
      <c r="BT40" s="43" t="s">
        <v>338</v>
      </c>
      <c r="BU40" s="43" t="s">
        <v>338</v>
      </c>
      <c r="BV40" s="43" t="s">
        <v>338</v>
      </c>
      <c r="BW40" s="43" t="s">
        <v>338</v>
      </c>
      <c r="BX40" s="43" t="s">
        <v>338</v>
      </c>
      <c r="BY40" s="43" t="s">
        <v>338</v>
      </c>
      <c r="BZ40" s="43" t="s">
        <v>340</v>
      </c>
      <c r="CA40" s="43" t="s">
        <v>338</v>
      </c>
      <c r="CB40" s="43" t="s">
        <v>338</v>
      </c>
      <c r="CC40" s="43" t="s">
        <v>341</v>
      </c>
      <c r="CD40" s="43" t="s">
        <v>338</v>
      </c>
      <c r="CE40" s="43" t="s">
        <v>340</v>
      </c>
      <c r="CF40" s="43" t="s">
        <v>338</v>
      </c>
      <c r="CG40" s="43" t="s">
        <v>338</v>
      </c>
      <c r="CH40" s="43" t="s">
        <v>341</v>
      </c>
      <c r="CI40" s="43" t="s">
        <v>340</v>
      </c>
      <c r="CJ40" s="43" t="s">
        <v>338</v>
      </c>
      <c r="CK40" s="43" t="s">
        <v>341</v>
      </c>
      <c r="CL40" s="43" t="s">
        <v>338</v>
      </c>
      <c r="CM40" s="43" t="s">
        <v>341</v>
      </c>
      <c r="CN40" s="43" t="s">
        <v>338</v>
      </c>
      <c r="CO40" s="43" t="s">
        <v>341</v>
      </c>
      <c r="CP40" s="43" t="s">
        <v>341</v>
      </c>
      <c r="CQ40" s="43" t="s">
        <v>341</v>
      </c>
      <c r="CR40" s="43" t="s">
        <v>341</v>
      </c>
      <c r="CS40" s="43" t="s">
        <v>341</v>
      </c>
      <c r="CT40" s="43" t="s">
        <v>341</v>
      </c>
      <c r="CU40" s="43" t="s">
        <v>341</v>
      </c>
      <c r="CV40" s="43" t="s">
        <v>340</v>
      </c>
      <c r="CW40" s="43" t="s">
        <v>338</v>
      </c>
      <c r="CX40" s="43" t="s">
        <v>338</v>
      </c>
      <c r="CY40" s="43" t="s">
        <v>338</v>
      </c>
      <c r="CZ40" s="43" t="s">
        <v>338</v>
      </c>
      <c r="DA40" s="43" t="s">
        <v>340</v>
      </c>
      <c r="DB40" s="43" t="s">
        <v>338</v>
      </c>
      <c r="DC40" s="43" t="s">
        <v>338</v>
      </c>
      <c r="DD40" s="43" t="s">
        <v>338</v>
      </c>
      <c r="DE40" s="43" t="s">
        <v>338</v>
      </c>
      <c r="DF40" s="43" t="s">
        <v>340</v>
      </c>
      <c r="DG40" s="43" t="s">
        <v>338</v>
      </c>
      <c r="DH40" s="43" t="s">
        <v>338</v>
      </c>
      <c r="DI40" s="43" t="s">
        <v>338</v>
      </c>
      <c r="DJ40" s="43" t="s">
        <v>338</v>
      </c>
      <c r="DK40" s="43" t="s">
        <v>338</v>
      </c>
      <c r="DL40" s="43" t="s">
        <v>340</v>
      </c>
      <c r="DM40" s="43" t="s">
        <v>338</v>
      </c>
      <c r="DN40" s="43" t="s">
        <v>340</v>
      </c>
      <c r="DO40" s="43" t="s">
        <v>338</v>
      </c>
      <c r="DP40" s="43" t="s">
        <v>338</v>
      </c>
      <c r="DQ40" s="43" t="s">
        <v>338</v>
      </c>
      <c r="DR40" s="43" t="s">
        <v>338</v>
      </c>
      <c r="DS40" s="43" t="s">
        <v>340</v>
      </c>
      <c r="DT40" s="43" t="s">
        <v>338</v>
      </c>
      <c r="DU40" s="43" t="s">
        <v>338</v>
      </c>
      <c r="DV40" s="43" t="s">
        <v>338</v>
      </c>
      <c r="DW40" s="43" t="s">
        <v>338</v>
      </c>
      <c r="DX40" s="43" t="s">
        <v>338</v>
      </c>
      <c r="DY40" s="43" t="s">
        <v>338</v>
      </c>
      <c r="DZ40" s="43" t="s">
        <v>340</v>
      </c>
      <c r="EA40" s="43" t="s">
        <v>338</v>
      </c>
      <c r="EB40" s="43" t="s">
        <v>340</v>
      </c>
      <c r="EC40" s="43" t="s">
        <v>338</v>
      </c>
      <c r="ED40" s="43" t="s">
        <v>338</v>
      </c>
      <c r="EE40" s="43" t="s">
        <v>338</v>
      </c>
      <c r="EF40" s="43" t="s">
        <v>338</v>
      </c>
      <c r="EG40" s="43" t="s">
        <v>338</v>
      </c>
      <c r="EH40" s="43" t="s">
        <v>340</v>
      </c>
      <c r="EI40" s="43" t="s">
        <v>338</v>
      </c>
      <c r="EJ40" s="43" t="s">
        <v>341</v>
      </c>
      <c r="EK40" s="43" t="s">
        <v>338</v>
      </c>
      <c r="EL40" s="43" t="s">
        <v>340</v>
      </c>
      <c r="EM40" s="43" t="s">
        <v>338</v>
      </c>
      <c r="EN40" s="43" t="s">
        <v>341</v>
      </c>
      <c r="EO40" s="43" t="s">
        <v>341</v>
      </c>
      <c r="EP40" s="43" t="s">
        <v>341</v>
      </c>
      <c r="EQ40" s="43" t="s">
        <v>338</v>
      </c>
      <c r="ER40" s="43" t="s">
        <v>338</v>
      </c>
      <c r="ES40" s="43" t="s">
        <v>338</v>
      </c>
      <c r="ET40" s="43" t="s">
        <v>340</v>
      </c>
      <c r="EU40" s="43" t="s">
        <v>338</v>
      </c>
      <c r="EV40" s="43" t="s">
        <v>338</v>
      </c>
      <c r="EW40" s="43" t="s">
        <v>338</v>
      </c>
      <c r="EX40" s="43" t="s">
        <v>338</v>
      </c>
      <c r="EY40" s="43" t="s">
        <v>338</v>
      </c>
      <c r="EZ40" s="43" t="s">
        <v>340</v>
      </c>
      <c r="FA40" s="43" t="s">
        <v>338</v>
      </c>
      <c r="FB40" s="43" t="s">
        <v>338</v>
      </c>
      <c r="FC40" s="43" t="s">
        <v>338</v>
      </c>
      <c r="FD40" s="43" t="s">
        <v>340</v>
      </c>
      <c r="FE40" s="43" t="s">
        <v>341</v>
      </c>
      <c r="FF40" s="43" t="s">
        <v>339</v>
      </c>
      <c r="FG40" s="43" t="s">
        <v>339</v>
      </c>
      <c r="FH40" s="43" t="s">
        <v>339</v>
      </c>
      <c r="FI40" s="43" t="s">
        <v>339</v>
      </c>
      <c r="FJ40" s="43" t="s">
        <v>338</v>
      </c>
      <c r="FK40" s="43" t="s">
        <v>338</v>
      </c>
      <c r="FL40" s="43" t="s">
        <v>338</v>
      </c>
      <c r="FM40" s="43" t="s">
        <v>340</v>
      </c>
      <c r="FN40" s="43" t="s">
        <v>338</v>
      </c>
      <c r="FO40" s="43" t="s">
        <v>338</v>
      </c>
      <c r="FP40" s="43" t="s">
        <v>338</v>
      </c>
      <c r="FQ40" s="43" t="s">
        <v>340</v>
      </c>
      <c r="FR40" s="43" t="s">
        <v>338</v>
      </c>
      <c r="FS40" s="43" t="s">
        <v>338</v>
      </c>
      <c r="FT40" s="43" t="s">
        <v>340</v>
      </c>
      <c r="FU40" s="43" t="s">
        <v>338</v>
      </c>
      <c r="FV40" s="43" t="s">
        <v>338</v>
      </c>
      <c r="FW40" s="43" t="s">
        <v>338</v>
      </c>
      <c r="FX40" s="43" t="s">
        <v>338</v>
      </c>
      <c r="FY40" s="43" t="s">
        <v>338</v>
      </c>
      <c r="FZ40" s="43" t="s">
        <v>340</v>
      </c>
      <c r="GA40" s="43" t="s">
        <v>340</v>
      </c>
      <c r="GB40" s="43" t="s">
        <v>340</v>
      </c>
      <c r="GC40" s="43" t="s">
        <v>340</v>
      </c>
      <c r="GD40" s="43" t="s">
        <v>341</v>
      </c>
      <c r="GE40" s="43" t="s">
        <v>340</v>
      </c>
      <c r="GF40" s="43" t="s">
        <v>338</v>
      </c>
      <c r="GG40" s="43" t="s">
        <v>338</v>
      </c>
      <c r="GH40" s="43" t="s">
        <v>338</v>
      </c>
      <c r="GI40" s="43" t="s">
        <v>338</v>
      </c>
      <c r="GJ40" s="43" t="s">
        <v>340</v>
      </c>
      <c r="GK40" s="43" t="s">
        <v>338</v>
      </c>
      <c r="GL40" s="43" t="s">
        <v>338</v>
      </c>
      <c r="GM40" s="43" t="s">
        <v>338</v>
      </c>
      <c r="GN40" s="43" t="s">
        <v>338</v>
      </c>
      <c r="GO40" s="43" t="s">
        <v>338</v>
      </c>
      <c r="GP40" s="43" t="s">
        <v>338</v>
      </c>
      <c r="GQ40" s="43" t="s">
        <v>338</v>
      </c>
      <c r="GR40" s="43" t="s">
        <v>338</v>
      </c>
      <c r="GS40" s="43" t="s">
        <v>341</v>
      </c>
    </row>
    <row r="41" spans="1:201" x14ac:dyDescent="0.3">
      <c r="A41" s="45"/>
      <c r="B41" s="47" t="s">
        <v>728</v>
      </c>
      <c r="C41" s="47" t="s">
        <v>502</v>
      </c>
      <c r="D41" s="45" t="s">
        <v>335</v>
      </c>
      <c r="E41" s="45" t="s">
        <v>329</v>
      </c>
      <c r="F41" s="45" t="s">
        <v>433</v>
      </c>
      <c r="G41" s="43" t="s">
        <v>495</v>
      </c>
      <c r="H41" s="43" t="s">
        <v>497</v>
      </c>
      <c r="I41" s="119" t="s">
        <v>496</v>
      </c>
      <c r="J41" s="119" t="s">
        <v>829</v>
      </c>
      <c r="K41" s="119" t="s">
        <v>849</v>
      </c>
      <c r="L41" s="50">
        <v>8</v>
      </c>
      <c r="M41" s="129" t="s">
        <v>507</v>
      </c>
      <c r="N41" s="43" t="s">
        <v>338</v>
      </c>
      <c r="O41" s="43" t="s">
        <v>338</v>
      </c>
      <c r="P41" s="43" t="s">
        <v>340</v>
      </c>
      <c r="Q41" s="43" t="s">
        <v>338</v>
      </c>
      <c r="R41" s="43" t="s">
        <v>338</v>
      </c>
      <c r="S41" s="43" t="s">
        <v>338</v>
      </c>
      <c r="T41" s="43" t="s">
        <v>341</v>
      </c>
      <c r="U41" s="43" t="s">
        <v>338</v>
      </c>
      <c r="V41" s="43" t="s">
        <v>341</v>
      </c>
      <c r="W41" s="43" t="s">
        <v>341</v>
      </c>
      <c r="X41" s="43" t="s">
        <v>340</v>
      </c>
      <c r="Y41" s="43" t="s">
        <v>340</v>
      </c>
      <c r="Z41" s="43" t="s">
        <v>338</v>
      </c>
      <c r="AA41" s="43" t="s">
        <v>338</v>
      </c>
      <c r="AB41" s="43" t="s">
        <v>338</v>
      </c>
      <c r="AC41" s="43" t="s">
        <v>338</v>
      </c>
      <c r="AD41" s="43" t="s">
        <v>338</v>
      </c>
      <c r="AE41" s="43" t="s">
        <v>338</v>
      </c>
      <c r="AF41" s="43" t="s">
        <v>338</v>
      </c>
      <c r="AG41" s="43" t="s">
        <v>338</v>
      </c>
      <c r="AH41" s="43" t="s">
        <v>338</v>
      </c>
      <c r="AI41" s="43" t="s">
        <v>340</v>
      </c>
      <c r="AJ41" s="43" t="s">
        <v>338</v>
      </c>
      <c r="AK41" s="43" t="s">
        <v>338</v>
      </c>
      <c r="AL41" s="43" t="s">
        <v>341</v>
      </c>
      <c r="AM41" s="43" t="s">
        <v>338</v>
      </c>
      <c r="AN41" s="43" t="s">
        <v>338</v>
      </c>
      <c r="AO41" s="43" t="s">
        <v>338</v>
      </c>
      <c r="AP41" s="43" t="s">
        <v>338</v>
      </c>
      <c r="AQ41" s="43" t="s">
        <v>338</v>
      </c>
      <c r="AR41" s="43" t="s">
        <v>341</v>
      </c>
      <c r="AS41" s="43" t="s">
        <v>338</v>
      </c>
      <c r="AT41" s="43" t="s">
        <v>338</v>
      </c>
      <c r="AU41" s="43" t="s">
        <v>338</v>
      </c>
      <c r="AV41" s="43" t="s">
        <v>338</v>
      </c>
      <c r="AW41" s="43" t="s">
        <v>338</v>
      </c>
      <c r="AX41" s="43" t="s">
        <v>338</v>
      </c>
      <c r="AY41" s="43" t="s">
        <v>338</v>
      </c>
      <c r="AZ41" s="43" t="s">
        <v>341</v>
      </c>
      <c r="BA41" s="43" t="s">
        <v>338</v>
      </c>
      <c r="BB41" s="43" t="s">
        <v>338</v>
      </c>
      <c r="BC41" s="43" t="s">
        <v>340</v>
      </c>
      <c r="BD41" s="43" t="s">
        <v>338</v>
      </c>
      <c r="BE41" s="43" t="s">
        <v>338</v>
      </c>
      <c r="BF41" s="43" t="s">
        <v>339</v>
      </c>
      <c r="BG41" s="43" t="s">
        <v>339</v>
      </c>
      <c r="BH41" s="129" t="s">
        <v>878</v>
      </c>
      <c r="BI41" s="43" t="s">
        <v>338</v>
      </c>
      <c r="BJ41" s="43" t="s">
        <v>338</v>
      </c>
      <c r="BK41" s="43" t="s">
        <v>340</v>
      </c>
      <c r="BL41" s="43" t="s">
        <v>338</v>
      </c>
      <c r="BM41" s="43" t="s">
        <v>338</v>
      </c>
      <c r="BN41" s="43" t="s">
        <v>338</v>
      </c>
      <c r="BO41" s="43" t="s">
        <v>341</v>
      </c>
      <c r="BP41" s="43" t="s">
        <v>338</v>
      </c>
      <c r="BQ41" s="43" t="s">
        <v>341</v>
      </c>
      <c r="BR41" s="43" t="s">
        <v>341</v>
      </c>
      <c r="BS41" s="43" t="s">
        <v>338</v>
      </c>
      <c r="BT41" s="43" t="s">
        <v>338</v>
      </c>
      <c r="BU41" s="43" t="s">
        <v>338</v>
      </c>
      <c r="BV41" s="43" t="s">
        <v>338</v>
      </c>
      <c r="BW41" s="43" t="s">
        <v>338</v>
      </c>
      <c r="BX41" s="43" t="s">
        <v>338</v>
      </c>
      <c r="BY41" s="43" t="s">
        <v>338</v>
      </c>
      <c r="BZ41" s="43" t="s">
        <v>340</v>
      </c>
      <c r="CA41" s="43" t="s">
        <v>338</v>
      </c>
      <c r="CB41" s="43" t="s">
        <v>338</v>
      </c>
      <c r="CC41" s="43" t="s">
        <v>341</v>
      </c>
      <c r="CD41" s="43" t="s">
        <v>338</v>
      </c>
      <c r="CE41" s="43" t="s">
        <v>340</v>
      </c>
      <c r="CF41" s="43" t="s">
        <v>338</v>
      </c>
      <c r="CG41" s="43" t="s">
        <v>338</v>
      </c>
      <c r="CH41" s="43" t="s">
        <v>341</v>
      </c>
      <c r="CI41" s="43" t="s">
        <v>340</v>
      </c>
      <c r="CJ41" s="43" t="s">
        <v>338</v>
      </c>
      <c r="CK41" s="43" t="s">
        <v>341</v>
      </c>
      <c r="CL41" s="43" t="s">
        <v>338</v>
      </c>
      <c r="CM41" s="43" t="s">
        <v>341</v>
      </c>
      <c r="CN41" s="43" t="s">
        <v>338</v>
      </c>
      <c r="CO41" s="43" t="s">
        <v>338</v>
      </c>
      <c r="CP41" s="43" t="s">
        <v>338</v>
      </c>
      <c r="CQ41" s="43" t="s">
        <v>338</v>
      </c>
      <c r="CR41" s="43" t="s">
        <v>341</v>
      </c>
      <c r="CS41" s="43" t="s">
        <v>341</v>
      </c>
      <c r="CT41" s="43" t="s">
        <v>341</v>
      </c>
      <c r="CU41" s="43" t="s">
        <v>338</v>
      </c>
      <c r="CV41" s="43" t="s">
        <v>340</v>
      </c>
      <c r="CW41" s="43" t="s">
        <v>338</v>
      </c>
      <c r="CX41" s="43" t="s">
        <v>338</v>
      </c>
      <c r="CY41" s="43" t="s">
        <v>338</v>
      </c>
      <c r="CZ41" s="43" t="s">
        <v>338</v>
      </c>
      <c r="DA41" s="43" t="s">
        <v>340</v>
      </c>
      <c r="DB41" s="43" t="s">
        <v>338</v>
      </c>
      <c r="DC41" s="43" t="s">
        <v>338</v>
      </c>
      <c r="DD41" s="43" t="s">
        <v>338</v>
      </c>
      <c r="DE41" s="43" t="s">
        <v>338</v>
      </c>
      <c r="DF41" s="43" t="s">
        <v>340</v>
      </c>
      <c r="DG41" s="43" t="s">
        <v>338</v>
      </c>
      <c r="DH41" s="43" t="s">
        <v>338</v>
      </c>
      <c r="DI41" s="43" t="s">
        <v>338</v>
      </c>
      <c r="DJ41" s="43" t="s">
        <v>338</v>
      </c>
      <c r="DK41" s="43" t="s">
        <v>338</v>
      </c>
      <c r="DL41" s="43" t="s">
        <v>340</v>
      </c>
      <c r="DM41" s="43" t="s">
        <v>338</v>
      </c>
      <c r="DN41" s="43" t="s">
        <v>340</v>
      </c>
      <c r="DO41" s="43" t="s">
        <v>338</v>
      </c>
      <c r="DP41" s="43" t="s">
        <v>338</v>
      </c>
      <c r="DQ41" s="43" t="s">
        <v>338</v>
      </c>
      <c r="DR41" s="43" t="s">
        <v>338</v>
      </c>
      <c r="DS41" s="43" t="s">
        <v>340</v>
      </c>
      <c r="DT41" s="43" t="s">
        <v>338</v>
      </c>
      <c r="DU41" s="43" t="s">
        <v>338</v>
      </c>
      <c r="DV41" s="43" t="s">
        <v>338</v>
      </c>
      <c r="DW41" s="43" t="s">
        <v>338</v>
      </c>
      <c r="DX41" s="43" t="s">
        <v>338</v>
      </c>
      <c r="DY41" s="43" t="s">
        <v>338</v>
      </c>
      <c r="DZ41" s="43" t="s">
        <v>340</v>
      </c>
      <c r="EA41" s="43" t="s">
        <v>338</v>
      </c>
      <c r="EB41" s="43" t="s">
        <v>340</v>
      </c>
      <c r="EC41" s="43" t="s">
        <v>338</v>
      </c>
      <c r="ED41" s="43" t="s">
        <v>338</v>
      </c>
      <c r="EE41" s="43" t="s">
        <v>338</v>
      </c>
      <c r="EF41" s="43" t="s">
        <v>338</v>
      </c>
      <c r="EG41" s="43" t="s">
        <v>338</v>
      </c>
      <c r="EH41" s="43" t="s">
        <v>340</v>
      </c>
      <c r="EI41" s="43" t="s">
        <v>338</v>
      </c>
      <c r="EJ41" s="43" t="s">
        <v>341</v>
      </c>
      <c r="EK41" s="43" t="s">
        <v>338</v>
      </c>
      <c r="EL41" s="43" t="s">
        <v>340</v>
      </c>
      <c r="EM41" s="43" t="s">
        <v>338</v>
      </c>
      <c r="EN41" s="43" t="s">
        <v>341</v>
      </c>
      <c r="EO41" s="43" t="s">
        <v>341</v>
      </c>
      <c r="EP41" s="43" t="s">
        <v>341</v>
      </c>
      <c r="EQ41" s="43" t="s">
        <v>338</v>
      </c>
      <c r="ER41" s="43" t="s">
        <v>338</v>
      </c>
      <c r="ES41" s="43" t="s">
        <v>338</v>
      </c>
      <c r="ET41" s="43" t="s">
        <v>340</v>
      </c>
      <c r="EU41" s="43" t="s">
        <v>338</v>
      </c>
      <c r="EV41" s="43" t="s">
        <v>338</v>
      </c>
      <c r="EW41" s="43" t="s">
        <v>338</v>
      </c>
      <c r="EX41" s="43" t="s">
        <v>338</v>
      </c>
      <c r="EY41" s="43" t="s">
        <v>338</v>
      </c>
      <c r="EZ41" s="43" t="s">
        <v>340</v>
      </c>
      <c r="FA41" s="43" t="s">
        <v>338</v>
      </c>
      <c r="FB41" s="43" t="s">
        <v>338</v>
      </c>
      <c r="FC41" s="43" t="s">
        <v>338</v>
      </c>
      <c r="FD41" s="43" t="s">
        <v>340</v>
      </c>
      <c r="FE41" s="43" t="s">
        <v>341</v>
      </c>
      <c r="FF41" s="43" t="s">
        <v>339</v>
      </c>
      <c r="FG41" s="43" t="s">
        <v>339</v>
      </c>
      <c r="FH41" s="43" t="s">
        <v>339</v>
      </c>
      <c r="FI41" s="43" t="s">
        <v>339</v>
      </c>
      <c r="FJ41" s="43" t="s">
        <v>338</v>
      </c>
      <c r="FK41" s="43" t="s">
        <v>338</v>
      </c>
      <c r="FL41" s="43" t="s">
        <v>338</v>
      </c>
      <c r="FM41" s="43" t="s">
        <v>340</v>
      </c>
      <c r="FN41" s="43" t="s">
        <v>338</v>
      </c>
      <c r="FO41" s="43" t="s">
        <v>338</v>
      </c>
      <c r="FP41" s="43" t="s">
        <v>338</v>
      </c>
      <c r="FQ41" s="43" t="s">
        <v>340</v>
      </c>
      <c r="FR41" s="43" t="s">
        <v>338</v>
      </c>
      <c r="FS41" s="43" t="s">
        <v>338</v>
      </c>
      <c r="FT41" s="43" t="s">
        <v>340</v>
      </c>
      <c r="FU41" s="43" t="s">
        <v>338</v>
      </c>
      <c r="FV41" s="43" t="s">
        <v>338</v>
      </c>
      <c r="FW41" s="43" t="s">
        <v>338</v>
      </c>
      <c r="FX41" s="43" t="s">
        <v>338</v>
      </c>
      <c r="FY41" s="43" t="s">
        <v>338</v>
      </c>
      <c r="FZ41" s="43" t="s">
        <v>340</v>
      </c>
      <c r="GA41" s="43" t="s">
        <v>340</v>
      </c>
      <c r="GB41" s="43" t="s">
        <v>340</v>
      </c>
      <c r="GC41" s="43" t="s">
        <v>340</v>
      </c>
      <c r="GD41" s="43" t="s">
        <v>341</v>
      </c>
      <c r="GE41" s="43" t="s">
        <v>340</v>
      </c>
      <c r="GF41" s="43" t="s">
        <v>338</v>
      </c>
      <c r="GG41" s="43" t="s">
        <v>338</v>
      </c>
      <c r="GH41" s="43" t="s">
        <v>338</v>
      </c>
      <c r="GI41" s="43" t="s">
        <v>338</v>
      </c>
      <c r="GJ41" s="43" t="s">
        <v>340</v>
      </c>
      <c r="GK41" s="43" t="s">
        <v>338</v>
      </c>
      <c r="GL41" s="43" t="s">
        <v>338</v>
      </c>
      <c r="GM41" s="43" t="s">
        <v>338</v>
      </c>
      <c r="GN41" s="43" t="s">
        <v>338</v>
      </c>
      <c r="GO41" s="43" t="s">
        <v>338</v>
      </c>
      <c r="GP41" s="43" t="s">
        <v>338</v>
      </c>
      <c r="GQ41" s="43" t="s">
        <v>338</v>
      </c>
      <c r="GR41" s="43" t="s">
        <v>338</v>
      </c>
      <c r="GS41" s="43" t="s">
        <v>341</v>
      </c>
    </row>
    <row r="42" spans="1:201" x14ac:dyDescent="0.3">
      <c r="A42" s="45"/>
      <c r="B42" s="47" t="s">
        <v>728</v>
      </c>
      <c r="C42" s="47" t="s">
        <v>502</v>
      </c>
      <c r="D42" s="45" t="s">
        <v>335</v>
      </c>
      <c r="E42" s="45" t="s">
        <v>330</v>
      </c>
      <c r="F42" s="45" t="s">
        <v>433</v>
      </c>
      <c r="G42" s="43" t="s">
        <v>495</v>
      </c>
      <c r="H42" s="43" t="s">
        <v>497</v>
      </c>
      <c r="I42" s="119" t="s">
        <v>496</v>
      </c>
      <c r="J42" s="119" t="s">
        <v>831</v>
      </c>
      <c r="K42" s="119" t="s">
        <v>850</v>
      </c>
      <c r="L42" s="50">
        <v>16</v>
      </c>
      <c r="M42" s="129" t="s">
        <v>507</v>
      </c>
      <c r="N42" s="43" t="s">
        <v>338</v>
      </c>
      <c r="O42" s="43" t="s">
        <v>338</v>
      </c>
      <c r="P42" s="43" t="s">
        <v>340</v>
      </c>
      <c r="Q42" s="43" t="s">
        <v>338</v>
      </c>
      <c r="R42" s="43" t="s">
        <v>338</v>
      </c>
      <c r="S42" s="43" t="s">
        <v>338</v>
      </c>
      <c r="T42" s="43" t="s">
        <v>341</v>
      </c>
      <c r="U42" s="43" t="s">
        <v>338</v>
      </c>
      <c r="V42" s="43" t="s">
        <v>341</v>
      </c>
      <c r="W42" s="43" t="s">
        <v>341</v>
      </c>
      <c r="X42" s="43" t="s">
        <v>340</v>
      </c>
      <c r="Y42" s="43" t="s">
        <v>340</v>
      </c>
      <c r="Z42" s="43" t="s">
        <v>338</v>
      </c>
      <c r="AA42" s="43" t="s">
        <v>338</v>
      </c>
      <c r="AB42" s="43" t="s">
        <v>338</v>
      </c>
      <c r="AC42" s="43" t="s">
        <v>338</v>
      </c>
      <c r="AD42" s="43" t="s">
        <v>338</v>
      </c>
      <c r="AE42" s="43" t="s">
        <v>338</v>
      </c>
      <c r="AF42" s="43" t="s">
        <v>338</v>
      </c>
      <c r="AG42" s="43" t="s">
        <v>338</v>
      </c>
      <c r="AH42" s="43" t="s">
        <v>338</v>
      </c>
      <c r="AI42" s="43" t="s">
        <v>340</v>
      </c>
      <c r="AJ42" s="43" t="s">
        <v>338</v>
      </c>
      <c r="AK42" s="43" t="s">
        <v>338</v>
      </c>
      <c r="AL42" s="43" t="s">
        <v>341</v>
      </c>
      <c r="AM42" s="43" t="s">
        <v>338</v>
      </c>
      <c r="AN42" s="43" t="s">
        <v>338</v>
      </c>
      <c r="AO42" s="43" t="s">
        <v>338</v>
      </c>
      <c r="AP42" s="43" t="s">
        <v>338</v>
      </c>
      <c r="AQ42" s="43" t="s">
        <v>338</v>
      </c>
      <c r="AR42" s="43" t="s">
        <v>341</v>
      </c>
      <c r="AS42" s="43" t="s">
        <v>338</v>
      </c>
      <c r="AT42" s="43" t="s">
        <v>338</v>
      </c>
      <c r="AU42" s="43" t="s">
        <v>338</v>
      </c>
      <c r="AV42" s="43" t="s">
        <v>338</v>
      </c>
      <c r="AW42" s="43" t="s">
        <v>338</v>
      </c>
      <c r="AX42" s="43" t="s">
        <v>338</v>
      </c>
      <c r="AY42" s="43" t="s">
        <v>338</v>
      </c>
      <c r="AZ42" s="43" t="s">
        <v>341</v>
      </c>
      <c r="BA42" s="43" t="s">
        <v>338</v>
      </c>
      <c r="BB42" s="43" t="s">
        <v>338</v>
      </c>
      <c r="BC42" s="43" t="s">
        <v>340</v>
      </c>
      <c r="BD42" s="43" t="s">
        <v>338</v>
      </c>
      <c r="BE42" s="43" t="s">
        <v>338</v>
      </c>
      <c r="BF42" s="43" t="s">
        <v>339</v>
      </c>
      <c r="BG42" s="43" t="s">
        <v>339</v>
      </c>
      <c r="BH42" s="129" t="s">
        <v>878</v>
      </c>
      <c r="BI42" s="43" t="s">
        <v>338</v>
      </c>
      <c r="BJ42" s="43" t="s">
        <v>338</v>
      </c>
      <c r="BK42" s="43" t="s">
        <v>340</v>
      </c>
      <c r="BL42" s="43" t="s">
        <v>338</v>
      </c>
      <c r="BM42" s="43" t="s">
        <v>338</v>
      </c>
      <c r="BN42" s="43" t="s">
        <v>338</v>
      </c>
      <c r="BO42" s="43" t="s">
        <v>341</v>
      </c>
      <c r="BP42" s="43" t="s">
        <v>338</v>
      </c>
      <c r="BQ42" s="43" t="s">
        <v>341</v>
      </c>
      <c r="BR42" s="43" t="s">
        <v>341</v>
      </c>
      <c r="BS42" s="43" t="s">
        <v>338</v>
      </c>
      <c r="BT42" s="43" t="s">
        <v>338</v>
      </c>
      <c r="BU42" s="43" t="s">
        <v>338</v>
      </c>
      <c r="BV42" s="43" t="s">
        <v>338</v>
      </c>
      <c r="BW42" s="43" t="s">
        <v>338</v>
      </c>
      <c r="BX42" s="43" t="s">
        <v>338</v>
      </c>
      <c r="BY42" s="43" t="s">
        <v>338</v>
      </c>
      <c r="BZ42" s="43" t="s">
        <v>340</v>
      </c>
      <c r="CA42" s="43" t="s">
        <v>338</v>
      </c>
      <c r="CB42" s="43" t="s">
        <v>338</v>
      </c>
      <c r="CC42" s="43" t="s">
        <v>341</v>
      </c>
      <c r="CD42" s="43" t="s">
        <v>338</v>
      </c>
      <c r="CE42" s="43" t="s">
        <v>340</v>
      </c>
      <c r="CF42" s="43" t="s">
        <v>338</v>
      </c>
      <c r="CG42" s="43" t="s">
        <v>338</v>
      </c>
      <c r="CH42" s="43" t="s">
        <v>341</v>
      </c>
      <c r="CI42" s="43" t="s">
        <v>340</v>
      </c>
      <c r="CJ42" s="43" t="s">
        <v>338</v>
      </c>
      <c r="CK42" s="43" t="s">
        <v>341</v>
      </c>
      <c r="CL42" s="43" t="s">
        <v>338</v>
      </c>
      <c r="CM42" s="43" t="s">
        <v>341</v>
      </c>
      <c r="CN42" s="43" t="s">
        <v>338</v>
      </c>
      <c r="CO42" s="43" t="s">
        <v>338</v>
      </c>
      <c r="CP42" s="43" t="s">
        <v>338</v>
      </c>
      <c r="CQ42" s="43" t="s">
        <v>338</v>
      </c>
      <c r="CR42" s="43" t="s">
        <v>341</v>
      </c>
      <c r="CS42" s="43" t="s">
        <v>341</v>
      </c>
      <c r="CT42" s="43" t="s">
        <v>341</v>
      </c>
      <c r="CU42" s="43" t="s">
        <v>338</v>
      </c>
      <c r="CV42" s="43" t="s">
        <v>340</v>
      </c>
      <c r="CW42" s="43" t="s">
        <v>338</v>
      </c>
      <c r="CX42" s="43" t="s">
        <v>338</v>
      </c>
      <c r="CY42" s="43" t="s">
        <v>338</v>
      </c>
      <c r="CZ42" s="43" t="s">
        <v>338</v>
      </c>
      <c r="DA42" s="43" t="s">
        <v>340</v>
      </c>
      <c r="DB42" s="43" t="s">
        <v>338</v>
      </c>
      <c r="DC42" s="43" t="s">
        <v>338</v>
      </c>
      <c r="DD42" s="43" t="s">
        <v>338</v>
      </c>
      <c r="DE42" s="43" t="s">
        <v>338</v>
      </c>
      <c r="DF42" s="43" t="s">
        <v>340</v>
      </c>
      <c r="DG42" s="43" t="s">
        <v>338</v>
      </c>
      <c r="DH42" s="43" t="s">
        <v>338</v>
      </c>
      <c r="DI42" s="43" t="s">
        <v>338</v>
      </c>
      <c r="DJ42" s="43" t="s">
        <v>338</v>
      </c>
      <c r="DK42" s="43" t="s">
        <v>338</v>
      </c>
      <c r="DL42" s="43" t="s">
        <v>340</v>
      </c>
      <c r="DM42" s="43" t="s">
        <v>338</v>
      </c>
      <c r="DN42" s="43" t="s">
        <v>340</v>
      </c>
      <c r="DO42" s="43" t="s">
        <v>338</v>
      </c>
      <c r="DP42" s="43" t="s">
        <v>338</v>
      </c>
      <c r="DQ42" s="43" t="s">
        <v>338</v>
      </c>
      <c r="DR42" s="43" t="s">
        <v>338</v>
      </c>
      <c r="DS42" s="43" t="s">
        <v>340</v>
      </c>
      <c r="DT42" s="43" t="s">
        <v>338</v>
      </c>
      <c r="DU42" s="43" t="s">
        <v>338</v>
      </c>
      <c r="DV42" s="43" t="s">
        <v>338</v>
      </c>
      <c r="DW42" s="43" t="s">
        <v>338</v>
      </c>
      <c r="DX42" s="43" t="s">
        <v>338</v>
      </c>
      <c r="DY42" s="43" t="s">
        <v>338</v>
      </c>
      <c r="DZ42" s="43" t="s">
        <v>340</v>
      </c>
      <c r="EA42" s="43" t="s">
        <v>338</v>
      </c>
      <c r="EB42" s="43" t="s">
        <v>340</v>
      </c>
      <c r="EC42" s="43" t="s">
        <v>338</v>
      </c>
      <c r="ED42" s="43" t="s">
        <v>338</v>
      </c>
      <c r="EE42" s="43" t="s">
        <v>338</v>
      </c>
      <c r="EF42" s="43" t="s">
        <v>338</v>
      </c>
      <c r="EG42" s="43" t="s">
        <v>338</v>
      </c>
      <c r="EH42" s="43" t="s">
        <v>340</v>
      </c>
      <c r="EI42" s="43" t="s">
        <v>338</v>
      </c>
      <c r="EJ42" s="43" t="s">
        <v>341</v>
      </c>
      <c r="EK42" s="43" t="s">
        <v>338</v>
      </c>
      <c r="EL42" s="43" t="s">
        <v>340</v>
      </c>
      <c r="EM42" s="43" t="s">
        <v>338</v>
      </c>
      <c r="EN42" s="43" t="s">
        <v>341</v>
      </c>
      <c r="EO42" s="43" t="s">
        <v>341</v>
      </c>
      <c r="EP42" s="43" t="s">
        <v>341</v>
      </c>
      <c r="EQ42" s="43" t="s">
        <v>338</v>
      </c>
      <c r="ER42" s="43" t="s">
        <v>338</v>
      </c>
      <c r="ES42" s="43" t="s">
        <v>338</v>
      </c>
      <c r="ET42" s="43" t="s">
        <v>340</v>
      </c>
      <c r="EU42" s="43" t="s">
        <v>338</v>
      </c>
      <c r="EV42" s="43" t="s">
        <v>338</v>
      </c>
      <c r="EW42" s="43" t="s">
        <v>338</v>
      </c>
      <c r="EX42" s="43" t="s">
        <v>338</v>
      </c>
      <c r="EY42" s="43" t="s">
        <v>338</v>
      </c>
      <c r="EZ42" s="43" t="s">
        <v>340</v>
      </c>
      <c r="FA42" s="43" t="s">
        <v>338</v>
      </c>
      <c r="FB42" s="43" t="s">
        <v>338</v>
      </c>
      <c r="FC42" s="43" t="s">
        <v>338</v>
      </c>
      <c r="FD42" s="43" t="s">
        <v>340</v>
      </c>
      <c r="FE42" s="43" t="s">
        <v>341</v>
      </c>
      <c r="FF42" s="43" t="s">
        <v>339</v>
      </c>
      <c r="FG42" s="43" t="s">
        <v>339</v>
      </c>
      <c r="FH42" s="43" t="s">
        <v>339</v>
      </c>
      <c r="FI42" s="43" t="s">
        <v>339</v>
      </c>
      <c r="FJ42" s="43" t="s">
        <v>338</v>
      </c>
      <c r="FK42" s="43" t="s">
        <v>338</v>
      </c>
      <c r="FL42" s="43" t="s">
        <v>338</v>
      </c>
      <c r="FM42" s="43" t="s">
        <v>340</v>
      </c>
      <c r="FN42" s="43" t="s">
        <v>338</v>
      </c>
      <c r="FO42" s="43" t="s">
        <v>338</v>
      </c>
      <c r="FP42" s="43" t="s">
        <v>338</v>
      </c>
      <c r="FQ42" s="43" t="s">
        <v>340</v>
      </c>
      <c r="FR42" s="43" t="s">
        <v>338</v>
      </c>
      <c r="FS42" s="43" t="s">
        <v>338</v>
      </c>
      <c r="FT42" s="43" t="s">
        <v>340</v>
      </c>
      <c r="FU42" s="43" t="s">
        <v>338</v>
      </c>
      <c r="FV42" s="43" t="s">
        <v>338</v>
      </c>
      <c r="FW42" s="43" t="s">
        <v>338</v>
      </c>
      <c r="FX42" s="43" t="s">
        <v>338</v>
      </c>
      <c r="FY42" s="43" t="s">
        <v>338</v>
      </c>
      <c r="FZ42" s="43" t="s">
        <v>340</v>
      </c>
      <c r="GA42" s="43" t="s">
        <v>340</v>
      </c>
      <c r="GB42" s="43" t="s">
        <v>340</v>
      </c>
      <c r="GC42" s="43" t="s">
        <v>340</v>
      </c>
      <c r="GD42" s="43" t="s">
        <v>341</v>
      </c>
      <c r="GE42" s="43" t="s">
        <v>340</v>
      </c>
      <c r="GF42" s="43" t="s">
        <v>338</v>
      </c>
      <c r="GG42" s="43" t="s">
        <v>338</v>
      </c>
      <c r="GH42" s="43" t="s">
        <v>338</v>
      </c>
      <c r="GI42" s="43" t="s">
        <v>338</v>
      </c>
      <c r="GJ42" s="43" t="s">
        <v>340</v>
      </c>
      <c r="GK42" s="43" t="s">
        <v>338</v>
      </c>
      <c r="GL42" s="43" t="s">
        <v>338</v>
      </c>
      <c r="GM42" s="43" t="s">
        <v>338</v>
      </c>
      <c r="GN42" s="43" t="s">
        <v>338</v>
      </c>
      <c r="GO42" s="43" t="s">
        <v>338</v>
      </c>
      <c r="GP42" s="43" t="s">
        <v>338</v>
      </c>
      <c r="GQ42" s="43" t="s">
        <v>338</v>
      </c>
      <c r="GR42" s="43" t="s">
        <v>338</v>
      </c>
      <c r="GS42" s="43" t="s">
        <v>341</v>
      </c>
    </row>
    <row r="43" spans="1:201" x14ac:dyDescent="0.3">
      <c r="A43" s="45"/>
      <c r="B43" s="47" t="s">
        <v>728</v>
      </c>
      <c r="C43" s="47" t="s">
        <v>502</v>
      </c>
      <c r="D43" s="45" t="s">
        <v>335</v>
      </c>
      <c r="E43" s="45" t="s">
        <v>337</v>
      </c>
      <c r="F43" s="45" t="s">
        <v>433</v>
      </c>
      <c r="G43" s="43" t="s">
        <v>495</v>
      </c>
      <c r="H43" s="43" t="s">
        <v>497</v>
      </c>
      <c r="I43" s="119" t="s">
        <v>496</v>
      </c>
      <c r="J43" s="119" t="s">
        <v>833</v>
      </c>
      <c r="K43" s="119" t="s">
        <v>851</v>
      </c>
      <c r="L43" s="50">
        <v>24</v>
      </c>
      <c r="M43" s="129" t="s">
        <v>507</v>
      </c>
      <c r="N43" s="43" t="s">
        <v>338</v>
      </c>
      <c r="O43" s="43" t="s">
        <v>338</v>
      </c>
      <c r="P43" s="43" t="s">
        <v>340</v>
      </c>
      <c r="Q43" s="43" t="s">
        <v>338</v>
      </c>
      <c r="R43" s="43" t="s">
        <v>338</v>
      </c>
      <c r="S43" s="43" t="s">
        <v>338</v>
      </c>
      <c r="T43" s="43" t="s">
        <v>341</v>
      </c>
      <c r="U43" s="43" t="s">
        <v>338</v>
      </c>
      <c r="V43" s="43" t="s">
        <v>341</v>
      </c>
      <c r="W43" s="43" t="s">
        <v>341</v>
      </c>
      <c r="X43" s="43" t="s">
        <v>340</v>
      </c>
      <c r="Y43" s="43" t="s">
        <v>340</v>
      </c>
      <c r="Z43" s="43" t="s">
        <v>338</v>
      </c>
      <c r="AA43" s="43" t="s">
        <v>338</v>
      </c>
      <c r="AB43" s="43" t="s">
        <v>338</v>
      </c>
      <c r="AC43" s="43" t="s">
        <v>338</v>
      </c>
      <c r="AD43" s="43" t="s">
        <v>338</v>
      </c>
      <c r="AE43" s="43" t="s">
        <v>338</v>
      </c>
      <c r="AF43" s="43" t="s">
        <v>338</v>
      </c>
      <c r="AG43" s="43" t="s">
        <v>338</v>
      </c>
      <c r="AH43" s="43" t="s">
        <v>338</v>
      </c>
      <c r="AI43" s="43" t="s">
        <v>340</v>
      </c>
      <c r="AJ43" s="43" t="s">
        <v>338</v>
      </c>
      <c r="AK43" s="43" t="s">
        <v>338</v>
      </c>
      <c r="AL43" s="43" t="s">
        <v>341</v>
      </c>
      <c r="AM43" s="43" t="s">
        <v>338</v>
      </c>
      <c r="AN43" s="43" t="s">
        <v>338</v>
      </c>
      <c r="AO43" s="43" t="s">
        <v>338</v>
      </c>
      <c r="AP43" s="43" t="s">
        <v>338</v>
      </c>
      <c r="AQ43" s="43" t="s">
        <v>338</v>
      </c>
      <c r="AR43" s="43" t="s">
        <v>341</v>
      </c>
      <c r="AS43" s="43" t="s">
        <v>338</v>
      </c>
      <c r="AT43" s="43" t="s">
        <v>338</v>
      </c>
      <c r="AU43" s="43" t="s">
        <v>338</v>
      </c>
      <c r="AV43" s="43" t="s">
        <v>338</v>
      </c>
      <c r="AW43" s="43" t="s">
        <v>338</v>
      </c>
      <c r="AX43" s="43" t="s">
        <v>338</v>
      </c>
      <c r="AY43" s="43" t="s">
        <v>338</v>
      </c>
      <c r="AZ43" s="43" t="s">
        <v>341</v>
      </c>
      <c r="BA43" s="43" t="s">
        <v>338</v>
      </c>
      <c r="BB43" s="43" t="s">
        <v>338</v>
      </c>
      <c r="BC43" s="43" t="s">
        <v>340</v>
      </c>
      <c r="BD43" s="43" t="s">
        <v>338</v>
      </c>
      <c r="BE43" s="43" t="s">
        <v>338</v>
      </c>
      <c r="BF43" s="43" t="s">
        <v>339</v>
      </c>
      <c r="BG43" s="43" t="s">
        <v>339</v>
      </c>
      <c r="BH43" s="129" t="s">
        <v>878</v>
      </c>
      <c r="BI43" s="43" t="s">
        <v>338</v>
      </c>
      <c r="BJ43" s="43" t="s">
        <v>338</v>
      </c>
      <c r="BK43" s="43" t="s">
        <v>340</v>
      </c>
      <c r="BL43" s="43" t="s">
        <v>338</v>
      </c>
      <c r="BM43" s="43" t="s">
        <v>338</v>
      </c>
      <c r="BN43" s="43" t="s">
        <v>338</v>
      </c>
      <c r="BO43" s="43" t="s">
        <v>341</v>
      </c>
      <c r="BP43" s="43" t="s">
        <v>338</v>
      </c>
      <c r="BQ43" s="43" t="s">
        <v>341</v>
      </c>
      <c r="BR43" s="43" t="s">
        <v>341</v>
      </c>
      <c r="BS43" s="43" t="s">
        <v>338</v>
      </c>
      <c r="BT43" s="43" t="s">
        <v>338</v>
      </c>
      <c r="BU43" s="43" t="s">
        <v>338</v>
      </c>
      <c r="BV43" s="43" t="s">
        <v>338</v>
      </c>
      <c r="BW43" s="43" t="s">
        <v>338</v>
      </c>
      <c r="BX43" s="43" t="s">
        <v>338</v>
      </c>
      <c r="BY43" s="43" t="s">
        <v>338</v>
      </c>
      <c r="BZ43" s="43" t="s">
        <v>340</v>
      </c>
      <c r="CA43" s="43" t="s">
        <v>338</v>
      </c>
      <c r="CB43" s="43" t="s">
        <v>338</v>
      </c>
      <c r="CC43" s="43" t="s">
        <v>341</v>
      </c>
      <c r="CD43" s="43" t="s">
        <v>338</v>
      </c>
      <c r="CE43" s="43" t="s">
        <v>340</v>
      </c>
      <c r="CF43" s="43" t="s">
        <v>338</v>
      </c>
      <c r="CG43" s="43" t="s">
        <v>338</v>
      </c>
      <c r="CH43" s="43" t="s">
        <v>341</v>
      </c>
      <c r="CI43" s="43" t="s">
        <v>340</v>
      </c>
      <c r="CJ43" s="43" t="s">
        <v>338</v>
      </c>
      <c r="CK43" s="43" t="s">
        <v>341</v>
      </c>
      <c r="CL43" s="43" t="s">
        <v>338</v>
      </c>
      <c r="CM43" s="43" t="s">
        <v>341</v>
      </c>
      <c r="CN43" s="43" t="s">
        <v>338</v>
      </c>
      <c r="CO43" s="43" t="s">
        <v>341</v>
      </c>
      <c r="CP43" s="43" t="s">
        <v>341</v>
      </c>
      <c r="CQ43" s="43" t="s">
        <v>341</v>
      </c>
      <c r="CR43" s="43" t="s">
        <v>341</v>
      </c>
      <c r="CS43" s="43" t="s">
        <v>341</v>
      </c>
      <c r="CT43" s="43" t="s">
        <v>341</v>
      </c>
      <c r="CU43" s="43" t="s">
        <v>341</v>
      </c>
      <c r="CV43" s="43" t="s">
        <v>340</v>
      </c>
      <c r="CW43" s="43" t="s">
        <v>338</v>
      </c>
      <c r="CX43" s="43" t="s">
        <v>338</v>
      </c>
      <c r="CY43" s="43" t="s">
        <v>338</v>
      </c>
      <c r="CZ43" s="43" t="s">
        <v>338</v>
      </c>
      <c r="DA43" s="43" t="s">
        <v>340</v>
      </c>
      <c r="DB43" s="43" t="s">
        <v>338</v>
      </c>
      <c r="DC43" s="43" t="s">
        <v>338</v>
      </c>
      <c r="DD43" s="43" t="s">
        <v>338</v>
      </c>
      <c r="DE43" s="43" t="s">
        <v>338</v>
      </c>
      <c r="DF43" s="43" t="s">
        <v>340</v>
      </c>
      <c r="DG43" s="43" t="s">
        <v>338</v>
      </c>
      <c r="DH43" s="43" t="s">
        <v>338</v>
      </c>
      <c r="DI43" s="43" t="s">
        <v>338</v>
      </c>
      <c r="DJ43" s="43" t="s">
        <v>338</v>
      </c>
      <c r="DK43" s="43" t="s">
        <v>338</v>
      </c>
      <c r="DL43" s="43" t="s">
        <v>340</v>
      </c>
      <c r="DM43" s="43" t="s">
        <v>338</v>
      </c>
      <c r="DN43" s="43" t="s">
        <v>340</v>
      </c>
      <c r="DO43" s="43" t="s">
        <v>338</v>
      </c>
      <c r="DP43" s="43" t="s">
        <v>338</v>
      </c>
      <c r="DQ43" s="43" t="s">
        <v>338</v>
      </c>
      <c r="DR43" s="43" t="s">
        <v>338</v>
      </c>
      <c r="DS43" s="43" t="s">
        <v>340</v>
      </c>
      <c r="DT43" s="43" t="s">
        <v>338</v>
      </c>
      <c r="DU43" s="43" t="s">
        <v>338</v>
      </c>
      <c r="DV43" s="43" t="s">
        <v>338</v>
      </c>
      <c r="DW43" s="43" t="s">
        <v>338</v>
      </c>
      <c r="DX43" s="43" t="s">
        <v>338</v>
      </c>
      <c r="DY43" s="43" t="s">
        <v>338</v>
      </c>
      <c r="DZ43" s="43" t="s">
        <v>340</v>
      </c>
      <c r="EA43" s="43" t="s">
        <v>338</v>
      </c>
      <c r="EB43" s="43" t="s">
        <v>340</v>
      </c>
      <c r="EC43" s="43" t="s">
        <v>338</v>
      </c>
      <c r="ED43" s="43" t="s">
        <v>338</v>
      </c>
      <c r="EE43" s="43" t="s">
        <v>338</v>
      </c>
      <c r="EF43" s="43" t="s">
        <v>338</v>
      </c>
      <c r="EG43" s="43" t="s">
        <v>338</v>
      </c>
      <c r="EH43" s="43" t="s">
        <v>340</v>
      </c>
      <c r="EI43" s="43" t="s">
        <v>338</v>
      </c>
      <c r="EJ43" s="43" t="s">
        <v>341</v>
      </c>
      <c r="EK43" s="43" t="s">
        <v>338</v>
      </c>
      <c r="EL43" s="43" t="s">
        <v>340</v>
      </c>
      <c r="EM43" s="43" t="s">
        <v>338</v>
      </c>
      <c r="EN43" s="43" t="s">
        <v>341</v>
      </c>
      <c r="EO43" s="43" t="s">
        <v>341</v>
      </c>
      <c r="EP43" s="43" t="s">
        <v>341</v>
      </c>
      <c r="EQ43" s="43" t="s">
        <v>338</v>
      </c>
      <c r="ER43" s="43" t="s">
        <v>338</v>
      </c>
      <c r="ES43" s="43" t="s">
        <v>338</v>
      </c>
      <c r="ET43" s="43" t="s">
        <v>340</v>
      </c>
      <c r="EU43" s="43" t="s">
        <v>338</v>
      </c>
      <c r="EV43" s="43" t="s">
        <v>338</v>
      </c>
      <c r="EW43" s="43" t="s">
        <v>338</v>
      </c>
      <c r="EX43" s="43" t="s">
        <v>338</v>
      </c>
      <c r="EY43" s="43" t="s">
        <v>338</v>
      </c>
      <c r="EZ43" s="43" t="s">
        <v>340</v>
      </c>
      <c r="FA43" s="43" t="s">
        <v>338</v>
      </c>
      <c r="FB43" s="43" t="s">
        <v>338</v>
      </c>
      <c r="FC43" s="43" t="s">
        <v>338</v>
      </c>
      <c r="FD43" s="43" t="s">
        <v>340</v>
      </c>
      <c r="FE43" s="43" t="s">
        <v>341</v>
      </c>
      <c r="FF43" s="43" t="s">
        <v>339</v>
      </c>
      <c r="FG43" s="43" t="s">
        <v>339</v>
      </c>
      <c r="FH43" s="43" t="s">
        <v>339</v>
      </c>
      <c r="FI43" s="43" t="s">
        <v>339</v>
      </c>
      <c r="FJ43" s="43" t="s">
        <v>338</v>
      </c>
      <c r="FK43" s="43" t="s">
        <v>338</v>
      </c>
      <c r="FL43" s="43" t="s">
        <v>338</v>
      </c>
      <c r="FM43" s="43" t="s">
        <v>340</v>
      </c>
      <c r="FN43" s="43" t="s">
        <v>338</v>
      </c>
      <c r="FO43" s="43" t="s">
        <v>338</v>
      </c>
      <c r="FP43" s="43" t="s">
        <v>338</v>
      </c>
      <c r="FQ43" s="43" t="s">
        <v>340</v>
      </c>
      <c r="FR43" s="43" t="s">
        <v>338</v>
      </c>
      <c r="FS43" s="43" t="s">
        <v>338</v>
      </c>
      <c r="FT43" s="43" t="s">
        <v>340</v>
      </c>
      <c r="FU43" s="43" t="s">
        <v>338</v>
      </c>
      <c r="FV43" s="43" t="s">
        <v>338</v>
      </c>
      <c r="FW43" s="43" t="s">
        <v>338</v>
      </c>
      <c r="FX43" s="43" t="s">
        <v>338</v>
      </c>
      <c r="FY43" s="43" t="s">
        <v>338</v>
      </c>
      <c r="FZ43" s="43" t="s">
        <v>340</v>
      </c>
      <c r="GA43" s="43" t="s">
        <v>340</v>
      </c>
      <c r="GB43" s="43" t="s">
        <v>340</v>
      </c>
      <c r="GC43" s="43" t="s">
        <v>340</v>
      </c>
      <c r="GD43" s="43" t="s">
        <v>341</v>
      </c>
      <c r="GE43" s="43" t="s">
        <v>340</v>
      </c>
      <c r="GF43" s="43" t="s">
        <v>338</v>
      </c>
      <c r="GG43" s="43" t="s">
        <v>338</v>
      </c>
      <c r="GH43" s="43" t="s">
        <v>338</v>
      </c>
      <c r="GI43" s="43" t="s">
        <v>338</v>
      </c>
      <c r="GJ43" s="43" t="s">
        <v>340</v>
      </c>
      <c r="GK43" s="43" t="s">
        <v>338</v>
      </c>
      <c r="GL43" s="43" t="s">
        <v>338</v>
      </c>
      <c r="GM43" s="43" t="s">
        <v>338</v>
      </c>
      <c r="GN43" s="43" t="s">
        <v>338</v>
      </c>
      <c r="GO43" s="43" t="s">
        <v>338</v>
      </c>
      <c r="GP43" s="43" t="s">
        <v>338</v>
      </c>
      <c r="GQ43" s="43" t="s">
        <v>338</v>
      </c>
      <c r="GR43" s="43" t="s">
        <v>338</v>
      </c>
      <c r="GS43" s="43" t="s">
        <v>341</v>
      </c>
    </row>
    <row r="44" spans="1:201" x14ac:dyDescent="0.3">
      <c r="A44" s="45"/>
      <c r="B44" s="47" t="s">
        <v>726</v>
      </c>
      <c r="C44" s="47" t="s">
        <v>502</v>
      </c>
      <c r="D44" s="45" t="s">
        <v>329</v>
      </c>
      <c r="E44" s="45" t="s">
        <v>329</v>
      </c>
      <c r="F44" s="45" t="s">
        <v>433</v>
      </c>
      <c r="G44" s="43" t="s">
        <v>495</v>
      </c>
      <c r="H44" s="43" t="s">
        <v>497</v>
      </c>
      <c r="I44" s="119" t="s">
        <v>337</v>
      </c>
      <c r="J44" s="119" t="s">
        <v>829</v>
      </c>
      <c r="K44" s="119" t="s">
        <v>852</v>
      </c>
      <c r="L44" s="50">
        <v>9</v>
      </c>
      <c r="M44" s="129" t="s">
        <v>507</v>
      </c>
      <c r="N44" s="43" t="s">
        <v>338</v>
      </c>
      <c r="O44" s="43" t="s">
        <v>338</v>
      </c>
      <c r="P44" s="43" t="s">
        <v>340</v>
      </c>
      <c r="Q44" s="43" t="s">
        <v>338</v>
      </c>
      <c r="R44" s="43" t="s">
        <v>338</v>
      </c>
      <c r="S44" s="43" t="s">
        <v>338</v>
      </c>
      <c r="T44" s="43" t="s">
        <v>341</v>
      </c>
      <c r="U44" s="43" t="s">
        <v>338</v>
      </c>
      <c r="V44" s="43" t="s">
        <v>341</v>
      </c>
      <c r="W44" s="43" t="s">
        <v>341</v>
      </c>
      <c r="X44" s="43" t="s">
        <v>340</v>
      </c>
      <c r="Y44" s="43" t="s">
        <v>340</v>
      </c>
      <c r="Z44" s="43" t="s">
        <v>338</v>
      </c>
      <c r="AA44" s="43" t="s">
        <v>338</v>
      </c>
      <c r="AB44" s="43" t="s">
        <v>338</v>
      </c>
      <c r="AC44" s="43" t="s">
        <v>338</v>
      </c>
      <c r="AD44" s="43" t="s">
        <v>338</v>
      </c>
      <c r="AE44" s="43" t="s">
        <v>338</v>
      </c>
      <c r="AF44" s="43" t="s">
        <v>338</v>
      </c>
      <c r="AG44" s="43" t="s">
        <v>338</v>
      </c>
      <c r="AH44" s="43" t="s">
        <v>338</v>
      </c>
      <c r="AI44" s="43" t="s">
        <v>340</v>
      </c>
      <c r="AJ44" s="43" t="s">
        <v>338</v>
      </c>
      <c r="AK44" s="43" t="s">
        <v>338</v>
      </c>
      <c r="AL44" s="43" t="s">
        <v>341</v>
      </c>
      <c r="AM44" s="43" t="s">
        <v>338</v>
      </c>
      <c r="AN44" s="43" t="s">
        <v>338</v>
      </c>
      <c r="AO44" s="43" t="s">
        <v>338</v>
      </c>
      <c r="AP44" s="43" t="s">
        <v>338</v>
      </c>
      <c r="AQ44" s="43" t="s">
        <v>338</v>
      </c>
      <c r="AR44" s="43" t="s">
        <v>341</v>
      </c>
      <c r="AS44" s="43" t="s">
        <v>338</v>
      </c>
      <c r="AT44" s="43" t="s">
        <v>338</v>
      </c>
      <c r="AU44" s="43" t="s">
        <v>338</v>
      </c>
      <c r="AV44" s="43" t="s">
        <v>338</v>
      </c>
      <c r="AW44" s="43" t="s">
        <v>338</v>
      </c>
      <c r="AX44" s="43" t="s">
        <v>338</v>
      </c>
      <c r="AY44" s="43" t="s">
        <v>338</v>
      </c>
      <c r="AZ44" s="43" t="s">
        <v>341</v>
      </c>
      <c r="BA44" s="43" t="s">
        <v>338</v>
      </c>
      <c r="BB44" s="43" t="s">
        <v>338</v>
      </c>
      <c r="BC44" s="43" t="s">
        <v>340</v>
      </c>
      <c r="BD44" s="43" t="s">
        <v>338</v>
      </c>
      <c r="BE44" s="43" t="s">
        <v>338</v>
      </c>
      <c r="BF44" s="43" t="s">
        <v>339</v>
      </c>
      <c r="BG44" s="43" t="s">
        <v>339</v>
      </c>
      <c r="BH44" s="129" t="s">
        <v>878</v>
      </c>
      <c r="BI44" s="43" t="s">
        <v>338</v>
      </c>
      <c r="BJ44" s="43" t="s">
        <v>338</v>
      </c>
      <c r="BK44" s="43" t="s">
        <v>340</v>
      </c>
      <c r="BL44" s="43" t="s">
        <v>338</v>
      </c>
      <c r="BM44" s="43" t="s">
        <v>338</v>
      </c>
      <c r="BN44" s="43" t="s">
        <v>338</v>
      </c>
      <c r="BO44" s="43" t="s">
        <v>341</v>
      </c>
      <c r="BP44" s="43" t="s">
        <v>338</v>
      </c>
      <c r="BQ44" s="43" t="s">
        <v>341</v>
      </c>
      <c r="BR44" s="43" t="s">
        <v>341</v>
      </c>
      <c r="BS44" s="43" t="s">
        <v>338</v>
      </c>
      <c r="BT44" s="43" t="s">
        <v>338</v>
      </c>
      <c r="BU44" s="43" t="s">
        <v>338</v>
      </c>
      <c r="BV44" s="43" t="s">
        <v>338</v>
      </c>
      <c r="BW44" s="43" t="s">
        <v>338</v>
      </c>
      <c r="BX44" s="43" t="s">
        <v>338</v>
      </c>
      <c r="BY44" s="43" t="s">
        <v>338</v>
      </c>
      <c r="BZ44" s="43" t="s">
        <v>340</v>
      </c>
      <c r="CA44" s="43" t="s">
        <v>338</v>
      </c>
      <c r="CB44" s="43" t="s">
        <v>338</v>
      </c>
      <c r="CC44" s="43" t="s">
        <v>341</v>
      </c>
      <c r="CD44" s="43" t="s">
        <v>338</v>
      </c>
      <c r="CE44" s="43" t="s">
        <v>340</v>
      </c>
      <c r="CF44" s="43" t="s">
        <v>338</v>
      </c>
      <c r="CG44" s="43" t="s">
        <v>338</v>
      </c>
      <c r="CH44" s="43" t="s">
        <v>341</v>
      </c>
      <c r="CI44" s="43" t="s">
        <v>340</v>
      </c>
      <c r="CJ44" s="43" t="s">
        <v>338</v>
      </c>
      <c r="CK44" s="43" t="s">
        <v>341</v>
      </c>
      <c r="CL44" s="43" t="s">
        <v>338</v>
      </c>
      <c r="CM44" s="43" t="s">
        <v>341</v>
      </c>
      <c r="CN44" s="43" t="s">
        <v>338</v>
      </c>
      <c r="CO44" s="43" t="s">
        <v>338</v>
      </c>
      <c r="CP44" s="43" t="s">
        <v>338</v>
      </c>
      <c r="CQ44" s="43" t="s">
        <v>338</v>
      </c>
      <c r="CR44" s="43" t="s">
        <v>341</v>
      </c>
      <c r="CS44" s="43" t="s">
        <v>341</v>
      </c>
      <c r="CT44" s="43" t="s">
        <v>341</v>
      </c>
      <c r="CU44" s="43" t="s">
        <v>338</v>
      </c>
      <c r="CV44" s="43" t="s">
        <v>340</v>
      </c>
      <c r="CW44" s="43" t="s">
        <v>338</v>
      </c>
      <c r="CX44" s="43" t="s">
        <v>338</v>
      </c>
      <c r="CY44" s="43" t="s">
        <v>338</v>
      </c>
      <c r="CZ44" s="43" t="s">
        <v>340</v>
      </c>
      <c r="DA44" s="43" t="s">
        <v>340</v>
      </c>
      <c r="DB44" s="43" t="s">
        <v>338</v>
      </c>
      <c r="DC44" s="43" t="s">
        <v>338</v>
      </c>
      <c r="DD44" s="43" t="s">
        <v>338</v>
      </c>
      <c r="DE44" s="43" t="s">
        <v>338</v>
      </c>
      <c r="DF44" s="43" t="s">
        <v>340</v>
      </c>
      <c r="DG44" s="43" t="s">
        <v>338</v>
      </c>
      <c r="DH44" s="43" t="s">
        <v>338</v>
      </c>
      <c r="DI44" s="43" t="s">
        <v>338</v>
      </c>
      <c r="DJ44" s="43" t="s">
        <v>338</v>
      </c>
      <c r="DK44" s="43" t="s">
        <v>338</v>
      </c>
      <c r="DL44" s="43" t="s">
        <v>340</v>
      </c>
      <c r="DM44" s="43" t="s">
        <v>338</v>
      </c>
      <c r="DN44" s="43" t="s">
        <v>340</v>
      </c>
      <c r="DO44" s="43" t="s">
        <v>338</v>
      </c>
      <c r="DP44" s="43" t="s">
        <v>338</v>
      </c>
      <c r="DQ44" s="43" t="s">
        <v>338</v>
      </c>
      <c r="DR44" s="43" t="s">
        <v>338</v>
      </c>
      <c r="DS44" s="43" t="s">
        <v>340</v>
      </c>
      <c r="DT44" s="43" t="s">
        <v>338</v>
      </c>
      <c r="DU44" s="43" t="s">
        <v>340</v>
      </c>
      <c r="DV44" s="43" t="s">
        <v>338</v>
      </c>
      <c r="DW44" s="43" t="s">
        <v>338</v>
      </c>
      <c r="DX44" s="43" t="s">
        <v>338</v>
      </c>
      <c r="DY44" s="43" t="s">
        <v>338</v>
      </c>
      <c r="DZ44" s="43" t="s">
        <v>340</v>
      </c>
      <c r="EA44" s="43" t="s">
        <v>338</v>
      </c>
      <c r="EB44" s="43" t="s">
        <v>340</v>
      </c>
      <c r="EC44" s="43" t="s">
        <v>338</v>
      </c>
      <c r="ED44" s="43" t="s">
        <v>338</v>
      </c>
      <c r="EE44" s="43" t="s">
        <v>338</v>
      </c>
      <c r="EF44" s="43" t="s">
        <v>338</v>
      </c>
      <c r="EG44" s="43" t="s">
        <v>338</v>
      </c>
      <c r="EH44" s="43" t="s">
        <v>340</v>
      </c>
      <c r="EI44" s="43" t="s">
        <v>338</v>
      </c>
      <c r="EJ44" s="43" t="s">
        <v>341</v>
      </c>
      <c r="EK44" s="43" t="s">
        <v>338</v>
      </c>
      <c r="EL44" s="43" t="s">
        <v>340</v>
      </c>
      <c r="EM44" s="43" t="s">
        <v>338</v>
      </c>
      <c r="EN44" s="43" t="s">
        <v>341</v>
      </c>
      <c r="EO44" s="43" t="s">
        <v>341</v>
      </c>
      <c r="EP44" s="43" t="s">
        <v>341</v>
      </c>
      <c r="EQ44" s="43" t="s">
        <v>338</v>
      </c>
      <c r="ER44" s="43" t="s">
        <v>338</v>
      </c>
      <c r="ES44" s="43" t="s">
        <v>338</v>
      </c>
      <c r="ET44" s="43" t="s">
        <v>340</v>
      </c>
      <c r="EU44" s="43" t="s">
        <v>338</v>
      </c>
      <c r="EV44" s="43" t="s">
        <v>338</v>
      </c>
      <c r="EW44" s="43" t="s">
        <v>338</v>
      </c>
      <c r="EX44" s="43" t="s">
        <v>338</v>
      </c>
      <c r="EY44" s="43" t="s">
        <v>338</v>
      </c>
      <c r="EZ44" s="43" t="s">
        <v>340</v>
      </c>
      <c r="FA44" s="43" t="s">
        <v>338</v>
      </c>
      <c r="FB44" s="43" t="s">
        <v>338</v>
      </c>
      <c r="FC44" s="43" t="s">
        <v>338</v>
      </c>
      <c r="FD44" s="43" t="s">
        <v>340</v>
      </c>
      <c r="FE44" s="43" t="s">
        <v>341</v>
      </c>
      <c r="FF44" s="43" t="s">
        <v>339</v>
      </c>
      <c r="FG44" s="43" t="s">
        <v>339</v>
      </c>
      <c r="FH44" s="43" t="s">
        <v>339</v>
      </c>
      <c r="FI44" s="43" t="s">
        <v>339</v>
      </c>
      <c r="FJ44" s="43" t="s">
        <v>338</v>
      </c>
      <c r="FK44" s="43" t="s">
        <v>338</v>
      </c>
      <c r="FL44" s="43" t="s">
        <v>338</v>
      </c>
      <c r="FM44" s="43" t="s">
        <v>340</v>
      </c>
      <c r="FN44" s="43" t="s">
        <v>338</v>
      </c>
      <c r="FO44" s="43" t="s">
        <v>338</v>
      </c>
      <c r="FP44" s="43" t="s">
        <v>338</v>
      </c>
      <c r="FQ44" s="43" t="s">
        <v>340</v>
      </c>
      <c r="FR44" s="43" t="s">
        <v>338</v>
      </c>
      <c r="FS44" s="43" t="s">
        <v>338</v>
      </c>
      <c r="FT44" s="43" t="s">
        <v>340</v>
      </c>
      <c r="FU44" s="43" t="s">
        <v>338</v>
      </c>
      <c r="FV44" s="43" t="s">
        <v>338</v>
      </c>
      <c r="FW44" s="43" t="s">
        <v>338</v>
      </c>
      <c r="FX44" s="43" t="s">
        <v>338</v>
      </c>
      <c r="FY44" s="43" t="s">
        <v>338</v>
      </c>
      <c r="FZ44" s="43" t="s">
        <v>340</v>
      </c>
      <c r="GA44" s="43" t="s">
        <v>340</v>
      </c>
      <c r="GB44" s="43" t="s">
        <v>340</v>
      </c>
      <c r="GC44" s="43" t="s">
        <v>340</v>
      </c>
      <c r="GD44" s="43" t="s">
        <v>341</v>
      </c>
      <c r="GE44" s="43" t="s">
        <v>340</v>
      </c>
      <c r="GF44" s="43" t="s">
        <v>338</v>
      </c>
      <c r="GG44" s="43" t="s">
        <v>338</v>
      </c>
      <c r="GH44" s="43" t="s">
        <v>338</v>
      </c>
      <c r="GI44" s="43" t="s">
        <v>338</v>
      </c>
      <c r="GJ44" s="43" t="s">
        <v>340</v>
      </c>
      <c r="GK44" s="43" t="s">
        <v>338</v>
      </c>
      <c r="GL44" s="43" t="s">
        <v>338</v>
      </c>
      <c r="GM44" s="43" t="s">
        <v>338</v>
      </c>
      <c r="GN44" s="43" t="s">
        <v>338</v>
      </c>
      <c r="GO44" s="43" t="s">
        <v>338</v>
      </c>
      <c r="GP44" s="43" t="s">
        <v>338</v>
      </c>
      <c r="GQ44" s="43" t="s">
        <v>338</v>
      </c>
      <c r="GR44" s="43" t="s">
        <v>338</v>
      </c>
      <c r="GS44" s="43" t="s">
        <v>341</v>
      </c>
    </row>
    <row r="45" spans="1:201" x14ac:dyDescent="0.3">
      <c r="A45" s="45"/>
      <c r="B45" s="47" t="s">
        <v>726</v>
      </c>
      <c r="C45" s="47" t="s">
        <v>502</v>
      </c>
      <c r="D45" s="45" t="s">
        <v>329</v>
      </c>
      <c r="E45" s="45" t="s">
        <v>330</v>
      </c>
      <c r="F45" s="45" t="s">
        <v>433</v>
      </c>
      <c r="G45" s="43" t="s">
        <v>495</v>
      </c>
      <c r="H45" s="43" t="s">
        <v>497</v>
      </c>
      <c r="I45" s="119" t="s">
        <v>337</v>
      </c>
      <c r="J45" s="119" t="s">
        <v>831</v>
      </c>
      <c r="K45" s="119" t="s">
        <v>853</v>
      </c>
      <c r="L45" s="50">
        <v>17</v>
      </c>
      <c r="M45" s="129" t="s">
        <v>507</v>
      </c>
      <c r="N45" s="43" t="s">
        <v>338</v>
      </c>
      <c r="O45" s="43" t="s">
        <v>338</v>
      </c>
      <c r="P45" s="43" t="s">
        <v>340</v>
      </c>
      <c r="Q45" s="43" t="s">
        <v>338</v>
      </c>
      <c r="R45" s="43" t="s">
        <v>338</v>
      </c>
      <c r="S45" s="43" t="s">
        <v>338</v>
      </c>
      <c r="T45" s="43" t="s">
        <v>341</v>
      </c>
      <c r="U45" s="43" t="s">
        <v>338</v>
      </c>
      <c r="V45" s="43" t="s">
        <v>341</v>
      </c>
      <c r="W45" s="43" t="s">
        <v>341</v>
      </c>
      <c r="X45" s="43" t="s">
        <v>340</v>
      </c>
      <c r="Y45" s="43" t="s">
        <v>340</v>
      </c>
      <c r="Z45" s="43" t="s">
        <v>338</v>
      </c>
      <c r="AA45" s="43" t="s">
        <v>338</v>
      </c>
      <c r="AB45" s="43" t="s">
        <v>338</v>
      </c>
      <c r="AC45" s="43" t="s">
        <v>338</v>
      </c>
      <c r="AD45" s="43" t="s">
        <v>338</v>
      </c>
      <c r="AE45" s="43" t="s">
        <v>338</v>
      </c>
      <c r="AF45" s="43" t="s">
        <v>338</v>
      </c>
      <c r="AG45" s="43" t="s">
        <v>338</v>
      </c>
      <c r="AH45" s="43" t="s">
        <v>338</v>
      </c>
      <c r="AI45" s="43" t="s">
        <v>340</v>
      </c>
      <c r="AJ45" s="43" t="s">
        <v>338</v>
      </c>
      <c r="AK45" s="43" t="s">
        <v>338</v>
      </c>
      <c r="AL45" s="43" t="s">
        <v>341</v>
      </c>
      <c r="AM45" s="43" t="s">
        <v>338</v>
      </c>
      <c r="AN45" s="43" t="s">
        <v>338</v>
      </c>
      <c r="AO45" s="43" t="s">
        <v>338</v>
      </c>
      <c r="AP45" s="43" t="s">
        <v>338</v>
      </c>
      <c r="AQ45" s="43" t="s">
        <v>338</v>
      </c>
      <c r="AR45" s="43" t="s">
        <v>341</v>
      </c>
      <c r="AS45" s="43" t="s">
        <v>338</v>
      </c>
      <c r="AT45" s="43" t="s">
        <v>338</v>
      </c>
      <c r="AU45" s="43" t="s">
        <v>338</v>
      </c>
      <c r="AV45" s="43" t="s">
        <v>338</v>
      </c>
      <c r="AW45" s="43" t="s">
        <v>338</v>
      </c>
      <c r="AX45" s="43" t="s">
        <v>338</v>
      </c>
      <c r="AY45" s="43" t="s">
        <v>338</v>
      </c>
      <c r="AZ45" s="43" t="s">
        <v>341</v>
      </c>
      <c r="BA45" s="43" t="s">
        <v>338</v>
      </c>
      <c r="BB45" s="43" t="s">
        <v>338</v>
      </c>
      <c r="BC45" s="43" t="s">
        <v>340</v>
      </c>
      <c r="BD45" s="43" t="s">
        <v>338</v>
      </c>
      <c r="BE45" s="43" t="s">
        <v>338</v>
      </c>
      <c r="BF45" s="43" t="s">
        <v>339</v>
      </c>
      <c r="BG45" s="43" t="s">
        <v>339</v>
      </c>
      <c r="BH45" s="129" t="s">
        <v>878</v>
      </c>
      <c r="BI45" s="43" t="s">
        <v>338</v>
      </c>
      <c r="BJ45" s="43" t="s">
        <v>338</v>
      </c>
      <c r="BK45" s="43" t="s">
        <v>340</v>
      </c>
      <c r="BL45" s="43" t="s">
        <v>338</v>
      </c>
      <c r="BM45" s="43" t="s">
        <v>338</v>
      </c>
      <c r="BN45" s="43" t="s">
        <v>338</v>
      </c>
      <c r="BO45" s="43" t="s">
        <v>341</v>
      </c>
      <c r="BP45" s="43" t="s">
        <v>338</v>
      </c>
      <c r="BQ45" s="43" t="s">
        <v>341</v>
      </c>
      <c r="BR45" s="43" t="s">
        <v>341</v>
      </c>
      <c r="BS45" s="43" t="s">
        <v>338</v>
      </c>
      <c r="BT45" s="43" t="s">
        <v>338</v>
      </c>
      <c r="BU45" s="43" t="s">
        <v>338</v>
      </c>
      <c r="BV45" s="43" t="s">
        <v>338</v>
      </c>
      <c r="BW45" s="43" t="s">
        <v>338</v>
      </c>
      <c r="BX45" s="43" t="s">
        <v>338</v>
      </c>
      <c r="BY45" s="43" t="s">
        <v>338</v>
      </c>
      <c r="BZ45" s="43" t="s">
        <v>340</v>
      </c>
      <c r="CA45" s="43" t="s">
        <v>338</v>
      </c>
      <c r="CB45" s="43" t="s">
        <v>338</v>
      </c>
      <c r="CC45" s="43" t="s">
        <v>341</v>
      </c>
      <c r="CD45" s="43" t="s">
        <v>338</v>
      </c>
      <c r="CE45" s="43" t="s">
        <v>340</v>
      </c>
      <c r="CF45" s="43" t="s">
        <v>338</v>
      </c>
      <c r="CG45" s="43" t="s">
        <v>338</v>
      </c>
      <c r="CH45" s="43" t="s">
        <v>341</v>
      </c>
      <c r="CI45" s="43" t="s">
        <v>340</v>
      </c>
      <c r="CJ45" s="43" t="s">
        <v>338</v>
      </c>
      <c r="CK45" s="43" t="s">
        <v>341</v>
      </c>
      <c r="CL45" s="43" t="s">
        <v>338</v>
      </c>
      <c r="CM45" s="43" t="s">
        <v>341</v>
      </c>
      <c r="CN45" s="43" t="s">
        <v>338</v>
      </c>
      <c r="CO45" s="43" t="s">
        <v>338</v>
      </c>
      <c r="CP45" s="43" t="s">
        <v>338</v>
      </c>
      <c r="CQ45" s="43" t="s">
        <v>338</v>
      </c>
      <c r="CR45" s="43" t="s">
        <v>341</v>
      </c>
      <c r="CS45" s="43" t="s">
        <v>341</v>
      </c>
      <c r="CT45" s="43" t="s">
        <v>341</v>
      </c>
      <c r="CU45" s="43" t="s">
        <v>338</v>
      </c>
      <c r="CV45" s="43" t="s">
        <v>340</v>
      </c>
      <c r="CW45" s="43" t="s">
        <v>338</v>
      </c>
      <c r="CX45" s="43" t="s">
        <v>338</v>
      </c>
      <c r="CY45" s="43" t="s">
        <v>338</v>
      </c>
      <c r="CZ45" s="43" t="s">
        <v>340</v>
      </c>
      <c r="DA45" s="43" t="s">
        <v>340</v>
      </c>
      <c r="DB45" s="43" t="s">
        <v>338</v>
      </c>
      <c r="DC45" s="43" t="s">
        <v>338</v>
      </c>
      <c r="DD45" s="43" t="s">
        <v>338</v>
      </c>
      <c r="DE45" s="43" t="s">
        <v>338</v>
      </c>
      <c r="DF45" s="43" t="s">
        <v>340</v>
      </c>
      <c r="DG45" s="43" t="s">
        <v>338</v>
      </c>
      <c r="DH45" s="43" t="s">
        <v>338</v>
      </c>
      <c r="DI45" s="43" t="s">
        <v>338</v>
      </c>
      <c r="DJ45" s="43" t="s">
        <v>338</v>
      </c>
      <c r="DK45" s="43" t="s">
        <v>338</v>
      </c>
      <c r="DL45" s="43" t="s">
        <v>340</v>
      </c>
      <c r="DM45" s="43" t="s">
        <v>338</v>
      </c>
      <c r="DN45" s="43" t="s">
        <v>340</v>
      </c>
      <c r="DO45" s="43" t="s">
        <v>338</v>
      </c>
      <c r="DP45" s="43" t="s">
        <v>338</v>
      </c>
      <c r="DQ45" s="43" t="s">
        <v>338</v>
      </c>
      <c r="DR45" s="43" t="s">
        <v>338</v>
      </c>
      <c r="DS45" s="43" t="s">
        <v>340</v>
      </c>
      <c r="DT45" s="43" t="s">
        <v>338</v>
      </c>
      <c r="DU45" s="43" t="s">
        <v>340</v>
      </c>
      <c r="DV45" s="43" t="s">
        <v>338</v>
      </c>
      <c r="DW45" s="43" t="s">
        <v>338</v>
      </c>
      <c r="DX45" s="43" t="s">
        <v>338</v>
      </c>
      <c r="DY45" s="43" t="s">
        <v>338</v>
      </c>
      <c r="DZ45" s="43" t="s">
        <v>340</v>
      </c>
      <c r="EA45" s="43" t="s">
        <v>338</v>
      </c>
      <c r="EB45" s="43" t="s">
        <v>340</v>
      </c>
      <c r="EC45" s="43" t="s">
        <v>338</v>
      </c>
      <c r="ED45" s="43" t="s">
        <v>338</v>
      </c>
      <c r="EE45" s="43" t="s">
        <v>338</v>
      </c>
      <c r="EF45" s="43" t="s">
        <v>338</v>
      </c>
      <c r="EG45" s="43" t="s">
        <v>338</v>
      </c>
      <c r="EH45" s="43" t="s">
        <v>340</v>
      </c>
      <c r="EI45" s="43" t="s">
        <v>338</v>
      </c>
      <c r="EJ45" s="43" t="s">
        <v>341</v>
      </c>
      <c r="EK45" s="43" t="s">
        <v>338</v>
      </c>
      <c r="EL45" s="43" t="s">
        <v>340</v>
      </c>
      <c r="EM45" s="43" t="s">
        <v>338</v>
      </c>
      <c r="EN45" s="43" t="s">
        <v>341</v>
      </c>
      <c r="EO45" s="43" t="s">
        <v>341</v>
      </c>
      <c r="EP45" s="43" t="s">
        <v>341</v>
      </c>
      <c r="EQ45" s="43" t="s">
        <v>338</v>
      </c>
      <c r="ER45" s="43" t="s">
        <v>338</v>
      </c>
      <c r="ES45" s="43" t="s">
        <v>338</v>
      </c>
      <c r="ET45" s="43" t="s">
        <v>340</v>
      </c>
      <c r="EU45" s="43" t="s">
        <v>338</v>
      </c>
      <c r="EV45" s="43" t="s">
        <v>338</v>
      </c>
      <c r="EW45" s="43" t="s">
        <v>338</v>
      </c>
      <c r="EX45" s="43" t="s">
        <v>338</v>
      </c>
      <c r="EY45" s="43" t="s">
        <v>338</v>
      </c>
      <c r="EZ45" s="43" t="s">
        <v>340</v>
      </c>
      <c r="FA45" s="43" t="s">
        <v>338</v>
      </c>
      <c r="FB45" s="43" t="s">
        <v>338</v>
      </c>
      <c r="FC45" s="43" t="s">
        <v>338</v>
      </c>
      <c r="FD45" s="43" t="s">
        <v>340</v>
      </c>
      <c r="FE45" s="43" t="s">
        <v>341</v>
      </c>
      <c r="FF45" s="43" t="s">
        <v>339</v>
      </c>
      <c r="FG45" s="43" t="s">
        <v>339</v>
      </c>
      <c r="FH45" s="43" t="s">
        <v>339</v>
      </c>
      <c r="FI45" s="43" t="s">
        <v>339</v>
      </c>
      <c r="FJ45" s="43" t="s">
        <v>338</v>
      </c>
      <c r="FK45" s="43" t="s">
        <v>338</v>
      </c>
      <c r="FL45" s="43" t="s">
        <v>338</v>
      </c>
      <c r="FM45" s="43" t="s">
        <v>340</v>
      </c>
      <c r="FN45" s="43" t="s">
        <v>338</v>
      </c>
      <c r="FO45" s="43" t="s">
        <v>338</v>
      </c>
      <c r="FP45" s="43" t="s">
        <v>338</v>
      </c>
      <c r="FQ45" s="43" t="s">
        <v>340</v>
      </c>
      <c r="FR45" s="43" t="s">
        <v>338</v>
      </c>
      <c r="FS45" s="43" t="s">
        <v>338</v>
      </c>
      <c r="FT45" s="43" t="s">
        <v>340</v>
      </c>
      <c r="FU45" s="43" t="s">
        <v>338</v>
      </c>
      <c r="FV45" s="43" t="s">
        <v>338</v>
      </c>
      <c r="FW45" s="43" t="s">
        <v>338</v>
      </c>
      <c r="FX45" s="43" t="s">
        <v>338</v>
      </c>
      <c r="FY45" s="43" t="s">
        <v>338</v>
      </c>
      <c r="FZ45" s="43" t="s">
        <v>340</v>
      </c>
      <c r="GA45" s="43" t="s">
        <v>340</v>
      </c>
      <c r="GB45" s="43" t="s">
        <v>340</v>
      </c>
      <c r="GC45" s="43" t="s">
        <v>340</v>
      </c>
      <c r="GD45" s="43" t="s">
        <v>341</v>
      </c>
      <c r="GE45" s="43" t="s">
        <v>340</v>
      </c>
      <c r="GF45" s="43" t="s">
        <v>338</v>
      </c>
      <c r="GG45" s="43" t="s">
        <v>338</v>
      </c>
      <c r="GH45" s="43" t="s">
        <v>338</v>
      </c>
      <c r="GI45" s="43" t="s">
        <v>338</v>
      </c>
      <c r="GJ45" s="43" t="s">
        <v>340</v>
      </c>
      <c r="GK45" s="43" t="s">
        <v>338</v>
      </c>
      <c r="GL45" s="43" t="s">
        <v>338</v>
      </c>
      <c r="GM45" s="43" t="s">
        <v>338</v>
      </c>
      <c r="GN45" s="43" t="s">
        <v>338</v>
      </c>
      <c r="GO45" s="43" t="s">
        <v>338</v>
      </c>
      <c r="GP45" s="43" t="s">
        <v>338</v>
      </c>
      <c r="GQ45" s="43" t="s">
        <v>338</v>
      </c>
      <c r="GR45" s="43" t="s">
        <v>338</v>
      </c>
      <c r="GS45" s="43" t="s">
        <v>341</v>
      </c>
    </row>
    <row r="46" spans="1:201" x14ac:dyDescent="0.3">
      <c r="A46" s="45"/>
      <c r="B46" s="47" t="s">
        <v>726</v>
      </c>
      <c r="C46" s="47" t="s">
        <v>502</v>
      </c>
      <c r="D46" s="45" t="s">
        <v>329</v>
      </c>
      <c r="E46" s="45" t="s">
        <v>337</v>
      </c>
      <c r="F46" s="45" t="s">
        <v>433</v>
      </c>
      <c r="G46" s="43" t="s">
        <v>495</v>
      </c>
      <c r="H46" s="43" t="s">
        <v>497</v>
      </c>
      <c r="I46" s="119" t="s">
        <v>337</v>
      </c>
      <c r="J46" s="119" t="s">
        <v>833</v>
      </c>
      <c r="K46" s="119" t="s">
        <v>854</v>
      </c>
      <c r="L46" s="50">
        <v>25</v>
      </c>
      <c r="M46" s="129" t="s">
        <v>507</v>
      </c>
      <c r="N46" s="43" t="s">
        <v>338</v>
      </c>
      <c r="O46" s="43" t="s">
        <v>338</v>
      </c>
      <c r="P46" s="43" t="s">
        <v>340</v>
      </c>
      <c r="Q46" s="43" t="s">
        <v>338</v>
      </c>
      <c r="R46" s="43" t="s">
        <v>338</v>
      </c>
      <c r="S46" s="43" t="s">
        <v>338</v>
      </c>
      <c r="T46" s="43" t="s">
        <v>341</v>
      </c>
      <c r="U46" s="43" t="s">
        <v>338</v>
      </c>
      <c r="V46" s="43" t="s">
        <v>341</v>
      </c>
      <c r="W46" s="43" t="s">
        <v>341</v>
      </c>
      <c r="X46" s="43" t="s">
        <v>340</v>
      </c>
      <c r="Y46" s="43" t="s">
        <v>340</v>
      </c>
      <c r="Z46" s="43" t="s">
        <v>338</v>
      </c>
      <c r="AA46" s="43" t="s">
        <v>338</v>
      </c>
      <c r="AB46" s="43" t="s">
        <v>338</v>
      </c>
      <c r="AC46" s="43" t="s">
        <v>338</v>
      </c>
      <c r="AD46" s="43" t="s">
        <v>338</v>
      </c>
      <c r="AE46" s="43" t="s">
        <v>338</v>
      </c>
      <c r="AF46" s="43" t="s">
        <v>338</v>
      </c>
      <c r="AG46" s="43" t="s">
        <v>338</v>
      </c>
      <c r="AH46" s="43" t="s">
        <v>338</v>
      </c>
      <c r="AI46" s="43" t="s">
        <v>340</v>
      </c>
      <c r="AJ46" s="43" t="s">
        <v>338</v>
      </c>
      <c r="AK46" s="43" t="s">
        <v>338</v>
      </c>
      <c r="AL46" s="43" t="s">
        <v>341</v>
      </c>
      <c r="AM46" s="43" t="s">
        <v>338</v>
      </c>
      <c r="AN46" s="43" t="s">
        <v>338</v>
      </c>
      <c r="AO46" s="43" t="s">
        <v>338</v>
      </c>
      <c r="AP46" s="43" t="s">
        <v>338</v>
      </c>
      <c r="AQ46" s="43" t="s">
        <v>338</v>
      </c>
      <c r="AR46" s="43" t="s">
        <v>341</v>
      </c>
      <c r="AS46" s="43" t="s">
        <v>338</v>
      </c>
      <c r="AT46" s="43" t="s">
        <v>338</v>
      </c>
      <c r="AU46" s="43" t="s">
        <v>338</v>
      </c>
      <c r="AV46" s="43" t="s">
        <v>338</v>
      </c>
      <c r="AW46" s="43" t="s">
        <v>338</v>
      </c>
      <c r="AX46" s="43" t="s">
        <v>338</v>
      </c>
      <c r="AY46" s="43" t="s">
        <v>338</v>
      </c>
      <c r="AZ46" s="43" t="s">
        <v>341</v>
      </c>
      <c r="BA46" s="43" t="s">
        <v>338</v>
      </c>
      <c r="BB46" s="43" t="s">
        <v>338</v>
      </c>
      <c r="BC46" s="43" t="s">
        <v>340</v>
      </c>
      <c r="BD46" s="43" t="s">
        <v>338</v>
      </c>
      <c r="BE46" s="43" t="s">
        <v>338</v>
      </c>
      <c r="BF46" s="43" t="s">
        <v>339</v>
      </c>
      <c r="BG46" s="43" t="s">
        <v>339</v>
      </c>
      <c r="BH46" s="129" t="s">
        <v>878</v>
      </c>
      <c r="BI46" s="43" t="s">
        <v>338</v>
      </c>
      <c r="BJ46" s="43" t="s">
        <v>338</v>
      </c>
      <c r="BK46" s="43" t="s">
        <v>340</v>
      </c>
      <c r="BL46" s="43" t="s">
        <v>338</v>
      </c>
      <c r="BM46" s="43" t="s">
        <v>338</v>
      </c>
      <c r="BN46" s="43" t="s">
        <v>338</v>
      </c>
      <c r="BO46" s="43" t="s">
        <v>341</v>
      </c>
      <c r="BP46" s="43" t="s">
        <v>338</v>
      </c>
      <c r="BQ46" s="43" t="s">
        <v>341</v>
      </c>
      <c r="BR46" s="43" t="s">
        <v>341</v>
      </c>
      <c r="BS46" s="43" t="s">
        <v>338</v>
      </c>
      <c r="BT46" s="43" t="s">
        <v>338</v>
      </c>
      <c r="BU46" s="43" t="s">
        <v>338</v>
      </c>
      <c r="BV46" s="43" t="s">
        <v>338</v>
      </c>
      <c r="BW46" s="43" t="s">
        <v>338</v>
      </c>
      <c r="BX46" s="43" t="s">
        <v>338</v>
      </c>
      <c r="BY46" s="43" t="s">
        <v>338</v>
      </c>
      <c r="BZ46" s="43" t="s">
        <v>340</v>
      </c>
      <c r="CA46" s="43" t="s">
        <v>338</v>
      </c>
      <c r="CB46" s="43" t="s">
        <v>338</v>
      </c>
      <c r="CC46" s="43" t="s">
        <v>341</v>
      </c>
      <c r="CD46" s="43" t="s">
        <v>338</v>
      </c>
      <c r="CE46" s="43" t="s">
        <v>340</v>
      </c>
      <c r="CF46" s="43" t="s">
        <v>338</v>
      </c>
      <c r="CG46" s="43" t="s">
        <v>338</v>
      </c>
      <c r="CH46" s="43" t="s">
        <v>341</v>
      </c>
      <c r="CI46" s="43" t="s">
        <v>340</v>
      </c>
      <c r="CJ46" s="43" t="s">
        <v>338</v>
      </c>
      <c r="CK46" s="43" t="s">
        <v>341</v>
      </c>
      <c r="CL46" s="43" t="s">
        <v>338</v>
      </c>
      <c r="CM46" s="43" t="s">
        <v>341</v>
      </c>
      <c r="CN46" s="43" t="s">
        <v>338</v>
      </c>
      <c r="CO46" s="43" t="s">
        <v>341</v>
      </c>
      <c r="CP46" s="43" t="s">
        <v>341</v>
      </c>
      <c r="CQ46" s="43" t="s">
        <v>341</v>
      </c>
      <c r="CR46" s="43" t="s">
        <v>341</v>
      </c>
      <c r="CS46" s="43" t="s">
        <v>341</v>
      </c>
      <c r="CT46" s="43" t="s">
        <v>341</v>
      </c>
      <c r="CU46" s="43" t="s">
        <v>341</v>
      </c>
      <c r="CV46" s="43" t="s">
        <v>340</v>
      </c>
      <c r="CW46" s="43" t="s">
        <v>338</v>
      </c>
      <c r="CX46" s="43" t="s">
        <v>338</v>
      </c>
      <c r="CY46" s="43" t="s">
        <v>338</v>
      </c>
      <c r="CZ46" s="43" t="s">
        <v>340</v>
      </c>
      <c r="DA46" s="43" t="s">
        <v>340</v>
      </c>
      <c r="DB46" s="43" t="s">
        <v>338</v>
      </c>
      <c r="DC46" s="43" t="s">
        <v>338</v>
      </c>
      <c r="DD46" s="43" t="s">
        <v>338</v>
      </c>
      <c r="DE46" s="43" t="s">
        <v>338</v>
      </c>
      <c r="DF46" s="43" t="s">
        <v>340</v>
      </c>
      <c r="DG46" s="43" t="s">
        <v>338</v>
      </c>
      <c r="DH46" s="43" t="s">
        <v>338</v>
      </c>
      <c r="DI46" s="43" t="s">
        <v>338</v>
      </c>
      <c r="DJ46" s="43" t="s">
        <v>338</v>
      </c>
      <c r="DK46" s="43" t="s">
        <v>338</v>
      </c>
      <c r="DL46" s="43" t="s">
        <v>340</v>
      </c>
      <c r="DM46" s="43" t="s">
        <v>338</v>
      </c>
      <c r="DN46" s="43" t="s">
        <v>340</v>
      </c>
      <c r="DO46" s="43" t="s">
        <v>338</v>
      </c>
      <c r="DP46" s="43" t="s">
        <v>338</v>
      </c>
      <c r="DQ46" s="43" t="s">
        <v>338</v>
      </c>
      <c r="DR46" s="43" t="s">
        <v>338</v>
      </c>
      <c r="DS46" s="43" t="s">
        <v>340</v>
      </c>
      <c r="DT46" s="43" t="s">
        <v>338</v>
      </c>
      <c r="DU46" s="43" t="s">
        <v>340</v>
      </c>
      <c r="DV46" s="43" t="s">
        <v>338</v>
      </c>
      <c r="DW46" s="43" t="s">
        <v>338</v>
      </c>
      <c r="DX46" s="43" t="s">
        <v>338</v>
      </c>
      <c r="DY46" s="43" t="s">
        <v>338</v>
      </c>
      <c r="DZ46" s="43" t="s">
        <v>340</v>
      </c>
      <c r="EA46" s="43" t="s">
        <v>338</v>
      </c>
      <c r="EB46" s="43" t="s">
        <v>340</v>
      </c>
      <c r="EC46" s="43" t="s">
        <v>338</v>
      </c>
      <c r="ED46" s="43" t="s">
        <v>338</v>
      </c>
      <c r="EE46" s="43" t="s">
        <v>338</v>
      </c>
      <c r="EF46" s="43" t="s">
        <v>338</v>
      </c>
      <c r="EG46" s="43" t="s">
        <v>338</v>
      </c>
      <c r="EH46" s="43" t="s">
        <v>340</v>
      </c>
      <c r="EI46" s="43" t="s">
        <v>338</v>
      </c>
      <c r="EJ46" s="43" t="s">
        <v>341</v>
      </c>
      <c r="EK46" s="43" t="s">
        <v>338</v>
      </c>
      <c r="EL46" s="43" t="s">
        <v>340</v>
      </c>
      <c r="EM46" s="43" t="s">
        <v>338</v>
      </c>
      <c r="EN46" s="43" t="s">
        <v>341</v>
      </c>
      <c r="EO46" s="43" t="s">
        <v>341</v>
      </c>
      <c r="EP46" s="43" t="s">
        <v>341</v>
      </c>
      <c r="EQ46" s="43" t="s">
        <v>338</v>
      </c>
      <c r="ER46" s="43" t="s">
        <v>338</v>
      </c>
      <c r="ES46" s="43" t="s">
        <v>338</v>
      </c>
      <c r="ET46" s="43" t="s">
        <v>340</v>
      </c>
      <c r="EU46" s="43" t="s">
        <v>338</v>
      </c>
      <c r="EV46" s="43" t="s">
        <v>338</v>
      </c>
      <c r="EW46" s="43" t="s">
        <v>338</v>
      </c>
      <c r="EX46" s="43" t="s">
        <v>338</v>
      </c>
      <c r="EY46" s="43" t="s">
        <v>338</v>
      </c>
      <c r="EZ46" s="43" t="s">
        <v>340</v>
      </c>
      <c r="FA46" s="43" t="s">
        <v>338</v>
      </c>
      <c r="FB46" s="43" t="s">
        <v>338</v>
      </c>
      <c r="FC46" s="43" t="s">
        <v>338</v>
      </c>
      <c r="FD46" s="43" t="s">
        <v>340</v>
      </c>
      <c r="FE46" s="43" t="s">
        <v>341</v>
      </c>
      <c r="FF46" s="43" t="s">
        <v>339</v>
      </c>
      <c r="FG46" s="43" t="s">
        <v>339</v>
      </c>
      <c r="FH46" s="43" t="s">
        <v>339</v>
      </c>
      <c r="FI46" s="43" t="s">
        <v>339</v>
      </c>
      <c r="FJ46" s="43" t="s">
        <v>338</v>
      </c>
      <c r="FK46" s="43" t="s">
        <v>338</v>
      </c>
      <c r="FL46" s="43" t="s">
        <v>338</v>
      </c>
      <c r="FM46" s="43" t="s">
        <v>340</v>
      </c>
      <c r="FN46" s="43" t="s">
        <v>338</v>
      </c>
      <c r="FO46" s="43" t="s">
        <v>338</v>
      </c>
      <c r="FP46" s="43" t="s">
        <v>338</v>
      </c>
      <c r="FQ46" s="43" t="s">
        <v>340</v>
      </c>
      <c r="FR46" s="43" t="s">
        <v>338</v>
      </c>
      <c r="FS46" s="43" t="s">
        <v>338</v>
      </c>
      <c r="FT46" s="43" t="s">
        <v>340</v>
      </c>
      <c r="FU46" s="43" t="s">
        <v>338</v>
      </c>
      <c r="FV46" s="43" t="s">
        <v>338</v>
      </c>
      <c r="FW46" s="43" t="s">
        <v>338</v>
      </c>
      <c r="FX46" s="43" t="s">
        <v>338</v>
      </c>
      <c r="FY46" s="43" t="s">
        <v>338</v>
      </c>
      <c r="FZ46" s="43" t="s">
        <v>340</v>
      </c>
      <c r="GA46" s="43" t="s">
        <v>340</v>
      </c>
      <c r="GB46" s="43" t="s">
        <v>340</v>
      </c>
      <c r="GC46" s="43" t="s">
        <v>340</v>
      </c>
      <c r="GD46" s="43" t="s">
        <v>341</v>
      </c>
      <c r="GE46" s="43" t="s">
        <v>340</v>
      </c>
      <c r="GF46" s="43" t="s">
        <v>338</v>
      </c>
      <c r="GG46" s="43" t="s">
        <v>338</v>
      </c>
      <c r="GH46" s="43" t="s">
        <v>338</v>
      </c>
      <c r="GI46" s="43" t="s">
        <v>338</v>
      </c>
      <c r="GJ46" s="43" t="s">
        <v>340</v>
      </c>
      <c r="GK46" s="43" t="s">
        <v>338</v>
      </c>
      <c r="GL46" s="43" t="s">
        <v>338</v>
      </c>
      <c r="GM46" s="43" t="s">
        <v>338</v>
      </c>
      <c r="GN46" s="43" t="s">
        <v>338</v>
      </c>
      <c r="GO46" s="43" t="s">
        <v>338</v>
      </c>
      <c r="GP46" s="43" t="s">
        <v>338</v>
      </c>
      <c r="GQ46" s="43" t="s">
        <v>338</v>
      </c>
      <c r="GR46" s="43" t="s">
        <v>338</v>
      </c>
      <c r="GS46" s="43" t="s">
        <v>341</v>
      </c>
    </row>
    <row r="47" spans="1:201" x14ac:dyDescent="0.3">
      <c r="A47" s="45"/>
      <c r="B47" s="47" t="s">
        <v>727</v>
      </c>
      <c r="C47" s="47" t="s">
        <v>329</v>
      </c>
      <c r="D47" s="45" t="s">
        <v>337</v>
      </c>
      <c r="E47" s="45" t="s">
        <v>329</v>
      </c>
      <c r="F47" s="45" t="s">
        <v>433</v>
      </c>
      <c r="G47" s="43" t="s">
        <v>495</v>
      </c>
      <c r="H47" s="43" t="s">
        <v>497</v>
      </c>
      <c r="I47" s="119" t="s">
        <v>337</v>
      </c>
      <c r="J47" s="119" t="s">
        <v>829</v>
      </c>
      <c r="K47" s="119" t="s">
        <v>844</v>
      </c>
      <c r="L47" s="50">
        <v>7</v>
      </c>
      <c r="M47" s="129" t="s">
        <v>507</v>
      </c>
      <c r="N47" s="43" t="s">
        <v>338</v>
      </c>
      <c r="O47" s="43" t="s">
        <v>338</v>
      </c>
      <c r="P47" s="43" t="s">
        <v>340</v>
      </c>
      <c r="Q47" s="43" t="s">
        <v>338</v>
      </c>
      <c r="R47" s="43" t="s">
        <v>338</v>
      </c>
      <c r="S47" s="43" t="s">
        <v>338</v>
      </c>
      <c r="T47" s="43" t="s">
        <v>341</v>
      </c>
      <c r="U47" s="43" t="s">
        <v>338</v>
      </c>
      <c r="V47" s="43" t="s">
        <v>341</v>
      </c>
      <c r="W47" s="43" t="s">
        <v>341</v>
      </c>
      <c r="X47" s="43" t="s">
        <v>340</v>
      </c>
      <c r="Y47" s="43" t="s">
        <v>340</v>
      </c>
      <c r="Z47" s="43" t="s">
        <v>338</v>
      </c>
      <c r="AA47" s="43" t="s">
        <v>338</v>
      </c>
      <c r="AB47" s="43" t="s">
        <v>338</v>
      </c>
      <c r="AC47" s="43" t="s">
        <v>338</v>
      </c>
      <c r="AD47" s="43" t="s">
        <v>338</v>
      </c>
      <c r="AE47" s="43" t="s">
        <v>338</v>
      </c>
      <c r="AF47" s="43" t="s">
        <v>338</v>
      </c>
      <c r="AG47" s="43" t="s">
        <v>338</v>
      </c>
      <c r="AH47" s="43" t="s">
        <v>338</v>
      </c>
      <c r="AI47" s="43" t="s">
        <v>340</v>
      </c>
      <c r="AJ47" s="43" t="s">
        <v>338</v>
      </c>
      <c r="AK47" s="43" t="s">
        <v>338</v>
      </c>
      <c r="AL47" s="43" t="s">
        <v>341</v>
      </c>
      <c r="AM47" s="43" t="s">
        <v>338</v>
      </c>
      <c r="AN47" s="43" t="s">
        <v>338</v>
      </c>
      <c r="AO47" s="43" t="s">
        <v>338</v>
      </c>
      <c r="AP47" s="43" t="s">
        <v>338</v>
      </c>
      <c r="AQ47" s="43" t="s">
        <v>338</v>
      </c>
      <c r="AR47" s="43" t="s">
        <v>341</v>
      </c>
      <c r="AS47" s="43" t="s">
        <v>338</v>
      </c>
      <c r="AT47" s="43" t="s">
        <v>338</v>
      </c>
      <c r="AU47" s="43" t="s">
        <v>338</v>
      </c>
      <c r="AV47" s="43" t="s">
        <v>338</v>
      </c>
      <c r="AW47" s="43" t="s">
        <v>338</v>
      </c>
      <c r="AX47" s="43" t="s">
        <v>338</v>
      </c>
      <c r="AY47" s="43" t="s">
        <v>338</v>
      </c>
      <c r="AZ47" s="43" t="s">
        <v>341</v>
      </c>
      <c r="BA47" s="43" t="s">
        <v>338</v>
      </c>
      <c r="BB47" s="43" t="s">
        <v>338</v>
      </c>
      <c r="BC47" s="43" t="s">
        <v>340</v>
      </c>
      <c r="BD47" s="43" t="s">
        <v>338</v>
      </c>
      <c r="BE47" s="43" t="s">
        <v>338</v>
      </c>
      <c r="BF47" s="43" t="s">
        <v>339</v>
      </c>
      <c r="BG47" s="43" t="s">
        <v>339</v>
      </c>
      <c r="BH47" s="129" t="s">
        <v>878</v>
      </c>
      <c r="BI47" s="43" t="s">
        <v>338</v>
      </c>
      <c r="BJ47" s="43" t="s">
        <v>338</v>
      </c>
      <c r="BK47" s="43" t="s">
        <v>340</v>
      </c>
      <c r="BL47" s="43" t="s">
        <v>338</v>
      </c>
      <c r="BM47" s="43" t="s">
        <v>338</v>
      </c>
      <c r="BN47" s="43" t="s">
        <v>338</v>
      </c>
      <c r="BO47" s="43" t="s">
        <v>341</v>
      </c>
      <c r="BP47" s="43" t="s">
        <v>338</v>
      </c>
      <c r="BQ47" s="43" t="s">
        <v>341</v>
      </c>
      <c r="BR47" s="43" t="s">
        <v>341</v>
      </c>
      <c r="BS47" s="43" t="s">
        <v>338</v>
      </c>
      <c r="BT47" s="43" t="s">
        <v>338</v>
      </c>
      <c r="BU47" s="43" t="s">
        <v>338</v>
      </c>
      <c r="BV47" s="43" t="s">
        <v>338</v>
      </c>
      <c r="BW47" s="43" t="s">
        <v>338</v>
      </c>
      <c r="BX47" s="43" t="s">
        <v>341</v>
      </c>
      <c r="BY47" s="43" t="s">
        <v>338</v>
      </c>
      <c r="BZ47" s="43" t="s">
        <v>340</v>
      </c>
      <c r="CA47" s="43" t="s">
        <v>338</v>
      </c>
      <c r="CB47" s="43" t="s">
        <v>338</v>
      </c>
      <c r="CC47" s="43" t="s">
        <v>341</v>
      </c>
      <c r="CD47" s="43" t="s">
        <v>338</v>
      </c>
      <c r="CE47" s="43" t="s">
        <v>340</v>
      </c>
      <c r="CF47" s="43" t="s">
        <v>338</v>
      </c>
      <c r="CG47" s="43" t="s">
        <v>338</v>
      </c>
      <c r="CH47" s="43" t="s">
        <v>341</v>
      </c>
      <c r="CI47" s="43" t="s">
        <v>341</v>
      </c>
      <c r="CJ47" s="43" t="s">
        <v>340</v>
      </c>
      <c r="CK47" s="43" t="s">
        <v>341</v>
      </c>
      <c r="CL47" s="43" t="s">
        <v>338</v>
      </c>
      <c r="CM47" s="43" t="s">
        <v>341</v>
      </c>
      <c r="CN47" s="43" t="s">
        <v>338</v>
      </c>
      <c r="CO47" s="43" t="s">
        <v>338</v>
      </c>
      <c r="CP47" s="43" t="s">
        <v>338</v>
      </c>
      <c r="CQ47" s="43" t="s">
        <v>338</v>
      </c>
      <c r="CR47" s="43" t="s">
        <v>341</v>
      </c>
      <c r="CS47" s="43" t="s">
        <v>341</v>
      </c>
      <c r="CT47" s="43" t="s">
        <v>341</v>
      </c>
      <c r="CU47" s="43" t="s">
        <v>338</v>
      </c>
      <c r="CV47" s="43" t="s">
        <v>341</v>
      </c>
      <c r="CW47" s="43" t="s">
        <v>339</v>
      </c>
      <c r="CX47" s="43" t="s">
        <v>339</v>
      </c>
      <c r="CY47" s="43" t="s">
        <v>339</v>
      </c>
      <c r="CZ47" s="43" t="s">
        <v>341</v>
      </c>
      <c r="DA47" s="43" t="s">
        <v>339</v>
      </c>
      <c r="DB47" s="43" t="s">
        <v>339</v>
      </c>
      <c r="DC47" s="43" t="s">
        <v>339</v>
      </c>
      <c r="DD47" s="43" t="s">
        <v>339</v>
      </c>
      <c r="DE47" s="43" t="s">
        <v>340</v>
      </c>
      <c r="DF47" s="43" t="s">
        <v>340</v>
      </c>
      <c r="DG47" s="43" t="s">
        <v>338</v>
      </c>
      <c r="DH47" s="43" t="s">
        <v>338</v>
      </c>
      <c r="DI47" s="43" t="s">
        <v>338</v>
      </c>
      <c r="DJ47" s="43" t="s">
        <v>338</v>
      </c>
      <c r="DK47" s="43" t="s">
        <v>338</v>
      </c>
      <c r="DL47" s="43" t="s">
        <v>340</v>
      </c>
      <c r="DM47" s="43" t="s">
        <v>338</v>
      </c>
      <c r="DN47" s="43" t="s">
        <v>340</v>
      </c>
      <c r="DO47" s="43" t="s">
        <v>338</v>
      </c>
      <c r="DP47" s="43" t="s">
        <v>338</v>
      </c>
      <c r="DQ47" s="43" t="s">
        <v>338</v>
      </c>
      <c r="DR47" s="43" t="s">
        <v>338</v>
      </c>
      <c r="DS47" s="43" t="s">
        <v>340</v>
      </c>
      <c r="DT47" s="43" t="s">
        <v>338</v>
      </c>
      <c r="DU47" s="43" t="s">
        <v>341</v>
      </c>
      <c r="DV47" s="43" t="s">
        <v>339</v>
      </c>
      <c r="DW47" s="43" t="s">
        <v>339</v>
      </c>
      <c r="DX47" s="43" t="s">
        <v>339</v>
      </c>
      <c r="DY47" s="43" t="s">
        <v>339</v>
      </c>
      <c r="DZ47" s="43" t="s">
        <v>339</v>
      </c>
      <c r="EA47" s="43" t="s">
        <v>339</v>
      </c>
      <c r="EB47" s="43" t="s">
        <v>341</v>
      </c>
      <c r="EC47" s="43" t="s">
        <v>339</v>
      </c>
      <c r="ED47" s="43" t="s">
        <v>339</v>
      </c>
      <c r="EE47" s="43" t="s">
        <v>339</v>
      </c>
      <c r="EF47" s="43" t="s">
        <v>339</v>
      </c>
      <c r="EG47" s="43" t="s">
        <v>339</v>
      </c>
      <c r="EH47" s="43" t="s">
        <v>339</v>
      </c>
      <c r="EI47" s="43" t="s">
        <v>339</v>
      </c>
      <c r="EJ47" s="43" t="s">
        <v>339</v>
      </c>
      <c r="EK47" s="43" t="s">
        <v>339</v>
      </c>
      <c r="EL47" s="43" t="s">
        <v>341</v>
      </c>
      <c r="EM47" s="43" t="s">
        <v>339</v>
      </c>
      <c r="EN47" s="43" t="s">
        <v>341</v>
      </c>
      <c r="EO47" s="43" t="s">
        <v>341</v>
      </c>
      <c r="EP47" s="43" t="s">
        <v>341</v>
      </c>
      <c r="EQ47" s="43" t="s">
        <v>338</v>
      </c>
      <c r="ER47" s="43" t="s">
        <v>338</v>
      </c>
      <c r="ES47" s="43" t="s">
        <v>338</v>
      </c>
      <c r="ET47" s="43" t="s">
        <v>341</v>
      </c>
      <c r="EU47" s="43" t="s">
        <v>339</v>
      </c>
      <c r="EV47" s="43" t="s">
        <v>339</v>
      </c>
      <c r="EW47" s="43" t="s">
        <v>339</v>
      </c>
      <c r="EX47" s="43" t="s">
        <v>339</v>
      </c>
      <c r="EY47" s="43" t="s">
        <v>339</v>
      </c>
      <c r="EZ47" s="43" t="s">
        <v>341</v>
      </c>
      <c r="FA47" s="43" t="s">
        <v>339</v>
      </c>
      <c r="FB47" s="43" t="s">
        <v>341</v>
      </c>
      <c r="FC47" s="43" t="s">
        <v>339</v>
      </c>
      <c r="FD47" s="43" t="s">
        <v>341</v>
      </c>
      <c r="FE47" s="43" t="s">
        <v>341</v>
      </c>
      <c r="FF47" s="43" t="s">
        <v>339</v>
      </c>
      <c r="FG47" s="43" t="s">
        <v>339</v>
      </c>
      <c r="FH47" s="43" t="s">
        <v>339</v>
      </c>
      <c r="FI47" s="43" t="s">
        <v>339</v>
      </c>
      <c r="FJ47" s="43" t="s">
        <v>341</v>
      </c>
      <c r="FK47" s="43" t="s">
        <v>339</v>
      </c>
      <c r="FL47" s="43" t="s">
        <v>339</v>
      </c>
      <c r="FM47" s="43" t="s">
        <v>339</v>
      </c>
      <c r="FN47" s="43" t="s">
        <v>339</v>
      </c>
      <c r="FO47" s="43" t="s">
        <v>339</v>
      </c>
      <c r="FP47" s="43" t="s">
        <v>339</v>
      </c>
      <c r="FQ47" s="43" t="s">
        <v>341</v>
      </c>
      <c r="FR47" s="43" t="s">
        <v>339</v>
      </c>
      <c r="FS47" s="43" t="s">
        <v>339</v>
      </c>
      <c r="FT47" s="43" t="s">
        <v>339</v>
      </c>
      <c r="FU47" s="43" t="s">
        <v>338</v>
      </c>
      <c r="FV47" s="43" t="s">
        <v>338</v>
      </c>
      <c r="FW47" s="43" t="s">
        <v>338</v>
      </c>
      <c r="FX47" s="43" t="s">
        <v>338</v>
      </c>
      <c r="FY47" s="43" t="s">
        <v>338</v>
      </c>
      <c r="FZ47" s="43" t="s">
        <v>340</v>
      </c>
      <c r="GA47" s="43" t="s">
        <v>340</v>
      </c>
      <c r="GB47" s="43" t="s">
        <v>340</v>
      </c>
      <c r="GC47" s="43" t="s">
        <v>340</v>
      </c>
      <c r="GD47" s="43" t="s">
        <v>341</v>
      </c>
      <c r="GE47" s="43" t="s">
        <v>340</v>
      </c>
      <c r="GF47" s="43" t="s">
        <v>338</v>
      </c>
      <c r="GG47" s="43" t="s">
        <v>338</v>
      </c>
      <c r="GH47" s="43" t="s">
        <v>338</v>
      </c>
      <c r="GI47" s="43" t="s">
        <v>338</v>
      </c>
      <c r="GJ47" s="43" t="s">
        <v>340</v>
      </c>
      <c r="GK47" s="43" t="s">
        <v>338</v>
      </c>
      <c r="GL47" s="43" t="s">
        <v>338</v>
      </c>
      <c r="GM47" s="43" t="s">
        <v>338</v>
      </c>
      <c r="GN47" s="43" t="s">
        <v>338</v>
      </c>
      <c r="GO47" s="43" t="s">
        <v>338</v>
      </c>
      <c r="GP47" s="43" t="s">
        <v>338</v>
      </c>
      <c r="GQ47" s="43" t="s">
        <v>338</v>
      </c>
      <c r="GR47" s="43" t="s">
        <v>338</v>
      </c>
      <c r="GS47" s="43" t="s">
        <v>341</v>
      </c>
    </row>
    <row r="48" spans="1:201" x14ac:dyDescent="0.3">
      <c r="A48" s="45"/>
      <c r="B48" s="47" t="s">
        <v>569</v>
      </c>
      <c r="C48" s="47" t="s">
        <v>502</v>
      </c>
      <c r="D48" s="45" t="s">
        <v>329</v>
      </c>
      <c r="E48" s="45" t="s">
        <v>329</v>
      </c>
      <c r="F48" s="45" t="s">
        <v>336</v>
      </c>
      <c r="G48" s="43" t="s">
        <v>495</v>
      </c>
      <c r="H48" s="43" t="s">
        <v>497</v>
      </c>
      <c r="I48" s="119" t="s">
        <v>337</v>
      </c>
      <c r="J48" s="119" t="s">
        <v>830</v>
      </c>
      <c r="K48" s="119" t="s">
        <v>852</v>
      </c>
      <c r="L48" s="50">
        <v>13</v>
      </c>
      <c r="M48" s="129" t="s">
        <v>507</v>
      </c>
      <c r="N48" s="43" t="s">
        <v>338</v>
      </c>
      <c r="O48" s="43" t="s">
        <v>338</v>
      </c>
      <c r="P48" s="43" t="s">
        <v>340</v>
      </c>
      <c r="Q48" s="43" t="s">
        <v>338</v>
      </c>
      <c r="R48" s="43" t="s">
        <v>338</v>
      </c>
      <c r="S48" s="43" t="s">
        <v>338</v>
      </c>
      <c r="T48" s="43" t="s">
        <v>341</v>
      </c>
      <c r="U48" s="43" t="s">
        <v>338</v>
      </c>
      <c r="V48" s="43" t="s">
        <v>341</v>
      </c>
      <c r="W48" s="43" t="s">
        <v>341</v>
      </c>
      <c r="X48" s="43" t="s">
        <v>340</v>
      </c>
      <c r="Y48" s="43" t="s">
        <v>340</v>
      </c>
      <c r="Z48" s="43" t="s">
        <v>338</v>
      </c>
      <c r="AA48" s="43" t="s">
        <v>338</v>
      </c>
      <c r="AB48" s="43" t="s">
        <v>338</v>
      </c>
      <c r="AC48" s="43" t="s">
        <v>338</v>
      </c>
      <c r="AD48" s="43" t="s">
        <v>338</v>
      </c>
      <c r="AE48" s="43" t="s">
        <v>338</v>
      </c>
      <c r="AF48" s="43" t="s">
        <v>338</v>
      </c>
      <c r="AG48" s="43" t="s">
        <v>338</v>
      </c>
      <c r="AH48" s="43" t="s">
        <v>338</v>
      </c>
      <c r="AI48" s="43" t="s">
        <v>340</v>
      </c>
      <c r="AJ48" s="43" t="s">
        <v>338</v>
      </c>
      <c r="AK48" s="43" t="s">
        <v>338</v>
      </c>
      <c r="AL48" s="43" t="s">
        <v>341</v>
      </c>
      <c r="AM48" s="43" t="s">
        <v>338</v>
      </c>
      <c r="AN48" s="43" t="s">
        <v>338</v>
      </c>
      <c r="AO48" s="43" t="s">
        <v>338</v>
      </c>
      <c r="AP48" s="43" t="s">
        <v>341</v>
      </c>
      <c r="AQ48" s="43" t="s">
        <v>339</v>
      </c>
      <c r="AR48" s="43" t="s">
        <v>339</v>
      </c>
      <c r="AS48" s="43" t="s">
        <v>339</v>
      </c>
      <c r="AT48" s="43" t="s">
        <v>339</v>
      </c>
      <c r="AU48" s="43" t="s">
        <v>339</v>
      </c>
      <c r="AV48" s="43" t="s">
        <v>338</v>
      </c>
      <c r="AW48" s="43" t="s">
        <v>338</v>
      </c>
      <c r="AX48" s="43" t="s">
        <v>338</v>
      </c>
      <c r="AY48" s="43" t="s">
        <v>338</v>
      </c>
      <c r="AZ48" s="43" t="s">
        <v>341</v>
      </c>
      <c r="BA48" s="43" t="s">
        <v>338</v>
      </c>
      <c r="BB48" s="43" t="s">
        <v>338</v>
      </c>
      <c r="BC48" s="43" t="s">
        <v>340</v>
      </c>
      <c r="BD48" s="43" t="s">
        <v>338</v>
      </c>
      <c r="BE48" s="43" t="s">
        <v>338</v>
      </c>
      <c r="BF48" s="43" t="s">
        <v>339</v>
      </c>
      <c r="BG48" s="43" t="s">
        <v>339</v>
      </c>
      <c r="BH48" s="129" t="s">
        <v>878</v>
      </c>
      <c r="BI48" s="43" t="s">
        <v>338</v>
      </c>
      <c r="BJ48" s="43" t="s">
        <v>338</v>
      </c>
      <c r="BK48" s="43" t="s">
        <v>340</v>
      </c>
      <c r="BL48" s="43" t="s">
        <v>338</v>
      </c>
      <c r="BM48" s="43" t="s">
        <v>338</v>
      </c>
      <c r="BN48" s="43" t="s">
        <v>338</v>
      </c>
      <c r="BO48" s="43" t="s">
        <v>341</v>
      </c>
      <c r="BP48" s="43" t="s">
        <v>338</v>
      </c>
      <c r="BQ48" s="43" t="s">
        <v>341</v>
      </c>
      <c r="BR48" s="43" t="s">
        <v>341</v>
      </c>
      <c r="BS48" s="43" t="s">
        <v>338</v>
      </c>
      <c r="BT48" s="43" t="s">
        <v>338</v>
      </c>
      <c r="BU48" s="43" t="s">
        <v>338</v>
      </c>
      <c r="BV48" s="43" t="s">
        <v>338</v>
      </c>
      <c r="BW48" s="43" t="s">
        <v>338</v>
      </c>
      <c r="BX48" s="43" t="s">
        <v>338</v>
      </c>
      <c r="BY48" s="43" t="s">
        <v>338</v>
      </c>
      <c r="BZ48" s="43" t="s">
        <v>340</v>
      </c>
      <c r="CA48" s="43" t="s">
        <v>338</v>
      </c>
      <c r="CB48" s="43" t="s">
        <v>338</v>
      </c>
      <c r="CC48" s="43" t="s">
        <v>341</v>
      </c>
      <c r="CD48" s="43" t="s">
        <v>338</v>
      </c>
      <c r="CE48" s="43" t="s">
        <v>340</v>
      </c>
      <c r="CF48" s="43" t="s">
        <v>338</v>
      </c>
      <c r="CG48" s="43" t="s">
        <v>338</v>
      </c>
      <c r="CH48" s="43" t="s">
        <v>341</v>
      </c>
      <c r="CI48" s="43" t="s">
        <v>340</v>
      </c>
      <c r="CJ48" s="43" t="s">
        <v>338</v>
      </c>
      <c r="CK48" s="43" t="s">
        <v>341</v>
      </c>
      <c r="CL48" s="43" t="s">
        <v>338</v>
      </c>
      <c r="CM48" s="43" t="s">
        <v>341</v>
      </c>
      <c r="CN48" s="43" t="s">
        <v>338</v>
      </c>
      <c r="CO48" s="43" t="s">
        <v>338</v>
      </c>
      <c r="CP48" s="43" t="s">
        <v>338</v>
      </c>
      <c r="CQ48" s="43" t="s">
        <v>338</v>
      </c>
      <c r="CR48" s="43" t="s">
        <v>341</v>
      </c>
      <c r="CS48" s="43" t="s">
        <v>341</v>
      </c>
      <c r="CT48" s="43" t="s">
        <v>341</v>
      </c>
      <c r="CU48" s="43" t="s">
        <v>338</v>
      </c>
      <c r="CV48" s="43" t="s">
        <v>340</v>
      </c>
      <c r="CW48" s="43" t="s">
        <v>338</v>
      </c>
      <c r="CX48" s="43" t="s">
        <v>338</v>
      </c>
      <c r="CY48" s="43" t="s">
        <v>338</v>
      </c>
      <c r="CZ48" s="43" t="s">
        <v>340</v>
      </c>
      <c r="DA48" s="43" t="s">
        <v>340</v>
      </c>
      <c r="DB48" s="43" t="s">
        <v>338</v>
      </c>
      <c r="DC48" s="43" t="s">
        <v>338</v>
      </c>
      <c r="DD48" s="43" t="s">
        <v>338</v>
      </c>
      <c r="DE48" s="43" t="s">
        <v>338</v>
      </c>
      <c r="DF48" s="43" t="s">
        <v>340</v>
      </c>
      <c r="DG48" s="43" t="s">
        <v>338</v>
      </c>
      <c r="DH48" s="43" t="s">
        <v>338</v>
      </c>
      <c r="DI48" s="43" t="s">
        <v>338</v>
      </c>
      <c r="DJ48" s="43" t="s">
        <v>338</v>
      </c>
      <c r="DK48" s="43" t="s">
        <v>338</v>
      </c>
      <c r="DL48" s="43" t="s">
        <v>340</v>
      </c>
      <c r="DM48" s="43" t="s">
        <v>338</v>
      </c>
      <c r="DN48" s="43" t="s">
        <v>340</v>
      </c>
      <c r="DO48" s="43" t="s">
        <v>338</v>
      </c>
      <c r="DP48" s="43" t="s">
        <v>338</v>
      </c>
      <c r="DQ48" s="43" t="s">
        <v>338</v>
      </c>
      <c r="DR48" s="43" t="s">
        <v>338</v>
      </c>
      <c r="DS48" s="43" t="s">
        <v>340</v>
      </c>
      <c r="DT48" s="43" t="s">
        <v>338</v>
      </c>
      <c r="DU48" s="43" t="s">
        <v>340</v>
      </c>
      <c r="DV48" s="43" t="s">
        <v>338</v>
      </c>
      <c r="DW48" s="43" t="s">
        <v>338</v>
      </c>
      <c r="DX48" s="43" t="s">
        <v>338</v>
      </c>
      <c r="DY48" s="43" t="s">
        <v>338</v>
      </c>
      <c r="DZ48" s="43" t="s">
        <v>340</v>
      </c>
      <c r="EA48" s="43" t="s">
        <v>338</v>
      </c>
      <c r="EB48" s="43" t="s">
        <v>340</v>
      </c>
      <c r="EC48" s="43" t="s">
        <v>338</v>
      </c>
      <c r="ED48" s="43" t="s">
        <v>338</v>
      </c>
      <c r="EE48" s="43" t="s">
        <v>338</v>
      </c>
      <c r="EF48" s="43" t="s">
        <v>338</v>
      </c>
      <c r="EG48" s="43" t="s">
        <v>338</v>
      </c>
      <c r="EH48" s="43" t="s">
        <v>340</v>
      </c>
      <c r="EI48" s="43" t="s">
        <v>338</v>
      </c>
      <c r="EJ48" s="43" t="s">
        <v>341</v>
      </c>
      <c r="EK48" s="43" t="s">
        <v>338</v>
      </c>
      <c r="EL48" s="43" t="s">
        <v>340</v>
      </c>
      <c r="EM48" s="43" t="s">
        <v>338</v>
      </c>
      <c r="EN48" s="43" t="s">
        <v>341</v>
      </c>
      <c r="EO48" s="43" t="s">
        <v>341</v>
      </c>
      <c r="EP48" s="43" t="s">
        <v>341</v>
      </c>
      <c r="EQ48" s="43" t="s">
        <v>338</v>
      </c>
      <c r="ER48" s="43" t="s">
        <v>338</v>
      </c>
      <c r="ES48" s="43" t="s">
        <v>338</v>
      </c>
      <c r="ET48" s="43" t="s">
        <v>340</v>
      </c>
      <c r="EU48" s="43" t="s">
        <v>338</v>
      </c>
      <c r="EV48" s="43" t="s">
        <v>338</v>
      </c>
      <c r="EW48" s="43" t="s">
        <v>338</v>
      </c>
      <c r="EX48" s="43" t="s">
        <v>338</v>
      </c>
      <c r="EY48" s="43" t="s">
        <v>338</v>
      </c>
      <c r="EZ48" s="43" t="s">
        <v>340</v>
      </c>
      <c r="FA48" s="43" t="s">
        <v>338</v>
      </c>
      <c r="FB48" s="43" t="s">
        <v>338</v>
      </c>
      <c r="FC48" s="43" t="s">
        <v>338</v>
      </c>
      <c r="FD48" s="43" t="s">
        <v>340</v>
      </c>
      <c r="FE48" s="43" t="s">
        <v>341</v>
      </c>
      <c r="FF48" s="43" t="s">
        <v>339</v>
      </c>
      <c r="FG48" s="43" t="s">
        <v>339</v>
      </c>
      <c r="FH48" s="43" t="s">
        <v>339</v>
      </c>
      <c r="FI48" s="43" t="s">
        <v>339</v>
      </c>
      <c r="FJ48" s="43" t="s">
        <v>338</v>
      </c>
      <c r="FK48" s="43" t="s">
        <v>338</v>
      </c>
      <c r="FL48" s="43" t="s">
        <v>338</v>
      </c>
      <c r="FM48" s="43" t="s">
        <v>340</v>
      </c>
      <c r="FN48" s="43" t="s">
        <v>338</v>
      </c>
      <c r="FO48" s="43" t="s">
        <v>338</v>
      </c>
      <c r="FP48" s="43" t="s">
        <v>338</v>
      </c>
      <c r="FQ48" s="43" t="s">
        <v>340</v>
      </c>
      <c r="FR48" s="43" t="s">
        <v>338</v>
      </c>
      <c r="FS48" s="43" t="s">
        <v>338</v>
      </c>
      <c r="FT48" s="43" t="s">
        <v>340</v>
      </c>
      <c r="FU48" s="43" t="s">
        <v>338</v>
      </c>
      <c r="FV48" s="43" t="s">
        <v>338</v>
      </c>
      <c r="FW48" s="43" t="s">
        <v>338</v>
      </c>
      <c r="FX48" s="43" t="s">
        <v>338</v>
      </c>
      <c r="FY48" s="43" t="s">
        <v>338</v>
      </c>
      <c r="FZ48" s="43" t="s">
        <v>340</v>
      </c>
      <c r="GA48" s="43" t="s">
        <v>340</v>
      </c>
      <c r="GB48" s="43" t="s">
        <v>340</v>
      </c>
      <c r="GC48" s="43" t="s">
        <v>340</v>
      </c>
      <c r="GD48" s="43" t="s">
        <v>341</v>
      </c>
      <c r="GE48" s="43" t="s">
        <v>340</v>
      </c>
      <c r="GF48" s="43" t="s">
        <v>338</v>
      </c>
      <c r="GG48" s="43" t="s">
        <v>338</v>
      </c>
      <c r="GH48" s="43" t="s">
        <v>338</v>
      </c>
      <c r="GI48" s="43" t="s">
        <v>338</v>
      </c>
      <c r="GJ48" s="43" t="s">
        <v>340</v>
      </c>
      <c r="GK48" s="43" t="s">
        <v>338</v>
      </c>
      <c r="GL48" s="43" t="s">
        <v>338</v>
      </c>
      <c r="GM48" s="43" t="s">
        <v>338</v>
      </c>
      <c r="GN48" s="43" t="s">
        <v>338</v>
      </c>
      <c r="GO48" s="43" t="s">
        <v>338</v>
      </c>
      <c r="GP48" s="43" t="s">
        <v>338</v>
      </c>
      <c r="GQ48" s="43" t="s">
        <v>338</v>
      </c>
      <c r="GR48" s="43" t="s">
        <v>338</v>
      </c>
      <c r="GS48" s="43" t="s">
        <v>341</v>
      </c>
    </row>
    <row r="49" spans="1:201" x14ac:dyDescent="0.3">
      <c r="A49" s="45"/>
      <c r="B49" s="47" t="s">
        <v>569</v>
      </c>
      <c r="C49" s="47" t="s">
        <v>502</v>
      </c>
      <c r="D49" s="45" t="s">
        <v>329</v>
      </c>
      <c r="E49" s="45" t="s">
        <v>330</v>
      </c>
      <c r="F49" s="45" t="s">
        <v>336</v>
      </c>
      <c r="G49" s="43" t="s">
        <v>495</v>
      </c>
      <c r="H49" s="43" t="s">
        <v>497</v>
      </c>
      <c r="I49" s="119" t="s">
        <v>337</v>
      </c>
      <c r="J49" s="119" t="s">
        <v>832</v>
      </c>
      <c r="K49" s="119" t="s">
        <v>853</v>
      </c>
      <c r="L49" s="50">
        <v>21</v>
      </c>
      <c r="M49" s="129" t="s">
        <v>507</v>
      </c>
      <c r="N49" s="43" t="s">
        <v>338</v>
      </c>
      <c r="O49" s="43" t="s">
        <v>338</v>
      </c>
      <c r="P49" s="43" t="s">
        <v>340</v>
      </c>
      <c r="Q49" s="43" t="s">
        <v>338</v>
      </c>
      <c r="R49" s="43" t="s">
        <v>338</v>
      </c>
      <c r="S49" s="43" t="s">
        <v>338</v>
      </c>
      <c r="T49" s="43" t="s">
        <v>341</v>
      </c>
      <c r="U49" s="43" t="s">
        <v>338</v>
      </c>
      <c r="V49" s="43" t="s">
        <v>341</v>
      </c>
      <c r="W49" s="43" t="s">
        <v>341</v>
      </c>
      <c r="X49" s="43" t="s">
        <v>340</v>
      </c>
      <c r="Y49" s="43" t="s">
        <v>340</v>
      </c>
      <c r="Z49" s="43" t="s">
        <v>338</v>
      </c>
      <c r="AA49" s="43" t="s">
        <v>338</v>
      </c>
      <c r="AB49" s="43" t="s">
        <v>338</v>
      </c>
      <c r="AC49" s="43" t="s">
        <v>338</v>
      </c>
      <c r="AD49" s="43" t="s">
        <v>338</v>
      </c>
      <c r="AE49" s="43" t="s">
        <v>338</v>
      </c>
      <c r="AF49" s="43" t="s">
        <v>338</v>
      </c>
      <c r="AG49" s="43" t="s">
        <v>338</v>
      </c>
      <c r="AH49" s="43" t="s">
        <v>338</v>
      </c>
      <c r="AI49" s="43" t="s">
        <v>340</v>
      </c>
      <c r="AJ49" s="43" t="s">
        <v>338</v>
      </c>
      <c r="AK49" s="43" t="s">
        <v>338</v>
      </c>
      <c r="AL49" s="43" t="s">
        <v>341</v>
      </c>
      <c r="AM49" s="43" t="s">
        <v>338</v>
      </c>
      <c r="AN49" s="43" t="s">
        <v>338</v>
      </c>
      <c r="AO49" s="43" t="s">
        <v>338</v>
      </c>
      <c r="AP49" s="43" t="s">
        <v>341</v>
      </c>
      <c r="AQ49" s="43" t="s">
        <v>339</v>
      </c>
      <c r="AR49" s="43" t="s">
        <v>339</v>
      </c>
      <c r="AS49" s="43" t="s">
        <v>339</v>
      </c>
      <c r="AT49" s="43" t="s">
        <v>339</v>
      </c>
      <c r="AU49" s="43" t="s">
        <v>339</v>
      </c>
      <c r="AV49" s="43" t="s">
        <v>338</v>
      </c>
      <c r="AW49" s="43" t="s">
        <v>338</v>
      </c>
      <c r="AX49" s="43" t="s">
        <v>338</v>
      </c>
      <c r="AY49" s="43" t="s">
        <v>338</v>
      </c>
      <c r="AZ49" s="43" t="s">
        <v>341</v>
      </c>
      <c r="BA49" s="43" t="s">
        <v>338</v>
      </c>
      <c r="BB49" s="43" t="s">
        <v>338</v>
      </c>
      <c r="BC49" s="43" t="s">
        <v>340</v>
      </c>
      <c r="BD49" s="43" t="s">
        <v>338</v>
      </c>
      <c r="BE49" s="43" t="s">
        <v>338</v>
      </c>
      <c r="BF49" s="43" t="s">
        <v>339</v>
      </c>
      <c r="BG49" s="43" t="s">
        <v>339</v>
      </c>
      <c r="BH49" s="129" t="s">
        <v>878</v>
      </c>
      <c r="BI49" s="43" t="s">
        <v>338</v>
      </c>
      <c r="BJ49" s="43" t="s">
        <v>338</v>
      </c>
      <c r="BK49" s="43" t="s">
        <v>340</v>
      </c>
      <c r="BL49" s="43" t="s">
        <v>338</v>
      </c>
      <c r="BM49" s="43" t="s">
        <v>338</v>
      </c>
      <c r="BN49" s="43" t="s">
        <v>338</v>
      </c>
      <c r="BO49" s="43" t="s">
        <v>341</v>
      </c>
      <c r="BP49" s="43" t="s">
        <v>338</v>
      </c>
      <c r="BQ49" s="43" t="s">
        <v>341</v>
      </c>
      <c r="BR49" s="43" t="s">
        <v>341</v>
      </c>
      <c r="BS49" s="43" t="s">
        <v>338</v>
      </c>
      <c r="BT49" s="43" t="s">
        <v>338</v>
      </c>
      <c r="BU49" s="43" t="s">
        <v>338</v>
      </c>
      <c r="BV49" s="43" t="s">
        <v>338</v>
      </c>
      <c r="BW49" s="43" t="s">
        <v>338</v>
      </c>
      <c r="BX49" s="43" t="s">
        <v>338</v>
      </c>
      <c r="BY49" s="43" t="s">
        <v>338</v>
      </c>
      <c r="BZ49" s="43" t="s">
        <v>340</v>
      </c>
      <c r="CA49" s="43" t="s">
        <v>338</v>
      </c>
      <c r="CB49" s="43" t="s">
        <v>338</v>
      </c>
      <c r="CC49" s="43" t="s">
        <v>341</v>
      </c>
      <c r="CD49" s="43" t="s">
        <v>338</v>
      </c>
      <c r="CE49" s="43" t="s">
        <v>340</v>
      </c>
      <c r="CF49" s="43" t="s">
        <v>338</v>
      </c>
      <c r="CG49" s="43" t="s">
        <v>338</v>
      </c>
      <c r="CH49" s="43" t="s">
        <v>341</v>
      </c>
      <c r="CI49" s="43" t="s">
        <v>340</v>
      </c>
      <c r="CJ49" s="43" t="s">
        <v>338</v>
      </c>
      <c r="CK49" s="43" t="s">
        <v>341</v>
      </c>
      <c r="CL49" s="43" t="s">
        <v>338</v>
      </c>
      <c r="CM49" s="43" t="s">
        <v>341</v>
      </c>
      <c r="CN49" s="43" t="s">
        <v>338</v>
      </c>
      <c r="CO49" s="43" t="s">
        <v>338</v>
      </c>
      <c r="CP49" s="43" t="s">
        <v>338</v>
      </c>
      <c r="CQ49" s="43" t="s">
        <v>338</v>
      </c>
      <c r="CR49" s="43" t="s">
        <v>341</v>
      </c>
      <c r="CS49" s="43" t="s">
        <v>341</v>
      </c>
      <c r="CT49" s="43" t="s">
        <v>341</v>
      </c>
      <c r="CU49" s="43" t="s">
        <v>338</v>
      </c>
      <c r="CV49" s="43" t="s">
        <v>340</v>
      </c>
      <c r="CW49" s="43" t="s">
        <v>338</v>
      </c>
      <c r="CX49" s="43" t="s">
        <v>338</v>
      </c>
      <c r="CY49" s="43" t="s">
        <v>338</v>
      </c>
      <c r="CZ49" s="43" t="s">
        <v>340</v>
      </c>
      <c r="DA49" s="43" t="s">
        <v>340</v>
      </c>
      <c r="DB49" s="43" t="s">
        <v>338</v>
      </c>
      <c r="DC49" s="43" t="s">
        <v>338</v>
      </c>
      <c r="DD49" s="43" t="s">
        <v>338</v>
      </c>
      <c r="DE49" s="43" t="s">
        <v>338</v>
      </c>
      <c r="DF49" s="43" t="s">
        <v>340</v>
      </c>
      <c r="DG49" s="43" t="s">
        <v>338</v>
      </c>
      <c r="DH49" s="43" t="s">
        <v>338</v>
      </c>
      <c r="DI49" s="43" t="s">
        <v>338</v>
      </c>
      <c r="DJ49" s="43" t="s">
        <v>338</v>
      </c>
      <c r="DK49" s="43" t="s">
        <v>338</v>
      </c>
      <c r="DL49" s="43" t="s">
        <v>340</v>
      </c>
      <c r="DM49" s="43" t="s">
        <v>338</v>
      </c>
      <c r="DN49" s="43" t="s">
        <v>340</v>
      </c>
      <c r="DO49" s="43" t="s">
        <v>338</v>
      </c>
      <c r="DP49" s="43" t="s">
        <v>338</v>
      </c>
      <c r="DQ49" s="43" t="s">
        <v>338</v>
      </c>
      <c r="DR49" s="43" t="s">
        <v>338</v>
      </c>
      <c r="DS49" s="43" t="s">
        <v>340</v>
      </c>
      <c r="DT49" s="43" t="s">
        <v>338</v>
      </c>
      <c r="DU49" s="43" t="s">
        <v>340</v>
      </c>
      <c r="DV49" s="43" t="s">
        <v>338</v>
      </c>
      <c r="DW49" s="43" t="s">
        <v>338</v>
      </c>
      <c r="DX49" s="43" t="s">
        <v>338</v>
      </c>
      <c r="DY49" s="43" t="s">
        <v>338</v>
      </c>
      <c r="DZ49" s="43" t="s">
        <v>340</v>
      </c>
      <c r="EA49" s="43" t="s">
        <v>338</v>
      </c>
      <c r="EB49" s="43" t="s">
        <v>340</v>
      </c>
      <c r="EC49" s="43" t="s">
        <v>338</v>
      </c>
      <c r="ED49" s="43" t="s">
        <v>338</v>
      </c>
      <c r="EE49" s="43" t="s">
        <v>338</v>
      </c>
      <c r="EF49" s="43" t="s">
        <v>338</v>
      </c>
      <c r="EG49" s="43" t="s">
        <v>338</v>
      </c>
      <c r="EH49" s="43" t="s">
        <v>340</v>
      </c>
      <c r="EI49" s="43" t="s">
        <v>338</v>
      </c>
      <c r="EJ49" s="43" t="s">
        <v>341</v>
      </c>
      <c r="EK49" s="43" t="s">
        <v>338</v>
      </c>
      <c r="EL49" s="43" t="s">
        <v>340</v>
      </c>
      <c r="EM49" s="43" t="s">
        <v>338</v>
      </c>
      <c r="EN49" s="43" t="s">
        <v>341</v>
      </c>
      <c r="EO49" s="43" t="s">
        <v>341</v>
      </c>
      <c r="EP49" s="43" t="s">
        <v>341</v>
      </c>
      <c r="EQ49" s="43" t="s">
        <v>338</v>
      </c>
      <c r="ER49" s="43" t="s">
        <v>338</v>
      </c>
      <c r="ES49" s="43" t="s">
        <v>338</v>
      </c>
      <c r="ET49" s="43" t="s">
        <v>340</v>
      </c>
      <c r="EU49" s="43" t="s">
        <v>338</v>
      </c>
      <c r="EV49" s="43" t="s">
        <v>338</v>
      </c>
      <c r="EW49" s="43" t="s">
        <v>338</v>
      </c>
      <c r="EX49" s="43" t="s">
        <v>338</v>
      </c>
      <c r="EY49" s="43" t="s">
        <v>338</v>
      </c>
      <c r="EZ49" s="43" t="s">
        <v>340</v>
      </c>
      <c r="FA49" s="43" t="s">
        <v>338</v>
      </c>
      <c r="FB49" s="43" t="s">
        <v>338</v>
      </c>
      <c r="FC49" s="43" t="s">
        <v>338</v>
      </c>
      <c r="FD49" s="43" t="s">
        <v>340</v>
      </c>
      <c r="FE49" s="43" t="s">
        <v>341</v>
      </c>
      <c r="FF49" s="43" t="s">
        <v>339</v>
      </c>
      <c r="FG49" s="43" t="s">
        <v>339</v>
      </c>
      <c r="FH49" s="43" t="s">
        <v>339</v>
      </c>
      <c r="FI49" s="43" t="s">
        <v>339</v>
      </c>
      <c r="FJ49" s="43" t="s">
        <v>338</v>
      </c>
      <c r="FK49" s="43" t="s">
        <v>338</v>
      </c>
      <c r="FL49" s="43" t="s">
        <v>338</v>
      </c>
      <c r="FM49" s="43" t="s">
        <v>340</v>
      </c>
      <c r="FN49" s="43" t="s">
        <v>338</v>
      </c>
      <c r="FO49" s="43" t="s">
        <v>338</v>
      </c>
      <c r="FP49" s="43" t="s">
        <v>338</v>
      </c>
      <c r="FQ49" s="43" t="s">
        <v>340</v>
      </c>
      <c r="FR49" s="43" t="s">
        <v>338</v>
      </c>
      <c r="FS49" s="43" t="s">
        <v>338</v>
      </c>
      <c r="FT49" s="43" t="s">
        <v>340</v>
      </c>
      <c r="FU49" s="43" t="s">
        <v>338</v>
      </c>
      <c r="FV49" s="43" t="s">
        <v>338</v>
      </c>
      <c r="FW49" s="43" t="s">
        <v>338</v>
      </c>
      <c r="FX49" s="43" t="s">
        <v>338</v>
      </c>
      <c r="FY49" s="43" t="s">
        <v>338</v>
      </c>
      <c r="FZ49" s="43" t="s">
        <v>340</v>
      </c>
      <c r="GA49" s="43" t="s">
        <v>340</v>
      </c>
      <c r="GB49" s="43" t="s">
        <v>340</v>
      </c>
      <c r="GC49" s="43" t="s">
        <v>340</v>
      </c>
      <c r="GD49" s="43" t="s">
        <v>341</v>
      </c>
      <c r="GE49" s="43" t="s">
        <v>340</v>
      </c>
      <c r="GF49" s="43" t="s">
        <v>338</v>
      </c>
      <c r="GG49" s="43" t="s">
        <v>338</v>
      </c>
      <c r="GH49" s="43" t="s">
        <v>338</v>
      </c>
      <c r="GI49" s="43" t="s">
        <v>338</v>
      </c>
      <c r="GJ49" s="43" t="s">
        <v>340</v>
      </c>
      <c r="GK49" s="43" t="s">
        <v>338</v>
      </c>
      <c r="GL49" s="43" t="s">
        <v>338</v>
      </c>
      <c r="GM49" s="43" t="s">
        <v>338</v>
      </c>
      <c r="GN49" s="43" t="s">
        <v>338</v>
      </c>
      <c r="GO49" s="43" t="s">
        <v>338</v>
      </c>
      <c r="GP49" s="43" t="s">
        <v>338</v>
      </c>
      <c r="GQ49" s="43" t="s">
        <v>338</v>
      </c>
      <c r="GR49" s="43" t="s">
        <v>338</v>
      </c>
      <c r="GS49" s="43" t="s">
        <v>341</v>
      </c>
    </row>
    <row r="50" spans="1:201" x14ac:dyDescent="0.3">
      <c r="A50" s="45"/>
      <c r="B50" s="47" t="s">
        <v>569</v>
      </c>
      <c r="C50" s="47" t="s">
        <v>502</v>
      </c>
      <c r="D50" s="45" t="s">
        <v>329</v>
      </c>
      <c r="E50" s="45" t="s">
        <v>337</v>
      </c>
      <c r="F50" s="45" t="s">
        <v>336</v>
      </c>
      <c r="G50" s="43" t="s">
        <v>495</v>
      </c>
      <c r="H50" s="43" t="s">
        <v>497</v>
      </c>
      <c r="I50" s="119" t="s">
        <v>337</v>
      </c>
      <c r="J50" s="119" t="s">
        <v>834</v>
      </c>
      <c r="K50" s="119" t="s">
        <v>854</v>
      </c>
      <c r="L50" s="50">
        <v>29</v>
      </c>
      <c r="M50" s="129" t="s">
        <v>507</v>
      </c>
      <c r="N50" s="43" t="s">
        <v>338</v>
      </c>
      <c r="O50" s="43" t="s">
        <v>338</v>
      </c>
      <c r="P50" s="43" t="s">
        <v>340</v>
      </c>
      <c r="Q50" s="43" t="s">
        <v>338</v>
      </c>
      <c r="R50" s="43" t="s">
        <v>338</v>
      </c>
      <c r="S50" s="43" t="s">
        <v>338</v>
      </c>
      <c r="T50" s="43" t="s">
        <v>341</v>
      </c>
      <c r="U50" s="43" t="s">
        <v>338</v>
      </c>
      <c r="V50" s="43" t="s">
        <v>341</v>
      </c>
      <c r="W50" s="43" t="s">
        <v>341</v>
      </c>
      <c r="X50" s="43" t="s">
        <v>340</v>
      </c>
      <c r="Y50" s="43" t="s">
        <v>340</v>
      </c>
      <c r="Z50" s="43" t="s">
        <v>338</v>
      </c>
      <c r="AA50" s="43" t="s">
        <v>338</v>
      </c>
      <c r="AB50" s="43" t="s">
        <v>338</v>
      </c>
      <c r="AC50" s="43" t="s">
        <v>338</v>
      </c>
      <c r="AD50" s="43" t="s">
        <v>338</v>
      </c>
      <c r="AE50" s="43" t="s">
        <v>338</v>
      </c>
      <c r="AF50" s="43" t="s">
        <v>338</v>
      </c>
      <c r="AG50" s="43" t="s">
        <v>338</v>
      </c>
      <c r="AH50" s="43" t="s">
        <v>338</v>
      </c>
      <c r="AI50" s="43" t="s">
        <v>340</v>
      </c>
      <c r="AJ50" s="43" t="s">
        <v>338</v>
      </c>
      <c r="AK50" s="43" t="s">
        <v>338</v>
      </c>
      <c r="AL50" s="43" t="s">
        <v>341</v>
      </c>
      <c r="AM50" s="43" t="s">
        <v>338</v>
      </c>
      <c r="AN50" s="43" t="s">
        <v>338</v>
      </c>
      <c r="AO50" s="43" t="s">
        <v>338</v>
      </c>
      <c r="AP50" s="43" t="s">
        <v>341</v>
      </c>
      <c r="AQ50" s="43" t="s">
        <v>339</v>
      </c>
      <c r="AR50" s="43" t="s">
        <v>339</v>
      </c>
      <c r="AS50" s="43" t="s">
        <v>339</v>
      </c>
      <c r="AT50" s="43" t="s">
        <v>339</v>
      </c>
      <c r="AU50" s="43" t="s">
        <v>339</v>
      </c>
      <c r="AV50" s="43" t="s">
        <v>341</v>
      </c>
      <c r="AW50" s="43" t="s">
        <v>338</v>
      </c>
      <c r="AX50" s="43" t="s">
        <v>338</v>
      </c>
      <c r="AY50" s="43" t="s">
        <v>338</v>
      </c>
      <c r="AZ50" s="43" t="s">
        <v>341</v>
      </c>
      <c r="BA50" s="43" t="s">
        <v>338</v>
      </c>
      <c r="BB50" s="43" t="s">
        <v>338</v>
      </c>
      <c r="BC50" s="43" t="s">
        <v>340</v>
      </c>
      <c r="BD50" s="43" t="s">
        <v>338</v>
      </c>
      <c r="BE50" s="43" t="s">
        <v>338</v>
      </c>
      <c r="BF50" s="43" t="s">
        <v>339</v>
      </c>
      <c r="BG50" s="43" t="s">
        <v>339</v>
      </c>
      <c r="BH50" s="129" t="s">
        <v>878</v>
      </c>
      <c r="BI50" s="43" t="s">
        <v>338</v>
      </c>
      <c r="BJ50" s="43" t="s">
        <v>338</v>
      </c>
      <c r="BK50" s="43" t="s">
        <v>340</v>
      </c>
      <c r="BL50" s="43" t="s">
        <v>338</v>
      </c>
      <c r="BM50" s="43" t="s">
        <v>338</v>
      </c>
      <c r="BN50" s="43" t="s">
        <v>338</v>
      </c>
      <c r="BO50" s="43" t="s">
        <v>341</v>
      </c>
      <c r="BP50" s="43" t="s">
        <v>338</v>
      </c>
      <c r="BQ50" s="43" t="s">
        <v>341</v>
      </c>
      <c r="BR50" s="43" t="s">
        <v>341</v>
      </c>
      <c r="BS50" s="43" t="s">
        <v>338</v>
      </c>
      <c r="BT50" s="43" t="s">
        <v>338</v>
      </c>
      <c r="BU50" s="43" t="s">
        <v>338</v>
      </c>
      <c r="BV50" s="43" t="s">
        <v>338</v>
      </c>
      <c r="BW50" s="43" t="s">
        <v>338</v>
      </c>
      <c r="BX50" s="43" t="s">
        <v>338</v>
      </c>
      <c r="BY50" s="43" t="s">
        <v>338</v>
      </c>
      <c r="BZ50" s="43" t="s">
        <v>340</v>
      </c>
      <c r="CA50" s="43" t="s">
        <v>338</v>
      </c>
      <c r="CB50" s="43" t="s">
        <v>338</v>
      </c>
      <c r="CC50" s="43" t="s">
        <v>341</v>
      </c>
      <c r="CD50" s="43" t="s">
        <v>338</v>
      </c>
      <c r="CE50" s="43" t="s">
        <v>340</v>
      </c>
      <c r="CF50" s="43" t="s">
        <v>338</v>
      </c>
      <c r="CG50" s="43" t="s">
        <v>338</v>
      </c>
      <c r="CH50" s="43" t="s">
        <v>341</v>
      </c>
      <c r="CI50" s="43" t="s">
        <v>340</v>
      </c>
      <c r="CJ50" s="43" t="s">
        <v>338</v>
      </c>
      <c r="CK50" s="43" t="s">
        <v>341</v>
      </c>
      <c r="CL50" s="43" t="s">
        <v>338</v>
      </c>
      <c r="CM50" s="43" t="s">
        <v>341</v>
      </c>
      <c r="CN50" s="43" t="s">
        <v>338</v>
      </c>
      <c r="CO50" s="43" t="s">
        <v>341</v>
      </c>
      <c r="CP50" s="43" t="s">
        <v>341</v>
      </c>
      <c r="CQ50" s="43" t="s">
        <v>341</v>
      </c>
      <c r="CR50" s="43" t="s">
        <v>341</v>
      </c>
      <c r="CS50" s="43" t="s">
        <v>341</v>
      </c>
      <c r="CT50" s="43" t="s">
        <v>341</v>
      </c>
      <c r="CU50" s="43" t="s">
        <v>341</v>
      </c>
      <c r="CV50" s="43" t="s">
        <v>340</v>
      </c>
      <c r="CW50" s="43" t="s">
        <v>338</v>
      </c>
      <c r="CX50" s="43" t="s">
        <v>338</v>
      </c>
      <c r="CY50" s="43" t="s">
        <v>338</v>
      </c>
      <c r="CZ50" s="43" t="s">
        <v>340</v>
      </c>
      <c r="DA50" s="43" t="s">
        <v>340</v>
      </c>
      <c r="DB50" s="43" t="s">
        <v>338</v>
      </c>
      <c r="DC50" s="43" t="s">
        <v>338</v>
      </c>
      <c r="DD50" s="43" t="s">
        <v>338</v>
      </c>
      <c r="DE50" s="43" t="s">
        <v>338</v>
      </c>
      <c r="DF50" s="43" t="s">
        <v>340</v>
      </c>
      <c r="DG50" s="43" t="s">
        <v>338</v>
      </c>
      <c r="DH50" s="43" t="s">
        <v>338</v>
      </c>
      <c r="DI50" s="43" t="s">
        <v>338</v>
      </c>
      <c r="DJ50" s="43" t="s">
        <v>338</v>
      </c>
      <c r="DK50" s="43" t="s">
        <v>338</v>
      </c>
      <c r="DL50" s="43" t="s">
        <v>340</v>
      </c>
      <c r="DM50" s="43" t="s">
        <v>338</v>
      </c>
      <c r="DN50" s="43" t="s">
        <v>340</v>
      </c>
      <c r="DO50" s="43" t="s">
        <v>338</v>
      </c>
      <c r="DP50" s="43" t="s">
        <v>338</v>
      </c>
      <c r="DQ50" s="43" t="s">
        <v>338</v>
      </c>
      <c r="DR50" s="43" t="s">
        <v>338</v>
      </c>
      <c r="DS50" s="43" t="s">
        <v>340</v>
      </c>
      <c r="DT50" s="43" t="s">
        <v>338</v>
      </c>
      <c r="DU50" s="43" t="s">
        <v>340</v>
      </c>
      <c r="DV50" s="43" t="s">
        <v>338</v>
      </c>
      <c r="DW50" s="43" t="s">
        <v>338</v>
      </c>
      <c r="DX50" s="43" t="s">
        <v>338</v>
      </c>
      <c r="DY50" s="43" t="s">
        <v>338</v>
      </c>
      <c r="DZ50" s="43" t="s">
        <v>340</v>
      </c>
      <c r="EA50" s="43" t="s">
        <v>338</v>
      </c>
      <c r="EB50" s="43" t="s">
        <v>340</v>
      </c>
      <c r="EC50" s="43" t="s">
        <v>338</v>
      </c>
      <c r="ED50" s="43" t="s">
        <v>338</v>
      </c>
      <c r="EE50" s="43" t="s">
        <v>338</v>
      </c>
      <c r="EF50" s="43" t="s">
        <v>338</v>
      </c>
      <c r="EG50" s="43" t="s">
        <v>338</v>
      </c>
      <c r="EH50" s="43" t="s">
        <v>340</v>
      </c>
      <c r="EI50" s="43" t="s">
        <v>338</v>
      </c>
      <c r="EJ50" s="43" t="s">
        <v>341</v>
      </c>
      <c r="EK50" s="43" t="s">
        <v>338</v>
      </c>
      <c r="EL50" s="43" t="s">
        <v>340</v>
      </c>
      <c r="EM50" s="43" t="s">
        <v>338</v>
      </c>
      <c r="EN50" s="43" t="s">
        <v>341</v>
      </c>
      <c r="EO50" s="43" t="s">
        <v>341</v>
      </c>
      <c r="EP50" s="43" t="s">
        <v>341</v>
      </c>
      <c r="EQ50" s="43" t="s">
        <v>338</v>
      </c>
      <c r="ER50" s="43" t="s">
        <v>338</v>
      </c>
      <c r="ES50" s="43" t="s">
        <v>338</v>
      </c>
      <c r="ET50" s="43" t="s">
        <v>340</v>
      </c>
      <c r="EU50" s="43" t="s">
        <v>338</v>
      </c>
      <c r="EV50" s="43" t="s">
        <v>338</v>
      </c>
      <c r="EW50" s="43" t="s">
        <v>338</v>
      </c>
      <c r="EX50" s="43" t="s">
        <v>338</v>
      </c>
      <c r="EY50" s="43" t="s">
        <v>338</v>
      </c>
      <c r="EZ50" s="43" t="s">
        <v>340</v>
      </c>
      <c r="FA50" s="43" t="s">
        <v>338</v>
      </c>
      <c r="FB50" s="43" t="s">
        <v>338</v>
      </c>
      <c r="FC50" s="43" t="s">
        <v>338</v>
      </c>
      <c r="FD50" s="43" t="s">
        <v>340</v>
      </c>
      <c r="FE50" s="43" t="s">
        <v>341</v>
      </c>
      <c r="FF50" s="43" t="s">
        <v>339</v>
      </c>
      <c r="FG50" s="43" t="s">
        <v>339</v>
      </c>
      <c r="FH50" s="43" t="s">
        <v>339</v>
      </c>
      <c r="FI50" s="43" t="s">
        <v>339</v>
      </c>
      <c r="FJ50" s="43" t="s">
        <v>338</v>
      </c>
      <c r="FK50" s="43" t="s">
        <v>338</v>
      </c>
      <c r="FL50" s="43" t="s">
        <v>338</v>
      </c>
      <c r="FM50" s="43" t="s">
        <v>340</v>
      </c>
      <c r="FN50" s="43" t="s">
        <v>338</v>
      </c>
      <c r="FO50" s="43" t="s">
        <v>338</v>
      </c>
      <c r="FP50" s="43" t="s">
        <v>338</v>
      </c>
      <c r="FQ50" s="43" t="s">
        <v>340</v>
      </c>
      <c r="FR50" s="43" t="s">
        <v>338</v>
      </c>
      <c r="FS50" s="43" t="s">
        <v>338</v>
      </c>
      <c r="FT50" s="43" t="s">
        <v>340</v>
      </c>
      <c r="FU50" s="43" t="s">
        <v>338</v>
      </c>
      <c r="FV50" s="43" t="s">
        <v>338</v>
      </c>
      <c r="FW50" s="43" t="s">
        <v>338</v>
      </c>
      <c r="FX50" s="43" t="s">
        <v>338</v>
      </c>
      <c r="FY50" s="43" t="s">
        <v>338</v>
      </c>
      <c r="FZ50" s="43" t="s">
        <v>340</v>
      </c>
      <c r="GA50" s="43" t="s">
        <v>340</v>
      </c>
      <c r="GB50" s="43" t="s">
        <v>340</v>
      </c>
      <c r="GC50" s="43" t="s">
        <v>340</v>
      </c>
      <c r="GD50" s="43" t="s">
        <v>341</v>
      </c>
      <c r="GE50" s="43" t="s">
        <v>340</v>
      </c>
      <c r="GF50" s="43" t="s">
        <v>338</v>
      </c>
      <c r="GG50" s="43" t="s">
        <v>338</v>
      </c>
      <c r="GH50" s="43" t="s">
        <v>338</v>
      </c>
      <c r="GI50" s="43" t="s">
        <v>338</v>
      </c>
      <c r="GJ50" s="43" t="s">
        <v>340</v>
      </c>
      <c r="GK50" s="43" t="s">
        <v>338</v>
      </c>
      <c r="GL50" s="43" t="s">
        <v>338</v>
      </c>
      <c r="GM50" s="43" t="s">
        <v>338</v>
      </c>
      <c r="GN50" s="43" t="s">
        <v>338</v>
      </c>
      <c r="GO50" s="43" t="s">
        <v>338</v>
      </c>
      <c r="GP50" s="43" t="s">
        <v>338</v>
      </c>
      <c r="GQ50" s="43" t="s">
        <v>338</v>
      </c>
      <c r="GR50" s="43" t="s">
        <v>338</v>
      </c>
      <c r="GS50" s="43" t="s">
        <v>341</v>
      </c>
    </row>
    <row r="51" spans="1:201" x14ac:dyDescent="0.3">
      <c r="A51" s="45"/>
      <c r="B51" s="47" t="s">
        <v>570</v>
      </c>
      <c r="C51" s="47" t="s">
        <v>329</v>
      </c>
      <c r="D51" s="45" t="s">
        <v>337</v>
      </c>
      <c r="E51" s="45" t="s">
        <v>329</v>
      </c>
      <c r="F51" s="45" t="s">
        <v>336</v>
      </c>
      <c r="G51" s="43" t="s">
        <v>495</v>
      </c>
      <c r="H51" s="43" t="s">
        <v>497</v>
      </c>
      <c r="I51" s="119" t="s">
        <v>337</v>
      </c>
      <c r="J51" s="119" t="s">
        <v>830</v>
      </c>
      <c r="K51" s="119" t="s">
        <v>844</v>
      </c>
      <c r="L51" s="50">
        <v>11</v>
      </c>
      <c r="M51" s="129" t="s">
        <v>507</v>
      </c>
      <c r="N51" s="43" t="s">
        <v>338</v>
      </c>
      <c r="O51" s="43" t="s">
        <v>338</v>
      </c>
      <c r="P51" s="43" t="s">
        <v>340</v>
      </c>
      <c r="Q51" s="43" t="s">
        <v>338</v>
      </c>
      <c r="R51" s="43" t="s">
        <v>338</v>
      </c>
      <c r="S51" s="43" t="s">
        <v>338</v>
      </c>
      <c r="T51" s="43" t="s">
        <v>341</v>
      </c>
      <c r="U51" s="43" t="s">
        <v>338</v>
      </c>
      <c r="V51" s="43" t="s">
        <v>341</v>
      </c>
      <c r="W51" s="43" t="s">
        <v>341</v>
      </c>
      <c r="X51" s="43" t="s">
        <v>340</v>
      </c>
      <c r="Y51" s="43" t="s">
        <v>340</v>
      </c>
      <c r="Z51" s="43" t="s">
        <v>338</v>
      </c>
      <c r="AA51" s="43" t="s">
        <v>338</v>
      </c>
      <c r="AB51" s="43" t="s">
        <v>338</v>
      </c>
      <c r="AC51" s="43" t="s">
        <v>338</v>
      </c>
      <c r="AD51" s="43" t="s">
        <v>338</v>
      </c>
      <c r="AE51" s="43" t="s">
        <v>338</v>
      </c>
      <c r="AF51" s="43" t="s">
        <v>338</v>
      </c>
      <c r="AG51" s="43" t="s">
        <v>338</v>
      </c>
      <c r="AH51" s="43" t="s">
        <v>338</v>
      </c>
      <c r="AI51" s="43" t="s">
        <v>340</v>
      </c>
      <c r="AJ51" s="43" t="s">
        <v>338</v>
      </c>
      <c r="AK51" s="43" t="s">
        <v>338</v>
      </c>
      <c r="AL51" s="43" t="s">
        <v>341</v>
      </c>
      <c r="AM51" s="43" t="s">
        <v>338</v>
      </c>
      <c r="AN51" s="43" t="s">
        <v>338</v>
      </c>
      <c r="AO51" s="43" t="s">
        <v>338</v>
      </c>
      <c r="AP51" s="43" t="s">
        <v>341</v>
      </c>
      <c r="AQ51" s="43" t="s">
        <v>339</v>
      </c>
      <c r="AR51" s="43" t="s">
        <v>339</v>
      </c>
      <c r="AS51" s="43" t="s">
        <v>339</v>
      </c>
      <c r="AT51" s="43" t="s">
        <v>339</v>
      </c>
      <c r="AU51" s="43" t="s">
        <v>339</v>
      </c>
      <c r="AV51" s="43" t="s">
        <v>338</v>
      </c>
      <c r="AW51" s="43" t="s">
        <v>338</v>
      </c>
      <c r="AX51" s="43" t="s">
        <v>338</v>
      </c>
      <c r="AY51" s="43" t="s">
        <v>338</v>
      </c>
      <c r="AZ51" s="43" t="s">
        <v>341</v>
      </c>
      <c r="BA51" s="43" t="s">
        <v>338</v>
      </c>
      <c r="BB51" s="43" t="s">
        <v>338</v>
      </c>
      <c r="BC51" s="43" t="s">
        <v>340</v>
      </c>
      <c r="BD51" s="43" t="s">
        <v>338</v>
      </c>
      <c r="BE51" s="43" t="s">
        <v>338</v>
      </c>
      <c r="BF51" s="43" t="s">
        <v>339</v>
      </c>
      <c r="BG51" s="43" t="s">
        <v>339</v>
      </c>
      <c r="BH51" s="129" t="s">
        <v>878</v>
      </c>
      <c r="BI51" s="43" t="s">
        <v>338</v>
      </c>
      <c r="BJ51" s="43" t="s">
        <v>338</v>
      </c>
      <c r="BK51" s="43" t="s">
        <v>340</v>
      </c>
      <c r="BL51" s="43" t="s">
        <v>338</v>
      </c>
      <c r="BM51" s="43" t="s">
        <v>338</v>
      </c>
      <c r="BN51" s="43" t="s">
        <v>338</v>
      </c>
      <c r="BO51" s="43" t="s">
        <v>341</v>
      </c>
      <c r="BP51" s="43" t="s">
        <v>338</v>
      </c>
      <c r="BQ51" s="43" t="s">
        <v>341</v>
      </c>
      <c r="BR51" s="43" t="s">
        <v>341</v>
      </c>
      <c r="BS51" s="43" t="s">
        <v>338</v>
      </c>
      <c r="BT51" s="43" t="s">
        <v>338</v>
      </c>
      <c r="BU51" s="43" t="s">
        <v>338</v>
      </c>
      <c r="BV51" s="43" t="s">
        <v>338</v>
      </c>
      <c r="BW51" s="43" t="s">
        <v>338</v>
      </c>
      <c r="BX51" s="43" t="s">
        <v>341</v>
      </c>
      <c r="BY51" s="43" t="s">
        <v>338</v>
      </c>
      <c r="BZ51" s="43" t="s">
        <v>340</v>
      </c>
      <c r="CA51" s="43" t="s">
        <v>338</v>
      </c>
      <c r="CB51" s="43" t="s">
        <v>338</v>
      </c>
      <c r="CC51" s="43" t="s">
        <v>341</v>
      </c>
      <c r="CD51" s="43" t="s">
        <v>338</v>
      </c>
      <c r="CE51" s="43" t="s">
        <v>340</v>
      </c>
      <c r="CF51" s="43" t="s">
        <v>338</v>
      </c>
      <c r="CG51" s="43" t="s">
        <v>338</v>
      </c>
      <c r="CH51" s="43" t="s">
        <v>341</v>
      </c>
      <c r="CI51" s="43" t="s">
        <v>341</v>
      </c>
      <c r="CJ51" s="43" t="s">
        <v>340</v>
      </c>
      <c r="CK51" s="43" t="s">
        <v>341</v>
      </c>
      <c r="CL51" s="43" t="s">
        <v>338</v>
      </c>
      <c r="CM51" s="43" t="s">
        <v>341</v>
      </c>
      <c r="CN51" s="43" t="s">
        <v>338</v>
      </c>
      <c r="CO51" s="43" t="s">
        <v>338</v>
      </c>
      <c r="CP51" s="43" t="s">
        <v>338</v>
      </c>
      <c r="CQ51" s="43" t="s">
        <v>338</v>
      </c>
      <c r="CR51" s="43" t="s">
        <v>341</v>
      </c>
      <c r="CS51" s="43" t="s">
        <v>341</v>
      </c>
      <c r="CT51" s="43" t="s">
        <v>341</v>
      </c>
      <c r="CU51" s="43" t="s">
        <v>338</v>
      </c>
      <c r="CV51" s="43" t="s">
        <v>341</v>
      </c>
      <c r="CW51" s="43" t="s">
        <v>339</v>
      </c>
      <c r="CX51" s="43" t="s">
        <v>339</v>
      </c>
      <c r="CY51" s="43" t="s">
        <v>339</v>
      </c>
      <c r="CZ51" s="43" t="s">
        <v>341</v>
      </c>
      <c r="DA51" s="43" t="s">
        <v>339</v>
      </c>
      <c r="DB51" s="43" t="s">
        <v>339</v>
      </c>
      <c r="DC51" s="43" t="s">
        <v>339</v>
      </c>
      <c r="DD51" s="43" t="s">
        <v>339</v>
      </c>
      <c r="DE51" s="43" t="s">
        <v>340</v>
      </c>
      <c r="DF51" s="43" t="s">
        <v>340</v>
      </c>
      <c r="DG51" s="43" t="s">
        <v>338</v>
      </c>
      <c r="DH51" s="43" t="s">
        <v>338</v>
      </c>
      <c r="DI51" s="43" t="s">
        <v>338</v>
      </c>
      <c r="DJ51" s="43" t="s">
        <v>338</v>
      </c>
      <c r="DK51" s="43" t="s">
        <v>338</v>
      </c>
      <c r="DL51" s="43" t="s">
        <v>340</v>
      </c>
      <c r="DM51" s="43" t="s">
        <v>338</v>
      </c>
      <c r="DN51" s="43" t="s">
        <v>340</v>
      </c>
      <c r="DO51" s="43" t="s">
        <v>338</v>
      </c>
      <c r="DP51" s="43" t="s">
        <v>338</v>
      </c>
      <c r="DQ51" s="43" t="s">
        <v>338</v>
      </c>
      <c r="DR51" s="43" t="s">
        <v>338</v>
      </c>
      <c r="DS51" s="43" t="s">
        <v>340</v>
      </c>
      <c r="DT51" s="43" t="s">
        <v>338</v>
      </c>
      <c r="DU51" s="43" t="s">
        <v>341</v>
      </c>
      <c r="DV51" s="43" t="s">
        <v>339</v>
      </c>
      <c r="DW51" s="43" t="s">
        <v>339</v>
      </c>
      <c r="DX51" s="43" t="s">
        <v>339</v>
      </c>
      <c r="DY51" s="43" t="s">
        <v>339</v>
      </c>
      <c r="DZ51" s="43" t="s">
        <v>339</v>
      </c>
      <c r="EA51" s="43" t="s">
        <v>339</v>
      </c>
      <c r="EB51" s="43" t="s">
        <v>341</v>
      </c>
      <c r="EC51" s="43" t="s">
        <v>339</v>
      </c>
      <c r="ED51" s="43" t="s">
        <v>339</v>
      </c>
      <c r="EE51" s="43" t="s">
        <v>339</v>
      </c>
      <c r="EF51" s="43" t="s">
        <v>339</v>
      </c>
      <c r="EG51" s="43" t="s">
        <v>339</v>
      </c>
      <c r="EH51" s="43" t="s">
        <v>339</v>
      </c>
      <c r="EI51" s="43" t="s">
        <v>339</v>
      </c>
      <c r="EJ51" s="43" t="s">
        <v>339</v>
      </c>
      <c r="EK51" s="43" t="s">
        <v>339</v>
      </c>
      <c r="EL51" s="43" t="s">
        <v>341</v>
      </c>
      <c r="EM51" s="43" t="s">
        <v>339</v>
      </c>
      <c r="EN51" s="43" t="s">
        <v>341</v>
      </c>
      <c r="EO51" s="43" t="s">
        <v>341</v>
      </c>
      <c r="EP51" s="43" t="s">
        <v>341</v>
      </c>
      <c r="EQ51" s="43" t="s">
        <v>338</v>
      </c>
      <c r="ER51" s="43" t="s">
        <v>338</v>
      </c>
      <c r="ES51" s="43" t="s">
        <v>338</v>
      </c>
      <c r="ET51" s="43" t="s">
        <v>341</v>
      </c>
      <c r="EU51" s="43" t="s">
        <v>339</v>
      </c>
      <c r="EV51" s="43" t="s">
        <v>339</v>
      </c>
      <c r="EW51" s="43" t="s">
        <v>339</v>
      </c>
      <c r="EX51" s="43" t="s">
        <v>339</v>
      </c>
      <c r="EY51" s="43" t="s">
        <v>339</v>
      </c>
      <c r="EZ51" s="43" t="s">
        <v>341</v>
      </c>
      <c r="FA51" s="43" t="s">
        <v>339</v>
      </c>
      <c r="FB51" s="43" t="s">
        <v>341</v>
      </c>
      <c r="FC51" s="43" t="s">
        <v>339</v>
      </c>
      <c r="FD51" s="43" t="s">
        <v>341</v>
      </c>
      <c r="FE51" s="43" t="s">
        <v>341</v>
      </c>
      <c r="FF51" s="43" t="s">
        <v>339</v>
      </c>
      <c r="FG51" s="43" t="s">
        <v>339</v>
      </c>
      <c r="FH51" s="43" t="s">
        <v>339</v>
      </c>
      <c r="FI51" s="43" t="s">
        <v>339</v>
      </c>
      <c r="FJ51" s="43" t="s">
        <v>341</v>
      </c>
      <c r="FK51" s="43" t="s">
        <v>339</v>
      </c>
      <c r="FL51" s="43" t="s">
        <v>339</v>
      </c>
      <c r="FM51" s="43" t="s">
        <v>339</v>
      </c>
      <c r="FN51" s="43" t="s">
        <v>339</v>
      </c>
      <c r="FO51" s="43" t="s">
        <v>339</v>
      </c>
      <c r="FP51" s="43" t="s">
        <v>339</v>
      </c>
      <c r="FQ51" s="43" t="s">
        <v>341</v>
      </c>
      <c r="FR51" s="43" t="s">
        <v>339</v>
      </c>
      <c r="FS51" s="43" t="s">
        <v>339</v>
      </c>
      <c r="FT51" s="43" t="s">
        <v>339</v>
      </c>
      <c r="FU51" s="43" t="s">
        <v>338</v>
      </c>
      <c r="FV51" s="43" t="s">
        <v>338</v>
      </c>
      <c r="FW51" s="43" t="s">
        <v>338</v>
      </c>
      <c r="FX51" s="43" t="s">
        <v>338</v>
      </c>
      <c r="FY51" s="43" t="s">
        <v>338</v>
      </c>
      <c r="FZ51" s="43" t="s">
        <v>340</v>
      </c>
      <c r="GA51" s="43" t="s">
        <v>340</v>
      </c>
      <c r="GB51" s="43" t="s">
        <v>340</v>
      </c>
      <c r="GC51" s="43" t="s">
        <v>340</v>
      </c>
      <c r="GD51" s="43" t="s">
        <v>341</v>
      </c>
      <c r="GE51" s="43" t="s">
        <v>340</v>
      </c>
      <c r="GF51" s="43" t="s">
        <v>338</v>
      </c>
      <c r="GG51" s="43" t="s">
        <v>338</v>
      </c>
      <c r="GH51" s="43" t="s">
        <v>338</v>
      </c>
      <c r="GI51" s="43" t="s">
        <v>338</v>
      </c>
      <c r="GJ51" s="43" t="s">
        <v>340</v>
      </c>
      <c r="GK51" s="43" t="s">
        <v>338</v>
      </c>
      <c r="GL51" s="43" t="s">
        <v>338</v>
      </c>
      <c r="GM51" s="43" t="s">
        <v>338</v>
      </c>
      <c r="GN51" s="43" t="s">
        <v>338</v>
      </c>
      <c r="GO51" s="43" t="s">
        <v>338</v>
      </c>
      <c r="GP51" s="43" t="s">
        <v>338</v>
      </c>
      <c r="GQ51" s="43" t="s">
        <v>338</v>
      </c>
      <c r="GR51" s="43" t="s">
        <v>338</v>
      </c>
      <c r="GS51" s="43" t="s">
        <v>341</v>
      </c>
    </row>
    <row r="52" spans="1:201" x14ac:dyDescent="0.3">
      <c r="A52" s="45"/>
      <c r="B52" s="47" t="s">
        <v>571</v>
      </c>
      <c r="C52" s="47" t="s">
        <v>502</v>
      </c>
      <c r="D52" s="45" t="s">
        <v>329</v>
      </c>
      <c r="E52" s="45" t="s">
        <v>329</v>
      </c>
      <c r="F52" s="45" t="s">
        <v>433</v>
      </c>
      <c r="G52" s="43" t="s">
        <v>499</v>
      </c>
      <c r="H52" s="43" t="s">
        <v>497</v>
      </c>
      <c r="I52" s="119" t="s">
        <v>337</v>
      </c>
      <c r="J52" s="119" t="s">
        <v>829</v>
      </c>
      <c r="K52" s="119" t="s">
        <v>852</v>
      </c>
      <c r="L52" s="50">
        <v>9</v>
      </c>
      <c r="M52" s="129" t="s">
        <v>507</v>
      </c>
      <c r="N52" s="43" t="s">
        <v>338</v>
      </c>
      <c r="O52" s="43" t="s">
        <v>338</v>
      </c>
      <c r="P52" s="43" t="s">
        <v>340</v>
      </c>
      <c r="Q52" s="43" t="s">
        <v>338</v>
      </c>
      <c r="R52" s="43" t="s">
        <v>338</v>
      </c>
      <c r="S52" s="43" t="s">
        <v>338</v>
      </c>
      <c r="T52" s="43" t="s">
        <v>341</v>
      </c>
      <c r="U52" s="43" t="s">
        <v>338</v>
      </c>
      <c r="V52" s="43" t="s">
        <v>341</v>
      </c>
      <c r="W52" s="43" t="s">
        <v>341</v>
      </c>
      <c r="X52" s="43" t="s">
        <v>340</v>
      </c>
      <c r="Y52" s="43" t="s">
        <v>340</v>
      </c>
      <c r="Z52" s="43" t="s">
        <v>338</v>
      </c>
      <c r="AA52" s="43" t="s">
        <v>338</v>
      </c>
      <c r="AB52" s="43" t="s">
        <v>338</v>
      </c>
      <c r="AC52" s="43" t="s">
        <v>338</v>
      </c>
      <c r="AD52" s="43" t="s">
        <v>338</v>
      </c>
      <c r="AE52" s="43" t="s">
        <v>338</v>
      </c>
      <c r="AF52" s="43" t="s">
        <v>338</v>
      </c>
      <c r="AG52" s="43" t="s">
        <v>338</v>
      </c>
      <c r="AH52" s="43" t="s">
        <v>338</v>
      </c>
      <c r="AI52" s="43" t="s">
        <v>340</v>
      </c>
      <c r="AJ52" s="43" t="s">
        <v>338</v>
      </c>
      <c r="AK52" s="43" t="s">
        <v>338</v>
      </c>
      <c r="AL52" s="43" t="s">
        <v>341</v>
      </c>
      <c r="AM52" s="43" t="s">
        <v>338</v>
      </c>
      <c r="AN52" s="43" t="s">
        <v>338</v>
      </c>
      <c r="AO52" s="43" t="s">
        <v>338</v>
      </c>
      <c r="AP52" s="43" t="s">
        <v>338</v>
      </c>
      <c r="AQ52" s="43" t="s">
        <v>338</v>
      </c>
      <c r="AR52" s="43" t="s">
        <v>341</v>
      </c>
      <c r="AS52" s="43" t="s">
        <v>338</v>
      </c>
      <c r="AT52" s="43" t="s">
        <v>338</v>
      </c>
      <c r="AU52" s="43" t="s">
        <v>338</v>
      </c>
      <c r="AV52" s="43" t="s">
        <v>338</v>
      </c>
      <c r="AW52" s="43" t="s">
        <v>338</v>
      </c>
      <c r="AX52" s="43" t="s">
        <v>338</v>
      </c>
      <c r="AY52" s="43" t="s">
        <v>338</v>
      </c>
      <c r="AZ52" s="43" t="s">
        <v>341</v>
      </c>
      <c r="BA52" s="43" t="s">
        <v>338</v>
      </c>
      <c r="BB52" s="43" t="s">
        <v>338</v>
      </c>
      <c r="BC52" s="43" t="s">
        <v>340</v>
      </c>
      <c r="BD52" s="43" t="s">
        <v>338</v>
      </c>
      <c r="BE52" s="43" t="s">
        <v>338</v>
      </c>
      <c r="BF52" s="43" t="s">
        <v>339</v>
      </c>
      <c r="BG52" s="43" t="s">
        <v>339</v>
      </c>
      <c r="BH52" s="129" t="s">
        <v>878</v>
      </c>
      <c r="BI52" s="43" t="s">
        <v>338</v>
      </c>
      <c r="BJ52" s="43" t="s">
        <v>338</v>
      </c>
      <c r="BK52" s="43" t="s">
        <v>340</v>
      </c>
      <c r="BL52" s="43" t="s">
        <v>338</v>
      </c>
      <c r="BM52" s="43" t="s">
        <v>338</v>
      </c>
      <c r="BN52" s="43" t="s">
        <v>338</v>
      </c>
      <c r="BO52" s="43" t="s">
        <v>341</v>
      </c>
      <c r="BP52" s="43" t="s">
        <v>338</v>
      </c>
      <c r="BQ52" s="43" t="s">
        <v>341</v>
      </c>
      <c r="BR52" s="43" t="s">
        <v>341</v>
      </c>
      <c r="BS52" s="43" t="s">
        <v>338</v>
      </c>
      <c r="BT52" s="43" t="s">
        <v>338</v>
      </c>
      <c r="BU52" s="43" t="s">
        <v>338</v>
      </c>
      <c r="BV52" s="43" t="s">
        <v>338</v>
      </c>
      <c r="BW52" s="43" t="s">
        <v>338</v>
      </c>
      <c r="BX52" s="43" t="s">
        <v>338</v>
      </c>
      <c r="BY52" s="43" t="s">
        <v>338</v>
      </c>
      <c r="BZ52" s="43" t="s">
        <v>340</v>
      </c>
      <c r="CA52" s="43" t="s">
        <v>338</v>
      </c>
      <c r="CB52" s="43" t="s">
        <v>338</v>
      </c>
      <c r="CC52" s="43" t="s">
        <v>341</v>
      </c>
      <c r="CD52" s="43" t="s">
        <v>338</v>
      </c>
      <c r="CE52" s="43" t="s">
        <v>340</v>
      </c>
      <c r="CF52" s="43" t="s">
        <v>338</v>
      </c>
      <c r="CG52" s="43" t="s">
        <v>338</v>
      </c>
      <c r="CH52" s="43" t="s">
        <v>341</v>
      </c>
      <c r="CI52" s="43" t="s">
        <v>340</v>
      </c>
      <c r="CJ52" s="43" t="s">
        <v>338</v>
      </c>
      <c r="CK52" s="43" t="s">
        <v>341</v>
      </c>
      <c r="CL52" s="43" t="s">
        <v>338</v>
      </c>
      <c r="CM52" s="43" t="s">
        <v>341</v>
      </c>
      <c r="CN52" s="43" t="s">
        <v>338</v>
      </c>
      <c r="CO52" s="43" t="s">
        <v>338</v>
      </c>
      <c r="CP52" s="43" t="s">
        <v>338</v>
      </c>
      <c r="CQ52" s="43" t="s">
        <v>338</v>
      </c>
      <c r="CR52" s="43" t="s">
        <v>341</v>
      </c>
      <c r="CS52" s="43" t="s">
        <v>341</v>
      </c>
      <c r="CT52" s="43" t="s">
        <v>341</v>
      </c>
      <c r="CU52" s="43" t="s">
        <v>338</v>
      </c>
      <c r="CV52" s="43" t="s">
        <v>340</v>
      </c>
      <c r="CW52" s="43" t="s">
        <v>338</v>
      </c>
      <c r="CX52" s="43" t="s">
        <v>338</v>
      </c>
      <c r="CY52" s="43" t="s">
        <v>338</v>
      </c>
      <c r="CZ52" s="43" t="s">
        <v>340</v>
      </c>
      <c r="DA52" s="43" t="s">
        <v>340</v>
      </c>
      <c r="DB52" s="43" t="s">
        <v>338</v>
      </c>
      <c r="DC52" s="43" t="s">
        <v>338</v>
      </c>
      <c r="DD52" s="43" t="s">
        <v>338</v>
      </c>
      <c r="DE52" s="43" t="s">
        <v>338</v>
      </c>
      <c r="DF52" s="43" t="s">
        <v>340</v>
      </c>
      <c r="DG52" s="43" t="s">
        <v>338</v>
      </c>
      <c r="DH52" s="43" t="s">
        <v>338</v>
      </c>
      <c r="DI52" s="43" t="s">
        <v>338</v>
      </c>
      <c r="DJ52" s="43" t="s">
        <v>338</v>
      </c>
      <c r="DK52" s="43" t="s">
        <v>338</v>
      </c>
      <c r="DL52" s="43" t="s">
        <v>340</v>
      </c>
      <c r="DM52" s="43" t="s">
        <v>338</v>
      </c>
      <c r="DN52" s="43" t="s">
        <v>340</v>
      </c>
      <c r="DO52" s="43" t="s">
        <v>338</v>
      </c>
      <c r="DP52" s="43" t="s">
        <v>338</v>
      </c>
      <c r="DQ52" s="43" t="s">
        <v>338</v>
      </c>
      <c r="DR52" s="43" t="s">
        <v>338</v>
      </c>
      <c r="DS52" s="43" t="s">
        <v>340</v>
      </c>
      <c r="DT52" s="43" t="s">
        <v>338</v>
      </c>
      <c r="DU52" s="43" t="s">
        <v>340</v>
      </c>
      <c r="DV52" s="43" t="s">
        <v>338</v>
      </c>
      <c r="DW52" s="43" t="s">
        <v>338</v>
      </c>
      <c r="DX52" s="43" t="s">
        <v>338</v>
      </c>
      <c r="DY52" s="43" t="s">
        <v>338</v>
      </c>
      <c r="DZ52" s="43" t="s">
        <v>340</v>
      </c>
      <c r="EA52" s="43" t="s">
        <v>338</v>
      </c>
      <c r="EB52" s="43" t="s">
        <v>340</v>
      </c>
      <c r="EC52" s="43" t="s">
        <v>338</v>
      </c>
      <c r="ED52" s="43" t="s">
        <v>338</v>
      </c>
      <c r="EE52" s="43" t="s">
        <v>338</v>
      </c>
      <c r="EF52" s="43" t="s">
        <v>338</v>
      </c>
      <c r="EG52" s="43" t="s">
        <v>338</v>
      </c>
      <c r="EH52" s="43" t="s">
        <v>340</v>
      </c>
      <c r="EI52" s="43" t="s">
        <v>338</v>
      </c>
      <c r="EJ52" s="43" t="s">
        <v>341</v>
      </c>
      <c r="EK52" s="43" t="s">
        <v>338</v>
      </c>
      <c r="EL52" s="43" t="s">
        <v>340</v>
      </c>
      <c r="EM52" s="43" t="s">
        <v>338</v>
      </c>
      <c r="EN52" s="43" t="s">
        <v>341</v>
      </c>
      <c r="EO52" s="43" t="s">
        <v>341</v>
      </c>
      <c r="EP52" s="43" t="s">
        <v>341</v>
      </c>
      <c r="EQ52" s="43" t="s">
        <v>338</v>
      </c>
      <c r="ER52" s="43" t="s">
        <v>338</v>
      </c>
      <c r="ES52" s="43" t="s">
        <v>338</v>
      </c>
      <c r="ET52" s="43" t="s">
        <v>340</v>
      </c>
      <c r="EU52" s="43" t="s">
        <v>338</v>
      </c>
      <c r="EV52" s="43" t="s">
        <v>338</v>
      </c>
      <c r="EW52" s="43" t="s">
        <v>338</v>
      </c>
      <c r="EX52" s="43" t="s">
        <v>338</v>
      </c>
      <c r="EY52" s="43" t="s">
        <v>338</v>
      </c>
      <c r="EZ52" s="43" t="s">
        <v>340</v>
      </c>
      <c r="FA52" s="43" t="s">
        <v>338</v>
      </c>
      <c r="FB52" s="43" t="s">
        <v>338</v>
      </c>
      <c r="FC52" s="43" t="s">
        <v>338</v>
      </c>
      <c r="FD52" s="43" t="s">
        <v>340</v>
      </c>
      <c r="FE52" s="43" t="s">
        <v>341</v>
      </c>
      <c r="FF52" s="43" t="s">
        <v>339</v>
      </c>
      <c r="FG52" s="43" t="s">
        <v>339</v>
      </c>
      <c r="FH52" s="43" t="s">
        <v>339</v>
      </c>
      <c r="FI52" s="43" t="s">
        <v>339</v>
      </c>
      <c r="FJ52" s="43" t="s">
        <v>338</v>
      </c>
      <c r="FK52" s="43" t="s">
        <v>338</v>
      </c>
      <c r="FL52" s="43" t="s">
        <v>338</v>
      </c>
      <c r="FM52" s="43" t="s">
        <v>340</v>
      </c>
      <c r="FN52" s="43" t="s">
        <v>338</v>
      </c>
      <c r="FO52" s="43" t="s">
        <v>338</v>
      </c>
      <c r="FP52" s="43" t="s">
        <v>338</v>
      </c>
      <c r="FQ52" s="43" t="s">
        <v>340</v>
      </c>
      <c r="FR52" s="43" t="s">
        <v>338</v>
      </c>
      <c r="FS52" s="43" t="s">
        <v>338</v>
      </c>
      <c r="FT52" s="43" t="s">
        <v>340</v>
      </c>
      <c r="FU52" s="43" t="s">
        <v>338</v>
      </c>
      <c r="FV52" s="43" t="s">
        <v>338</v>
      </c>
      <c r="FW52" s="43" t="s">
        <v>338</v>
      </c>
      <c r="FX52" s="43" t="s">
        <v>338</v>
      </c>
      <c r="FY52" s="43" t="s">
        <v>338</v>
      </c>
      <c r="FZ52" s="43" t="s">
        <v>340</v>
      </c>
      <c r="GA52" s="43" t="s">
        <v>340</v>
      </c>
      <c r="GB52" s="43" t="s">
        <v>340</v>
      </c>
      <c r="GC52" s="43" t="s">
        <v>340</v>
      </c>
      <c r="GD52" s="43" t="s">
        <v>341</v>
      </c>
      <c r="GE52" s="43" t="s">
        <v>340</v>
      </c>
      <c r="GF52" s="43" t="s">
        <v>338</v>
      </c>
      <c r="GG52" s="43" t="s">
        <v>338</v>
      </c>
      <c r="GH52" s="43" t="s">
        <v>338</v>
      </c>
      <c r="GI52" s="43" t="s">
        <v>338</v>
      </c>
      <c r="GJ52" s="43" t="s">
        <v>340</v>
      </c>
      <c r="GK52" s="43" t="s">
        <v>338</v>
      </c>
      <c r="GL52" s="43" t="s">
        <v>338</v>
      </c>
      <c r="GM52" s="43" t="s">
        <v>338</v>
      </c>
      <c r="GN52" s="43" t="s">
        <v>338</v>
      </c>
      <c r="GO52" s="43" t="s">
        <v>338</v>
      </c>
      <c r="GP52" s="43" t="s">
        <v>338</v>
      </c>
      <c r="GQ52" s="43" t="s">
        <v>338</v>
      </c>
      <c r="GR52" s="43" t="s">
        <v>338</v>
      </c>
      <c r="GS52" s="43" t="s">
        <v>341</v>
      </c>
    </row>
    <row r="53" spans="1:201" x14ac:dyDescent="0.3">
      <c r="A53" s="45"/>
      <c r="B53" s="47" t="s">
        <v>571</v>
      </c>
      <c r="C53" s="47" t="s">
        <v>502</v>
      </c>
      <c r="D53" s="45" t="s">
        <v>329</v>
      </c>
      <c r="E53" s="45" t="s">
        <v>330</v>
      </c>
      <c r="F53" s="45" t="s">
        <v>433</v>
      </c>
      <c r="G53" s="43" t="s">
        <v>499</v>
      </c>
      <c r="H53" s="43" t="s">
        <v>497</v>
      </c>
      <c r="I53" s="119" t="s">
        <v>337</v>
      </c>
      <c r="J53" s="119" t="s">
        <v>831</v>
      </c>
      <c r="K53" s="119" t="s">
        <v>853</v>
      </c>
      <c r="L53" s="50">
        <v>17</v>
      </c>
      <c r="M53" s="129" t="s">
        <v>507</v>
      </c>
      <c r="N53" s="43" t="s">
        <v>338</v>
      </c>
      <c r="O53" s="43" t="s">
        <v>338</v>
      </c>
      <c r="P53" s="43" t="s">
        <v>340</v>
      </c>
      <c r="Q53" s="43" t="s">
        <v>338</v>
      </c>
      <c r="R53" s="43" t="s">
        <v>338</v>
      </c>
      <c r="S53" s="43" t="s">
        <v>338</v>
      </c>
      <c r="T53" s="43" t="s">
        <v>341</v>
      </c>
      <c r="U53" s="43" t="s">
        <v>338</v>
      </c>
      <c r="V53" s="43" t="s">
        <v>341</v>
      </c>
      <c r="W53" s="43" t="s">
        <v>341</v>
      </c>
      <c r="X53" s="43" t="s">
        <v>340</v>
      </c>
      <c r="Y53" s="43" t="s">
        <v>340</v>
      </c>
      <c r="Z53" s="43" t="s">
        <v>338</v>
      </c>
      <c r="AA53" s="43" t="s">
        <v>338</v>
      </c>
      <c r="AB53" s="43" t="s">
        <v>338</v>
      </c>
      <c r="AC53" s="43" t="s">
        <v>338</v>
      </c>
      <c r="AD53" s="43" t="s">
        <v>338</v>
      </c>
      <c r="AE53" s="43" t="s">
        <v>338</v>
      </c>
      <c r="AF53" s="43" t="s">
        <v>338</v>
      </c>
      <c r="AG53" s="43" t="s">
        <v>338</v>
      </c>
      <c r="AH53" s="43" t="s">
        <v>338</v>
      </c>
      <c r="AI53" s="43" t="s">
        <v>340</v>
      </c>
      <c r="AJ53" s="43" t="s">
        <v>338</v>
      </c>
      <c r="AK53" s="43" t="s">
        <v>338</v>
      </c>
      <c r="AL53" s="43" t="s">
        <v>341</v>
      </c>
      <c r="AM53" s="43" t="s">
        <v>338</v>
      </c>
      <c r="AN53" s="43" t="s">
        <v>338</v>
      </c>
      <c r="AO53" s="43" t="s">
        <v>338</v>
      </c>
      <c r="AP53" s="43" t="s">
        <v>338</v>
      </c>
      <c r="AQ53" s="43" t="s">
        <v>338</v>
      </c>
      <c r="AR53" s="43" t="s">
        <v>341</v>
      </c>
      <c r="AS53" s="43" t="s">
        <v>338</v>
      </c>
      <c r="AT53" s="43" t="s">
        <v>338</v>
      </c>
      <c r="AU53" s="43" t="s">
        <v>338</v>
      </c>
      <c r="AV53" s="43" t="s">
        <v>338</v>
      </c>
      <c r="AW53" s="43" t="s">
        <v>338</v>
      </c>
      <c r="AX53" s="43" t="s">
        <v>338</v>
      </c>
      <c r="AY53" s="43" t="s">
        <v>338</v>
      </c>
      <c r="AZ53" s="43" t="s">
        <v>341</v>
      </c>
      <c r="BA53" s="43" t="s">
        <v>338</v>
      </c>
      <c r="BB53" s="43" t="s">
        <v>338</v>
      </c>
      <c r="BC53" s="43" t="s">
        <v>340</v>
      </c>
      <c r="BD53" s="43" t="s">
        <v>338</v>
      </c>
      <c r="BE53" s="43" t="s">
        <v>338</v>
      </c>
      <c r="BF53" s="43" t="s">
        <v>339</v>
      </c>
      <c r="BG53" s="43" t="s">
        <v>339</v>
      </c>
      <c r="BH53" s="129" t="s">
        <v>878</v>
      </c>
      <c r="BI53" s="43" t="s">
        <v>338</v>
      </c>
      <c r="BJ53" s="43" t="s">
        <v>338</v>
      </c>
      <c r="BK53" s="43" t="s">
        <v>340</v>
      </c>
      <c r="BL53" s="43" t="s">
        <v>338</v>
      </c>
      <c r="BM53" s="43" t="s">
        <v>338</v>
      </c>
      <c r="BN53" s="43" t="s">
        <v>338</v>
      </c>
      <c r="BO53" s="43" t="s">
        <v>341</v>
      </c>
      <c r="BP53" s="43" t="s">
        <v>338</v>
      </c>
      <c r="BQ53" s="43" t="s">
        <v>341</v>
      </c>
      <c r="BR53" s="43" t="s">
        <v>341</v>
      </c>
      <c r="BS53" s="43" t="s">
        <v>338</v>
      </c>
      <c r="BT53" s="43" t="s">
        <v>338</v>
      </c>
      <c r="BU53" s="43" t="s">
        <v>338</v>
      </c>
      <c r="BV53" s="43" t="s">
        <v>338</v>
      </c>
      <c r="BW53" s="43" t="s">
        <v>338</v>
      </c>
      <c r="BX53" s="43" t="s">
        <v>338</v>
      </c>
      <c r="BY53" s="43" t="s">
        <v>338</v>
      </c>
      <c r="BZ53" s="43" t="s">
        <v>340</v>
      </c>
      <c r="CA53" s="43" t="s">
        <v>338</v>
      </c>
      <c r="CB53" s="43" t="s">
        <v>338</v>
      </c>
      <c r="CC53" s="43" t="s">
        <v>341</v>
      </c>
      <c r="CD53" s="43" t="s">
        <v>338</v>
      </c>
      <c r="CE53" s="43" t="s">
        <v>340</v>
      </c>
      <c r="CF53" s="43" t="s">
        <v>338</v>
      </c>
      <c r="CG53" s="43" t="s">
        <v>338</v>
      </c>
      <c r="CH53" s="43" t="s">
        <v>341</v>
      </c>
      <c r="CI53" s="43" t="s">
        <v>340</v>
      </c>
      <c r="CJ53" s="43" t="s">
        <v>338</v>
      </c>
      <c r="CK53" s="43" t="s">
        <v>341</v>
      </c>
      <c r="CL53" s="43" t="s">
        <v>338</v>
      </c>
      <c r="CM53" s="43" t="s">
        <v>341</v>
      </c>
      <c r="CN53" s="43" t="s">
        <v>338</v>
      </c>
      <c r="CO53" s="43" t="s">
        <v>338</v>
      </c>
      <c r="CP53" s="43" t="s">
        <v>338</v>
      </c>
      <c r="CQ53" s="43" t="s">
        <v>338</v>
      </c>
      <c r="CR53" s="43" t="s">
        <v>341</v>
      </c>
      <c r="CS53" s="43" t="s">
        <v>341</v>
      </c>
      <c r="CT53" s="43" t="s">
        <v>341</v>
      </c>
      <c r="CU53" s="43" t="s">
        <v>338</v>
      </c>
      <c r="CV53" s="43" t="s">
        <v>340</v>
      </c>
      <c r="CW53" s="43" t="s">
        <v>338</v>
      </c>
      <c r="CX53" s="43" t="s">
        <v>338</v>
      </c>
      <c r="CY53" s="43" t="s">
        <v>338</v>
      </c>
      <c r="CZ53" s="43" t="s">
        <v>340</v>
      </c>
      <c r="DA53" s="43" t="s">
        <v>340</v>
      </c>
      <c r="DB53" s="43" t="s">
        <v>338</v>
      </c>
      <c r="DC53" s="43" t="s">
        <v>338</v>
      </c>
      <c r="DD53" s="43" t="s">
        <v>338</v>
      </c>
      <c r="DE53" s="43" t="s">
        <v>338</v>
      </c>
      <c r="DF53" s="43" t="s">
        <v>340</v>
      </c>
      <c r="DG53" s="43" t="s">
        <v>338</v>
      </c>
      <c r="DH53" s="43" t="s">
        <v>338</v>
      </c>
      <c r="DI53" s="43" t="s">
        <v>338</v>
      </c>
      <c r="DJ53" s="43" t="s">
        <v>338</v>
      </c>
      <c r="DK53" s="43" t="s">
        <v>338</v>
      </c>
      <c r="DL53" s="43" t="s">
        <v>340</v>
      </c>
      <c r="DM53" s="43" t="s">
        <v>338</v>
      </c>
      <c r="DN53" s="43" t="s">
        <v>340</v>
      </c>
      <c r="DO53" s="43" t="s">
        <v>338</v>
      </c>
      <c r="DP53" s="43" t="s">
        <v>338</v>
      </c>
      <c r="DQ53" s="43" t="s">
        <v>338</v>
      </c>
      <c r="DR53" s="43" t="s">
        <v>338</v>
      </c>
      <c r="DS53" s="43" t="s">
        <v>340</v>
      </c>
      <c r="DT53" s="43" t="s">
        <v>338</v>
      </c>
      <c r="DU53" s="43" t="s">
        <v>340</v>
      </c>
      <c r="DV53" s="43" t="s">
        <v>338</v>
      </c>
      <c r="DW53" s="43" t="s">
        <v>338</v>
      </c>
      <c r="DX53" s="43" t="s">
        <v>338</v>
      </c>
      <c r="DY53" s="43" t="s">
        <v>338</v>
      </c>
      <c r="DZ53" s="43" t="s">
        <v>340</v>
      </c>
      <c r="EA53" s="43" t="s">
        <v>338</v>
      </c>
      <c r="EB53" s="43" t="s">
        <v>340</v>
      </c>
      <c r="EC53" s="43" t="s">
        <v>338</v>
      </c>
      <c r="ED53" s="43" t="s">
        <v>338</v>
      </c>
      <c r="EE53" s="43" t="s">
        <v>338</v>
      </c>
      <c r="EF53" s="43" t="s">
        <v>338</v>
      </c>
      <c r="EG53" s="43" t="s">
        <v>338</v>
      </c>
      <c r="EH53" s="43" t="s">
        <v>340</v>
      </c>
      <c r="EI53" s="43" t="s">
        <v>338</v>
      </c>
      <c r="EJ53" s="43" t="s">
        <v>341</v>
      </c>
      <c r="EK53" s="43" t="s">
        <v>338</v>
      </c>
      <c r="EL53" s="43" t="s">
        <v>340</v>
      </c>
      <c r="EM53" s="43" t="s">
        <v>338</v>
      </c>
      <c r="EN53" s="43" t="s">
        <v>341</v>
      </c>
      <c r="EO53" s="43" t="s">
        <v>341</v>
      </c>
      <c r="EP53" s="43" t="s">
        <v>341</v>
      </c>
      <c r="EQ53" s="43" t="s">
        <v>338</v>
      </c>
      <c r="ER53" s="43" t="s">
        <v>338</v>
      </c>
      <c r="ES53" s="43" t="s">
        <v>338</v>
      </c>
      <c r="ET53" s="43" t="s">
        <v>340</v>
      </c>
      <c r="EU53" s="43" t="s">
        <v>338</v>
      </c>
      <c r="EV53" s="43" t="s">
        <v>338</v>
      </c>
      <c r="EW53" s="43" t="s">
        <v>338</v>
      </c>
      <c r="EX53" s="43" t="s">
        <v>338</v>
      </c>
      <c r="EY53" s="43" t="s">
        <v>338</v>
      </c>
      <c r="EZ53" s="43" t="s">
        <v>340</v>
      </c>
      <c r="FA53" s="43" t="s">
        <v>338</v>
      </c>
      <c r="FB53" s="43" t="s">
        <v>338</v>
      </c>
      <c r="FC53" s="43" t="s">
        <v>338</v>
      </c>
      <c r="FD53" s="43" t="s">
        <v>340</v>
      </c>
      <c r="FE53" s="43" t="s">
        <v>341</v>
      </c>
      <c r="FF53" s="43" t="s">
        <v>339</v>
      </c>
      <c r="FG53" s="43" t="s">
        <v>339</v>
      </c>
      <c r="FH53" s="43" t="s">
        <v>339</v>
      </c>
      <c r="FI53" s="43" t="s">
        <v>339</v>
      </c>
      <c r="FJ53" s="43" t="s">
        <v>338</v>
      </c>
      <c r="FK53" s="43" t="s">
        <v>338</v>
      </c>
      <c r="FL53" s="43" t="s">
        <v>338</v>
      </c>
      <c r="FM53" s="43" t="s">
        <v>340</v>
      </c>
      <c r="FN53" s="43" t="s">
        <v>338</v>
      </c>
      <c r="FO53" s="43" t="s">
        <v>338</v>
      </c>
      <c r="FP53" s="43" t="s">
        <v>338</v>
      </c>
      <c r="FQ53" s="43" t="s">
        <v>340</v>
      </c>
      <c r="FR53" s="43" t="s">
        <v>338</v>
      </c>
      <c r="FS53" s="43" t="s">
        <v>338</v>
      </c>
      <c r="FT53" s="43" t="s">
        <v>340</v>
      </c>
      <c r="FU53" s="43" t="s">
        <v>338</v>
      </c>
      <c r="FV53" s="43" t="s">
        <v>338</v>
      </c>
      <c r="FW53" s="43" t="s">
        <v>338</v>
      </c>
      <c r="FX53" s="43" t="s">
        <v>338</v>
      </c>
      <c r="FY53" s="43" t="s">
        <v>338</v>
      </c>
      <c r="FZ53" s="43" t="s">
        <v>340</v>
      </c>
      <c r="GA53" s="43" t="s">
        <v>340</v>
      </c>
      <c r="GB53" s="43" t="s">
        <v>340</v>
      </c>
      <c r="GC53" s="43" t="s">
        <v>340</v>
      </c>
      <c r="GD53" s="43" t="s">
        <v>341</v>
      </c>
      <c r="GE53" s="43" t="s">
        <v>340</v>
      </c>
      <c r="GF53" s="43" t="s">
        <v>338</v>
      </c>
      <c r="GG53" s="43" t="s">
        <v>338</v>
      </c>
      <c r="GH53" s="43" t="s">
        <v>338</v>
      </c>
      <c r="GI53" s="43" t="s">
        <v>338</v>
      </c>
      <c r="GJ53" s="43" t="s">
        <v>340</v>
      </c>
      <c r="GK53" s="43" t="s">
        <v>338</v>
      </c>
      <c r="GL53" s="43" t="s">
        <v>338</v>
      </c>
      <c r="GM53" s="43" t="s">
        <v>338</v>
      </c>
      <c r="GN53" s="43" t="s">
        <v>338</v>
      </c>
      <c r="GO53" s="43" t="s">
        <v>338</v>
      </c>
      <c r="GP53" s="43" t="s">
        <v>338</v>
      </c>
      <c r="GQ53" s="43" t="s">
        <v>338</v>
      </c>
      <c r="GR53" s="43" t="s">
        <v>338</v>
      </c>
      <c r="GS53" s="43" t="s">
        <v>341</v>
      </c>
    </row>
    <row r="54" spans="1:201" x14ac:dyDescent="0.3">
      <c r="A54" s="45"/>
      <c r="B54" s="47" t="s">
        <v>571</v>
      </c>
      <c r="C54" s="47" t="s">
        <v>502</v>
      </c>
      <c r="D54" s="45" t="s">
        <v>329</v>
      </c>
      <c r="E54" s="45" t="s">
        <v>337</v>
      </c>
      <c r="F54" s="45" t="s">
        <v>433</v>
      </c>
      <c r="G54" s="43" t="s">
        <v>499</v>
      </c>
      <c r="H54" s="43" t="s">
        <v>497</v>
      </c>
      <c r="I54" s="119" t="s">
        <v>337</v>
      </c>
      <c r="J54" s="119" t="s">
        <v>833</v>
      </c>
      <c r="K54" s="119" t="s">
        <v>854</v>
      </c>
      <c r="L54" s="50">
        <v>25</v>
      </c>
      <c r="M54" s="129" t="s">
        <v>507</v>
      </c>
      <c r="N54" s="43" t="s">
        <v>338</v>
      </c>
      <c r="O54" s="43" t="s">
        <v>338</v>
      </c>
      <c r="P54" s="43" t="s">
        <v>340</v>
      </c>
      <c r="Q54" s="43" t="s">
        <v>338</v>
      </c>
      <c r="R54" s="43" t="s">
        <v>338</v>
      </c>
      <c r="S54" s="43" t="s">
        <v>338</v>
      </c>
      <c r="T54" s="43" t="s">
        <v>341</v>
      </c>
      <c r="U54" s="43" t="s">
        <v>338</v>
      </c>
      <c r="V54" s="43" t="s">
        <v>341</v>
      </c>
      <c r="W54" s="43" t="s">
        <v>341</v>
      </c>
      <c r="X54" s="43" t="s">
        <v>340</v>
      </c>
      <c r="Y54" s="43" t="s">
        <v>340</v>
      </c>
      <c r="Z54" s="43" t="s">
        <v>338</v>
      </c>
      <c r="AA54" s="43" t="s">
        <v>338</v>
      </c>
      <c r="AB54" s="43" t="s">
        <v>338</v>
      </c>
      <c r="AC54" s="43" t="s">
        <v>338</v>
      </c>
      <c r="AD54" s="43" t="s">
        <v>338</v>
      </c>
      <c r="AE54" s="43" t="s">
        <v>338</v>
      </c>
      <c r="AF54" s="43" t="s">
        <v>338</v>
      </c>
      <c r="AG54" s="43" t="s">
        <v>338</v>
      </c>
      <c r="AH54" s="43" t="s">
        <v>338</v>
      </c>
      <c r="AI54" s="43" t="s">
        <v>340</v>
      </c>
      <c r="AJ54" s="43" t="s">
        <v>338</v>
      </c>
      <c r="AK54" s="43" t="s">
        <v>338</v>
      </c>
      <c r="AL54" s="43" t="s">
        <v>341</v>
      </c>
      <c r="AM54" s="43" t="s">
        <v>338</v>
      </c>
      <c r="AN54" s="43" t="s">
        <v>338</v>
      </c>
      <c r="AO54" s="43" t="s">
        <v>338</v>
      </c>
      <c r="AP54" s="43" t="s">
        <v>338</v>
      </c>
      <c r="AQ54" s="43" t="s">
        <v>338</v>
      </c>
      <c r="AR54" s="43" t="s">
        <v>341</v>
      </c>
      <c r="AS54" s="43" t="s">
        <v>338</v>
      </c>
      <c r="AT54" s="43" t="s">
        <v>338</v>
      </c>
      <c r="AU54" s="43" t="s">
        <v>338</v>
      </c>
      <c r="AV54" s="43" t="s">
        <v>338</v>
      </c>
      <c r="AW54" s="43" t="s">
        <v>338</v>
      </c>
      <c r="AX54" s="43" t="s">
        <v>338</v>
      </c>
      <c r="AY54" s="43" t="s">
        <v>338</v>
      </c>
      <c r="AZ54" s="43" t="s">
        <v>341</v>
      </c>
      <c r="BA54" s="43" t="s">
        <v>338</v>
      </c>
      <c r="BB54" s="43" t="s">
        <v>338</v>
      </c>
      <c r="BC54" s="43" t="s">
        <v>340</v>
      </c>
      <c r="BD54" s="43" t="s">
        <v>338</v>
      </c>
      <c r="BE54" s="43" t="s">
        <v>338</v>
      </c>
      <c r="BF54" s="43" t="s">
        <v>339</v>
      </c>
      <c r="BG54" s="43" t="s">
        <v>339</v>
      </c>
      <c r="BH54" s="129" t="s">
        <v>878</v>
      </c>
      <c r="BI54" s="43" t="s">
        <v>338</v>
      </c>
      <c r="BJ54" s="43" t="s">
        <v>338</v>
      </c>
      <c r="BK54" s="43" t="s">
        <v>340</v>
      </c>
      <c r="BL54" s="43" t="s">
        <v>338</v>
      </c>
      <c r="BM54" s="43" t="s">
        <v>338</v>
      </c>
      <c r="BN54" s="43" t="s">
        <v>338</v>
      </c>
      <c r="BO54" s="43" t="s">
        <v>341</v>
      </c>
      <c r="BP54" s="43" t="s">
        <v>338</v>
      </c>
      <c r="BQ54" s="43" t="s">
        <v>341</v>
      </c>
      <c r="BR54" s="43" t="s">
        <v>341</v>
      </c>
      <c r="BS54" s="43" t="s">
        <v>338</v>
      </c>
      <c r="BT54" s="43" t="s">
        <v>338</v>
      </c>
      <c r="BU54" s="43" t="s">
        <v>338</v>
      </c>
      <c r="BV54" s="43" t="s">
        <v>338</v>
      </c>
      <c r="BW54" s="43" t="s">
        <v>338</v>
      </c>
      <c r="BX54" s="43" t="s">
        <v>338</v>
      </c>
      <c r="BY54" s="43" t="s">
        <v>338</v>
      </c>
      <c r="BZ54" s="43" t="s">
        <v>340</v>
      </c>
      <c r="CA54" s="43" t="s">
        <v>338</v>
      </c>
      <c r="CB54" s="43" t="s">
        <v>338</v>
      </c>
      <c r="CC54" s="43" t="s">
        <v>341</v>
      </c>
      <c r="CD54" s="43" t="s">
        <v>338</v>
      </c>
      <c r="CE54" s="43" t="s">
        <v>340</v>
      </c>
      <c r="CF54" s="43" t="s">
        <v>338</v>
      </c>
      <c r="CG54" s="43" t="s">
        <v>338</v>
      </c>
      <c r="CH54" s="43" t="s">
        <v>341</v>
      </c>
      <c r="CI54" s="43" t="s">
        <v>340</v>
      </c>
      <c r="CJ54" s="43" t="s">
        <v>338</v>
      </c>
      <c r="CK54" s="43" t="s">
        <v>341</v>
      </c>
      <c r="CL54" s="43" t="s">
        <v>338</v>
      </c>
      <c r="CM54" s="43" t="s">
        <v>341</v>
      </c>
      <c r="CN54" s="43" t="s">
        <v>338</v>
      </c>
      <c r="CO54" s="43" t="s">
        <v>341</v>
      </c>
      <c r="CP54" s="43" t="s">
        <v>341</v>
      </c>
      <c r="CQ54" s="43" t="s">
        <v>341</v>
      </c>
      <c r="CR54" s="43" t="s">
        <v>341</v>
      </c>
      <c r="CS54" s="43" t="s">
        <v>341</v>
      </c>
      <c r="CT54" s="43" t="s">
        <v>341</v>
      </c>
      <c r="CU54" s="43" t="s">
        <v>341</v>
      </c>
      <c r="CV54" s="43" t="s">
        <v>340</v>
      </c>
      <c r="CW54" s="43" t="s">
        <v>338</v>
      </c>
      <c r="CX54" s="43" t="s">
        <v>338</v>
      </c>
      <c r="CY54" s="43" t="s">
        <v>338</v>
      </c>
      <c r="CZ54" s="43" t="s">
        <v>340</v>
      </c>
      <c r="DA54" s="43" t="s">
        <v>340</v>
      </c>
      <c r="DB54" s="43" t="s">
        <v>338</v>
      </c>
      <c r="DC54" s="43" t="s">
        <v>338</v>
      </c>
      <c r="DD54" s="43" t="s">
        <v>338</v>
      </c>
      <c r="DE54" s="43" t="s">
        <v>338</v>
      </c>
      <c r="DF54" s="43" t="s">
        <v>340</v>
      </c>
      <c r="DG54" s="43" t="s">
        <v>338</v>
      </c>
      <c r="DH54" s="43" t="s">
        <v>338</v>
      </c>
      <c r="DI54" s="43" t="s">
        <v>338</v>
      </c>
      <c r="DJ54" s="43" t="s">
        <v>338</v>
      </c>
      <c r="DK54" s="43" t="s">
        <v>338</v>
      </c>
      <c r="DL54" s="43" t="s">
        <v>340</v>
      </c>
      <c r="DM54" s="43" t="s">
        <v>338</v>
      </c>
      <c r="DN54" s="43" t="s">
        <v>340</v>
      </c>
      <c r="DO54" s="43" t="s">
        <v>338</v>
      </c>
      <c r="DP54" s="43" t="s">
        <v>338</v>
      </c>
      <c r="DQ54" s="43" t="s">
        <v>338</v>
      </c>
      <c r="DR54" s="43" t="s">
        <v>338</v>
      </c>
      <c r="DS54" s="43" t="s">
        <v>340</v>
      </c>
      <c r="DT54" s="43" t="s">
        <v>338</v>
      </c>
      <c r="DU54" s="43" t="s">
        <v>340</v>
      </c>
      <c r="DV54" s="43" t="s">
        <v>338</v>
      </c>
      <c r="DW54" s="43" t="s">
        <v>338</v>
      </c>
      <c r="DX54" s="43" t="s">
        <v>338</v>
      </c>
      <c r="DY54" s="43" t="s">
        <v>338</v>
      </c>
      <c r="DZ54" s="43" t="s">
        <v>340</v>
      </c>
      <c r="EA54" s="43" t="s">
        <v>338</v>
      </c>
      <c r="EB54" s="43" t="s">
        <v>340</v>
      </c>
      <c r="EC54" s="43" t="s">
        <v>338</v>
      </c>
      <c r="ED54" s="43" t="s">
        <v>338</v>
      </c>
      <c r="EE54" s="43" t="s">
        <v>338</v>
      </c>
      <c r="EF54" s="43" t="s">
        <v>338</v>
      </c>
      <c r="EG54" s="43" t="s">
        <v>338</v>
      </c>
      <c r="EH54" s="43" t="s">
        <v>340</v>
      </c>
      <c r="EI54" s="43" t="s">
        <v>338</v>
      </c>
      <c r="EJ54" s="43" t="s">
        <v>341</v>
      </c>
      <c r="EK54" s="43" t="s">
        <v>338</v>
      </c>
      <c r="EL54" s="43" t="s">
        <v>340</v>
      </c>
      <c r="EM54" s="43" t="s">
        <v>338</v>
      </c>
      <c r="EN54" s="43" t="s">
        <v>341</v>
      </c>
      <c r="EO54" s="43" t="s">
        <v>341</v>
      </c>
      <c r="EP54" s="43" t="s">
        <v>341</v>
      </c>
      <c r="EQ54" s="43" t="s">
        <v>338</v>
      </c>
      <c r="ER54" s="43" t="s">
        <v>338</v>
      </c>
      <c r="ES54" s="43" t="s">
        <v>338</v>
      </c>
      <c r="ET54" s="43" t="s">
        <v>340</v>
      </c>
      <c r="EU54" s="43" t="s">
        <v>338</v>
      </c>
      <c r="EV54" s="43" t="s">
        <v>338</v>
      </c>
      <c r="EW54" s="43" t="s">
        <v>338</v>
      </c>
      <c r="EX54" s="43" t="s">
        <v>338</v>
      </c>
      <c r="EY54" s="43" t="s">
        <v>338</v>
      </c>
      <c r="EZ54" s="43" t="s">
        <v>340</v>
      </c>
      <c r="FA54" s="43" t="s">
        <v>338</v>
      </c>
      <c r="FB54" s="43" t="s">
        <v>338</v>
      </c>
      <c r="FC54" s="43" t="s">
        <v>338</v>
      </c>
      <c r="FD54" s="43" t="s">
        <v>340</v>
      </c>
      <c r="FE54" s="43" t="s">
        <v>341</v>
      </c>
      <c r="FF54" s="43" t="s">
        <v>339</v>
      </c>
      <c r="FG54" s="43" t="s">
        <v>339</v>
      </c>
      <c r="FH54" s="43" t="s">
        <v>339</v>
      </c>
      <c r="FI54" s="43" t="s">
        <v>339</v>
      </c>
      <c r="FJ54" s="43" t="s">
        <v>338</v>
      </c>
      <c r="FK54" s="43" t="s">
        <v>338</v>
      </c>
      <c r="FL54" s="43" t="s">
        <v>338</v>
      </c>
      <c r="FM54" s="43" t="s">
        <v>340</v>
      </c>
      <c r="FN54" s="43" t="s">
        <v>338</v>
      </c>
      <c r="FO54" s="43" t="s">
        <v>338</v>
      </c>
      <c r="FP54" s="43" t="s">
        <v>338</v>
      </c>
      <c r="FQ54" s="43" t="s">
        <v>340</v>
      </c>
      <c r="FR54" s="43" t="s">
        <v>338</v>
      </c>
      <c r="FS54" s="43" t="s">
        <v>338</v>
      </c>
      <c r="FT54" s="43" t="s">
        <v>340</v>
      </c>
      <c r="FU54" s="43" t="s">
        <v>338</v>
      </c>
      <c r="FV54" s="43" t="s">
        <v>338</v>
      </c>
      <c r="FW54" s="43" t="s">
        <v>338</v>
      </c>
      <c r="FX54" s="43" t="s">
        <v>338</v>
      </c>
      <c r="FY54" s="43" t="s">
        <v>338</v>
      </c>
      <c r="FZ54" s="43" t="s">
        <v>340</v>
      </c>
      <c r="GA54" s="43" t="s">
        <v>340</v>
      </c>
      <c r="GB54" s="43" t="s">
        <v>340</v>
      </c>
      <c r="GC54" s="43" t="s">
        <v>340</v>
      </c>
      <c r="GD54" s="43" t="s">
        <v>341</v>
      </c>
      <c r="GE54" s="43" t="s">
        <v>340</v>
      </c>
      <c r="GF54" s="43" t="s">
        <v>338</v>
      </c>
      <c r="GG54" s="43" t="s">
        <v>338</v>
      </c>
      <c r="GH54" s="43" t="s">
        <v>338</v>
      </c>
      <c r="GI54" s="43" t="s">
        <v>338</v>
      </c>
      <c r="GJ54" s="43" t="s">
        <v>340</v>
      </c>
      <c r="GK54" s="43" t="s">
        <v>338</v>
      </c>
      <c r="GL54" s="43" t="s">
        <v>338</v>
      </c>
      <c r="GM54" s="43" t="s">
        <v>338</v>
      </c>
      <c r="GN54" s="43" t="s">
        <v>338</v>
      </c>
      <c r="GO54" s="43" t="s">
        <v>338</v>
      </c>
      <c r="GP54" s="43" t="s">
        <v>338</v>
      </c>
      <c r="GQ54" s="43" t="s">
        <v>338</v>
      </c>
      <c r="GR54" s="43" t="s">
        <v>338</v>
      </c>
      <c r="GS54" s="43" t="s">
        <v>341</v>
      </c>
    </row>
    <row r="55" spans="1:201" x14ac:dyDescent="0.3">
      <c r="A55" s="45"/>
      <c r="B55" s="47" t="s">
        <v>572</v>
      </c>
      <c r="C55" s="47" t="s">
        <v>502</v>
      </c>
      <c r="D55" s="45" t="s">
        <v>329</v>
      </c>
      <c r="E55" s="45" t="s">
        <v>329</v>
      </c>
      <c r="F55" s="45" t="s">
        <v>433</v>
      </c>
      <c r="G55" s="43" t="s">
        <v>495</v>
      </c>
      <c r="H55" s="43" t="s">
        <v>497</v>
      </c>
      <c r="I55" s="119" t="s">
        <v>496</v>
      </c>
      <c r="J55" s="119" t="s">
        <v>829</v>
      </c>
      <c r="K55" s="119" t="s">
        <v>852</v>
      </c>
      <c r="L55" s="50">
        <v>9</v>
      </c>
      <c r="M55" s="129" t="s">
        <v>507</v>
      </c>
      <c r="N55" s="43" t="s">
        <v>338</v>
      </c>
      <c r="O55" s="43" t="s">
        <v>338</v>
      </c>
      <c r="P55" s="43" t="s">
        <v>340</v>
      </c>
      <c r="Q55" s="43" t="s">
        <v>338</v>
      </c>
      <c r="R55" s="43" t="s">
        <v>338</v>
      </c>
      <c r="S55" s="43" t="s">
        <v>338</v>
      </c>
      <c r="T55" s="43" t="s">
        <v>341</v>
      </c>
      <c r="U55" s="43" t="s">
        <v>338</v>
      </c>
      <c r="V55" s="43" t="s">
        <v>341</v>
      </c>
      <c r="W55" s="43" t="s">
        <v>341</v>
      </c>
      <c r="X55" s="43" t="s">
        <v>340</v>
      </c>
      <c r="Y55" s="43" t="s">
        <v>340</v>
      </c>
      <c r="Z55" s="43" t="s">
        <v>338</v>
      </c>
      <c r="AA55" s="43" t="s">
        <v>338</v>
      </c>
      <c r="AB55" s="43" t="s">
        <v>338</v>
      </c>
      <c r="AC55" s="43" t="s">
        <v>338</v>
      </c>
      <c r="AD55" s="43" t="s">
        <v>338</v>
      </c>
      <c r="AE55" s="43" t="s">
        <v>338</v>
      </c>
      <c r="AF55" s="43" t="s">
        <v>338</v>
      </c>
      <c r="AG55" s="43" t="s">
        <v>338</v>
      </c>
      <c r="AH55" s="43" t="s">
        <v>338</v>
      </c>
      <c r="AI55" s="43" t="s">
        <v>340</v>
      </c>
      <c r="AJ55" s="43" t="s">
        <v>338</v>
      </c>
      <c r="AK55" s="43" t="s">
        <v>338</v>
      </c>
      <c r="AL55" s="43" t="s">
        <v>341</v>
      </c>
      <c r="AM55" s="43" t="s">
        <v>338</v>
      </c>
      <c r="AN55" s="43" t="s">
        <v>338</v>
      </c>
      <c r="AO55" s="43" t="s">
        <v>338</v>
      </c>
      <c r="AP55" s="43" t="s">
        <v>338</v>
      </c>
      <c r="AQ55" s="43" t="s">
        <v>338</v>
      </c>
      <c r="AR55" s="43" t="s">
        <v>341</v>
      </c>
      <c r="AS55" s="43" t="s">
        <v>338</v>
      </c>
      <c r="AT55" s="43" t="s">
        <v>338</v>
      </c>
      <c r="AU55" s="43" t="s">
        <v>338</v>
      </c>
      <c r="AV55" s="43" t="s">
        <v>338</v>
      </c>
      <c r="AW55" s="43" t="s">
        <v>338</v>
      </c>
      <c r="AX55" s="43" t="s">
        <v>338</v>
      </c>
      <c r="AY55" s="43" t="s">
        <v>338</v>
      </c>
      <c r="AZ55" s="43" t="s">
        <v>341</v>
      </c>
      <c r="BA55" s="43" t="s">
        <v>338</v>
      </c>
      <c r="BB55" s="43" t="s">
        <v>338</v>
      </c>
      <c r="BC55" s="43" t="s">
        <v>340</v>
      </c>
      <c r="BD55" s="43" t="s">
        <v>338</v>
      </c>
      <c r="BE55" s="43" t="s">
        <v>338</v>
      </c>
      <c r="BF55" s="43" t="s">
        <v>339</v>
      </c>
      <c r="BG55" s="43" t="s">
        <v>339</v>
      </c>
      <c r="BH55" s="129" t="s">
        <v>878</v>
      </c>
      <c r="BI55" s="43" t="s">
        <v>338</v>
      </c>
      <c r="BJ55" s="43" t="s">
        <v>338</v>
      </c>
      <c r="BK55" s="43" t="s">
        <v>340</v>
      </c>
      <c r="BL55" s="43" t="s">
        <v>338</v>
      </c>
      <c r="BM55" s="43" t="s">
        <v>338</v>
      </c>
      <c r="BN55" s="43" t="s">
        <v>338</v>
      </c>
      <c r="BO55" s="43" t="s">
        <v>341</v>
      </c>
      <c r="BP55" s="43" t="s">
        <v>338</v>
      </c>
      <c r="BQ55" s="43" t="s">
        <v>341</v>
      </c>
      <c r="BR55" s="43" t="s">
        <v>341</v>
      </c>
      <c r="BS55" s="43" t="s">
        <v>338</v>
      </c>
      <c r="BT55" s="43" t="s">
        <v>338</v>
      </c>
      <c r="BU55" s="43" t="s">
        <v>338</v>
      </c>
      <c r="BV55" s="43" t="s">
        <v>338</v>
      </c>
      <c r="BW55" s="43" t="s">
        <v>338</v>
      </c>
      <c r="BX55" s="43" t="s">
        <v>338</v>
      </c>
      <c r="BY55" s="43" t="s">
        <v>338</v>
      </c>
      <c r="BZ55" s="43" t="s">
        <v>340</v>
      </c>
      <c r="CA55" s="43" t="s">
        <v>338</v>
      </c>
      <c r="CB55" s="43" t="s">
        <v>338</v>
      </c>
      <c r="CC55" s="43" t="s">
        <v>341</v>
      </c>
      <c r="CD55" s="43" t="s">
        <v>338</v>
      </c>
      <c r="CE55" s="43" t="s">
        <v>340</v>
      </c>
      <c r="CF55" s="43" t="s">
        <v>338</v>
      </c>
      <c r="CG55" s="43" t="s">
        <v>338</v>
      </c>
      <c r="CH55" s="43" t="s">
        <v>341</v>
      </c>
      <c r="CI55" s="43" t="s">
        <v>340</v>
      </c>
      <c r="CJ55" s="43" t="s">
        <v>338</v>
      </c>
      <c r="CK55" s="43" t="s">
        <v>341</v>
      </c>
      <c r="CL55" s="43" t="s">
        <v>338</v>
      </c>
      <c r="CM55" s="43" t="s">
        <v>341</v>
      </c>
      <c r="CN55" s="43" t="s">
        <v>338</v>
      </c>
      <c r="CO55" s="43" t="s">
        <v>338</v>
      </c>
      <c r="CP55" s="43" t="s">
        <v>338</v>
      </c>
      <c r="CQ55" s="43" t="s">
        <v>338</v>
      </c>
      <c r="CR55" s="43" t="s">
        <v>341</v>
      </c>
      <c r="CS55" s="43" t="s">
        <v>341</v>
      </c>
      <c r="CT55" s="43" t="s">
        <v>341</v>
      </c>
      <c r="CU55" s="43" t="s">
        <v>338</v>
      </c>
      <c r="CV55" s="43" t="s">
        <v>340</v>
      </c>
      <c r="CW55" s="43" t="s">
        <v>338</v>
      </c>
      <c r="CX55" s="43" t="s">
        <v>338</v>
      </c>
      <c r="CY55" s="43" t="s">
        <v>338</v>
      </c>
      <c r="CZ55" s="43" t="s">
        <v>340</v>
      </c>
      <c r="DA55" s="43" t="s">
        <v>340</v>
      </c>
      <c r="DB55" s="43" t="s">
        <v>338</v>
      </c>
      <c r="DC55" s="43" t="s">
        <v>338</v>
      </c>
      <c r="DD55" s="43" t="s">
        <v>338</v>
      </c>
      <c r="DE55" s="43" t="s">
        <v>338</v>
      </c>
      <c r="DF55" s="43" t="s">
        <v>340</v>
      </c>
      <c r="DG55" s="43" t="s">
        <v>338</v>
      </c>
      <c r="DH55" s="43" t="s">
        <v>338</v>
      </c>
      <c r="DI55" s="43" t="s">
        <v>338</v>
      </c>
      <c r="DJ55" s="43" t="s">
        <v>338</v>
      </c>
      <c r="DK55" s="43" t="s">
        <v>338</v>
      </c>
      <c r="DL55" s="43" t="s">
        <v>340</v>
      </c>
      <c r="DM55" s="43" t="s">
        <v>338</v>
      </c>
      <c r="DN55" s="43" t="s">
        <v>340</v>
      </c>
      <c r="DO55" s="43" t="s">
        <v>338</v>
      </c>
      <c r="DP55" s="43" t="s">
        <v>338</v>
      </c>
      <c r="DQ55" s="43" t="s">
        <v>338</v>
      </c>
      <c r="DR55" s="43" t="s">
        <v>338</v>
      </c>
      <c r="DS55" s="43" t="s">
        <v>340</v>
      </c>
      <c r="DT55" s="43" t="s">
        <v>338</v>
      </c>
      <c r="DU55" s="43" t="s">
        <v>340</v>
      </c>
      <c r="DV55" s="43" t="s">
        <v>338</v>
      </c>
      <c r="DW55" s="43" t="s">
        <v>338</v>
      </c>
      <c r="DX55" s="43" t="s">
        <v>338</v>
      </c>
      <c r="DY55" s="43" t="s">
        <v>338</v>
      </c>
      <c r="DZ55" s="43" t="s">
        <v>340</v>
      </c>
      <c r="EA55" s="43" t="s">
        <v>338</v>
      </c>
      <c r="EB55" s="43" t="s">
        <v>340</v>
      </c>
      <c r="EC55" s="43" t="s">
        <v>338</v>
      </c>
      <c r="ED55" s="43" t="s">
        <v>338</v>
      </c>
      <c r="EE55" s="43" t="s">
        <v>338</v>
      </c>
      <c r="EF55" s="43" t="s">
        <v>338</v>
      </c>
      <c r="EG55" s="43" t="s">
        <v>338</v>
      </c>
      <c r="EH55" s="43" t="s">
        <v>340</v>
      </c>
      <c r="EI55" s="43" t="s">
        <v>338</v>
      </c>
      <c r="EJ55" s="43" t="s">
        <v>341</v>
      </c>
      <c r="EK55" s="43" t="s">
        <v>338</v>
      </c>
      <c r="EL55" s="43" t="s">
        <v>340</v>
      </c>
      <c r="EM55" s="43" t="s">
        <v>338</v>
      </c>
      <c r="EN55" s="43" t="s">
        <v>341</v>
      </c>
      <c r="EO55" s="43" t="s">
        <v>341</v>
      </c>
      <c r="EP55" s="43" t="s">
        <v>341</v>
      </c>
      <c r="EQ55" s="43" t="s">
        <v>338</v>
      </c>
      <c r="ER55" s="43" t="s">
        <v>338</v>
      </c>
      <c r="ES55" s="43" t="s">
        <v>338</v>
      </c>
      <c r="ET55" s="43" t="s">
        <v>340</v>
      </c>
      <c r="EU55" s="43" t="s">
        <v>338</v>
      </c>
      <c r="EV55" s="43" t="s">
        <v>338</v>
      </c>
      <c r="EW55" s="43" t="s">
        <v>338</v>
      </c>
      <c r="EX55" s="43" t="s">
        <v>338</v>
      </c>
      <c r="EY55" s="43" t="s">
        <v>338</v>
      </c>
      <c r="EZ55" s="43" t="s">
        <v>340</v>
      </c>
      <c r="FA55" s="43" t="s">
        <v>338</v>
      </c>
      <c r="FB55" s="43" t="s">
        <v>338</v>
      </c>
      <c r="FC55" s="43" t="s">
        <v>338</v>
      </c>
      <c r="FD55" s="43" t="s">
        <v>340</v>
      </c>
      <c r="FE55" s="43" t="s">
        <v>341</v>
      </c>
      <c r="FF55" s="43" t="s">
        <v>339</v>
      </c>
      <c r="FG55" s="43" t="s">
        <v>339</v>
      </c>
      <c r="FH55" s="43" t="s">
        <v>339</v>
      </c>
      <c r="FI55" s="43" t="s">
        <v>339</v>
      </c>
      <c r="FJ55" s="43" t="s">
        <v>338</v>
      </c>
      <c r="FK55" s="43" t="s">
        <v>338</v>
      </c>
      <c r="FL55" s="43" t="s">
        <v>338</v>
      </c>
      <c r="FM55" s="43" t="s">
        <v>340</v>
      </c>
      <c r="FN55" s="43" t="s">
        <v>338</v>
      </c>
      <c r="FO55" s="43" t="s">
        <v>338</v>
      </c>
      <c r="FP55" s="43" t="s">
        <v>338</v>
      </c>
      <c r="FQ55" s="43" t="s">
        <v>340</v>
      </c>
      <c r="FR55" s="43" t="s">
        <v>338</v>
      </c>
      <c r="FS55" s="43" t="s">
        <v>338</v>
      </c>
      <c r="FT55" s="43" t="s">
        <v>340</v>
      </c>
      <c r="FU55" s="43" t="s">
        <v>338</v>
      </c>
      <c r="FV55" s="43" t="s">
        <v>338</v>
      </c>
      <c r="FW55" s="43" t="s">
        <v>338</v>
      </c>
      <c r="FX55" s="43" t="s">
        <v>338</v>
      </c>
      <c r="FY55" s="43" t="s">
        <v>338</v>
      </c>
      <c r="FZ55" s="43" t="s">
        <v>340</v>
      </c>
      <c r="GA55" s="43" t="s">
        <v>340</v>
      </c>
      <c r="GB55" s="43" t="s">
        <v>340</v>
      </c>
      <c r="GC55" s="43" t="s">
        <v>340</v>
      </c>
      <c r="GD55" s="43" t="s">
        <v>341</v>
      </c>
      <c r="GE55" s="43" t="s">
        <v>340</v>
      </c>
      <c r="GF55" s="43" t="s">
        <v>338</v>
      </c>
      <c r="GG55" s="43" t="s">
        <v>338</v>
      </c>
      <c r="GH55" s="43" t="s">
        <v>338</v>
      </c>
      <c r="GI55" s="43" t="s">
        <v>338</v>
      </c>
      <c r="GJ55" s="43" t="s">
        <v>340</v>
      </c>
      <c r="GK55" s="43" t="s">
        <v>338</v>
      </c>
      <c r="GL55" s="43" t="s">
        <v>338</v>
      </c>
      <c r="GM55" s="43" t="s">
        <v>338</v>
      </c>
      <c r="GN55" s="43" t="s">
        <v>338</v>
      </c>
      <c r="GO55" s="43" t="s">
        <v>338</v>
      </c>
      <c r="GP55" s="43" t="s">
        <v>338</v>
      </c>
      <c r="GQ55" s="43" t="s">
        <v>338</v>
      </c>
      <c r="GR55" s="43" t="s">
        <v>338</v>
      </c>
      <c r="GS55" s="43" t="s">
        <v>341</v>
      </c>
    </row>
    <row r="56" spans="1:201" x14ac:dyDescent="0.3">
      <c r="A56" s="45"/>
      <c r="B56" s="47" t="s">
        <v>572</v>
      </c>
      <c r="C56" s="47" t="s">
        <v>502</v>
      </c>
      <c r="D56" s="45" t="s">
        <v>329</v>
      </c>
      <c r="E56" s="45" t="s">
        <v>330</v>
      </c>
      <c r="F56" s="45" t="s">
        <v>433</v>
      </c>
      <c r="G56" s="43" t="s">
        <v>495</v>
      </c>
      <c r="H56" s="43" t="s">
        <v>497</v>
      </c>
      <c r="I56" s="119" t="s">
        <v>496</v>
      </c>
      <c r="J56" s="119" t="s">
        <v>831</v>
      </c>
      <c r="K56" s="119" t="s">
        <v>853</v>
      </c>
      <c r="L56" s="50">
        <v>17</v>
      </c>
      <c r="M56" s="129" t="s">
        <v>507</v>
      </c>
      <c r="N56" s="43" t="s">
        <v>338</v>
      </c>
      <c r="O56" s="43" t="s">
        <v>338</v>
      </c>
      <c r="P56" s="43" t="s">
        <v>340</v>
      </c>
      <c r="Q56" s="43" t="s">
        <v>338</v>
      </c>
      <c r="R56" s="43" t="s">
        <v>338</v>
      </c>
      <c r="S56" s="43" t="s">
        <v>338</v>
      </c>
      <c r="T56" s="43" t="s">
        <v>341</v>
      </c>
      <c r="U56" s="43" t="s">
        <v>338</v>
      </c>
      <c r="V56" s="43" t="s">
        <v>341</v>
      </c>
      <c r="W56" s="43" t="s">
        <v>341</v>
      </c>
      <c r="X56" s="43" t="s">
        <v>340</v>
      </c>
      <c r="Y56" s="43" t="s">
        <v>340</v>
      </c>
      <c r="Z56" s="43" t="s">
        <v>338</v>
      </c>
      <c r="AA56" s="43" t="s">
        <v>338</v>
      </c>
      <c r="AB56" s="43" t="s">
        <v>338</v>
      </c>
      <c r="AC56" s="43" t="s">
        <v>338</v>
      </c>
      <c r="AD56" s="43" t="s">
        <v>338</v>
      </c>
      <c r="AE56" s="43" t="s">
        <v>338</v>
      </c>
      <c r="AF56" s="43" t="s">
        <v>338</v>
      </c>
      <c r="AG56" s="43" t="s">
        <v>338</v>
      </c>
      <c r="AH56" s="43" t="s">
        <v>338</v>
      </c>
      <c r="AI56" s="43" t="s">
        <v>340</v>
      </c>
      <c r="AJ56" s="43" t="s">
        <v>338</v>
      </c>
      <c r="AK56" s="43" t="s">
        <v>338</v>
      </c>
      <c r="AL56" s="43" t="s">
        <v>341</v>
      </c>
      <c r="AM56" s="43" t="s">
        <v>338</v>
      </c>
      <c r="AN56" s="43" t="s">
        <v>338</v>
      </c>
      <c r="AO56" s="43" t="s">
        <v>338</v>
      </c>
      <c r="AP56" s="43" t="s">
        <v>338</v>
      </c>
      <c r="AQ56" s="43" t="s">
        <v>338</v>
      </c>
      <c r="AR56" s="43" t="s">
        <v>341</v>
      </c>
      <c r="AS56" s="43" t="s">
        <v>338</v>
      </c>
      <c r="AT56" s="43" t="s">
        <v>338</v>
      </c>
      <c r="AU56" s="43" t="s">
        <v>338</v>
      </c>
      <c r="AV56" s="43" t="s">
        <v>338</v>
      </c>
      <c r="AW56" s="43" t="s">
        <v>338</v>
      </c>
      <c r="AX56" s="43" t="s">
        <v>338</v>
      </c>
      <c r="AY56" s="43" t="s">
        <v>338</v>
      </c>
      <c r="AZ56" s="43" t="s">
        <v>341</v>
      </c>
      <c r="BA56" s="43" t="s">
        <v>338</v>
      </c>
      <c r="BB56" s="43" t="s">
        <v>338</v>
      </c>
      <c r="BC56" s="43" t="s">
        <v>340</v>
      </c>
      <c r="BD56" s="43" t="s">
        <v>338</v>
      </c>
      <c r="BE56" s="43" t="s">
        <v>338</v>
      </c>
      <c r="BF56" s="43" t="s">
        <v>339</v>
      </c>
      <c r="BG56" s="43" t="s">
        <v>339</v>
      </c>
      <c r="BH56" s="129" t="s">
        <v>878</v>
      </c>
      <c r="BI56" s="43" t="s">
        <v>338</v>
      </c>
      <c r="BJ56" s="43" t="s">
        <v>338</v>
      </c>
      <c r="BK56" s="43" t="s">
        <v>340</v>
      </c>
      <c r="BL56" s="43" t="s">
        <v>338</v>
      </c>
      <c r="BM56" s="43" t="s">
        <v>338</v>
      </c>
      <c r="BN56" s="43" t="s">
        <v>338</v>
      </c>
      <c r="BO56" s="43" t="s">
        <v>341</v>
      </c>
      <c r="BP56" s="43" t="s">
        <v>338</v>
      </c>
      <c r="BQ56" s="43" t="s">
        <v>341</v>
      </c>
      <c r="BR56" s="43" t="s">
        <v>341</v>
      </c>
      <c r="BS56" s="43" t="s">
        <v>338</v>
      </c>
      <c r="BT56" s="43" t="s">
        <v>338</v>
      </c>
      <c r="BU56" s="43" t="s">
        <v>338</v>
      </c>
      <c r="BV56" s="43" t="s">
        <v>338</v>
      </c>
      <c r="BW56" s="43" t="s">
        <v>338</v>
      </c>
      <c r="BX56" s="43" t="s">
        <v>338</v>
      </c>
      <c r="BY56" s="43" t="s">
        <v>338</v>
      </c>
      <c r="BZ56" s="43" t="s">
        <v>340</v>
      </c>
      <c r="CA56" s="43" t="s">
        <v>338</v>
      </c>
      <c r="CB56" s="43" t="s">
        <v>338</v>
      </c>
      <c r="CC56" s="43" t="s">
        <v>341</v>
      </c>
      <c r="CD56" s="43" t="s">
        <v>338</v>
      </c>
      <c r="CE56" s="43" t="s">
        <v>340</v>
      </c>
      <c r="CF56" s="43" t="s">
        <v>338</v>
      </c>
      <c r="CG56" s="43" t="s">
        <v>338</v>
      </c>
      <c r="CH56" s="43" t="s">
        <v>341</v>
      </c>
      <c r="CI56" s="43" t="s">
        <v>340</v>
      </c>
      <c r="CJ56" s="43" t="s">
        <v>338</v>
      </c>
      <c r="CK56" s="43" t="s">
        <v>341</v>
      </c>
      <c r="CL56" s="43" t="s">
        <v>338</v>
      </c>
      <c r="CM56" s="43" t="s">
        <v>341</v>
      </c>
      <c r="CN56" s="43" t="s">
        <v>338</v>
      </c>
      <c r="CO56" s="43" t="s">
        <v>338</v>
      </c>
      <c r="CP56" s="43" t="s">
        <v>338</v>
      </c>
      <c r="CQ56" s="43" t="s">
        <v>338</v>
      </c>
      <c r="CR56" s="43" t="s">
        <v>341</v>
      </c>
      <c r="CS56" s="43" t="s">
        <v>341</v>
      </c>
      <c r="CT56" s="43" t="s">
        <v>341</v>
      </c>
      <c r="CU56" s="43" t="s">
        <v>338</v>
      </c>
      <c r="CV56" s="43" t="s">
        <v>340</v>
      </c>
      <c r="CW56" s="43" t="s">
        <v>338</v>
      </c>
      <c r="CX56" s="43" t="s">
        <v>338</v>
      </c>
      <c r="CY56" s="43" t="s">
        <v>338</v>
      </c>
      <c r="CZ56" s="43" t="s">
        <v>340</v>
      </c>
      <c r="DA56" s="43" t="s">
        <v>340</v>
      </c>
      <c r="DB56" s="43" t="s">
        <v>338</v>
      </c>
      <c r="DC56" s="43" t="s">
        <v>338</v>
      </c>
      <c r="DD56" s="43" t="s">
        <v>338</v>
      </c>
      <c r="DE56" s="43" t="s">
        <v>338</v>
      </c>
      <c r="DF56" s="43" t="s">
        <v>340</v>
      </c>
      <c r="DG56" s="43" t="s">
        <v>338</v>
      </c>
      <c r="DH56" s="43" t="s">
        <v>338</v>
      </c>
      <c r="DI56" s="43" t="s">
        <v>338</v>
      </c>
      <c r="DJ56" s="43" t="s">
        <v>338</v>
      </c>
      <c r="DK56" s="43" t="s">
        <v>338</v>
      </c>
      <c r="DL56" s="43" t="s">
        <v>340</v>
      </c>
      <c r="DM56" s="43" t="s">
        <v>338</v>
      </c>
      <c r="DN56" s="43" t="s">
        <v>340</v>
      </c>
      <c r="DO56" s="43" t="s">
        <v>338</v>
      </c>
      <c r="DP56" s="43" t="s">
        <v>338</v>
      </c>
      <c r="DQ56" s="43" t="s">
        <v>338</v>
      </c>
      <c r="DR56" s="43" t="s">
        <v>338</v>
      </c>
      <c r="DS56" s="43" t="s">
        <v>340</v>
      </c>
      <c r="DT56" s="43" t="s">
        <v>338</v>
      </c>
      <c r="DU56" s="43" t="s">
        <v>340</v>
      </c>
      <c r="DV56" s="43" t="s">
        <v>338</v>
      </c>
      <c r="DW56" s="43" t="s">
        <v>338</v>
      </c>
      <c r="DX56" s="43" t="s">
        <v>338</v>
      </c>
      <c r="DY56" s="43" t="s">
        <v>338</v>
      </c>
      <c r="DZ56" s="43" t="s">
        <v>340</v>
      </c>
      <c r="EA56" s="43" t="s">
        <v>338</v>
      </c>
      <c r="EB56" s="43" t="s">
        <v>340</v>
      </c>
      <c r="EC56" s="43" t="s">
        <v>338</v>
      </c>
      <c r="ED56" s="43" t="s">
        <v>338</v>
      </c>
      <c r="EE56" s="43" t="s">
        <v>338</v>
      </c>
      <c r="EF56" s="43" t="s">
        <v>338</v>
      </c>
      <c r="EG56" s="43" t="s">
        <v>338</v>
      </c>
      <c r="EH56" s="43" t="s">
        <v>340</v>
      </c>
      <c r="EI56" s="43" t="s">
        <v>338</v>
      </c>
      <c r="EJ56" s="43" t="s">
        <v>341</v>
      </c>
      <c r="EK56" s="43" t="s">
        <v>338</v>
      </c>
      <c r="EL56" s="43" t="s">
        <v>340</v>
      </c>
      <c r="EM56" s="43" t="s">
        <v>338</v>
      </c>
      <c r="EN56" s="43" t="s">
        <v>341</v>
      </c>
      <c r="EO56" s="43" t="s">
        <v>341</v>
      </c>
      <c r="EP56" s="43" t="s">
        <v>341</v>
      </c>
      <c r="EQ56" s="43" t="s">
        <v>338</v>
      </c>
      <c r="ER56" s="43" t="s">
        <v>338</v>
      </c>
      <c r="ES56" s="43" t="s">
        <v>338</v>
      </c>
      <c r="ET56" s="43" t="s">
        <v>340</v>
      </c>
      <c r="EU56" s="43" t="s">
        <v>338</v>
      </c>
      <c r="EV56" s="43" t="s">
        <v>338</v>
      </c>
      <c r="EW56" s="43" t="s">
        <v>338</v>
      </c>
      <c r="EX56" s="43" t="s">
        <v>338</v>
      </c>
      <c r="EY56" s="43" t="s">
        <v>338</v>
      </c>
      <c r="EZ56" s="43" t="s">
        <v>340</v>
      </c>
      <c r="FA56" s="43" t="s">
        <v>338</v>
      </c>
      <c r="FB56" s="43" t="s">
        <v>338</v>
      </c>
      <c r="FC56" s="43" t="s">
        <v>338</v>
      </c>
      <c r="FD56" s="43" t="s">
        <v>340</v>
      </c>
      <c r="FE56" s="43" t="s">
        <v>341</v>
      </c>
      <c r="FF56" s="43" t="s">
        <v>339</v>
      </c>
      <c r="FG56" s="43" t="s">
        <v>339</v>
      </c>
      <c r="FH56" s="43" t="s">
        <v>339</v>
      </c>
      <c r="FI56" s="43" t="s">
        <v>339</v>
      </c>
      <c r="FJ56" s="43" t="s">
        <v>338</v>
      </c>
      <c r="FK56" s="43" t="s">
        <v>338</v>
      </c>
      <c r="FL56" s="43" t="s">
        <v>338</v>
      </c>
      <c r="FM56" s="43" t="s">
        <v>340</v>
      </c>
      <c r="FN56" s="43" t="s">
        <v>338</v>
      </c>
      <c r="FO56" s="43" t="s">
        <v>338</v>
      </c>
      <c r="FP56" s="43" t="s">
        <v>338</v>
      </c>
      <c r="FQ56" s="43" t="s">
        <v>340</v>
      </c>
      <c r="FR56" s="43" t="s">
        <v>338</v>
      </c>
      <c r="FS56" s="43" t="s">
        <v>338</v>
      </c>
      <c r="FT56" s="43" t="s">
        <v>340</v>
      </c>
      <c r="FU56" s="43" t="s">
        <v>338</v>
      </c>
      <c r="FV56" s="43" t="s">
        <v>338</v>
      </c>
      <c r="FW56" s="43" t="s">
        <v>338</v>
      </c>
      <c r="FX56" s="43" t="s">
        <v>338</v>
      </c>
      <c r="FY56" s="43" t="s">
        <v>338</v>
      </c>
      <c r="FZ56" s="43" t="s">
        <v>340</v>
      </c>
      <c r="GA56" s="43" t="s">
        <v>340</v>
      </c>
      <c r="GB56" s="43" t="s">
        <v>340</v>
      </c>
      <c r="GC56" s="43" t="s">
        <v>340</v>
      </c>
      <c r="GD56" s="43" t="s">
        <v>341</v>
      </c>
      <c r="GE56" s="43" t="s">
        <v>340</v>
      </c>
      <c r="GF56" s="43" t="s">
        <v>338</v>
      </c>
      <c r="GG56" s="43" t="s">
        <v>338</v>
      </c>
      <c r="GH56" s="43" t="s">
        <v>338</v>
      </c>
      <c r="GI56" s="43" t="s">
        <v>338</v>
      </c>
      <c r="GJ56" s="43" t="s">
        <v>340</v>
      </c>
      <c r="GK56" s="43" t="s">
        <v>338</v>
      </c>
      <c r="GL56" s="43" t="s">
        <v>338</v>
      </c>
      <c r="GM56" s="43" t="s">
        <v>338</v>
      </c>
      <c r="GN56" s="43" t="s">
        <v>338</v>
      </c>
      <c r="GO56" s="43" t="s">
        <v>338</v>
      </c>
      <c r="GP56" s="43" t="s">
        <v>338</v>
      </c>
      <c r="GQ56" s="43" t="s">
        <v>338</v>
      </c>
      <c r="GR56" s="43" t="s">
        <v>338</v>
      </c>
      <c r="GS56" s="43" t="s">
        <v>341</v>
      </c>
    </row>
    <row r="57" spans="1:201" x14ac:dyDescent="0.3">
      <c r="A57" s="45"/>
      <c r="B57" s="47" t="s">
        <v>572</v>
      </c>
      <c r="C57" s="47" t="s">
        <v>502</v>
      </c>
      <c r="D57" s="45" t="s">
        <v>329</v>
      </c>
      <c r="E57" s="45" t="s">
        <v>337</v>
      </c>
      <c r="F57" s="45" t="s">
        <v>433</v>
      </c>
      <c r="G57" s="43" t="s">
        <v>495</v>
      </c>
      <c r="H57" s="43" t="s">
        <v>497</v>
      </c>
      <c r="I57" s="119" t="s">
        <v>496</v>
      </c>
      <c r="J57" s="119" t="s">
        <v>833</v>
      </c>
      <c r="K57" s="119" t="s">
        <v>854</v>
      </c>
      <c r="L57" s="50">
        <v>25</v>
      </c>
      <c r="M57" s="129" t="s">
        <v>507</v>
      </c>
      <c r="N57" s="43" t="s">
        <v>338</v>
      </c>
      <c r="O57" s="43" t="s">
        <v>338</v>
      </c>
      <c r="P57" s="43" t="s">
        <v>340</v>
      </c>
      <c r="Q57" s="43" t="s">
        <v>338</v>
      </c>
      <c r="R57" s="43" t="s">
        <v>338</v>
      </c>
      <c r="S57" s="43" t="s">
        <v>338</v>
      </c>
      <c r="T57" s="43" t="s">
        <v>341</v>
      </c>
      <c r="U57" s="43" t="s">
        <v>338</v>
      </c>
      <c r="V57" s="43" t="s">
        <v>341</v>
      </c>
      <c r="W57" s="43" t="s">
        <v>341</v>
      </c>
      <c r="X57" s="43" t="s">
        <v>340</v>
      </c>
      <c r="Y57" s="43" t="s">
        <v>340</v>
      </c>
      <c r="Z57" s="43" t="s">
        <v>338</v>
      </c>
      <c r="AA57" s="43" t="s">
        <v>338</v>
      </c>
      <c r="AB57" s="43" t="s">
        <v>338</v>
      </c>
      <c r="AC57" s="43" t="s">
        <v>338</v>
      </c>
      <c r="AD57" s="43" t="s">
        <v>338</v>
      </c>
      <c r="AE57" s="43" t="s">
        <v>338</v>
      </c>
      <c r="AF57" s="43" t="s">
        <v>338</v>
      </c>
      <c r="AG57" s="43" t="s">
        <v>338</v>
      </c>
      <c r="AH57" s="43" t="s">
        <v>338</v>
      </c>
      <c r="AI57" s="43" t="s">
        <v>340</v>
      </c>
      <c r="AJ57" s="43" t="s">
        <v>338</v>
      </c>
      <c r="AK57" s="43" t="s">
        <v>338</v>
      </c>
      <c r="AL57" s="43" t="s">
        <v>341</v>
      </c>
      <c r="AM57" s="43" t="s">
        <v>338</v>
      </c>
      <c r="AN57" s="43" t="s">
        <v>338</v>
      </c>
      <c r="AO57" s="43" t="s">
        <v>338</v>
      </c>
      <c r="AP57" s="43" t="s">
        <v>338</v>
      </c>
      <c r="AQ57" s="43" t="s">
        <v>338</v>
      </c>
      <c r="AR57" s="43" t="s">
        <v>341</v>
      </c>
      <c r="AS57" s="43" t="s">
        <v>338</v>
      </c>
      <c r="AT57" s="43" t="s">
        <v>338</v>
      </c>
      <c r="AU57" s="43" t="s">
        <v>338</v>
      </c>
      <c r="AV57" s="43" t="s">
        <v>338</v>
      </c>
      <c r="AW57" s="43" t="s">
        <v>338</v>
      </c>
      <c r="AX57" s="43" t="s">
        <v>338</v>
      </c>
      <c r="AY57" s="43" t="s">
        <v>338</v>
      </c>
      <c r="AZ57" s="43" t="s">
        <v>341</v>
      </c>
      <c r="BA57" s="43" t="s">
        <v>338</v>
      </c>
      <c r="BB57" s="43" t="s">
        <v>338</v>
      </c>
      <c r="BC57" s="43" t="s">
        <v>340</v>
      </c>
      <c r="BD57" s="43" t="s">
        <v>338</v>
      </c>
      <c r="BE57" s="43" t="s">
        <v>338</v>
      </c>
      <c r="BF57" s="43" t="s">
        <v>339</v>
      </c>
      <c r="BG57" s="43" t="s">
        <v>339</v>
      </c>
      <c r="BH57" s="129" t="s">
        <v>878</v>
      </c>
      <c r="BI57" s="43" t="s">
        <v>338</v>
      </c>
      <c r="BJ57" s="43" t="s">
        <v>338</v>
      </c>
      <c r="BK57" s="43" t="s">
        <v>340</v>
      </c>
      <c r="BL57" s="43" t="s">
        <v>338</v>
      </c>
      <c r="BM57" s="43" t="s">
        <v>338</v>
      </c>
      <c r="BN57" s="43" t="s">
        <v>338</v>
      </c>
      <c r="BO57" s="43" t="s">
        <v>341</v>
      </c>
      <c r="BP57" s="43" t="s">
        <v>338</v>
      </c>
      <c r="BQ57" s="43" t="s">
        <v>341</v>
      </c>
      <c r="BR57" s="43" t="s">
        <v>341</v>
      </c>
      <c r="BS57" s="43" t="s">
        <v>338</v>
      </c>
      <c r="BT57" s="43" t="s">
        <v>338</v>
      </c>
      <c r="BU57" s="43" t="s">
        <v>338</v>
      </c>
      <c r="BV57" s="43" t="s">
        <v>338</v>
      </c>
      <c r="BW57" s="43" t="s">
        <v>338</v>
      </c>
      <c r="BX57" s="43" t="s">
        <v>338</v>
      </c>
      <c r="BY57" s="43" t="s">
        <v>338</v>
      </c>
      <c r="BZ57" s="43" t="s">
        <v>340</v>
      </c>
      <c r="CA57" s="43" t="s">
        <v>338</v>
      </c>
      <c r="CB57" s="43" t="s">
        <v>338</v>
      </c>
      <c r="CC57" s="43" t="s">
        <v>341</v>
      </c>
      <c r="CD57" s="43" t="s">
        <v>338</v>
      </c>
      <c r="CE57" s="43" t="s">
        <v>340</v>
      </c>
      <c r="CF57" s="43" t="s">
        <v>338</v>
      </c>
      <c r="CG57" s="43" t="s">
        <v>338</v>
      </c>
      <c r="CH57" s="43" t="s">
        <v>341</v>
      </c>
      <c r="CI57" s="43" t="s">
        <v>340</v>
      </c>
      <c r="CJ57" s="43" t="s">
        <v>338</v>
      </c>
      <c r="CK57" s="43" t="s">
        <v>341</v>
      </c>
      <c r="CL57" s="43" t="s">
        <v>338</v>
      </c>
      <c r="CM57" s="43" t="s">
        <v>341</v>
      </c>
      <c r="CN57" s="43" t="s">
        <v>338</v>
      </c>
      <c r="CO57" s="43" t="s">
        <v>341</v>
      </c>
      <c r="CP57" s="43" t="s">
        <v>341</v>
      </c>
      <c r="CQ57" s="43" t="s">
        <v>341</v>
      </c>
      <c r="CR57" s="43" t="s">
        <v>341</v>
      </c>
      <c r="CS57" s="43" t="s">
        <v>341</v>
      </c>
      <c r="CT57" s="43" t="s">
        <v>341</v>
      </c>
      <c r="CU57" s="43" t="s">
        <v>341</v>
      </c>
      <c r="CV57" s="43" t="s">
        <v>340</v>
      </c>
      <c r="CW57" s="43" t="s">
        <v>338</v>
      </c>
      <c r="CX57" s="43" t="s">
        <v>338</v>
      </c>
      <c r="CY57" s="43" t="s">
        <v>338</v>
      </c>
      <c r="CZ57" s="43" t="s">
        <v>340</v>
      </c>
      <c r="DA57" s="43" t="s">
        <v>340</v>
      </c>
      <c r="DB57" s="43" t="s">
        <v>338</v>
      </c>
      <c r="DC57" s="43" t="s">
        <v>338</v>
      </c>
      <c r="DD57" s="43" t="s">
        <v>338</v>
      </c>
      <c r="DE57" s="43" t="s">
        <v>338</v>
      </c>
      <c r="DF57" s="43" t="s">
        <v>340</v>
      </c>
      <c r="DG57" s="43" t="s">
        <v>338</v>
      </c>
      <c r="DH57" s="43" t="s">
        <v>338</v>
      </c>
      <c r="DI57" s="43" t="s">
        <v>338</v>
      </c>
      <c r="DJ57" s="43" t="s">
        <v>338</v>
      </c>
      <c r="DK57" s="43" t="s">
        <v>338</v>
      </c>
      <c r="DL57" s="43" t="s">
        <v>340</v>
      </c>
      <c r="DM57" s="43" t="s">
        <v>338</v>
      </c>
      <c r="DN57" s="43" t="s">
        <v>340</v>
      </c>
      <c r="DO57" s="43" t="s">
        <v>338</v>
      </c>
      <c r="DP57" s="43" t="s">
        <v>338</v>
      </c>
      <c r="DQ57" s="43" t="s">
        <v>338</v>
      </c>
      <c r="DR57" s="43" t="s">
        <v>338</v>
      </c>
      <c r="DS57" s="43" t="s">
        <v>340</v>
      </c>
      <c r="DT57" s="43" t="s">
        <v>338</v>
      </c>
      <c r="DU57" s="43" t="s">
        <v>340</v>
      </c>
      <c r="DV57" s="43" t="s">
        <v>338</v>
      </c>
      <c r="DW57" s="43" t="s">
        <v>338</v>
      </c>
      <c r="DX57" s="43" t="s">
        <v>338</v>
      </c>
      <c r="DY57" s="43" t="s">
        <v>338</v>
      </c>
      <c r="DZ57" s="43" t="s">
        <v>340</v>
      </c>
      <c r="EA57" s="43" t="s">
        <v>338</v>
      </c>
      <c r="EB57" s="43" t="s">
        <v>340</v>
      </c>
      <c r="EC57" s="43" t="s">
        <v>338</v>
      </c>
      <c r="ED57" s="43" t="s">
        <v>338</v>
      </c>
      <c r="EE57" s="43" t="s">
        <v>338</v>
      </c>
      <c r="EF57" s="43" t="s">
        <v>338</v>
      </c>
      <c r="EG57" s="43" t="s">
        <v>338</v>
      </c>
      <c r="EH57" s="43" t="s">
        <v>340</v>
      </c>
      <c r="EI57" s="43" t="s">
        <v>338</v>
      </c>
      <c r="EJ57" s="43" t="s">
        <v>341</v>
      </c>
      <c r="EK57" s="43" t="s">
        <v>338</v>
      </c>
      <c r="EL57" s="43" t="s">
        <v>340</v>
      </c>
      <c r="EM57" s="43" t="s">
        <v>338</v>
      </c>
      <c r="EN57" s="43" t="s">
        <v>341</v>
      </c>
      <c r="EO57" s="43" t="s">
        <v>341</v>
      </c>
      <c r="EP57" s="43" t="s">
        <v>341</v>
      </c>
      <c r="EQ57" s="43" t="s">
        <v>338</v>
      </c>
      <c r="ER57" s="43" t="s">
        <v>338</v>
      </c>
      <c r="ES57" s="43" t="s">
        <v>338</v>
      </c>
      <c r="ET57" s="43" t="s">
        <v>340</v>
      </c>
      <c r="EU57" s="43" t="s">
        <v>338</v>
      </c>
      <c r="EV57" s="43" t="s">
        <v>338</v>
      </c>
      <c r="EW57" s="43" t="s">
        <v>338</v>
      </c>
      <c r="EX57" s="43" t="s">
        <v>338</v>
      </c>
      <c r="EY57" s="43" t="s">
        <v>338</v>
      </c>
      <c r="EZ57" s="43" t="s">
        <v>340</v>
      </c>
      <c r="FA57" s="43" t="s">
        <v>338</v>
      </c>
      <c r="FB57" s="43" t="s">
        <v>338</v>
      </c>
      <c r="FC57" s="43" t="s">
        <v>338</v>
      </c>
      <c r="FD57" s="43" t="s">
        <v>340</v>
      </c>
      <c r="FE57" s="43" t="s">
        <v>341</v>
      </c>
      <c r="FF57" s="43" t="s">
        <v>339</v>
      </c>
      <c r="FG57" s="43" t="s">
        <v>339</v>
      </c>
      <c r="FH57" s="43" t="s">
        <v>339</v>
      </c>
      <c r="FI57" s="43" t="s">
        <v>339</v>
      </c>
      <c r="FJ57" s="43" t="s">
        <v>338</v>
      </c>
      <c r="FK57" s="43" t="s">
        <v>338</v>
      </c>
      <c r="FL57" s="43" t="s">
        <v>338</v>
      </c>
      <c r="FM57" s="43" t="s">
        <v>340</v>
      </c>
      <c r="FN57" s="43" t="s">
        <v>338</v>
      </c>
      <c r="FO57" s="43" t="s">
        <v>338</v>
      </c>
      <c r="FP57" s="43" t="s">
        <v>338</v>
      </c>
      <c r="FQ57" s="43" t="s">
        <v>340</v>
      </c>
      <c r="FR57" s="43" t="s">
        <v>338</v>
      </c>
      <c r="FS57" s="43" t="s">
        <v>338</v>
      </c>
      <c r="FT57" s="43" t="s">
        <v>340</v>
      </c>
      <c r="FU57" s="43" t="s">
        <v>338</v>
      </c>
      <c r="FV57" s="43" t="s">
        <v>338</v>
      </c>
      <c r="FW57" s="43" t="s">
        <v>338</v>
      </c>
      <c r="FX57" s="43" t="s">
        <v>338</v>
      </c>
      <c r="FY57" s="43" t="s">
        <v>338</v>
      </c>
      <c r="FZ57" s="43" t="s">
        <v>340</v>
      </c>
      <c r="GA57" s="43" t="s">
        <v>340</v>
      </c>
      <c r="GB57" s="43" t="s">
        <v>340</v>
      </c>
      <c r="GC57" s="43" t="s">
        <v>340</v>
      </c>
      <c r="GD57" s="43" t="s">
        <v>341</v>
      </c>
      <c r="GE57" s="43" t="s">
        <v>340</v>
      </c>
      <c r="GF57" s="43" t="s">
        <v>338</v>
      </c>
      <c r="GG57" s="43" t="s">
        <v>338</v>
      </c>
      <c r="GH57" s="43" t="s">
        <v>338</v>
      </c>
      <c r="GI57" s="43" t="s">
        <v>338</v>
      </c>
      <c r="GJ57" s="43" t="s">
        <v>340</v>
      </c>
      <c r="GK57" s="43" t="s">
        <v>338</v>
      </c>
      <c r="GL57" s="43" t="s">
        <v>338</v>
      </c>
      <c r="GM57" s="43" t="s">
        <v>338</v>
      </c>
      <c r="GN57" s="43" t="s">
        <v>338</v>
      </c>
      <c r="GO57" s="43" t="s">
        <v>338</v>
      </c>
      <c r="GP57" s="43" t="s">
        <v>338</v>
      </c>
      <c r="GQ57" s="43" t="s">
        <v>338</v>
      </c>
      <c r="GR57" s="43" t="s">
        <v>338</v>
      </c>
      <c r="GS57" s="43" t="s">
        <v>341</v>
      </c>
    </row>
    <row r="58" spans="1:201" x14ac:dyDescent="0.3">
      <c r="A58" s="45"/>
      <c r="B58" s="47" t="s">
        <v>573</v>
      </c>
      <c r="C58" s="47" t="s">
        <v>502</v>
      </c>
      <c r="D58" s="45" t="s">
        <v>329</v>
      </c>
      <c r="E58" s="45" t="s">
        <v>329</v>
      </c>
      <c r="F58" s="45" t="s">
        <v>433</v>
      </c>
      <c r="G58" s="43" t="s">
        <v>495</v>
      </c>
      <c r="H58" s="43" t="s">
        <v>497</v>
      </c>
      <c r="I58" s="119" t="s">
        <v>498</v>
      </c>
      <c r="J58" s="119" t="s">
        <v>829</v>
      </c>
      <c r="K58" s="119" t="s">
        <v>852</v>
      </c>
      <c r="L58" s="50">
        <v>9</v>
      </c>
      <c r="M58" s="129" t="s">
        <v>507</v>
      </c>
      <c r="N58" s="43" t="s">
        <v>338</v>
      </c>
      <c r="O58" s="43" t="s">
        <v>338</v>
      </c>
      <c r="P58" s="43" t="s">
        <v>340</v>
      </c>
      <c r="Q58" s="43" t="s">
        <v>338</v>
      </c>
      <c r="R58" s="43" t="s">
        <v>338</v>
      </c>
      <c r="S58" s="43" t="s">
        <v>338</v>
      </c>
      <c r="T58" s="43" t="s">
        <v>341</v>
      </c>
      <c r="U58" s="43" t="s">
        <v>338</v>
      </c>
      <c r="V58" s="43" t="s">
        <v>341</v>
      </c>
      <c r="W58" s="43" t="s">
        <v>341</v>
      </c>
      <c r="X58" s="43" t="s">
        <v>340</v>
      </c>
      <c r="Y58" s="43" t="s">
        <v>340</v>
      </c>
      <c r="Z58" s="43" t="s">
        <v>338</v>
      </c>
      <c r="AA58" s="43" t="s">
        <v>338</v>
      </c>
      <c r="AB58" s="43" t="s">
        <v>338</v>
      </c>
      <c r="AC58" s="43" t="s">
        <v>338</v>
      </c>
      <c r="AD58" s="43" t="s">
        <v>338</v>
      </c>
      <c r="AE58" s="43" t="s">
        <v>338</v>
      </c>
      <c r="AF58" s="43" t="s">
        <v>338</v>
      </c>
      <c r="AG58" s="43" t="s">
        <v>338</v>
      </c>
      <c r="AH58" s="43" t="s">
        <v>338</v>
      </c>
      <c r="AI58" s="43" t="s">
        <v>340</v>
      </c>
      <c r="AJ58" s="43" t="s">
        <v>338</v>
      </c>
      <c r="AK58" s="43" t="s">
        <v>338</v>
      </c>
      <c r="AL58" s="43" t="s">
        <v>341</v>
      </c>
      <c r="AM58" s="43" t="s">
        <v>338</v>
      </c>
      <c r="AN58" s="43" t="s">
        <v>338</v>
      </c>
      <c r="AO58" s="43" t="s">
        <v>338</v>
      </c>
      <c r="AP58" s="43" t="s">
        <v>338</v>
      </c>
      <c r="AQ58" s="43" t="s">
        <v>338</v>
      </c>
      <c r="AR58" s="43" t="s">
        <v>341</v>
      </c>
      <c r="AS58" s="43" t="s">
        <v>338</v>
      </c>
      <c r="AT58" s="43" t="s">
        <v>338</v>
      </c>
      <c r="AU58" s="43" t="s">
        <v>338</v>
      </c>
      <c r="AV58" s="43" t="s">
        <v>338</v>
      </c>
      <c r="AW58" s="43" t="s">
        <v>338</v>
      </c>
      <c r="AX58" s="43" t="s">
        <v>338</v>
      </c>
      <c r="AY58" s="43" t="s">
        <v>338</v>
      </c>
      <c r="AZ58" s="43" t="s">
        <v>341</v>
      </c>
      <c r="BA58" s="43" t="s">
        <v>338</v>
      </c>
      <c r="BB58" s="43" t="s">
        <v>338</v>
      </c>
      <c r="BC58" s="43" t="s">
        <v>340</v>
      </c>
      <c r="BD58" s="43" t="s">
        <v>338</v>
      </c>
      <c r="BE58" s="43" t="s">
        <v>338</v>
      </c>
      <c r="BF58" s="43" t="s">
        <v>339</v>
      </c>
      <c r="BG58" s="43" t="s">
        <v>339</v>
      </c>
      <c r="BH58" s="129" t="s">
        <v>878</v>
      </c>
      <c r="BI58" s="43" t="s">
        <v>338</v>
      </c>
      <c r="BJ58" s="43" t="s">
        <v>338</v>
      </c>
      <c r="BK58" s="43" t="s">
        <v>340</v>
      </c>
      <c r="BL58" s="43" t="s">
        <v>338</v>
      </c>
      <c r="BM58" s="43" t="s">
        <v>338</v>
      </c>
      <c r="BN58" s="43" t="s">
        <v>338</v>
      </c>
      <c r="BO58" s="43" t="s">
        <v>341</v>
      </c>
      <c r="BP58" s="43" t="s">
        <v>338</v>
      </c>
      <c r="BQ58" s="43" t="s">
        <v>341</v>
      </c>
      <c r="BR58" s="43" t="s">
        <v>341</v>
      </c>
      <c r="BS58" s="43" t="s">
        <v>338</v>
      </c>
      <c r="BT58" s="43" t="s">
        <v>338</v>
      </c>
      <c r="BU58" s="43" t="s">
        <v>338</v>
      </c>
      <c r="BV58" s="43" t="s">
        <v>338</v>
      </c>
      <c r="BW58" s="43" t="s">
        <v>338</v>
      </c>
      <c r="BX58" s="43" t="s">
        <v>338</v>
      </c>
      <c r="BY58" s="43" t="s">
        <v>338</v>
      </c>
      <c r="BZ58" s="43" t="s">
        <v>340</v>
      </c>
      <c r="CA58" s="43" t="s">
        <v>338</v>
      </c>
      <c r="CB58" s="43" t="s">
        <v>338</v>
      </c>
      <c r="CC58" s="43" t="s">
        <v>341</v>
      </c>
      <c r="CD58" s="43" t="s">
        <v>338</v>
      </c>
      <c r="CE58" s="43" t="s">
        <v>340</v>
      </c>
      <c r="CF58" s="43" t="s">
        <v>338</v>
      </c>
      <c r="CG58" s="43" t="s">
        <v>338</v>
      </c>
      <c r="CH58" s="43" t="s">
        <v>341</v>
      </c>
      <c r="CI58" s="43" t="s">
        <v>340</v>
      </c>
      <c r="CJ58" s="43" t="s">
        <v>338</v>
      </c>
      <c r="CK58" s="43" t="s">
        <v>341</v>
      </c>
      <c r="CL58" s="43" t="s">
        <v>338</v>
      </c>
      <c r="CM58" s="43" t="s">
        <v>341</v>
      </c>
      <c r="CN58" s="43" t="s">
        <v>338</v>
      </c>
      <c r="CO58" s="43" t="s">
        <v>338</v>
      </c>
      <c r="CP58" s="43" t="s">
        <v>338</v>
      </c>
      <c r="CQ58" s="43" t="s">
        <v>338</v>
      </c>
      <c r="CR58" s="43" t="s">
        <v>341</v>
      </c>
      <c r="CS58" s="43" t="s">
        <v>341</v>
      </c>
      <c r="CT58" s="43" t="s">
        <v>341</v>
      </c>
      <c r="CU58" s="43" t="s">
        <v>338</v>
      </c>
      <c r="CV58" s="43" t="s">
        <v>340</v>
      </c>
      <c r="CW58" s="43" t="s">
        <v>338</v>
      </c>
      <c r="CX58" s="43" t="s">
        <v>338</v>
      </c>
      <c r="CY58" s="43" t="s">
        <v>338</v>
      </c>
      <c r="CZ58" s="43" t="s">
        <v>340</v>
      </c>
      <c r="DA58" s="43" t="s">
        <v>340</v>
      </c>
      <c r="DB58" s="43" t="s">
        <v>338</v>
      </c>
      <c r="DC58" s="43" t="s">
        <v>338</v>
      </c>
      <c r="DD58" s="43" t="s">
        <v>338</v>
      </c>
      <c r="DE58" s="43" t="s">
        <v>338</v>
      </c>
      <c r="DF58" s="43" t="s">
        <v>340</v>
      </c>
      <c r="DG58" s="43" t="s">
        <v>338</v>
      </c>
      <c r="DH58" s="43" t="s">
        <v>338</v>
      </c>
      <c r="DI58" s="43" t="s">
        <v>338</v>
      </c>
      <c r="DJ58" s="43" t="s">
        <v>338</v>
      </c>
      <c r="DK58" s="43" t="s">
        <v>338</v>
      </c>
      <c r="DL58" s="43" t="s">
        <v>340</v>
      </c>
      <c r="DM58" s="43" t="s">
        <v>338</v>
      </c>
      <c r="DN58" s="43" t="s">
        <v>340</v>
      </c>
      <c r="DO58" s="43" t="s">
        <v>338</v>
      </c>
      <c r="DP58" s="43" t="s">
        <v>338</v>
      </c>
      <c r="DQ58" s="43" t="s">
        <v>338</v>
      </c>
      <c r="DR58" s="43" t="s">
        <v>338</v>
      </c>
      <c r="DS58" s="43" t="s">
        <v>340</v>
      </c>
      <c r="DT58" s="43" t="s">
        <v>338</v>
      </c>
      <c r="DU58" s="43" t="s">
        <v>340</v>
      </c>
      <c r="DV58" s="43" t="s">
        <v>338</v>
      </c>
      <c r="DW58" s="43" t="s">
        <v>338</v>
      </c>
      <c r="DX58" s="43" t="s">
        <v>338</v>
      </c>
      <c r="DY58" s="43" t="s">
        <v>338</v>
      </c>
      <c r="DZ58" s="43" t="s">
        <v>340</v>
      </c>
      <c r="EA58" s="43" t="s">
        <v>338</v>
      </c>
      <c r="EB58" s="43" t="s">
        <v>340</v>
      </c>
      <c r="EC58" s="43" t="s">
        <v>338</v>
      </c>
      <c r="ED58" s="43" t="s">
        <v>338</v>
      </c>
      <c r="EE58" s="43" t="s">
        <v>338</v>
      </c>
      <c r="EF58" s="43" t="s">
        <v>338</v>
      </c>
      <c r="EG58" s="43" t="s">
        <v>338</v>
      </c>
      <c r="EH58" s="43" t="s">
        <v>340</v>
      </c>
      <c r="EI58" s="43" t="s">
        <v>338</v>
      </c>
      <c r="EJ58" s="43" t="s">
        <v>341</v>
      </c>
      <c r="EK58" s="43" t="s">
        <v>338</v>
      </c>
      <c r="EL58" s="43" t="s">
        <v>340</v>
      </c>
      <c r="EM58" s="43" t="s">
        <v>338</v>
      </c>
      <c r="EN58" s="43" t="s">
        <v>341</v>
      </c>
      <c r="EO58" s="43" t="s">
        <v>341</v>
      </c>
      <c r="EP58" s="43" t="s">
        <v>341</v>
      </c>
      <c r="EQ58" s="43" t="s">
        <v>338</v>
      </c>
      <c r="ER58" s="43" t="s">
        <v>338</v>
      </c>
      <c r="ES58" s="43" t="s">
        <v>338</v>
      </c>
      <c r="ET58" s="43" t="s">
        <v>340</v>
      </c>
      <c r="EU58" s="43" t="s">
        <v>338</v>
      </c>
      <c r="EV58" s="43" t="s">
        <v>338</v>
      </c>
      <c r="EW58" s="43" t="s">
        <v>338</v>
      </c>
      <c r="EX58" s="43" t="s">
        <v>338</v>
      </c>
      <c r="EY58" s="43" t="s">
        <v>338</v>
      </c>
      <c r="EZ58" s="43" t="s">
        <v>340</v>
      </c>
      <c r="FA58" s="43" t="s">
        <v>338</v>
      </c>
      <c r="FB58" s="43" t="s">
        <v>338</v>
      </c>
      <c r="FC58" s="43" t="s">
        <v>338</v>
      </c>
      <c r="FD58" s="43" t="s">
        <v>340</v>
      </c>
      <c r="FE58" s="43" t="s">
        <v>341</v>
      </c>
      <c r="FF58" s="43" t="s">
        <v>339</v>
      </c>
      <c r="FG58" s="43" t="s">
        <v>339</v>
      </c>
      <c r="FH58" s="43" t="s">
        <v>339</v>
      </c>
      <c r="FI58" s="43" t="s">
        <v>339</v>
      </c>
      <c r="FJ58" s="43" t="s">
        <v>338</v>
      </c>
      <c r="FK58" s="43" t="s">
        <v>338</v>
      </c>
      <c r="FL58" s="43" t="s">
        <v>338</v>
      </c>
      <c r="FM58" s="43" t="s">
        <v>340</v>
      </c>
      <c r="FN58" s="43" t="s">
        <v>338</v>
      </c>
      <c r="FO58" s="43" t="s">
        <v>338</v>
      </c>
      <c r="FP58" s="43" t="s">
        <v>338</v>
      </c>
      <c r="FQ58" s="43" t="s">
        <v>340</v>
      </c>
      <c r="FR58" s="43" t="s">
        <v>338</v>
      </c>
      <c r="FS58" s="43" t="s">
        <v>338</v>
      </c>
      <c r="FT58" s="43" t="s">
        <v>340</v>
      </c>
      <c r="FU58" s="43" t="s">
        <v>338</v>
      </c>
      <c r="FV58" s="43" t="s">
        <v>338</v>
      </c>
      <c r="FW58" s="43" t="s">
        <v>338</v>
      </c>
      <c r="FX58" s="43" t="s">
        <v>338</v>
      </c>
      <c r="FY58" s="43" t="s">
        <v>338</v>
      </c>
      <c r="FZ58" s="43" t="s">
        <v>340</v>
      </c>
      <c r="GA58" s="43" t="s">
        <v>340</v>
      </c>
      <c r="GB58" s="43" t="s">
        <v>340</v>
      </c>
      <c r="GC58" s="43" t="s">
        <v>340</v>
      </c>
      <c r="GD58" s="43" t="s">
        <v>341</v>
      </c>
      <c r="GE58" s="43" t="s">
        <v>340</v>
      </c>
      <c r="GF58" s="43" t="s">
        <v>338</v>
      </c>
      <c r="GG58" s="43" t="s">
        <v>338</v>
      </c>
      <c r="GH58" s="43" t="s">
        <v>338</v>
      </c>
      <c r="GI58" s="43" t="s">
        <v>338</v>
      </c>
      <c r="GJ58" s="43" t="s">
        <v>340</v>
      </c>
      <c r="GK58" s="43" t="s">
        <v>338</v>
      </c>
      <c r="GL58" s="43" t="s">
        <v>338</v>
      </c>
      <c r="GM58" s="43" t="s">
        <v>338</v>
      </c>
      <c r="GN58" s="43" t="s">
        <v>338</v>
      </c>
      <c r="GO58" s="43" t="s">
        <v>338</v>
      </c>
      <c r="GP58" s="43" t="s">
        <v>338</v>
      </c>
      <c r="GQ58" s="43" t="s">
        <v>338</v>
      </c>
      <c r="GR58" s="43" t="s">
        <v>338</v>
      </c>
      <c r="GS58" s="43" t="s">
        <v>341</v>
      </c>
    </row>
    <row r="59" spans="1:201" x14ac:dyDescent="0.3">
      <c r="A59" s="45"/>
      <c r="B59" s="47" t="s">
        <v>573</v>
      </c>
      <c r="C59" s="47" t="s">
        <v>502</v>
      </c>
      <c r="D59" s="45" t="s">
        <v>329</v>
      </c>
      <c r="E59" s="45" t="s">
        <v>330</v>
      </c>
      <c r="F59" s="45" t="s">
        <v>433</v>
      </c>
      <c r="G59" s="43" t="s">
        <v>495</v>
      </c>
      <c r="H59" s="43" t="s">
        <v>497</v>
      </c>
      <c r="I59" s="119" t="s">
        <v>498</v>
      </c>
      <c r="J59" s="119" t="s">
        <v>831</v>
      </c>
      <c r="K59" s="119" t="s">
        <v>853</v>
      </c>
      <c r="L59" s="50">
        <v>17</v>
      </c>
      <c r="M59" s="129" t="s">
        <v>507</v>
      </c>
      <c r="N59" s="43" t="s">
        <v>338</v>
      </c>
      <c r="O59" s="43" t="s">
        <v>338</v>
      </c>
      <c r="P59" s="43" t="s">
        <v>340</v>
      </c>
      <c r="Q59" s="43" t="s">
        <v>338</v>
      </c>
      <c r="R59" s="43" t="s">
        <v>338</v>
      </c>
      <c r="S59" s="43" t="s">
        <v>338</v>
      </c>
      <c r="T59" s="43" t="s">
        <v>341</v>
      </c>
      <c r="U59" s="43" t="s">
        <v>338</v>
      </c>
      <c r="V59" s="43" t="s">
        <v>341</v>
      </c>
      <c r="W59" s="43" t="s">
        <v>341</v>
      </c>
      <c r="X59" s="43" t="s">
        <v>340</v>
      </c>
      <c r="Y59" s="43" t="s">
        <v>340</v>
      </c>
      <c r="Z59" s="43" t="s">
        <v>338</v>
      </c>
      <c r="AA59" s="43" t="s">
        <v>338</v>
      </c>
      <c r="AB59" s="43" t="s">
        <v>338</v>
      </c>
      <c r="AC59" s="43" t="s">
        <v>338</v>
      </c>
      <c r="AD59" s="43" t="s">
        <v>338</v>
      </c>
      <c r="AE59" s="43" t="s">
        <v>338</v>
      </c>
      <c r="AF59" s="43" t="s">
        <v>338</v>
      </c>
      <c r="AG59" s="43" t="s">
        <v>338</v>
      </c>
      <c r="AH59" s="43" t="s">
        <v>338</v>
      </c>
      <c r="AI59" s="43" t="s">
        <v>340</v>
      </c>
      <c r="AJ59" s="43" t="s">
        <v>338</v>
      </c>
      <c r="AK59" s="43" t="s">
        <v>338</v>
      </c>
      <c r="AL59" s="43" t="s">
        <v>341</v>
      </c>
      <c r="AM59" s="43" t="s">
        <v>338</v>
      </c>
      <c r="AN59" s="43" t="s">
        <v>338</v>
      </c>
      <c r="AO59" s="43" t="s">
        <v>338</v>
      </c>
      <c r="AP59" s="43" t="s">
        <v>338</v>
      </c>
      <c r="AQ59" s="43" t="s">
        <v>338</v>
      </c>
      <c r="AR59" s="43" t="s">
        <v>341</v>
      </c>
      <c r="AS59" s="43" t="s">
        <v>338</v>
      </c>
      <c r="AT59" s="43" t="s">
        <v>338</v>
      </c>
      <c r="AU59" s="43" t="s">
        <v>338</v>
      </c>
      <c r="AV59" s="43" t="s">
        <v>338</v>
      </c>
      <c r="AW59" s="43" t="s">
        <v>338</v>
      </c>
      <c r="AX59" s="43" t="s">
        <v>338</v>
      </c>
      <c r="AY59" s="43" t="s">
        <v>338</v>
      </c>
      <c r="AZ59" s="43" t="s">
        <v>341</v>
      </c>
      <c r="BA59" s="43" t="s">
        <v>338</v>
      </c>
      <c r="BB59" s="43" t="s">
        <v>338</v>
      </c>
      <c r="BC59" s="43" t="s">
        <v>340</v>
      </c>
      <c r="BD59" s="43" t="s">
        <v>338</v>
      </c>
      <c r="BE59" s="43" t="s">
        <v>338</v>
      </c>
      <c r="BF59" s="43" t="s">
        <v>339</v>
      </c>
      <c r="BG59" s="43" t="s">
        <v>339</v>
      </c>
      <c r="BH59" s="129" t="s">
        <v>878</v>
      </c>
      <c r="BI59" s="43" t="s">
        <v>338</v>
      </c>
      <c r="BJ59" s="43" t="s">
        <v>338</v>
      </c>
      <c r="BK59" s="43" t="s">
        <v>340</v>
      </c>
      <c r="BL59" s="43" t="s">
        <v>338</v>
      </c>
      <c r="BM59" s="43" t="s">
        <v>338</v>
      </c>
      <c r="BN59" s="43" t="s">
        <v>338</v>
      </c>
      <c r="BO59" s="43" t="s">
        <v>341</v>
      </c>
      <c r="BP59" s="43" t="s">
        <v>338</v>
      </c>
      <c r="BQ59" s="43" t="s">
        <v>341</v>
      </c>
      <c r="BR59" s="43" t="s">
        <v>341</v>
      </c>
      <c r="BS59" s="43" t="s">
        <v>338</v>
      </c>
      <c r="BT59" s="43" t="s">
        <v>338</v>
      </c>
      <c r="BU59" s="43" t="s">
        <v>338</v>
      </c>
      <c r="BV59" s="43" t="s">
        <v>338</v>
      </c>
      <c r="BW59" s="43" t="s">
        <v>338</v>
      </c>
      <c r="BX59" s="43" t="s">
        <v>338</v>
      </c>
      <c r="BY59" s="43" t="s">
        <v>338</v>
      </c>
      <c r="BZ59" s="43" t="s">
        <v>340</v>
      </c>
      <c r="CA59" s="43" t="s">
        <v>338</v>
      </c>
      <c r="CB59" s="43" t="s">
        <v>338</v>
      </c>
      <c r="CC59" s="43" t="s">
        <v>341</v>
      </c>
      <c r="CD59" s="43" t="s">
        <v>338</v>
      </c>
      <c r="CE59" s="43" t="s">
        <v>340</v>
      </c>
      <c r="CF59" s="43" t="s">
        <v>338</v>
      </c>
      <c r="CG59" s="43" t="s">
        <v>338</v>
      </c>
      <c r="CH59" s="43" t="s">
        <v>341</v>
      </c>
      <c r="CI59" s="43" t="s">
        <v>340</v>
      </c>
      <c r="CJ59" s="43" t="s">
        <v>338</v>
      </c>
      <c r="CK59" s="43" t="s">
        <v>341</v>
      </c>
      <c r="CL59" s="43" t="s">
        <v>338</v>
      </c>
      <c r="CM59" s="43" t="s">
        <v>341</v>
      </c>
      <c r="CN59" s="43" t="s">
        <v>338</v>
      </c>
      <c r="CO59" s="43" t="s">
        <v>338</v>
      </c>
      <c r="CP59" s="43" t="s">
        <v>338</v>
      </c>
      <c r="CQ59" s="43" t="s">
        <v>338</v>
      </c>
      <c r="CR59" s="43" t="s">
        <v>341</v>
      </c>
      <c r="CS59" s="43" t="s">
        <v>341</v>
      </c>
      <c r="CT59" s="43" t="s">
        <v>341</v>
      </c>
      <c r="CU59" s="43" t="s">
        <v>338</v>
      </c>
      <c r="CV59" s="43" t="s">
        <v>340</v>
      </c>
      <c r="CW59" s="43" t="s">
        <v>338</v>
      </c>
      <c r="CX59" s="43" t="s">
        <v>338</v>
      </c>
      <c r="CY59" s="43" t="s">
        <v>338</v>
      </c>
      <c r="CZ59" s="43" t="s">
        <v>340</v>
      </c>
      <c r="DA59" s="43" t="s">
        <v>340</v>
      </c>
      <c r="DB59" s="43" t="s">
        <v>338</v>
      </c>
      <c r="DC59" s="43" t="s">
        <v>338</v>
      </c>
      <c r="DD59" s="43" t="s">
        <v>338</v>
      </c>
      <c r="DE59" s="43" t="s">
        <v>338</v>
      </c>
      <c r="DF59" s="43" t="s">
        <v>340</v>
      </c>
      <c r="DG59" s="43" t="s">
        <v>338</v>
      </c>
      <c r="DH59" s="43" t="s">
        <v>338</v>
      </c>
      <c r="DI59" s="43" t="s">
        <v>338</v>
      </c>
      <c r="DJ59" s="43" t="s">
        <v>338</v>
      </c>
      <c r="DK59" s="43" t="s">
        <v>338</v>
      </c>
      <c r="DL59" s="43" t="s">
        <v>340</v>
      </c>
      <c r="DM59" s="43" t="s">
        <v>338</v>
      </c>
      <c r="DN59" s="43" t="s">
        <v>340</v>
      </c>
      <c r="DO59" s="43" t="s">
        <v>338</v>
      </c>
      <c r="DP59" s="43" t="s">
        <v>338</v>
      </c>
      <c r="DQ59" s="43" t="s">
        <v>338</v>
      </c>
      <c r="DR59" s="43" t="s">
        <v>338</v>
      </c>
      <c r="DS59" s="43" t="s">
        <v>340</v>
      </c>
      <c r="DT59" s="43" t="s">
        <v>338</v>
      </c>
      <c r="DU59" s="43" t="s">
        <v>340</v>
      </c>
      <c r="DV59" s="43" t="s">
        <v>338</v>
      </c>
      <c r="DW59" s="43" t="s">
        <v>338</v>
      </c>
      <c r="DX59" s="43" t="s">
        <v>338</v>
      </c>
      <c r="DY59" s="43" t="s">
        <v>338</v>
      </c>
      <c r="DZ59" s="43" t="s">
        <v>340</v>
      </c>
      <c r="EA59" s="43" t="s">
        <v>338</v>
      </c>
      <c r="EB59" s="43" t="s">
        <v>340</v>
      </c>
      <c r="EC59" s="43" t="s">
        <v>338</v>
      </c>
      <c r="ED59" s="43" t="s">
        <v>338</v>
      </c>
      <c r="EE59" s="43" t="s">
        <v>338</v>
      </c>
      <c r="EF59" s="43" t="s">
        <v>338</v>
      </c>
      <c r="EG59" s="43" t="s">
        <v>338</v>
      </c>
      <c r="EH59" s="43" t="s">
        <v>340</v>
      </c>
      <c r="EI59" s="43" t="s">
        <v>338</v>
      </c>
      <c r="EJ59" s="43" t="s">
        <v>341</v>
      </c>
      <c r="EK59" s="43" t="s">
        <v>338</v>
      </c>
      <c r="EL59" s="43" t="s">
        <v>340</v>
      </c>
      <c r="EM59" s="43" t="s">
        <v>338</v>
      </c>
      <c r="EN59" s="43" t="s">
        <v>341</v>
      </c>
      <c r="EO59" s="43" t="s">
        <v>341</v>
      </c>
      <c r="EP59" s="43" t="s">
        <v>341</v>
      </c>
      <c r="EQ59" s="43" t="s">
        <v>338</v>
      </c>
      <c r="ER59" s="43" t="s">
        <v>338</v>
      </c>
      <c r="ES59" s="43" t="s">
        <v>338</v>
      </c>
      <c r="ET59" s="43" t="s">
        <v>340</v>
      </c>
      <c r="EU59" s="43" t="s">
        <v>338</v>
      </c>
      <c r="EV59" s="43" t="s">
        <v>338</v>
      </c>
      <c r="EW59" s="43" t="s">
        <v>338</v>
      </c>
      <c r="EX59" s="43" t="s">
        <v>338</v>
      </c>
      <c r="EY59" s="43" t="s">
        <v>338</v>
      </c>
      <c r="EZ59" s="43" t="s">
        <v>340</v>
      </c>
      <c r="FA59" s="43" t="s">
        <v>338</v>
      </c>
      <c r="FB59" s="43" t="s">
        <v>338</v>
      </c>
      <c r="FC59" s="43" t="s">
        <v>338</v>
      </c>
      <c r="FD59" s="43" t="s">
        <v>340</v>
      </c>
      <c r="FE59" s="43" t="s">
        <v>341</v>
      </c>
      <c r="FF59" s="43" t="s">
        <v>339</v>
      </c>
      <c r="FG59" s="43" t="s">
        <v>339</v>
      </c>
      <c r="FH59" s="43" t="s">
        <v>339</v>
      </c>
      <c r="FI59" s="43" t="s">
        <v>339</v>
      </c>
      <c r="FJ59" s="43" t="s">
        <v>338</v>
      </c>
      <c r="FK59" s="43" t="s">
        <v>338</v>
      </c>
      <c r="FL59" s="43" t="s">
        <v>338</v>
      </c>
      <c r="FM59" s="43" t="s">
        <v>340</v>
      </c>
      <c r="FN59" s="43" t="s">
        <v>338</v>
      </c>
      <c r="FO59" s="43" t="s">
        <v>338</v>
      </c>
      <c r="FP59" s="43" t="s">
        <v>338</v>
      </c>
      <c r="FQ59" s="43" t="s">
        <v>340</v>
      </c>
      <c r="FR59" s="43" t="s">
        <v>338</v>
      </c>
      <c r="FS59" s="43" t="s">
        <v>338</v>
      </c>
      <c r="FT59" s="43" t="s">
        <v>340</v>
      </c>
      <c r="FU59" s="43" t="s">
        <v>338</v>
      </c>
      <c r="FV59" s="43" t="s">
        <v>338</v>
      </c>
      <c r="FW59" s="43" t="s">
        <v>338</v>
      </c>
      <c r="FX59" s="43" t="s">
        <v>338</v>
      </c>
      <c r="FY59" s="43" t="s">
        <v>338</v>
      </c>
      <c r="FZ59" s="43" t="s">
        <v>340</v>
      </c>
      <c r="GA59" s="43" t="s">
        <v>340</v>
      </c>
      <c r="GB59" s="43" t="s">
        <v>340</v>
      </c>
      <c r="GC59" s="43" t="s">
        <v>340</v>
      </c>
      <c r="GD59" s="43" t="s">
        <v>341</v>
      </c>
      <c r="GE59" s="43" t="s">
        <v>340</v>
      </c>
      <c r="GF59" s="43" t="s">
        <v>338</v>
      </c>
      <c r="GG59" s="43" t="s">
        <v>338</v>
      </c>
      <c r="GH59" s="43" t="s">
        <v>338</v>
      </c>
      <c r="GI59" s="43" t="s">
        <v>338</v>
      </c>
      <c r="GJ59" s="43" t="s">
        <v>340</v>
      </c>
      <c r="GK59" s="43" t="s">
        <v>338</v>
      </c>
      <c r="GL59" s="43" t="s">
        <v>338</v>
      </c>
      <c r="GM59" s="43" t="s">
        <v>338</v>
      </c>
      <c r="GN59" s="43" t="s">
        <v>338</v>
      </c>
      <c r="GO59" s="43" t="s">
        <v>338</v>
      </c>
      <c r="GP59" s="43" t="s">
        <v>338</v>
      </c>
      <c r="GQ59" s="43" t="s">
        <v>338</v>
      </c>
      <c r="GR59" s="43" t="s">
        <v>338</v>
      </c>
      <c r="GS59" s="43" t="s">
        <v>341</v>
      </c>
    </row>
    <row r="60" spans="1:201" x14ac:dyDescent="0.3">
      <c r="A60" s="45"/>
      <c r="B60" s="47" t="s">
        <v>573</v>
      </c>
      <c r="C60" s="47" t="s">
        <v>502</v>
      </c>
      <c r="D60" s="45" t="s">
        <v>329</v>
      </c>
      <c r="E60" s="45" t="s">
        <v>337</v>
      </c>
      <c r="F60" s="45" t="s">
        <v>433</v>
      </c>
      <c r="G60" s="43" t="s">
        <v>495</v>
      </c>
      <c r="H60" s="43" t="s">
        <v>497</v>
      </c>
      <c r="I60" s="119" t="s">
        <v>498</v>
      </c>
      <c r="J60" s="119" t="s">
        <v>833</v>
      </c>
      <c r="K60" s="119" t="s">
        <v>854</v>
      </c>
      <c r="L60" s="50">
        <v>25</v>
      </c>
      <c r="M60" s="129" t="s">
        <v>507</v>
      </c>
      <c r="N60" s="43" t="s">
        <v>338</v>
      </c>
      <c r="O60" s="43" t="s">
        <v>338</v>
      </c>
      <c r="P60" s="43" t="s">
        <v>340</v>
      </c>
      <c r="Q60" s="43" t="s">
        <v>338</v>
      </c>
      <c r="R60" s="43" t="s">
        <v>338</v>
      </c>
      <c r="S60" s="43" t="s">
        <v>338</v>
      </c>
      <c r="T60" s="43" t="s">
        <v>341</v>
      </c>
      <c r="U60" s="43" t="s">
        <v>338</v>
      </c>
      <c r="V60" s="43" t="s">
        <v>341</v>
      </c>
      <c r="W60" s="43" t="s">
        <v>341</v>
      </c>
      <c r="X60" s="43" t="s">
        <v>340</v>
      </c>
      <c r="Y60" s="43" t="s">
        <v>340</v>
      </c>
      <c r="Z60" s="43" t="s">
        <v>338</v>
      </c>
      <c r="AA60" s="43" t="s">
        <v>338</v>
      </c>
      <c r="AB60" s="43" t="s">
        <v>338</v>
      </c>
      <c r="AC60" s="43" t="s">
        <v>338</v>
      </c>
      <c r="AD60" s="43" t="s">
        <v>338</v>
      </c>
      <c r="AE60" s="43" t="s">
        <v>338</v>
      </c>
      <c r="AF60" s="43" t="s">
        <v>338</v>
      </c>
      <c r="AG60" s="43" t="s">
        <v>338</v>
      </c>
      <c r="AH60" s="43" t="s">
        <v>338</v>
      </c>
      <c r="AI60" s="43" t="s">
        <v>340</v>
      </c>
      <c r="AJ60" s="43" t="s">
        <v>338</v>
      </c>
      <c r="AK60" s="43" t="s">
        <v>338</v>
      </c>
      <c r="AL60" s="43" t="s">
        <v>341</v>
      </c>
      <c r="AM60" s="43" t="s">
        <v>338</v>
      </c>
      <c r="AN60" s="43" t="s">
        <v>338</v>
      </c>
      <c r="AO60" s="43" t="s">
        <v>338</v>
      </c>
      <c r="AP60" s="43" t="s">
        <v>338</v>
      </c>
      <c r="AQ60" s="43" t="s">
        <v>338</v>
      </c>
      <c r="AR60" s="43" t="s">
        <v>341</v>
      </c>
      <c r="AS60" s="43" t="s">
        <v>338</v>
      </c>
      <c r="AT60" s="43" t="s">
        <v>338</v>
      </c>
      <c r="AU60" s="43" t="s">
        <v>338</v>
      </c>
      <c r="AV60" s="43" t="s">
        <v>338</v>
      </c>
      <c r="AW60" s="43" t="s">
        <v>338</v>
      </c>
      <c r="AX60" s="43" t="s">
        <v>338</v>
      </c>
      <c r="AY60" s="43" t="s">
        <v>338</v>
      </c>
      <c r="AZ60" s="43" t="s">
        <v>341</v>
      </c>
      <c r="BA60" s="43" t="s">
        <v>338</v>
      </c>
      <c r="BB60" s="43" t="s">
        <v>338</v>
      </c>
      <c r="BC60" s="43" t="s">
        <v>340</v>
      </c>
      <c r="BD60" s="43" t="s">
        <v>338</v>
      </c>
      <c r="BE60" s="43" t="s">
        <v>338</v>
      </c>
      <c r="BF60" s="43" t="s">
        <v>339</v>
      </c>
      <c r="BG60" s="43" t="s">
        <v>339</v>
      </c>
      <c r="BH60" s="129" t="s">
        <v>878</v>
      </c>
      <c r="BI60" s="43" t="s">
        <v>338</v>
      </c>
      <c r="BJ60" s="43" t="s">
        <v>338</v>
      </c>
      <c r="BK60" s="43" t="s">
        <v>340</v>
      </c>
      <c r="BL60" s="43" t="s">
        <v>338</v>
      </c>
      <c r="BM60" s="43" t="s">
        <v>338</v>
      </c>
      <c r="BN60" s="43" t="s">
        <v>338</v>
      </c>
      <c r="BO60" s="43" t="s">
        <v>341</v>
      </c>
      <c r="BP60" s="43" t="s">
        <v>338</v>
      </c>
      <c r="BQ60" s="43" t="s">
        <v>341</v>
      </c>
      <c r="BR60" s="43" t="s">
        <v>341</v>
      </c>
      <c r="BS60" s="43" t="s">
        <v>338</v>
      </c>
      <c r="BT60" s="43" t="s">
        <v>338</v>
      </c>
      <c r="BU60" s="43" t="s">
        <v>338</v>
      </c>
      <c r="BV60" s="43" t="s">
        <v>338</v>
      </c>
      <c r="BW60" s="43" t="s">
        <v>338</v>
      </c>
      <c r="BX60" s="43" t="s">
        <v>338</v>
      </c>
      <c r="BY60" s="43" t="s">
        <v>338</v>
      </c>
      <c r="BZ60" s="43" t="s">
        <v>340</v>
      </c>
      <c r="CA60" s="43" t="s">
        <v>338</v>
      </c>
      <c r="CB60" s="43" t="s">
        <v>338</v>
      </c>
      <c r="CC60" s="43" t="s">
        <v>341</v>
      </c>
      <c r="CD60" s="43" t="s">
        <v>338</v>
      </c>
      <c r="CE60" s="43" t="s">
        <v>340</v>
      </c>
      <c r="CF60" s="43" t="s">
        <v>338</v>
      </c>
      <c r="CG60" s="43" t="s">
        <v>338</v>
      </c>
      <c r="CH60" s="43" t="s">
        <v>341</v>
      </c>
      <c r="CI60" s="43" t="s">
        <v>340</v>
      </c>
      <c r="CJ60" s="43" t="s">
        <v>338</v>
      </c>
      <c r="CK60" s="43" t="s">
        <v>341</v>
      </c>
      <c r="CL60" s="43" t="s">
        <v>338</v>
      </c>
      <c r="CM60" s="43" t="s">
        <v>341</v>
      </c>
      <c r="CN60" s="43" t="s">
        <v>338</v>
      </c>
      <c r="CO60" s="43" t="s">
        <v>341</v>
      </c>
      <c r="CP60" s="43" t="s">
        <v>341</v>
      </c>
      <c r="CQ60" s="43" t="s">
        <v>341</v>
      </c>
      <c r="CR60" s="43" t="s">
        <v>341</v>
      </c>
      <c r="CS60" s="43" t="s">
        <v>341</v>
      </c>
      <c r="CT60" s="43" t="s">
        <v>341</v>
      </c>
      <c r="CU60" s="43" t="s">
        <v>341</v>
      </c>
      <c r="CV60" s="43" t="s">
        <v>340</v>
      </c>
      <c r="CW60" s="43" t="s">
        <v>338</v>
      </c>
      <c r="CX60" s="43" t="s">
        <v>338</v>
      </c>
      <c r="CY60" s="43" t="s">
        <v>338</v>
      </c>
      <c r="CZ60" s="43" t="s">
        <v>340</v>
      </c>
      <c r="DA60" s="43" t="s">
        <v>340</v>
      </c>
      <c r="DB60" s="43" t="s">
        <v>338</v>
      </c>
      <c r="DC60" s="43" t="s">
        <v>338</v>
      </c>
      <c r="DD60" s="43" t="s">
        <v>338</v>
      </c>
      <c r="DE60" s="43" t="s">
        <v>338</v>
      </c>
      <c r="DF60" s="43" t="s">
        <v>340</v>
      </c>
      <c r="DG60" s="43" t="s">
        <v>338</v>
      </c>
      <c r="DH60" s="43" t="s">
        <v>338</v>
      </c>
      <c r="DI60" s="43" t="s">
        <v>338</v>
      </c>
      <c r="DJ60" s="43" t="s">
        <v>338</v>
      </c>
      <c r="DK60" s="43" t="s">
        <v>338</v>
      </c>
      <c r="DL60" s="43" t="s">
        <v>340</v>
      </c>
      <c r="DM60" s="43" t="s">
        <v>338</v>
      </c>
      <c r="DN60" s="43" t="s">
        <v>340</v>
      </c>
      <c r="DO60" s="43" t="s">
        <v>338</v>
      </c>
      <c r="DP60" s="43" t="s">
        <v>338</v>
      </c>
      <c r="DQ60" s="43" t="s">
        <v>338</v>
      </c>
      <c r="DR60" s="43" t="s">
        <v>338</v>
      </c>
      <c r="DS60" s="43" t="s">
        <v>340</v>
      </c>
      <c r="DT60" s="43" t="s">
        <v>338</v>
      </c>
      <c r="DU60" s="43" t="s">
        <v>340</v>
      </c>
      <c r="DV60" s="43" t="s">
        <v>338</v>
      </c>
      <c r="DW60" s="43" t="s">
        <v>338</v>
      </c>
      <c r="DX60" s="43" t="s">
        <v>338</v>
      </c>
      <c r="DY60" s="43" t="s">
        <v>338</v>
      </c>
      <c r="DZ60" s="43" t="s">
        <v>340</v>
      </c>
      <c r="EA60" s="43" t="s">
        <v>338</v>
      </c>
      <c r="EB60" s="43" t="s">
        <v>340</v>
      </c>
      <c r="EC60" s="43" t="s">
        <v>338</v>
      </c>
      <c r="ED60" s="43" t="s">
        <v>338</v>
      </c>
      <c r="EE60" s="43" t="s">
        <v>338</v>
      </c>
      <c r="EF60" s="43" t="s">
        <v>338</v>
      </c>
      <c r="EG60" s="43" t="s">
        <v>338</v>
      </c>
      <c r="EH60" s="43" t="s">
        <v>340</v>
      </c>
      <c r="EI60" s="43" t="s">
        <v>338</v>
      </c>
      <c r="EJ60" s="43" t="s">
        <v>341</v>
      </c>
      <c r="EK60" s="43" t="s">
        <v>338</v>
      </c>
      <c r="EL60" s="43" t="s">
        <v>340</v>
      </c>
      <c r="EM60" s="43" t="s">
        <v>338</v>
      </c>
      <c r="EN60" s="43" t="s">
        <v>341</v>
      </c>
      <c r="EO60" s="43" t="s">
        <v>341</v>
      </c>
      <c r="EP60" s="43" t="s">
        <v>341</v>
      </c>
      <c r="EQ60" s="43" t="s">
        <v>338</v>
      </c>
      <c r="ER60" s="43" t="s">
        <v>338</v>
      </c>
      <c r="ES60" s="43" t="s">
        <v>338</v>
      </c>
      <c r="ET60" s="43" t="s">
        <v>340</v>
      </c>
      <c r="EU60" s="43" t="s">
        <v>338</v>
      </c>
      <c r="EV60" s="43" t="s">
        <v>338</v>
      </c>
      <c r="EW60" s="43" t="s">
        <v>338</v>
      </c>
      <c r="EX60" s="43" t="s">
        <v>338</v>
      </c>
      <c r="EY60" s="43" t="s">
        <v>338</v>
      </c>
      <c r="EZ60" s="43" t="s">
        <v>340</v>
      </c>
      <c r="FA60" s="43" t="s">
        <v>338</v>
      </c>
      <c r="FB60" s="43" t="s">
        <v>338</v>
      </c>
      <c r="FC60" s="43" t="s">
        <v>338</v>
      </c>
      <c r="FD60" s="43" t="s">
        <v>340</v>
      </c>
      <c r="FE60" s="43" t="s">
        <v>341</v>
      </c>
      <c r="FF60" s="43" t="s">
        <v>339</v>
      </c>
      <c r="FG60" s="43" t="s">
        <v>339</v>
      </c>
      <c r="FH60" s="43" t="s">
        <v>339</v>
      </c>
      <c r="FI60" s="43" t="s">
        <v>339</v>
      </c>
      <c r="FJ60" s="43" t="s">
        <v>338</v>
      </c>
      <c r="FK60" s="43" t="s">
        <v>338</v>
      </c>
      <c r="FL60" s="43" t="s">
        <v>338</v>
      </c>
      <c r="FM60" s="43" t="s">
        <v>340</v>
      </c>
      <c r="FN60" s="43" t="s">
        <v>338</v>
      </c>
      <c r="FO60" s="43" t="s">
        <v>338</v>
      </c>
      <c r="FP60" s="43" t="s">
        <v>338</v>
      </c>
      <c r="FQ60" s="43" t="s">
        <v>340</v>
      </c>
      <c r="FR60" s="43" t="s">
        <v>338</v>
      </c>
      <c r="FS60" s="43" t="s">
        <v>338</v>
      </c>
      <c r="FT60" s="43" t="s">
        <v>340</v>
      </c>
      <c r="FU60" s="43" t="s">
        <v>338</v>
      </c>
      <c r="FV60" s="43" t="s">
        <v>338</v>
      </c>
      <c r="FW60" s="43" t="s">
        <v>338</v>
      </c>
      <c r="FX60" s="43" t="s">
        <v>338</v>
      </c>
      <c r="FY60" s="43" t="s">
        <v>338</v>
      </c>
      <c r="FZ60" s="43" t="s">
        <v>340</v>
      </c>
      <c r="GA60" s="43" t="s">
        <v>340</v>
      </c>
      <c r="GB60" s="43" t="s">
        <v>340</v>
      </c>
      <c r="GC60" s="43" t="s">
        <v>340</v>
      </c>
      <c r="GD60" s="43" t="s">
        <v>341</v>
      </c>
      <c r="GE60" s="43" t="s">
        <v>340</v>
      </c>
      <c r="GF60" s="43" t="s">
        <v>338</v>
      </c>
      <c r="GG60" s="43" t="s">
        <v>338</v>
      </c>
      <c r="GH60" s="43" t="s">
        <v>338</v>
      </c>
      <c r="GI60" s="43" t="s">
        <v>338</v>
      </c>
      <c r="GJ60" s="43" t="s">
        <v>340</v>
      </c>
      <c r="GK60" s="43" t="s">
        <v>338</v>
      </c>
      <c r="GL60" s="43" t="s">
        <v>338</v>
      </c>
      <c r="GM60" s="43" t="s">
        <v>338</v>
      </c>
      <c r="GN60" s="43" t="s">
        <v>338</v>
      </c>
      <c r="GO60" s="43" t="s">
        <v>338</v>
      </c>
      <c r="GP60" s="43" t="s">
        <v>338</v>
      </c>
      <c r="GQ60" s="43" t="s">
        <v>338</v>
      </c>
      <c r="GR60" s="43" t="s">
        <v>338</v>
      </c>
      <c r="GS60" s="43" t="s">
        <v>341</v>
      </c>
    </row>
    <row r="61" spans="1:201" x14ac:dyDescent="0.3">
      <c r="A61" s="43"/>
      <c r="B61" s="47" t="s">
        <v>519</v>
      </c>
      <c r="C61" s="47" t="s">
        <v>502</v>
      </c>
      <c r="D61" s="43" t="s">
        <v>337</v>
      </c>
      <c r="E61" s="45" t="s">
        <v>330</v>
      </c>
      <c r="F61" s="43" t="s">
        <v>433</v>
      </c>
      <c r="G61" s="43" t="s">
        <v>495</v>
      </c>
      <c r="H61" s="43" t="s">
        <v>497</v>
      </c>
      <c r="I61" s="119" t="s">
        <v>337</v>
      </c>
      <c r="J61" s="119" t="s">
        <v>831</v>
      </c>
      <c r="K61" s="119" t="s">
        <v>845</v>
      </c>
      <c r="L61" s="50">
        <v>15</v>
      </c>
      <c r="M61" s="129" t="s">
        <v>507</v>
      </c>
      <c r="N61" s="43" t="s">
        <v>338</v>
      </c>
      <c r="O61" s="43" t="s">
        <v>338</v>
      </c>
      <c r="P61" s="43" t="s">
        <v>340</v>
      </c>
      <c r="Q61" s="43" t="s">
        <v>338</v>
      </c>
      <c r="R61" s="43" t="s">
        <v>338</v>
      </c>
      <c r="S61" s="43" t="s">
        <v>338</v>
      </c>
      <c r="T61" s="43" t="s">
        <v>341</v>
      </c>
      <c r="U61" s="43" t="s">
        <v>338</v>
      </c>
      <c r="V61" s="43" t="s">
        <v>341</v>
      </c>
      <c r="W61" s="43" t="s">
        <v>341</v>
      </c>
      <c r="X61" s="43" t="s">
        <v>340</v>
      </c>
      <c r="Y61" s="43" t="s">
        <v>340</v>
      </c>
      <c r="Z61" s="43" t="s">
        <v>338</v>
      </c>
      <c r="AA61" s="43" t="s">
        <v>338</v>
      </c>
      <c r="AB61" s="43" t="s">
        <v>338</v>
      </c>
      <c r="AC61" s="43" t="s">
        <v>338</v>
      </c>
      <c r="AD61" s="43" t="s">
        <v>338</v>
      </c>
      <c r="AE61" s="43" t="s">
        <v>338</v>
      </c>
      <c r="AF61" s="43" t="s">
        <v>338</v>
      </c>
      <c r="AG61" s="43" t="s">
        <v>338</v>
      </c>
      <c r="AH61" s="43" t="s">
        <v>338</v>
      </c>
      <c r="AI61" s="43" t="s">
        <v>340</v>
      </c>
      <c r="AJ61" s="43" t="s">
        <v>338</v>
      </c>
      <c r="AK61" s="43" t="s">
        <v>338</v>
      </c>
      <c r="AL61" s="43" t="s">
        <v>341</v>
      </c>
      <c r="AM61" s="43" t="s">
        <v>338</v>
      </c>
      <c r="AN61" s="43" t="s">
        <v>338</v>
      </c>
      <c r="AO61" s="43" t="s">
        <v>338</v>
      </c>
      <c r="AP61" s="43" t="s">
        <v>338</v>
      </c>
      <c r="AQ61" s="43" t="s">
        <v>338</v>
      </c>
      <c r="AR61" s="43" t="s">
        <v>341</v>
      </c>
      <c r="AS61" s="43" t="s">
        <v>338</v>
      </c>
      <c r="AT61" s="43" t="s">
        <v>338</v>
      </c>
      <c r="AU61" s="43" t="s">
        <v>338</v>
      </c>
      <c r="AV61" s="43" t="s">
        <v>338</v>
      </c>
      <c r="AW61" s="43" t="s">
        <v>338</v>
      </c>
      <c r="AX61" s="43" t="s">
        <v>338</v>
      </c>
      <c r="AY61" s="43" t="s">
        <v>338</v>
      </c>
      <c r="AZ61" s="43" t="s">
        <v>341</v>
      </c>
      <c r="BA61" s="43" t="s">
        <v>338</v>
      </c>
      <c r="BB61" s="43" t="s">
        <v>338</v>
      </c>
      <c r="BC61" s="43" t="s">
        <v>340</v>
      </c>
      <c r="BD61" s="43" t="s">
        <v>338</v>
      </c>
      <c r="BE61" s="43" t="s">
        <v>338</v>
      </c>
      <c r="BF61" s="43" t="s">
        <v>339</v>
      </c>
      <c r="BG61" s="43" t="s">
        <v>339</v>
      </c>
      <c r="BH61" s="129" t="s">
        <v>878</v>
      </c>
      <c r="BI61" s="43" t="s">
        <v>338</v>
      </c>
      <c r="BJ61" s="43" t="s">
        <v>338</v>
      </c>
      <c r="BK61" s="43" t="s">
        <v>340</v>
      </c>
      <c r="BL61" s="43" t="s">
        <v>338</v>
      </c>
      <c r="BM61" s="43" t="s">
        <v>338</v>
      </c>
      <c r="BN61" s="43" t="s">
        <v>338</v>
      </c>
      <c r="BO61" s="43" t="s">
        <v>341</v>
      </c>
      <c r="BP61" s="43" t="s">
        <v>338</v>
      </c>
      <c r="BQ61" s="43" t="s">
        <v>341</v>
      </c>
      <c r="BR61" s="43" t="s">
        <v>341</v>
      </c>
      <c r="BS61" s="43" t="s">
        <v>338</v>
      </c>
      <c r="BT61" s="43" t="s">
        <v>338</v>
      </c>
      <c r="BU61" s="43" t="s">
        <v>338</v>
      </c>
      <c r="BV61" s="43" t="s">
        <v>338</v>
      </c>
      <c r="BW61" s="43" t="s">
        <v>338</v>
      </c>
      <c r="BX61" s="43" t="s">
        <v>341</v>
      </c>
      <c r="BY61" s="43" t="s">
        <v>338</v>
      </c>
      <c r="BZ61" s="43" t="s">
        <v>340</v>
      </c>
      <c r="CA61" s="43" t="s">
        <v>338</v>
      </c>
      <c r="CB61" s="43" t="s">
        <v>338</v>
      </c>
      <c r="CC61" s="43" t="s">
        <v>341</v>
      </c>
      <c r="CD61" s="43" t="s">
        <v>338</v>
      </c>
      <c r="CE61" s="43" t="s">
        <v>340</v>
      </c>
      <c r="CF61" s="43" t="s">
        <v>338</v>
      </c>
      <c r="CG61" s="43" t="s">
        <v>338</v>
      </c>
      <c r="CH61" s="43" t="s">
        <v>341</v>
      </c>
      <c r="CI61" s="43" t="s">
        <v>341</v>
      </c>
      <c r="CJ61" s="43" t="s">
        <v>340</v>
      </c>
      <c r="CK61" s="43" t="s">
        <v>341</v>
      </c>
      <c r="CL61" s="43" t="s">
        <v>338</v>
      </c>
      <c r="CM61" s="43" t="s">
        <v>341</v>
      </c>
      <c r="CN61" s="43" t="s">
        <v>338</v>
      </c>
      <c r="CO61" s="43" t="s">
        <v>338</v>
      </c>
      <c r="CP61" s="43" t="s">
        <v>338</v>
      </c>
      <c r="CQ61" s="43" t="s">
        <v>338</v>
      </c>
      <c r="CR61" s="43" t="s">
        <v>341</v>
      </c>
      <c r="CS61" s="43" t="s">
        <v>341</v>
      </c>
      <c r="CT61" s="43" t="s">
        <v>341</v>
      </c>
      <c r="CU61" s="43" t="s">
        <v>338</v>
      </c>
      <c r="CV61" s="43" t="s">
        <v>341</v>
      </c>
      <c r="CW61" s="43" t="s">
        <v>339</v>
      </c>
      <c r="CX61" s="43" t="s">
        <v>339</v>
      </c>
      <c r="CY61" s="43" t="s">
        <v>339</v>
      </c>
      <c r="CZ61" s="43" t="s">
        <v>341</v>
      </c>
      <c r="DA61" s="43" t="s">
        <v>339</v>
      </c>
      <c r="DB61" s="43" t="s">
        <v>339</v>
      </c>
      <c r="DC61" s="43" t="s">
        <v>339</v>
      </c>
      <c r="DD61" s="43" t="s">
        <v>339</v>
      </c>
      <c r="DE61" s="43" t="s">
        <v>340</v>
      </c>
      <c r="DF61" s="43" t="s">
        <v>340</v>
      </c>
      <c r="DG61" s="43" t="s">
        <v>338</v>
      </c>
      <c r="DH61" s="43" t="s">
        <v>338</v>
      </c>
      <c r="DI61" s="43" t="s">
        <v>338</v>
      </c>
      <c r="DJ61" s="43" t="s">
        <v>338</v>
      </c>
      <c r="DK61" s="43" t="s">
        <v>338</v>
      </c>
      <c r="DL61" s="43" t="s">
        <v>340</v>
      </c>
      <c r="DM61" s="43" t="s">
        <v>338</v>
      </c>
      <c r="DN61" s="43" t="s">
        <v>340</v>
      </c>
      <c r="DO61" s="43" t="s">
        <v>338</v>
      </c>
      <c r="DP61" s="43" t="s">
        <v>338</v>
      </c>
      <c r="DQ61" s="43" t="s">
        <v>338</v>
      </c>
      <c r="DR61" s="43" t="s">
        <v>338</v>
      </c>
      <c r="DS61" s="43" t="s">
        <v>340</v>
      </c>
      <c r="DT61" s="43" t="s">
        <v>338</v>
      </c>
      <c r="DU61" s="43" t="s">
        <v>341</v>
      </c>
      <c r="DV61" s="43" t="s">
        <v>339</v>
      </c>
      <c r="DW61" s="43" t="s">
        <v>339</v>
      </c>
      <c r="DX61" s="43" t="s">
        <v>339</v>
      </c>
      <c r="DY61" s="43" t="s">
        <v>339</v>
      </c>
      <c r="DZ61" s="43" t="s">
        <v>339</v>
      </c>
      <c r="EA61" s="43" t="s">
        <v>339</v>
      </c>
      <c r="EB61" s="43" t="s">
        <v>341</v>
      </c>
      <c r="EC61" s="43" t="s">
        <v>339</v>
      </c>
      <c r="ED61" s="43" t="s">
        <v>339</v>
      </c>
      <c r="EE61" s="43" t="s">
        <v>339</v>
      </c>
      <c r="EF61" s="43" t="s">
        <v>339</v>
      </c>
      <c r="EG61" s="43" t="s">
        <v>339</v>
      </c>
      <c r="EH61" s="43" t="s">
        <v>339</v>
      </c>
      <c r="EI61" s="43" t="s">
        <v>339</v>
      </c>
      <c r="EJ61" s="43" t="s">
        <v>339</v>
      </c>
      <c r="EK61" s="43" t="s">
        <v>339</v>
      </c>
      <c r="EL61" s="43" t="s">
        <v>341</v>
      </c>
      <c r="EM61" s="43" t="s">
        <v>339</v>
      </c>
      <c r="EN61" s="43" t="s">
        <v>341</v>
      </c>
      <c r="EO61" s="43" t="s">
        <v>341</v>
      </c>
      <c r="EP61" s="43" t="s">
        <v>341</v>
      </c>
      <c r="EQ61" s="43" t="s">
        <v>338</v>
      </c>
      <c r="ER61" s="43" t="s">
        <v>338</v>
      </c>
      <c r="ES61" s="43" t="s">
        <v>338</v>
      </c>
      <c r="ET61" s="43" t="s">
        <v>341</v>
      </c>
      <c r="EU61" s="43" t="s">
        <v>339</v>
      </c>
      <c r="EV61" s="43" t="s">
        <v>339</v>
      </c>
      <c r="EW61" s="43" t="s">
        <v>339</v>
      </c>
      <c r="EX61" s="43" t="s">
        <v>339</v>
      </c>
      <c r="EY61" s="43" t="s">
        <v>339</v>
      </c>
      <c r="EZ61" s="43" t="s">
        <v>341</v>
      </c>
      <c r="FA61" s="43" t="s">
        <v>339</v>
      </c>
      <c r="FB61" s="43" t="s">
        <v>341</v>
      </c>
      <c r="FC61" s="43" t="s">
        <v>339</v>
      </c>
      <c r="FD61" s="43" t="s">
        <v>341</v>
      </c>
      <c r="FE61" s="43" t="s">
        <v>341</v>
      </c>
      <c r="FF61" s="43" t="s">
        <v>339</v>
      </c>
      <c r="FG61" s="43" t="s">
        <v>339</v>
      </c>
      <c r="FH61" s="43" t="s">
        <v>339</v>
      </c>
      <c r="FI61" s="43" t="s">
        <v>339</v>
      </c>
      <c r="FJ61" s="43" t="s">
        <v>341</v>
      </c>
      <c r="FK61" s="43" t="s">
        <v>339</v>
      </c>
      <c r="FL61" s="43" t="s">
        <v>339</v>
      </c>
      <c r="FM61" s="43" t="s">
        <v>339</v>
      </c>
      <c r="FN61" s="43" t="s">
        <v>339</v>
      </c>
      <c r="FO61" s="43" t="s">
        <v>339</v>
      </c>
      <c r="FP61" s="43" t="s">
        <v>339</v>
      </c>
      <c r="FQ61" s="43" t="s">
        <v>341</v>
      </c>
      <c r="FR61" s="43" t="s">
        <v>339</v>
      </c>
      <c r="FS61" s="43" t="s">
        <v>339</v>
      </c>
      <c r="FT61" s="43" t="s">
        <v>339</v>
      </c>
      <c r="FU61" s="43" t="s">
        <v>338</v>
      </c>
      <c r="FV61" s="43" t="s">
        <v>338</v>
      </c>
      <c r="FW61" s="43" t="s">
        <v>338</v>
      </c>
      <c r="FX61" s="43" t="s">
        <v>338</v>
      </c>
      <c r="FY61" s="43" t="s">
        <v>338</v>
      </c>
      <c r="FZ61" s="43" t="s">
        <v>340</v>
      </c>
      <c r="GA61" s="43" t="s">
        <v>340</v>
      </c>
      <c r="GB61" s="43" t="s">
        <v>340</v>
      </c>
      <c r="GC61" s="43" t="s">
        <v>340</v>
      </c>
      <c r="GD61" s="43" t="s">
        <v>341</v>
      </c>
      <c r="GE61" s="43" t="s">
        <v>340</v>
      </c>
      <c r="GF61" s="43" t="s">
        <v>338</v>
      </c>
      <c r="GG61" s="43" t="s">
        <v>338</v>
      </c>
      <c r="GH61" s="43" t="s">
        <v>338</v>
      </c>
      <c r="GI61" s="43" t="s">
        <v>338</v>
      </c>
      <c r="GJ61" s="43" t="s">
        <v>340</v>
      </c>
      <c r="GK61" s="43" t="s">
        <v>338</v>
      </c>
      <c r="GL61" s="43" t="s">
        <v>338</v>
      </c>
      <c r="GM61" s="43" t="s">
        <v>338</v>
      </c>
      <c r="GN61" s="43" t="s">
        <v>338</v>
      </c>
      <c r="GO61" s="43" t="s">
        <v>338</v>
      </c>
      <c r="GP61" s="43" t="s">
        <v>338</v>
      </c>
      <c r="GQ61" s="43" t="s">
        <v>338</v>
      </c>
      <c r="GR61" s="43" t="s">
        <v>338</v>
      </c>
      <c r="GS61" s="43" t="s">
        <v>341</v>
      </c>
    </row>
    <row r="62" spans="1:201" x14ac:dyDescent="0.3">
      <c r="A62" s="43"/>
      <c r="B62" s="47" t="s">
        <v>519</v>
      </c>
      <c r="C62" s="47" t="s">
        <v>502</v>
      </c>
      <c r="D62" s="43" t="s">
        <v>337</v>
      </c>
      <c r="E62" s="45" t="s">
        <v>337</v>
      </c>
      <c r="F62" s="43" t="s">
        <v>433</v>
      </c>
      <c r="G62" s="43" t="s">
        <v>495</v>
      </c>
      <c r="H62" s="43" t="s">
        <v>497</v>
      </c>
      <c r="I62" s="119" t="s">
        <v>337</v>
      </c>
      <c r="J62" s="119" t="s">
        <v>833</v>
      </c>
      <c r="K62" s="119" t="s">
        <v>846</v>
      </c>
      <c r="L62" s="50">
        <v>23</v>
      </c>
      <c r="M62" s="129" t="s">
        <v>507</v>
      </c>
      <c r="N62" s="43" t="s">
        <v>338</v>
      </c>
      <c r="O62" s="43" t="s">
        <v>338</v>
      </c>
      <c r="P62" s="43" t="s">
        <v>340</v>
      </c>
      <c r="Q62" s="43" t="s">
        <v>338</v>
      </c>
      <c r="R62" s="43" t="s">
        <v>338</v>
      </c>
      <c r="S62" s="43" t="s">
        <v>338</v>
      </c>
      <c r="T62" s="43" t="s">
        <v>341</v>
      </c>
      <c r="U62" s="43" t="s">
        <v>338</v>
      </c>
      <c r="V62" s="43" t="s">
        <v>341</v>
      </c>
      <c r="W62" s="43" t="s">
        <v>341</v>
      </c>
      <c r="X62" s="43" t="s">
        <v>340</v>
      </c>
      <c r="Y62" s="43" t="s">
        <v>340</v>
      </c>
      <c r="Z62" s="43" t="s">
        <v>338</v>
      </c>
      <c r="AA62" s="43" t="s">
        <v>338</v>
      </c>
      <c r="AB62" s="43" t="s">
        <v>338</v>
      </c>
      <c r="AC62" s="43" t="s">
        <v>338</v>
      </c>
      <c r="AD62" s="43" t="s">
        <v>338</v>
      </c>
      <c r="AE62" s="43" t="s">
        <v>338</v>
      </c>
      <c r="AF62" s="43" t="s">
        <v>338</v>
      </c>
      <c r="AG62" s="43" t="s">
        <v>338</v>
      </c>
      <c r="AH62" s="43" t="s">
        <v>338</v>
      </c>
      <c r="AI62" s="43" t="s">
        <v>340</v>
      </c>
      <c r="AJ62" s="43" t="s">
        <v>338</v>
      </c>
      <c r="AK62" s="43" t="s">
        <v>338</v>
      </c>
      <c r="AL62" s="43" t="s">
        <v>341</v>
      </c>
      <c r="AM62" s="43" t="s">
        <v>338</v>
      </c>
      <c r="AN62" s="43" t="s">
        <v>338</v>
      </c>
      <c r="AO62" s="43" t="s">
        <v>338</v>
      </c>
      <c r="AP62" s="43" t="s">
        <v>338</v>
      </c>
      <c r="AQ62" s="43" t="s">
        <v>338</v>
      </c>
      <c r="AR62" s="43" t="s">
        <v>341</v>
      </c>
      <c r="AS62" s="43" t="s">
        <v>338</v>
      </c>
      <c r="AT62" s="43" t="s">
        <v>338</v>
      </c>
      <c r="AU62" s="43" t="s">
        <v>338</v>
      </c>
      <c r="AV62" s="43" t="s">
        <v>338</v>
      </c>
      <c r="AW62" s="43" t="s">
        <v>338</v>
      </c>
      <c r="AX62" s="43" t="s">
        <v>338</v>
      </c>
      <c r="AY62" s="43" t="s">
        <v>338</v>
      </c>
      <c r="AZ62" s="43" t="s">
        <v>341</v>
      </c>
      <c r="BA62" s="43" t="s">
        <v>338</v>
      </c>
      <c r="BB62" s="43" t="s">
        <v>338</v>
      </c>
      <c r="BC62" s="43" t="s">
        <v>340</v>
      </c>
      <c r="BD62" s="43" t="s">
        <v>338</v>
      </c>
      <c r="BE62" s="43" t="s">
        <v>338</v>
      </c>
      <c r="BF62" s="43" t="s">
        <v>339</v>
      </c>
      <c r="BG62" s="43" t="s">
        <v>339</v>
      </c>
      <c r="BH62" s="129" t="s">
        <v>878</v>
      </c>
      <c r="BI62" s="43" t="s">
        <v>338</v>
      </c>
      <c r="BJ62" s="43" t="s">
        <v>338</v>
      </c>
      <c r="BK62" s="43" t="s">
        <v>340</v>
      </c>
      <c r="BL62" s="43" t="s">
        <v>338</v>
      </c>
      <c r="BM62" s="43" t="s">
        <v>338</v>
      </c>
      <c r="BN62" s="43" t="s">
        <v>338</v>
      </c>
      <c r="BO62" s="43" t="s">
        <v>341</v>
      </c>
      <c r="BP62" s="43" t="s">
        <v>338</v>
      </c>
      <c r="BQ62" s="43" t="s">
        <v>341</v>
      </c>
      <c r="BR62" s="43" t="s">
        <v>341</v>
      </c>
      <c r="BS62" s="43" t="s">
        <v>338</v>
      </c>
      <c r="BT62" s="43" t="s">
        <v>338</v>
      </c>
      <c r="BU62" s="43" t="s">
        <v>338</v>
      </c>
      <c r="BV62" s="43" t="s">
        <v>338</v>
      </c>
      <c r="BW62" s="43" t="s">
        <v>338</v>
      </c>
      <c r="BX62" s="43" t="s">
        <v>341</v>
      </c>
      <c r="BY62" s="43" t="s">
        <v>338</v>
      </c>
      <c r="BZ62" s="43" t="s">
        <v>340</v>
      </c>
      <c r="CA62" s="43" t="s">
        <v>338</v>
      </c>
      <c r="CB62" s="43" t="s">
        <v>338</v>
      </c>
      <c r="CC62" s="43" t="s">
        <v>341</v>
      </c>
      <c r="CD62" s="43" t="s">
        <v>338</v>
      </c>
      <c r="CE62" s="43" t="s">
        <v>340</v>
      </c>
      <c r="CF62" s="43" t="s">
        <v>338</v>
      </c>
      <c r="CG62" s="43" t="s">
        <v>338</v>
      </c>
      <c r="CH62" s="43" t="s">
        <v>341</v>
      </c>
      <c r="CI62" s="43" t="s">
        <v>341</v>
      </c>
      <c r="CJ62" s="43" t="s">
        <v>341</v>
      </c>
      <c r="CK62" s="43" t="s">
        <v>341</v>
      </c>
      <c r="CL62" s="43" t="s">
        <v>341</v>
      </c>
      <c r="CM62" s="43" t="s">
        <v>341</v>
      </c>
      <c r="CN62" s="43" t="s">
        <v>341</v>
      </c>
      <c r="CO62" s="43" t="s">
        <v>341</v>
      </c>
      <c r="CP62" s="43" t="s">
        <v>341</v>
      </c>
      <c r="CQ62" s="43" t="s">
        <v>341</v>
      </c>
      <c r="CR62" s="43" t="s">
        <v>341</v>
      </c>
      <c r="CS62" s="43" t="s">
        <v>341</v>
      </c>
      <c r="CT62" s="43" t="s">
        <v>341</v>
      </c>
      <c r="CU62" s="43" t="s">
        <v>341</v>
      </c>
      <c r="CV62" s="43" t="s">
        <v>341</v>
      </c>
      <c r="CW62" s="43" t="s">
        <v>339</v>
      </c>
      <c r="CX62" s="43" t="s">
        <v>339</v>
      </c>
      <c r="CY62" s="43" t="s">
        <v>339</v>
      </c>
      <c r="CZ62" s="43" t="s">
        <v>341</v>
      </c>
      <c r="DA62" s="43" t="s">
        <v>339</v>
      </c>
      <c r="DB62" s="43" t="s">
        <v>339</v>
      </c>
      <c r="DC62" s="43" t="s">
        <v>339</v>
      </c>
      <c r="DD62" s="43" t="s">
        <v>339</v>
      </c>
      <c r="DE62" s="43" t="s">
        <v>341</v>
      </c>
      <c r="DF62" s="43" t="s">
        <v>339</v>
      </c>
      <c r="DG62" s="43" t="s">
        <v>339</v>
      </c>
      <c r="DH62" s="43" t="s">
        <v>339</v>
      </c>
      <c r="DI62" s="43" t="s">
        <v>339</v>
      </c>
      <c r="DJ62" s="43" t="s">
        <v>339</v>
      </c>
      <c r="DK62" s="43" t="s">
        <v>339</v>
      </c>
      <c r="DL62" s="43" t="s">
        <v>339</v>
      </c>
      <c r="DM62" s="43" t="s">
        <v>339</v>
      </c>
      <c r="DN62" s="43" t="s">
        <v>341</v>
      </c>
      <c r="DO62" s="43" t="s">
        <v>339</v>
      </c>
      <c r="DP62" s="43" t="s">
        <v>339</v>
      </c>
      <c r="DQ62" s="43" t="s">
        <v>339</v>
      </c>
      <c r="DR62" s="43" t="s">
        <v>339</v>
      </c>
      <c r="DS62" s="43" t="s">
        <v>339</v>
      </c>
      <c r="DT62" s="43" t="s">
        <v>339</v>
      </c>
      <c r="DU62" s="43" t="s">
        <v>341</v>
      </c>
      <c r="DV62" s="43" t="s">
        <v>339</v>
      </c>
      <c r="DW62" s="43" t="s">
        <v>339</v>
      </c>
      <c r="DX62" s="43" t="s">
        <v>339</v>
      </c>
      <c r="DY62" s="43" t="s">
        <v>339</v>
      </c>
      <c r="DZ62" s="43" t="s">
        <v>339</v>
      </c>
      <c r="EA62" s="43" t="s">
        <v>339</v>
      </c>
      <c r="EB62" s="43" t="s">
        <v>341</v>
      </c>
      <c r="EC62" s="43" t="s">
        <v>339</v>
      </c>
      <c r="ED62" s="43" t="s">
        <v>339</v>
      </c>
      <c r="EE62" s="43" t="s">
        <v>339</v>
      </c>
      <c r="EF62" s="43" t="s">
        <v>339</v>
      </c>
      <c r="EG62" s="43" t="s">
        <v>339</v>
      </c>
      <c r="EH62" s="43" t="s">
        <v>339</v>
      </c>
      <c r="EI62" s="43" t="s">
        <v>339</v>
      </c>
      <c r="EJ62" s="43" t="s">
        <v>339</v>
      </c>
      <c r="EK62" s="43" t="s">
        <v>339</v>
      </c>
      <c r="EL62" s="43" t="s">
        <v>341</v>
      </c>
      <c r="EM62" s="43" t="s">
        <v>339</v>
      </c>
      <c r="EN62" s="43" t="s">
        <v>341</v>
      </c>
      <c r="EO62" s="43" t="s">
        <v>341</v>
      </c>
      <c r="EP62" s="43" t="s">
        <v>341</v>
      </c>
      <c r="EQ62" s="43" t="s">
        <v>338</v>
      </c>
      <c r="ER62" s="43" t="s">
        <v>338</v>
      </c>
      <c r="ES62" s="43" t="s">
        <v>338</v>
      </c>
      <c r="ET62" s="43" t="s">
        <v>341</v>
      </c>
      <c r="EU62" s="43" t="s">
        <v>339</v>
      </c>
      <c r="EV62" s="43" t="s">
        <v>339</v>
      </c>
      <c r="EW62" s="43" t="s">
        <v>339</v>
      </c>
      <c r="EX62" s="43" t="s">
        <v>339</v>
      </c>
      <c r="EY62" s="43" t="s">
        <v>339</v>
      </c>
      <c r="EZ62" s="43" t="s">
        <v>341</v>
      </c>
      <c r="FA62" s="43" t="s">
        <v>339</v>
      </c>
      <c r="FB62" s="43" t="s">
        <v>341</v>
      </c>
      <c r="FC62" s="43" t="s">
        <v>339</v>
      </c>
      <c r="FD62" s="43" t="s">
        <v>341</v>
      </c>
      <c r="FE62" s="43" t="s">
        <v>341</v>
      </c>
      <c r="FF62" s="43" t="s">
        <v>339</v>
      </c>
      <c r="FG62" s="43" t="s">
        <v>339</v>
      </c>
      <c r="FH62" s="43" t="s">
        <v>339</v>
      </c>
      <c r="FI62" s="43" t="s">
        <v>339</v>
      </c>
      <c r="FJ62" s="43" t="s">
        <v>341</v>
      </c>
      <c r="FK62" s="43" t="s">
        <v>339</v>
      </c>
      <c r="FL62" s="43" t="s">
        <v>339</v>
      </c>
      <c r="FM62" s="43" t="s">
        <v>339</v>
      </c>
      <c r="FN62" s="43" t="s">
        <v>339</v>
      </c>
      <c r="FO62" s="43" t="s">
        <v>339</v>
      </c>
      <c r="FP62" s="43" t="s">
        <v>339</v>
      </c>
      <c r="FQ62" s="43" t="s">
        <v>341</v>
      </c>
      <c r="FR62" s="43" t="s">
        <v>339</v>
      </c>
      <c r="FS62" s="43" t="s">
        <v>339</v>
      </c>
      <c r="FT62" s="43" t="s">
        <v>339</v>
      </c>
      <c r="FU62" s="43" t="s">
        <v>338</v>
      </c>
      <c r="FV62" s="43" t="s">
        <v>338</v>
      </c>
      <c r="FW62" s="43" t="s">
        <v>338</v>
      </c>
      <c r="FX62" s="43" t="s">
        <v>338</v>
      </c>
      <c r="FY62" s="43" t="s">
        <v>338</v>
      </c>
      <c r="FZ62" s="43" t="s">
        <v>340</v>
      </c>
      <c r="GA62" s="43" t="s">
        <v>340</v>
      </c>
      <c r="GB62" s="43" t="s">
        <v>341</v>
      </c>
      <c r="GC62" s="43" t="s">
        <v>340</v>
      </c>
      <c r="GD62" s="43" t="s">
        <v>341</v>
      </c>
      <c r="GE62" s="43" t="s">
        <v>341</v>
      </c>
      <c r="GF62" s="43" t="s">
        <v>339</v>
      </c>
      <c r="GG62" s="43" t="s">
        <v>339</v>
      </c>
      <c r="GH62" s="43" t="s">
        <v>339</v>
      </c>
      <c r="GI62" s="43" t="s">
        <v>339</v>
      </c>
      <c r="GJ62" s="43" t="s">
        <v>339</v>
      </c>
      <c r="GK62" s="43" t="s">
        <v>339</v>
      </c>
      <c r="GL62" s="43" t="s">
        <v>338</v>
      </c>
      <c r="GM62" s="43" t="s">
        <v>338</v>
      </c>
      <c r="GN62" s="43" t="s">
        <v>338</v>
      </c>
      <c r="GO62" s="43" t="s">
        <v>338</v>
      </c>
      <c r="GP62" s="43" t="s">
        <v>338</v>
      </c>
      <c r="GQ62" s="43" t="s">
        <v>338</v>
      </c>
      <c r="GR62" s="43" t="s">
        <v>338</v>
      </c>
      <c r="GS62" s="43" t="s">
        <v>341</v>
      </c>
    </row>
    <row r="63" spans="1:201" x14ac:dyDescent="0.3">
      <c r="A63" s="43"/>
      <c r="B63" s="47" t="s">
        <v>575</v>
      </c>
      <c r="C63" s="47" t="s">
        <v>333</v>
      </c>
      <c r="D63" s="43" t="s">
        <v>333</v>
      </c>
      <c r="E63" s="45" t="s">
        <v>333</v>
      </c>
      <c r="F63" s="43" t="s">
        <v>333</v>
      </c>
      <c r="G63" s="43" t="s">
        <v>499</v>
      </c>
      <c r="H63" s="43" t="s">
        <v>501</v>
      </c>
      <c r="I63" s="119" t="s">
        <v>337</v>
      </c>
      <c r="J63" s="119" t="s">
        <v>835</v>
      </c>
      <c r="K63" s="119" t="s">
        <v>855</v>
      </c>
      <c r="L63" s="50">
        <v>31</v>
      </c>
      <c r="M63" s="129" t="s">
        <v>507</v>
      </c>
      <c r="N63" s="43" t="s">
        <v>338</v>
      </c>
      <c r="O63" s="43" t="s">
        <v>338</v>
      </c>
      <c r="P63" s="43" t="s">
        <v>340</v>
      </c>
      <c r="Q63" s="43" t="s">
        <v>338</v>
      </c>
      <c r="R63" s="43" t="s">
        <v>338</v>
      </c>
      <c r="S63" s="43" t="s">
        <v>338</v>
      </c>
      <c r="T63" s="43" t="s">
        <v>341</v>
      </c>
      <c r="U63" s="43" t="s">
        <v>338</v>
      </c>
      <c r="V63" s="43" t="s">
        <v>341</v>
      </c>
      <c r="W63" s="43" t="s">
        <v>341</v>
      </c>
      <c r="X63" s="43" t="s">
        <v>340</v>
      </c>
      <c r="Y63" s="43" t="s">
        <v>340</v>
      </c>
      <c r="Z63" s="43" t="s">
        <v>338</v>
      </c>
      <c r="AA63" s="43" t="s">
        <v>338</v>
      </c>
      <c r="AB63" s="43" t="s">
        <v>338</v>
      </c>
      <c r="AC63" s="43" t="s">
        <v>338</v>
      </c>
      <c r="AD63" s="43" t="s">
        <v>338</v>
      </c>
      <c r="AE63" s="43" t="s">
        <v>338</v>
      </c>
      <c r="AF63" s="43" t="s">
        <v>338</v>
      </c>
      <c r="AG63" s="43" t="s">
        <v>338</v>
      </c>
      <c r="AH63" s="43" t="s">
        <v>341</v>
      </c>
      <c r="AI63" s="43" t="s">
        <v>341</v>
      </c>
      <c r="AJ63" s="43" t="s">
        <v>338</v>
      </c>
      <c r="AK63" s="43" t="s">
        <v>338</v>
      </c>
      <c r="AL63" s="43" t="s">
        <v>341</v>
      </c>
      <c r="AM63" s="43" t="s">
        <v>338</v>
      </c>
      <c r="AN63" s="43" t="s">
        <v>338</v>
      </c>
      <c r="AO63" s="43" t="s">
        <v>338</v>
      </c>
      <c r="AP63" s="43" t="s">
        <v>341</v>
      </c>
      <c r="AQ63" s="43" t="s">
        <v>339</v>
      </c>
      <c r="AR63" s="43" t="s">
        <v>339</v>
      </c>
      <c r="AS63" s="43" t="s">
        <v>339</v>
      </c>
      <c r="AT63" s="43" t="s">
        <v>339</v>
      </c>
      <c r="AU63" s="43" t="s">
        <v>339</v>
      </c>
      <c r="AV63" s="43" t="s">
        <v>341</v>
      </c>
      <c r="AW63" s="43" t="s">
        <v>338</v>
      </c>
      <c r="AX63" s="43" t="s">
        <v>338</v>
      </c>
      <c r="AY63" s="43" t="s">
        <v>338</v>
      </c>
      <c r="AZ63" s="43" t="s">
        <v>341</v>
      </c>
      <c r="BA63" s="43" t="s">
        <v>338</v>
      </c>
      <c r="BB63" s="43" t="s">
        <v>338</v>
      </c>
      <c r="BC63" s="43" t="s">
        <v>340</v>
      </c>
      <c r="BD63" s="43" t="s">
        <v>338</v>
      </c>
      <c r="BE63" s="43" t="s">
        <v>338</v>
      </c>
      <c r="BF63" s="43" t="s">
        <v>339</v>
      </c>
      <c r="BG63" s="43" t="s">
        <v>339</v>
      </c>
      <c r="BH63" s="129" t="s">
        <v>878</v>
      </c>
      <c r="BI63" s="43" t="s">
        <v>338</v>
      </c>
      <c r="BJ63" s="43" t="s">
        <v>338</v>
      </c>
      <c r="BK63" s="43" t="s">
        <v>340</v>
      </c>
      <c r="BL63" s="43" t="s">
        <v>338</v>
      </c>
      <c r="BM63" s="43" t="s">
        <v>338</v>
      </c>
      <c r="BN63" s="43" t="s">
        <v>338</v>
      </c>
      <c r="BO63" s="43" t="s">
        <v>341</v>
      </c>
      <c r="BP63" s="43" t="s">
        <v>338</v>
      </c>
      <c r="BQ63" s="43" t="s">
        <v>341</v>
      </c>
      <c r="BR63" s="43" t="s">
        <v>341</v>
      </c>
      <c r="BS63" s="43" t="s">
        <v>338</v>
      </c>
      <c r="BT63" s="43" t="s">
        <v>338</v>
      </c>
      <c r="BU63" s="43" t="s">
        <v>338</v>
      </c>
      <c r="BV63" s="43" t="s">
        <v>338</v>
      </c>
      <c r="BW63" s="43" t="s">
        <v>338</v>
      </c>
      <c r="BX63" s="43" t="s">
        <v>338</v>
      </c>
      <c r="BY63" s="43" t="s">
        <v>338</v>
      </c>
      <c r="BZ63" s="43" t="s">
        <v>340</v>
      </c>
      <c r="CA63" s="43" t="s">
        <v>338</v>
      </c>
      <c r="CB63" s="43" t="s">
        <v>338</v>
      </c>
      <c r="CC63" s="43" t="s">
        <v>341</v>
      </c>
      <c r="CD63" s="43" t="s">
        <v>338</v>
      </c>
      <c r="CE63" s="43" t="s">
        <v>340</v>
      </c>
      <c r="CF63" s="43" t="s">
        <v>338</v>
      </c>
      <c r="CG63" s="43" t="s">
        <v>338</v>
      </c>
      <c r="CH63" s="43" t="s">
        <v>341</v>
      </c>
      <c r="CI63" s="43" t="s">
        <v>341</v>
      </c>
      <c r="CJ63" s="43" t="s">
        <v>341</v>
      </c>
      <c r="CK63" s="43" t="s">
        <v>341</v>
      </c>
      <c r="CL63" s="43" t="s">
        <v>338</v>
      </c>
      <c r="CM63" s="43" t="s">
        <v>341</v>
      </c>
      <c r="CN63" s="43" t="s">
        <v>341</v>
      </c>
      <c r="CO63" s="43" t="s">
        <v>341</v>
      </c>
      <c r="CP63" s="43" t="s">
        <v>341</v>
      </c>
      <c r="CQ63" s="43" t="s">
        <v>341</v>
      </c>
      <c r="CR63" s="43" t="s">
        <v>341</v>
      </c>
      <c r="CS63" s="43" t="s">
        <v>341</v>
      </c>
      <c r="CT63" s="43" t="s">
        <v>341</v>
      </c>
      <c r="CU63" s="43" t="s">
        <v>341</v>
      </c>
      <c r="CV63" s="43" t="s">
        <v>341</v>
      </c>
      <c r="CW63" s="43" t="s">
        <v>339</v>
      </c>
      <c r="CX63" s="43" t="s">
        <v>339</v>
      </c>
      <c r="CY63" s="43" t="s">
        <v>339</v>
      </c>
      <c r="CZ63" s="43" t="s">
        <v>338</v>
      </c>
      <c r="DA63" s="43" t="s">
        <v>340</v>
      </c>
      <c r="DB63" s="43" t="s">
        <v>338</v>
      </c>
      <c r="DC63" s="43" t="s">
        <v>338</v>
      </c>
      <c r="DD63" s="43" t="s">
        <v>338</v>
      </c>
      <c r="DE63" s="43" t="s">
        <v>338</v>
      </c>
      <c r="DF63" s="43" t="s">
        <v>340</v>
      </c>
      <c r="DG63" s="43" t="s">
        <v>338</v>
      </c>
      <c r="DH63" s="43" t="s">
        <v>338</v>
      </c>
      <c r="DI63" s="43" t="s">
        <v>338</v>
      </c>
      <c r="DJ63" s="43" t="s">
        <v>338</v>
      </c>
      <c r="DK63" s="43" t="s">
        <v>338</v>
      </c>
      <c r="DL63" s="43" t="s">
        <v>340</v>
      </c>
      <c r="DM63" s="43" t="s">
        <v>338</v>
      </c>
      <c r="DN63" s="43" t="s">
        <v>340</v>
      </c>
      <c r="DO63" s="43" t="s">
        <v>338</v>
      </c>
      <c r="DP63" s="43" t="s">
        <v>338</v>
      </c>
      <c r="DQ63" s="43" t="s">
        <v>338</v>
      </c>
      <c r="DR63" s="43" t="s">
        <v>338</v>
      </c>
      <c r="DS63" s="43" t="s">
        <v>340</v>
      </c>
      <c r="DT63" s="43" t="s">
        <v>338</v>
      </c>
      <c r="DU63" s="43" t="s">
        <v>340</v>
      </c>
      <c r="DV63" s="43" t="s">
        <v>338</v>
      </c>
      <c r="DW63" s="43" t="s">
        <v>338</v>
      </c>
      <c r="DX63" s="43" t="s">
        <v>338</v>
      </c>
      <c r="DY63" s="43" t="s">
        <v>338</v>
      </c>
      <c r="DZ63" s="43" t="s">
        <v>340</v>
      </c>
      <c r="EA63" s="43" t="s">
        <v>338</v>
      </c>
      <c r="EB63" s="43" t="s">
        <v>340</v>
      </c>
      <c r="EC63" s="43" t="s">
        <v>338</v>
      </c>
      <c r="ED63" s="43" t="s">
        <v>338</v>
      </c>
      <c r="EE63" s="43" t="s">
        <v>338</v>
      </c>
      <c r="EF63" s="43" t="s">
        <v>338</v>
      </c>
      <c r="EG63" s="43" t="s">
        <v>338</v>
      </c>
      <c r="EH63" s="43" t="s">
        <v>340</v>
      </c>
      <c r="EI63" s="43" t="s">
        <v>338</v>
      </c>
      <c r="EJ63" s="43" t="s">
        <v>341</v>
      </c>
      <c r="EK63" s="43" t="s">
        <v>338</v>
      </c>
      <c r="EL63" s="43" t="s">
        <v>341</v>
      </c>
      <c r="EM63" s="43" t="s">
        <v>339</v>
      </c>
      <c r="EN63" s="43" t="s">
        <v>341</v>
      </c>
      <c r="EO63" s="43" t="s">
        <v>341</v>
      </c>
      <c r="EP63" s="43" t="s">
        <v>341</v>
      </c>
      <c r="EQ63" s="43" t="s">
        <v>338</v>
      </c>
      <c r="ER63" s="43" t="s">
        <v>338</v>
      </c>
      <c r="ES63" s="43" t="s">
        <v>338</v>
      </c>
      <c r="ET63" s="43" t="s">
        <v>340</v>
      </c>
      <c r="EU63" s="43" t="s">
        <v>338</v>
      </c>
      <c r="EV63" s="43" t="s">
        <v>338</v>
      </c>
      <c r="EW63" s="43" t="s">
        <v>338</v>
      </c>
      <c r="EX63" s="43" t="s">
        <v>338</v>
      </c>
      <c r="EY63" s="43" t="s">
        <v>338</v>
      </c>
      <c r="EZ63" s="43" t="s">
        <v>340</v>
      </c>
      <c r="FA63" s="43" t="s">
        <v>338</v>
      </c>
      <c r="FB63" s="43" t="s">
        <v>338</v>
      </c>
      <c r="FC63" s="43" t="s">
        <v>338</v>
      </c>
      <c r="FD63" s="43" t="s">
        <v>340</v>
      </c>
      <c r="FE63" s="43" t="s">
        <v>341</v>
      </c>
      <c r="FF63" s="43" t="s">
        <v>339</v>
      </c>
      <c r="FG63" s="43" t="s">
        <v>339</v>
      </c>
      <c r="FH63" s="43" t="s">
        <v>339</v>
      </c>
      <c r="FI63" s="43" t="s">
        <v>339</v>
      </c>
      <c r="FJ63" s="43" t="s">
        <v>340</v>
      </c>
      <c r="FK63" s="43" t="s">
        <v>338</v>
      </c>
      <c r="FL63" s="43" t="s">
        <v>338</v>
      </c>
      <c r="FM63" s="43" t="s">
        <v>340</v>
      </c>
      <c r="FN63" s="43" t="s">
        <v>338</v>
      </c>
      <c r="FO63" s="43" t="s">
        <v>338</v>
      </c>
      <c r="FP63" s="43" t="s">
        <v>338</v>
      </c>
      <c r="FQ63" s="43" t="s">
        <v>341</v>
      </c>
      <c r="FR63" s="43" t="s">
        <v>339</v>
      </c>
      <c r="FS63" s="43" t="s">
        <v>339</v>
      </c>
      <c r="FT63" s="43" t="s">
        <v>339</v>
      </c>
      <c r="FU63" s="43" t="s">
        <v>338</v>
      </c>
      <c r="FV63" s="43" t="s">
        <v>338</v>
      </c>
      <c r="FW63" s="43" t="s">
        <v>338</v>
      </c>
      <c r="FX63" s="43" t="s">
        <v>338</v>
      </c>
      <c r="FY63" s="43" t="s">
        <v>338</v>
      </c>
      <c r="FZ63" s="43" t="s">
        <v>340</v>
      </c>
      <c r="GA63" s="43" t="s">
        <v>340</v>
      </c>
      <c r="GB63" s="43" t="s">
        <v>340</v>
      </c>
      <c r="GC63" s="43" t="s">
        <v>340</v>
      </c>
      <c r="GD63" s="43" t="s">
        <v>341</v>
      </c>
      <c r="GE63" s="43" t="s">
        <v>341</v>
      </c>
      <c r="GF63" s="43" t="s">
        <v>339</v>
      </c>
      <c r="GG63" s="43" t="s">
        <v>339</v>
      </c>
      <c r="GH63" s="43" t="s">
        <v>339</v>
      </c>
      <c r="GI63" s="43" t="s">
        <v>339</v>
      </c>
      <c r="GJ63" s="43" t="s">
        <v>339</v>
      </c>
      <c r="GK63" s="43" t="s">
        <v>339</v>
      </c>
      <c r="GL63" s="43" t="s">
        <v>338</v>
      </c>
      <c r="GM63" s="43" t="s">
        <v>338</v>
      </c>
      <c r="GN63" s="43" t="s">
        <v>338</v>
      </c>
      <c r="GO63" s="43" t="s">
        <v>338</v>
      </c>
      <c r="GP63" s="43" t="s">
        <v>338</v>
      </c>
      <c r="GQ63" s="43" t="s">
        <v>338</v>
      </c>
      <c r="GR63" s="43" t="s">
        <v>338</v>
      </c>
      <c r="GS63" s="43" t="s">
        <v>341</v>
      </c>
    </row>
    <row r="64" spans="1:201" x14ac:dyDescent="0.3">
      <c r="A64" s="43"/>
      <c r="B64" s="47" t="s">
        <v>576</v>
      </c>
      <c r="C64" s="47" t="s">
        <v>333</v>
      </c>
      <c r="D64" s="43" t="s">
        <v>333</v>
      </c>
      <c r="E64" s="45" t="s">
        <v>333</v>
      </c>
      <c r="F64" s="43" t="s">
        <v>333</v>
      </c>
      <c r="G64" s="43" t="s">
        <v>495</v>
      </c>
      <c r="H64" s="43" t="s">
        <v>500</v>
      </c>
      <c r="I64" s="119" t="s">
        <v>337</v>
      </c>
      <c r="J64" s="119" t="s">
        <v>835</v>
      </c>
      <c r="K64" s="119" t="s">
        <v>855</v>
      </c>
      <c r="L64" s="50">
        <v>31</v>
      </c>
      <c r="M64" s="129" t="s">
        <v>507</v>
      </c>
      <c r="N64" s="43" t="s">
        <v>338</v>
      </c>
      <c r="O64" s="43" t="s">
        <v>338</v>
      </c>
      <c r="P64" s="43" t="s">
        <v>340</v>
      </c>
      <c r="Q64" s="43" t="s">
        <v>338</v>
      </c>
      <c r="R64" s="43" t="s">
        <v>338</v>
      </c>
      <c r="S64" s="43" t="s">
        <v>338</v>
      </c>
      <c r="T64" s="43" t="s">
        <v>341</v>
      </c>
      <c r="U64" s="43" t="s">
        <v>338</v>
      </c>
      <c r="V64" s="43" t="s">
        <v>341</v>
      </c>
      <c r="W64" s="43" t="s">
        <v>341</v>
      </c>
      <c r="X64" s="43" t="s">
        <v>340</v>
      </c>
      <c r="Y64" s="43" t="s">
        <v>340</v>
      </c>
      <c r="Z64" s="43" t="s">
        <v>338</v>
      </c>
      <c r="AA64" s="43" t="s">
        <v>338</v>
      </c>
      <c r="AB64" s="43" t="s">
        <v>338</v>
      </c>
      <c r="AC64" s="43" t="s">
        <v>338</v>
      </c>
      <c r="AD64" s="43" t="s">
        <v>338</v>
      </c>
      <c r="AE64" s="43" t="s">
        <v>338</v>
      </c>
      <c r="AF64" s="43" t="s">
        <v>338</v>
      </c>
      <c r="AG64" s="43" t="s">
        <v>338</v>
      </c>
      <c r="AH64" s="43" t="s">
        <v>341</v>
      </c>
      <c r="AI64" s="43" t="s">
        <v>341</v>
      </c>
      <c r="AJ64" s="43" t="s">
        <v>338</v>
      </c>
      <c r="AK64" s="43" t="s">
        <v>338</v>
      </c>
      <c r="AL64" s="43" t="s">
        <v>341</v>
      </c>
      <c r="AM64" s="43" t="s">
        <v>338</v>
      </c>
      <c r="AN64" s="43" t="s">
        <v>338</v>
      </c>
      <c r="AO64" s="43" t="s">
        <v>338</v>
      </c>
      <c r="AP64" s="43" t="s">
        <v>341</v>
      </c>
      <c r="AQ64" s="43" t="s">
        <v>339</v>
      </c>
      <c r="AR64" s="43" t="s">
        <v>339</v>
      </c>
      <c r="AS64" s="43" t="s">
        <v>339</v>
      </c>
      <c r="AT64" s="43" t="s">
        <v>339</v>
      </c>
      <c r="AU64" s="43" t="s">
        <v>339</v>
      </c>
      <c r="AV64" s="43" t="s">
        <v>341</v>
      </c>
      <c r="AW64" s="43" t="s">
        <v>338</v>
      </c>
      <c r="AX64" s="43" t="s">
        <v>338</v>
      </c>
      <c r="AY64" s="43" t="s">
        <v>338</v>
      </c>
      <c r="AZ64" s="43" t="s">
        <v>341</v>
      </c>
      <c r="BA64" s="43" t="s">
        <v>338</v>
      </c>
      <c r="BB64" s="43" t="s">
        <v>338</v>
      </c>
      <c r="BC64" s="43" t="s">
        <v>340</v>
      </c>
      <c r="BD64" s="43" t="s">
        <v>338</v>
      </c>
      <c r="BE64" s="43" t="s">
        <v>338</v>
      </c>
      <c r="BF64" s="43" t="s">
        <v>339</v>
      </c>
      <c r="BG64" s="43" t="s">
        <v>339</v>
      </c>
      <c r="BH64" s="129" t="s">
        <v>878</v>
      </c>
      <c r="BI64" s="43" t="s">
        <v>338</v>
      </c>
      <c r="BJ64" s="43" t="s">
        <v>338</v>
      </c>
      <c r="BK64" s="43" t="s">
        <v>340</v>
      </c>
      <c r="BL64" s="43" t="s">
        <v>338</v>
      </c>
      <c r="BM64" s="43" t="s">
        <v>338</v>
      </c>
      <c r="BN64" s="43" t="s">
        <v>338</v>
      </c>
      <c r="BO64" s="43" t="s">
        <v>341</v>
      </c>
      <c r="BP64" s="43" t="s">
        <v>338</v>
      </c>
      <c r="BQ64" s="43" t="s">
        <v>341</v>
      </c>
      <c r="BR64" s="43" t="s">
        <v>341</v>
      </c>
      <c r="BS64" s="43" t="s">
        <v>338</v>
      </c>
      <c r="BT64" s="43" t="s">
        <v>338</v>
      </c>
      <c r="BU64" s="43" t="s">
        <v>338</v>
      </c>
      <c r="BV64" s="43" t="s">
        <v>338</v>
      </c>
      <c r="BW64" s="43" t="s">
        <v>338</v>
      </c>
      <c r="BX64" s="43" t="s">
        <v>338</v>
      </c>
      <c r="BY64" s="43" t="s">
        <v>338</v>
      </c>
      <c r="BZ64" s="43" t="s">
        <v>340</v>
      </c>
      <c r="CA64" s="43" t="s">
        <v>338</v>
      </c>
      <c r="CB64" s="43" t="s">
        <v>338</v>
      </c>
      <c r="CC64" s="43" t="s">
        <v>341</v>
      </c>
      <c r="CD64" s="43" t="s">
        <v>338</v>
      </c>
      <c r="CE64" s="43" t="s">
        <v>340</v>
      </c>
      <c r="CF64" s="43" t="s">
        <v>338</v>
      </c>
      <c r="CG64" s="43" t="s">
        <v>338</v>
      </c>
      <c r="CH64" s="43" t="s">
        <v>341</v>
      </c>
      <c r="CI64" s="43" t="s">
        <v>341</v>
      </c>
      <c r="CJ64" s="43" t="s">
        <v>341</v>
      </c>
      <c r="CK64" s="43" t="s">
        <v>341</v>
      </c>
      <c r="CL64" s="43" t="s">
        <v>338</v>
      </c>
      <c r="CM64" s="43" t="s">
        <v>341</v>
      </c>
      <c r="CN64" s="43" t="s">
        <v>341</v>
      </c>
      <c r="CO64" s="43" t="s">
        <v>341</v>
      </c>
      <c r="CP64" s="43" t="s">
        <v>341</v>
      </c>
      <c r="CQ64" s="43" t="s">
        <v>341</v>
      </c>
      <c r="CR64" s="43" t="s">
        <v>341</v>
      </c>
      <c r="CS64" s="43" t="s">
        <v>341</v>
      </c>
      <c r="CT64" s="43" t="s">
        <v>341</v>
      </c>
      <c r="CU64" s="43" t="s">
        <v>341</v>
      </c>
      <c r="CV64" s="43" t="s">
        <v>341</v>
      </c>
      <c r="CW64" s="43" t="s">
        <v>339</v>
      </c>
      <c r="CX64" s="43" t="s">
        <v>339</v>
      </c>
      <c r="CY64" s="43" t="s">
        <v>339</v>
      </c>
      <c r="CZ64" s="43" t="s">
        <v>338</v>
      </c>
      <c r="DA64" s="43" t="s">
        <v>340</v>
      </c>
      <c r="DB64" s="43" t="s">
        <v>338</v>
      </c>
      <c r="DC64" s="43" t="s">
        <v>338</v>
      </c>
      <c r="DD64" s="43" t="s">
        <v>338</v>
      </c>
      <c r="DE64" s="43" t="s">
        <v>338</v>
      </c>
      <c r="DF64" s="43" t="s">
        <v>340</v>
      </c>
      <c r="DG64" s="43" t="s">
        <v>338</v>
      </c>
      <c r="DH64" s="43" t="s">
        <v>338</v>
      </c>
      <c r="DI64" s="43" t="s">
        <v>338</v>
      </c>
      <c r="DJ64" s="43" t="s">
        <v>338</v>
      </c>
      <c r="DK64" s="43" t="s">
        <v>338</v>
      </c>
      <c r="DL64" s="43" t="s">
        <v>340</v>
      </c>
      <c r="DM64" s="43" t="s">
        <v>338</v>
      </c>
      <c r="DN64" s="43" t="s">
        <v>340</v>
      </c>
      <c r="DO64" s="43" t="s">
        <v>338</v>
      </c>
      <c r="DP64" s="43" t="s">
        <v>338</v>
      </c>
      <c r="DQ64" s="43" t="s">
        <v>338</v>
      </c>
      <c r="DR64" s="43" t="s">
        <v>338</v>
      </c>
      <c r="DS64" s="43" t="s">
        <v>340</v>
      </c>
      <c r="DT64" s="43" t="s">
        <v>338</v>
      </c>
      <c r="DU64" s="43" t="s">
        <v>340</v>
      </c>
      <c r="DV64" s="43" t="s">
        <v>338</v>
      </c>
      <c r="DW64" s="43" t="s">
        <v>338</v>
      </c>
      <c r="DX64" s="43" t="s">
        <v>338</v>
      </c>
      <c r="DY64" s="43" t="s">
        <v>338</v>
      </c>
      <c r="DZ64" s="43" t="s">
        <v>340</v>
      </c>
      <c r="EA64" s="43" t="s">
        <v>338</v>
      </c>
      <c r="EB64" s="43" t="s">
        <v>340</v>
      </c>
      <c r="EC64" s="43" t="s">
        <v>338</v>
      </c>
      <c r="ED64" s="43" t="s">
        <v>338</v>
      </c>
      <c r="EE64" s="43" t="s">
        <v>338</v>
      </c>
      <c r="EF64" s="43" t="s">
        <v>338</v>
      </c>
      <c r="EG64" s="43" t="s">
        <v>338</v>
      </c>
      <c r="EH64" s="43" t="s">
        <v>340</v>
      </c>
      <c r="EI64" s="43" t="s">
        <v>338</v>
      </c>
      <c r="EJ64" s="43" t="s">
        <v>341</v>
      </c>
      <c r="EK64" s="43" t="s">
        <v>338</v>
      </c>
      <c r="EL64" s="43" t="s">
        <v>341</v>
      </c>
      <c r="EM64" s="43" t="s">
        <v>339</v>
      </c>
      <c r="EN64" s="43" t="s">
        <v>341</v>
      </c>
      <c r="EO64" s="43" t="s">
        <v>341</v>
      </c>
      <c r="EP64" s="43" t="s">
        <v>341</v>
      </c>
      <c r="EQ64" s="43" t="s">
        <v>338</v>
      </c>
      <c r="ER64" s="43" t="s">
        <v>338</v>
      </c>
      <c r="ES64" s="43" t="s">
        <v>338</v>
      </c>
      <c r="ET64" s="43" t="s">
        <v>340</v>
      </c>
      <c r="EU64" s="43" t="s">
        <v>338</v>
      </c>
      <c r="EV64" s="43" t="s">
        <v>338</v>
      </c>
      <c r="EW64" s="43" t="s">
        <v>338</v>
      </c>
      <c r="EX64" s="43" t="s">
        <v>338</v>
      </c>
      <c r="EY64" s="43" t="s">
        <v>338</v>
      </c>
      <c r="EZ64" s="43" t="s">
        <v>340</v>
      </c>
      <c r="FA64" s="43" t="s">
        <v>338</v>
      </c>
      <c r="FB64" s="43" t="s">
        <v>338</v>
      </c>
      <c r="FC64" s="43" t="s">
        <v>338</v>
      </c>
      <c r="FD64" s="43" t="s">
        <v>340</v>
      </c>
      <c r="FE64" s="43" t="s">
        <v>341</v>
      </c>
      <c r="FF64" s="43" t="s">
        <v>339</v>
      </c>
      <c r="FG64" s="43" t="s">
        <v>339</v>
      </c>
      <c r="FH64" s="43" t="s">
        <v>339</v>
      </c>
      <c r="FI64" s="43" t="s">
        <v>339</v>
      </c>
      <c r="FJ64" s="43" t="s">
        <v>340</v>
      </c>
      <c r="FK64" s="43" t="s">
        <v>338</v>
      </c>
      <c r="FL64" s="43" t="s">
        <v>338</v>
      </c>
      <c r="FM64" s="43" t="s">
        <v>340</v>
      </c>
      <c r="FN64" s="43" t="s">
        <v>338</v>
      </c>
      <c r="FO64" s="43" t="s">
        <v>338</v>
      </c>
      <c r="FP64" s="43" t="s">
        <v>338</v>
      </c>
      <c r="FQ64" s="43" t="s">
        <v>341</v>
      </c>
      <c r="FR64" s="43" t="s">
        <v>339</v>
      </c>
      <c r="FS64" s="43" t="s">
        <v>339</v>
      </c>
      <c r="FT64" s="43" t="s">
        <v>339</v>
      </c>
      <c r="FU64" s="43" t="s">
        <v>338</v>
      </c>
      <c r="FV64" s="43" t="s">
        <v>338</v>
      </c>
      <c r="FW64" s="43" t="s">
        <v>338</v>
      </c>
      <c r="FX64" s="43" t="s">
        <v>338</v>
      </c>
      <c r="FY64" s="43" t="s">
        <v>338</v>
      </c>
      <c r="FZ64" s="43" t="s">
        <v>340</v>
      </c>
      <c r="GA64" s="43" t="s">
        <v>340</v>
      </c>
      <c r="GB64" s="43" t="s">
        <v>340</v>
      </c>
      <c r="GC64" s="43" t="s">
        <v>340</v>
      </c>
      <c r="GD64" s="43" t="s">
        <v>341</v>
      </c>
      <c r="GE64" s="43" t="s">
        <v>341</v>
      </c>
      <c r="GF64" s="43" t="s">
        <v>339</v>
      </c>
      <c r="GG64" s="43" t="s">
        <v>339</v>
      </c>
      <c r="GH64" s="43" t="s">
        <v>339</v>
      </c>
      <c r="GI64" s="43" t="s">
        <v>339</v>
      </c>
      <c r="GJ64" s="43" t="s">
        <v>339</v>
      </c>
      <c r="GK64" s="43" t="s">
        <v>339</v>
      </c>
      <c r="GL64" s="43" t="s">
        <v>338</v>
      </c>
      <c r="GM64" s="43" t="s">
        <v>338</v>
      </c>
      <c r="GN64" s="43" t="s">
        <v>338</v>
      </c>
      <c r="GO64" s="43" t="s">
        <v>338</v>
      </c>
      <c r="GP64" s="43" t="s">
        <v>338</v>
      </c>
      <c r="GQ64" s="43" t="s">
        <v>338</v>
      </c>
      <c r="GR64" s="43" t="s">
        <v>338</v>
      </c>
      <c r="GS64" s="43" t="s">
        <v>341</v>
      </c>
    </row>
    <row r="65" spans="1:201" x14ac:dyDescent="0.3">
      <c r="A65" s="43"/>
      <c r="B65" s="47" t="s">
        <v>577</v>
      </c>
      <c r="C65" s="47" t="s">
        <v>333</v>
      </c>
      <c r="D65" s="43" t="s">
        <v>333</v>
      </c>
      <c r="E65" s="45" t="s">
        <v>333</v>
      </c>
      <c r="F65" s="43" t="s">
        <v>333</v>
      </c>
      <c r="G65" s="43" t="s">
        <v>495</v>
      </c>
      <c r="H65" s="43" t="s">
        <v>501</v>
      </c>
      <c r="I65" s="119" t="s">
        <v>337</v>
      </c>
      <c r="J65" s="119" t="s">
        <v>835</v>
      </c>
      <c r="K65" s="119" t="s">
        <v>855</v>
      </c>
      <c r="L65" s="50">
        <v>31</v>
      </c>
      <c r="M65" s="129" t="s">
        <v>507</v>
      </c>
      <c r="N65" s="43" t="s">
        <v>338</v>
      </c>
      <c r="O65" s="43" t="s">
        <v>338</v>
      </c>
      <c r="P65" s="43" t="s">
        <v>340</v>
      </c>
      <c r="Q65" s="43" t="s">
        <v>338</v>
      </c>
      <c r="R65" s="43" t="s">
        <v>338</v>
      </c>
      <c r="S65" s="43" t="s">
        <v>338</v>
      </c>
      <c r="T65" s="43" t="s">
        <v>341</v>
      </c>
      <c r="U65" s="43" t="s">
        <v>338</v>
      </c>
      <c r="V65" s="43" t="s">
        <v>341</v>
      </c>
      <c r="W65" s="43" t="s">
        <v>341</v>
      </c>
      <c r="X65" s="43" t="s">
        <v>340</v>
      </c>
      <c r="Y65" s="43" t="s">
        <v>340</v>
      </c>
      <c r="Z65" s="43" t="s">
        <v>338</v>
      </c>
      <c r="AA65" s="43" t="s">
        <v>338</v>
      </c>
      <c r="AB65" s="43" t="s">
        <v>338</v>
      </c>
      <c r="AC65" s="43" t="s">
        <v>338</v>
      </c>
      <c r="AD65" s="43" t="s">
        <v>338</v>
      </c>
      <c r="AE65" s="43" t="s">
        <v>338</v>
      </c>
      <c r="AF65" s="43" t="s">
        <v>338</v>
      </c>
      <c r="AG65" s="43" t="s">
        <v>338</v>
      </c>
      <c r="AH65" s="43" t="s">
        <v>341</v>
      </c>
      <c r="AI65" s="43" t="s">
        <v>341</v>
      </c>
      <c r="AJ65" s="43" t="s">
        <v>338</v>
      </c>
      <c r="AK65" s="43" t="s">
        <v>338</v>
      </c>
      <c r="AL65" s="43" t="s">
        <v>341</v>
      </c>
      <c r="AM65" s="43" t="s">
        <v>338</v>
      </c>
      <c r="AN65" s="43" t="s">
        <v>338</v>
      </c>
      <c r="AO65" s="43" t="s">
        <v>338</v>
      </c>
      <c r="AP65" s="43" t="s">
        <v>341</v>
      </c>
      <c r="AQ65" s="43" t="s">
        <v>339</v>
      </c>
      <c r="AR65" s="43" t="s">
        <v>339</v>
      </c>
      <c r="AS65" s="43" t="s">
        <v>339</v>
      </c>
      <c r="AT65" s="43" t="s">
        <v>339</v>
      </c>
      <c r="AU65" s="43" t="s">
        <v>339</v>
      </c>
      <c r="AV65" s="43" t="s">
        <v>341</v>
      </c>
      <c r="AW65" s="43" t="s">
        <v>338</v>
      </c>
      <c r="AX65" s="43" t="s">
        <v>338</v>
      </c>
      <c r="AY65" s="43" t="s">
        <v>338</v>
      </c>
      <c r="AZ65" s="43" t="s">
        <v>341</v>
      </c>
      <c r="BA65" s="43" t="s">
        <v>338</v>
      </c>
      <c r="BB65" s="43" t="s">
        <v>338</v>
      </c>
      <c r="BC65" s="43" t="s">
        <v>340</v>
      </c>
      <c r="BD65" s="43" t="s">
        <v>338</v>
      </c>
      <c r="BE65" s="43" t="s">
        <v>338</v>
      </c>
      <c r="BF65" s="43" t="s">
        <v>339</v>
      </c>
      <c r="BG65" s="43" t="s">
        <v>339</v>
      </c>
      <c r="BH65" s="129" t="s">
        <v>878</v>
      </c>
      <c r="BI65" s="43" t="s">
        <v>338</v>
      </c>
      <c r="BJ65" s="43" t="s">
        <v>338</v>
      </c>
      <c r="BK65" s="43" t="s">
        <v>340</v>
      </c>
      <c r="BL65" s="43" t="s">
        <v>338</v>
      </c>
      <c r="BM65" s="43" t="s">
        <v>338</v>
      </c>
      <c r="BN65" s="43" t="s">
        <v>338</v>
      </c>
      <c r="BO65" s="43" t="s">
        <v>341</v>
      </c>
      <c r="BP65" s="43" t="s">
        <v>338</v>
      </c>
      <c r="BQ65" s="43" t="s">
        <v>341</v>
      </c>
      <c r="BR65" s="43" t="s">
        <v>341</v>
      </c>
      <c r="BS65" s="43" t="s">
        <v>338</v>
      </c>
      <c r="BT65" s="43" t="s">
        <v>338</v>
      </c>
      <c r="BU65" s="43" t="s">
        <v>338</v>
      </c>
      <c r="BV65" s="43" t="s">
        <v>338</v>
      </c>
      <c r="BW65" s="43" t="s">
        <v>338</v>
      </c>
      <c r="BX65" s="43" t="s">
        <v>338</v>
      </c>
      <c r="BY65" s="43" t="s">
        <v>338</v>
      </c>
      <c r="BZ65" s="43" t="s">
        <v>340</v>
      </c>
      <c r="CA65" s="43" t="s">
        <v>338</v>
      </c>
      <c r="CB65" s="43" t="s">
        <v>338</v>
      </c>
      <c r="CC65" s="43" t="s">
        <v>341</v>
      </c>
      <c r="CD65" s="43" t="s">
        <v>338</v>
      </c>
      <c r="CE65" s="43" t="s">
        <v>340</v>
      </c>
      <c r="CF65" s="43" t="s">
        <v>338</v>
      </c>
      <c r="CG65" s="43" t="s">
        <v>338</v>
      </c>
      <c r="CH65" s="43" t="s">
        <v>341</v>
      </c>
      <c r="CI65" s="43" t="s">
        <v>341</v>
      </c>
      <c r="CJ65" s="43" t="s">
        <v>341</v>
      </c>
      <c r="CK65" s="43" t="s">
        <v>341</v>
      </c>
      <c r="CL65" s="43" t="s">
        <v>338</v>
      </c>
      <c r="CM65" s="43" t="s">
        <v>341</v>
      </c>
      <c r="CN65" s="43" t="s">
        <v>341</v>
      </c>
      <c r="CO65" s="43" t="s">
        <v>341</v>
      </c>
      <c r="CP65" s="43" t="s">
        <v>341</v>
      </c>
      <c r="CQ65" s="43" t="s">
        <v>341</v>
      </c>
      <c r="CR65" s="43" t="s">
        <v>341</v>
      </c>
      <c r="CS65" s="43" t="s">
        <v>341</v>
      </c>
      <c r="CT65" s="43" t="s">
        <v>341</v>
      </c>
      <c r="CU65" s="43" t="s">
        <v>341</v>
      </c>
      <c r="CV65" s="43" t="s">
        <v>341</v>
      </c>
      <c r="CW65" s="43" t="s">
        <v>339</v>
      </c>
      <c r="CX65" s="43" t="s">
        <v>339</v>
      </c>
      <c r="CY65" s="43" t="s">
        <v>339</v>
      </c>
      <c r="CZ65" s="43" t="s">
        <v>338</v>
      </c>
      <c r="DA65" s="43" t="s">
        <v>340</v>
      </c>
      <c r="DB65" s="43" t="s">
        <v>338</v>
      </c>
      <c r="DC65" s="43" t="s">
        <v>338</v>
      </c>
      <c r="DD65" s="43" t="s">
        <v>338</v>
      </c>
      <c r="DE65" s="43" t="s">
        <v>338</v>
      </c>
      <c r="DF65" s="43" t="s">
        <v>340</v>
      </c>
      <c r="DG65" s="43" t="s">
        <v>338</v>
      </c>
      <c r="DH65" s="43" t="s">
        <v>338</v>
      </c>
      <c r="DI65" s="43" t="s">
        <v>338</v>
      </c>
      <c r="DJ65" s="43" t="s">
        <v>338</v>
      </c>
      <c r="DK65" s="43" t="s">
        <v>338</v>
      </c>
      <c r="DL65" s="43" t="s">
        <v>340</v>
      </c>
      <c r="DM65" s="43" t="s">
        <v>338</v>
      </c>
      <c r="DN65" s="43" t="s">
        <v>340</v>
      </c>
      <c r="DO65" s="43" t="s">
        <v>338</v>
      </c>
      <c r="DP65" s="43" t="s">
        <v>338</v>
      </c>
      <c r="DQ65" s="43" t="s">
        <v>338</v>
      </c>
      <c r="DR65" s="43" t="s">
        <v>338</v>
      </c>
      <c r="DS65" s="43" t="s">
        <v>340</v>
      </c>
      <c r="DT65" s="43" t="s">
        <v>338</v>
      </c>
      <c r="DU65" s="43" t="s">
        <v>340</v>
      </c>
      <c r="DV65" s="43" t="s">
        <v>338</v>
      </c>
      <c r="DW65" s="43" t="s">
        <v>338</v>
      </c>
      <c r="DX65" s="43" t="s">
        <v>338</v>
      </c>
      <c r="DY65" s="43" t="s">
        <v>338</v>
      </c>
      <c r="DZ65" s="43" t="s">
        <v>340</v>
      </c>
      <c r="EA65" s="43" t="s">
        <v>338</v>
      </c>
      <c r="EB65" s="43" t="s">
        <v>340</v>
      </c>
      <c r="EC65" s="43" t="s">
        <v>338</v>
      </c>
      <c r="ED65" s="43" t="s">
        <v>338</v>
      </c>
      <c r="EE65" s="43" t="s">
        <v>338</v>
      </c>
      <c r="EF65" s="43" t="s">
        <v>338</v>
      </c>
      <c r="EG65" s="43" t="s">
        <v>338</v>
      </c>
      <c r="EH65" s="43" t="s">
        <v>340</v>
      </c>
      <c r="EI65" s="43" t="s">
        <v>338</v>
      </c>
      <c r="EJ65" s="43" t="s">
        <v>341</v>
      </c>
      <c r="EK65" s="43" t="s">
        <v>338</v>
      </c>
      <c r="EL65" s="43" t="s">
        <v>341</v>
      </c>
      <c r="EM65" s="43" t="s">
        <v>339</v>
      </c>
      <c r="EN65" s="43" t="s">
        <v>341</v>
      </c>
      <c r="EO65" s="43" t="s">
        <v>341</v>
      </c>
      <c r="EP65" s="43" t="s">
        <v>341</v>
      </c>
      <c r="EQ65" s="43" t="s">
        <v>338</v>
      </c>
      <c r="ER65" s="43" t="s">
        <v>338</v>
      </c>
      <c r="ES65" s="43" t="s">
        <v>338</v>
      </c>
      <c r="ET65" s="43" t="s">
        <v>340</v>
      </c>
      <c r="EU65" s="43" t="s">
        <v>338</v>
      </c>
      <c r="EV65" s="43" t="s">
        <v>338</v>
      </c>
      <c r="EW65" s="43" t="s">
        <v>338</v>
      </c>
      <c r="EX65" s="43" t="s">
        <v>338</v>
      </c>
      <c r="EY65" s="43" t="s">
        <v>338</v>
      </c>
      <c r="EZ65" s="43" t="s">
        <v>340</v>
      </c>
      <c r="FA65" s="43" t="s">
        <v>338</v>
      </c>
      <c r="FB65" s="43" t="s">
        <v>338</v>
      </c>
      <c r="FC65" s="43" t="s">
        <v>338</v>
      </c>
      <c r="FD65" s="43" t="s">
        <v>340</v>
      </c>
      <c r="FE65" s="43" t="s">
        <v>341</v>
      </c>
      <c r="FF65" s="43" t="s">
        <v>339</v>
      </c>
      <c r="FG65" s="43" t="s">
        <v>339</v>
      </c>
      <c r="FH65" s="43" t="s">
        <v>339</v>
      </c>
      <c r="FI65" s="43" t="s">
        <v>339</v>
      </c>
      <c r="FJ65" s="43" t="s">
        <v>340</v>
      </c>
      <c r="FK65" s="43" t="s">
        <v>338</v>
      </c>
      <c r="FL65" s="43" t="s">
        <v>338</v>
      </c>
      <c r="FM65" s="43" t="s">
        <v>340</v>
      </c>
      <c r="FN65" s="43" t="s">
        <v>338</v>
      </c>
      <c r="FO65" s="43" t="s">
        <v>338</v>
      </c>
      <c r="FP65" s="43" t="s">
        <v>338</v>
      </c>
      <c r="FQ65" s="43" t="s">
        <v>341</v>
      </c>
      <c r="FR65" s="43" t="s">
        <v>339</v>
      </c>
      <c r="FS65" s="43" t="s">
        <v>339</v>
      </c>
      <c r="FT65" s="43" t="s">
        <v>339</v>
      </c>
      <c r="FU65" s="43" t="s">
        <v>338</v>
      </c>
      <c r="FV65" s="43" t="s">
        <v>338</v>
      </c>
      <c r="FW65" s="43" t="s">
        <v>338</v>
      </c>
      <c r="FX65" s="43" t="s">
        <v>338</v>
      </c>
      <c r="FY65" s="43" t="s">
        <v>338</v>
      </c>
      <c r="FZ65" s="43" t="s">
        <v>340</v>
      </c>
      <c r="GA65" s="43" t="s">
        <v>340</v>
      </c>
      <c r="GB65" s="43" t="s">
        <v>340</v>
      </c>
      <c r="GC65" s="43" t="s">
        <v>340</v>
      </c>
      <c r="GD65" s="43" t="s">
        <v>341</v>
      </c>
      <c r="GE65" s="43" t="s">
        <v>341</v>
      </c>
      <c r="GF65" s="43" t="s">
        <v>339</v>
      </c>
      <c r="GG65" s="43" t="s">
        <v>339</v>
      </c>
      <c r="GH65" s="43" t="s">
        <v>339</v>
      </c>
      <c r="GI65" s="43" t="s">
        <v>339</v>
      </c>
      <c r="GJ65" s="43" t="s">
        <v>339</v>
      </c>
      <c r="GK65" s="43" t="s">
        <v>339</v>
      </c>
      <c r="GL65" s="43" t="s">
        <v>338</v>
      </c>
      <c r="GM65" s="43" t="s">
        <v>338</v>
      </c>
      <c r="GN65" s="43" t="s">
        <v>338</v>
      </c>
      <c r="GO65" s="43" t="s">
        <v>338</v>
      </c>
      <c r="GP65" s="43" t="s">
        <v>338</v>
      </c>
      <c r="GQ65" s="43" t="s">
        <v>338</v>
      </c>
      <c r="GR65" s="43" t="s">
        <v>338</v>
      </c>
      <c r="GS65" s="43" t="s">
        <v>341</v>
      </c>
    </row>
    <row r="66" spans="1:201" x14ac:dyDescent="0.3">
      <c r="A66" s="43"/>
      <c r="B66" s="47" t="s">
        <v>737</v>
      </c>
      <c r="C66" s="47" t="s">
        <v>333</v>
      </c>
      <c r="D66" s="43" t="s">
        <v>333</v>
      </c>
      <c r="E66" s="45" t="s">
        <v>333</v>
      </c>
      <c r="F66" s="43" t="s">
        <v>337</v>
      </c>
      <c r="G66" s="43" t="s">
        <v>495</v>
      </c>
      <c r="H66" s="43" t="s">
        <v>500</v>
      </c>
      <c r="I66" s="119" t="s">
        <v>337</v>
      </c>
      <c r="J66" s="119" t="s">
        <v>836</v>
      </c>
      <c r="K66" s="119" t="s">
        <v>855</v>
      </c>
      <c r="L66" s="50">
        <v>32</v>
      </c>
      <c r="M66" s="129" t="s">
        <v>507</v>
      </c>
      <c r="N66" s="43" t="s">
        <v>338</v>
      </c>
      <c r="O66" s="43" t="s">
        <v>338</v>
      </c>
      <c r="P66" s="43" t="s">
        <v>340</v>
      </c>
      <c r="Q66" s="43" t="s">
        <v>338</v>
      </c>
      <c r="R66" s="43" t="s">
        <v>338</v>
      </c>
      <c r="S66" s="43" t="s">
        <v>338</v>
      </c>
      <c r="T66" s="43" t="s">
        <v>341</v>
      </c>
      <c r="U66" s="43" t="s">
        <v>338</v>
      </c>
      <c r="V66" s="43" t="s">
        <v>341</v>
      </c>
      <c r="W66" s="43" t="s">
        <v>341</v>
      </c>
      <c r="X66" s="43" t="s">
        <v>340</v>
      </c>
      <c r="Y66" s="43" t="s">
        <v>340</v>
      </c>
      <c r="Z66" s="43" t="s">
        <v>338</v>
      </c>
      <c r="AA66" s="43" t="s">
        <v>338</v>
      </c>
      <c r="AB66" s="43" t="s">
        <v>338</v>
      </c>
      <c r="AC66" s="43" t="s">
        <v>338</v>
      </c>
      <c r="AD66" s="43" t="s">
        <v>338</v>
      </c>
      <c r="AE66" s="43" t="s">
        <v>338</v>
      </c>
      <c r="AF66" s="43" t="s">
        <v>338</v>
      </c>
      <c r="AG66" s="43" t="s">
        <v>338</v>
      </c>
      <c r="AH66" s="43" t="s">
        <v>341</v>
      </c>
      <c r="AI66" s="43" t="s">
        <v>341</v>
      </c>
      <c r="AJ66" s="43" t="s">
        <v>341</v>
      </c>
      <c r="AK66" s="43" t="s">
        <v>339</v>
      </c>
      <c r="AL66" s="43" t="s">
        <v>339</v>
      </c>
      <c r="AM66" s="43" t="s">
        <v>339</v>
      </c>
      <c r="AN66" s="43" t="s">
        <v>339</v>
      </c>
      <c r="AO66" s="43" t="s">
        <v>339</v>
      </c>
      <c r="AP66" s="43" t="s">
        <v>341</v>
      </c>
      <c r="AQ66" s="43" t="s">
        <v>339</v>
      </c>
      <c r="AR66" s="43" t="s">
        <v>339</v>
      </c>
      <c r="AS66" s="43" t="s">
        <v>339</v>
      </c>
      <c r="AT66" s="43" t="s">
        <v>339</v>
      </c>
      <c r="AU66" s="43" t="s">
        <v>339</v>
      </c>
      <c r="AV66" s="43" t="s">
        <v>341</v>
      </c>
      <c r="AW66" s="43" t="s">
        <v>338</v>
      </c>
      <c r="AX66" s="43" t="s">
        <v>338</v>
      </c>
      <c r="AY66" s="43" t="s">
        <v>338</v>
      </c>
      <c r="AZ66" s="43" t="s">
        <v>341</v>
      </c>
      <c r="BA66" s="43" t="s">
        <v>338</v>
      </c>
      <c r="BB66" s="43" t="s">
        <v>338</v>
      </c>
      <c r="BC66" s="43" t="s">
        <v>340</v>
      </c>
      <c r="BD66" s="43" t="s">
        <v>338</v>
      </c>
      <c r="BE66" s="43" t="s">
        <v>338</v>
      </c>
      <c r="BF66" s="43" t="s">
        <v>339</v>
      </c>
      <c r="BG66" s="43" t="s">
        <v>339</v>
      </c>
      <c r="BH66" s="129" t="s">
        <v>878</v>
      </c>
      <c r="BI66" s="43" t="s">
        <v>338</v>
      </c>
      <c r="BJ66" s="43" t="s">
        <v>338</v>
      </c>
      <c r="BK66" s="43" t="s">
        <v>340</v>
      </c>
      <c r="BL66" s="43" t="s">
        <v>338</v>
      </c>
      <c r="BM66" s="43" t="s">
        <v>338</v>
      </c>
      <c r="BN66" s="43" t="s">
        <v>338</v>
      </c>
      <c r="BO66" s="43" t="s">
        <v>341</v>
      </c>
      <c r="BP66" s="43" t="s">
        <v>338</v>
      </c>
      <c r="BQ66" s="43" t="s">
        <v>341</v>
      </c>
      <c r="BR66" s="43" t="s">
        <v>341</v>
      </c>
      <c r="BS66" s="43" t="s">
        <v>338</v>
      </c>
      <c r="BT66" s="43" t="s">
        <v>338</v>
      </c>
      <c r="BU66" s="43" t="s">
        <v>338</v>
      </c>
      <c r="BV66" s="43" t="s">
        <v>338</v>
      </c>
      <c r="BW66" s="43" t="s">
        <v>338</v>
      </c>
      <c r="BX66" s="43" t="s">
        <v>338</v>
      </c>
      <c r="BY66" s="43" t="s">
        <v>338</v>
      </c>
      <c r="BZ66" s="43" t="s">
        <v>340</v>
      </c>
      <c r="CA66" s="43" t="s">
        <v>338</v>
      </c>
      <c r="CB66" s="43" t="s">
        <v>338</v>
      </c>
      <c r="CC66" s="43" t="s">
        <v>341</v>
      </c>
      <c r="CD66" s="43" t="s">
        <v>338</v>
      </c>
      <c r="CE66" s="43" t="s">
        <v>340</v>
      </c>
      <c r="CF66" s="43" t="s">
        <v>338</v>
      </c>
      <c r="CG66" s="43" t="s">
        <v>338</v>
      </c>
      <c r="CH66" s="43" t="s">
        <v>341</v>
      </c>
      <c r="CI66" s="43" t="s">
        <v>341</v>
      </c>
      <c r="CJ66" s="43" t="s">
        <v>341</v>
      </c>
      <c r="CK66" s="43" t="s">
        <v>341</v>
      </c>
      <c r="CL66" s="43" t="s">
        <v>338</v>
      </c>
      <c r="CM66" s="43" t="s">
        <v>341</v>
      </c>
      <c r="CN66" s="43" t="s">
        <v>341</v>
      </c>
      <c r="CO66" s="43" t="s">
        <v>341</v>
      </c>
      <c r="CP66" s="43" t="s">
        <v>341</v>
      </c>
      <c r="CQ66" s="43" t="s">
        <v>341</v>
      </c>
      <c r="CR66" s="43" t="s">
        <v>341</v>
      </c>
      <c r="CS66" s="43" t="s">
        <v>341</v>
      </c>
      <c r="CT66" s="43" t="s">
        <v>341</v>
      </c>
      <c r="CU66" s="43" t="s">
        <v>341</v>
      </c>
      <c r="CV66" s="43" t="s">
        <v>341</v>
      </c>
      <c r="CW66" s="43" t="s">
        <v>339</v>
      </c>
      <c r="CX66" s="43" t="s">
        <v>339</v>
      </c>
      <c r="CY66" s="43" t="s">
        <v>339</v>
      </c>
      <c r="CZ66" s="43" t="s">
        <v>338</v>
      </c>
      <c r="DA66" s="43" t="s">
        <v>340</v>
      </c>
      <c r="DB66" s="43" t="s">
        <v>338</v>
      </c>
      <c r="DC66" s="43" t="s">
        <v>338</v>
      </c>
      <c r="DD66" s="43" t="s">
        <v>338</v>
      </c>
      <c r="DE66" s="43" t="s">
        <v>338</v>
      </c>
      <c r="DF66" s="43" t="s">
        <v>340</v>
      </c>
      <c r="DG66" s="43" t="s">
        <v>338</v>
      </c>
      <c r="DH66" s="43" t="s">
        <v>338</v>
      </c>
      <c r="DI66" s="43" t="s">
        <v>338</v>
      </c>
      <c r="DJ66" s="43" t="s">
        <v>338</v>
      </c>
      <c r="DK66" s="43" t="s">
        <v>338</v>
      </c>
      <c r="DL66" s="43" t="s">
        <v>340</v>
      </c>
      <c r="DM66" s="43" t="s">
        <v>338</v>
      </c>
      <c r="DN66" s="43" t="s">
        <v>340</v>
      </c>
      <c r="DO66" s="43" t="s">
        <v>338</v>
      </c>
      <c r="DP66" s="43" t="s">
        <v>338</v>
      </c>
      <c r="DQ66" s="43" t="s">
        <v>338</v>
      </c>
      <c r="DR66" s="43" t="s">
        <v>338</v>
      </c>
      <c r="DS66" s="43" t="s">
        <v>340</v>
      </c>
      <c r="DT66" s="43" t="s">
        <v>338</v>
      </c>
      <c r="DU66" s="43" t="s">
        <v>340</v>
      </c>
      <c r="DV66" s="43" t="s">
        <v>338</v>
      </c>
      <c r="DW66" s="43" t="s">
        <v>338</v>
      </c>
      <c r="DX66" s="43" t="s">
        <v>338</v>
      </c>
      <c r="DY66" s="43" t="s">
        <v>338</v>
      </c>
      <c r="DZ66" s="43" t="s">
        <v>340</v>
      </c>
      <c r="EA66" s="43" t="s">
        <v>338</v>
      </c>
      <c r="EB66" s="43" t="s">
        <v>340</v>
      </c>
      <c r="EC66" s="43" t="s">
        <v>338</v>
      </c>
      <c r="ED66" s="43" t="s">
        <v>338</v>
      </c>
      <c r="EE66" s="43" t="s">
        <v>338</v>
      </c>
      <c r="EF66" s="43" t="s">
        <v>338</v>
      </c>
      <c r="EG66" s="43" t="s">
        <v>338</v>
      </c>
      <c r="EH66" s="43" t="s">
        <v>340</v>
      </c>
      <c r="EI66" s="43" t="s">
        <v>338</v>
      </c>
      <c r="EJ66" s="43" t="s">
        <v>341</v>
      </c>
      <c r="EK66" s="43" t="s">
        <v>338</v>
      </c>
      <c r="EL66" s="43" t="s">
        <v>341</v>
      </c>
      <c r="EM66" s="43" t="s">
        <v>339</v>
      </c>
      <c r="EN66" s="43" t="s">
        <v>341</v>
      </c>
      <c r="EO66" s="43" t="s">
        <v>341</v>
      </c>
      <c r="EP66" s="43" t="s">
        <v>341</v>
      </c>
      <c r="EQ66" s="43" t="s">
        <v>338</v>
      </c>
      <c r="ER66" s="43" t="s">
        <v>338</v>
      </c>
      <c r="ES66" s="43" t="s">
        <v>338</v>
      </c>
      <c r="ET66" s="43" t="s">
        <v>340</v>
      </c>
      <c r="EU66" s="43" t="s">
        <v>338</v>
      </c>
      <c r="EV66" s="43" t="s">
        <v>338</v>
      </c>
      <c r="EW66" s="43" t="s">
        <v>338</v>
      </c>
      <c r="EX66" s="43" t="s">
        <v>338</v>
      </c>
      <c r="EY66" s="43" t="s">
        <v>338</v>
      </c>
      <c r="EZ66" s="43" t="s">
        <v>340</v>
      </c>
      <c r="FA66" s="43" t="s">
        <v>338</v>
      </c>
      <c r="FB66" s="43" t="s">
        <v>338</v>
      </c>
      <c r="FC66" s="43" t="s">
        <v>338</v>
      </c>
      <c r="FD66" s="43" t="s">
        <v>340</v>
      </c>
      <c r="FE66" s="43" t="s">
        <v>341</v>
      </c>
      <c r="FF66" s="43" t="s">
        <v>339</v>
      </c>
      <c r="FG66" s="43" t="s">
        <v>339</v>
      </c>
      <c r="FH66" s="43" t="s">
        <v>339</v>
      </c>
      <c r="FI66" s="43" t="s">
        <v>339</v>
      </c>
      <c r="FJ66" s="43" t="s">
        <v>340</v>
      </c>
      <c r="FK66" s="43" t="s">
        <v>338</v>
      </c>
      <c r="FL66" s="43" t="s">
        <v>338</v>
      </c>
      <c r="FM66" s="43" t="s">
        <v>340</v>
      </c>
      <c r="FN66" s="43" t="s">
        <v>338</v>
      </c>
      <c r="FO66" s="43" t="s">
        <v>338</v>
      </c>
      <c r="FP66" s="43" t="s">
        <v>338</v>
      </c>
      <c r="FQ66" s="43" t="s">
        <v>341</v>
      </c>
      <c r="FR66" s="43" t="s">
        <v>339</v>
      </c>
      <c r="FS66" s="43" t="s">
        <v>339</v>
      </c>
      <c r="FT66" s="43" t="s">
        <v>339</v>
      </c>
      <c r="FU66" s="43" t="s">
        <v>338</v>
      </c>
      <c r="FV66" s="43" t="s">
        <v>338</v>
      </c>
      <c r="FW66" s="43" t="s">
        <v>338</v>
      </c>
      <c r="FX66" s="43" t="s">
        <v>338</v>
      </c>
      <c r="FY66" s="43" t="s">
        <v>338</v>
      </c>
      <c r="FZ66" s="43" t="s">
        <v>340</v>
      </c>
      <c r="GA66" s="43" t="s">
        <v>340</v>
      </c>
      <c r="GB66" s="43" t="s">
        <v>340</v>
      </c>
      <c r="GC66" s="43" t="s">
        <v>340</v>
      </c>
      <c r="GD66" s="43" t="s">
        <v>341</v>
      </c>
      <c r="GE66" s="43" t="s">
        <v>341</v>
      </c>
      <c r="GF66" s="43" t="s">
        <v>339</v>
      </c>
      <c r="GG66" s="43" t="s">
        <v>339</v>
      </c>
      <c r="GH66" s="43" t="s">
        <v>339</v>
      </c>
      <c r="GI66" s="43" t="s">
        <v>339</v>
      </c>
      <c r="GJ66" s="43" t="s">
        <v>339</v>
      </c>
      <c r="GK66" s="43" t="s">
        <v>339</v>
      </c>
      <c r="GL66" s="43" t="s">
        <v>338</v>
      </c>
      <c r="GM66" s="43" t="s">
        <v>338</v>
      </c>
      <c r="GN66" s="43" t="s">
        <v>338</v>
      </c>
      <c r="GO66" s="43" t="s">
        <v>338</v>
      </c>
      <c r="GP66" s="43" t="s">
        <v>338</v>
      </c>
      <c r="GQ66" s="43" t="s">
        <v>338</v>
      </c>
      <c r="GR66" s="43" t="s">
        <v>338</v>
      </c>
      <c r="GS66" s="43" t="s">
        <v>341</v>
      </c>
    </row>
    <row r="67" spans="1:201" x14ac:dyDescent="0.3">
      <c r="A67" s="45"/>
      <c r="B67" s="47" t="s">
        <v>578</v>
      </c>
      <c r="C67" s="47" t="s">
        <v>494</v>
      </c>
      <c r="D67" s="45" t="s">
        <v>337</v>
      </c>
      <c r="E67" s="45" t="s">
        <v>494</v>
      </c>
      <c r="F67" s="45" t="s">
        <v>432</v>
      </c>
      <c r="G67" s="45" t="s">
        <v>495</v>
      </c>
      <c r="H67" s="45" t="s">
        <v>497</v>
      </c>
      <c r="I67" s="120" t="s">
        <v>337</v>
      </c>
      <c r="J67" s="120" t="s">
        <v>827</v>
      </c>
      <c r="K67" s="120" t="s">
        <v>847</v>
      </c>
      <c r="L67" s="134">
        <v>3</v>
      </c>
      <c r="M67" s="129" t="s">
        <v>507</v>
      </c>
      <c r="N67" s="43" t="s">
        <v>338</v>
      </c>
      <c r="O67" s="43" t="s">
        <v>338</v>
      </c>
      <c r="P67" s="43" t="s">
        <v>340</v>
      </c>
      <c r="Q67" s="43" t="s">
        <v>338</v>
      </c>
      <c r="R67" s="43" t="s">
        <v>338</v>
      </c>
      <c r="S67" s="43" t="s">
        <v>338</v>
      </c>
      <c r="T67" s="43" t="s">
        <v>341</v>
      </c>
      <c r="U67" s="43" t="s">
        <v>338</v>
      </c>
      <c r="V67" s="43" t="s">
        <v>341</v>
      </c>
      <c r="W67" s="43" t="s">
        <v>341</v>
      </c>
      <c r="X67" s="43" t="s">
        <v>340</v>
      </c>
      <c r="Y67" s="43" t="s">
        <v>340</v>
      </c>
      <c r="Z67" s="43" t="s">
        <v>338</v>
      </c>
      <c r="AA67" s="43" t="s">
        <v>338</v>
      </c>
      <c r="AB67" s="43" t="s">
        <v>338</v>
      </c>
      <c r="AC67" s="43" t="s">
        <v>338</v>
      </c>
      <c r="AD67" s="43" t="s">
        <v>338</v>
      </c>
      <c r="AE67" s="43" t="s">
        <v>338</v>
      </c>
      <c r="AF67" s="43" t="s">
        <v>338</v>
      </c>
      <c r="AG67" s="43" t="s">
        <v>338</v>
      </c>
      <c r="AH67" s="43" t="s">
        <v>338</v>
      </c>
      <c r="AI67" s="43" t="s">
        <v>340</v>
      </c>
      <c r="AJ67" s="43" t="s">
        <v>341</v>
      </c>
      <c r="AK67" s="43" t="s">
        <v>339</v>
      </c>
      <c r="AL67" s="43" t="s">
        <v>339</v>
      </c>
      <c r="AM67" s="43" t="s">
        <v>339</v>
      </c>
      <c r="AN67" s="43" t="s">
        <v>339</v>
      </c>
      <c r="AO67" s="43" t="s">
        <v>339</v>
      </c>
      <c r="AP67" s="43" t="s">
        <v>338</v>
      </c>
      <c r="AQ67" s="43" t="s">
        <v>338</v>
      </c>
      <c r="AR67" s="43" t="s">
        <v>341</v>
      </c>
      <c r="AS67" s="43" t="s">
        <v>338</v>
      </c>
      <c r="AT67" s="43" t="s">
        <v>338</v>
      </c>
      <c r="AU67" s="43" t="s">
        <v>338</v>
      </c>
      <c r="AV67" s="43" t="s">
        <v>338</v>
      </c>
      <c r="AW67" s="43" t="s">
        <v>341</v>
      </c>
      <c r="AX67" s="43" t="s">
        <v>338</v>
      </c>
      <c r="AY67" s="43" t="s">
        <v>338</v>
      </c>
      <c r="AZ67" s="43" t="s">
        <v>341</v>
      </c>
      <c r="BA67" s="43" t="s">
        <v>338</v>
      </c>
      <c r="BB67" s="43" t="s">
        <v>338</v>
      </c>
      <c r="BC67" s="43" t="s">
        <v>340</v>
      </c>
      <c r="BD67" s="43" t="s">
        <v>338</v>
      </c>
      <c r="BE67" s="43" t="s">
        <v>338</v>
      </c>
      <c r="BF67" s="43" t="s">
        <v>339</v>
      </c>
      <c r="BG67" s="43" t="s">
        <v>339</v>
      </c>
      <c r="BH67" s="129" t="s">
        <v>878</v>
      </c>
      <c r="BI67" s="43" t="s">
        <v>338</v>
      </c>
      <c r="BJ67" s="43" t="s">
        <v>338</v>
      </c>
      <c r="BK67" s="43" t="s">
        <v>340</v>
      </c>
      <c r="BL67" s="43" t="s">
        <v>338</v>
      </c>
      <c r="BM67" s="43" t="s">
        <v>338</v>
      </c>
      <c r="BN67" s="43" t="s">
        <v>338</v>
      </c>
      <c r="BO67" s="43" t="s">
        <v>341</v>
      </c>
      <c r="BP67" s="43" t="s">
        <v>338</v>
      </c>
      <c r="BQ67" s="43" t="s">
        <v>341</v>
      </c>
      <c r="BR67" s="43" t="s">
        <v>341</v>
      </c>
      <c r="BS67" s="43" t="s">
        <v>338</v>
      </c>
      <c r="BT67" s="43" t="s">
        <v>338</v>
      </c>
      <c r="BU67" s="43" t="s">
        <v>338</v>
      </c>
      <c r="BV67" s="43" t="s">
        <v>338</v>
      </c>
      <c r="BW67" s="43" t="s">
        <v>338</v>
      </c>
      <c r="BX67" s="43" t="s">
        <v>341</v>
      </c>
      <c r="BY67" s="43" t="s">
        <v>338</v>
      </c>
      <c r="BZ67" s="43" t="s">
        <v>340</v>
      </c>
      <c r="CA67" s="43" t="s">
        <v>338</v>
      </c>
      <c r="CB67" s="43" t="s">
        <v>338</v>
      </c>
      <c r="CC67" s="43" t="s">
        <v>341</v>
      </c>
      <c r="CD67" s="43" t="s">
        <v>338</v>
      </c>
      <c r="CE67" s="43" t="s">
        <v>340</v>
      </c>
      <c r="CF67" s="43" t="s">
        <v>338</v>
      </c>
      <c r="CG67" s="43" t="s">
        <v>338</v>
      </c>
      <c r="CH67" s="43" t="s">
        <v>341</v>
      </c>
      <c r="CI67" s="43" t="s">
        <v>341</v>
      </c>
      <c r="CJ67" s="43" t="s">
        <v>340</v>
      </c>
      <c r="CK67" s="43" t="s">
        <v>341</v>
      </c>
      <c r="CL67" s="43" t="s">
        <v>338</v>
      </c>
      <c r="CM67" s="43" t="s">
        <v>341</v>
      </c>
      <c r="CN67" s="43" t="s">
        <v>338</v>
      </c>
      <c r="CO67" s="43" t="s">
        <v>338</v>
      </c>
      <c r="CP67" s="43" t="s">
        <v>338</v>
      </c>
      <c r="CQ67" s="43" t="s">
        <v>338</v>
      </c>
      <c r="CR67" s="43" t="s">
        <v>341</v>
      </c>
      <c r="CS67" s="43" t="s">
        <v>341</v>
      </c>
      <c r="CT67" s="43" t="s">
        <v>341</v>
      </c>
      <c r="CU67" s="43" t="s">
        <v>338</v>
      </c>
      <c r="CV67" s="43" t="s">
        <v>341</v>
      </c>
      <c r="CW67" s="43" t="s">
        <v>339</v>
      </c>
      <c r="CX67" s="43" t="s">
        <v>339</v>
      </c>
      <c r="CY67" s="43" t="s">
        <v>339</v>
      </c>
      <c r="CZ67" s="43" t="s">
        <v>341</v>
      </c>
      <c r="DA67" s="43" t="s">
        <v>339</v>
      </c>
      <c r="DB67" s="43" t="s">
        <v>339</v>
      </c>
      <c r="DC67" s="43" t="s">
        <v>339</v>
      </c>
      <c r="DD67" s="43" t="s">
        <v>339</v>
      </c>
      <c r="DE67" s="43" t="s">
        <v>340</v>
      </c>
      <c r="DF67" s="43" t="s">
        <v>340</v>
      </c>
      <c r="DG67" s="43" t="s">
        <v>338</v>
      </c>
      <c r="DH67" s="43" t="s">
        <v>338</v>
      </c>
      <c r="DI67" s="43" t="s">
        <v>338</v>
      </c>
      <c r="DJ67" s="43" t="s">
        <v>338</v>
      </c>
      <c r="DK67" s="43" t="s">
        <v>338</v>
      </c>
      <c r="DL67" s="43" t="s">
        <v>340</v>
      </c>
      <c r="DM67" s="43" t="s">
        <v>338</v>
      </c>
      <c r="DN67" s="43" t="s">
        <v>340</v>
      </c>
      <c r="DO67" s="43" t="s">
        <v>338</v>
      </c>
      <c r="DP67" s="43" t="s">
        <v>338</v>
      </c>
      <c r="DQ67" s="43" t="s">
        <v>338</v>
      </c>
      <c r="DR67" s="43" t="s">
        <v>338</v>
      </c>
      <c r="DS67" s="43" t="s">
        <v>340</v>
      </c>
      <c r="DT67" s="43" t="s">
        <v>338</v>
      </c>
      <c r="DU67" s="43" t="s">
        <v>341</v>
      </c>
      <c r="DV67" s="43" t="s">
        <v>339</v>
      </c>
      <c r="DW67" s="43" t="s">
        <v>339</v>
      </c>
      <c r="DX67" s="43" t="s">
        <v>339</v>
      </c>
      <c r="DY67" s="43" t="s">
        <v>339</v>
      </c>
      <c r="DZ67" s="43" t="s">
        <v>339</v>
      </c>
      <c r="EA67" s="43" t="s">
        <v>339</v>
      </c>
      <c r="EB67" s="43" t="s">
        <v>341</v>
      </c>
      <c r="EC67" s="43" t="s">
        <v>339</v>
      </c>
      <c r="ED67" s="43" t="s">
        <v>339</v>
      </c>
      <c r="EE67" s="43" t="s">
        <v>339</v>
      </c>
      <c r="EF67" s="43" t="s">
        <v>339</v>
      </c>
      <c r="EG67" s="43" t="s">
        <v>339</v>
      </c>
      <c r="EH67" s="43" t="s">
        <v>339</v>
      </c>
      <c r="EI67" s="43" t="s">
        <v>339</v>
      </c>
      <c r="EJ67" s="43" t="s">
        <v>339</v>
      </c>
      <c r="EK67" s="43" t="s">
        <v>339</v>
      </c>
      <c r="EL67" s="43" t="s">
        <v>341</v>
      </c>
      <c r="EM67" s="43" t="s">
        <v>339</v>
      </c>
      <c r="EN67" s="43" t="s">
        <v>341</v>
      </c>
      <c r="EO67" s="43" t="s">
        <v>341</v>
      </c>
      <c r="EP67" s="43" t="s">
        <v>341</v>
      </c>
      <c r="EQ67" s="43" t="s">
        <v>338</v>
      </c>
      <c r="ER67" s="43" t="s">
        <v>338</v>
      </c>
      <c r="ES67" s="43" t="s">
        <v>338</v>
      </c>
      <c r="ET67" s="43" t="s">
        <v>341</v>
      </c>
      <c r="EU67" s="43" t="s">
        <v>339</v>
      </c>
      <c r="EV67" s="43" t="s">
        <v>339</v>
      </c>
      <c r="EW67" s="43" t="s">
        <v>339</v>
      </c>
      <c r="EX67" s="43" t="s">
        <v>339</v>
      </c>
      <c r="EY67" s="43" t="s">
        <v>339</v>
      </c>
      <c r="EZ67" s="43" t="s">
        <v>341</v>
      </c>
      <c r="FA67" s="43" t="s">
        <v>339</v>
      </c>
      <c r="FB67" s="43" t="s">
        <v>341</v>
      </c>
      <c r="FC67" s="43" t="s">
        <v>339</v>
      </c>
      <c r="FD67" s="43" t="s">
        <v>341</v>
      </c>
      <c r="FE67" s="43" t="s">
        <v>341</v>
      </c>
      <c r="FF67" s="43" t="s">
        <v>339</v>
      </c>
      <c r="FG67" s="43" t="s">
        <v>339</v>
      </c>
      <c r="FH67" s="43" t="s">
        <v>339</v>
      </c>
      <c r="FI67" s="43" t="s">
        <v>339</v>
      </c>
      <c r="FJ67" s="43" t="s">
        <v>341</v>
      </c>
      <c r="FK67" s="43" t="s">
        <v>339</v>
      </c>
      <c r="FL67" s="43" t="s">
        <v>339</v>
      </c>
      <c r="FM67" s="43" t="s">
        <v>339</v>
      </c>
      <c r="FN67" s="43" t="s">
        <v>339</v>
      </c>
      <c r="FO67" s="43" t="s">
        <v>339</v>
      </c>
      <c r="FP67" s="43" t="s">
        <v>339</v>
      </c>
      <c r="FQ67" s="43" t="s">
        <v>341</v>
      </c>
      <c r="FR67" s="43" t="s">
        <v>339</v>
      </c>
      <c r="FS67" s="43" t="s">
        <v>339</v>
      </c>
      <c r="FT67" s="43" t="s">
        <v>339</v>
      </c>
      <c r="FU67" s="43" t="s">
        <v>338</v>
      </c>
      <c r="FV67" s="43" t="s">
        <v>338</v>
      </c>
      <c r="FW67" s="43" t="s">
        <v>338</v>
      </c>
      <c r="FX67" s="43" t="s">
        <v>338</v>
      </c>
      <c r="FY67" s="43" t="s">
        <v>338</v>
      </c>
      <c r="FZ67" s="43" t="s">
        <v>340</v>
      </c>
      <c r="GA67" s="43" t="s">
        <v>340</v>
      </c>
      <c r="GB67" s="43" t="s">
        <v>340</v>
      </c>
      <c r="GC67" s="43" t="s">
        <v>340</v>
      </c>
      <c r="GD67" s="43" t="s">
        <v>341</v>
      </c>
      <c r="GE67" s="43" t="s">
        <v>340</v>
      </c>
      <c r="GF67" s="43" t="s">
        <v>338</v>
      </c>
      <c r="GG67" s="43" t="s">
        <v>338</v>
      </c>
      <c r="GH67" s="43" t="s">
        <v>338</v>
      </c>
      <c r="GI67" s="43" t="s">
        <v>338</v>
      </c>
      <c r="GJ67" s="43" t="s">
        <v>340</v>
      </c>
      <c r="GK67" s="43" t="s">
        <v>338</v>
      </c>
      <c r="GL67" s="43" t="s">
        <v>338</v>
      </c>
      <c r="GM67" s="43" t="s">
        <v>338</v>
      </c>
      <c r="GN67" s="43" t="s">
        <v>338</v>
      </c>
      <c r="GO67" s="43" t="s">
        <v>338</v>
      </c>
      <c r="GP67" s="43" t="s">
        <v>338</v>
      </c>
      <c r="GQ67" s="43" t="s">
        <v>338</v>
      </c>
      <c r="GR67" s="43" t="s">
        <v>338</v>
      </c>
      <c r="GS67" s="43" t="s">
        <v>341</v>
      </c>
    </row>
    <row r="68" spans="1:201" x14ac:dyDescent="0.3">
      <c r="A68" s="43"/>
      <c r="B68" s="47" t="s">
        <v>579</v>
      </c>
      <c r="C68" s="47" t="s">
        <v>333</v>
      </c>
      <c r="D68" s="43" t="s">
        <v>337</v>
      </c>
      <c r="E68" s="45" t="s">
        <v>333</v>
      </c>
      <c r="F68" s="43" t="s">
        <v>333</v>
      </c>
      <c r="G68" s="43" t="s">
        <v>495</v>
      </c>
      <c r="H68" s="43" t="s">
        <v>500</v>
      </c>
      <c r="I68" s="119" t="s">
        <v>337</v>
      </c>
      <c r="J68" s="119" t="s">
        <v>835</v>
      </c>
      <c r="K68" s="119" t="s">
        <v>848</v>
      </c>
      <c r="L68" s="50">
        <v>30</v>
      </c>
      <c r="M68" s="129" t="s">
        <v>507</v>
      </c>
      <c r="N68" s="43" t="s">
        <v>338</v>
      </c>
      <c r="O68" s="43" t="s">
        <v>338</v>
      </c>
      <c r="P68" s="43" t="s">
        <v>340</v>
      </c>
      <c r="Q68" s="43" t="s">
        <v>338</v>
      </c>
      <c r="R68" s="43" t="s">
        <v>338</v>
      </c>
      <c r="S68" s="43" t="s">
        <v>338</v>
      </c>
      <c r="T68" s="43" t="s">
        <v>341</v>
      </c>
      <c r="U68" s="43" t="s">
        <v>338</v>
      </c>
      <c r="V68" s="43" t="s">
        <v>341</v>
      </c>
      <c r="W68" s="43" t="s">
        <v>341</v>
      </c>
      <c r="X68" s="43" t="s">
        <v>340</v>
      </c>
      <c r="Y68" s="43" t="s">
        <v>340</v>
      </c>
      <c r="Z68" s="43" t="s">
        <v>338</v>
      </c>
      <c r="AA68" s="43" t="s">
        <v>338</v>
      </c>
      <c r="AB68" s="43" t="s">
        <v>338</v>
      </c>
      <c r="AC68" s="43" t="s">
        <v>338</v>
      </c>
      <c r="AD68" s="43" t="s">
        <v>338</v>
      </c>
      <c r="AE68" s="43" t="s">
        <v>338</v>
      </c>
      <c r="AF68" s="43" t="s">
        <v>338</v>
      </c>
      <c r="AG68" s="43" t="s">
        <v>338</v>
      </c>
      <c r="AH68" s="43" t="s">
        <v>341</v>
      </c>
      <c r="AI68" s="43" t="s">
        <v>341</v>
      </c>
      <c r="AJ68" s="43" t="s">
        <v>338</v>
      </c>
      <c r="AK68" s="43" t="s">
        <v>338</v>
      </c>
      <c r="AL68" s="43" t="s">
        <v>341</v>
      </c>
      <c r="AM68" s="43" t="s">
        <v>338</v>
      </c>
      <c r="AN68" s="43" t="s">
        <v>338</v>
      </c>
      <c r="AO68" s="43" t="s">
        <v>338</v>
      </c>
      <c r="AP68" s="43" t="s">
        <v>341</v>
      </c>
      <c r="AQ68" s="43" t="s">
        <v>339</v>
      </c>
      <c r="AR68" s="43" t="s">
        <v>339</v>
      </c>
      <c r="AS68" s="43" t="s">
        <v>339</v>
      </c>
      <c r="AT68" s="43" t="s">
        <v>339</v>
      </c>
      <c r="AU68" s="43" t="s">
        <v>339</v>
      </c>
      <c r="AV68" s="43" t="s">
        <v>341</v>
      </c>
      <c r="AW68" s="43" t="s">
        <v>338</v>
      </c>
      <c r="AX68" s="43" t="s">
        <v>338</v>
      </c>
      <c r="AY68" s="43" t="s">
        <v>338</v>
      </c>
      <c r="AZ68" s="43" t="s">
        <v>341</v>
      </c>
      <c r="BA68" s="43" t="s">
        <v>338</v>
      </c>
      <c r="BB68" s="43" t="s">
        <v>338</v>
      </c>
      <c r="BC68" s="43" t="s">
        <v>340</v>
      </c>
      <c r="BD68" s="43" t="s">
        <v>338</v>
      </c>
      <c r="BE68" s="43" t="s">
        <v>338</v>
      </c>
      <c r="BF68" s="43" t="s">
        <v>339</v>
      </c>
      <c r="BG68" s="43" t="s">
        <v>339</v>
      </c>
      <c r="BH68" s="129" t="s">
        <v>878</v>
      </c>
      <c r="BI68" s="43" t="s">
        <v>338</v>
      </c>
      <c r="BJ68" s="43" t="s">
        <v>338</v>
      </c>
      <c r="BK68" s="43" t="s">
        <v>340</v>
      </c>
      <c r="BL68" s="43" t="s">
        <v>338</v>
      </c>
      <c r="BM68" s="43" t="s">
        <v>338</v>
      </c>
      <c r="BN68" s="43" t="s">
        <v>338</v>
      </c>
      <c r="BO68" s="43" t="s">
        <v>341</v>
      </c>
      <c r="BP68" s="43" t="s">
        <v>338</v>
      </c>
      <c r="BQ68" s="43" t="s">
        <v>341</v>
      </c>
      <c r="BR68" s="43" t="s">
        <v>341</v>
      </c>
      <c r="BS68" s="43" t="s">
        <v>338</v>
      </c>
      <c r="BT68" s="43" t="s">
        <v>338</v>
      </c>
      <c r="BU68" s="43" t="s">
        <v>338</v>
      </c>
      <c r="BV68" s="43" t="s">
        <v>338</v>
      </c>
      <c r="BW68" s="43" t="s">
        <v>338</v>
      </c>
      <c r="BX68" s="43" t="s">
        <v>341</v>
      </c>
      <c r="BY68" s="43" t="s">
        <v>338</v>
      </c>
      <c r="BZ68" s="43" t="s">
        <v>340</v>
      </c>
      <c r="CA68" s="43" t="s">
        <v>338</v>
      </c>
      <c r="CB68" s="43" t="s">
        <v>338</v>
      </c>
      <c r="CC68" s="43" t="s">
        <v>341</v>
      </c>
      <c r="CD68" s="43" t="s">
        <v>338</v>
      </c>
      <c r="CE68" s="43" t="s">
        <v>340</v>
      </c>
      <c r="CF68" s="43" t="s">
        <v>338</v>
      </c>
      <c r="CG68" s="43" t="s">
        <v>338</v>
      </c>
      <c r="CH68" s="43" t="s">
        <v>341</v>
      </c>
      <c r="CI68" s="43" t="s">
        <v>341</v>
      </c>
      <c r="CJ68" s="43" t="s">
        <v>341</v>
      </c>
      <c r="CK68" s="43" t="s">
        <v>341</v>
      </c>
      <c r="CL68" s="43" t="s">
        <v>338</v>
      </c>
      <c r="CM68" s="43" t="s">
        <v>341</v>
      </c>
      <c r="CN68" s="43" t="s">
        <v>341</v>
      </c>
      <c r="CO68" s="43" t="s">
        <v>341</v>
      </c>
      <c r="CP68" s="43" t="s">
        <v>341</v>
      </c>
      <c r="CQ68" s="43" t="s">
        <v>341</v>
      </c>
      <c r="CR68" s="43" t="s">
        <v>341</v>
      </c>
      <c r="CS68" s="43" t="s">
        <v>341</v>
      </c>
      <c r="CT68" s="43" t="s">
        <v>341</v>
      </c>
      <c r="CU68" s="43" t="s">
        <v>341</v>
      </c>
      <c r="CV68" s="43" t="s">
        <v>341</v>
      </c>
      <c r="CW68" s="43" t="s">
        <v>339</v>
      </c>
      <c r="CX68" s="43" t="s">
        <v>339</v>
      </c>
      <c r="CY68" s="43" t="s">
        <v>339</v>
      </c>
      <c r="CZ68" s="43" t="s">
        <v>341</v>
      </c>
      <c r="DA68" s="43" t="s">
        <v>339</v>
      </c>
      <c r="DB68" s="43" t="s">
        <v>339</v>
      </c>
      <c r="DC68" s="43" t="s">
        <v>339</v>
      </c>
      <c r="DD68" s="43" t="s">
        <v>339</v>
      </c>
      <c r="DE68" s="43" t="s">
        <v>340</v>
      </c>
      <c r="DF68" s="43" t="s">
        <v>340</v>
      </c>
      <c r="DG68" s="43" t="s">
        <v>338</v>
      </c>
      <c r="DH68" s="43" t="s">
        <v>338</v>
      </c>
      <c r="DI68" s="43" t="s">
        <v>338</v>
      </c>
      <c r="DJ68" s="43" t="s">
        <v>338</v>
      </c>
      <c r="DK68" s="43" t="s">
        <v>338</v>
      </c>
      <c r="DL68" s="43" t="s">
        <v>340</v>
      </c>
      <c r="DM68" s="43" t="s">
        <v>338</v>
      </c>
      <c r="DN68" s="43" t="s">
        <v>340</v>
      </c>
      <c r="DO68" s="43" t="s">
        <v>338</v>
      </c>
      <c r="DP68" s="43" t="s">
        <v>338</v>
      </c>
      <c r="DQ68" s="43" t="s">
        <v>338</v>
      </c>
      <c r="DR68" s="43" t="s">
        <v>338</v>
      </c>
      <c r="DS68" s="43" t="s">
        <v>340</v>
      </c>
      <c r="DT68" s="43" t="s">
        <v>338</v>
      </c>
      <c r="DU68" s="43" t="s">
        <v>341</v>
      </c>
      <c r="DV68" s="43" t="s">
        <v>339</v>
      </c>
      <c r="DW68" s="43" t="s">
        <v>339</v>
      </c>
      <c r="DX68" s="43" t="s">
        <v>339</v>
      </c>
      <c r="DY68" s="43" t="s">
        <v>339</v>
      </c>
      <c r="DZ68" s="43" t="s">
        <v>339</v>
      </c>
      <c r="EA68" s="43" t="s">
        <v>339</v>
      </c>
      <c r="EB68" s="43" t="s">
        <v>341</v>
      </c>
      <c r="EC68" s="43" t="s">
        <v>339</v>
      </c>
      <c r="ED68" s="43" t="s">
        <v>339</v>
      </c>
      <c r="EE68" s="43" t="s">
        <v>339</v>
      </c>
      <c r="EF68" s="43" t="s">
        <v>339</v>
      </c>
      <c r="EG68" s="43" t="s">
        <v>339</v>
      </c>
      <c r="EH68" s="43" t="s">
        <v>339</v>
      </c>
      <c r="EI68" s="43" t="s">
        <v>339</v>
      </c>
      <c r="EJ68" s="43" t="s">
        <v>339</v>
      </c>
      <c r="EK68" s="43" t="s">
        <v>339</v>
      </c>
      <c r="EL68" s="43" t="s">
        <v>341</v>
      </c>
      <c r="EM68" s="43" t="s">
        <v>339</v>
      </c>
      <c r="EN68" s="43" t="s">
        <v>341</v>
      </c>
      <c r="EO68" s="43" t="s">
        <v>341</v>
      </c>
      <c r="EP68" s="43" t="s">
        <v>341</v>
      </c>
      <c r="EQ68" s="43" t="s">
        <v>338</v>
      </c>
      <c r="ER68" s="43" t="s">
        <v>338</v>
      </c>
      <c r="ES68" s="43" t="s">
        <v>338</v>
      </c>
      <c r="ET68" s="43" t="s">
        <v>341</v>
      </c>
      <c r="EU68" s="43" t="s">
        <v>339</v>
      </c>
      <c r="EV68" s="43" t="s">
        <v>339</v>
      </c>
      <c r="EW68" s="43" t="s">
        <v>339</v>
      </c>
      <c r="EX68" s="43" t="s">
        <v>339</v>
      </c>
      <c r="EY68" s="43" t="s">
        <v>339</v>
      </c>
      <c r="EZ68" s="43" t="s">
        <v>341</v>
      </c>
      <c r="FA68" s="43" t="s">
        <v>339</v>
      </c>
      <c r="FB68" s="43" t="s">
        <v>341</v>
      </c>
      <c r="FC68" s="43" t="s">
        <v>339</v>
      </c>
      <c r="FD68" s="43" t="s">
        <v>341</v>
      </c>
      <c r="FE68" s="43" t="s">
        <v>341</v>
      </c>
      <c r="FF68" s="43" t="s">
        <v>339</v>
      </c>
      <c r="FG68" s="43" t="s">
        <v>339</v>
      </c>
      <c r="FH68" s="43" t="s">
        <v>339</v>
      </c>
      <c r="FI68" s="43" t="s">
        <v>339</v>
      </c>
      <c r="FJ68" s="43" t="s">
        <v>341</v>
      </c>
      <c r="FK68" s="43" t="s">
        <v>339</v>
      </c>
      <c r="FL68" s="43" t="s">
        <v>339</v>
      </c>
      <c r="FM68" s="43" t="s">
        <v>339</v>
      </c>
      <c r="FN68" s="43" t="s">
        <v>339</v>
      </c>
      <c r="FO68" s="43" t="s">
        <v>339</v>
      </c>
      <c r="FP68" s="43" t="s">
        <v>339</v>
      </c>
      <c r="FQ68" s="43" t="s">
        <v>341</v>
      </c>
      <c r="FR68" s="43" t="s">
        <v>339</v>
      </c>
      <c r="FS68" s="43" t="s">
        <v>339</v>
      </c>
      <c r="FT68" s="43" t="s">
        <v>339</v>
      </c>
      <c r="FU68" s="43" t="s">
        <v>338</v>
      </c>
      <c r="FV68" s="43" t="s">
        <v>338</v>
      </c>
      <c r="FW68" s="43" t="s">
        <v>338</v>
      </c>
      <c r="FX68" s="43" t="s">
        <v>338</v>
      </c>
      <c r="FY68" s="43" t="s">
        <v>338</v>
      </c>
      <c r="FZ68" s="43" t="s">
        <v>340</v>
      </c>
      <c r="GA68" s="43" t="s">
        <v>340</v>
      </c>
      <c r="GB68" s="43" t="s">
        <v>340</v>
      </c>
      <c r="GC68" s="43" t="s">
        <v>340</v>
      </c>
      <c r="GD68" s="43" t="s">
        <v>341</v>
      </c>
      <c r="GE68" s="43" t="s">
        <v>341</v>
      </c>
      <c r="GF68" s="43" t="s">
        <v>339</v>
      </c>
      <c r="GG68" s="43" t="s">
        <v>339</v>
      </c>
      <c r="GH68" s="43" t="s">
        <v>339</v>
      </c>
      <c r="GI68" s="43" t="s">
        <v>339</v>
      </c>
      <c r="GJ68" s="43" t="s">
        <v>339</v>
      </c>
      <c r="GK68" s="43" t="s">
        <v>339</v>
      </c>
      <c r="GL68" s="43" t="s">
        <v>338</v>
      </c>
      <c r="GM68" s="43" t="s">
        <v>338</v>
      </c>
      <c r="GN68" s="43" t="s">
        <v>338</v>
      </c>
      <c r="GO68" s="43" t="s">
        <v>338</v>
      </c>
      <c r="GP68" s="43" t="s">
        <v>338</v>
      </c>
      <c r="GQ68" s="43" t="s">
        <v>338</v>
      </c>
      <c r="GR68" s="43" t="s">
        <v>338</v>
      </c>
      <c r="GS68" s="43" t="s">
        <v>341</v>
      </c>
    </row>
    <row r="69" spans="1:201" x14ac:dyDescent="0.3">
      <c r="A69" s="43"/>
      <c r="B69" s="47" t="s">
        <v>738</v>
      </c>
      <c r="C69" s="47" t="s">
        <v>502</v>
      </c>
      <c r="D69" s="43" t="s">
        <v>337</v>
      </c>
      <c r="E69" s="45" t="s">
        <v>329</v>
      </c>
      <c r="F69" s="43" t="s">
        <v>433</v>
      </c>
      <c r="G69" s="43" t="s">
        <v>495</v>
      </c>
      <c r="H69" s="43" t="s">
        <v>497</v>
      </c>
      <c r="I69" s="119" t="s">
        <v>496</v>
      </c>
      <c r="J69" s="119" t="s">
        <v>829</v>
      </c>
      <c r="K69" s="119" t="s">
        <v>844</v>
      </c>
      <c r="L69" s="50">
        <v>7</v>
      </c>
      <c r="M69" s="129" t="s">
        <v>507</v>
      </c>
      <c r="N69" s="43" t="s">
        <v>338</v>
      </c>
      <c r="O69" s="43" t="s">
        <v>338</v>
      </c>
      <c r="P69" s="43" t="s">
        <v>340</v>
      </c>
      <c r="Q69" s="43" t="s">
        <v>338</v>
      </c>
      <c r="R69" s="43" t="s">
        <v>338</v>
      </c>
      <c r="S69" s="43" t="s">
        <v>338</v>
      </c>
      <c r="T69" s="43" t="s">
        <v>341</v>
      </c>
      <c r="U69" s="43" t="s">
        <v>338</v>
      </c>
      <c r="V69" s="43" t="s">
        <v>341</v>
      </c>
      <c r="W69" s="43" t="s">
        <v>341</v>
      </c>
      <c r="X69" s="43" t="s">
        <v>340</v>
      </c>
      <c r="Y69" s="43" t="s">
        <v>340</v>
      </c>
      <c r="Z69" s="43" t="s">
        <v>338</v>
      </c>
      <c r="AA69" s="43" t="s">
        <v>338</v>
      </c>
      <c r="AB69" s="43" t="s">
        <v>338</v>
      </c>
      <c r="AC69" s="43" t="s">
        <v>338</v>
      </c>
      <c r="AD69" s="43" t="s">
        <v>338</v>
      </c>
      <c r="AE69" s="43" t="s">
        <v>338</v>
      </c>
      <c r="AF69" s="43" t="s">
        <v>338</v>
      </c>
      <c r="AG69" s="43" t="s">
        <v>338</v>
      </c>
      <c r="AH69" s="43" t="s">
        <v>338</v>
      </c>
      <c r="AI69" s="43" t="s">
        <v>340</v>
      </c>
      <c r="AJ69" s="43" t="s">
        <v>338</v>
      </c>
      <c r="AK69" s="43" t="s">
        <v>338</v>
      </c>
      <c r="AL69" s="43" t="s">
        <v>341</v>
      </c>
      <c r="AM69" s="43" t="s">
        <v>338</v>
      </c>
      <c r="AN69" s="43" t="s">
        <v>338</v>
      </c>
      <c r="AO69" s="43" t="s">
        <v>338</v>
      </c>
      <c r="AP69" s="43" t="s">
        <v>338</v>
      </c>
      <c r="AQ69" s="43" t="s">
        <v>338</v>
      </c>
      <c r="AR69" s="43" t="s">
        <v>341</v>
      </c>
      <c r="AS69" s="43" t="s">
        <v>338</v>
      </c>
      <c r="AT69" s="43" t="s">
        <v>338</v>
      </c>
      <c r="AU69" s="43" t="s">
        <v>338</v>
      </c>
      <c r="AV69" s="43" t="s">
        <v>338</v>
      </c>
      <c r="AW69" s="43" t="s">
        <v>338</v>
      </c>
      <c r="AX69" s="43" t="s">
        <v>338</v>
      </c>
      <c r="AY69" s="43" t="s">
        <v>338</v>
      </c>
      <c r="AZ69" s="43" t="s">
        <v>341</v>
      </c>
      <c r="BA69" s="43" t="s">
        <v>338</v>
      </c>
      <c r="BB69" s="43" t="s">
        <v>338</v>
      </c>
      <c r="BC69" s="43" t="s">
        <v>340</v>
      </c>
      <c r="BD69" s="43" t="s">
        <v>338</v>
      </c>
      <c r="BE69" s="43" t="s">
        <v>338</v>
      </c>
      <c r="BF69" s="43" t="s">
        <v>339</v>
      </c>
      <c r="BG69" s="43" t="s">
        <v>339</v>
      </c>
      <c r="BH69" s="129" t="s">
        <v>878</v>
      </c>
      <c r="BI69" s="43" t="s">
        <v>338</v>
      </c>
      <c r="BJ69" s="43" t="s">
        <v>338</v>
      </c>
      <c r="BK69" s="43" t="s">
        <v>340</v>
      </c>
      <c r="BL69" s="43" t="s">
        <v>338</v>
      </c>
      <c r="BM69" s="43" t="s">
        <v>338</v>
      </c>
      <c r="BN69" s="43" t="s">
        <v>338</v>
      </c>
      <c r="BO69" s="43" t="s">
        <v>341</v>
      </c>
      <c r="BP69" s="43" t="s">
        <v>338</v>
      </c>
      <c r="BQ69" s="43" t="s">
        <v>341</v>
      </c>
      <c r="BR69" s="43" t="s">
        <v>341</v>
      </c>
      <c r="BS69" s="43" t="s">
        <v>338</v>
      </c>
      <c r="BT69" s="43" t="s">
        <v>338</v>
      </c>
      <c r="BU69" s="43" t="s">
        <v>338</v>
      </c>
      <c r="BV69" s="43" t="s">
        <v>338</v>
      </c>
      <c r="BW69" s="43" t="s">
        <v>338</v>
      </c>
      <c r="BX69" s="43" t="s">
        <v>341</v>
      </c>
      <c r="BY69" s="43" t="s">
        <v>338</v>
      </c>
      <c r="BZ69" s="43" t="s">
        <v>340</v>
      </c>
      <c r="CA69" s="43" t="s">
        <v>338</v>
      </c>
      <c r="CB69" s="43" t="s">
        <v>338</v>
      </c>
      <c r="CC69" s="43" t="s">
        <v>341</v>
      </c>
      <c r="CD69" s="43" t="s">
        <v>338</v>
      </c>
      <c r="CE69" s="43" t="s">
        <v>340</v>
      </c>
      <c r="CF69" s="43" t="s">
        <v>338</v>
      </c>
      <c r="CG69" s="43" t="s">
        <v>338</v>
      </c>
      <c r="CH69" s="43" t="s">
        <v>341</v>
      </c>
      <c r="CI69" s="43" t="s">
        <v>341</v>
      </c>
      <c r="CJ69" s="43" t="s">
        <v>340</v>
      </c>
      <c r="CK69" s="43" t="s">
        <v>341</v>
      </c>
      <c r="CL69" s="43" t="s">
        <v>338</v>
      </c>
      <c r="CM69" s="43" t="s">
        <v>341</v>
      </c>
      <c r="CN69" s="43" t="s">
        <v>338</v>
      </c>
      <c r="CO69" s="43" t="s">
        <v>338</v>
      </c>
      <c r="CP69" s="43" t="s">
        <v>338</v>
      </c>
      <c r="CQ69" s="43" t="s">
        <v>338</v>
      </c>
      <c r="CR69" s="43" t="s">
        <v>341</v>
      </c>
      <c r="CS69" s="43" t="s">
        <v>341</v>
      </c>
      <c r="CT69" s="43" t="s">
        <v>341</v>
      </c>
      <c r="CU69" s="43" t="s">
        <v>338</v>
      </c>
      <c r="CV69" s="43" t="s">
        <v>341</v>
      </c>
      <c r="CW69" s="43" t="s">
        <v>339</v>
      </c>
      <c r="CX69" s="43" t="s">
        <v>339</v>
      </c>
      <c r="CY69" s="43" t="s">
        <v>339</v>
      </c>
      <c r="CZ69" s="43" t="s">
        <v>341</v>
      </c>
      <c r="DA69" s="43" t="s">
        <v>339</v>
      </c>
      <c r="DB69" s="43" t="s">
        <v>339</v>
      </c>
      <c r="DC69" s="43" t="s">
        <v>339</v>
      </c>
      <c r="DD69" s="43" t="s">
        <v>339</v>
      </c>
      <c r="DE69" s="43" t="s">
        <v>340</v>
      </c>
      <c r="DF69" s="43" t="s">
        <v>340</v>
      </c>
      <c r="DG69" s="43" t="s">
        <v>338</v>
      </c>
      <c r="DH69" s="43" t="s">
        <v>338</v>
      </c>
      <c r="DI69" s="43" t="s">
        <v>338</v>
      </c>
      <c r="DJ69" s="43" t="s">
        <v>338</v>
      </c>
      <c r="DK69" s="43" t="s">
        <v>338</v>
      </c>
      <c r="DL69" s="43" t="s">
        <v>340</v>
      </c>
      <c r="DM69" s="43" t="s">
        <v>338</v>
      </c>
      <c r="DN69" s="43" t="s">
        <v>340</v>
      </c>
      <c r="DO69" s="43" t="s">
        <v>338</v>
      </c>
      <c r="DP69" s="43" t="s">
        <v>338</v>
      </c>
      <c r="DQ69" s="43" t="s">
        <v>338</v>
      </c>
      <c r="DR69" s="43" t="s">
        <v>338</v>
      </c>
      <c r="DS69" s="43" t="s">
        <v>340</v>
      </c>
      <c r="DT69" s="43" t="s">
        <v>338</v>
      </c>
      <c r="DU69" s="43" t="s">
        <v>341</v>
      </c>
      <c r="DV69" s="43" t="s">
        <v>339</v>
      </c>
      <c r="DW69" s="43" t="s">
        <v>339</v>
      </c>
      <c r="DX69" s="43" t="s">
        <v>339</v>
      </c>
      <c r="DY69" s="43" t="s">
        <v>339</v>
      </c>
      <c r="DZ69" s="43" t="s">
        <v>339</v>
      </c>
      <c r="EA69" s="43" t="s">
        <v>339</v>
      </c>
      <c r="EB69" s="43" t="s">
        <v>341</v>
      </c>
      <c r="EC69" s="43" t="s">
        <v>339</v>
      </c>
      <c r="ED69" s="43" t="s">
        <v>339</v>
      </c>
      <c r="EE69" s="43" t="s">
        <v>339</v>
      </c>
      <c r="EF69" s="43" t="s">
        <v>339</v>
      </c>
      <c r="EG69" s="43" t="s">
        <v>339</v>
      </c>
      <c r="EH69" s="43" t="s">
        <v>339</v>
      </c>
      <c r="EI69" s="43" t="s">
        <v>339</v>
      </c>
      <c r="EJ69" s="43" t="s">
        <v>339</v>
      </c>
      <c r="EK69" s="43" t="s">
        <v>339</v>
      </c>
      <c r="EL69" s="43" t="s">
        <v>341</v>
      </c>
      <c r="EM69" s="43" t="s">
        <v>339</v>
      </c>
      <c r="EN69" s="43" t="s">
        <v>341</v>
      </c>
      <c r="EO69" s="43" t="s">
        <v>341</v>
      </c>
      <c r="EP69" s="43" t="s">
        <v>341</v>
      </c>
      <c r="EQ69" s="43" t="s">
        <v>338</v>
      </c>
      <c r="ER69" s="43" t="s">
        <v>338</v>
      </c>
      <c r="ES69" s="43" t="s">
        <v>338</v>
      </c>
      <c r="ET69" s="43" t="s">
        <v>341</v>
      </c>
      <c r="EU69" s="43" t="s">
        <v>339</v>
      </c>
      <c r="EV69" s="43" t="s">
        <v>339</v>
      </c>
      <c r="EW69" s="43" t="s">
        <v>339</v>
      </c>
      <c r="EX69" s="43" t="s">
        <v>339</v>
      </c>
      <c r="EY69" s="43" t="s">
        <v>339</v>
      </c>
      <c r="EZ69" s="43" t="s">
        <v>341</v>
      </c>
      <c r="FA69" s="43" t="s">
        <v>339</v>
      </c>
      <c r="FB69" s="43" t="s">
        <v>341</v>
      </c>
      <c r="FC69" s="43" t="s">
        <v>339</v>
      </c>
      <c r="FD69" s="43" t="s">
        <v>341</v>
      </c>
      <c r="FE69" s="43" t="s">
        <v>341</v>
      </c>
      <c r="FF69" s="43" t="s">
        <v>339</v>
      </c>
      <c r="FG69" s="43" t="s">
        <v>339</v>
      </c>
      <c r="FH69" s="43" t="s">
        <v>339</v>
      </c>
      <c r="FI69" s="43" t="s">
        <v>339</v>
      </c>
      <c r="FJ69" s="43" t="s">
        <v>341</v>
      </c>
      <c r="FK69" s="43" t="s">
        <v>339</v>
      </c>
      <c r="FL69" s="43" t="s">
        <v>339</v>
      </c>
      <c r="FM69" s="43" t="s">
        <v>339</v>
      </c>
      <c r="FN69" s="43" t="s">
        <v>339</v>
      </c>
      <c r="FO69" s="43" t="s">
        <v>339</v>
      </c>
      <c r="FP69" s="43" t="s">
        <v>339</v>
      </c>
      <c r="FQ69" s="43" t="s">
        <v>341</v>
      </c>
      <c r="FR69" s="43" t="s">
        <v>339</v>
      </c>
      <c r="FS69" s="43" t="s">
        <v>339</v>
      </c>
      <c r="FT69" s="43" t="s">
        <v>339</v>
      </c>
      <c r="FU69" s="43" t="s">
        <v>338</v>
      </c>
      <c r="FV69" s="43" t="s">
        <v>338</v>
      </c>
      <c r="FW69" s="43" t="s">
        <v>338</v>
      </c>
      <c r="FX69" s="43" t="s">
        <v>338</v>
      </c>
      <c r="FY69" s="43" t="s">
        <v>338</v>
      </c>
      <c r="FZ69" s="43" t="s">
        <v>340</v>
      </c>
      <c r="GA69" s="43" t="s">
        <v>340</v>
      </c>
      <c r="GB69" s="43" t="s">
        <v>340</v>
      </c>
      <c r="GC69" s="43" t="s">
        <v>340</v>
      </c>
      <c r="GD69" s="43" t="s">
        <v>341</v>
      </c>
      <c r="GE69" s="43" t="s">
        <v>340</v>
      </c>
      <c r="GF69" s="43" t="s">
        <v>338</v>
      </c>
      <c r="GG69" s="43" t="s">
        <v>338</v>
      </c>
      <c r="GH69" s="43" t="s">
        <v>338</v>
      </c>
      <c r="GI69" s="43" t="s">
        <v>338</v>
      </c>
      <c r="GJ69" s="43" t="s">
        <v>340</v>
      </c>
      <c r="GK69" s="43" t="s">
        <v>338</v>
      </c>
      <c r="GL69" s="43" t="s">
        <v>338</v>
      </c>
      <c r="GM69" s="43" t="s">
        <v>338</v>
      </c>
      <c r="GN69" s="43" t="s">
        <v>338</v>
      </c>
      <c r="GO69" s="43" t="s">
        <v>338</v>
      </c>
      <c r="GP69" s="43" t="s">
        <v>338</v>
      </c>
      <c r="GQ69" s="43" t="s">
        <v>338</v>
      </c>
      <c r="GR69" s="43" t="s">
        <v>338</v>
      </c>
      <c r="GS69" s="43" t="s">
        <v>341</v>
      </c>
    </row>
    <row r="70" spans="1:201" x14ac:dyDescent="0.3">
      <c r="A70" s="43"/>
      <c r="B70" s="47" t="s">
        <v>738</v>
      </c>
      <c r="C70" s="47" t="s">
        <v>502</v>
      </c>
      <c r="D70" s="43" t="s">
        <v>337</v>
      </c>
      <c r="E70" s="45" t="s">
        <v>330</v>
      </c>
      <c r="F70" s="43" t="s">
        <v>433</v>
      </c>
      <c r="G70" s="43" t="s">
        <v>495</v>
      </c>
      <c r="H70" s="43" t="s">
        <v>497</v>
      </c>
      <c r="I70" s="119" t="s">
        <v>496</v>
      </c>
      <c r="J70" s="119" t="s">
        <v>831</v>
      </c>
      <c r="K70" s="119" t="s">
        <v>845</v>
      </c>
      <c r="L70" s="50">
        <v>15</v>
      </c>
      <c r="M70" s="129" t="s">
        <v>507</v>
      </c>
      <c r="N70" s="43" t="s">
        <v>338</v>
      </c>
      <c r="O70" s="43" t="s">
        <v>338</v>
      </c>
      <c r="P70" s="43" t="s">
        <v>340</v>
      </c>
      <c r="Q70" s="43" t="s">
        <v>338</v>
      </c>
      <c r="R70" s="43" t="s">
        <v>338</v>
      </c>
      <c r="S70" s="43" t="s">
        <v>338</v>
      </c>
      <c r="T70" s="43" t="s">
        <v>341</v>
      </c>
      <c r="U70" s="43" t="s">
        <v>338</v>
      </c>
      <c r="V70" s="43" t="s">
        <v>341</v>
      </c>
      <c r="W70" s="43" t="s">
        <v>341</v>
      </c>
      <c r="X70" s="43" t="s">
        <v>340</v>
      </c>
      <c r="Y70" s="43" t="s">
        <v>340</v>
      </c>
      <c r="Z70" s="43" t="s">
        <v>338</v>
      </c>
      <c r="AA70" s="43" t="s">
        <v>338</v>
      </c>
      <c r="AB70" s="43" t="s">
        <v>338</v>
      </c>
      <c r="AC70" s="43" t="s">
        <v>338</v>
      </c>
      <c r="AD70" s="43" t="s">
        <v>338</v>
      </c>
      <c r="AE70" s="43" t="s">
        <v>338</v>
      </c>
      <c r="AF70" s="43" t="s">
        <v>338</v>
      </c>
      <c r="AG70" s="43" t="s">
        <v>338</v>
      </c>
      <c r="AH70" s="43" t="s">
        <v>338</v>
      </c>
      <c r="AI70" s="43" t="s">
        <v>340</v>
      </c>
      <c r="AJ70" s="43" t="s">
        <v>338</v>
      </c>
      <c r="AK70" s="43" t="s">
        <v>338</v>
      </c>
      <c r="AL70" s="43" t="s">
        <v>341</v>
      </c>
      <c r="AM70" s="43" t="s">
        <v>338</v>
      </c>
      <c r="AN70" s="43" t="s">
        <v>338</v>
      </c>
      <c r="AO70" s="43" t="s">
        <v>338</v>
      </c>
      <c r="AP70" s="43" t="s">
        <v>338</v>
      </c>
      <c r="AQ70" s="43" t="s">
        <v>338</v>
      </c>
      <c r="AR70" s="43" t="s">
        <v>341</v>
      </c>
      <c r="AS70" s="43" t="s">
        <v>338</v>
      </c>
      <c r="AT70" s="43" t="s">
        <v>338</v>
      </c>
      <c r="AU70" s="43" t="s">
        <v>338</v>
      </c>
      <c r="AV70" s="43" t="s">
        <v>338</v>
      </c>
      <c r="AW70" s="43" t="s">
        <v>338</v>
      </c>
      <c r="AX70" s="43" t="s">
        <v>338</v>
      </c>
      <c r="AY70" s="43" t="s">
        <v>338</v>
      </c>
      <c r="AZ70" s="43" t="s">
        <v>341</v>
      </c>
      <c r="BA70" s="43" t="s">
        <v>338</v>
      </c>
      <c r="BB70" s="43" t="s">
        <v>338</v>
      </c>
      <c r="BC70" s="43" t="s">
        <v>340</v>
      </c>
      <c r="BD70" s="43" t="s">
        <v>338</v>
      </c>
      <c r="BE70" s="43" t="s">
        <v>338</v>
      </c>
      <c r="BF70" s="43" t="s">
        <v>339</v>
      </c>
      <c r="BG70" s="43" t="s">
        <v>339</v>
      </c>
      <c r="BH70" s="129" t="s">
        <v>878</v>
      </c>
      <c r="BI70" s="43" t="s">
        <v>338</v>
      </c>
      <c r="BJ70" s="43" t="s">
        <v>338</v>
      </c>
      <c r="BK70" s="43" t="s">
        <v>340</v>
      </c>
      <c r="BL70" s="43" t="s">
        <v>338</v>
      </c>
      <c r="BM70" s="43" t="s">
        <v>338</v>
      </c>
      <c r="BN70" s="43" t="s">
        <v>338</v>
      </c>
      <c r="BO70" s="43" t="s">
        <v>341</v>
      </c>
      <c r="BP70" s="43" t="s">
        <v>338</v>
      </c>
      <c r="BQ70" s="43" t="s">
        <v>341</v>
      </c>
      <c r="BR70" s="43" t="s">
        <v>341</v>
      </c>
      <c r="BS70" s="43" t="s">
        <v>338</v>
      </c>
      <c r="BT70" s="43" t="s">
        <v>338</v>
      </c>
      <c r="BU70" s="43" t="s">
        <v>338</v>
      </c>
      <c r="BV70" s="43" t="s">
        <v>338</v>
      </c>
      <c r="BW70" s="43" t="s">
        <v>338</v>
      </c>
      <c r="BX70" s="43" t="s">
        <v>341</v>
      </c>
      <c r="BY70" s="43" t="s">
        <v>338</v>
      </c>
      <c r="BZ70" s="43" t="s">
        <v>340</v>
      </c>
      <c r="CA70" s="43" t="s">
        <v>338</v>
      </c>
      <c r="CB70" s="43" t="s">
        <v>338</v>
      </c>
      <c r="CC70" s="43" t="s">
        <v>341</v>
      </c>
      <c r="CD70" s="43" t="s">
        <v>338</v>
      </c>
      <c r="CE70" s="43" t="s">
        <v>340</v>
      </c>
      <c r="CF70" s="43" t="s">
        <v>338</v>
      </c>
      <c r="CG70" s="43" t="s">
        <v>338</v>
      </c>
      <c r="CH70" s="43" t="s">
        <v>341</v>
      </c>
      <c r="CI70" s="43" t="s">
        <v>341</v>
      </c>
      <c r="CJ70" s="43" t="s">
        <v>340</v>
      </c>
      <c r="CK70" s="43" t="s">
        <v>341</v>
      </c>
      <c r="CL70" s="43" t="s">
        <v>338</v>
      </c>
      <c r="CM70" s="43" t="s">
        <v>341</v>
      </c>
      <c r="CN70" s="43" t="s">
        <v>338</v>
      </c>
      <c r="CO70" s="43" t="s">
        <v>338</v>
      </c>
      <c r="CP70" s="43" t="s">
        <v>338</v>
      </c>
      <c r="CQ70" s="43" t="s">
        <v>338</v>
      </c>
      <c r="CR70" s="43" t="s">
        <v>341</v>
      </c>
      <c r="CS70" s="43" t="s">
        <v>341</v>
      </c>
      <c r="CT70" s="43" t="s">
        <v>341</v>
      </c>
      <c r="CU70" s="43" t="s">
        <v>338</v>
      </c>
      <c r="CV70" s="43" t="s">
        <v>341</v>
      </c>
      <c r="CW70" s="43" t="s">
        <v>339</v>
      </c>
      <c r="CX70" s="43" t="s">
        <v>339</v>
      </c>
      <c r="CY70" s="43" t="s">
        <v>339</v>
      </c>
      <c r="CZ70" s="43" t="s">
        <v>341</v>
      </c>
      <c r="DA70" s="43" t="s">
        <v>339</v>
      </c>
      <c r="DB70" s="43" t="s">
        <v>339</v>
      </c>
      <c r="DC70" s="43" t="s">
        <v>339</v>
      </c>
      <c r="DD70" s="43" t="s">
        <v>339</v>
      </c>
      <c r="DE70" s="43" t="s">
        <v>340</v>
      </c>
      <c r="DF70" s="43" t="s">
        <v>340</v>
      </c>
      <c r="DG70" s="43" t="s">
        <v>338</v>
      </c>
      <c r="DH70" s="43" t="s">
        <v>338</v>
      </c>
      <c r="DI70" s="43" t="s">
        <v>338</v>
      </c>
      <c r="DJ70" s="43" t="s">
        <v>338</v>
      </c>
      <c r="DK70" s="43" t="s">
        <v>338</v>
      </c>
      <c r="DL70" s="43" t="s">
        <v>340</v>
      </c>
      <c r="DM70" s="43" t="s">
        <v>338</v>
      </c>
      <c r="DN70" s="43" t="s">
        <v>340</v>
      </c>
      <c r="DO70" s="43" t="s">
        <v>338</v>
      </c>
      <c r="DP70" s="43" t="s">
        <v>338</v>
      </c>
      <c r="DQ70" s="43" t="s">
        <v>338</v>
      </c>
      <c r="DR70" s="43" t="s">
        <v>338</v>
      </c>
      <c r="DS70" s="43" t="s">
        <v>340</v>
      </c>
      <c r="DT70" s="43" t="s">
        <v>338</v>
      </c>
      <c r="DU70" s="43" t="s">
        <v>341</v>
      </c>
      <c r="DV70" s="43" t="s">
        <v>339</v>
      </c>
      <c r="DW70" s="43" t="s">
        <v>339</v>
      </c>
      <c r="DX70" s="43" t="s">
        <v>339</v>
      </c>
      <c r="DY70" s="43" t="s">
        <v>339</v>
      </c>
      <c r="DZ70" s="43" t="s">
        <v>339</v>
      </c>
      <c r="EA70" s="43" t="s">
        <v>339</v>
      </c>
      <c r="EB70" s="43" t="s">
        <v>341</v>
      </c>
      <c r="EC70" s="43" t="s">
        <v>339</v>
      </c>
      <c r="ED70" s="43" t="s">
        <v>339</v>
      </c>
      <c r="EE70" s="43" t="s">
        <v>339</v>
      </c>
      <c r="EF70" s="43" t="s">
        <v>339</v>
      </c>
      <c r="EG70" s="43" t="s">
        <v>339</v>
      </c>
      <c r="EH70" s="43" t="s">
        <v>339</v>
      </c>
      <c r="EI70" s="43" t="s">
        <v>339</v>
      </c>
      <c r="EJ70" s="43" t="s">
        <v>339</v>
      </c>
      <c r="EK70" s="43" t="s">
        <v>339</v>
      </c>
      <c r="EL70" s="43" t="s">
        <v>341</v>
      </c>
      <c r="EM70" s="43" t="s">
        <v>339</v>
      </c>
      <c r="EN70" s="43" t="s">
        <v>341</v>
      </c>
      <c r="EO70" s="43" t="s">
        <v>341</v>
      </c>
      <c r="EP70" s="43" t="s">
        <v>341</v>
      </c>
      <c r="EQ70" s="43" t="s">
        <v>338</v>
      </c>
      <c r="ER70" s="43" t="s">
        <v>338</v>
      </c>
      <c r="ES70" s="43" t="s">
        <v>338</v>
      </c>
      <c r="ET70" s="43" t="s">
        <v>341</v>
      </c>
      <c r="EU70" s="43" t="s">
        <v>339</v>
      </c>
      <c r="EV70" s="43" t="s">
        <v>339</v>
      </c>
      <c r="EW70" s="43" t="s">
        <v>339</v>
      </c>
      <c r="EX70" s="43" t="s">
        <v>339</v>
      </c>
      <c r="EY70" s="43" t="s">
        <v>339</v>
      </c>
      <c r="EZ70" s="43" t="s">
        <v>341</v>
      </c>
      <c r="FA70" s="43" t="s">
        <v>339</v>
      </c>
      <c r="FB70" s="43" t="s">
        <v>341</v>
      </c>
      <c r="FC70" s="43" t="s">
        <v>339</v>
      </c>
      <c r="FD70" s="43" t="s">
        <v>341</v>
      </c>
      <c r="FE70" s="43" t="s">
        <v>341</v>
      </c>
      <c r="FF70" s="43" t="s">
        <v>339</v>
      </c>
      <c r="FG70" s="43" t="s">
        <v>339</v>
      </c>
      <c r="FH70" s="43" t="s">
        <v>339</v>
      </c>
      <c r="FI70" s="43" t="s">
        <v>339</v>
      </c>
      <c r="FJ70" s="43" t="s">
        <v>341</v>
      </c>
      <c r="FK70" s="43" t="s">
        <v>339</v>
      </c>
      <c r="FL70" s="43" t="s">
        <v>339</v>
      </c>
      <c r="FM70" s="43" t="s">
        <v>339</v>
      </c>
      <c r="FN70" s="43" t="s">
        <v>339</v>
      </c>
      <c r="FO70" s="43" t="s">
        <v>339</v>
      </c>
      <c r="FP70" s="43" t="s">
        <v>339</v>
      </c>
      <c r="FQ70" s="43" t="s">
        <v>341</v>
      </c>
      <c r="FR70" s="43" t="s">
        <v>339</v>
      </c>
      <c r="FS70" s="43" t="s">
        <v>339</v>
      </c>
      <c r="FT70" s="43" t="s">
        <v>339</v>
      </c>
      <c r="FU70" s="43" t="s">
        <v>338</v>
      </c>
      <c r="FV70" s="43" t="s">
        <v>338</v>
      </c>
      <c r="FW70" s="43" t="s">
        <v>338</v>
      </c>
      <c r="FX70" s="43" t="s">
        <v>338</v>
      </c>
      <c r="FY70" s="43" t="s">
        <v>338</v>
      </c>
      <c r="FZ70" s="43" t="s">
        <v>340</v>
      </c>
      <c r="GA70" s="43" t="s">
        <v>340</v>
      </c>
      <c r="GB70" s="43" t="s">
        <v>340</v>
      </c>
      <c r="GC70" s="43" t="s">
        <v>340</v>
      </c>
      <c r="GD70" s="43" t="s">
        <v>341</v>
      </c>
      <c r="GE70" s="43" t="s">
        <v>340</v>
      </c>
      <c r="GF70" s="43" t="s">
        <v>338</v>
      </c>
      <c r="GG70" s="43" t="s">
        <v>338</v>
      </c>
      <c r="GH70" s="43" t="s">
        <v>338</v>
      </c>
      <c r="GI70" s="43" t="s">
        <v>338</v>
      </c>
      <c r="GJ70" s="43" t="s">
        <v>340</v>
      </c>
      <c r="GK70" s="43" t="s">
        <v>338</v>
      </c>
      <c r="GL70" s="43" t="s">
        <v>338</v>
      </c>
      <c r="GM70" s="43" t="s">
        <v>338</v>
      </c>
      <c r="GN70" s="43" t="s">
        <v>338</v>
      </c>
      <c r="GO70" s="43" t="s">
        <v>338</v>
      </c>
      <c r="GP70" s="43" t="s">
        <v>338</v>
      </c>
      <c r="GQ70" s="43" t="s">
        <v>338</v>
      </c>
      <c r="GR70" s="43" t="s">
        <v>338</v>
      </c>
      <c r="GS70" s="43" t="s">
        <v>341</v>
      </c>
    </row>
    <row r="71" spans="1:201" x14ac:dyDescent="0.3">
      <c r="A71" s="43"/>
      <c r="B71" s="47" t="s">
        <v>738</v>
      </c>
      <c r="C71" s="47" t="s">
        <v>502</v>
      </c>
      <c r="D71" s="43" t="s">
        <v>337</v>
      </c>
      <c r="E71" s="45" t="s">
        <v>337</v>
      </c>
      <c r="F71" s="43" t="s">
        <v>433</v>
      </c>
      <c r="G71" s="43" t="s">
        <v>495</v>
      </c>
      <c r="H71" s="43" t="s">
        <v>497</v>
      </c>
      <c r="I71" s="119" t="s">
        <v>496</v>
      </c>
      <c r="J71" s="119" t="s">
        <v>833</v>
      </c>
      <c r="K71" s="119" t="s">
        <v>846</v>
      </c>
      <c r="L71" s="50">
        <v>23</v>
      </c>
      <c r="M71" s="129" t="s">
        <v>507</v>
      </c>
      <c r="N71" s="43" t="s">
        <v>338</v>
      </c>
      <c r="O71" s="43" t="s">
        <v>338</v>
      </c>
      <c r="P71" s="43" t="s">
        <v>340</v>
      </c>
      <c r="Q71" s="43" t="s">
        <v>338</v>
      </c>
      <c r="R71" s="43" t="s">
        <v>338</v>
      </c>
      <c r="S71" s="43" t="s">
        <v>338</v>
      </c>
      <c r="T71" s="43" t="s">
        <v>341</v>
      </c>
      <c r="U71" s="43" t="s">
        <v>338</v>
      </c>
      <c r="V71" s="43" t="s">
        <v>341</v>
      </c>
      <c r="W71" s="43" t="s">
        <v>341</v>
      </c>
      <c r="X71" s="43" t="s">
        <v>340</v>
      </c>
      <c r="Y71" s="43" t="s">
        <v>340</v>
      </c>
      <c r="Z71" s="43" t="s">
        <v>338</v>
      </c>
      <c r="AA71" s="43" t="s">
        <v>338</v>
      </c>
      <c r="AB71" s="43" t="s">
        <v>338</v>
      </c>
      <c r="AC71" s="43" t="s">
        <v>338</v>
      </c>
      <c r="AD71" s="43" t="s">
        <v>338</v>
      </c>
      <c r="AE71" s="43" t="s">
        <v>338</v>
      </c>
      <c r="AF71" s="43" t="s">
        <v>338</v>
      </c>
      <c r="AG71" s="43" t="s">
        <v>338</v>
      </c>
      <c r="AH71" s="43" t="s">
        <v>338</v>
      </c>
      <c r="AI71" s="43" t="s">
        <v>340</v>
      </c>
      <c r="AJ71" s="43" t="s">
        <v>338</v>
      </c>
      <c r="AK71" s="43" t="s">
        <v>338</v>
      </c>
      <c r="AL71" s="43" t="s">
        <v>341</v>
      </c>
      <c r="AM71" s="43" t="s">
        <v>338</v>
      </c>
      <c r="AN71" s="43" t="s">
        <v>338</v>
      </c>
      <c r="AO71" s="43" t="s">
        <v>338</v>
      </c>
      <c r="AP71" s="43" t="s">
        <v>338</v>
      </c>
      <c r="AQ71" s="43" t="s">
        <v>338</v>
      </c>
      <c r="AR71" s="43" t="s">
        <v>341</v>
      </c>
      <c r="AS71" s="43" t="s">
        <v>338</v>
      </c>
      <c r="AT71" s="43" t="s">
        <v>338</v>
      </c>
      <c r="AU71" s="43" t="s">
        <v>338</v>
      </c>
      <c r="AV71" s="43" t="s">
        <v>338</v>
      </c>
      <c r="AW71" s="43" t="s">
        <v>338</v>
      </c>
      <c r="AX71" s="43" t="s">
        <v>338</v>
      </c>
      <c r="AY71" s="43" t="s">
        <v>338</v>
      </c>
      <c r="AZ71" s="43" t="s">
        <v>341</v>
      </c>
      <c r="BA71" s="43" t="s">
        <v>338</v>
      </c>
      <c r="BB71" s="43" t="s">
        <v>338</v>
      </c>
      <c r="BC71" s="43" t="s">
        <v>340</v>
      </c>
      <c r="BD71" s="43" t="s">
        <v>338</v>
      </c>
      <c r="BE71" s="43" t="s">
        <v>338</v>
      </c>
      <c r="BF71" s="43" t="s">
        <v>339</v>
      </c>
      <c r="BG71" s="43" t="s">
        <v>339</v>
      </c>
      <c r="BH71" s="129" t="s">
        <v>878</v>
      </c>
      <c r="BI71" s="43" t="s">
        <v>338</v>
      </c>
      <c r="BJ71" s="43" t="s">
        <v>338</v>
      </c>
      <c r="BK71" s="43" t="s">
        <v>340</v>
      </c>
      <c r="BL71" s="43" t="s">
        <v>338</v>
      </c>
      <c r="BM71" s="43" t="s">
        <v>338</v>
      </c>
      <c r="BN71" s="43" t="s">
        <v>338</v>
      </c>
      <c r="BO71" s="43" t="s">
        <v>341</v>
      </c>
      <c r="BP71" s="43" t="s">
        <v>338</v>
      </c>
      <c r="BQ71" s="43" t="s">
        <v>341</v>
      </c>
      <c r="BR71" s="43" t="s">
        <v>341</v>
      </c>
      <c r="BS71" s="43" t="s">
        <v>338</v>
      </c>
      <c r="BT71" s="43" t="s">
        <v>338</v>
      </c>
      <c r="BU71" s="43" t="s">
        <v>338</v>
      </c>
      <c r="BV71" s="43" t="s">
        <v>338</v>
      </c>
      <c r="BW71" s="43" t="s">
        <v>338</v>
      </c>
      <c r="BX71" s="43" t="s">
        <v>341</v>
      </c>
      <c r="BY71" s="43" t="s">
        <v>338</v>
      </c>
      <c r="BZ71" s="43" t="s">
        <v>340</v>
      </c>
      <c r="CA71" s="43" t="s">
        <v>338</v>
      </c>
      <c r="CB71" s="43" t="s">
        <v>338</v>
      </c>
      <c r="CC71" s="43" t="s">
        <v>341</v>
      </c>
      <c r="CD71" s="43" t="s">
        <v>338</v>
      </c>
      <c r="CE71" s="43" t="s">
        <v>340</v>
      </c>
      <c r="CF71" s="43" t="s">
        <v>338</v>
      </c>
      <c r="CG71" s="43" t="s">
        <v>338</v>
      </c>
      <c r="CH71" s="43" t="s">
        <v>341</v>
      </c>
      <c r="CI71" s="43" t="s">
        <v>341</v>
      </c>
      <c r="CJ71" s="43" t="s">
        <v>341</v>
      </c>
      <c r="CK71" s="43" t="s">
        <v>341</v>
      </c>
      <c r="CL71" s="43" t="s">
        <v>341</v>
      </c>
      <c r="CM71" s="43" t="s">
        <v>341</v>
      </c>
      <c r="CN71" s="43" t="s">
        <v>341</v>
      </c>
      <c r="CO71" s="43" t="s">
        <v>341</v>
      </c>
      <c r="CP71" s="43" t="s">
        <v>341</v>
      </c>
      <c r="CQ71" s="43" t="s">
        <v>341</v>
      </c>
      <c r="CR71" s="43" t="s">
        <v>341</v>
      </c>
      <c r="CS71" s="43" t="s">
        <v>341</v>
      </c>
      <c r="CT71" s="43" t="s">
        <v>341</v>
      </c>
      <c r="CU71" s="43" t="s">
        <v>341</v>
      </c>
      <c r="CV71" s="43" t="s">
        <v>341</v>
      </c>
      <c r="CW71" s="43" t="s">
        <v>339</v>
      </c>
      <c r="CX71" s="43" t="s">
        <v>339</v>
      </c>
      <c r="CY71" s="43" t="s">
        <v>339</v>
      </c>
      <c r="CZ71" s="43" t="s">
        <v>341</v>
      </c>
      <c r="DA71" s="43" t="s">
        <v>339</v>
      </c>
      <c r="DB71" s="43" t="s">
        <v>339</v>
      </c>
      <c r="DC71" s="43" t="s">
        <v>339</v>
      </c>
      <c r="DD71" s="43" t="s">
        <v>339</v>
      </c>
      <c r="DE71" s="43" t="s">
        <v>341</v>
      </c>
      <c r="DF71" s="43" t="s">
        <v>339</v>
      </c>
      <c r="DG71" s="43" t="s">
        <v>339</v>
      </c>
      <c r="DH71" s="43" t="s">
        <v>339</v>
      </c>
      <c r="DI71" s="43" t="s">
        <v>339</v>
      </c>
      <c r="DJ71" s="43" t="s">
        <v>339</v>
      </c>
      <c r="DK71" s="43" t="s">
        <v>339</v>
      </c>
      <c r="DL71" s="43" t="s">
        <v>339</v>
      </c>
      <c r="DM71" s="43" t="s">
        <v>339</v>
      </c>
      <c r="DN71" s="43" t="s">
        <v>341</v>
      </c>
      <c r="DO71" s="43" t="s">
        <v>339</v>
      </c>
      <c r="DP71" s="43" t="s">
        <v>339</v>
      </c>
      <c r="DQ71" s="43" t="s">
        <v>339</v>
      </c>
      <c r="DR71" s="43" t="s">
        <v>339</v>
      </c>
      <c r="DS71" s="43" t="s">
        <v>339</v>
      </c>
      <c r="DT71" s="43" t="s">
        <v>339</v>
      </c>
      <c r="DU71" s="43" t="s">
        <v>341</v>
      </c>
      <c r="DV71" s="43" t="s">
        <v>339</v>
      </c>
      <c r="DW71" s="43" t="s">
        <v>339</v>
      </c>
      <c r="DX71" s="43" t="s">
        <v>339</v>
      </c>
      <c r="DY71" s="43" t="s">
        <v>339</v>
      </c>
      <c r="DZ71" s="43" t="s">
        <v>339</v>
      </c>
      <c r="EA71" s="43" t="s">
        <v>339</v>
      </c>
      <c r="EB71" s="43" t="s">
        <v>341</v>
      </c>
      <c r="EC71" s="43" t="s">
        <v>339</v>
      </c>
      <c r="ED71" s="43" t="s">
        <v>339</v>
      </c>
      <c r="EE71" s="43" t="s">
        <v>339</v>
      </c>
      <c r="EF71" s="43" t="s">
        <v>339</v>
      </c>
      <c r="EG71" s="43" t="s">
        <v>339</v>
      </c>
      <c r="EH71" s="43" t="s">
        <v>339</v>
      </c>
      <c r="EI71" s="43" t="s">
        <v>339</v>
      </c>
      <c r="EJ71" s="43" t="s">
        <v>339</v>
      </c>
      <c r="EK71" s="43" t="s">
        <v>339</v>
      </c>
      <c r="EL71" s="43" t="s">
        <v>341</v>
      </c>
      <c r="EM71" s="43" t="s">
        <v>339</v>
      </c>
      <c r="EN71" s="43" t="s">
        <v>341</v>
      </c>
      <c r="EO71" s="43" t="s">
        <v>341</v>
      </c>
      <c r="EP71" s="43" t="s">
        <v>341</v>
      </c>
      <c r="EQ71" s="43" t="s">
        <v>338</v>
      </c>
      <c r="ER71" s="43" t="s">
        <v>338</v>
      </c>
      <c r="ES71" s="43" t="s">
        <v>338</v>
      </c>
      <c r="ET71" s="43" t="s">
        <v>341</v>
      </c>
      <c r="EU71" s="43" t="s">
        <v>339</v>
      </c>
      <c r="EV71" s="43" t="s">
        <v>339</v>
      </c>
      <c r="EW71" s="43" t="s">
        <v>339</v>
      </c>
      <c r="EX71" s="43" t="s">
        <v>339</v>
      </c>
      <c r="EY71" s="43" t="s">
        <v>339</v>
      </c>
      <c r="EZ71" s="43" t="s">
        <v>341</v>
      </c>
      <c r="FA71" s="43" t="s">
        <v>339</v>
      </c>
      <c r="FB71" s="43" t="s">
        <v>341</v>
      </c>
      <c r="FC71" s="43" t="s">
        <v>339</v>
      </c>
      <c r="FD71" s="43" t="s">
        <v>341</v>
      </c>
      <c r="FE71" s="43" t="s">
        <v>341</v>
      </c>
      <c r="FF71" s="43" t="s">
        <v>339</v>
      </c>
      <c r="FG71" s="43" t="s">
        <v>339</v>
      </c>
      <c r="FH71" s="43" t="s">
        <v>339</v>
      </c>
      <c r="FI71" s="43" t="s">
        <v>339</v>
      </c>
      <c r="FJ71" s="43" t="s">
        <v>341</v>
      </c>
      <c r="FK71" s="43" t="s">
        <v>339</v>
      </c>
      <c r="FL71" s="43" t="s">
        <v>339</v>
      </c>
      <c r="FM71" s="43" t="s">
        <v>339</v>
      </c>
      <c r="FN71" s="43" t="s">
        <v>339</v>
      </c>
      <c r="FO71" s="43" t="s">
        <v>339</v>
      </c>
      <c r="FP71" s="43" t="s">
        <v>339</v>
      </c>
      <c r="FQ71" s="43" t="s">
        <v>341</v>
      </c>
      <c r="FR71" s="43" t="s">
        <v>339</v>
      </c>
      <c r="FS71" s="43" t="s">
        <v>339</v>
      </c>
      <c r="FT71" s="43" t="s">
        <v>339</v>
      </c>
      <c r="FU71" s="43" t="s">
        <v>338</v>
      </c>
      <c r="FV71" s="43" t="s">
        <v>338</v>
      </c>
      <c r="FW71" s="43" t="s">
        <v>338</v>
      </c>
      <c r="FX71" s="43" t="s">
        <v>338</v>
      </c>
      <c r="FY71" s="43" t="s">
        <v>338</v>
      </c>
      <c r="FZ71" s="43" t="s">
        <v>340</v>
      </c>
      <c r="GA71" s="43" t="s">
        <v>340</v>
      </c>
      <c r="GB71" s="43" t="s">
        <v>341</v>
      </c>
      <c r="GC71" s="43" t="s">
        <v>340</v>
      </c>
      <c r="GD71" s="43" t="s">
        <v>341</v>
      </c>
      <c r="GE71" s="43" t="s">
        <v>341</v>
      </c>
      <c r="GF71" s="43" t="s">
        <v>339</v>
      </c>
      <c r="GG71" s="43" t="s">
        <v>339</v>
      </c>
      <c r="GH71" s="43" t="s">
        <v>339</v>
      </c>
      <c r="GI71" s="43" t="s">
        <v>339</v>
      </c>
      <c r="GJ71" s="43" t="s">
        <v>339</v>
      </c>
      <c r="GK71" s="43" t="s">
        <v>339</v>
      </c>
      <c r="GL71" s="43" t="s">
        <v>338</v>
      </c>
      <c r="GM71" s="43" t="s">
        <v>338</v>
      </c>
      <c r="GN71" s="43" t="s">
        <v>338</v>
      </c>
      <c r="GO71" s="43" t="s">
        <v>338</v>
      </c>
      <c r="GP71" s="43" t="s">
        <v>338</v>
      </c>
      <c r="GQ71" s="43" t="s">
        <v>338</v>
      </c>
      <c r="GR71" s="43" t="s">
        <v>338</v>
      </c>
      <c r="GS71" s="43" t="s">
        <v>341</v>
      </c>
    </row>
    <row r="72" spans="1:201" x14ac:dyDescent="0.3">
      <c r="A72" s="43"/>
      <c r="B72" s="47" t="s">
        <v>739</v>
      </c>
      <c r="C72" s="47" t="s">
        <v>502</v>
      </c>
      <c r="D72" s="43" t="s">
        <v>337</v>
      </c>
      <c r="E72" s="45" t="s">
        <v>329</v>
      </c>
      <c r="F72" s="43" t="s">
        <v>336</v>
      </c>
      <c r="G72" s="43" t="s">
        <v>495</v>
      </c>
      <c r="H72" s="43" t="s">
        <v>497</v>
      </c>
      <c r="I72" s="119" t="s">
        <v>496</v>
      </c>
      <c r="J72" s="119" t="s">
        <v>830</v>
      </c>
      <c r="K72" s="119" t="s">
        <v>844</v>
      </c>
      <c r="L72" s="50">
        <v>11</v>
      </c>
      <c r="M72" s="129" t="s">
        <v>507</v>
      </c>
      <c r="N72" s="43" t="s">
        <v>338</v>
      </c>
      <c r="O72" s="43" t="s">
        <v>338</v>
      </c>
      <c r="P72" s="43" t="s">
        <v>340</v>
      </c>
      <c r="Q72" s="43" t="s">
        <v>338</v>
      </c>
      <c r="R72" s="43" t="s">
        <v>338</v>
      </c>
      <c r="S72" s="43" t="s">
        <v>338</v>
      </c>
      <c r="T72" s="43" t="s">
        <v>341</v>
      </c>
      <c r="U72" s="43" t="s">
        <v>338</v>
      </c>
      <c r="V72" s="43" t="s">
        <v>341</v>
      </c>
      <c r="W72" s="43" t="s">
        <v>341</v>
      </c>
      <c r="X72" s="43" t="s">
        <v>340</v>
      </c>
      <c r="Y72" s="43" t="s">
        <v>340</v>
      </c>
      <c r="Z72" s="43" t="s">
        <v>338</v>
      </c>
      <c r="AA72" s="43" t="s">
        <v>338</v>
      </c>
      <c r="AB72" s="43" t="s">
        <v>338</v>
      </c>
      <c r="AC72" s="43" t="s">
        <v>338</v>
      </c>
      <c r="AD72" s="43" t="s">
        <v>338</v>
      </c>
      <c r="AE72" s="43" t="s">
        <v>338</v>
      </c>
      <c r="AF72" s="43" t="s">
        <v>338</v>
      </c>
      <c r="AG72" s="43" t="s">
        <v>338</v>
      </c>
      <c r="AH72" s="43" t="s">
        <v>338</v>
      </c>
      <c r="AI72" s="43" t="s">
        <v>340</v>
      </c>
      <c r="AJ72" s="43" t="s">
        <v>338</v>
      </c>
      <c r="AK72" s="43" t="s">
        <v>338</v>
      </c>
      <c r="AL72" s="43" t="s">
        <v>341</v>
      </c>
      <c r="AM72" s="43" t="s">
        <v>338</v>
      </c>
      <c r="AN72" s="43" t="s">
        <v>338</v>
      </c>
      <c r="AO72" s="43" t="s">
        <v>338</v>
      </c>
      <c r="AP72" s="43" t="s">
        <v>341</v>
      </c>
      <c r="AQ72" s="43" t="s">
        <v>339</v>
      </c>
      <c r="AR72" s="43" t="s">
        <v>339</v>
      </c>
      <c r="AS72" s="43" t="s">
        <v>339</v>
      </c>
      <c r="AT72" s="43" t="s">
        <v>339</v>
      </c>
      <c r="AU72" s="43" t="s">
        <v>339</v>
      </c>
      <c r="AV72" s="43" t="s">
        <v>338</v>
      </c>
      <c r="AW72" s="43" t="s">
        <v>338</v>
      </c>
      <c r="AX72" s="43" t="s">
        <v>338</v>
      </c>
      <c r="AY72" s="43" t="s">
        <v>338</v>
      </c>
      <c r="AZ72" s="43" t="s">
        <v>341</v>
      </c>
      <c r="BA72" s="43" t="s">
        <v>338</v>
      </c>
      <c r="BB72" s="43" t="s">
        <v>338</v>
      </c>
      <c r="BC72" s="43" t="s">
        <v>340</v>
      </c>
      <c r="BD72" s="43" t="s">
        <v>338</v>
      </c>
      <c r="BE72" s="43" t="s">
        <v>338</v>
      </c>
      <c r="BF72" s="43" t="s">
        <v>339</v>
      </c>
      <c r="BG72" s="43" t="s">
        <v>339</v>
      </c>
      <c r="BH72" s="129" t="s">
        <v>878</v>
      </c>
      <c r="BI72" s="43" t="s">
        <v>338</v>
      </c>
      <c r="BJ72" s="43" t="s">
        <v>338</v>
      </c>
      <c r="BK72" s="43" t="s">
        <v>340</v>
      </c>
      <c r="BL72" s="43" t="s">
        <v>338</v>
      </c>
      <c r="BM72" s="43" t="s">
        <v>338</v>
      </c>
      <c r="BN72" s="43" t="s">
        <v>338</v>
      </c>
      <c r="BO72" s="43" t="s">
        <v>341</v>
      </c>
      <c r="BP72" s="43" t="s">
        <v>338</v>
      </c>
      <c r="BQ72" s="43" t="s">
        <v>341</v>
      </c>
      <c r="BR72" s="43" t="s">
        <v>341</v>
      </c>
      <c r="BS72" s="43" t="s">
        <v>338</v>
      </c>
      <c r="BT72" s="43" t="s">
        <v>338</v>
      </c>
      <c r="BU72" s="43" t="s">
        <v>338</v>
      </c>
      <c r="BV72" s="43" t="s">
        <v>338</v>
      </c>
      <c r="BW72" s="43" t="s">
        <v>338</v>
      </c>
      <c r="BX72" s="43" t="s">
        <v>341</v>
      </c>
      <c r="BY72" s="43" t="s">
        <v>338</v>
      </c>
      <c r="BZ72" s="43" t="s">
        <v>340</v>
      </c>
      <c r="CA72" s="43" t="s">
        <v>338</v>
      </c>
      <c r="CB72" s="43" t="s">
        <v>338</v>
      </c>
      <c r="CC72" s="43" t="s">
        <v>341</v>
      </c>
      <c r="CD72" s="43" t="s">
        <v>338</v>
      </c>
      <c r="CE72" s="43" t="s">
        <v>340</v>
      </c>
      <c r="CF72" s="43" t="s">
        <v>338</v>
      </c>
      <c r="CG72" s="43" t="s">
        <v>338</v>
      </c>
      <c r="CH72" s="43" t="s">
        <v>341</v>
      </c>
      <c r="CI72" s="43" t="s">
        <v>341</v>
      </c>
      <c r="CJ72" s="43" t="s">
        <v>340</v>
      </c>
      <c r="CK72" s="43" t="s">
        <v>341</v>
      </c>
      <c r="CL72" s="43" t="s">
        <v>338</v>
      </c>
      <c r="CM72" s="43" t="s">
        <v>341</v>
      </c>
      <c r="CN72" s="43" t="s">
        <v>338</v>
      </c>
      <c r="CO72" s="43" t="s">
        <v>338</v>
      </c>
      <c r="CP72" s="43" t="s">
        <v>338</v>
      </c>
      <c r="CQ72" s="43" t="s">
        <v>338</v>
      </c>
      <c r="CR72" s="43" t="s">
        <v>341</v>
      </c>
      <c r="CS72" s="43" t="s">
        <v>341</v>
      </c>
      <c r="CT72" s="43" t="s">
        <v>341</v>
      </c>
      <c r="CU72" s="43" t="s">
        <v>338</v>
      </c>
      <c r="CV72" s="43" t="s">
        <v>341</v>
      </c>
      <c r="CW72" s="43" t="s">
        <v>339</v>
      </c>
      <c r="CX72" s="43" t="s">
        <v>339</v>
      </c>
      <c r="CY72" s="43" t="s">
        <v>339</v>
      </c>
      <c r="CZ72" s="43" t="s">
        <v>341</v>
      </c>
      <c r="DA72" s="43" t="s">
        <v>339</v>
      </c>
      <c r="DB72" s="43" t="s">
        <v>339</v>
      </c>
      <c r="DC72" s="43" t="s">
        <v>339</v>
      </c>
      <c r="DD72" s="43" t="s">
        <v>339</v>
      </c>
      <c r="DE72" s="43" t="s">
        <v>340</v>
      </c>
      <c r="DF72" s="43" t="s">
        <v>340</v>
      </c>
      <c r="DG72" s="43" t="s">
        <v>338</v>
      </c>
      <c r="DH72" s="43" t="s">
        <v>338</v>
      </c>
      <c r="DI72" s="43" t="s">
        <v>338</v>
      </c>
      <c r="DJ72" s="43" t="s">
        <v>338</v>
      </c>
      <c r="DK72" s="43" t="s">
        <v>338</v>
      </c>
      <c r="DL72" s="43" t="s">
        <v>340</v>
      </c>
      <c r="DM72" s="43" t="s">
        <v>338</v>
      </c>
      <c r="DN72" s="43" t="s">
        <v>340</v>
      </c>
      <c r="DO72" s="43" t="s">
        <v>338</v>
      </c>
      <c r="DP72" s="43" t="s">
        <v>338</v>
      </c>
      <c r="DQ72" s="43" t="s">
        <v>338</v>
      </c>
      <c r="DR72" s="43" t="s">
        <v>338</v>
      </c>
      <c r="DS72" s="43" t="s">
        <v>340</v>
      </c>
      <c r="DT72" s="43" t="s">
        <v>338</v>
      </c>
      <c r="DU72" s="43" t="s">
        <v>341</v>
      </c>
      <c r="DV72" s="43" t="s">
        <v>339</v>
      </c>
      <c r="DW72" s="43" t="s">
        <v>339</v>
      </c>
      <c r="DX72" s="43" t="s">
        <v>339</v>
      </c>
      <c r="DY72" s="43" t="s">
        <v>339</v>
      </c>
      <c r="DZ72" s="43" t="s">
        <v>339</v>
      </c>
      <c r="EA72" s="43" t="s">
        <v>339</v>
      </c>
      <c r="EB72" s="43" t="s">
        <v>341</v>
      </c>
      <c r="EC72" s="43" t="s">
        <v>339</v>
      </c>
      <c r="ED72" s="43" t="s">
        <v>339</v>
      </c>
      <c r="EE72" s="43" t="s">
        <v>339</v>
      </c>
      <c r="EF72" s="43" t="s">
        <v>339</v>
      </c>
      <c r="EG72" s="43" t="s">
        <v>339</v>
      </c>
      <c r="EH72" s="43" t="s">
        <v>339</v>
      </c>
      <c r="EI72" s="43" t="s">
        <v>339</v>
      </c>
      <c r="EJ72" s="43" t="s">
        <v>339</v>
      </c>
      <c r="EK72" s="43" t="s">
        <v>339</v>
      </c>
      <c r="EL72" s="43" t="s">
        <v>341</v>
      </c>
      <c r="EM72" s="43" t="s">
        <v>339</v>
      </c>
      <c r="EN72" s="43" t="s">
        <v>341</v>
      </c>
      <c r="EO72" s="43" t="s">
        <v>341</v>
      </c>
      <c r="EP72" s="43" t="s">
        <v>341</v>
      </c>
      <c r="EQ72" s="43" t="s">
        <v>338</v>
      </c>
      <c r="ER72" s="43" t="s">
        <v>338</v>
      </c>
      <c r="ES72" s="43" t="s">
        <v>338</v>
      </c>
      <c r="ET72" s="43" t="s">
        <v>341</v>
      </c>
      <c r="EU72" s="43" t="s">
        <v>339</v>
      </c>
      <c r="EV72" s="43" t="s">
        <v>339</v>
      </c>
      <c r="EW72" s="43" t="s">
        <v>339</v>
      </c>
      <c r="EX72" s="43" t="s">
        <v>339</v>
      </c>
      <c r="EY72" s="43" t="s">
        <v>339</v>
      </c>
      <c r="EZ72" s="43" t="s">
        <v>341</v>
      </c>
      <c r="FA72" s="43" t="s">
        <v>339</v>
      </c>
      <c r="FB72" s="43" t="s">
        <v>341</v>
      </c>
      <c r="FC72" s="43" t="s">
        <v>339</v>
      </c>
      <c r="FD72" s="43" t="s">
        <v>341</v>
      </c>
      <c r="FE72" s="43" t="s">
        <v>341</v>
      </c>
      <c r="FF72" s="43" t="s">
        <v>339</v>
      </c>
      <c r="FG72" s="43" t="s">
        <v>339</v>
      </c>
      <c r="FH72" s="43" t="s">
        <v>339</v>
      </c>
      <c r="FI72" s="43" t="s">
        <v>339</v>
      </c>
      <c r="FJ72" s="43" t="s">
        <v>341</v>
      </c>
      <c r="FK72" s="43" t="s">
        <v>339</v>
      </c>
      <c r="FL72" s="43" t="s">
        <v>339</v>
      </c>
      <c r="FM72" s="43" t="s">
        <v>339</v>
      </c>
      <c r="FN72" s="43" t="s">
        <v>339</v>
      </c>
      <c r="FO72" s="43" t="s">
        <v>339</v>
      </c>
      <c r="FP72" s="43" t="s">
        <v>339</v>
      </c>
      <c r="FQ72" s="43" t="s">
        <v>341</v>
      </c>
      <c r="FR72" s="43" t="s">
        <v>339</v>
      </c>
      <c r="FS72" s="43" t="s">
        <v>339</v>
      </c>
      <c r="FT72" s="43" t="s">
        <v>339</v>
      </c>
      <c r="FU72" s="43" t="s">
        <v>338</v>
      </c>
      <c r="FV72" s="43" t="s">
        <v>338</v>
      </c>
      <c r="FW72" s="43" t="s">
        <v>338</v>
      </c>
      <c r="FX72" s="43" t="s">
        <v>338</v>
      </c>
      <c r="FY72" s="43" t="s">
        <v>338</v>
      </c>
      <c r="FZ72" s="43" t="s">
        <v>340</v>
      </c>
      <c r="GA72" s="43" t="s">
        <v>340</v>
      </c>
      <c r="GB72" s="43" t="s">
        <v>340</v>
      </c>
      <c r="GC72" s="43" t="s">
        <v>340</v>
      </c>
      <c r="GD72" s="43" t="s">
        <v>341</v>
      </c>
      <c r="GE72" s="43" t="s">
        <v>340</v>
      </c>
      <c r="GF72" s="43" t="s">
        <v>338</v>
      </c>
      <c r="GG72" s="43" t="s">
        <v>338</v>
      </c>
      <c r="GH72" s="43" t="s">
        <v>338</v>
      </c>
      <c r="GI72" s="43" t="s">
        <v>338</v>
      </c>
      <c r="GJ72" s="43" t="s">
        <v>340</v>
      </c>
      <c r="GK72" s="43" t="s">
        <v>338</v>
      </c>
      <c r="GL72" s="43" t="s">
        <v>338</v>
      </c>
      <c r="GM72" s="43" t="s">
        <v>338</v>
      </c>
      <c r="GN72" s="43" t="s">
        <v>338</v>
      </c>
      <c r="GO72" s="43" t="s">
        <v>338</v>
      </c>
      <c r="GP72" s="43" t="s">
        <v>338</v>
      </c>
      <c r="GQ72" s="43" t="s">
        <v>338</v>
      </c>
      <c r="GR72" s="43" t="s">
        <v>338</v>
      </c>
      <c r="GS72" s="43" t="s">
        <v>341</v>
      </c>
    </row>
    <row r="73" spans="1:201" x14ac:dyDescent="0.3">
      <c r="A73" s="43"/>
      <c r="B73" s="47" t="s">
        <v>739</v>
      </c>
      <c r="C73" s="47" t="s">
        <v>502</v>
      </c>
      <c r="D73" s="43" t="s">
        <v>337</v>
      </c>
      <c r="E73" s="45" t="s">
        <v>330</v>
      </c>
      <c r="F73" s="43" t="s">
        <v>336</v>
      </c>
      <c r="G73" s="43" t="s">
        <v>495</v>
      </c>
      <c r="H73" s="43" t="s">
        <v>497</v>
      </c>
      <c r="I73" s="119" t="s">
        <v>496</v>
      </c>
      <c r="J73" s="119" t="s">
        <v>832</v>
      </c>
      <c r="K73" s="119" t="s">
        <v>845</v>
      </c>
      <c r="L73" s="50">
        <v>19</v>
      </c>
      <c r="M73" s="129" t="s">
        <v>507</v>
      </c>
      <c r="N73" s="43" t="s">
        <v>338</v>
      </c>
      <c r="O73" s="43" t="s">
        <v>338</v>
      </c>
      <c r="P73" s="43" t="s">
        <v>340</v>
      </c>
      <c r="Q73" s="43" t="s">
        <v>338</v>
      </c>
      <c r="R73" s="43" t="s">
        <v>338</v>
      </c>
      <c r="S73" s="43" t="s">
        <v>338</v>
      </c>
      <c r="T73" s="43" t="s">
        <v>341</v>
      </c>
      <c r="U73" s="43" t="s">
        <v>338</v>
      </c>
      <c r="V73" s="43" t="s">
        <v>341</v>
      </c>
      <c r="W73" s="43" t="s">
        <v>341</v>
      </c>
      <c r="X73" s="43" t="s">
        <v>340</v>
      </c>
      <c r="Y73" s="43" t="s">
        <v>340</v>
      </c>
      <c r="Z73" s="43" t="s">
        <v>338</v>
      </c>
      <c r="AA73" s="43" t="s">
        <v>338</v>
      </c>
      <c r="AB73" s="43" t="s">
        <v>338</v>
      </c>
      <c r="AC73" s="43" t="s">
        <v>338</v>
      </c>
      <c r="AD73" s="43" t="s">
        <v>338</v>
      </c>
      <c r="AE73" s="43" t="s">
        <v>338</v>
      </c>
      <c r="AF73" s="43" t="s">
        <v>338</v>
      </c>
      <c r="AG73" s="43" t="s">
        <v>338</v>
      </c>
      <c r="AH73" s="43" t="s">
        <v>338</v>
      </c>
      <c r="AI73" s="43" t="s">
        <v>340</v>
      </c>
      <c r="AJ73" s="43" t="s">
        <v>338</v>
      </c>
      <c r="AK73" s="43" t="s">
        <v>338</v>
      </c>
      <c r="AL73" s="43" t="s">
        <v>341</v>
      </c>
      <c r="AM73" s="43" t="s">
        <v>338</v>
      </c>
      <c r="AN73" s="43" t="s">
        <v>338</v>
      </c>
      <c r="AO73" s="43" t="s">
        <v>338</v>
      </c>
      <c r="AP73" s="43" t="s">
        <v>341</v>
      </c>
      <c r="AQ73" s="43" t="s">
        <v>339</v>
      </c>
      <c r="AR73" s="43" t="s">
        <v>339</v>
      </c>
      <c r="AS73" s="43" t="s">
        <v>339</v>
      </c>
      <c r="AT73" s="43" t="s">
        <v>339</v>
      </c>
      <c r="AU73" s="43" t="s">
        <v>339</v>
      </c>
      <c r="AV73" s="43" t="s">
        <v>338</v>
      </c>
      <c r="AW73" s="43" t="s">
        <v>338</v>
      </c>
      <c r="AX73" s="43" t="s">
        <v>338</v>
      </c>
      <c r="AY73" s="43" t="s">
        <v>338</v>
      </c>
      <c r="AZ73" s="43" t="s">
        <v>341</v>
      </c>
      <c r="BA73" s="43" t="s">
        <v>338</v>
      </c>
      <c r="BB73" s="43" t="s">
        <v>338</v>
      </c>
      <c r="BC73" s="43" t="s">
        <v>340</v>
      </c>
      <c r="BD73" s="43" t="s">
        <v>338</v>
      </c>
      <c r="BE73" s="43" t="s">
        <v>338</v>
      </c>
      <c r="BF73" s="43" t="s">
        <v>339</v>
      </c>
      <c r="BG73" s="43" t="s">
        <v>339</v>
      </c>
      <c r="BH73" s="129" t="s">
        <v>878</v>
      </c>
      <c r="BI73" s="43" t="s">
        <v>338</v>
      </c>
      <c r="BJ73" s="43" t="s">
        <v>338</v>
      </c>
      <c r="BK73" s="43" t="s">
        <v>340</v>
      </c>
      <c r="BL73" s="43" t="s">
        <v>338</v>
      </c>
      <c r="BM73" s="43" t="s">
        <v>338</v>
      </c>
      <c r="BN73" s="43" t="s">
        <v>338</v>
      </c>
      <c r="BO73" s="43" t="s">
        <v>341</v>
      </c>
      <c r="BP73" s="43" t="s">
        <v>338</v>
      </c>
      <c r="BQ73" s="43" t="s">
        <v>341</v>
      </c>
      <c r="BR73" s="43" t="s">
        <v>341</v>
      </c>
      <c r="BS73" s="43" t="s">
        <v>338</v>
      </c>
      <c r="BT73" s="43" t="s">
        <v>338</v>
      </c>
      <c r="BU73" s="43" t="s">
        <v>338</v>
      </c>
      <c r="BV73" s="43" t="s">
        <v>338</v>
      </c>
      <c r="BW73" s="43" t="s">
        <v>338</v>
      </c>
      <c r="BX73" s="43" t="s">
        <v>341</v>
      </c>
      <c r="BY73" s="43" t="s">
        <v>338</v>
      </c>
      <c r="BZ73" s="43" t="s">
        <v>340</v>
      </c>
      <c r="CA73" s="43" t="s">
        <v>338</v>
      </c>
      <c r="CB73" s="43" t="s">
        <v>338</v>
      </c>
      <c r="CC73" s="43" t="s">
        <v>341</v>
      </c>
      <c r="CD73" s="43" t="s">
        <v>338</v>
      </c>
      <c r="CE73" s="43" t="s">
        <v>340</v>
      </c>
      <c r="CF73" s="43" t="s">
        <v>338</v>
      </c>
      <c r="CG73" s="43" t="s">
        <v>338</v>
      </c>
      <c r="CH73" s="43" t="s">
        <v>341</v>
      </c>
      <c r="CI73" s="43" t="s">
        <v>341</v>
      </c>
      <c r="CJ73" s="43" t="s">
        <v>340</v>
      </c>
      <c r="CK73" s="43" t="s">
        <v>341</v>
      </c>
      <c r="CL73" s="43" t="s">
        <v>338</v>
      </c>
      <c r="CM73" s="43" t="s">
        <v>341</v>
      </c>
      <c r="CN73" s="43" t="s">
        <v>338</v>
      </c>
      <c r="CO73" s="43" t="s">
        <v>338</v>
      </c>
      <c r="CP73" s="43" t="s">
        <v>338</v>
      </c>
      <c r="CQ73" s="43" t="s">
        <v>338</v>
      </c>
      <c r="CR73" s="43" t="s">
        <v>341</v>
      </c>
      <c r="CS73" s="43" t="s">
        <v>341</v>
      </c>
      <c r="CT73" s="43" t="s">
        <v>341</v>
      </c>
      <c r="CU73" s="43" t="s">
        <v>338</v>
      </c>
      <c r="CV73" s="43" t="s">
        <v>341</v>
      </c>
      <c r="CW73" s="43" t="s">
        <v>339</v>
      </c>
      <c r="CX73" s="43" t="s">
        <v>339</v>
      </c>
      <c r="CY73" s="43" t="s">
        <v>339</v>
      </c>
      <c r="CZ73" s="43" t="s">
        <v>341</v>
      </c>
      <c r="DA73" s="43" t="s">
        <v>339</v>
      </c>
      <c r="DB73" s="43" t="s">
        <v>339</v>
      </c>
      <c r="DC73" s="43" t="s">
        <v>339</v>
      </c>
      <c r="DD73" s="43" t="s">
        <v>339</v>
      </c>
      <c r="DE73" s="43" t="s">
        <v>340</v>
      </c>
      <c r="DF73" s="43" t="s">
        <v>340</v>
      </c>
      <c r="DG73" s="43" t="s">
        <v>338</v>
      </c>
      <c r="DH73" s="43" t="s">
        <v>338</v>
      </c>
      <c r="DI73" s="43" t="s">
        <v>338</v>
      </c>
      <c r="DJ73" s="43" t="s">
        <v>338</v>
      </c>
      <c r="DK73" s="43" t="s">
        <v>338</v>
      </c>
      <c r="DL73" s="43" t="s">
        <v>340</v>
      </c>
      <c r="DM73" s="43" t="s">
        <v>338</v>
      </c>
      <c r="DN73" s="43" t="s">
        <v>340</v>
      </c>
      <c r="DO73" s="43" t="s">
        <v>338</v>
      </c>
      <c r="DP73" s="43" t="s">
        <v>338</v>
      </c>
      <c r="DQ73" s="43" t="s">
        <v>338</v>
      </c>
      <c r="DR73" s="43" t="s">
        <v>338</v>
      </c>
      <c r="DS73" s="43" t="s">
        <v>340</v>
      </c>
      <c r="DT73" s="43" t="s">
        <v>338</v>
      </c>
      <c r="DU73" s="43" t="s">
        <v>341</v>
      </c>
      <c r="DV73" s="43" t="s">
        <v>339</v>
      </c>
      <c r="DW73" s="43" t="s">
        <v>339</v>
      </c>
      <c r="DX73" s="43" t="s">
        <v>339</v>
      </c>
      <c r="DY73" s="43" t="s">
        <v>339</v>
      </c>
      <c r="DZ73" s="43" t="s">
        <v>339</v>
      </c>
      <c r="EA73" s="43" t="s">
        <v>339</v>
      </c>
      <c r="EB73" s="43" t="s">
        <v>341</v>
      </c>
      <c r="EC73" s="43" t="s">
        <v>339</v>
      </c>
      <c r="ED73" s="43" t="s">
        <v>339</v>
      </c>
      <c r="EE73" s="43" t="s">
        <v>339</v>
      </c>
      <c r="EF73" s="43" t="s">
        <v>339</v>
      </c>
      <c r="EG73" s="43" t="s">
        <v>339</v>
      </c>
      <c r="EH73" s="43" t="s">
        <v>339</v>
      </c>
      <c r="EI73" s="43" t="s">
        <v>339</v>
      </c>
      <c r="EJ73" s="43" t="s">
        <v>339</v>
      </c>
      <c r="EK73" s="43" t="s">
        <v>339</v>
      </c>
      <c r="EL73" s="43" t="s">
        <v>341</v>
      </c>
      <c r="EM73" s="43" t="s">
        <v>339</v>
      </c>
      <c r="EN73" s="43" t="s">
        <v>341</v>
      </c>
      <c r="EO73" s="43" t="s">
        <v>341</v>
      </c>
      <c r="EP73" s="43" t="s">
        <v>341</v>
      </c>
      <c r="EQ73" s="43" t="s">
        <v>338</v>
      </c>
      <c r="ER73" s="43" t="s">
        <v>338</v>
      </c>
      <c r="ES73" s="43" t="s">
        <v>338</v>
      </c>
      <c r="ET73" s="43" t="s">
        <v>341</v>
      </c>
      <c r="EU73" s="43" t="s">
        <v>339</v>
      </c>
      <c r="EV73" s="43" t="s">
        <v>339</v>
      </c>
      <c r="EW73" s="43" t="s">
        <v>339</v>
      </c>
      <c r="EX73" s="43" t="s">
        <v>339</v>
      </c>
      <c r="EY73" s="43" t="s">
        <v>339</v>
      </c>
      <c r="EZ73" s="43" t="s">
        <v>341</v>
      </c>
      <c r="FA73" s="43" t="s">
        <v>339</v>
      </c>
      <c r="FB73" s="43" t="s">
        <v>341</v>
      </c>
      <c r="FC73" s="43" t="s">
        <v>339</v>
      </c>
      <c r="FD73" s="43" t="s">
        <v>341</v>
      </c>
      <c r="FE73" s="43" t="s">
        <v>341</v>
      </c>
      <c r="FF73" s="43" t="s">
        <v>339</v>
      </c>
      <c r="FG73" s="43" t="s">
        <v>339</v>
      </c>
      <c r="FH73" s="43" t="s">
        <v>339</v>
      </c>
      <c r="FI73" s="43" t="s">
        <v>339</v>
      </c>
      <c r="FJ73" s="43" t="s">
        <v>341</v>
      </c>
      <c r="FK73" s="43" t="s">
        <v>339</v>
      </c>
      <c r="FL73" s="43" t="s">
        <v>339</v>
      </c>
      <c r="FM73" s="43" t="s">
        <v>339</v>
      </c>
      <c r="FN73" s="43" t="s">
        <v>339</v>
      </c>
      <c r="FO73" s="43" t="s">
        <v>339</v>
      </c>
      <c r="FP73" s="43" t="s">
        <v>339</v>
      </c>
      <c r="FQ73" s="43" t="s">
        <v>341</v>
      </c>
      <c r="FR73" s="43" t="s">
        <v>339</v>
      </c>
      <c r="FS73" s="43" t="s">
        <v>339</v>
      </c>
      <c r="FT73" s="43" t="s">
        <v>339</v>
      </c>
      <c r="FU73" s="43" t="s">
        <v>338</v>
      </c>
      <c r="FV73" s="43" t="s">
        <v>338</v>
      </c>
      <c r="FW73" s="43" t="s">
        <v>338</v>
      </c>
      <c r="FX73" s="43" t="s">
        <v>338</v>
      </c>
      <c r="FY73" s="43" t="s">
        <v>338</v>
      </c>
      <c r="FZ73" s="43" t="s">
        <v>340</v>
      </c>
      <c r="GA73" s="43" t="s">
        <v>340</v>
      </c>
      <c r="GB73" s="43" t="s">
        <v>340</v>
      </c>
      <c r="GC73" s="43" t="s">
        <v>340</v>
      </c>
      <c r="GD73" s="43" t="s">
        <v>341</v>
      </c>
      <c r="GE73" s="43" t="s">
        <v>340</v>
      </c>
      <c r="GF73" s="43" t="s">
        <v>338</v>
      </c>
      <c r="GG73" s="43" t="s">
        <v>338</v>
      </c>
      <c r="GH73" s="43" t="s">
        <v>338</v>
      </c>
      <c r="GI73" s="43" t="s">
        <v>338</v>
      </c>
      <c r="GJ73" s="43" t="s">
        <v>340</v>
      </c>
      <c r="GK73" s="43" t="s">
        <v>338</v>
      </c>
      <c r="GL73" s="43" t="s">
        <v>338</v>
      </c>
      <c r="GM73" s="43" t="s">
        <v>338</v>
      </c>
      <c r="GN73" s="43" t="s">
        <v>338</v>
      </c>
      <c r="GO73" s="43" t="s">
        <v>338</v>
      </c>
      <c r="GP73" s="43" t="s">
        <v>338</v>
      </c>
      <c r="GQ73" s="43" t="s">
        <v>338</v>
      </c>
      <c r="GR73" s="43" t="s">
        <v>338</v>
      </c>
      <c r="GS73" s="43" t="s">
        <v>341</v>
      </c>
    </row>
    <row r="74" spans="1:201" x14ac:dyDescent="0.3">
      <c r="A74" s="43"/>
      <c r="B74" s="47" t="s">
        <v>739</v>
      </c>
      <c r="C74" s="47" t="s">
        <v>502</v>
      </c>
      <c r="D74" s="43" t="s">
        <v>337</v>
      </c>
      <c r="E74" s="45" t="s">
        <v>337</v>
      </c>
      <c r="F74" s="43" t="s">
        <v>336</v>
      </c>
      <c r="G74" s="43" t="s">
        <v>495</v>
      </c>
      <c r="H74" s="43" t="s">
        <v>497</v>
      </c>
      <c r="I74" s="119" t="s">
        <v>496</v>
      </c>
      <c r="J74" s="119" t="s">
        <v>834</v>
      </c>
      <c r="K74" s="119" t="s">
        <v>846</v>
      </c>
      <c r="L74" s="50">
        <v>27</v>
      </c>
      <c r="M74" s="129" t="s">
        <v>507</v>
      </c>
      <c r="N74" s="43" t="s">
        <v>338</v>
      </c>
      <c r="O74" s="43" t="s">
        <v>338</v>
      </c>
      <c r="P74" s="43" t="s">
        <v>340</v>
      </c>
      <c r="Q74" s="43" t="s">
        <v>338</v>
      </c>
      <c r="R74" s="43" t="s">
        <v>338</v>
      </c>
      <c r="S74" s="43" t="s">
        <v>338</v>
      </c>
      <c r="T74" s="43" t="s">
        <v>341</v>
      </c>
      <c r="U74" s="43" t="s">
        <v>338</v>
      </c>
      <c r="V74" s="43" t="s">
        <v>341</v>
      </c>
      <c r="W74" s="43" t="s">
        <v>341</v>
      </c>
      <c r="X74" s="43" t="s">
        <v>340</v>
      </c>
      <c r="Y74" s="43" t="s">
        <v>340</v>
      </c>
      <c r="Z74" s="43" t="s">
        <v>338</v>
      </c>
      <c r="AA74" s="43" t="s">
        <v>338</v>
      </c>
      <c r="AB74" s="43" t="s">
        <v>338</v>
      </c>
      <c r="AC74" s="43" t="s">
        <v>338</v>
      </c>
      <c r="AD74" s="43" t="s">
        <v>338</v>
      </c>
      <c r="AE74" s="43" t="s">
        <v>338</v>
      </c>
      <c r="AF74" s="43" t="s">
        <v>338</v>
      </c>
      <c r="AG74" s="43" t="s">
        <v>338</v>
      </c>
      <c r="AH74" s="43" t="s">
        <v>338</v>
      </c>
      <c r="AI74" s="43" t="s">
        <v>340</v>
      </c>
      <c r="AJ74" s="43" t="s">
        <v>338</v>
      </c>
      <c r="AK74" s="43" t="s">
        <v>338</v>
      </c>
      <c r="AL74" s="43" t="s">
        <v>341</v>
      </c>
      <c r="AM74" s="43" t="s">
        <v>338</v>
      </c>
      <c r="AN74" s="43" t="s">
        <v>338</v>
      </c>
      <c r="AO74" s="43" t="s">
        <v>338</v>
      </c>
      <c r="AP74" s="43" t="s">
        <v>341</v>
      </c>
      <c r="AQ74" s="43" t="s">
        <v>339</v>
      </c>
      <c r="AR74" s="43" t="s">
        <v>339</v>
      </c>
      <c r="AS74" s="43" t="s">
        <v>339</v>
      </c>
      <c r="AT74" s="43" t="s">
        <v>339</v>
      </c>
      <c r="AU74" s="43" t="s">
        <v>339</v>
      </c>
      <c r="AV74" s="43" t="s">
        <v>341</v>
      </c>
      <c r="AW74" s="43" t="s">
        <v>338</v>
      </c>
      <c r="AX74" s="43" t="s">
        <v>338</v>
      </c>
      <c r="AY74" s="43" t="s">
        <v>338</v>
      </c>
      <c r="AZ74" s="43" t="s">
        <v>341</v>
      </c>
      <c r="BA74" s="43" t="s">
        <v>338</v>
      </c>
      <c r="BB74" s="43" t="s">
        <v>338</v>
      </c>
      <c r="BC74" s="43" t="s">
        <v>340</v>
      </c>
      <c r="BD74" s="43" t="s">
        <v>338</v>
      </c>
      <c r="BE74" s="43" t="s">
        <v>338</v>
      </c>
      <c r="BF74" s="43" t="s">
        <v>339</v>
      </c>
      <c r="BG74" s="43" t="s">
        <v>339</v>
      </c>
      <c r="BH74" s="129" t="s">
        <v>878</v>
      </c>
      <c r="BI74" s="43" t="s">
        <v>338</v>
      </c>
      <c r="BJ74" s="43" t="s">
        <v>338</v>
      </c>
      <c r="BK74" s="43" t="s">
        <v>340</v>
      </c>
      <c r="BL74" s="43" t="s">
        <v>338</v>
      </c>
      <c r="BM74" s="43" t="s">
        <v>338</v>
      </c>
      <c r="BN74" s="43" t="s">
        <v>338</v>
      </c>
      <c r="BO74" s="43" t="s">
        <v>341</v>
      </c>
      <c r="BP74" s="43" t="s">
        <v>338</v>
      </c>
      <c r="BQ74" s="43" t="s">
        <v>341</v>
      </c>
      <c r="BR74" s="43" t="s">
        <v>341</v>
      </c>
      <c r="BS74" s="43" t="s">
        <v>338</v>
      </c>
      <c r="BT74" s="43" t="s">
        <v>338</v>
      </c>
      <c r="BU74" s="43" t="s">
        <v>338</v>
      </c>
      <c r="BV74" s="43" t="s">
        <v>338</v>
      </c>
      <c r="BW74" s="43" t="s">
        <v>338</v>
      </c>
      <c r="BX74" s="43" t="s">
        <v>341</v>
      </c>
      <c r="BY74" s="43" t="s">
        <v>338</v>
      </c>
      <c r="BZ74" s="43" t="s">
        <v>340</v>
      </c>
      <c r="CA74" s="43" t="s">
        <v>338</v>
      </c>
      <c r="CB74" s="43" t="s">
        <v>338</v>
      </c>
      <c r="CC74" s="43" t="s">
        <v>341</v>
      </c>
      <c r="CD74" s="43" t="s">
        <v>338</v>
      </c>
      <c r="CE74" s="43" t="s">
        <v>340</v>
      </c>
      <c r="CF74" s="43" t="s">
        <v>338</v>
      </c>
      <c r="CG74" s="43" t="s">
        <v>338</v>
      </c>
      <c r="CH74" s="43" t="s">
        <v>341</v>
      </c>
      <c r="CI74" s="43" t="s">
        <v>341</v>
      </c>
      <c r="CJ74" s="43" t="s">
        <v>341</v>
      </c>
      <c r="CK74" s="43" t="s">
        <v>341</v>
      </c>
      <c r="CL74" s="43" t="s">
        <v>341</v>
      </c>
      <c r="CM74" s="43" t="s">
        <v>341</v>
      </c>
      <c r="CN74" s="43" t="s">
        <v>341</v>
      </c>
      <c r="CO74" s="43" t="s">
        <v>341</v>
      </c>
      <c r="CP74" s="43" t="s">
        <v>341</v>
      </c>
      <c r="CQ74" s="43" t="s">
        <v>341</v>
      </c>
      <c r="CR74" s="43" t="s">
        <v>341</v>
      </c>
      <c r="CS74" s="43" t="s">
        <v>341</v>
      </c>
      <c r="CT74" s="43" t="s">
        <v>341</v>
      </c>
      <c r="CU74" s="43" t="s">
        <v>341</v>
      </c>
      <c r="CV74" s="43" t="s">
        <v>341</v>
      </c>
      <c r="CW74" s="43" t="s">
        <v>339</v>
      </c>
      <c r="CX74" s="43" t="s">
        <v>339</v>
      </c>
      <c r="CY74" s="43" t="s">
        <v>339</v>
      </c>
      <c r="CZ74" s="43" t="s">
        <v>341</v>
      </c>
      <c r="DA74" s="43" t="s">
        <v>339</v>
      </c>
      <c r="DB74" s="43" t="s">
        <v>339</v>
      </c>
      <c r="DC74" s="43" t="s">
        <v>339</v>
      </c>
      <c r="DD74" s="43" t="s">
        <v>339</v>
      </c>
      <c r="DE74" s="43" t="s">
        <v>341</v>
      </c>
      <c r="DF74" s="43" t="s">
        <v>339</v>
      </c>
      <c r="DG74" s="43" t="s">
        <v>339</v>
      </c>
      <c r="DH74" s="43" t="s">
        <v>339</v>
      </c>
      <c r="DI74" s="43" t="s">
        <v>339</v>
      </c>
      <c r="DJ74" s="43" t="s">
        <v>339</v>
      </c>
      <c r="DK74" s="43" t="s">
        <v>339</v>
      </c>
      <c r="DL74" s="43" t="s">
        <v>339</v>
      </c>
      <c r="DM74" s="43" t="s">
        <v>339</v>
      </c>
      <c r="DN74" s="43" t="s">
        <v>341</v>
      </c>
      <c r="DO74" s="43" t="s">
        <v>339</v>
      </c>
      <c r="DP74" s="43" t="s">
        <v>339</v>
      </c>
      <c r="DQ74" s="43" t="s">
        <v>339</v>
      </c>
      <c r="DR74" s="43" t="s">
        <v>339</v>
      </c>
      <c r="DS74" s="43" t="s">
        <v>339</v>
      </c>
      <c r="DT74" s="43" t="s">
        <v>339</v>
      </c>
      <c r="DU74" s="43" t="s">
        <v>341</v>
      </c>
      <c r="DV74" s="43" t="s">
        <v>339</v>
      </c>
      <c r="DW74" s="43" t="s">
        <v>339</v>
      </c>
      <c r="DX74" s="43" t="s">
        <v>339</v>
      </c>
      <c r="DY74" s="43" t="s">
        <v>339</v>
      </c>
      <c r="DZ74" s="43" t="s">
        <v>339</v>
      </c>
      <c r="EA74" s="43" t="s">
        <v>339</v>
      </c>
      <c r="EB74" s="43" t="s">
        <v>341</v>
      </c>
      <c r="EC74" s="43" t="s">
        <v>339</v>
      </c>
      <c r="ED74" s="43" t="s">
        <v>339</v>
      </c>
      <c r="EE74" s="43" t="s">
        <v>339</v>
      </c>
      <c r="EF74" s="43" t="s">
        <v>339</v>
      </c>
      <c r="EG74" s="43" t="s">
        <v>339</v>
      </c>
      <c r="EH74" s="43" t="s">
        <v>339</v>
      </c>
      <c r="EI74" s="43" t="s">
        <v>339</v>
      </c>
      <c r="EJ74" s="43" t="s">
        <v>339</v>
      </c>
      <c r="EK74" s="43" t="s">
        <v>339</v>
      </c>
      <c r="EL74" s="43" t="s">
        <v>341</v>
      </c>
      <c r="EM74" s="43" t="s">
        <v>339</v>
      </c>
      <c r="EN74" s="43" t="s">
        <v>341</v>
      </c>
      <c r="EO74" s="43" t="s">
        <v>341</v>
      </c>
      <c r="EP74" s="43" t="s">
        <v>341</v>
      </c>
      <c r="EQ74" s="43" t="s">
        <v>338</v>
      </c>
      <c r="ER74" s="43" t="s">
        <v>338</v>
      </c>
      <c r="ES74" s="43" t="s">
        <v>338</v>
      </c>
      <c r="ET74" s="43" t="s">
        <v>341</v>
      </c>
      <c r="EU74" s="43" t="s">
        <v>339</v>
      </c>
      <c r="EV74" s="43" t="s">
        <v>339</v>
      </c>
      <c r="EW74" s="43" t="s">
        <v>339</v>
      </c>
      <c r="EX74" s="43" t="s">
        <v>339</v>
      </c>
      <c r="EY74" s="43" t="s">
        <v>339</v>
      </c>
      <c r="EZ74" s="43" t="s">
        <v>341</v>
      </c>
      <c r="FA74" s="43" t="s">
        <v>339</v>
      </c>
      <c r="FB74" s="43" t="s">
        <v>341</v>
      </c>
      <c r="FC74" s="43" t="s">
        <v>339</v>
      </c>
      <c r="FD74" s="43" t="s">
        <v>341</v>
      </c>
      <c r="FE74" s="43" t="s">
        <v>341</v>
      </c>
      <c r="FF74" s="43" t="s">
        <v>339</v>
      </c>
      <c r="FG74" s="43" t="s">
        <v>339</v>
      </c>
      <c r="FH74" s="43" t="s">
        <v>339</v>
      </c>
      <c r="FI74" s="43" t="s">
        <v>339</v>
      </c>
      <c r="FJ74" s="43" t="s">
        <v>341</v>
      </c>
      <c r="FK74" s="43" t="s">
        <v>339</v>
      </c>
      <c r="FL74" s="43" t="s">
        <v>339</v>
      </c>
      <c r="FM74" s="43" t="s">
        <v>339</v>
      </c>
      <c r="FN74" s="43" t="s">
        <v>339</v>
      </c>
      <c r="FO74" s="43" t="s">
        <v>339</v>
      </c>
      <c r="FP74" s="43" t="s">
        <v>339</v>
      </c>
      <c r="FQ74" s="43" t="s">
        <v>341</v>
      </c>
      <c r="FR74" s="43" t="s">
        <v>339</v>
      </c>
      <c r="FS74" s="43" t="s">
        <v>339</v>
      </c>
      <c r="FT74" s="43" t="s">
        <v>339</v>
      </c>
      <c r="FU74" s="43" t="s">
        <v>338</v>
      </c>
      <c r="FV74" s="43" t="s">
        <v>338</v>
      </c>
      <c r="FW74" s="43" t="s">
        <v>338</v>
      </c>
      <c r="FX74" s="43" t="s">
        <v>338</v>
      </c>
      <c r="FY74" s="43" t="s">
        <v>338</v>
      </c>
      <c r="FZ74" s="43" t="s">
        <v>340</v>
      </c>
      <c r="GA74" s="43" t="s">
        <v>340</v>
      </c>
      <c r="GB74" s="43" t="s">
        <v>341</v>
      </c>
      <c r="GC74" s="43" t="s">
        <v>340</v>
      </c>
      <c r="GD74" s="43" t="s">
        <v>341</v>
      </c>
      <c r="GE74" s="43" t="s">
        <v>341</v>
      </c>
      <c r="GF74" s="43" t="s">
        <v>339</v>
      </c>
      <c r="GG74" s="43" t="s">
        <v>339</v>
      </c>
      <c r="GH74" s="43" t="s">
        <v>339</v>
      </c>
      <c r="GI74" s="43" t="s">
        <v>339</v>
      </c>
      <c r="GJ74" s="43" t="s">
        <v>339</v>
      </c>
      <c r="GK74" s="43" t="s">
        <v>339</v>
      </c>
      <c r="GL74" s="43" t="s">
        <v>338</v>
      </c>
      <c r="GM74" s="43" t="s">
        <v>338</v>
      </c>
      <c r="GN74" s="43" t="s">
        <v>338</v>
      </c>
      <c r="GO74" s="43" t="s">
        <v>338</v>
      </c>
      <c r="GP74" s="43" t="s">
        <v>338</v>
      </c>
      <c r="GQ74" s="43" t="s">
        <v>338</v>
      </c>
      <c r="GR74" s="43" t="s">
        <v>338</v>
      </c>
      <c r="GS74" s="43" t="s">
        <v>341</v>
      </c>
    </row>
    <row r="75" spans="1:201" x14ac:dyDescent="0.3">
      <c r="A75" s="43"/>
      <c r="B75" s="47" t="s">
        <v>740</v>
      </c>
      <c r="C75" s="47" t="s">
        <v>502</v>
      </c>
      <c r="D75" s="43" t="s">
        <v>337</v>
      </c>
      <c r="E75" s="45" t="s">
        <v>329</v>
      </c>
      <c r="F75" s="43" t="s">
        <v>433</v>
      </c>
      <c r="G75" s="43" t="s">
        <v>495</v>
      </c>
      <c r="H75" s="43" t="s">
        <v>497</v>
      </c>
      <c r="I75" s="119" t="s">
        <v>498</v>
      </c>
      <c r="J75" s="119" t="s">
        <v>829</v>
      </c>
      <c r="K75" s="119" t="s">
        <v>844</v>
      </c>
      <c r="L75" s="50">
        <v>7</v>
      </c>
      <c r="M75" s="129" t="s">
        <v>507</v>
      </c>
      <c r="N75" s="43" t="s">
        <v>338</v>
      </c>
      <c r="O75" s="43" t="s">
        <v>338</v>
      </c>
      <c r="P75" s="43" t="s">
        <v>340</v>
      </c>
      <c r="Q75" s="43" t="s">
        <v>338</v>
      </c>
      <c r="R75" s="43" t="s">
        <v>338</v>
      </c>
      <c r="S75" s="43" t="s">
        <v>338</v>
      </c>
      <c r="T75" s="43" t="s">
        <v>341</v>
      </c>
      <c r="U75" s="43" t="s">
        <v>338</v>
      </c>
      <c r="V75" s="43" t="s">
        <v>341</v>
      </c>
      <c r="W75" s="43" t="s">
        <v>341</v>
      </c>
      <c r="X75" s="43" t="s">
        <v>340</v>
      </c>
      <c r="Y75" s="43" t="s">
        <v>340</v>
      </c>
      <c r="Z75" s="43" t="s">
        <v>338</v>
      </c>
      <c r="AA75" s="43" t="s">
        <v>338</v>
      </c>
      <c r="AB75" s="43" t="s">
        <v>338</v>
      </c>
      <c r="AC75" s="43" t="s">
        <v>338</v>
      </c>
      <c r="AD75" s="43" t="s">
        <v>338</v>
      </c>
      <c r="AE75" s="43" t="s">
        <v>338</v>
      </c>
      <c r="AF75" s="43" t="s">
        <v>338</v>
      </c>
      <c r="AG75" s="43" t="s">
        <v>338</v>
      </c>
      <c r="AH75" s="43" t="s">
        <v>338</v>
      </c>
      <c r="AI75" s="43" t="s">
        <v>340</v>
      </c>
      <c r="AJ75" s="43" t="s">
        <v>338</v>
      </c>
      <c r="AK75" s="43" t="s">
        <v>338</v>
      </c>
      <c r="AL75" s="43" t="s">
        <v>341</v>
      </c>
      <c r="AM75" s="43" t="s">
        <v>338</v>
      </c>
      <c r="AN75" s="43" t="s">
        <v>338</v>
      </c>
      <c r="AO75" s="43" t="s">
        <v>338</v>
      </c>
      <c r="AP75" s="43" t="s">
        <v>338</v>
      </c>
      <c r="AQ75" s="43" t="s">
        <v>338</v>
      </c>
      <c r="AR75" s="43" t="s">
        <v>341</v>
      </c>
      <c r="AS75" s="43" t="s">
        <v>338</v>
      </c>
      <c r="AT75" s="43" t="s">
        <v>338</v>
      </c>
      <c r="AU75" s="43" t="s">
        <v>338</v>
      </c>
      <c r="AV75" s="43" t="s">
        <v>338</v>
      </c>
      <c r="AW75" s="43" t="s">
        <v>338</v>
      </c>
      <c r="AX75" s="43" t="s">
        <v>338</v>
      </c>
      <c r="AY75" s="43" t="s">
        <v>338</v>
      </c>
      <c r="AZ75" s="43" t="s">
        <v>341</v>
      </c>
      <c r="BA75" s="43" t="s">
        <v>338</v>
      </c>
      <c r="BB75" s="43" t="s">
        <v>338</v>
      </c>
      <c r="BC75" s="43" t="s">
        <v>340</v>
      </c>
      <c r="BD75" s="43" t="s">
        <v>338</v>
      </c>
      <c r="BE75" s="43" t="s">
        <v>338</v>
      </c>
      <c r="BF75" s="43" t="s">
        <v>339</v>
      </c>
      <c r="BG75" s="43" t="s">
        <v>339</v>
      </c>
      <c r="BH75" s="129" t="s">
        <v>878</v>
      </c>
      <c r="BI75" s="43" t="s">
        <v>338</v>
      </c>
      <c r="BJ75" s="43" t="s">
        <v>338</v>
      </c>
      <c r="BK75" s="43" t="s">
        <v>340</v>
      </c>
      <c r="BL75" s="43" t="s">
        <v>338</v>
      </c>
      <c r="BM75" s="43" t="s">
        <v>338</v>
      </c>
      <c r="BN75" s="43" t="s">
        <v>338</v>
      </c>
      <c r="BO75" s="43" t="s">
        <v>341</v>
      </c>
      <c r="BP75" s="43" t="s">
        <v>338</v>
      </c>
      <c r="BQ75" s="43" t="s">
        <v>341</v>
      </c>
      <c r="BR75" s="43" t="s">
        <v>341</v>
      </c>
      <c r="BS75" s="43" t="s">
        <v>338</v>
      </c>
      <c r="BT75" s="43" t="s">
        <v>338</v>
      </c>
      <c r="BU75" s="43" t="s">
        <v>338</v>
      </c>
      <c r="BV75" s="43" t="s">
        <v>338</v>
      </c>
      <c r="BW75" s="43" t="s">
        <v>338</v>
      </c>
      <c r="BX75" s="43" t="s">
        <v>341</v>
      </c>
      <c r="BY75" s="43" t="s">
        <v>338</v>
      </c>
      <c r="BZ75" s="43" t="s">
        <v>340</v>
      </c>
      <c r="CA75" s="43" t="s">
        <v>338</v>
      </c>
      <c r="CB75" s="43" t="s">
        <v>338</v>
      </c>
      <c r="CC75" s="43" t="s">
        <v>341</v>
      </c>
      <c r="CD75" s="43" t="s">
        <v>338</v>
      </c>
      <c r="CE75" s="43" t="s">
        <v>340</v>
      </c>
      <c r="CF75" s="43" t="s">
        <v>338</v>
      </c>
      <c r="CG75" s="43" t="s">
        <v>338</v>
      </c>
      <c r="CH75" s="43" t="s">
        <v>341</v>
      </c>
      <c r="CI75" s="43" t="s">
        <v>341</v>
      </c>
      <c r="CJ75" s="43" t="s">
        <v>340</v>
      </c>
      <c r="CK75" s="43" t="s">
        <v>341</v>
      </c>
      <c r="CL75" s="43" t="s">
        <v>338</v>
      </c>
      <c r="CM75" s="43" t="s">
        <v>341</v>
      </c>
      <c r="CN75" s="43" t="s">
        <v>338</v>
      </c>
      <c r="CO75" s="43" t="s">
        <v>338</v>
      </c>
      <c r="CP75" s="43" t="s">
        <v>338</v>
      </c>
      <c r="CQ75" s="43" t="s">
        <v>338</v>
      </c>
      <c r="CR75" s="43" t="s">
        <v>341</v>
      </c>
      <c r="CS75" s="43" t="s">
        <v>341</v>
      </c>
      <c r="CT75" s="43" t="s">
        <v>341</v>
      </c>
      <c r="CU75" s="43" t="s">
        <v>338</v>
      </c>
      <c r="CV75" s="43" t="s">
        <v>341</v>
      </c>
      <c r="CW75" s="43" t="s">
        <v>339</v>
      </c>
      <c r="CX75" s="43" t="s">
        <v>339</v>
      </c>
      <c r="CY75" s="43" t="s">
        <v>339</v>
      </c>
      <c r="CZ75" s="43" t="s">
        <v>341</v>
      </c>
      <c r="DA75" s="43" t="s">
        <v>339</v>
      </c>
      <c r="DB75" s="43" t="s">
        <v>339</v>
      </c>
      <c r="DC75" s="43" t="s">
        <v>339</v>
      </c>
      <c r="DD75" s="43" t="s">
        <v>339</v>
      </c>
      <c r="DE75" s="43" t="s">
        <v>340</v>
      </c>
      <c r="DF75" s="43" t="s">
        <v>340</v>
      </c>
      <c r="DG75" s="43" t="s">
        <v>338</v>
      </c>
      <c r="DH75" s="43" t="s">
        <v>338</v>
      </c>
      <c r="DI75" s="43" t="s">
        <v>338</v>
      </c>
      <c r="DJ75" s="43" t="s">
        <v>338</v>
      </c>
      <c r="DK75" s="43" t="s">
        <v>338</v>
      </c>
      <c r="DL75" s="43" t="s">
        <v>340</v>
      </c>
      <c r="DM75" s="43" t="s">
        <v>338</v>
      </c>
      <c r="DN75" s="43" t="s">
        <v>340</v>
      </c>
      <c r="DO75" s="43" t="s">
        <v>338</v>
      </c>
      <c r="DP75" s="43" t="s">
        <v>338</v>
      </c>
      <c r="DQ75" s="43" t="s">
        <v>338</v>
      </c>
      <c r="DR75" s="43" t="s">
        <v>338</v>
      </c>
      <c r="DS75" s="43" t="s">
        <v>340</v>
      </c>
      <c r="DT75" s="43" t="s">
        <v>338</v>
      </c>
      <c r="DU75" s="43" t="s">
        <v>341</v>
      </c>
      <c r="DV75" s="43" t="s">
        <v>339</v>
      </c>
      <c r="DW75" s="43" t="s">
        <v>339</v>
      </c>
      <c r="DX75" s="43" t="s">
        <v>339</v>
      </c>
      <c r="DY75" s="43" t="s">
        <v>339</v>
      </c>
      <c r="DZ75" s="43" t="s">
        <v>339</v>
      </c>
      <c r="EA75" s="43" t="s">
        <v>339</v>
      </c>
      <c r="EB75" s="43" t="s">
        <v>341</v>
      </c>
      <c r="EC75" s="43" t="s">
        <v>339</v>
      </c>
      <c r="ED75" s="43" t="s">
        <v>339</v>
      </c>
      <c r="EE75" s="43" t="s">
        <v>339</v>
      </c>
      <c r="EF75" s="43" t="s">
        <v>339</v>
      </c>
      <c r="EG75" s="43" t="s">
        <v>339</v>
      </c>
      <c r="EH75" s="43" t="s">
        <v>339</v>
      </c>
      <c r="EI75" s="43" t="s">
        <v>339</v>
      </c>
      <c r="EJ75" s="43" t="s">
        <v>339</v>
      </c>
      <c r="EK75" s="43" t="s">
        <v>339</v>
      </c>
      <c r="EL75" s="43" t="s">
        <v>341</v>
      </c>
      <c r="EM75" s="43" t="s">
        <v>339</v>
      </c>
      <c r="EN75" s="43" t="s">
        <v>341</v>
      </c>
      <c r="EO75" s="43" t="s">
        <v>341</v>
      </c>
      <c r="EP75" s="43" t="s">
        <v>341</v>
      </c>
      <c r="EQ75" s="43" t="s">
        <v>338</v>
      </c>
      <c r="ER75" s="43" t="s">
        <v>338</v>
      </c>
      <c r="ES75" s="43" t="s">
        <v>338</v>
      </c>
      <c r="ET75" s="43" t="s">
        <v>341</v>
      </c>
      <c r="EU75" s="43" t="s">
        <v>339</v>
      </c>
      <c r="EV75" s="43" t="s">
        <v>339</v>
      </c>
      <c r="EW75" s="43" t="s">
        <v>339</v>
      </c>
      <c r="EX75" s="43" t="s">
        <v>339</v>
      </c>
      <c r="EY75" s="43" t="s">
        <v>339</v>
      </c>
      <c r="EZ75" s="43" t="s">
        <v>341</v>
      </c>
      <c r="FA75" s="43" t="s">
        <v>339</v>
      </c>
      <c r="FB75" s="43" t="s">
        <v>341</v>
      </c>
      <c r="FC75" s="43" t="s">
        <v>339</v>
      </c>
      <c r="FD75" s="43" t="s">
        <v>341</v>
      </c>
      <c r="FE75" s="43" t="s">
        <v>341</v>
      </c>
      <c r="FF75" s="43" t="s">
        <v>339</v>
      </c>
      <c r="FG75" s="43" t="s">
        <v>339</v>
      </c>
      <c r="FH75" s="43" t="s">
        <v>339</v>
      </c>
      <c r="FI75" s="43" t="s">
        <v>339</v>
      </c>
      <c r="FJ75" s="43" t="s">
        <v>341</v>
      </c>
      <c r="FK75" s="43" t="s">
        <v>339</v>
      </c>
      <c r="FL75" s="43" t="s">
        <v>339</v>
      </c>
      <c r="FM75" s="43" t="s">
        <v>339</v>
      </c>
      <c r="FN75" s="43" t="s">
        <v>339</v>
      </c>
      <c r="FO75" s="43" t="s">
        <v>339</v>
      </c>
      <c r="FP75" s="43" t="s">
        <v>339</v>
      </c>
      <c r="FQ75" s="43" t="s">
        <v>341</v>
      </c>
      <c r="FR75" s="43" t="s">
        <v>339</v>
      </c>
      <c r="FS75" s="43" t="s">
        <v>339</v>
      </c>
      <c r="FT75" s="43" t="s">
        <v>339</v>
      </c>
      <c r="FU75" s="43" t="s">
        <v>338</v>
      </c>
      <c r="FV75" s="43" t="s">
        <v>338</v>
      </c>
      <c r="FW75" s="43" t="s">
        <v>338</v>
      </c>
      <c r="FX75" s="43" t="s">
        <v>338</v>
      </c>
      <c r="FY75" s="43" t="s">
        <v>338</v>
      </c>
      <c r="FZ75" s="43" t="s">
        <v>340</v>
      </c>
      <c r="GA75" s="43" t="s">
        <v>340</v>
      </c>
      <c r="GB75" s="43" t="s">
        <v>340</v>
      </c>
      <c r="GC75" s="43" t="s">
        <v>340</v>
      </c>
      <c r="GD75" s="43" t="s">
        <v>341</v>
      </c>
      <c r="GE75" s="43" t="s">
        <v>340</v>
      </c>
      <c r="GF75" s="43" t="s">
        <v>338</v>
      </c>
      <c r="GG75" s="43" t="s">
        <v>338</v>
      </c>
      <c r="GH75" s="43" t="s">
        <v>338</v>
      </c>
      <c r="GI75" s="43" t="s">
        <v>338</v>
      </c>
      <c r="GJ75" s="43" t="s">
        <v>340</v>
      </c>
      <c r="GK75" s="43" t="s">
        <v>338</v>
      </c>
      <c r="GL75" s="43" t="s">
        <v>338</v>
      </c>
      <c r="GM75" s="43" t="s">
        <v>338</v>
      </c>
      <c r="GN75" s="43" t="s">
        <v>338</v>
      </c>
      <c r="GO75" s="43" t="s">
        <v>338</v>
      </c>
      <c r="GP75" s="43" t="s">
        <v>338</v>
      </c>
      <c r="GQ75" s="43" t="s">
        <v>338</v>
      </c>
      <c r="GR75" s="43" t="s">
        <v>338</v>
      </c>
      <c r="GS75" s="43" t="s">
        <v>341</v>
      </c>
    </row>
    <row r="76" spans="1:201" x14ac:dyDescent="0.3">
      <c r="A76" s="43"/>
      <c r="B76" s="47" t="s">
        <v>740</v>
      </c>
      <c r="C76" s="47" t="s">
        <v>502</v>
      </c>
      <c r="D76" s="43" t="s">
        <v>337</v>
      </c>
      <c r="E76" s="45" t="s">
        <v>330</v>
      </c>
      <c r="F76" s="43" t="s">
        <v>433</v>
      </c>
      <c r="G76" s="43" t="s">
        <v>495</v>
      </c>
      <c r="H76" s="43" t="s">
        <v>497</v>
      </c>
      <c r="I76" s="119" t="s">
        <v>498</v>
      </c>
      <c r="J76" s="119" t="s">
        <v>831</v>
      </c>
      <c r="K76" s="119" t="s">
        <v>845</v>
      </c>
      <c r="L76" s="50">
        <v>15</v>
      </c>
      <c r="M76" s="129" t="s">
        <v>507</v>
      </c>
      <c r="N76" s="43" t="s">
        <v>338</v>
      </c>
      <c r="O76" s="43" t="s">
        <v>338</v>
      </c>
      <c r="P76" s="43" t="s">
        <v>340</v>
      </c>
      <c r="Q76" s="43" t="s">
        <v>338</v>
      </c>
      <c r="R76" s="43" t="s">
        <v>338</v>
      </c>
      <c r="S76" s="43" t="s">
        <v>338</v>
      </c>
      <c r="T76" s="43" t="s">
        <v>341</v>
      </c>
      <c r="U76" s="43" t="s">
        <v>338</v>
      </c>
      <c r="V76" s="43" t="s">
        <v>341</v>
      </c>
      <c r="W76" s="43" t="s">
        <v>341</v>
      </c>
      <c r="X76" s="43" t="s">
        <v>340</v>
      </c>
      <c r="Y76" s="43" t="s">
        <v>340</v>
      </c>
      <c r="Z76" s="43" t="s">
        <v>338</v>
      </c>
      <c r="AA76" s="43" t="s">
        <v>338</v>
      </c>
      <c r="AB76" s="43" t="s">
        <v>338</v>
      </c>
      <c r="AC76" s="43" t="s">
        <v>338</v>
      </c>
      <c r="AD76" s="43" t="s">
        <v>338</v>
      </c>
      <c r="AE76" s="43" t="s">
        <v>338</v>
      </c>
      <c r="AF76" s="43" t="s">
        <v>338</v>
      </c>
      <c r="AG76" s="43" t="s">
        <v>338</v>
      </c>
      <c r="AH76" s="43" t="s">
        <v>338</v>
      </c>
      <c r="AI76" s="43" t="s">
        <v>340</v>
      </c>
      <c r="AJ76" s="43" t="s">
        <v>338</v>
      </c>
      <c r="AK76" s="43" t="s">
        <v>338</v>
      </c>
      <c r="AL76" s="43" t="s">
        <v>341</v>
      </c>
      <c r="AM76" s="43" t="s">
        <v>338</v>
      </c>
      <c r="AN76" s="43" t="s">
        <v>338</v>
      </c>
      <c r="AO76" s="43" t="s">
        <v>338</v>
      </c>
      <c r="AP76" s="43" t="s">
        <v>338</v>
      </c>
      <c r="AQ76" s="43" t="s">
        <v>338</v>
      </c>
      <c r="AR76" s="43" t="s">
        <v>341</v>
      </c>
      <c r="AS76" s="43" t="s">
        <v>338</v>
      </c>
      <c r="AT76" s="43" t="s">
        <v>338</v>
      </c>
      <c r="AU76" s="43" t="s">
        <v>338</v>
      </c>
      <c r="AV76" s="43" t="s">
        <v>338</v>
      </c>
      <c r="AW76" s="43" t="s">
        <v>338</v>
      </c>
      <c r="AX76" s="43" t="s">
        <v>338</v>
      </c>
      <c r="AY76" s="43" t="s">
        <v>338</v>
      </c>
      <c r="AZ76" s="43" t="s">
        <v>341</v>
      </c>
      <c r="BA76" s="43" t="s">
        <v>338</v>
      </c>
      <c r="BB76" s="43" t="s">
        <v>338</v>
      </c>
      <c r="BC76" s="43" t="s">
        <v>340</v>
      </c>
      <c r="BD76" s="43" t="s">
        <v>338</v>
      </c>
      <c r="BE76" s="43" t="s">
        <v>338</v>
      </c>
      <c r="BF76" s="43" t="s">
        <v>339</v>
      </c>
      <c r="BG76" s="43" t="s">
        <v>339</v>
      </c>
      <c r="BH76" s="129" t="s">
        <v>878</v>
      </c>
      <c r="BI76" s="43" t="s">
        <v>338</v>
      </c>
      <c r="BJ76" s="43" t="s">
        <v>338</v>
      </c>
      <c r="BK76" s="43" t="s">
        <v>340</v>
      </c>
      <c r="BL76" s="43" t="s">
        <v>338</v>
      </c>
      <c r="BM76" s="43" t="s">
        <v>338</v>
      </c>
      <c r="BN76" s="43" t="s">
        <v>338</v>
      </c>
      <c r="BO76" s="43" t="s">
        <v>341</v>
      </c>
      <c r="BP76" s="43" t="s">
        <v>338</v>
      </c>
      <c r="BQ76" s="43" t="s">
        <v>341</v>
      </c>
      <c r="BR76" s="43" t="s">
        <v>341</v>
      </c>
      <c r="BS76" s="43" t="s">
        <v>338</v>
      </c>
      <c r="BT76" s="43" t="s">
        <v>338</v>
      </c>
      <c r="BU76" s="43" t="s">
        <v>338</v>
      </c>
      <c r="BV76" s="43" t="s">
        <v>338</v>
      </c>
      <c r="BW76" s="43" t="s">
        <v>338</v>
      </c>
      <c r="BX76" s="43" t="s">
        <v>341</v>
      </c>
      <c r="BY76" s="43" t="s">
        <v>338</v>
      </c>
      <c r="BZ76" s="43" t="s">
        <v>340</v>
      </c>
      <c r="CA76" s="43" t="s">
        <v>338</v>
      </c>
      <c r="CB76" s="43" t="s">
        <v>338</v>
      </c>
      <c r="CC76" s="43" t="s">
        <v>341</v>
      </c>
      <c r="CD76" s="43" t="s">
        <v>338</v>
      </c>
      <c r="CE76" s="43" t="s">
        <v>340</v>
      </c>
      <c r="CF76" s="43" t="s">
        <v>338</v>
      </c>
      <c r="CG76" s="43" t="s">
        <v>338</v>
      </c>
      <c r="CH76" s="43" t="s">
        <v>341</v>
      </c>
      <c r="CI76" s="43" t="s">
        <v>341</v>
      </c>
      <c r="CJ76" s="43" t="s">
        <v>340</v>
      </c>
      <c r="CK76" s="43" t="s">
        <v>341</v>
      </c>
      <c r="CL76" s="43" t="s">
        <v>338</v>
      </c>
      <c r="CM76" s="43" t="s">
        <v>341</v>
      </c>
      <c r="CN76" s="43" t="s">
        <v>338</v>
      </c>
      <c r="CO76" s="43" t="s">
        <v>338</v>
      </c>
      <c r="CP76" s="43" t="s">
        <v>338</v>
      </c>
      <c r="CQ76" s="43" t="s">
        <v>338</v>
      </c>
      <c r="CR76" s="43" t="s">
        <v>341</v>
      </c>
      <c r="CS76" s="43" t="s">
        <v>341</v>
      </c>
      <c r="CT76" s="43" t="s">
        <v>341</v>
      </c>
      <c r="CU76" s="43" t="s">
        <v>338</v>
      </c>
      <c r="CV76" s="43" t="s">
        <v>341</v>
      </c>
      <c r="CW76" s="43" t="s">
        <v>339</v>
      </c>
      <c r="CX76" s="43" t="s">
        <v>339</v>
      </c>
      <c r="CY76" s="43" t="s">
        <v>339</v>
      </c>
      <c r="CZ76" s="43" t="s">
        <v>341</v>
      </c>
      <c r="DA76" s="43" t="s">
        <v>339</v>
      </c>
      <c r="DB76" s="43" t="s">
        <v>339</v>
      </c>
      <c r="DC76" s="43" t="s">
        <v>339</v>
      </c>
      <c r="DD76" s="43" t="s">
        <v>339</v>
      </c>
      <c r="DE76" s="43" t="s">
        <v>340</v>
      </c>
      <c r="DF76" s="43" t="s">
        <v>340</v>
      </c>
      <c r="DG76" s="43" t="s">
        <v>338</v>
      </c>
      <c r="DH76" s="43" t="s">
        <v>338</v>
      </c>
      <c r="DI76" s="43" t="s">
        <v>338</v>
      </c>
      <c r="DJ76" s="43" t="s">
        <v>338</v>
      </c>
      <c r="DK76" s="43" t="s">
        <v>338</v>
      </c>
      <c r="DL76" s="43" t="s">
        <v>340</v>
      </c>
      <c r="DM76" s="43" t="s">
        <v>338</v>
      </c>
      <c r="DN76" s="43" t="s">
        <v>340</v>
      </c>
      <c r="DO76" s="43" t="s">
        <v>338</v>
      </c>
      <c r="DP76" s="43" t="s">
        <v>338</v>
      </c>
      <c r="DQ76" s="43" t="s">
        <v>338</v>
      </c>
      <c r="DR76" s="43" t="s">
        <v>338</v>
      </c>
      <c r="DS76" s="43" t="s">
        <v>340</v>
      </c>
      <c r="DT76" s="43" t="s">
        <v>338</v>
      </c>
      <c r="DU76" s="43" t="s">
        <v>341</v>
      </c>
      <c r="DV76" s="43" t="s">
        <v>339</v>
      </c>
      <c r="DW76" s="43" t="s">
        <v>339</v>
      </c>
      <c r="DX76" s="43" t="s">
        <v>339</v>
      </c>
      <c r="DY76" s="43" t="s">
        <v>339</v>
      </c>
      <c r="DZ76" s="43" t="s">
        <v>339</v>
      </c>
      <c r="EA76" s="43" t="s">
        <v>339</v>
      </c>
      <c r="EB76" s="43" t="s">
        <v>341</v>
      </c>
      <c r="EC76" s="43" t="s">
        <v>339</v>
      </c>
      <c r="ED76" s="43" t="s">
        <v>339</v>
      </c>
      <c r="EE76" s="43" t="s">
        <v>339</v>
      </c>
      <c r="EF76" s="43" t="s">
        <v>339</v>
      </c>
      <c r="EG76" s="43" t="s">
        <v>339</v>
      </c>
      <c r="EH76" s="43" t="s">
        <v>339</v>
      </c>
      <c r="EI76" s="43" t="s">
        <v>339</v>
      </c>
      <c r="EJ76" s="43" t="s">
        <v>339</v>
      </c>
      <c r="EK76" s="43" t="s">
        <v>339</v>
      </c>
      <c r="EL76" s="43" t="s">
        <v>341</v>
      </c>
      <c r="EM76" s="43" t="s">
        <v>339</v>
      </c>
      <c r="EN76" s="43" t="s">
        <v>341</v>
      </c>
      <c r="EO76" s="43" t="s">
        <v>341</v>
      </c>
      <c r="EP76" s="43" t="s">
        <v>341</v>
      </c>
      <c r="EQ76" s="43" t="s">
        <v>338</v>
      </c>
      <c r="ER76" s="43" t="s">
        <v>338</v>
      </c>
      <c r="ES76" s="43" t="s">
        <v>338</v>
      </c>
      <c r="ET76" s="43" t="s">
        <v>341</v>
      </c>
      <c r="EU76" s="43" t="s">
        <v>339</v>
      </c>
      <c r="EV76" s="43" t="s">
        <v>339</v>
      </c>
      <c r="EW76" s="43" t="s">
        <v>339</v>
      </c>
      <c r="EX76" s="43" t="s">
        <v>339</v>
      </c>
      <c r="EY76" s="43" t="s">
        <v>339</v>
      </c>
      <c r="EZ76" s="43" t="s">
        <v>341</v>
      </c>
      <c r="FA76" s="43" t="s">
        <v>339</v>
      </c>
      <c r="FB76" s="43" t="s">
        <v>341</v>
      </c>
      <c r="FC76" s="43" t="s">
        <v>339</v>
      </c>
      <c r="FD76" s="43" t="s">
        <v>341</v>
      </c>
      <c r="FE76" s="43" t="s">
        <v>341</v>
      </c>
      <c r="FF76" s="43" t="s">
        <v>339</v>
      </c>
      <c r="FG76" s="43" t="s">
        <v>339</v>
      </c>
      <c r="FH76" s="43" t="s">
        <v>339</v>
      </c>
      <c r="FI76" s="43" t="s">
        <v>339</v>
      </c>
      <c r="FJ76" s="43" t="s">
        <v>341</v>
      </c>
      <c r="FK76" s="43" t="s">
        <v>339</v>
      </c>
      <c r="FL76" s="43" t="s">
        <v>339</v>
      </c>
      <c r="FM76" s="43" t="s">
        <v>339</v>
      </c>
      <c r="FN76" s="43" t="s">
        <v>339</v>
      </c>
      <c r="FO76" s="43" t="s">
        <v>339</v>
      </c>
      <c r="FP76" s="43" t="s">
        <v>339</v>
      </c>
      <c r="FQ76" s="43" t="s">
        <v>341</v>
      </c>
      <c r="FR76" s="43" t="s">
        <v>339</v>
      </c>
      <c r="FS76" s="43" t="s">
        <v>339</v>
      </c>
      <c r="FT76" s="43" t="s">
        <v>339</v>
      </c>
      <c r="FU76" s="43" t="s">
        <v>338</v>
      </c>
      <c r="FV76" s="43" t="s">
        <v>338</v>
      </c>
      <c r="FW76" s="43" t="s">
        <v>338</v>
      </c>
      <c r="FX76" s="43" t="s">
        <v>338</v>
      </c>
      <c r="FY76" s="43" t="s">
        <v>338</v>
      </c>
      <c r="FZ76" s="43" t="s">
        <v>340</v>
      </c>
      <c r="GA76" s="43" t="s">
        <v>340</v>
      </c>
      <c r="GB76" s="43" t="s">
        <v>340</v>
      </c>
      <c r="GC76" s="43" t="s">
        <v>340</v>
      </c>
      <c r="GD76" s="43" t="s">
        <v>341</v>
      </c>
      <c r="GE76" s="43" t="s">
        <v>340</v>
      </c>
      <c r="GF76" s="43" t="s">
        <v>338</v>
      </c>
      <c r="GG76" s="43" t="s">
        <v>338</v>
      </c>
      <c r="GH76" s="43" t="s">
        <v>338</v>
      </c>
      <c r="GI76" s="43" t="s">
        <v>338</v>
      </c>
      <c r="GJ76" s="43" t="s">
        <v>340</v>
      </c>
      <c r="GK76" s="43" t="s">
        <v>338</v>
      </c>
      <c r="GL76" s="43" t="s">
        <v>338</v>
      </c>
      <c r="GM76" s="43" t="s">
        <v>338</v>
      </c>
      <c r="GN76" s="43" t="s">
        <v>338</v>
      </c>
      <c r="GO76" s="43" t="s">
        <v>338</v>
      </c>
      <c r="GP76" s="43" t="s">
        <v>338</v>
      </c>
      <c r="GQ76" s="43" t="s">
        <v>338</v>
      </c>
      <c r="GR76" s="43" t="s">
        <v>338</v>
      </c>
      <c r="GS76" s="43" t="s">
        <v>341</v>
      </c>
    </row>
    <row r="77" spans="1:201" x14ac:dyDescent="0.3">
      <c r="A77" s="43"/>
      <c r="B77" s="47" t="s">
        <v>740</v>
      </c>
      <c r="C77" s="47" t="s">
        <v>502</v>
      </c>
      <c r="D77" s="43" t="s">
        <v>337</v>
      </c>
      <c r="E77" s="45" t="s">
        <v>337</v>
      </c>
      <c r="F77" s="43" t="s">
        <v>433</v>
      </c>
      <c r="G77" s="43" t="s">
        <v>495</v>
      </c>
      <c r="H77" s="43" t="s">
        <v>497</v>
      </c>
      <c r="I77" s="119" t="s">
        <v>498</v>
      </c>
      <c r="J77" s="119" t="s">
        <v>833</v>
      </c>
      <c r="K77" s="119" t="s">
        <v>846</v>
      </c>
      <c r="L77" s="50">
        <v>23</v>
      </c>
      <c r="M77" s="129" t="s">
        <v>507</v>
      </c>
      <c r="N77" s="43" t="s">
        <v>338</v>
      </c>
      <c r="O77" s="43" t="s">
        <v>338</v>
      </c>
      <c r="P77" s="43" t="s">
        <v>340</v>
      </c>
      <c r="Q77" s="43" t="s">
        <v>338</v>
      </c>
      <c r="R77" s="43" t="s">
        <v>338</v>
      </c>
      <c r="S77" s="43" t="s">
        <v>338</v>
      </c>
      <c r="T77" s="43" t="s">
        <v>341</v>
      </c>
      <c r="U77" s="43" t="s">
        <v>338</v>
      </c>
      <c r="V77" s="43" t="s">
        <v>341</v>
      </c>
      <c r="W77" s="43" t="s">
        <v>341</v>
      </c>
      <c r="X77" s="43" t="s">
        <v>340</v>
      </c>
      <c r="Y77" s="43" t="s">
        <v>340</v>
      </c>
      <c r="Z77" s="43" t="s">
        <v>338</v>
      </c>
      <c r="AA77" s="43" t="s">
        <v>338</v>
      </c>
      <c r="AB77" s="43" t="s">
        <v>338</v>
      </c>
      <c r="AC77" s="43" t="s">
        <v>338</v>
      </c>
      <c r="AD77" s="43" t="s">
        <v>338</v>
      </c>
      <c r="AE77" s="43" t="s">
        <v>338</v>
      </c>
      <c r="AF77" s="43" t="s">
        <v>338</v>
      </c>
      <c r="AG77" s="43" t="s">
        <v>338</v>
      </c>
      <c r="AH77" s="43" t="s">
        <v>338</v>
      </c>
      <c r="AI77" s="43" t="s">
        <v>340</v>
      </c>
      <c r="AJ77" s="43" t="s">
        <v>338</v>
      </c>
      <c r="AK77" s="43" t="s">
        <v>338</v>
      </c>
      <c r="AL77" s="43" t="s">
        <v>341</v>
      </c>
      <c r="AM77" s="43" t="s">
        <v>338</v>
      </c>
      <c r="AN77" s="43" t="s">
        <v>338</v>
      </c>
      <c r="AO77" s="43" t="s">
        <v>338</v>
      </c>
      <c r="AP77" s="43" t="s">
        <v>338</v>
      </c>
      <c r="AQ77" s="43" t="s">
        <v>338</v>
      </c>
      <c r="AR77" s="43" t="s">
        <v>341</v>
      </c>
      <c r="AS77" s="43" t="s">
        <v>338</v>
      </c>
      <c r="AT77" s="43" t="s">
        <v>338</v>
      </c>
      <c r="AU77" s="43" t="s">
        <v>338</v>
      </c>
      <c r="AV77" s="43" t="s">
        <v>338</v>
      </c>
      <c r="AW77" s="43" t="s">
        <v>338</v>
      </c>
      <c r="AX77" s="43" t="s">
        <v>338</v>
      </c>
      <c r="AY77" s="43" t="s">
        <v>338</v>
      </c>
      <c r="AZ77" s="43" t="s">
        <v>341</v>
      </c>
      <c r="BA77" s="43" t="s">
        <v>338</v>
      </c>
      <c r="BB77" s="43" t="s">
        <v>338</v>
      </c>
      <c r="BC77" s="43" t="s">
        <v>340</v>
      </c>
      <c r="BD77" s="43" t="s">
        <v>338</v>
      </c>
      <c r="BE77" s="43" t="s">
        <v>338</v>
      </c>
      <c r="BF77" s="43" t="s">
        <v>339</v>
      </c>
      <c r="BG77" s="43" t="s">
        <v>339</v>
      </c>
      <c r="BH77" s="129" t="s">
        <v>878</v>
      </c>
      <c r="BI77" s="43" t="s">
        <v>338</v>
      </c>
      <c r="BJ77" s="43" t="s">
        <v>338</v>
      </c>
      <c r="BK77" s="43" t="s">
        <v>340</v>
      </c>
      <c r="BL77" s="43" t="s">
        <v>338</v>
      </c>
      <c r="BM77" s="43" t="s">
        <v>338</v>
      </c>
      <c r="BN77" s="43" t="s">
        <v>338</v>
      </c>
      <c r="BO77" s="43" t="s">
        <v>341</v>
      </c>
      <c r="BP77" s="43" t="s">
        <v>338</v>
      </c>
      <c r="BQ77" s="43" t="s">
        <v>341</v>
      </c>
      <c r="BR77" s="43" t="s">
        <v>341</v>
      </c>
      <c r="BS77" s="43" t="s">
        <v>338</v>
      </c>
      <c r="BT77" s="43" t="s">
        <v>338</v>
      </c>
      <c r="BU77" s="43" t="s">
        <v>338</v>
      </c>
      <c r="BV77" s="43" t="s">
        <v>338</v>
      </c>
      <c r="BW77" s="43" t="s">
        <v>338</v>
      </c>
      <c r="BX77" s="43" t="s">
        <v>341</v>
      </c>
      <c r="BY77" s="43" t="s">
        <v>338</v>
      </c>
      <c r="BZ77" s="43" t="s">
        <v>340</v>
      </c>
      <c r="CA77" s="43" t="s">
        <v>338</v>
      </c>
      <c r="CB77" s="43" t="s">
        <v>338</v>
      </c>
      <c r="CC77" s="43" t="s">
        <v>341</v>
      </c>
      <c r="CD77" s="43" t="s">
        <v>338</v>
      </c>
      <c r="CE77" s="43" t="s">
        <v>340</v>
      </c>
      <c r="CF77" s="43" t="s">
        <v>338</v>
      </c>
      <c r="CG77" s="43" t="s">
        <v>338</v>
      </c>
      <c r="CH77" s="43" t="s">
        <v>341</v>
      </c>
      <c r="CI77" s="43" t="s">
        <v>341</v>
      </c>
      <c r="CJ77" s="43" t="s">
        <v>341</v>
      </c>
      <c r="CK77" s="43" t="s">
        <v>341</v>
      </c>
      <c r="CL77" s="43" t="s">
        <v>341</v>
      </c>
      <c r="CM77" s="43" t="s">
        <v>341</v>
      </c>
      <c r="CN77" s="43" t="s">
        <v>341</v>
      </c>
      <c r="CO77" s="43" t="s">
        <v>341</v>
      </c>
      <c r="CP77" s="43" t="s">
        <v>341</v>
      </c>
      <c r="CQ77" s="43" t="s">
        <v>341</v>
      </c>
      <c r="CR77" s="43" t="s">
        <v>341</v>
      </c>
      <c r="CS77" s="43" t="s">
        <v>341</v>
      </c>
      <c r="CT77" s="43" t="s">
        <v>341</v>
      </c>
      <c r="CU77" s="43" t="s">
        <v>341</v>
      </c>
      <c r="CV77" s="43" t="s">
        <v>341</v>
      </c>
      <c r="CW77" s="43" t="s">
        <v>339</v>
      </c>
      <c r="CX77" s="43" t="s">
        <v>339</v>
      </c>
      <c r="CY77" s="43" t="s">
        <v>339</v>
      </c>
      <c r="CZ77" s="43" t="s">
        <v>341</v>
      </c>
      <c r="DA77" s="43" t="s">
        <v>339</v>
      </c>
      <c r="DB77" s="43" t="s">
        <v>339</v>
      </c>
      <c r="DC77" s="43" t="s">
        <v>339</v>
      </c>
      <c r="DD77" s="43" t="s">
        <v>339</v>
      </c>
      <c r="DE77" s="43" t="s">
        <v>341</v>
      </c>
      <c r="DF77" s="43" t="s">
        <v>339</v>
      </c>
      <c r="DG77" s="43" t="s">
        <v>339</v>
      </c>
      <c r="DH77" s="43" t="s">
        <v>339</v>
      </c>
      <c r="DI77" s="43" t="s">
        <v>339</v>
      </c>
      <c r="DJ77" s="43" t="s">
        <v>339</v>
      </c>
      <c r="DK77" s="43" t="s">
        <v>339</v>
      </c>
      <c r="DL77" s="43" t="s">
        <v>339</v>
      </c>
      <c r="DM77" s="43" t="s">
        <v>339</v>
      </c>
      <c r="DN77" s="43" t="s">
        <v>341</v>
      </c>
      <c r="DO77" s="43" t="s">
        <v>339</v>
      </c>
      <c r="DP77" s="43" t="s">
        <v>339</v>
      </c>
      <c r="DQ77" s="43" t="s">
        <v>339</v>
      </c>
      <c r="DR77" s="43" t="s">
        <v>339</v>
      </c>
      <c r="DS77" s="43" t="s">
        <v>339</v>
      </c>
      <c r="DT77" s="43" t="s">
        <v>339</v>
      </c>
      <c r="DU77" s="43" t="s">
        <v>341</v>
      </c>
      <c r="DV77" s="43" t="s">
        <v>339</v>
      </c>
      <c r="DW77" s="43" t="s">
        <v>339</v>
      </c>
      <c r="DX77" s="43" t="s">
        <v>339</v>
      </c>
      <c r="DY77" s="43" t="s">
        <v>339</v>
      </c>
      <c r="DZ77" s="43" t="s">
        <v>339</v>
      </c>
      <c r="EA77" s="43" t="s">
        <v>339</v>
      </c>
      <c r="EB77" s="43" t="s">
        <v>341</v>
      </c>
      <c r="EC77" s="43" t="s">
        <v>339</v>
      </c>
      <c r="ED77" s="43" t="s">
        <v>339</v>
      </c>
      <c r="EE77" s="43" t="s">
        <v>339</v>
      </c>
      <c r="EF77" s="43" t="s">
        <v>339</v>
      </c>
      <c r="EG77" s="43" t="s">
        <v>339</v>
      </c>
      <c r="EH77" s="43" t="s">
        <v>339</v>
      </c>
      <c r="EI77" s="43" t="s">
        <v>339</v>
      </c>
      <c r="EJ77" s="43" t="s">
        <v>339</v>
      </c>
      <c r="EK77" s="43" t="s">
        <v>339</v>
      </c>
      <c r="EL77" s="43" t="s">
        <v>341</v>
      </c>
      <c r="EM77" s="43" t="s">
        <v>339</v>
      </c>
      <c r="EN77" s="43" t="s">
        <v>341</v>
      </c>
      <c r="EO77" s="43" t="s">
        <v>341</v>
      </c>
      <c r="EP77" s="43" t="s">
        <v>341</v>
      </c>
      <c r="EQ77" s="43" t="s">
        <v>338</v>
      </c>
      <c r="ER77" s="43" t="s">
        <v>338</v>
      </c>
      <c r="ES77" s="43" t="s">
        <v>338</v>
      </c>
      <c r="ET77" s="43" t="s">
        <v>341</v>
      </c>
      <c r="EU77" s="43" t="s">
        <v>339</v>
      </c>
      <c r="EV77" s="43" t="s">
        <v>339</v>
      </c>
      <c r="EW77" s="43" t="s">
        <v>339</v>
      </c>
      <c r="EX77" s="43" t="s">
        <v>339</v>
      </c>
      <c r="EY77" s="43" t="s">
        <v>339</v>
      </c>
      <c r="EZ77" s="43" t="s">
        <v>341</v>
      </c>
      <c r="FA77" s="43" t="s">
        <v>339</v>
      </c>
      <c r="FB77" s="43" t="s">
        <v>341</v>
      </c>
      <c r="FC77" s="43" t="s">
        <v>339</v>
      </c>
      <c r="FD77" s="43" t="s">
        <v>341</v>
      </c>
      <c r="FE77" s="43" t="s">
        <v>341</v>
      </c>
      <c r="FF77" s="43" t="s">
        <v>339</v>
      </c>
      <c r="FG77" s="43" t="s">
        <v>339</v>
      </c>
      <c r="FH77" s="43" t="s">
        <v>339</v>
      </c>
      <c r="FI77" s="43" t="s">
        <v>339</v>
      </c>
      <c r="FJ77" s="43" t="s">
        <v>341</v>
      </c>
      <c r="FK77" s="43" t="s">
        <v>339</v>
      </c>
      <c r="FL77" s="43" t="s">
        <v>339</v>
      </c>
      <c r="FM77" s="43" t="s">
        <v>339</v>
      </c>
      <c r="FN77" s="43" t="s">
        <v>339</v>
      </c>
      <c r="FO77" s="43" t="s">
        <v>339</v>
      </c>
      <c r="FP77" s="43" t="s">
        <v>339</v>
      </c>
      <c r="FQ77" s="43" t="s">
        <v>341</v>
      </c>
      <c r="FR77" s="43" t="s">
        <v>339</v>
      </c>
      <c r="FS77" s="43" t="s">
        <v>339</v>
      </c>
      <c r="FT77" s="43" t="s">
        <v>339</v>
      </c>
      <c r="FU77" s="43" t="s">
        <v>338</v>
      </c>
      <c r="FV77" s="43" t="s">
        <v>338</v>
      </c>
      <c r="FW77" s="43" t="s">
        <v>338</v>
      </c>
      <c r="FX77" s="43" t="s">
        <v>338</v>
      </c>
      <c r="FY77" s="43" t="s">
        <v>338</v>
      </c>
      <c r="FZ77" s="43" t="s">
        <v>340</v>
      </c>
      <c r="GA77" s="43" t="s">
        <v>340</v>
      </c>
      <c r="GB77" s="43" t="s">
        <v>341</v>
      </c>
      <c r="GC77" s="43" t="s">
        <v>340</v>
      </c>
      <c r="GD77" s="43" t="s">
        <v>341</v>
      </c>
      <c r="GE77" s="43" t="s">
        <v>341</v>
      </c>
      <c r="GF77" s="43" t="s">
        <v>339</v>
      </c>
      <c r="GG77" s="43" t="s">
        <v>339</v>
      </c>
      <c r="GH77" s="43" t="s">
        <v>339</v>
      </c>
      <c r="GI77" s="43" t="s">
        <v>339</v>
      </c>
      <c r="GJ77" s="43" t="s">
        <v>339</v>
      </c>
      <c r="GK77" s="43" t="s">
        <v>339</v>
      </c>
      <c r="GL77" s="43" t="s">
        <v>338</v>
      </c>
      <c r="GM77" s="43" t="s">
        <v>338</v>
      </c>
      <c r="GN77" s="43" t="s">
        <v>338</v>
      </c>
      <c r="GO77" s="43" t="s">
        <v>338</v>
      </c>
      <c r="GP77" s="43" t="s">
        <v>338</v>
      </c>
      <c r="GQ77" s="43" t="s">
        <v>338</v>
      </c>
      <c r="GR77" s="43" t="s">
        <v>338</v>
      </c>
      <c r="GS77" s="43" t="s">
        <v>341</v>
      </c>
    </row>
    <row r="78" spans="1:201" x14ac:dyDescent="0.3">
      <c r="A78" s="43"/>
      <c r="B78" s="47" t="s">
        <v>741</v>
      </c>
      <c r="C78" s="47" t="s">
        <v>502</v>
      </c>
      <c r="D78" s="43" t="s">
        <v>337</v>
      </c>
      <c r="E78" s="45" t="s">
        <v>329</v>
      </c>
      <c r="F78" s="43" t="s">
        <v>336</v>
      </c>
      <c r="G78" s="43" t="s">
        <v>495</v>
      </c>
      <c r="H78" s="43" t="s">
        <v>497</v>
      </c>
      <c r="I78" s="119" t="s">
        <v>498</v>
      </c>
      <c r="J78" s="119" t="s">
        <v>830</v>
      </c>
      <c r="K78" s="119" t="s">
        <v>844</v>
      </c>
      <c r="L78" s="50">
        <v>11</v>
      </c>
      <c r="M78" s="129" t="s">
        <v>507</v>
      </c>
      <c r="N78" s="43" t="s">
        <v>338</v>
      </c>
      <c r="O78" s="43" t="s">
        <v>338</v>
      </c>
      <c r="P78" s="43" t="s">
        <v>340</v>
      </c>
      <c r="Q78" s="43" t="s">
        <v>338</v>
      </c>
      <c r="R78" s="43" t="s">
        <v>338</v>
      </c>
      <c r="S78" s="43" t="s">
        <v>338</v>
      </c>
      <c r="T78" s="43" t="s">
        <v>341</v>
      </c>
      <c r="U78" s="43" t="s">
        <v>338</v>
      </c>
      <c r="V78" s="43" t="s">
        <v>341</v>
      </c>
      <c r="W78" s="43" t="s">
        <v>341</v>
      </c>
      <c r="X78" s="43" t="s">
        <v>340</v>
      </c>
      <c r="Y78" s="43" t="s">
        <v>340</v>
      </c>
      <c r="Z78" s="43" t="s">
        <v>338</v>
      </c>
      <c r="AA78" s="43" t="s">
        <v>338</v>
      </c>
      <c r="AB78" s="43" t="s">
        <v>338</v>
      </c>
      <c r="AC78" s="43" t="s">
        <v>338</v>
      </c>
      <c r="AD78" s="43" t="s">
        <v>338</v>
      </c>
      <c r="AE78" s="43" t="s">
        <v>338</v>
      </c>
      <c r="AF78" s="43" t="s">
        <v>338</v>
      </c>
      <c r="AG78" s="43" t="s">
        <v>338</v>
      </c>
      <c r="AH78" s="43" t="s">
        <v>338</v>
      </c>
      <c r="AI78" s="43" t="s">
        <v>340</v>
      </c>
      <c r="AJ78" s="43" t="s">
        <v>338</v>
      </c>
      <c r="AK78" s="43" t="s">
        <v>338</v>
      </c>
      <c r="AL78" s="43" t="s">
        <v>341</v>
      </c>
      <c r="AM78" s="43" t="s">
        <v>338</v>
      </c>
      <c r="AN78" s="43" t="s">
        <v>338</v>
      </c>
      <c r="AO78" s="43" t="s">
        <v>338</v>
      </c>
      <c r="AP78" s="43" t="s">
        <v>341</v>
      </c>
      <c r="AQ78" s="43" t="s">
        <v>339</v>
      </c>
      <c r="AR78" s="43" t="s">
        <v>339</v>
      </c>
      <c r="AS78" s="43" t="s">
        <v>339</v>
      </c>
      <c r="AT78" s="43" t="s">
        <v>339</v>
      </c>
      <c r="AU78" s="43" t="s">
        <v>339</v>
      </c>
      <c r="AV78" s="43" t="s">
        <v>338</v>
      </c>
      <c r="AW78" s="43" t="s">
        <v>338</v>
      </c>
      <c r="AX78" s="43" t="s">
        <v>338</v>
      </c>
      <c r="AY78" s="43" t="s">
        <v>338</v>
      </c>
      <c r="AZ78" s="43" t="s">
        <v>341</v>
      </c>
      <c r="BA78" s="43" t="s">
        <v>338</v>
      </c>
      <c r="BB78" s="43" t="s">
        <v>338</v>
      </c>
      <c r="BC78" s="43" t="s">
        <v>340</v>
      </c>
      <c r="BD78" s="43" t="s">
        <v>338</v>
      </c>
      <c r="BE78" s="43" t="s">
        <v>338</v>
      </c>
      <c r="BF78" s="43" t="s">
        <v>339</v>
      </c>
      <c r="BG78" s="43" t="s">
        <v>339</v>
      </c>
      <c r="BH78" s="129" t="s">
        <v>878</v>
      </c>
      <c r="BI78" s="43" t="s">
        <v>338</v>
      </c>
      <c r="BJ78" s="43" t="s">
        <v>338</v>
      </c>
      <c r="BK78" s="43" t="s">
        <v>340</v>
      </c>
      <c r="BL78" s="43" t="s">
        <v>338</v>
      </c>
      <c r="BM78" s="43" t="s">
        <v>338</v>
      </c>
      <c r="BN78" s="43" t="s">
        <v>338</v>
      </c>
      <c r="BO78" s="43" t="s">
        <v>341</v>
      </c>
      <c r="BP78" s="43" t="s">
        <v>338</v>
      </c>
      <c r="BQ78" s="43" t="s">
        <v>341</v>
      </c>
      <c r="BR78" s="43" t="s">
        <v>341</v>
      </c>
      <c r="BS78" s="43" t="s">
        <v>338</v>
      </c>
      <c r="BT78" s="43" t="s">
        <v>338</v>
      </c>
      <c r="BU78" s="43" t="s">
        <v>338</v>
      </c>
      <c r="BV78" s="43" t="s">
        <v>338</v>
      </c>
      <c r="BW78" s="43" t="s">
        <v>338</v>
      </c>
      <c r="BX78" s="43" t="s">
        <v>341</v>
      </c>
      <c r="BY78" s="43" t="s">
        <v>338</v>
      </c>
      <c r="BZ78" s="43" t="s">
        <v>340</v>
      </c>
      <c r="CA78" s="43" t="s">
        <v>338</v>
      </c>
      <c r="CB78" s="43" t="s">
        <v>338</v>
      </c>
      <c r="CC78" s="43" t="s">
        <v>341</v>
      </c>
      <c r="CD78" s="43" t="s">
        <v>338</v>
      </c>
      <c r="CE78" s="43" t="s">
        <v>340</v>
      </c>
      <c r="CF78" s="43" t="s">
        <v>338</v>
      </c>
      <c r="CG78" s="43" t="s">
        <v>338</v>
      </c>
      <c r="CH78" s="43" t="s">
        <v>341</v>
      </c>
      <c r="CI78" s="43" t="s">
        <v>341</v>
      </c>
      <c r="CJ78" s="43" t="s">
        <v>340</v>
      </c>
      <c r="CK78" s="43" t="s">
        <v>341</v>
      </c>
      <c r="CL78" s="43" t="s">
        <v>338</v>
      </c>
      <c r="CM78" s="43" t="s">
        <v>341</v>
      </c>
      <c r="CN78" s="43" t="s">
        <v>338</v>
      </c>
      <c r="CO78" s="43" t="s">
        <v>338</v>
      </c>
      <c r="CP78" s="43" t="s">
        <v>338</v>
      </c>
      <c r="CQ78" s="43" t="s">
        <v>338</v>
      </c>
      <c r="CR78" s="43" t="s">
        <v>341</v>
      </c>
      <c r="CS78" s="43" t="s">
        <v>341</v>
      </c>
      <c r="CT78" s="43" t="s">
        <v>341</v>
      </c>
      <c r="CU78" s="43" t="s">
        <v>338</v>
      </c>
      <c r="CV78" s="43" t="s">
        <v>341</v>
      </c>
      <c r="CW78" s="43" t="s">
        <v>339</v>
      </c>
      <c r="CX78" s="43" t="s">
        <v>339</v>
      </c>
      <c r="CY78" s="43" t="s">
        <v>339</v>
      </c>
      <c r="CZ78" s="43" t="s">
        <v>341</v>
      </c>
      <c r="DA78" s="43" t="s">
        <v>339</v>
      </c>
      <c r="DB78" s="43" t="s">
        <v>339</v>
      </c>
      <c r="DC78" s="43" t="s">
        <v>339</v>
      </c>
      <c r="DD78" s="43" t="s">
        <v>339</v>
      </c>
      <c r="DE78" s="43" t="s">
        <v>340</v>
      </c>
      <c r="DF78" s="43" t="s">
        <v>340</v>
      </c>
      <c r="DG78" s="43" t="s">
        <v>338</v>
      </c>
      <c r="DH78" s="43" t="s">
        <v>338</v>
      </c>
      <c r="DI78" s="43" t="s">
        <v>338</v>
      </c>
      <c r="DJ78" s="43" t="s">
        <v>338</v>
      </c>
      <c r="DK78" s="43" t="s">
        <v>338</v>
      </c>
      <c r="DL78" s="43" t="s">
        <v>340</v>
      </c>
      <c r="DM78" s="43" t="s">
        <v>338</v>
      </c>
      <c r="DN78" s="43" t="s">
        <v>340</v>
      </c>
      <c r="DO78" s="43" t="s">
        <v>338</v>
      </c>
      <c r="DP78" s="43" t="s">
        <v>338</v>
      </c>
      <c r="DQ78" s="43" t="s">
        <v>338</v>
      </c>
      <c r="DR78" s="43" t="s">
        <v>338</v>
      </c>
      <c r="DS78" s="43" t="s">
        <v>340</v>
      </c>
      <c r="DT78" s="43" t="s">
        <v>338</v>
      </c>
      <c r="DU78" s="43" t="s">
        <v>341</v>
      </c>
      <c r="DV78" s="43" t="s">
        <v>339</v>
      </c>
      <c r="DW78" s="43" t="s">
        <v>339</v>
      </c>
      <c r="DX78" s="43" t="s">
        <v>339</v>
      </c>
      <c r="DY78" s="43" t="s">
        <v>339</v>
      </c>
      <c r="DZ78" s="43" t="s">
        <v>339</v>
      </c>
      <c r="EA78" s="43" t="s">
        <v>339</v>
      </c>
      <c r="EB78" s="43" t="s">
        <v>341</v>
      </c>
      <c r="EC78" s="43" t="s">
        <v>339</v>
      </c>
      <c r="ED78" s="43" t="s">
        <v>339</v>
      </c>
      <c r="EE78" s="43" t="s">
        <v>339</v>
      </c>
      <c r="EF78" s="43" t="s">
        <v>339</v>
      </c>
      <c r="EG78" s="43" t="s">
        <v>339</v>
      </c>
      <c r="EH78" s="43" t="s">
        <v>339</v>
      </c>
      <c r="EI78" s="43" t="s">
        <v>339</v>
      </c>
      <c r="EJ78" s="43" t="s">
        <v>339</v>
      </c>
      <c r="EK78" s="43" t="s">
        <v>339</v>
      </c>
      <c r="EL78" s="43" t="s">
        <v>341</v>
      </c>
      <c r="EM78" s="43" t="s">
        <v>339</v>
      </c>
      <c r="EN78" s="43" t="s">
        <v>341</v>
      </c>
      <c r="EO78" s="43" t="s">
        <v>341</v>
      </c>
      <c r="EP78" s="43" t="s">
        <v>341</v>
      </c>
      <c r="EQ78" s="43" t="s">
        <v>338</v>
      </c>
      <c r="ER78" s="43" t="s">
        <v>338</v>
      </c>
      <c r="ES78" s="43" t="s">
        <v>338</v>
      </c>
      <c r="ET78" s="43" t="s">
        <v>341</v>
      </c>
      <c r="EU78" s="43" t="s">
        <v>339</v>
      </c>
      <c r="EV78" s="43" t="s">
        <v>339</v>
      </c>
      <c r="EW78" s="43" t="s">
        <v>339</v>
      </c>
      <c r="EX78" s="43" t="s">
        <v>339</v>
      </c>
      <c r="EY78" s="43" t="s">
        <v>339</v>
      </c>
      <c r="EZ78" s="43" t="s">
        <v>341</v>
      </c>
      <c r="FA78" s="43" t="s">
        <v>339</v>
      </c>
      <c r="FB78" s="43" t="s">
        <v>341</v>
      </c>
      <c r="FC78" s="43" t="s">
        <v>339</v>
      </c>
      <c r="FD78" s="43" t="s">
        <v>341</v>
      </c>
      <c r="FE78" s="43" t="s">
        <v>341</v>
      </c>
      <c r="FF78" s="43" t="s">
        <v>339</v>
      </c>
      <c r="FG78" s="43" t="s">
        <v>339</v>
      </c>
      <c r="FH78" s="43" t="s">
        <v>339</v>
      </c>
      <c r="FI78" s="43" t="s">
        <v>339</v>
      </c>
      <c r="FJ78" s="43" t="s">
        <v>341</v>
      </c>
      <c r="FK78" s="43" t="s">
        <v>339</v>
      </c>
      <c r="FL78" s="43" t="s">
        <v>339</v>
      </c>
      <c r="FM78" s="43" t="s">
        <v>339</v>
      </c>
      <c r="FN78" s="43" t="s">
        <v>339</v>
      </c>
      <c r="FO78" s="43" t="s">
        <v>339</v>
      </c>
      <c r="FP78" s="43" t="s">
        <v>339</v>
      </c>
      <c r="FQ78" s="43" t="s">
        <v>341</v>
      </c>
      <c r="FR78" s="43" t="s">
        <v>339</v>
      </c>
      <c r="FS78" s="43" t="s">
        <v>339</v>
      </c>
      <c r="FT78" s="43" t="s">
        <v>339</v>
      </c>
      <c r="FU78" s="43" t="s">
        <v>338</v>
      </c>
      <c r="FV78" s="43" t="s">
        <v>338</v>
      </c>
      <c r="FW78" s="43" t="s">
        <v>338</v>
      </c>
      <c r="FX78" s="43" t="s">
        <v>338</v>
      </c>
      <c r="FY78" s="43" t="s">
        <v>338</v>
      </c>
      <c r="FZ78" s="43" t="s">
        <v>340</v>
      </c>
      <c r="GA78" s="43" t="s">
        <v>340</v>
      </c>
      <c r="GB78" s="43" t="s">
        <v>340</v>
      </c>
      <c r="GC78" s="43" t="s">
        <v>340</v>
      </c>
      <c r="GD78" s="43" t="s">
        <v>341</v>
      </c>
      <c r="GE78" s="43" t="s">
        <v>340</v>
      </c>
      <c r="GF78" s="43" t="s">
        <v>338</v>
      </c>
      <c r="GG78" s="43" t="s">
        <v>338</v>
      </c>
      <c r="GH78" s="43" t="s">
        <v>338</v>
      </c>
      <c r="GI78" s="43" t="s">
        <v>338</v>
      </c>
      <c r="GJ78" s="43" t="s">
        <v>340</v>
      </c>
      <c r="GK78" s="43" t="s">
        <v>338</v>
      </c>
      <c r="GL78" s="43" t="s">
        <v>338</v>
      </c>
      <c r="GM78" s="43" t="s">
        <v>338</v>
      </c>
      <c r="GN78" s="43" t="s">
        <v>338</v>
      </c>
      <c r="GO78" s="43" t="s">
        <v>338</v>
      </c>
      <c r="GP78" s="43" t="s">
        <v>338</v>
      </c>
      <c r="GQ78" s="43" t="s">
        <v>338</v>
      </c>
      <c r="GR78" s="43" t="s">
        <v>338</v>
      </c>
      <c r="GS78" s="43" t="s">
        <v>341</v>
      </c>
    </row>
    <row r="79" spans="1:201" x14ac:dyDescent="0.3">
      <c r="A79" s="43"/>
      <c r="B79" s="47" t="s">
        <v>741</v>
      </c>
      <c r="C79" s="47" t="s">
        <v>502</v>
      </c>
      <c r="D79" s="43" t="s">
        <v>337</v>
      </c>
      <c r="E79" s="45" t="s">
        <v>330</v>
      </c>
      <c r="F79" s="43" t="s">
        <v>336</v>
      </c>
      <c r="G79" s="43" t="s">
        <v>495</v>
      </c>
      <c r="H79" s="43" t="s">
        <v>497</v>
      </c>
      <c r="I79" s="119" t="s">
        <v>498</v>
      </c>
      <c r="J79" s="119" t="s">
        <v>832</v>
      </c>
      <c r="K79" s="119" t="s">
        <v>845</v>
      </c>
      <c r="L79" s="50">
        <v>19</v>
      </c>
      <c r="M79" s="129" t="s">
        <v>507</v>
      </c>
      <c r="N79" s="43" t="s">
        <v>338</v>
      </c>
      <c r="O79" s="43" t="s">
        <v>338</v>
      </c>
      <c r="P79" s="43" t="s">
        <v>340</v>
      </c>
      <c r="Q79" s="43" t="s">
        <v>338</v>
      </c>
      <c r="R79" s="43" t="s">
        <v>338</v>
      </c>
      <c r="S79" s="43" t="s">
        <v>338</v>
      </c>
      <c r="T79" s="43" t="s">
        <v>341</v>
      </c>
      <c r="U79" s="43" t="s">
        <v>338</v>
      </c>
      <c r="V79" s="43" t="s">
        <v>341</v>
      </c>
      <c r="W79" s="43" t="s">
        <v>341</v>
      </c>
      <c r="X79" s="43" t="s">
        <v>340</v>
      </c>
      <c r="Y79" s="43" t="s">
        <v>340</v>
      </c>
      <c r="Z79" s="43" t="s">
        <v>338</v>
      </c>
      <c r="AA79" s="43" t="s">
        <v>338</v>
      </c>
      <c r="AB79" s="43" t="s">
        <v>338</v>
      </c>
      <c r="AC79" s="43" t="s">
        <v>338</v>
      </c>
      <c r="AD79" s="43" t="s">
        <v>338</v>
      </c>
      <c r="AE79" s="43" t="s">
        <v>338</v>
      </c>
      <c r="AF79" s="43" t="s">
        <v>338</v>
      </c>
      <c r="AG79" s="43" t="s">
        <v>338</v>
      </c>
      <c r="AH79" s="43" t="s">
        <v>338</v>
      </c>
      <c r="AI79" s="43" t="s">
        <v>340</v>
      </c>
      <c r="AJ79" s="43" t="s">
        <v>338</v>
      </c>
      <c r="AK79" s="43" t="s">
        <v>338</v>
      </c>
      <c r="AL79" s="43" t="s">
        <v>341</v>
      </c>
      <c r="AM79" s="43" t="s">
        <v>338</v>
      </c>
      <c r="AN79" s="43" t="s">
        <v>338</v>
      </c>
      <c r="AO79" s="43" t="s">
        <v>338</v>
      </c>
      <c r="AP79" s="43" t="s">
        <v>341</v>
      </c>
      <c r="AQ79" s="43" t="s">
        <v>339</v>
      </c>
      <c r="AR79" s="43" t="s">
        <v>339</v>
      </c>
      <c r="AS79" s="43" t="s">
        <v>339</v>
      </c>
      <c r="AT79" s="43" t="s">
        <v>339</v>
      </c>
      <c r="AU79" s="43" t="s">
        <v>339</v>
      </c>
      <c r="AV79" s="43" t="s">
        <v>338</v>
      </c>
      <c r="AW79" s="43" t="s">
        <v>338</v>
      </c>
      <c r="AX79" s="43" t="s">
        <v>338</v>
      </c>
      <c r="AY79" s="43" t="s">
        <v>338</v>
      </c>
      <c r="AZ79" s="43" t="s">
        <v>341</v>
      </c>
      <c r="BA79" s="43" t="s">
        <v>338</v>
      </c>
      <c r="BB79" s="43" t="s">
        <v>338</v>
      </c>
      <c r="BC79" s="43" t="s">
        <v>340</v>
      </c>
      <c r="BD79" s="43" t="s">
        <v>338</v>
      </c>
      <c r="BE79" s="43" t="s">
        <v>338</v>
      </c>
      <c r="BF79" s="43" t="s">
        <v>339</v>
      </c>
      <c r="BG79" s="43" t="s">
        <v>339</v>
      </c>
      <c r="BH79" s="129" t="s">
        <v>878</v>
      </c>
      <c r="BI79" s="43" t="s">
        <v>338</v>
      </c>
      <c r="BJ79" s="43" t="s">
        <v>338</v>
      </c>
      <c r="BK79" s="43" t="s">
        <v>340</v>
      </c>
      <c r="BL79" s="43" t="s">
        <v>338</v>
      </c>
      <c r="BM79" s="43" t="s">
        <v>338</v>
      </c>
      <c r="BN79" s="43" t="s">
        <v>338</v>
      </c>
      <c r="BO79" s="43" t="s">
        <v>341</v>
      </c>
      <c r="BP79" s="43" t="s">
        <v>338</v>
      </c>
      <c r="BQ79" s="43" t="s">
        <v>341</v>
      </c>
      <c r="BR79" s="43" t="s">
        <v>341</v>
      </c>
      <c r="BS79" s="43" t="s">
        <v>338</v>
      </c>
      <c r="BT79" s="43" t="s">
        <v>338</v>
      </c>
      <c r="BU79" s="43" t="s">
        <v>338</v>
      </c>
      <c r="BV79" s="43" t="s">
        <v>338</v>
      </c>
      <c r="BW79" s="43" t="s">
        <v>338</v>
      </c>
      <c r="BX79" s="43" t="s">
        <v>341</v>
      </c>
      <c r="BY79" s="43" t="s">
        <v>338</v>
      </c>
      <c r="BZ79" s="43" t="s">
        <v>340</v>
      </c>
      <c r="CA79" s="43" t="s">
        <v>338</v>
      </c>
      <c r="CB79" s="43" t="s">
        <v>338</v>
      </c>
      <c r="CC79" s="43" t="s">
        <v>341</v>
      </c>
      <c r="CD79" s="43" t="s">
        <v>338</v>
      </c>
      <c r="CE79" s="43" t="s">
        <v>340</v>
      </c>
      <c r="CF79" s="43" t="s">
        <v>338</v>
      </c>
      <c r="CG79" s="43" t="s">
        <v>338</v>
      </c>
      <c r="CH79" s="43" t="s">
        <v>341</v>
      </c>
      <c r="CI79" s="43" t="s">
        <v>341</v>
      </c>
      <c r="CJ79" s="43" t="s">
        <v>340</v>
      </c>
      <c r="CK79" s="43" t="s">
        <v>341</v>
      </c>
      <c r="CL79" s="43" t="s">
        <v>338</v>
      </c>
      <c r="CM79" s="43" t="s">
        <v>341</v>
      </c>
      <c r="CN79" s="43" t="s">
        <v>338</v>
      </c>
      <c r="CO79" s="43" t="s">
        <v>338</v>
      </c>
      <c r="CP79" s="43" t="s">
        <v>338</v>
      </c>
      <c r="CQ79" s="43" t="s">
        <v>338</v>
      </c>
      <c r="CR79" s="43" t="s">
        <v>341</v>
      </c>
      <c r="CS79" s="43" t="s">
        <v>341</v>
      </c>
      <c r="CT79" s="43" t="s">
        <v>341</v>
      </c>
      <c r="CU79" s="43" t="s">
        <v>338</v>
      </c>
      <c r="CV79" s="43" t="s">
        <v>341</v>
      </c>
      <c r="CW79" s="43" t="s">
        <v>339</v>
      </c>
      <c r="CX79" s="43" t="s">
        <v>339</v>
      </c>
      <c r="CY79" s="43" t="s">
        <v>339</v>
      </c>
      <c r="CZ79" s="43" t="s">
        <v>341</v>
      </c>
      <c r="DA79" s="43" t="s">
        <v>339</v>
      </c>
      <c r="DB79" s="43" t="s">
        <v>339</v>
      </c>
      <c r="DC79" s="43" t="s">
        <v>339</v>
      </c>
      <c r="DD79" s="43" t="s">
        <v>339</v>
      </c>
      <c r="DE79" s="43" t="s">
        <v>340</v>
      </c>
      <c r="DF79" s="43" t="s">
        <v>340</v>
      </c>
      <c r="DG79" s="43" t="s">
        <v>338</v>
      </c>
      <c r="DH79" s="43" t="s">
        <v>338</v>
      </c>
      <c r="DI79" s="43" t="s">
        <v>338</v>
      </c>
      <c r="DJ79" s="43" t="s">
        <v>338</v>
      </c>
      <c r="DK79" s="43" t="s">
        <v>338</v>
      </c>
      <c r="DL79" s="43" t="s">
        <v>340</v>
      </c>
      <c r="DM79" s="43" t="s">
        <v>338</v>
      </c>
      <c r="DN79" s="43" t="s">
        <v>340</v>
      </c>
      <c r="DO79" s="43" t="s">
        <v>338</v>
      </c>
      <c r="DP79" s="43" t="s">
        <v>338</v>
      </c>
      <c r="DQ79" s="43" t="s">
        <v>338</v>
      </c>
      <c r="DR79" s="43" t="s">
        <v>338</v>
      </c>
      <c r="DS79" s="43" t="s">
        <v>340</v>
      </c>
      <c r="DT79" s="43" t="s">
        <v>338</v>
      </c>
      <c r="DU79" s="43" t="s">
        <v>341</v>
      </c>
      <c r="DV79" s="43" t="s">
        <v>339</v>
      </c>
      <c r="DW79" s="43" t="s">
        <v>339</v>
      </c>
      <c r="DX79" s="43" t="s">
        <v>339</v>
      </c>
      <c r="DY79" s="43" t="s">
        <v>339</v>
      </c>
      <c r="DZ79" s="43" t="s">
        <v>339</v>
      </c>
      <c r="EA79" s="43" t="s">
        <v>339</v>
      </c>
      <c r="EB79" s="43" t="s">
        <v>341</v>
      </c>
      <c r="EC79" s="43" t="s">
        <v>339</v>
      </c>
      <c r="ED79" s="43" t="s">
        <v>339</v>
      </c>
      <c r="EE79" s="43" t="s">
        <v>339</v>
      </c>
      <c r="EF79" s="43" t="s">
        <v>339</v>
      </c>
      <c r="EG79" s="43" t="s">
        <v>339</v>
      </c>
      <c r="EH79" s="43" t="s">
        <v>339</v>
      </c>
      <c r="EI79" s="43" t="s">
        <v>339</v>
      </c>
      <c r="EJ79" s="43" t="s">
        <v>339</v>
      </c>
      <c r="EK79" s="43" t="s">
        <v>339</v>
      </c>
      <c r="EL79" s="43" t="s">
        <v>341</v>
      </c>
      <c r="EM79" s="43" t="s">
        <v>339</v>
      </c>
      <c r="EN79" s="43" t="s">
        <v>341</v>
      </c>
      <c r="EO79" s="43" t="s">
        <v>341</v>
      </c>
      <c r="EP79" s="43" t="s">
        <v>341</v>
      </c>
      <c r="EQ79" s="43" t="s">
        <v>338</v>
      </c>
      <c r="ER79" s="43" t="s">
        <v>338</v>
      </c>
      <c r="ES79" s="43" t="s">
        <v>338</v>
      </c>
      <c r="ET79" s="43" t="s">
        <v>341</v>
      </c>
      <c r="EU79" s="43" t="s">
        <v>339</v>
      </c>
      <c r="EV79" s="43" t="s">
        <v>339</v>
      </c>
      <c r="EW79" s="43" t="s">
        <v>339</v>
      </c>
      <c r="EX79" s="43" t="s">
        <v>339</v>
      </c>
      <c r="EY79" s="43" t="s">
        <v>339</v>
      </c>
      <c r="EZ79" s="43" t="s">
        <v>341</v>
      </c>
      <c r="FA79" s="43" t="s">
        <v>339</v>
      </c>
      <c r="FB79" s="43" t="s">
        <v>341</v>
      </c>
      <c r="FC79" s="43" t="s">
        <v>339</v>
      </c>
      <c r="FD79" s="43" t="s">
        <v>341</v>
      </c>
      <c r="FE79" s="43" t="s">
        <v>341</v>
      </c>
      <c r="FF79" s="43" t="s">
        <v>339</v>
      </c>
      <c r="FG79" s="43" t="s">
        <v>339</v>
      </c>
      <c r="FH79" s="43" t="s">
        <v>339</v>
      </c>
      <c r="FI79" s="43" t="s">
        <v>339</v>
      </c>
      <c r="FJ79" s="43" t="s">
        <v>341</v>
      </c>
      <c r="FK79" s="43" t="s">
        <v>339</v>
      </c>
      <c r="FL79" s="43" t="s">
        <v>339</v>
      </c>
      <c r="FM79" s="43" t="s">
        <v>339</v>
      </c>
      <c r="FN79" s="43" t="s">
        <v>339</v>
      </c>
      <c r="FO79" s="43" t="s">
        <v>339</v>
      </c>
      <c r="FP79" s="43" t="s">
        <v>339</v>
      </c>
      <c r="FQ79" s="43" t="s">
        <v>341</v>
      </c>
      <c r="FR79" s="43" t="s">
        <v>339</v>
      </c>
      <c r="FS79" s="43" t="s">
        <v>339</v>
      </c>
      <c r="FT79" s="43" t="s">
        <v>339</v>
      </c>
      <c r="FU79" s="43" t="s">
        <v>338</v>
      </c>
      <c r="FV79" s="43" t="s">
        <v>338</v>
      </c>
      <c r="FW79" s="43" t="s">
        <v>338</v>
      </c>
      <c r="FX79" s="43" t="s">
        <v>338</v>
      </c>
      <c r="FY79" s="43" t="s">
        <v>338</v>
      </c>
      <c r="FZ79" s="43" t="s">
        <v>340</v>
      </c>
      <c r="GA79" s="43" t="s">
        <v>340</v>
      </c>
      <c r="GB79" s="43" t="s">
        <v>340</v>
      </c>
      <c r="GC79" s="43" t="s">
        <v>340</v>
      </c>
      <c r="GD79" s="43" t="s">
        <v>341</v>
      </c>
      <c r="GE79" s="43" t="s">
        <v>340</v>
      </c>
      <c r="GF79" s="43" t="s">
        <v>338</v>
      </c>
      <c r="GG79" s="43" t="s">
        <v>338</v>
      </c>
      <c r="GH79" s="43" t="s">
        <v>338</v>
      </c>
      <c r="GI79" s="43" t="s">
        <v>338</v>
      </c>
      <c r="GJ79" s="43" t="s">
        <v>340</v>
      </c>
      <c r="GK79" s="43" t="s">
        <v>338</v>
      </c>
      <c r="GL79" s="43" t="s">
        <v>338</v>
      </c>
      <c r="GM79" s="43" t="s">
        <v>338</v>
      </c>
      <c r="GN79" s="43" t="s">
        <v>338</v>
      </c>
      <c r="GO79" s="43" t="s">
        <v>338</v>
      </c>
      <c r="GP79" s="43" t="s">
        <v>338</v>
      </c>
      <c r="GQ79" s="43" t="s">
        <v>338</v>
      </c>
      <c r="GR79" s="43" t="s">
        <v>338</v>
      </c>
      <c r="GS79" s="43" t="s">
        <v>341</v>
      </c>
    </row>
    <row r="80" spans="1:201" x14ac:dyDescent="0.3">
      <c r="A80" s="43"/>
      <c r="B80" s="47" t="s">
        <v>741</v>
      </c>
      <c r="C80" s="47" t="s">
        <v>502</v>
      </c>
      <c r="D80" s="43" t="s">
        <v>337</v>
      </c>
      <c r="E80" s="45" t="s">
        <v>337</v>
      </c>
      <c r="F80" s="43" t="s">
        <v>336</v>
      </c>
      <c r="G80" s="43" t="s">
        <v>495</v>
      </c>
      <c r="H80" s="43" t="s">
        <v>497</v>
      </c>
      <c r="I80" s="119" t="s">
        <v>498</v>
      </c>
      <c r="J80" s="119" t="s">
        <v>834</v>
      </c>
      <c r="K80" s="119" t="s">
        <v>846</v>
      </c>
      <c r="L80" s="50">
        <v>27</v>
      </c>
      <c r="M80" s="129" t="s">
        <v>507</v>
      </c>
      <c r="N80" s="43" t="s">
        <v>338</v>
      </c>
      <c r="O80" s="43" t="s">
        <v>338</v>
      </c>
      <c r="P80" s="43" t="s">
        <v>340</v>
      </c>
      <c r="Q80" s="43" t="s">
        <v>338</v>
      </c>
      <c r="R80" s="43" t="s">
        <v>338</v>
      </c>
      <c r="S80" s="43" t="s">
        <v>338</v>
      </c>
      <c r="T80" s="43" t="s">
        <v>341</v>
      </c>
      <c r="U80" s="43" t="s">
        <v>338</v>
      </c>
      <c r="V80" s="43" t="s">
        <v>341</v>
      </c>
      <c r="W80" s="43" t="s">
        <v>341</v>
      </c>
      <c r="X80" s="43" t="s">
        <v>340</v>
      </c>
      <c r="Y80" s="43" t="s">
        <v>340</v>
      </c>
      <c r="Z80" s="43" t="s">
        <v>338</v>
      </c>
      <c r="AA80" s="43" t="s">
        <v>338</v>
      </c>
      <c r="AB80" s="43" t="s">
        <v>338</v>
      </c>
      <c r="AC80" s="43" t="s">
        <v>338</v>
      </c>
      <c r="AD80" s="43" t="s">
        <v>338</v>
      </c>
      <c r="AE80" s="43" t="s">
        <v>338</v>
      </c>
      <c r="AF80" s="43" t="s">
        <v>338</v>
      </c>
      <c r="AG80" s="43" t="s">
        <v>338</v>
      </c>
      <c r="AH80" s="43" t="s">
        <v>338</v>
      </c>
      <c r="AI80" s="43" t="s">
        <v>340</v>
      </c>
      <c r="AJ80" s="43" t="s">
        <v>338</v>
      </c>
      <c r="AK80" s="43" t="s">
        <v>338</v>
      </c>
      <c r="AL80" s="43" t="s">
        <v>341</v>
      </c>
      <c r="AM80" s="43" t="s">
        <v>338</v>
      </c>
      <c r="AN80" s="43" t="s">
        <v>338</v>
      </c>
      <c r="AO80" s="43" t="s">
        <v>338</v>
      </c>
      <c r="AP80" s="43" t="s">
        <v>341</v>
      </c>
      <c r="AQ80" s="43" t="s">
        <v>339</v>
      </c>
      <c r="AR80" s="43" t="s">
        <v>339</v>
      </c>
      <c r="AS80" s="43" t="s">
        <v>339</v>
      </c>
      <c r="AT80" s="43" t="s">
        <v>339</v>
      </c>
      <c r="AU80" s="43" t="s">
        <v>339</v>
      </c>
      <c r="AV80" s="43" t="s">
        <v>341</v>
      </c>
      <c r="AW80" s="43" t="s">
        <v>338</v>
      </c>
      <c r="AX80" s="43" t="s">
        <v>338</v>
      </c>
      <c r="AY80" s="43" t="s">
        <v>338</v>
      </c>
      <c r="AZ80" s="43" t="s">
        <v>341</v>
      </c>
      <c r="BA80" s="43" t="s">
        <v>338</v>
      </c>
      <c r="BB80" s="43" t="s">
        <v>338</v>
      </c>
      <c r="BC80" s="43" t="s">
        <v>340</v>
      </c>
      <c r="BD80" s="43" t="s">
        <v>338</v>
      </c>
      <c r="BE80" s="43" t="s">
        <v>338</v>
      </c>
      <c r="BF80" s="43" t="s">
        <v>339</v>
      </c>
      <c r="BG80" s="43" t="s">
        <v>339</v>
      </c>
      <c r="BH80" s="129" t="s">
        <v>878</v>
      </c>
      <c r="BI80" s="43" t="s">
        <v>338</v>
      </c>
      <c r="BJ80" s="43" t="s">
        <v>338</v>
      </c>
      <c r="BK80" s="43" t="s">
        <v>340</v>
      </c>
      <c r="BL80" s="43" t="s">
        <v>338</v>
      </c>
      <c r="BM80" s="43" t="s">
        <v>338</v>
      </c>
      <c r="BN80" s="43" t="s">
        <v>338</v>
      </c>
      <c r="BO80" s="43" t="s">
        <v>341</v>
      </c>
      <c r="BP80" s="43" t="s">
        <v>338</v>
      </c>
      <c r="BQ80" s="43" t="s">
        <v>341</v>
      </c>
      <c r="BR80" s="43" t="s">
        <v>341</v>
      </c>
      <c r="BS80" s="43" t="s">
        <v>338</v>
      </c>
      <c r="BT80" s="43" t="s">
        <v>338</v>
      </c>
      <c r="BU80" s="43" t="s">
        <v>338</v>
      </c>
      <c r="BV80" s="43" t="s">
        <v>338</v>
      </c>
      <c r="BW80" s="43" t="s">
        <v>338</v>
      </c>
      <c r="BX80" s="43" t="s">
        <v>341</v>
      </c>
      <c r="BY80" s="43" t="s">
        <v>338</v>
      </c>
      <c r="BZ80" s="43" t="s">
        <v>340</v>
      </c>
      <c r="CA80" s="43" t="s">
        <v>338</v>
      </c>
      <c r="CB80" s="43" t="s">
        <v>338</v>
      </c>
      <c r="CC80" s="43" t="s">
        <v>341</v>
      </c>
      <c r="CD80" s="43" t="s">
        <v>338</v>
      </c>
      <c r="CE80" s="43" t="s">
        <v>340</v>
      </c>
      <c r="CF80" s="43" t="s">
        <v>338</v>
      </c>
      <c r="CG80" s="43" t="s">
        <v>338</v>
      </c>
      <c r="CH80" s="43" t="s">
        <v>341</v>
      </c>
      <c r="CI80" s="43" t="s">
        <v>341</v>
      </c>
      <c r="CJ80" s="43" t="s">
        <v>341</v>
      </c>
      <c r="CK80" s="43" t="s">
        <v>341</v>
      </c>
      <c r="CL80" s="43" t="s">
        <v>341</v>
      </c>
      <c r="CM80" s="43" t="s">
        <v>341</v>
      </c>
      <c r="CN80" s="43" t="s">
        <v>341</v>
      </c>
      <c r="CO80" s="43" t="s">
        <v>341</v>
      </c>
      <c r="CP80" s="43" t="s">
        <v>341</v>
      </c>
      <c r="CQ80" s="43" t="s">
        <v>341</v>
      </c>
      <c r="CR80" s="43" t="s">
        <v>341</v>
      </c>
      <c r="CS80" s="43" t="s">
        <v>341</v>
      </c>
      <c r="CT80" s="43" t="s">
        <v>341</v>
      </c>
      <c r="CU80" s="43" t="s">
        <v>341</v>
      </c>
      <c r="CV80" s="43" t="s">
        <v>341</v>
      </c>
      <c r="CW80" s="43" t="s">
        <v>339</v>
      </c>
      <c r="CX80" s="43" t="s">
        <v>339</v>
      </c>
      <c r="CY80" s="43" t="s">
        <v>339</v>
      </c>
      <c r="CZ80" s="43" t="s">
        <v>341</v>
      </c>
      <c r="DA80" s="43" t="s">
        <v>339</v>
      </c>
      <c r="DB80" s="43" t="s">
        <v>339</v>
      </c>
      <c r="DC80" s="43" t="s">
        <v>339</v>
      </c>
      <c r="DD80" s="43" t="s">
        <v>339</v>
      </c>
      <c r="DE80" s="43" t="s">
        <v>341</v>
      </c>
      <c r="DF80" s="43" t="s">
        <v>339</v>
      </c>
      <c r="DG80" s="43" t="s">
        <v>339</v>
      </c>
      <c r="DH80" s="43" t="s">
        <v>339</v>
      </c>
      <c r="DI80" s="43" t="s">
        <v>339</v>
      </c>
      <c r="DJ80" s="43" t="s">
        <v>339</v>
      </c>
      <c r="DK80" s="43" t="s">
        <v>339</v>
      </c>
      <c r="DL80" s="43" t="s">
        <v>339</v>
      </c>
      <c r="DM80" s="43" t="s">
        <v>339</v>
      </c>
      <c r="DN80" s="43" t="s">
        <v>341</v>
      </c>
      <c r="DO80" s="43" t="s">
        <v>339</v>
      </c>
      <c r="DP80" s="43" t="s">
        <v>339</v>
      </c>
      <c r="DQ80" s="43" t="s">
        <v>339</v>
      </c>
      <c r="DR80" s="43" t="s">
        <v>339</v>
      </c>
      <c r="DS80" s="43" t="s">
        <v>339</v>
      </c>
      <c r="DT80" s="43" t="s">
        <v>339</v>
      </c>
      <c r="DU80" s="43" t="s">
        <v>341</v>
      </c>
      <c r="DV80" s="43" t="s">
        <v>339</v>
      </c>
      <c r="DW80" s="43" t="s">
        <v>339</v>
      </c>
      <c r="DX80" s="43" t="s">
        <v>339</v>
      </c>
      <c r="DY80" s="43" t="s">
        <v>339</v>
      </c>
      <c r="DZ80" s="43" t="s">
        <v>339</v>
      </c>
      <c r="EA80" s="43" t="s">
        <v>339</v>
      </c>
      <c r="EB80" s="43" t="s">
        <v>341</v>
      </c>
      <c r="EC80" s="43" t="s">
        <v>339</v>
      </c>
      <c r="ED80" s="43" t="s">
        <v>339</v>
      </c>
      <c r="EE80" s="43" t="s">
        <v>339</v>
      </c>
      <c r="EF80" s="43" t="s">
        <v>339</v>
      </c>
      <c r="EG80" s="43" t="s">
        <v>339</v>
      </c>
      <c r="EH80" s="43" t="s">
        <v>339</v>
      </c>
      <c r="EI80" s="43" t="s">
        <v>339</v>
      </c>
      <c r="EJ80" s="43" t="s">
        <v>339</v>
      </c>
      <c r="EK80" s="43" t="s">
        <v>339</v>
      </c>
      <c r="EL80" s="43" t="s">
        <v>341</v>
      </c>
      <c r="EM80" s="43" t="s">
        <v>339</v>
      </c>
      <c r="EN80" s="43" t="s">
        <v>341</v>
      </c>
      <c r="EO80" s="43" t="s">
        <v>341</v>
      </c>
      <c r="EP80" s="43" t="s">
        <v>341</v>
      </c>
      <c r="EQ80" s="43" t="s">
        <v>338</v>
      </c>
      <c r="ER80" s="43" t="s">
        <v>338</v>
      </c>
      <c r="ES80" s="43" t="s">
        <v>338</v>
      </c>
      <c r="ET80" s="43" t="s">
        <v>341</v>
      </c>
      <c r="EU80" s="43" t="s">
        <v>339</v>
      </c>
      <c r="EV80" s="43" t="s">
        <v>339</v>
      </c>
      <c r="EW80" s="43" t="s">
        <v>339</v>
      </c>
      <c r="EX80" s="43" t="s">
        <v>339</v>
      </c>
      <c r="EY80" s="43" t="s">
        <v>339</v>
      </c>
      <c r="EZ80" s="43" t="s">
        <v>341</v>
      </c>
      <c r="FA80" s="43" t="s">
        <v>339</v>
      </c>
      <c r="FB80" s="43" t="s">
        <v>341</v>
      </c>
      <c r="FC80" s="43" t="s">
        <v>339</v>
      </c>
      <c r="FD80" s="43" t="s">
        <v>341</v>
      </c>
      <c r="FE80" s="43" t="s">
        <v>341</v>
      </c>
      <c r="FF80" s="43" t="s">
        <v>339</v>
      </c>
      <c r="FG80" s="43" t="s">
        <v>339</v>
      </c>
      <c r="FH80" s="43" t="s">
        <v>339</v>
      </c>
      <c r="FI80" s="43" t="s">
        <v>339</v>
      </c>
      <c r="FJ80" s="43" t="s">
        <v>341</v>
      </c>
      <c r="FK80" s="43" t="s">
        <v>339</v>
      </c>
      <c r="FL80" s="43" t="s">
        <v>339</v>
      </c>
      <c r="FM80" s="43" t="s">
        <v>339</v>
      </c>
      <c r="FN80" s="43" t="s">
        <v>339</v>
      </c>
      <c r="FO80" s="43" t="s">
        <v>339</v>
      </c>
      <c r="FP80" s="43" t="s">
        <v>339</v>
      </c>
      <c r="FQ80" s="43" t="s">
        <v>341</v>
      </c>
      <c r="FR80" s="43" t="s">
        <v>339</v>
      </c>
      <c r="FS80" s="43" t="s">
        <v>339</v>
      </c>
      <c r="FT80" s="43" t="s">
        <v>339</v>
      </c>
      <c r="FU80" s="43" t="s">
        <v>338</v>
      </c>
      <c r="FV80" s="43" t="s">
        <v>338</v>
      </c>
      <c r="FW80" s="43" t="s">
        <v>338</v>
      </c>
      <c r="FX80" s="43" t="s">
        <v>338</v>
      </c>
      <c r="FY80" s="43" t="s">
        <v>338</v>
      </c>
      <c r="FZ80" s="43" t="s">
        <v>340</v>
      </c>
      <c r="GA80" s="43" t="s">
        <v>340</v>
      </c>
      <c r="GB80" s="43" t="s">
        <v>341</v>
      </c>
      <c r="GC80" s="43" t="s">
        <v>340</v>
      </c>
      <c r="GD80" s="43" t="s">
        <v>341</v>
      </c>
      <c r="GE80" s="43" t="s">
        <v>341</v>
      </c>
      <c r="GF80" s="43" t="s">
        <v>339</v>
      </c>
      <c r="GG80" s="43" t="s">
        <v>339</v>
      </c>
      <c r="GH80" s="43" t="s">
        <v>339</v>
      </c>
      <c r="GI80" s="43" t="s">
        <v>339</v>
      </c>
      <c r="GJ80" s="43" t="s">
        <v>339</v>
      </c>
      <c r="GK80" s="43" t="s">
        <v>339</v>
      </c>
      <c r="GL80" s="43" t="s">
        <v>338</v>
      </c>
      <c r="GM80" s="43" t="s">
        <v>338</v>
      </c>
      <c r="GN80" s="43" t="s">
        <v>338</v>
      </c>
      <c r="GO80" s="43" t="s">
        <v>338</v>
      </c>
      <c r="GP80" s="43" t="s">
        <v>338</v>
      </c>
      <c r="GQ80" s="43" t="s">
        <v>338</v>
      </c>
      <c r="GR80" s="43" t="s">
        <v>338</v>
      </c>
      <c r="GS80" s="43" t="s">
        <v>341</v>
      </c>
    </row>
    <row r="81" spans="1:201" x14ac:dyDescent="0.3">
      <c r="A81" s="43"/>
      <c r="B81" s="47" t="s">
        <v>742</v>
      </c>
      <c r="C81" s="47" t="s">
        <v>329</v>
      </c>
      <c r="D81" s="43" t="s">
        <v>337</v>
      </c>
      <c r="E81" s="45" t="s">
        <v>329</v>
      </c>
      <c r="F81" s="43" t="s">
        <v>433</v>
      </c>
      <c r="G81" s="43" t="s">
        <v>495</v>
      </c>
      <c r="H81" s="43" t="s">
        <v>497</v>
      </c>
      <c r="I81" s="119" t="s">
        <v>337</v>
      </c>
      <c r="J81" s="119" t="s">
        <v>829</v>
      </c>
      <c r="K81" s="119" t="s">
        <v>844</v>
      </c>
      <c r="L81" s="50">
        <v>7</v>
      </c>
      <c r="M81" s="129" t="s">
        <v>507</v>
      </c>
      <c r="N81" s="43" t="s">
        <v>338</v>
      </c>
      <c r="O81" s="43" t="s">
        <v>338</v>
      </c>
      <c r="P81" s="43" t="s">
        <v>340</v>
      </c>
      <c r="Q81" s="43" t="s">
        <v>338</v>
      </c>
      <c r="R81" s="43" t="s">
        <v>338</v>
      </c>
      <c r="S81" s="43" t="s">
        <v>338</v>
      </c>
      <c r="T81" s="43" t="s">
        <v>341</v>
      </c>
      <c r="U81" s="43" t="s">
        <v>338</v>
      </c>
      <c r="V81" s="43" t="s">
        <v>341</v>
      </c>
      <c r="W81" s="43" t="s">
        <v>341</v>
      </c>
      <c r="X81" s="43" t="s">
        <v>340</v>
      </c>
      <c r="Y81" s="43" t="s">
        <v>340</v>
      </c>
      <c r="Z81" s="43" t="s">
        <v>338</v>
      </c>
      <c r="AA81" s="43" t="s">
        <v>338</v>
      </c>
      <c r="AB81" s="43" t="s">
        <v>338</v>
      </c>
      <c r="AC81" s="43" t="s">
        <v>338</v>
      </c>
      <c r="AD81" s="43" t="s">
        <v>338</v>
      </c>
      <c r="AE81" s="43" t="s">
        <v>338</v>
      </c>
      <c r="AF81" s="43" t="s">
        <v>338</v>
      </c>
      <c r="AG81" s="43" t="s">
        <v>338</v>
      </c>
      <c r="AH81" s="43" t="s">
        <v>338</v>
      </c>
      <c r="AI81" s="43" t="s">
        <v>340</v>
      </c>
      <c r="AJ81" s="43" t="s">
        <v>338</v>
      </c>
      <c r="AK81" s="43" t="s">
        <v>338</v>
      </c>
      <c r="AL81" s="43" t="s">
        <v>341</v>
      </c>
      <c r="AM81" s="43" t="s">
        <v>338</v>
      </c>
      <c r="AN81" s="43" t="s">
        <v>338</v>
      </c>
      <c r="AO81" s="43" t="s">
        <v>338</v>
      </c>
      <c r="AP81" s="43" t="s">
        <v>338</v>
      </c>
      <c r="AQ81" s="43" t="s">
        <v>338</v>
      </c>
      <c r="AR81" s="43" t="s">
        <v>341</v>
      </c>
      <c r="AS81" s="43" t="s">
        <v>338</v>
      </c>
      <c r="AT81" s="43" t="s">
        <v>338</v>
      </c>
      <c r="AU81" s="43" t="s">
        <v>338</v>
      </c>
      <c r="AV81" s="43" t="s">
        <v>338</v>
      </c>
      <c r="AW81" s="43" t="s">
        <v>338</v>
      </c>
      <c r="AX81" s="43" t="s">
        <v>338</v>
      </c>
      <c r="AY81" s="43" t="s">
        <v>338</v>
      </c>
      <c r="AZ81" s="43" t="s">
        <v>341</v>
      </c>
      <c r="BA81" s="43" t="s">
        <v>338</v>
      </c>
      <c r="BB81" s="43" t="s">
        <v>338</v>
      </c>
      <c r="BC81" s="43" t="s">
        <v>340</v>
      </c>
      <c r="BD81" s="43" t="s">
        <v>338</v>
      </c>
      <c r="BE81" s="43" t="s">
        <v>338</v>
      </c>
      <c r="BF81" s="43" t="s">
        <v>339</v>
      </c>
      <c r="BG81" s="43" t="s">
        <v>339</v>
      </c>
      <c r="BH81" s="129" t="s">
        <v>878</v>
      </c>
      <c r="BI81" s="43" t="s">
        <v>338</v>
      </c>
      <c r="BJ81" s="43" t="s">
        <v>338</v>
      </c>
      <c r="BK81" s="43" t="s">
        <v>340</v>
      </c>
      <c r="BL81" s="43" t="s">
        <v>338</v>
      </c>
      <c r="BM81" s="43" t="s">
        <v>338</v>
      </c>
      <c r="BN81" s="43" t="s">
        <v>338</v>
      </c>
      <c r="BO81" s="43" t="s">
        <v>341</v>
      </c>
      <c r="BP81" s="43" t="s">
        <v>338</v>
      </c>
      <c r="BQ81" s="43" t="s">
        <v>341</v>
      </c>
      <c r="BR81" s="43" t="s">
        <v>341</v>
      </c>
      <c r="BS81" s="43" t="s">
        <v>338</v>
      </c>
      <c r="BT81" s="43" t="s">
        <v>338</v>
      </c>
      <c r="BU81" s="43" t="s">
        <v>338</v>
      </c>
      <c r="BV81" s="43" t="s">
        <v>338</v>
      </c>
      <c r="BW81" s="43" t="s">
        <v>338</v>
      </c>
      <c r="BX81" s="43" t="s">
        <v>341</v>
      </c>
      <c r="BY81" s="43" t="s">
        <v>338</v>
      </c>
      <c r="BZ81" s="43" t="s">
        <v>340</v>
      </c>
      <c r="CA81" s="43" t="s">
        <v>338</v>
      </c>
      <c r="CB81" s="43" t="s">
        <v>338</v>
      </c>
      <c r="CC81" s="43" t="s">
        <v>341</v>
      </c>
      <c r="CD81" s="43" t="s">
        <v>338</v>
      </c>
      <c r="CE81" s="43" t="s">
        <v>340</v>
      </c>
      <c r="CF81" s="43" t="s">
        <v>338</v>
      </c>
      <c r="CG81" s="43" t="s">
        <v>338</v>
      </c>
      <c r="CH81" s="43" t="s">
        <v>341</v>
      </c>
      <c r="CI81" s="43" t="s">
        <v>341</v>
      </c>
      <c r="CJ81" s="43" t="s">
        <v>340</v>
      </c>
      <c r="CK81" s="43" t="s">
        <v>341</v>
      </c>
      <c r="CL81" s="43" t="s">
        <v>338</v>
      </c>
      <c r="CM81" s="43" t="s">
        <v>341</v>
      </c>
      <c r="CN81" s="43" t="s">
        <v>338</v>
      </c>
      <c r="CO81" s="43" t="s">
        <v>338</v>
      </c>
      <c r="CP81" s="43" t="s">
        <v>338</v>
      </c>
      <c r="CQ81" s="43" t="s">
        <v>338</v>
      </c>
      <c r="CR81" s="43" t="s">
        <v>341</v>
      </c>
      <c r="CS81" s="43" t="s">
        <v>341</v>
      </c>
      <c r="CT81" s="43" t="s">
        <v>341</v>
      </c>
      <c r="CU81" s="43" t="s">
        <v>338</v>
      </c>
      <c r="CV81" s="43" t="s">
        <v>341</v>
      </c>
      <c r="CW81" s="43" t="s">
        <v>339</v>
      </c>
      <c r="CX81" s="43" t="s">
        <v>339</v>
      </c>
      <c r="CY81" s="43" t="s">
        <v>339</v>
      </c>
      <c r="CZ81" s="43" t="s">
        <v>341</v>
      </c>
      <c r="DA81" s="43" t="s">
        <v>339</v>
      </c>
      <c r="DB81" s="43" t="s">
        <v>339</v>
      </c>
      <c r="DC81" s="43" t="s">
        <v>339</v>
      </c>
      <c r="DD81" s="43" t="s">
        <v>339</v>
      </c>
      <c r="DE81" s="43" t="s">
        <v>340</v>
      </c>
      <c r="DF81" s="43" t="s">
        <v>340</v>
      </c>
      <c r="DG81" s="43" t="s">
        <v>338</v>
      </c>
      <c r="DH81" s="43" t="s">
        <v>338</v>
      </c>
      <c r="DI81" s="43" t="s">
        <v>338</v>
      </c>
      <c r="DJ81" s="43" t="s">
        <v>338</v>
      </c>
      <c r="DK81" s="43" t="s">
        <v>338</v>
      </c>
      <c r="DL81" s="43" t="s">
        <v>340</v>
      </c>
      <c r="DM81" s="43" t="s">
        <v>338</v>
      </c>
      <c r="DN81" s="43" t="s">
        <v>340</v>
      </c>
      <c r="DO81" s="43" t="s">
        <v>338</v>
      </c>
      <c r="DP81" s="43" t="s">
        <v>338</v>
      </c>
      <c r="DQ81" s="43" t="s">
        <v>338</v>
      </c>
      <c r="DR81" s="43" t="s">
        <v>338</v>
      </c>
      <c r="DS81" s="43" t="s">
        <v>340</v>
      </c>
      <c r="DT81" s="43" t="s">
        <v>338</v>
      </c>
      <c r="DU81" s="43" t="s">
        <v>341</v>
      </c>
      <c r="DV81" s="43" t="s">
        <v>339</v>
      </c>
      <c r="DW81" s="43" t="s">
        <v>339</v>
      </c>
      <c r="DX81" s="43" t="s">
        <v>339</v>
      </c>
      <c r="DY81" s="43" t="s">
        <v>339</v>
      </c>
      <c r="DZ81" s="43" t="s">
        <v>339</v>
      </c>
      <c r="EA81" s="43" t="s">
        <v>339</v>
      </c>
      <c r="EB81" s="43" t="s">
        <v>341</v>
      </c>
      <c r="EC81" s="43" t="s">
        <v>339</v>
      </c>
      <c r="ED81" s="43" t="s">
        <v>339</v>
      </c>
      <c r="EE81" s="43" t="s">
        <v>339</v>
      </c>
      <c r="EF81" s="43" t="s">
        <v>339</v>
      </c>
      <c r="EG81" s="43" t="s">
        <v>339</v>
      </c>
      <c r="EH81" s="43" t="s">
        <v>339</v>
      </c>
      <c r="EI81" s="43" t="s">
        <v>339</v>
      </c>
      <c r="EJ81" s="43" t="s">
        <v>339</v>
      </c>
      <c r="EK81" s="43" t="s">
        <v>339</v>
      </c>
      <c r="EL81" s="43" t="s">
        <v>341</v>
      </c>
      <c r="EM81" s="43" t="s">
        <v>339</v>
      </c>
      <c r="EN81" s="43" t="s">
        <v>341</v>
      </c>
      <c r="EO81" s="43" t="s">
        <v>341</v>
      </c>
      <c r="EP81" s="43" t="s">
        <v>341</v>
      </c>
      <c r="EQ81" s="43" t="s">
        <v>338</v>
      </c>
      <c r="ER81" s="43" t="s">
        <v>338</v>
      </c>
      <c r="ES81" s="43" t="s">
        <v>338</v>
      </c>
      <c r="ET81" s="43" t="s">
        <v>341</v>
      </c>
      <c r="EU81" s="43" t="s">
        <v>339</v>
      </c>
      <c r="EV81" s="43" t="s">
        <v>339</v>
      </c>
      <c r="EW81" s="43" t="s">
        <v>339</v>
      </c>
      <c r="EX81" s="43" t="s">
        <v>339</v>
      </c>
      <c r="EY81" s="43" t="s">
        <v>339</v>
      </c>
      <c r="EZ81" s="43" t="s">
        <v>341</v>
      </c>
      <c r="FA81" s="43" t="s">
        <v>339</v>
      </c>
      <c r="FB81" s="43" t="s">
        <v>341</v>
      </c>
      <c r="FC81" s="43" t="s">
        <v>339</v>
      </c>
      <c r="FD81" s="43" t="s">
        <v>341</v>
      </c>
      <c r="FE81" s="43" t="s">
        <v>341</v>
      </c>
      <c r="FF81" s="43" t="s">
        <v>339</v>
      </c>
      <c r="FG81" s="43" t="s">
        <v>339</v>
      </c>
      <c r="FH81" s="43" t="s">
        <v>339</v>
      </c>
      <c r="FI81" s="43" t="s">
        <v>339</v>
      </c>
      <c r="FJ81" s="43" t="s">
        <v>341</v>
      </c>
      <c r="FK81" s="43" t="s">
        <v>339</v>
      </c>
      <c r="FL81" s="43" t="s">
        <v>339</v>
      </c>
      <c r="FM81" s="43" t="s">
        <v>339</v>
      </c>
      <c r="FN81" s="43" t="s">
        <v>339</v>
      </c>
      <c r="FO81" s="43" t="s">
        <v>339</v>
      </c>
      <c r="FP81" s="43" t="s">
        <v>339</v>
      </c>
      <c r="FQ81" s="43" t="s">
        <v>341</v>
      </c>
      <c r="FR81" s="43" t="s">
        <v>339</v>
      </c>
      <c r="FS81" s="43" t="s">
        <v>339</v>
      </c>
      <c r="FT81" s="43" t="s">
        <v>339</v>
      </c>
      <c r="FU81" s="43" t="s">
        <v>338</v>
      </c>
      <c r="FV81" s="43" t="s">
        <v>338</v>
      </c>
      <c r="FW81" s="43" t="s">
        <v>338</v>
      </c>
      <c r="FX81" s="43" t="s">
        <v>338</v>
      </c>
      <c r="FY81" s="43" t="s">
        <v>338</v>
      </c>
      <c r="FZ81" s="43" t="s">
        <v>340</v>
      </c>
      <c r="GA81" s="43" t="s">
        <v>340</v>
      </c>
      <c r="GB81" s="43" t="s">
        <v>340</v>
      </c>
      <c r="GC81" s="43" t="s">
        <v>340</v>
      </c>
      <c r="GD81" s="43" t="s">
        <v>341</v>
      </c>
      <c r="GE81" s="43" t="s">
        <v>340</v>
      </c>
      <c r="GF81" s="43" t="s">
        <v>338</v>
      </c>
      <c r="GG81" s="43" t="s">
        <v>338</v>
      </c>
      <c r="GH81" s="43" t="s">
        <v>338</v>
      </c>
      <c r="GI81" s="43" t="s">
        <v>338</v>
      </c>
      <c r="GJ81" s="43" t="s">
        <v>340</v>
      </c>
      <c r="GK81" s="43" t="s">
        <v>338</v>
      </c>
      <c r="GL81" s="43" t="s">
        <v>338</v>
      </c>
      <c r="GM81" s="43" t="s">
        <v>338</v>
      </c>
      <c r="GN81" s="43" t="s">
        <v>338</v>
      </c>
      <c r="GO81" s="43" t="s">
        <v>338</v>
      </c>
      <c r="GP81" s="43" t="s">
        <v>338</v>
      </c>
      <c r="GQ81" s="43" t="s">
        <v>338</v>
      </c>
      <c r="GR81" s="43" t="s">
        <v>338</v>
      </c>
      <c r="GS81" s="43" t="s">
        <v>341</v>
      </c>
    </row>
    <row r="82" spans="1:201" x14ac:dyDescent="0.3">
      <c r="A82" s="43"/>
      <c r="B82" s="47" t="s">
        <v>743</v>
      </c>
      <c r="C82" s="47" t="s">
        <v>329</v>
      </c>
      <c r="D82" s="43" t="s">
        <v>337</v>
      </c>
      <c r="E82" s="45" t="s">
        <v>329</v>
      </c>
      <c r="F82" s="43" t="s">
        <v>336</v>
      </c>
      <c r="G82" s="43" t="s">
        <v>495</v>
      </c>
      <c r="H82" s="43" t="s">
        <v>497</v>
      </c>
      <c r="I82" s="119" t="s">
        <v>337</v>
      </c>
      <c r="J82" s="119" t="s">
        <v>830</v>
      </c>
      <c r="K82" s="119" t="s">
        <v>844</v>
      </c>
      <c r="L82" s="50">
        <v>11</v>
      </c>
      <c r="M82" s="129" t="s">
        <v>507</v>
      </c>
      <c r="N82" s="43" t="s">
        <v>338</v>
      </c>
      <c r="O82" s="43" t="s">
        <v>338</v>
      </c>
      <c r="P82" s="43" t="s">
        <v>340</v>
      </c>
      <c r="Q82" s="43" t="s">
        <v>338</v>
      </c>
      <c r="R82" s="43" t="s">
        <v>338</v>
      </c>
      <c r="S82" s="43" t="s">
        <v>338</v>
      </c>
      <c r="T82" s="43" t="s">
        <v>341</v>
      </c>
      <c r="U82" s="43" t="s">
        <v>338</v>
      </c>
      <c r="V82" s="43" t="s">
        <v>341</v>
      </c>
      <c r="W82" s="43" t="s">
        <v>341</v>
      </c>
      <c r="X82" s="43" t="s">
        <v>340</v>
      </c>
      <c r="Y82" s="43" t="s">
        <v>340</v>
      </c>
      <c r="Z82" s="43" t="s">
        <v>338</v>
      </c>
      <c r="AA82" s="43" t="s">
        <v>338</v>
      </c>
      <c r="AB82" s="43" t="s">
        <v>338</v>
      </c>
      <c r="AC82" s="43" t="s">
        <v>338</v>
      </c>
      <c r="AD82" s="43" t="s">
        <v>338</v>
      </c>
      <c r="AE82" s="43" t="s">
        <v>338</v>
      </c>
      <c r="AF82" s="43" t="s">
        <v>338</v>
      </c>
      <c r="AG82" s="43" t="s">
        <v>338</v>
      </c>
      <c r="AH82" s="43" t="s">
        <v>338</v>
      </c>
      <c r="AI82" s="43" t="s">
        <v>340</v>
      </c>
      <c r="AJ82" s="43" t="s">
        <v>338</v>
      </c>
      <c r="AK82" s="43" t="s">
        <v>338</v>
      </c>
      <c r="AL82" s="43" t="s">
        <v>341</v>
      </c>
      <c r="AM82" s="43" t="s">
        <v>338</v>
      </c>
      <c r="AN82" s="43" t="s">
        <v>338</v>
      </c>
      <c r="AO82" s="43" t="s">
        <v>338</v>
      </c>
      <c r="AP82" s="43" t="s">
        <v>341</v>
      </c>
      <c r="AQ82" s="43" t="s">
        <v>339</v>
      </c>
      <c r="AR82" s="43" t="s">
        <v>339</v>
      </c>
      <c r="AS82" s="43" t="s">
        <v>339</v>
      </c>
      <c r="AT82" s="43" t="s">
        <v>339</v>
      </c>
      <c r="AU82" s="43" t="s">
        <v>339</v>
      </c>
      <c r="AV82" s="43" t="s">
        <v>338</v>
      </c>
      <c r="AW82" s="43" t="s">
        <v>338</v>
      </c>
      <c r="AX82" s="43" t="s">
        <v>338</v>
      </c>
      <c r="AY82" s="43" t="s">
        <v>338</v>
      </c>
      <c r="AZ82" s="43" t="s">
        <v>341</v>
      </c>
      <c r="BA82" s="43" t="s">
        <v>338</v>
      </c>
      <c r="BB82" s="43" t="s">
        <v>338</v>
      </c>
      <c r="BC82" s="43" t="s">
        <v>340</v>
      </c>
      <c r="BD82" s="43" t="s">
        <v>338</v>
      </c>
      <c r="BE82" s="43" t="s">
        <v>338</v>
      </c>
      <c r="BF82" s="43" t="s">
        <v>339</v>
      </c>
      <c r="BG82" s="43" t="s">
        <v>339</v>
      </c>
      <c r="BH82" s="129" t="s">
        <v>878</v>
      </c>
      <c r="BI82" s="43" t="s">
        <v>338</v>
      </c>
      <c r="BJ82" s="43" t="s">
        <v>338</v>
      </c>
      <c r="BK82" s="43" t="s">
        <v>340</v>
      </c>
      <c r="BL82" s="43" t="s">
        <v>338</v>
      </c>
      <c r="BM82" s="43" t="s">
        <v>338</v>
      </c>
      <c r="BN82" s="43" t="s">
        <v>338</v>
      </c>
      <c r="BO82" s="43" t="s">
        <v>341</v>
      </c>
      <c r="BP82" s="43" t="s">
        <v>338</v>
      </c>
      <c r="BQ82" s="43" t="s">
        <v>341</v>
      </c>
      <c r="BR82" s="43" t="s">
        <v>341</v>
      </c>
      <c r="BS82" s="43" t="s">
        <v>338</v>
      </c>
      <c r="BT82" s="43" t="s">
        <v>338</v>
      </c>
      <c r="BU82" s="43" t="s">
        <v>338</v>
      </c>
      <c r="BV82" s="43" t="s">
        <v>338</v>
      </c>
      <c r="BW82" s="43" t="s">
        <v>338</v>
      </c>
      <c r="BX82" s="43" t="s">
        <v>341</v>
      </c>
      <c r="BY82" s="43" t="s">
        <v>338</v>
      </c>
      <c r="BZ82" s="43" t="s">
        <v>340</v>
      </c>
      <c r="CA82" s="43" t="s">
        <v>338</v>
      </c>
      <c r="CB82" s="43" t="s">
        <v>338</v>
      </c>
      <c r="CC82" s="43" t="s">
        <v>341</v>
      </c>
      <c r="CD82" s="43" t="s">
        <v>338</v>
      </c>
      <c r="CE82" s="43" t="s">
        <v>340</v>
      </c>
      <c r="CF82" s="43" t="s">
        <v>338</v>
      </c>
      <c r="CG82" s="43" t="s">
        <v>338</v>
      </c>
      <c r="CH82" s="43" t="s">
        <v>341</v>
      </c>
      <c r="CI82" s="43" t="s">
        <v>341</v>
      </c>
      <c r="CJ82" s="43" t="s">
        <v>340</v>
      </c>
      <c r="CK82" s="43" t="s">
        <v>341</v>
      </c>
      <c r="CL82" s="43" t="s">
        <v>338</v>
      </c>
      <c r="CM82" s="43" t="s">
        <v>341</v>
      </c>
      <c r="CN82" s="43" t="s">
        <v>338</v>
      </c>
      <c r="CO82" s="43" t="s">
        <v>338</v>
      </c>
      <c r="CP82" s="43" t="s">
        <v>338</v>
      </c>
      <c r="CQ82" s="43" t="s">
        <v>338</v>
      </c>
      <c r="CR82" s="43" t="s">
        <v>341</v>
      </c>
      <c r="CS82" s="43" t="s">
        <v>341</v>
      </c>
      <c r="CT82" s="43" t="s">
        <v>341</v>
      </c>
      <c r="CU82" s="43" t="s">
        <v>338</v>
      </c>
      <c r="CV82" s="43" t="s">
        <v>341</v>
      </c>
      <c r="CW82" s="43" t="s">
        <v>339</v>
      </c>
      <c r="CX82" s="43" t="s">
        <v>339</v>
      </c>
      <c r="CY82" s="43" t="s">
        <v>339</v>
      </c>
      <c r="CZ82" s="43" t="s">
        <v>341</v>
      </c>
      <c r="DA82" s="43" t="s">
        <v>339</v>
      </c>
      <c r="DB82" s="43" t="s">
        <v>339</v>
      </c>
      <c r="DC82" s="43" t="s">
        <v>339</v>
      </c>
      <c r="DD82" s="43" t="s">
        <v>339</v>
      </c>
      <c r="DE82" s="43" t="s">
        <v>340</v>
      </c>
      <c r="DF82" s="43" t="s">
        <v>340</v>
      </c>
      <c r="DG82" s="43" t="s">
        <v>338</v>
      </c>
      <c r="DH82" s="43" t="s">
        <v>338</v>
      </c>
      <c r="DI82" s="43" t="s">
        <v>338</v>
      </c>
      <c r="DJ82" s="43" t="s">
        <v>338</v>
      </c>
      <c r="DK82" s="43" t="s">
        <v>338</v>
      </c>
      <c r="DL82" s="43" t="s">
        <v>340</v>
      </c>
      <c r="DM82" s="43" t="s">
        <v>338</v>
      </c>
      <c r="DN82" s="43" t="s">
        <v>340</v>
      </c>
      <c r="DO82" s="43" t="s">
        <v>338</v>
      </c>
      <c r="DP82" s="43" t="s">
        <v>338</v>
      </c>
      <c r="DQ82" s="43" t="s">
        <v>338</v>
      </c>
      <c r="DR82" s="43" t="s">
        <v>338</v>
      </c>
      <c r="DS82" s="43" t="s">
        <v>340</v>
      </c>
      <c r="DT82" s="43" t="s">
        <v>338</v>
      </c>
      <c r="DU82" s="43" t="s">
        <v>341</v>
      </c>
      <c r="DV82" s="43" t="s">
        <v>339</v>
      </c>
      <c r="DW82" s="43" t="s">
        <v>339</v>
      </c>
      <c r="DX82" s="43" t="s">
        <v>339</v>
      </c>
      <c r="DY82" s="43" t="s">
        <v>339</v>
      </c>
      <c r="DZ82" s="43" t="s">
        <v>339</v>
      </c>
      <c r="EA82" s="43" t="s">
        <v>339</v>
      </c>
      <c r="EB82" s="43" t="s">
        <v>341</v>
      </c>
      <c r="EC82" s="43" t="s">
        <v>339</v>
      </c>
      <c r="ED82" s="43" t="s">
        <v>339</v>
      </c>
      <c r="EE82" s="43" t="s">
        <v>339</v>
      </c>
      <c r="EF82" s="43" t="s">
        <v>339</v>
      </c>
      <c r="EG82" s="43" t="s">
        <v>339</v>
      </c>
      <c r="EH82" s="43" t="s">
        <v>339</v>
      </c>
      <c r="EI82" s="43" t="s">
        <v>339</v>
      </c>
      <c r="EJ82" s="43" t="s">
        <v>339</v>
      </c>
      <c r="EK82" s="43" t="s">
        <v>339</v>
      </c>
      <c r="EL82" s="43" t="s">
        <v>341</v>
      </c>
      <c r="EM82" s="43" t="s">
        <v>339</v>
      </c>
      <c r="EN82" s="43" t="s">
        <v>341</v>
      </c>
      <c r="EO82" s="43" t="s">
        <v>341</v>
      </c>
      <c r="EP82" s="43" t="s">
        <v>341</v>
      </c>
      <c r="EQ82" s="43" t="s">
        <v>338</v>
      </c>
      <c r="ER82" s="43" t="s">
        <v>338</v>
      </c>
      <c r="ES82" s="43" t="s">
        <v>338</v>
      </c>
      <c r="ET82" s="43" t="s">
        <v>341</v>
      </c>
      <c r="EU82" s="43" t="s">
        <v>339</v>
      </c>
      <c r="EV82" s="43" t="s">
        <v>339</v>
      </c>
      <c r="EW82" s="43" t="s">
        <v>339</v>
      </c>
      <c r="EX82" s="43" t="s">
        <v>339</v>
      </c>
      <c r="EY82" s="43" t="s">
        <v>339</v>
      </c>
      <c r="EZ82" s="43" t="s">
        <v>341</v>
      </c>
      <c r="FA82" s="43" t="s">
        <v>339</v>
      </c>
      <c r="FB82" s="43" t="s">
        <v>341</v>
      </c>
      <c r="FC82" s="43" t="s">
        <v>339</v>
      </c>
      <c r="FD82" s="43" t="s">
        <v>341</v>
      </c>
      <c r="FE82" s="43" t="s">
        <v>341</v>
      </c>
      <c r="FF82" s="43" t="s">
        <v>339</v>
      </c>
      <c r="FG82" s="43" t="s">
        <v>339</v>
      </c>
      <c r="FH82" s="43" t="s">
        <v>339</v>
      </c>
      <c r="FI82" s="43" t="s">
        <v>339</v>
      </c>
      <c r="FJ82" s="43" t="s">
        <v>341</v>
      </c>
      <c r="FK82" s="43" t="s">
        <v>339</v>
      </c>
      <c r="FL82" s="43" t="s">
        <v>339</v>
      </c>
      <c r="FM82" s="43" t="s">
        <v>339</v>
      </c>
      <c r="FN82" s="43" t="s">
        <v>339</v>
      </c>
      <c r="FO82" s="43" t="s">
        <v>339</v>
      </c>
      <c r="FP82" s="43" t="s">
        <v>339</v>
      </c>
      <c r="FQ82" s="43" t="s">
        <v>341</v>
      </c>
      <c r="FR82" s="43" t="s">
        <v>339</v>
      </c>
      <c r="FS82" s="43" t="s">
        <v>339</v>
      </c>
      <c r="FT82" s="43" t="s">
        <v>339</v>
      </c>
      <c r="FU82" s="43" t="s">
        <v>338</v>
      </c>
      <c r="FV82" s="43" t="s">
        <v>338</v>
      </c>
      <c r="FW82" s="43" t="s">
        <v>338</v>
      </c>
      <c r="FX82" s="43" t="s">
        <v>338</v>
      </c>
      <c r="FY82" s="43" t="s">
        <v>338</v>
      </c>
      <c r="FZ82" s="43" t="s">
        <v>340</v>
      </c>
      <c r="GA82" s="43" t="s">
        <v>340</v>
      </c>
      <c r="GB82" s="43" t="s">
        <v>340</v>
      </c>
      <c r="GC82" s="43" t="s">
        <v>340</v>
      </c>
      <c r="GD82" s="43" t="s">
        <v>341</v>
      </c>
      <c r="GE82" s="43" t="s">
        <v>340</v>
      </c>
      <c r="GF82" s="43" t="s">
        <v>338</v>
      </c>
      <c r="GG82" s="43" t="s">
        <v>338</v>
      </c>
      <c r="GH82" s="43" t="s">
        <v>338</v>
      </c>
      <c r="GI82" s="43" t="s">
        <v>338</v>
      </c>
      <c r="GJ82" s="43" t="s">
        <v>340</v>
      </c>
      <c r="GK82" s="43" t="s">
        <v>338</v>
      </c>
      <c r="GL82" s="43" t="s">
        <v>338</v>
      </c>
      <c r="GM82" s="43" t="s">
        <v>338</v>
      </c>
      <c r="GN82" s="43" t="s">
        <v>338</v>
      </c>
      <c r="GO82" s="43" t="s">
        <v>338</v>
      </c>
      <c r="GP82" s="43" t="s">
        <v>338</v>
      </c>
      <c r="GQ82" s="43" t="s">
        <v>338</v>
      </c>
      <c r="GR82" s="43" t="s">
        <v>338</v>
      </c>
      <c r="GS82" s="43" t="s">
        <v>341</v>
      </c>
    </row>
    <row r="83" spans="1:201" x14ac:dyDescent="0.3">
      <c r="A83" s="43"/>
      <c r="B83" s="47" t="s">
        <v>580</v>
      </c>
      <c r="C83" s="47" t="s">
        <v>336</v>
      </c>
      <c r="D83" s="43" t="s">
        <v>336</v>
      </c>
      <c r="E83" s="45" t="s">
        <v>336</v>
      </c>
      <c r="F83" s="43" t="s">
        <v>336</v>
      </c>
      <c r="G83" s="43" t="s">
        <v>495</v>
      </c>
      <c r="H83" s="43" t="s">
        <v>497</v>
      </c>
      <c r="I83" s="119" t="s">
        <v>337</v>
      </c>
      <c r="J83" s="119" t="s">
        <v>837</v>
      </c>
      <c r="K83" s="119" t="s">
        <v>856</v>
      </c>
      <c r="L83" s="50">
        <v>33</v>
      </c>
      <c r="M83" s="129" t="s">
        <v>507</v>
      </c>
      <c r="N83" s="43" t="s">
        <v>338</v>
      </c>
      <c r="O83" s="43" t="s">
        <v>338</v>
      </c>
      <c r="P83" s="43" t="s">
        <v>340</v>
      </c>
      <c r="Q83" s="43" t="s">
        <v>338</v>
      </c>
      <c r="R83" s="43" t="s">
        <v>338</v>
      </c>
      <c r="S83" s="43" t="s">
        <v>338</v>
      </c>
      <c r="T83" s="43" t="s">
        <v>341</v>
      </c>
      <c r="U83" s="43" t="s">
        <v>338</v>
      </c>
      <c r="V83" s="43" t="s">
        <v>341</v>
      </c>
      <c r="W83" s="43" t="s">
        <v>341</v>
      </c>
      <c r="X83" s="43" t="s">
        <v>340</v>
      </c>
      <c r="Y83" s="43" t="s">
        <v>340</v>
      </c>
      <c r="Z83" s="43" t="s">
        <v>338</v>
      </c>
      <c r="AA83" s="43" t="s">
        <v>338</v>
      </c>
      <c r="AB83" s="43" t="s">
        <v>338</v>
      </c>
      <c r="AC83" s="43" t="s">
        <v>338</v>
      </c>
      <c r="AD83" s="43" t="s">
        <v>338</v>
      </c>
      <c r="AE83" s="43" t="s">
        <v>338</v>
      </c>
      <c r="AF83" s="43" t="s">
        <v>338</v>
      </c>
      <c r="AG83" s="43" t="s">
        <v>338</v>
      </c>
      <c r="AH83" s="43" t="s">
        <v>338</v>
      </c>
      <c r="AI83" s="43" t="s">
        <v>340</v>
      </c>
      <c r="AJ83" s="43" t="s">
        <v>338</v>
      </c>
      <c r="AK83" s="43" t="s">
        <v>338</v>
      </c>
      <c r="AL83" s="43" t="s">
        <v>341</v>
      </c>
      <c r="AM83" s="43" t="s">
        <v>338</v>
      </c>
      <c r="AN83" s="43" t="s">
        <v>338</v>
      </c>
      <c r="AO83" s="43" t="s">
        <v>338</v>
      </c>
      <c r="AP83" s="43" t="s">
        <v>341</v>
      </c>
      <c r="AQ83" s="43" t="s">
        <v>339</v>
      </c>
      <c r="AR83" s="43" t="s">
        <v>339</v>
      </c>
      <c r="AS83" s="43" t="s">
        <v>339</v>
      </c>
      <c r="AT83" s="43" t="s">
        <v>339</v>
      </c>
      <c r="AU83" s="43" t="s">
        <v>339</v>
      </c>
      <c r="AV83" s="43" t="s">
        <v>341</v>
      </c>
      <c r="AW83" s="43" t="s">
        <v>340</v>
      </c>
      <c r="AX83" s="43" t="s">
        <v>338</v>
      </c>
      <c r="AY83" s="43" t="s">
        <v>338</v>
      </c>
      <c r="AZ83" s="43" t="s">
        <v>341</v>
      </c>
      <c r="BA83" s="43" t="s">
        <v>338</v>
      </c>
      <c r="BB83" s="43" t="s">
        <v>338</v>
      </c>
      <c r="BC83" s="43" t="s">
        <v>340</v>
      </c>
      <c r="BD83" s="43" t="s">
        <v>338</v>
      </c>
      <c r="BE83" s="43" t="s">
        <v>338</v>
      </c>
      <c r="BF83" s="43" t="s">
        <v>339</v>
      </c>
      <c r="BG83" s="43" t="s">
        <v>339</v>
      </c>
      <c r="BH83" s="129" t="s">
        <v>878</v>
      </c>
      <c r="BI83" s="43" t="s">
        <v>338</v>
      </c>
      <c r="BJ83" s="43" t="s">
        <v>338</v>
      </c>
      <c r="BK83" s="43" t="s">
        <v>340</v>
      </c>
      <c r="BL83" s="43" t="s">
        <v>338</v>
      </c>
      <c r="BM83" s="43" t="s">
        <v>338</v>
      </c>
      <c r="BN83" s="43" t="s">
        <v>338</v>
      </c>
      <c r="BO83" s="43" t="s">
        <v>341</v>
      </c>
      <c r="BP83" s="43" t="s">
        <v>338</v>
      </c>
      <c r="BQ83" s="43" t="s">
        <v>341</v>
      </c>
      <c r="BR83" s="43" t="s">
        <v>341</v>
      </c>
      <c r="BS83" s="43" t="s">
        <v>338</v>
      </c>
      <c r="BT83" s="43" t="s">
        <v>338</v>
      </c>
      <c r="BU83" s="43" t="s">
        <v>338</v>
      </c>
      <c r="BV83" s="43" t="s">
        <v>338</v>
      </c>
      <c r="BW83" s="43" t="s">
        <v>338</v>
      </c>
      <c r="BX83" s="43" t="s">
        <v>340</v>
      </c>
      <c r="BY83" s="43" t="s">
        <v>338</v>
      </c>
      <c r="BZ83" s="43" t="s">
        <v>340</v>
      </c>
      <c r="CA83" s="43" t="s">
        <v>338</v>
      </c>
      <c r="CB83" s="43" t="s">
        <v>338</v>
      </c>
      <c r="CC83" s="43" t="s">
        <v>341</v>
      </c>
      <c r="CD83" s="43" t="s">
        <v>338</v>
      </c>
      <c r="CE83" s="43" t="s">
        <v>340</v>
      </c>
      <c r="CF83" s="43" t="s">
        <v>338</v>
      </c>
      <c r="CG83" s="43" t="s">
        <v>338</v>
      </c>
      <c r="CH83" s="43" t="s">
        <v>341</v>
      </c>
      <c r="CI83" s="43" t="s">
        <v>340</v>
      </c>
      <c r="CJ83" s="43" t="s">
        <v>340</v>
      </c>
      <c r="CK83" s="43" t="s">
        <v>341</v>
      </c>
      <c r="CL83" s="43" t="s">
        <v>340</v>
      </c>
      <c r="CM83" s="43" t="s">
        <v>341</v>
      </c>
      <c r="CN83" s="43" t="s">
        <v>340</v>
      </c>
      <c r="CO83" s="43" t="s">
        <v>340</v>
      </c>
      <c r="CP83" s="43" t="s">
        <v>340</v>
      </c>
      <c r="CQ83" s="43" t="s">
        <v>340</v>
      </c>
      <c r="CR83" s="43" t="s">
        <v>341</v>
      </c>
      <c r="CS83" s="43" t="s">
        <v>341</v>
      </c>
      <c r="CT83" s="43" t="s">
        <v>341</v>
      </c>
      <c r="CU83" s="43" t="s">
        <v>340</v>
      </c>
      <c r="CV83" s="43" t="s">
        <v>340</v>
      </c>
      <c r="CW83" s="43" t="s">
        <v>338</v>
      </c>
      <c r="CX83" s="43" t="s">
        <v>338</v>
      </c>
      <c r="CY83" s="43" t="s">
        <v>338</v>
      </c>
      <c r="CZ83" s="43" t="s">
        <v>340</v>
      </c>
      <c r="DA83" s="43" t="s">
        <v>340</v>
      </c>
      <c r="DB83" s="43" t="s">
        <v>338</v>
      </c>
      <c r="DC83" s="43" t="s">
        <v>338</v>
      </c>
      <c r="DD83" s="43" t="s">
        <v>338</v>
      </c>
      <c r="DE83" s="43" t="s">
        <v>340</v>
      </c>
      <c r="DF83" s="43" t="s">
        <v>340</v>
      </c>
      <c r="DG83" s="43" t="s">
        <v>338</v>
      </c>
      <c r="DH83" s="43" t="s">
        <v>338</v>
      </c>
      <c r="DI83" s="43" t="s">
        <v>338</v>
      </c>
      <c r="DJ83" s="43" t="s">
        <v>338</v>
      </c>
      <c r="DK83" s="43" t="s">
        <v>338</v>
      </c>
      <c r="DL83" s="43" t="s">
        <v>340</v>
      </c>
      <c r="DM83" s="43" t="s">
        <v>338</v>
      </c>
      <c r="DN83" s="43" t="s">
        <v>340</v>
      </c>
      <c r="DO83" s="43" t="s">
        <v>338</v>
      </c>
      <c r="DP83" s="43" t="s">
        <v>338</v>
      </c>
      <c r="DQ83" s="43" t="s">
        <v>338</v>
      </c>
      <c r="DR83" s="43" t="s">
        <v>338</v>
      </c>
      <c r="DS83" s="43" t="s">
        <v>340</v>
      </c>
      <c r="DT83" s="43" t="s">
        <v>338</v>
      </c>
      <c r="DU83" s="43" t="s">
        <v>340</v>
      </c>
      <c r="DV83" s="43" t="s">
        <v>338</v>
      </c>
      <c r="DW83" s="43" t="s">
        <v>338</v>
      </c>
      <c r="DX83" s="43" t="s">
        <v>338</v>
      </c>
      <c r="DY83" s="43" t="s">
        <v>338</v>
      </c>
      <c r="DZ83" s="43" t="s">
        <v>340</v>
      </c>
      <c r="EA83" s="43" t="s">
        <v>338</v>
      </c>
      <c r="EB83" s="43" t="s">
        <v>340</v>
      </c>
      <c r="EC83" s="43" t="s">
        <v>338</v>
      </c>
      <c r="ED83" s="43" t="s">
        <v>338</v>
      </c>
      <c r="EE83" s="43" t="s">
        <v>338</v>
      </c>
      <c r="EF83" s="43" t="s">
        <v>338</v>
      </c>
      <c r="EG83" s="43" t="s">
        <v>338</v>
      </c>
      <c r="EH83" s="43" t="s">
        <v>340</v>
      </c>
      <c r="EI83" s="43" t="s">
        <v>338</v>
      </c>
      <c r="EJ83" s="43" t="s">
        <v>341</v>
      </c>
      <c r="EK83" s="43" t="s">
        <v>338</v>
      </c>
      <c r="EL83" s="43" t="s">
        <v>340</v>
      </c>
      <c r="EM83" s="43" t="s">
        <v>338</v>
      </c>
      <c r="EN83" s="43" t="s">
        <v>341</v>
      </c>
      <c r="EO83" s="43" t="s">
        <v>341</v>
      </c>
      <c r="EP83" s="43" t="s">
        <v>341</v>
      </c>
      <c r="EQ83" s="43" t="s">
        <v>338</v>
      </c>
      <c r="ER83" s="43" t="s">
        <v>338</v>
      </c>
      <c r="ES83" s="43" t="s">
        <v>338</v>
      </c>
      <c r="ET83" s="43" t="s">
        <v>340</v>
      </c>
      <c r="EU83" s="43" t="s">
        <v>338</v>
      </c>
      <c r="EV83" s="43" t="s">
        <v>338</v>
      </c>
      <c r="EW83" s="43" t="s">
        <v>338</v>
      </c>
      <c r="EX83" s="43" t="s">
        <v>338</v>
      </c>
      <c r="EY83" s="43" t="s">
        <v>338</v>
      </c>
      <c r="EZ83" s="43" t="s">
        <v>340</v>
      </c>
      <c r="FA83" s="43" t="s">
        <v>338</v>
      </c>
      <c r="FB83" s="43" t="s">
        <v>341</v>
      </c>
      <c r="FC83" s="43" t="s">
        <v>339</v>
      </c>
      <c r="FD83" s="43" t="s">
        <v>339</v>
      </c>
      <c r="FE83" s="43" t="s">
        <v>341</v>
      </c>
      <c r="FF83" s="43" t="s">
        <v>339</v>
      </c>
      <c r="FG83" s="43" t="s">
        <v>339</v>
      </c>
      <c r="FH83" s="43" t="s">
        <v>339</v>
      </c>
      <c r="FI83" s="43" t="s">
        <v>339</v>
      </c>
      <c r="FJ83" s="43" t="s">
        <v>341</v>
      </c>
      <c r="FK83" s="43" t="s">
        <v>339</v>
      </c>
      <c r="FL83" s="43" t="s">
        <v>339</v>
      </c>
      <c r="FM83" s="43" t="s">
        <v>339</v>
      </c>
      <c r="FN83" s="43" t="s">
        <v>339</v>
      </c>
      <c r="FO83" s="43" t="s">
        <v>339</v>
      </c>
      <c r="FP83" s="43" t="s">
        <v>339</v>
      </c>
      <c r="FQ83" s="43" t="s">
        <v>341</v>
      </c>
      <c r="FR83" s="43" t="s">
        <v>339</v>
      </c>
      <c r="FS83" s="43" t="s">
        <v>339</v>
      </c>
      <c r="FT83" s="43" t="s">
        <v>339</v>
      </c>
      <c r="FU83" s="43" t="s">
        <v>338</v>
      </c>
      <c r="FV83" s="43" t="s">
        <v>338</v>
      </c>
      <c r="FW83" s="43" t="s">
        <v>338</v>
      </c>
      <c r="FX83" s="43" t="s">
        <v>338</v>
      </c>
      <c r="FY83" s="43" t="s">
        <v>338</v>
      </c>
      <c r="FZ83" s="43" t="s">
        <v>340</v>
      </c>
      <c r="GA83" s="43" t="s">
        <v>340</v>
      </c>
      <c r="GB83" s="43" t="s">
        <v>340</v>
      </c>
      <c r="GC83" s="43" t="s">
        <v>340</v>
      </c>
      <c r="GD83" s="43" t="s">
        <v>341</v>
      </c>
      <c r="GE83" s="43" t="s">
        <v>340</v>
      </c>
      <c r="GF83" s="43" t="s">
        <v>338</v>
      </c>
      <c r="GG83" s="43" t="s">
        <v>338</v>
      </c>
      <c r="GH83" s="43" t="s">
        <v>338</v>
      </c>
      <c r="GI83" s="43" t="s">
        <v>338</v>
      </c>
      <c r="GJ83" s="43" t="s">
        <v>340</v>
      </c>
      <c r="GK83" s="43" t="s">
        <v>338</v>
      </c>
      <c r="GL83" s="43" t="s">
        <v>338</v>
      </c>
      <c r="GM83" s="43" t="s">
        <v>338</v>
      </c>
      <c r="GN83" s="43" t="s">
        <v>338</v>
      </c>
      <c r="GO83" s="43" t="s">
        <v>338</v>
      </c>
      <c r="GP83" s="43" t="s">
        <v>338</v>
      </c>
      <c r="GQ83" s="43" t="s">
        <v>338</v>
      </c>
      <c r="GR83" s="43" t="s">
        <v>338</v>
      </c>
      <c r="GS83" s="43" t="s">
        <v>341</v>
      </c>
    </row>
    <row r="84" spans="1:201" x14ac:dyDescent="0.3">
      <c r="A84" s="43"/>
      <c r="B84" s="47" t="s">
        <v>581</v>
      </c>
      <c r="C84" s="47" t="s">
        <v>337</v>
      </c>
      <c r="D84" s="43" t="s">
        <v>337</v>
      </c>
      <c r="E84" s="45" t="s">
        <v>337</v>
      </c>
      <c r="F84" s="43" t="s">
        <v>337</v>
      </c>
      <c r="G84" s="43" t="s">
        <v>495</v>
      </c>
      <c r="H84" s="43" t="s">
        <v>497</v>
      </c>
      <c r="I84" s="119" t="s">
        <v>337</v>
      </c>
      <c r="J84" s="119" t="s">
        <v>834</v>
      </c>
      <c r="K84" s="119" t="s">
        <v>846</v>
      </c>
      <c r="L84" s="50">
        <v>27</v>
      </c>
      <c r="M84" s="129" t="s">
        <v>507</v>
      </c>
      <c r="N84" s="43" t="s">
        <v>338</v>
      </c>
      <c r="O84" s="43" t="s">
        <v>338</v>
      </c>
      <c r="P84" s="43" t="s">
        <v>340</v>
      </c>
      <c r="Q84" s="43" t="s">
        <v>338</v>
      </c>
      <c r="R84" s="43" t="s">
        <v>338</v>
      </c>
      <c r="S84" s="43" t="s">
        <v>338</v>
      </c>
      <c r="T84" s="43" t="s">
        <v>341</v>
      </c>
      <c r="U84" s="43" t="s">
        <v>338</v>
      </c>
      <c r="V84" s="43" t="s">
        <v>341</v>
      </c>
      <c r="W84" s="43" t="s">
        <v>341</v>
      </c>
      <c r="X84" s="43" t="s">
        <v>340</v>
      </c>
      <c r="Y84" s="43" t="s">
        <v>340</v>
      </c>
      <c r="Z84" s="43" t="s">
        <v>338</v>
      </c>
      <c r="AA84" s="43" t="s">
        <v>338</v>
      </c>
      <c r="AB84" s="43" t="s">
        <v>338</v>
      </c>
      <c r="AC84" s="43" t="s">
        <v>338</v>
      </c>
      <c r="AD84" s="43" t="s">
        <v>338</v>
      </c>
      <c r="AE84" s="43" t="s">
        <v>338</v>
      </c>
      <c r="AF84" s="43" t="s">
        <v>338</v>
      </c>
      <c r="AG84" s="43" t="s">
        <v>338</v>
      </c>
      <c r="AH84" s="43" t="s">
        <v>341</v>
      </c>
      <c r="AI84" s="43" t="s">
        <v>341</v>
      </c>
      <c r="AJ84" s="43" t="s">
        <v>341</v>
      </c>
      <c r="AK84" s="43" t="s">
        <v>339</v>
      </c>
      <c r="AL84" s="43" t="s">
        <v>339</v>
      </c>
      <c r="AM84" s="43" t="s">
        <v>339</v>
      </c>
      <c r="AN84" s="43" t="s">
        <v>339</v>
      </c>
      <c r="AO84" s="43" t="s">
        <v>339</v>
      </c>
      <c r="AP84" s="43" t="s">
        <v>341</v>
      </c>
      <c r="AQ84" s="43" t="s">
        <v>339</v>
      </c>
      <c r="AR84" s="43" t="s">
        <v>339</v>
      </c>
      <c r="AS84" s="43" t="s">
        <v>339</v>
      </c>
      <c r="AT84" s="43" t="s">
        <v>339</v>
      </c>
      <c r="AU84" s="43" t="s">
        <v>339</v>
      </c>
      <c r="AV84" s="43" t="s">
        <v>341</v>
      </c>
      <c r="AW84" s="43" t="s">
        <v>338</v>
      </c>
      <c r="AX84" s="43" t="s">
        <v>338</v>
      </c>
      <c r="AY84" s="43" t="s">
        <v>338</v>
      </c>
      <c r="AZ84" s="43" t="s">
        <v>341</v>
      </c>
      <c r="BA84" s="43" t="s">
        <v>338</v>
      </c>
      <c r="BB84" s="43" t="s">
        <v>338</v>
      </c>
      <c r="BC84" s="43" t="s">
        <v>340</v>
      </c>
      <c r="BD84" s="43" t="s">
        <v>338</v>
      </c>
      <c r="BE84" s="43" t="s">
        <v>338</v>
      </c>
      <c r="BF84" s="43" t="s">
        <v>339</v>
      </c>
      <c r="BG84" s="43" t="s">
        <v>339</v>
      </c>
      <c r="BH84" s="129" t="s">
        <v>878</v>
      </c>
      <c r="BI84" s="43" t="s">
        <v>338</v>
      </c>
      <c r="BJ84" s="43" t="s">
        <v>338</v>
      </c>
      <c r="BK84" s="43" t="s">
        <v>340</v>
      </c>
      <c r="BL84" s="43" t="s">
        <v>338</v>
      </c>
      <c r="BM84" s="43" t="s">
        <v>338</v>
      </c>
      <c r="BN84" s="43" t="s">
        <v>338</v>
      </c>
      <c r="BO84" s="43" t="s">
        <v>341</v>
      </c>
      <c r="BP84" s="43" t="s">
        <v>338</v>
      </c>
      <c r="BQ84" s="43" t="s">
        <v>341</v>
      </c>
      <c r="BR84" s="43" t="s">
        <v>341</v>
      </c>
      <c r="BS84" s="43" t="s">
        <v>338</v>
      </c>
      <c r="BT84" s="43" t="s">
        <v>338</v>
      </c>
      <c r="BU84" s="43" t="s">
        <v>338</v>
      </c>
      <c r="BV84" s="43" t="s">
        <v>338</v>
      </c>
      <c r="BW84" s="43" t="s">
        <v>338</v>
      </c>
      <c r="BX84" s="43" t="s">
        <v>341</v>
      </c>
      <c r="BY84" s="43" t="s">
        <v>338</v>
      </c>
      <c r="BZ84" s="43" t="s">
        <v>340</v>
      </c>
      <c r="CA84" s="43" t="s">
        <v>338</v>
      </c>
      <c r="CB84" s="43" t="s">
        <v>338</v>
      </c>
      <c r="CC84" s="43" t="s">
        <v>341</v>
      </c>
      <c r="CD84" s="43" t="s">
        <v>338</v>
      </c>
      <c r="CE84" s="43" t="s">
        <v>340</v>
      </c>
      <c r="CF84" s="43" t="s">
        <v>338</v>
      </c>
      <c r="CG84" s="43" t="s">
        <v>338</v>
      </c>
      <c r="CH84" s="43" t="s">
        <v>341</v>
      </c>
      <c r="CI84" s="43" t="s">
        <v>341</v>
      </c>
      <c r="CJ84" s="43" t="s">
        <v>341</v>
      </c>
      <c r="CK84" s="43" t="s">
        <v>341</v>
      </c>
      <c r="CL84" s="43" t="s">
        <v>341</v>
      </c>
      <c r="CM84" s="43" t="s">
        <v>341</v>
      </c>
      <c r="CN84" s="43" t="s">
        <v>341</v>
      </c>
      <c r="CO84" s="43" t="s">
        <v>341</v>
      </c>
      <c r="CP84" s="43" t="s">
        <v>341</v>
      </c>
      <c r="CQ84" s="43" t="s">
        <v>341</v>
      </c>
      <c r="CR84" s="43" t="s">
        <v>341</v>
      </c>
      <c r="CS84" s="43" t="s">
        <v>341</v>
      </c>
      <c r="CT84" s="43" t="s">
        <v>341</v>
      </c>
      <c r="CU84" s="43" t="s">
        <v>341</v>
      </c>
      <c r="CV84" s="43" t="s">
        <v>341</v>
      </c>
      <c r="CW84" s="43" t="s">
        <v>339</v>
      </c>
      <c r="CX84" s="43" t="s">
        <v>339</v>
      </c>
      <c r="CY84" s="43" t="s">
        <v>339</v>
      </c>
      <c r="CZ84" s="43" t="s">
        <v>341</v>
      </c>
      <c r="DA84" s="43" t="s">
        <v>339</v>
      </c>
      <c r="DB84" s="43" t="s">
        <v>339</v>
      </c>
      <c r="DC84" s="43" t="s">
        <v>339</v>
      </c>
      <c r="DD84" s="43" t="s">
        <v>339</v>
      </c>
      <c r="DE84" s="43" t="s">
        <v>341</v>
      </c>
      <c r="DF84" s="43" t="s">
        <v>339</v>
      </c>
      <c r="DG84" s="43" t="s">
        <v>339</v>
      </c>
      <c r="DH84" s="43" t="s">
        <v>339</v>
      </c>
      <c r="DI84" s="43" t="s">
        <v>339</v>
      </c>
      <c r="DJ84" s="43" t="s">
        <v>339</v>
      </c>
      <c r="DK84" s="43" t="s">
        <v>339</v>
      </c>
      <c r="DL84" s="43" t="s">
        <v>339</v>
      </c>
      <c r="DM84" s="43" t="s">
        <v>339</v>
      </c>
      <c r="DN84" s="43" t="s">
        <v>341</v>
      </c>
      <c r="DO84" s="43" t="s">
        <v>339</v>
      </c>
      <c r="DP84" s="43" t="s">
        <v>339</v>
      </c>
      <c r="DQ84" s="43" t="s">
        <v>339</v>
      </c>
      <c r="DR84" s="43" t="s">
        <v>339</v>
      </c>
      <c r="DS84" s="43" t="s">
        <v>339</v>
      </c>
      <c r="DT84" s="43" t="s">
        <v>339</v>
      </c>
      <c r="DU84" s="43" t="s">
        <v>341</v>
      </c>
      <c r="DV84" s="43" t="s">
        <v>339</v>
      </c>
      <c r="DW84" s="43" t="s">
        <v>339</v>
      </c>
      <c r="DX84" s="43" t="s">
        <v>339</v>
      </c>
      <c r="DY84" s="43" t="s">
        <v>339</v>
      </c>
      <c r="DZ84" s="43" t="s">
        <v>339</v>
      </c>
      <c r="EA84" s="43" t="s">
        <v>339</v>
      </c>
      <c r="EB84" s="43" t="s">
        <v>341</v>
      </c>
      <c r="EC84" s="43" t="s">
        <v>339</v>
      </c>
      <c r="ED84" s="43" t="s">
        <v>339</v>
      </c>
      <c r="EE84" s="43" t="s">
        <v>339</v>
      </c>
      <c r="EF84" s="43" t="s">
        <v>339</v>
      </c>
      <c r="EG84" s="43" t="s">
        <v>339</v>
      </c>
      <c r="EH84" s="43" t="s">
        <v>339</v>
      </c>
      <c r="EI84" s="43" t="s">
        <v>339</v>
      </c>
      <c r="EJ84" s="43" t="s">
        <v>339</v>
      </c>
      <c r="EK84" s="43" t="s">
        <v>339</v>
      </c>
      <c r="EL84" s="43" t="s">
        <v>341</v>
      </c>
      <c r="EM84" s="43" t="s">
        <v>339</v>
      </c>
      <c r="EN84" s="43" t="s">
        <v>341</v>
      </c>
      <c r="EO84" s="43" t="s">
        <v>341</v>
      </c>
      <c r="EP84" s="43" t="s">
        <v>341</v>
      </c>
      <c r="EQ84" s="43" t="s">
        <v>338</v>
      </c>
      <c r="ER84" s="43" t="s">
        <v>338</v>
      </c>
      <c r="ES84" s="43" t="s">
        <v>338</v>
      </c>
      <c r="ET84" s="43" t="s">
        <v>341</v>
      </c>
      <c r="EU84" s="43" t="s">
        <v>339</v>
      </c>
      <c r="EV84" s="43" t="s">
        <v>339</v>
      </c>
      <c r="EW84" s="43" t="s">
        <v>339</v>
      </c>
      <c r="EX84" s="43" t="s">
        <v>339</v>
      </c>
      <c r="EY84" s="43" t="s">
        <v>339</v>
      </c>
      <c r="EZ84" s="43" t="s">
        <v>341</v>
      </c>
      <c r="FA84" s="43" t="s">
        <v>339</v>
      </c>
      <c r="FB84" s="43" t="s">
        <v>341</v>
      </c>
      <c r="FC84" s="43" t="s">
        <v>339</v>
      </c>
      <c r="FD84" s="43" t="s">
        <v>341</v>
      </c>
      <c r="FE84" s="43" t="s">
        <v>341</v>
      </c>
      <c r="FF84" s="43" t="s">
        <v>339</v>
      </c>
      <c r="FG84" s="43" t="s">
        <v>339</v>
      </c>
      <c r="FH84" s="43" t="s">
        <v>339</v>
      </c>
      <c r="FI84" s="43" t="s">
        <v>339</v>
      </c>
      <c r="FJ84" s="43" t="s">
        <v>341</v>
      </c>
      <c r="FK84" s="43" t="s">
        <v>339</v>
      </c>
      <c r="FL84" s="43" t="s">
        <v>339</v>
      </c>
      <c r="FM84" s="43" t="s">
        <v>339</v>
      </c>
      <c r="FN84" s="43" t="s">
        <v>339</v>
      </c>
      <c r="FO84" s="43" t="s">
        <v>339</v>
      </c>
      <c r="FP84" s="43" t="s">
        <v>339</v>
      </c>
      <c r="FQ84" s="43" t="s">
        <v>341</v>
      </c>
      <c r="FR84" s="43" t="s">
        <v>339</v>
      </c>
      <c r="FS84" s="43" t="s">
        <v>339</v>
      </c>
      <c r="FT84" s="43" t="s">
        <v>339</v>
      </c>
      <c r="FU84" s="43" t="s">
        <v>338</v>
      </c>
      <c r="FV84" s="43" t="s">
        <v>338</v>
      </c>
      <c r="FW84" s="43" t="s">
        <v>338</v>
      </c>
      <c r="FX84" s="43" t="s">
        <v>338</v>
      </c>
      <c r="FY84" s="43" t="s">
        <v>338</v>
      </c>
      <c r="FZ84" s="43" t="s">
        <v>340</v>
      </c>
      <c r="GA84" s="43" t="s">
        <v>340</v>
      </c>
      <c r="GB84" s="43" t="s">
        <v>341</v>
      </c>
      <c r="GC84" s="43" t="s">
        <v>340</v>
      </c>
      <c r="GD84" s="43" t="s">
        <v>341</v>
      </c>
      <c r="GE84" s="43" t="s">
        <v>341</v>
      </c>
      <c r="GF84" s="43" t="s">
        <v>339</v>
      </c>
      <c r="GG84" s="43" t="s">
        <v>339</v>
      </c>
      <c r="GH84" s="43" t="s">
        <v>339</v>
      </c>
      <c r="GI84" s="43" t="s">
        <v>339</v>
      </c>
      <c r="GJ84" s="43" t="s">
        <v>339</v>
      </c>
      <c r="GK84" s="43" t="s">
        <v>339</v>
      </c>
      <c r="GL84" s="43" t="s">
        <v>338</v>
      </c>
      <c r="GM84" s="43" t="s">
        <v>338</v>
      </c>
      <c r="GN84" s="43" t="s">
        <v>338</v>
      </c>
      <c r="GO84" s="43" t="s">
        <v>338</v>
      </c>
      <c r="GP84" s="43" t="s">
        <v>338</v>
      </c>
      <c r="GQ84" s="43" t="s">
        <v>338</v>
      </c>
      <c r="GR84" s="43" t="s">
        <v>338</v>
      </c>
      <c r="GS84" s="43" t="s">
        <v>341</v>
      </c>
    </row>
    <row r="85" spans="1:201" x14ac:dyDescent="0.3">
      <c r="A85" s="240" t="s">
        <v>957</v>
      </c>
      <c r="B85" s="238" t="s">
        <v>955</v>
      </c>
      <c r="C85" s="238" t="s">
        <v>502</v>
      </c>
      <c r="D85" s="44" t="s">
        <v>329</v>
      </c>
      <c r="E85" s="241" t="s">
        <v>329</v>
      </c>
      <c r="F85" s="44" t="s">
        <v>337</v>
      </c>
      <c r="G85" s="44" t="s">
        <v>495</v>
      </c>
      <c r="H85" s="44" t="s">
        <v>497</v>
      </c>
      <c r="I85" s="242" t="s">
        <v>337</v>
      </c>
      <c r="J85" s="242" t="s">
        <v>959</v>
      </c>
      <c r="K85" s="242" t="s">
        <v>852</v>
      </c>
      <c r="L85" s="243">
        <v>35</v>
      </c>
      <c r="M85" s="129" t="s">
        <v>507</v>
      </c>
      <c r="N85" s="43" t="s">
        <v>338</v>
      </c>
      <c r="O85" s="43" t="s">
        <v>338</v>
      </c>
      <c r="P85" s="43" t="s">
        <v>340</v>
      </c>
      <c r="Q85" s="43" t="s">
        <v>338</v>
      </c>
      <c r="R85" s="43" t="s">
        <v>338</v>
      </c>
      <c r="S85" s="43" t="s">
        <v>338</v>
      </c>
      <c r="T85" s="43" t="s">
        <v>341</v>
      </c>
      <c r="U85" s="43" t="s">
        <v>338</v>
      </c>
      <c r="V85" s="43" t="s">
        <v>341</v>
      </c>
      <c r="W85" s="43" t="s">
        <v>341</v>
      </c>
      <c r="X85" s="43" t="s">
        <v>340</v>
      </c>
      <c r="Y85" s="43" t="s">
        <v>340</v>
      </c>
      <c r="Z85" s="43" t="s">
        <v>338</v>
      </c>
      <c r="AA85" s="43" t="s">
        <v>338</v>
      </c>
      <c r="AB85" s="43" t="s">
        <v>338</v>
      </c>
      <c r="AC85" s="43" t="s">
        <v>338</v>
      </c>
      <c r="AD85" s="43" t="s">
        <v>338</v>
      </c>
      <c r="AE85" s="43" t="s">
        <v>338</v>
      </c>
      <c r="AF85" s="43" t="s">
        <v>338</v>
      </c>
      <c r="AG85" s="43" t="s">
        <v>338</v>
      </c>
      <c r="AH85" s="43" t="s">
        <v>341</v>
      </c>
      <c r="AI85" s="43" t="s">
        <v>341</v>
      </c>
      <c r="AJ85" s="43" t="s">
        <v>341</v>
      </c>
      <c r="AK85" s="43" t="s">
        <v>339</v>
      </c>
      <c r="AL85" s="43" t="s">
        <v>339</v>
      </c>
      <c r="AM85" s="43" t="s">
        <v>339</v>
      </c>
      <c r="AN85" s="43" t="s">
        <v>339</v>
      </c>
      <c r="AO85" s="43" t="s">
        <v>339</v>
      </c>
      <c r="AP85" s="43" t="s">
        <v>341</v>
      </c>
      <c r="AQ85" s="43" t="s">
        <v>339</v>
      </c>
      <c r="AR85" s="43" t="s">
        <v>339</v>
      </c>
      <c r="AS85" s="43" t="s">
        <v>339</v>
      </c>
      <c r="AT85" s="43" t="s">
        <v>339</v>
      </c>
      <c r="AU85" s="43" t="s">
        <v>339</v>
      </c>
      <c r="AV85" s="43" t="s">
        <v>338</v>
      </c>
      <c r="AW85" s="43" t="s">
        <v>338</v>
      </c>
      <c r="AX85" s="43" t="s">
        <v>338</v>
      </c>
      <c r="AY85" s="43" t="s">
        <v>338</v>
      </c>
      <c r="AZ85" s="43" t="s">
        <v>341</v>
      </c>
      <c r="BA85" s="43" t="s">
        <v>338</v>
      </c>
      <c r="BB85" s="43" t="s">
        <v>338</v>
      </c>
      <c r="BC85" s="43" t="s">
        <v>340</v>
      </c>
      <c r="BD85" s="43" t="s">
        <v>338</v>
      </c>
      <c r="BE85" s="43" t="s">
        <v>338</v>
      </c>
      <c r="BF85" s="43" t="s">
        <v>339</v>
      </c>
      <c r="BG85" s="43" t="s">
        <v>339</v>
      </c>
      <c r="BH85" s="129"/>
      <c r="BI85" s="43" t="s">
        <v>338</v>
      </c>
      <c r="BJ85" s="43" t="s">
        <v>338</v>
      </c>
      <c r="BK85" s="43" t="s">
        <v>340</v>
      </c>
      <c r="BL85" s="43" t="s">
        <v>338</v>
      </c>
      <c r="BM85" s="43" t="s">
        <v>338</v>
      </c>
      <c r="BN85" s="43" t="s">
        <v>338</v>
      </c>
      <c r="BO85" s="43" t="s">
        <v>341</v>
      </c>
      <c r="BP85" s="43" t="s">
        <v>338</v>
      </c>
      <c r="BQ85" s="43" t="s">
        <v>341</v>
      </c>
      <c r="BR85" s="43" t="s">
        <v>341</v>
      </c>
      <c r="BS85" s="43" t="s">
        <v>338</v>
      </c>
      <c r="BT85" s="43" t="s">
        <v>338</v>
      </c>
      <c r="BU85" s="43" t="s">
        <v>338</v>
      </c>
      <c r="BV85" s="43" t="s">
        <v>338</v>
      </c>
      <c r="BW85" s="43" t="s">
        <v>338</v>
      </c>
      <c r="BX85" s="43" t="s">
        <v>338</v>
      </c>
      <c r="BY85" s="43" t="s">
        <v>338</v>
      </c>
      <c r="BZ85" s="43" t="s">
        <v>340</v>
      </c>
      <c r="CA85" s="43" t="s">
        <v>338</v>
      </c>
      <c r="CB85" s="43" t="s">
        <v>338</v>
      </c>
      <c r="CC85" s="43" t="s">
        <v>341</v>
      </c>
      <c r="CD85" s="43" t="s">
        <v>338</v>
      </c>
      <c r="CE85" s="43" t="s">
        <v>340</v>
      </c>
      <c r="CF85" s="43" t="s">
        <v>338</v>
      </c>
      <c r="CG85" s="43" t="s">
        <v>338</v>
      </c>
      <c r="CH85" s="43" t="s">
        <v>341</v>
      </c>
      <c r="CI85" s="43" t="s">
        <v>340</v>
      </c>
      <c r="CJ85" s="43" t="s">
        <v>338</v>
      </c>
      <c r="CK85" s="43" t="s">
        <v>341</v>
      </c>
      <c r="CL85" s="43" t="s">
        <v>338</v>
      </c>
      <c r="CM85" s="43" t="s">
        <v>341</v>
      </c>
      <c r="CN85" s="43" t="s">
        <v>338</v>
      </c>
      <c r="CO85" s="43" t="s">
        <v>338</v>
      </c>
      <c r="CP85" s="43" t="s">
        <v>338</v>
      </c>
      <c r="CQ85" s="43" t="s">
        <v>338</v>
      </c>
      <c r="CR85" s="43" t="s">
        <v>341</v>
      </c>
      <c r="CS85" s="43" t="s">
        <v>341</v>
      </c>
      <c r="CT85" s="43" t="s">
        <v>341</v>
      </c>
      <c r="CU85" s="43" t="s">
        <v>338</v>
      </c>
      <c r="CV85" s="43" t="s">
        <v>340</v>
      </c>
      <c r="CW85" s="43" t="s">
        <v>338</v>
      </c>
      <c r="CX85" s="43" t="s">
        <v>338</v>
      </c>
      <c r="CY85" s="43" t="s">
        <v>338</v>
      </c>
      <c r="CZ85" s="43" t="s">
        <v>340</v>
      </c>
      <c r="DA85" s="43" t="s">
        <v>340</v>
      </c>
      <c r="DB85" s="43" t="s">
        <v>338</v>
      </c>
      <c r="DC85" s="43" t="s">
        <v>338</v>
      </c>
      <c r="DD85" s="43" t="s">
        <v>338</v>
      </c>
      <c r="DE85" s="43" t="s">
        <v>338</v>
      </c>
      <c r="DF85" s="43" t="s">
        <v>340</v>
      </c>
      <c r="DG85" s="43" t="s">
        <v>338</v>
      </c>
      <c r="DH85" s="43" t="s">
        <v>338</v>
      </c>
      <c r="DI85" s="43" t="s">
        <v>338</v>
      </c>
      <c r="DJ85" s="43" t="s">
        <v>338</v>
      </c>
      <c r="DK85" s="43" t="s">
        <v>338</v>
      </c>
      <c r="DL85" s="43" t="s">
        <v>340</v>
      </c>
      <c r="DM85" s="43" t="s">
        <v>338</v>
      </c>
      <c r="DN85" s="43" t="s">
        <v>340</v>
      </c>
      <c r="DO85" s="43" t="s">
        <v>338</v>
      </c>
      <c r="DP85" s="43" t="s">
        <v>338</v>
      </c>
      <c r="DQ85" s="43" t="s">
        <v>338</v>
      </c>
      <c r="DR85" s="43" t="s">
        <v>338</v>
      </c>
      <c r="DS85" s="43" t="s">
        <v>340</v>
      </c>
      <c r="DT85" s="43" t="s">
        <v>338</v>
      </c>
      <c r="DU85" s="43" t="s">
        <v>340</v>
      </c>
      <c r="DV85" s="43" t="s">
        <v>338</v>
      </c>
      <c r="DW85" s="43" t="s">
        <v>338</v>
      </c>
      <c r="DX85" s="43" t="s">
        <v>338</v>
      </c>
      <c r="DY85" s="43" t="s">
        <v>338</v>
      </c>
      <c r="DZ85" s="43" t="s">
        <v>340</v>
      </c>
      <c r="EA85" s="43" t="s">
        <v>338</v>
      </c>
      <c r="EB85" s="43" t="s">
        <v>340</v>
      </c>
      <c r="EC85" s="43" t="s">
        <v>338</v>
      </c>
      <c r="ED85" s="43" t="s">
        <v>338</v>
      </c>
      <c r="EE85" s="43" t="s">
        <v>338</v>
      </c>
      <c r="EF85" s="43" t="s">
        <v>338</v>
      </c>
      <c r="EG85" s="43" t="s">
        <v>338</v>
      </c>
      <c r="EH85" s="43" t="s">
        <v>340</v>
      </c>
      <c r="EI85" s="43" t="s">
        <v>338</v>
      </c>
      <c r="EJ85" s="43" t="s">
        <v>341</v>
      </c>
      <c r="EK85" s="43" t="s">
        <v>338</v>
      </c>
      <c r="EL85" s="43" t="s">
        <v>340</v>
      </c>
      <c r="EM85" s="43" t="s">
        <v>338</v>
      </c>
      <c r="EN85" s="43" t="s">
        <v>341</v>
      </c>
      <c r="EO85" s="43" t="s">
        <v>341</v>
      </c>
      <c r="EP85" s="43" t="s">
        <v>341</v>
      </c>
      <c r="EQ85" s="43" t="s">
        <v>338</v>
      </c>
      <c r="ER85" s="43" t="s">
        <v>338</v>
      </c>
      <c r="ES85" s="43" t="s">
        <v>338</v>
      </c>
      <c r="ET85" s="43" t="s">
        <v>340</v>
      </c>
      <c r="EU85" s="43" t="s">
        <v>338</v>
      </c>
      <c r="EV85" s="43" t="s">
        <v>338</v>
      </c>
      <c r="EW85" s="43" t="s">
        <v>338</v>
      </c>
      <c r="EX85" s="43" t="s">
        <v>338</v>
      </c>
      <c r="EY85" s="43" t="s">
        <v>338</v>
      </c>
      <c r="EZ85" s="43" t="s">
        <v>340</v>
      </c>
      <c r="FA85" s="43" t="s">
        <v>338</v>
      </c>
      <c r="FB85" s="43" t="s">
        <v>338</v>
      </c>
      <c r="FC85" s="43" t="s">
        <v>338</v>
      </c>
      <c r="FD85" s="43" t="s">
        <v>340</v>
      </c>
      <c r="FE85" s="43" t="s">
        <v>341</v>
      </c>
      <c r="FF85" s="43" t="s">
        <v>339</v>
      </c>
      <c r="FG85" s="43" t="s">
        <v>339</v>
      </c>
      <c r="FH85" s="43" t="s">
        <v>339</v>
      </c>
      <c r="FI85" s="43" t="s">
        <v>339</v>
      </c>
      <c r="FJ85" s="43" t="s">
        <v>338</v>
      </c>
      <c r="FK85" s="43" t="s">
        <v>338</v>
      </c>
      <c r="FL85" s="43" t="s">
        <v>338</v>
      </c>
      <c r="FM85" s="43" t="s">
        <v>340</v>
      </c>
      <c r="FN85" s="43" t="s">
        <v>338</v>
      </c>
      <c r="FO85" s="43" t="s">
        <v>338</v>
      </c>
      <c r="FP85" s="43" t="s">
        <v>338</v>
      </c>
      <c r="FQ85" s="43" t="s">
        <v>340</v>
      </c>
      <c r="FR85" s="43" t="s">
        <v>338</v>
      </c>
      <c r="FS85" s="43" t="s">
        <v>338</v>
      </c>
      <c r="FT85" s="43" t="s">
        <v>340</v>
      </c>
      <c r="FU85" s="43" t="s">
        <v>338</v>
      </c>
      <c r="FV85" s="43" t="s">
        <v>338</v>
      </c>
      <c r="FW85" s="43" t="s">
        <v>338</v>
      </c>
      <c r="FX85" s="43" t="s">
        <v>338</v>
      </c>
      <c r="FY85" s="43" t="s">
        <v>338</v>
      </c>
      <c r="FZ85" s="43" t="s">
        <v>340</v>
      </c>
      <c r="GA85" s="43" t="s">
        <v>340</v>
      </c>
      <c r="GB85" s="43" t="s">
        <v>340</v>
      </c>
      <c r="GC85" s="43" t="s">
        <v>340</v>
      </c>
      <c r="GD85" s="43" t="s">
        <v>341</v>
      </c>
      <c r="GE85" s="43" t="s">
        <v>340</v>
      </c>
      <c r="GF85" s="43" t="s">
        <v>338</v>
      </c>
      <c r="GG85" s="43" t="s">
        <v>338</v>
      </c>
      <c r="GH85" s="43" t="s">
        <v>338</v>
      </c>
      <c r="GI85" s="43" t="s">
        <v>338</v>
      </c>
      <c r="GJ85" s="43" t="s">
        <v>340</v>
      </c>
      <c r="GK85" s="43" t="s">
        <v>338</v>
      </c>
      <c r="GL85" s="43" t="s">
        <v>338</v>
      </c>
      <c r="GM85" s="43" t="s">
        <v>338</v>
      </c>
      <c r="GN85" s="43" t="s">
        <v>338</v>
      </c>
      <c r="GO85" s="43" t="s">
        <v>338</v>
      </c>
      <c r="GP85" s="43" t="s">
        <v>338</v>
      </c>
      <c r="GQ85" s="43" t="s">
        <v>338</v>
      </c>
      <c r="GR85" s="43" t="s">
        <v>338</v>
      </c>
      <c r="GS85" s="43" t="s">
        <v>341</v>
      </c>
    </row>
    <row r="86" spans="1:201" x14ac:dyDescent="0.3">
      <c r="A86" s="240" t="s">
        <v>957</v>
      </c>
      <c r="B86" s="238" t="s">
        <v>955</v>
      </c>
      <c r="C86" s="238" t="s">
        <v>502</v>
      </c>
      <c r="D86" s="44" t="s">
        <v>329</v>
      </c>
      <c r="E86" s="241" t="s">
        <v>330</v>
      </c>
      <c r="F86" s="44" t="s">
        <v>337</v>
      </c>
      <c r="G86" s="44" t="s">
        <v>495</v>
      </c>
      <c r="H86" s="44" t="s">
        <v>497</v>
      </c>
      <c r="I86" s="242" t="s">
        <v>337</v>
      </c>
      <c r="J86" s="242" t="s">
        <v>960</v>
      </c>
      <c r="K86" s="242" t="s">
        <v>853</v>
      </c>
      <c r="L86" s="243">
        <v>36</v>
      </c>
      <c r="M86" s="129" t="s">
        <v>507</v>
      </c>
      <c r="N86" s="43" t="s">
        <v>338</v>
      </c>
      <c r="O86" s="43" t="s">
        <v>338</v>
      </c>
      <c r="P86" s="43" t="s">
        <v>340</v>
      </c>
      <c r="Q86" s="43" t="s">
        <v>338</v>
      </c>
      <c r="R86" s="43" t="s">
        <v>338</v>
      </c>
      <c r="S86" s="43" t="s">
        <v>338</v>
      </c>
      <c r="T86" s="43" t="s">
        <v>341</v>
      </c>
      <c r="U86" s="43" t="s">
        <v>338</v>
      </c>
      <c r="V86" s="43" t="s">
        <v>341</v>
      </c>
      <c r="W86" s="43" t="s">
        <v>341</v>
      </c>
      <c r="X86" s="43" t="s">
        <v>340</v>
      </c>
      <c r="Y86" s="43" t="s">
        <v>340</v>
      </c>
      <c r="Z86" s="43" t="s">
        <v>338</v>
      </c>
      <c r="AA86" s="43" t="s">
        <v>338</v>
      </c>
      <c r="AB86" s="43" t="s">
        <v>338</v>
      </c>
      <c r="AC86" s="43" t="s">
        <v>338</v>
      </c>
      <c r="AD86" s="43" t="s">
        <v>338</v>
      </c>
      <c r="AE86" s="43" t="s">
        <v>338</v>
      </c>
      <c r="AF86" s="43" t="s">
        <v>338</v>
      </c>
      <c r="AG86" s="43" t="s">
        <v>338</v>
      </c>
      <c r="AH86" s="43" t="s">
        <v>341</v>
      </c>
      <c r="AI86" s="43" t="s">
        <v>341</v>
      </c>
      <c r="AJ86" s="43" t="s">
        <v>341</v>
      </c>
      <c r="AK86" s="43" t="s">
        <v>339</v>
      </c>
      <c r="AL86" s="43" t="s">
        <v>339</v>
      </c>
      <c r="AM86" s="43" t="s">
        <v>339</v>
      </c>
      <c r="AN86" s="43" t="s">
        <v>339</v>
      </c>
      <c r="AO86" s="43" t="s">
        <v>339</v>
      </c>
      <c r="AP86" s="43" t="s">
        <v>341</v>
      </c>
      <c r="AQ86" s="43" t="s">
        <v>339</v>
      </c>
      <c r="AR86" s="43" t="s">
        <v>339</v>
      </c>
      <c r="AS86" s="43" t="s">
        <v>339</v>
      </c>
      <c r="AT86" s="43" t="s">
        <v>339</v>
      </c>
      <c r="AU86" s="43" t="s">
        <v>339</v>
      </c>
      <c r="AV86" s="43" t="s">
        <v>338</v>
      </c>
      <c r="AW86" s="43" t="s">
        <v>338</v>
      </c>
      <c r="AX86" s="43" t="s">
        <v>338</v>
      </c>
      <c r="AY86" s="43" t="s">
        <v>338</v>
      </c>
      <c r="AZ86" s="43" t="s">
        <v>341</v>
      </c>
      <c r="BA86" s="43" t="s">
        <v>338</v>
      </c>
      <c r="BB86" s="43" t="s">
        <v>338</v>
      </c>
      <c r="BC86" s="43" t="s">
        <v>340</v>
      </c>
      <c r="BD86" s="43" t="s">
        <v>338</v>
      </c>
      <c r="BE86" s="43" t="s">
        <v>338</v>
      </c>
      <c r="BF86" s="43" t="s">
        <v>339</v>
      </c>
      <c r="BG86" s="43" t="s">
        <v>339</v>
      </c>
      <c r="BH86" s="129"/>
      <c r="BI86" s="43" t="s">
        <v>338</v>
      </c>
      <c r="BJ86" s="43" t="s">
        <v>338</v>
      </c>
      <c r="BK86" s="43" t="s">
        <v>340</v>
      </c>
      <c r="BL86" s="43" t="s">
        <v>338</v>
      </c>
      <c r="BM86" s="43" t="s">
        <v>338</v>
      </c>
      <c r="BN86" s="43" t="s">
        <v>338</v>
      </c>
      <c r="BO86" s="43" t="s">
        <v>341</v>
      </c>
      <c r="BP86" s="43" t="s">
        <v>338</v>
      </c>
      <c r="BQ86" s="43" t="s">
        <v>341</v>
      </c>
      <c r="BR86" s="43" t="s">
        <v>341</v>
      </c>
      <c r="BS86" s="43" t="s">
        <v>338</v>
      </c>
      <c r="BT86" s="43" t="s">
        <v>338</v>
      </c>
      <c r="BU86" s="43" t="s">
        <v>338</v>
      </c>
      <c r="BV86" s="43" t="s">
        <v>338</v>
      </c>
      <c r="BW86" s="43" t="s">
        <v>338</v>
      </c>
      <c r="BX86" s="43" t="s">
        <v>338</v>
      </c>
      <c r="BY86" s="43" t="s">
        <v>338</v>
      </c>
      <c r="BZ86" s="43" t="s">
        <v>340</v>
      </c>
      <c r="CA86" s="43" t="s">
        <v>338</v>
      </c>
      <c r="CB86" s="43" t="s">
        <v>338</v>
      </c>
      <c r="CC86" s="43" t="s">
        <v>341</v>
      </c>
      <c r="CD86" s="43" t="s">
        <v>338</v>
      </c>
      <c r="CE86" s="43" t="s">
        <v>340</v>
      </c>
      <c r="CF86" s="43" t="s">
        <v>338</v>
      </c>
      <c r="CG86" s="43" t="s">
        <v>338</v>
      </c>
      <c r="CH86" s="43" t="s">
        <v>341</v>
      </c>
      <c r="CI86" s="43" t="s">
        <v>340</v>
      </c>
      <c r="CJ86" s="43" t="s">
        <v>338</v>
      </c>
      <c r="CK86" s="43" t="s">
        <v>341</v>
      </c>
      <c r="CL86" s="43" t="s">
        <v>338</v>
      </c>
      <c r="CM86" s="43" t="s">
        <v>341</v>
      </c>
      <c r="CN86" s="43" t="s">
        <v>338</v>
      </c>
      <c r="CO86" s="43" t="s">
        <v>338</v>
      </c>
      <c r="CP86" s="43" t="s">
        <v>338</v>
      </c>
      <c r="CQ86" s="43" t="s">
        <v>338</v>
      </c>
      <c r="CR86" s="43" t="s">
        <v>341</v>
      </c>
      <c r="CS86" s="43" t="s">
        <v>341</v>
      </c>
      <c r="CT86" s="43" t="s">
        <v>341</v>
      </c>
      <c r="CU86" s="43" t="s">
        <v>338</v>
      </c>
      <c r="CV86" s="43" t="s">
        <v>340</v>
      </c>
      <c r="CW86" s="43" t="s">
        <v>338</v>
      </c>
      <c r="CX86" s="43" t="s">
        <v>338</v>
      </c>
      <c r="CY86" s="43" t="s">
        <v>338</v>
      </c>
      <c r="CZ86" s="43" t="s">
        <v>340</v>
      </c>
      <c r="DA86" s="43" t="s">
        <v>340</v>
      </c>
      <c r="DB86" s="43" t="s">
        <v>338</v>
      </c>
      <c r="DC86" s="43" t="s">
        <v>338</v>
      </c>
      <c r="DD86" s="43" t="s">
        <v>338</v>
      </c>
      <c r="DE86" s="43" t="s">
        <v>338</v>
      </c>
      <c r="DF86" s="43" t="s">
        <v>340</v>
      </c>
      <c r="DG86" s="43" t="s">
        <v>338</v>
      </c>
      <c r="DH86" s="43" t="s">
        <v>338</v>
      </c>
      <c r="DI86" s="43" t="s">
        <v>338</v>
      </c>
      <c r="DJ86" s="43" t="s">
        <v>338</v>
      </c>
      <c r="DK86" s="43" t="s">
        <v>338</v>
      </c>
      <c r="DL86" s="43" t="s">
        <v>340</v>
      </c>
      <c r="DM86" s="43" t="s">
        <v>338</v>
      </c>
      <c r="DN86" s="43" t="s">
        <v>340</v>
      </c>
      <c r="DO86" s="43" t="s">
        <v>338</v>
      </c>
      <c r="DP86" s="43" t="s">
        <v>338</v>
      </c>
      <c r="DQ86" s="43" t="s">
        <v>338</v>
      </c>
      <c r="DR86" s="43" t="s">
        <v>338</v>
      </c>
      <c r="DS86" s="43" t="s">
        <v>340</v>
      </c>
      <c r="DT86" s="43" t="s">
        <v>338</v>
      </c>
      <c r="DU86" s="43" t="s">
        <v>340</v>
      </c>
      <c r="DV86" s="43" t="s">
        <v>338</v>
      </c>
      <c r="DW86" s="43" t="s">
        <v>338</v>
      </c>
      <c r="DX86" s="43" t="s">
        <v>338</v>
      </c>
      <c r="DY86" s="43" t="s">
        <v>338</v>
      </c>
      <c r="DZ86" s="43" t="s">
        <v>340</v>
      </c>
      <c r="EA86" s="43" t="s">
        <v>338</v>
      </c>
      <c r="EB86" s="43" t="s">
        <v>340</v>
      </c>
      <c r="EC86" s="43" t="s">
        <v>338</v>
      </c>
      <c r="ED86" s="43" t="s">
        <v>338</v>
      </c>
      <c r="EE86" s="43" t="s">
        <v>338</v>
      </c>
      <c r="EF86" s="43" t="s">
        <v>338</v>
      </c>
      <c r="EG86" s="43" t="s">
        <v>338</v>
      </c>
      <c r="EH86" s="43" t="s">
        <v>340</v>
      </c>
      <c r="EI86" s="43" t="s">
        <v>338</v>
      </c>
      <c r="EJ86" s="43" t="s">
        <v>341</v>
      </c>
      <c r="EK86" s="43" t="s">
        <v>338</v>
      </c>
      <c r="EL86" s="43" t="s">
        <v>340</v>
      </c>
      <c r="EM86" s="43" t="s">
        <v>338</v>
      </c>
      <c r="EN86" s="43" t="s">
        <v>341</v>
      </c>
      <c r="EO86" s="43" t="s">
        <v>341</v>
      </c>
      <c r="EP86" s="43" t="s">
        <v>341</v>
      </c>
      <c r="EQ86" s="43" t="s">
        <v>338</v>
      </c>
      <c r="ER86" s="43" t="s">
        <v>338</v>
      </c>
      <c r="ES86" s="43" t="s">
        <v>338</v>
      </c>
      <c r="ET86" s="43" t="s">
        <v>340</v>
      </c>
      <c r="EU86" s="43" t="s">
        <v>338</v>
      </c>
      <c r="EV86" s="43" t="s">
        <v>338</v>
      </c>
      <c r="EW86" s="43" t="s">
        <v>338</v>
      </c>
      <c r="EX86" s="43" t="s">
        <v>338</v>
      </c>
      <c r="EY86" s="43" t="s">
        <v>338</v>
      </c>
      <c r="EZ86" s="43" t="s">
        <v>340</v>
      </c>
      <c r="FA86" s="43" t="s">
        <v>338</v>
      </c>
      <c r="FB86" s="43" t="s">
        <v>338</v>
      </c>
      <c r="FC86" s="43" t="s">
        <v>338</v>
      </c>
      <c r="FD86" s="43" t="s">
        <v>340</v>
      </c>
      <c r="FE86" s="43" t="s">
        <v>341</v>
      </c>
      <c r="FF86" s="43" t="s">
        <v>339</v>
      </c>
      <c r="FG86" s="43" t="s">
        <v>339</v>
      </c>
      <c r="FH86" s="43" t="s">
        <v>339</v>
      </c>
      <c r="FI86" s="43" t="s">
        <v>339</v>
      </c>
      <c r="FJ86" s="43" t="s">
        <v>338</v>
      </c>
      <c r="FK86" s="43" t="s">
        <v>338</v>
      </c>
      <c r="FL86" s="43" t="s">
        <v>338</v>
      </c>
      <c r="FM86" s="43" t="s">
        <v>340</v>
      </c>
      <c r="FN86" s="43" t="s">
        <v>338</v>
      </c>
      <c r="FO86" s="43" t="s">
        <v>338</v>
      </c>
      <c r="FP86" s="43" t="s">
        <v>338</v>
      </c>
      <c r="FQ86" s="43" t="s">
        <v>340</v>
      </c>
      <c r="FR86" s="43" t="s">
        <v>338</v>
      </c>
      <c r="FS86" s="43" t="s">
        <v>338</v>
      </c>
      <c r="FT86" s="43" t="s">
        <v>340</v>
      </c>
      <c r="FU86" s="43" t="s">
        <v>338</v>
      </c>
      <c r="FV86" s="43" t="s">
        <v>338</v>
      </c>
      <c r="FW86" s="43" t="s">
        <v>338</v>
      </c>
      <c r="FX86" s="43" t="s">
        <v>338</v>
      </c>
      <c r="FY86" s="43" t="s">
        <v>338</v>
      </c>
      <c r="FZ86" s="43" t="s">
        <v>340</v>
      </c>
      <c r="GA86" s="43" t="s">
        <v>340</v>
      </c>
      <c r="GB86" s="43" t="s">
        <v>340</v>
      </c>
      <c r="GC86" s="43" t="s">
        <v>340</v>
      </c>
      <c r="GD86" s="43" t="s">
        <v>341</v>
      </c>
      <c r="GE86" s="43" t="s">
        <v>340</v>
      </c>
      <c r="GF86" s="43" t="s">
        <v>338</v>
      </c>
      <c r="GG86" s="43" t="s">
        <v>338</v>
      </c>
      <c r="GH86" s="43" t="s">
        <v>338</v>
      </c>
      <c r="GI86" s="43" t="s">
        <v>338</v>
      </c>
      <c r="GJ86" s="43" t="s">
        <v>340</v>
      </c>
      <c r="GK86" s="43" t="s">
        <v>338</v>
      </c>
      <c r="GL86" s="43" t="s">
        <v>338</v>
      </c>
      <c r="GM86" s="43" t="s">
        <v>338</v>
      </c>
      <c r="GN86" s="43" t="s">
        <v>338</v>
      </c>
      <c r="GO86" s="43" t="s">
        <v>338</v>
      </c>
      <c r="GP86" s="43" t="s">
        <v>338</v>
      </c>
      <c r="GQ86" s="43" t="s">
        <v>338</v>
      </c>
      <c r="GR86" s="43" t="s">
        <v>338</v>
      </c>
      <c r="GS86" s="43" t="s">
        <v>341</v>
      </c>
    </row>
    <row r="87" spans="1:201" x14ac:dyDescent="0.3">
      <c r="A87" s="240" t="s">
        <v>957</v>
      </c>
      <c r="B87" s="238" t="s">
        <v>955</v>
      </c>
      <c r="C87" s="238" t="s">
        <v>502</v>
      </c>
      <c r="D87" s="44" t="s">
        <v>329</v>
      </c>
      <c r="E87" s="241" t="s">
        <v>337</v>
      </c>
      <c r="F87" s="44" t="s">
        <v>337</v>
      </c>
      <c r="G87" s="44" t="s">
        <v>495</v>
      </c>
      <c r="H87" s="44" t="s">
        <v>497</v>
      </c>
      <c r="I87" s="242" t="s">
        <v>337</v>
      </c>
      <c r="J87" s="242" t="s">
        <v>834</v>
      </c>
      <c r="K87" s="242" t="s">
        <v>854</v>
      </c>
      <c r="L87" s="243">
        <v>29</v>
      </c>
      <c r="M87" s="129" t="s">
        <v>507</v>
      </c>
      <c r="N87" s="43" t="s">
        <v>338</v>
      </c>
      <c r="O87" s="43" t="s">
        <v>338</v>
      </c>
      <c r="P87" s="43" t="s">
        <v>340</v>
      </c>
      <c r="Q87" s="43" t="s">
        <v>338</v>
      </c>
      <c r="R87" s="43" t="s">
        <v>338</v>
      </c>
      <c r="S87" s="43" t="s">
        <v>338</v>
      </c>
      <c r="T87" s="43" t="s">
        <v>341</v>
      </c>
      <c r="U87" s="43" t="s">
        <v>338</v>
      </c>
      <c r="V87" s="43" t="s">
        <v>341</v>
      </c>
      <c r="W87" s="43" t="s">
        <v>341</v>
      </c>
      <c r="X87" s="43" t="s">
        <v>340</v>
      </c>
      <c r="Y87" s="43" t="s">
        <v>340</v>
      </c>
      <c r="Z87" s="43" t="s">
        <v>338</v>
      </c>
      <c r="AA87" s="43" t="s">
        <v>338</v>
      </c>
      <c r="AB87" s="43" t="s">
        <v>338</v>
      </c>
      <c r="AC87" s="43" t="s">
        <v>338</v>
      </c>
      <c r="AD87" s="43" t="s">
        <v>338</v>
      </c>
      <c r="AE87" s="43" t="s">
        <v>338</v>
      </c>
      <c r="AF87" s="43" t="s">
        <v>338</v>
      </c>
      <c r="AG87" s="43" t="s">
        <v>338</v>
      </c>
      <c r="AH87" s="43" t="s">
        <v>341</v>
      </c>
      <c r="AI87" s="43" t="s">
        <v>341</v>
      </c>
      <c r="AJ87" s="43" t="s">
        <v>341</v>
      </c>
      <c r="AK87" s="43" t="s">
        <v>339</v>
      </c>
      <c r="AL87" s="43" t="s">
        <v>339</v>
      </c>
      <c r="AM87" s="43" t="s">
        <v>339</v>
      </c>
      <c r="AN87" s="43" t="s">
        <v>339</v>
      </c>
      <c r="AO87" s="43" t="s">
        <v>339</v>
      </c>
      <c r="AP87" s="43" t="s">
        <v>341</v>
      </c>
      <c r="AQ87" s="43" t="s">
        <v>339</v>
      </c>
      <c r="AR87" s="43" t="s">
        <v>339</v>
      </c>
      <c r="AS87" s="43" t="s">
        <v>339</v>
      </c>
      <c r="AT87" s="43" t="s">
        <v>339</v>
      </c>
      <c r="AU87" s="43" t="s">
        <v>339</v>
      </c>
      <c r="AV87" s="43" t="s">
        <v>341</v>
      </c>
      <c r="AW87" s="43" t="s">
        <v>338</v>
      </c>
      <c r="AX87" s="43" t="s">
        <v>338</v>
      </c>
      <c r="AY87" s="43" t="s">
        <v>338</v>
      </c>
      <c r="AZ87" s="43" t="s">
        <v>341</v>
      </c>
      <c r="BA87" s="43" t="s">
        <v>338</v>
      </c>
      <c r="BB87" s="43" t="s">
        <v>338</v>
      </c>
      <c r="BC87" s="43" t="s">
        <v>340</v>
      </c>
      <c r="BD87" s="43" t="s">
        <v>338</v>
      </c>
      <c r="BE87" s="43" t="s">
        <v>338</v>
      </c>
      <c r="BF87" s="43" t="s">
        <v>339</v>
      </c>
      <c r="BG87" s="43" t="s">
        <v>339</v>
      </c>
      <c r="BH87" s="129"/>
      <c r="BI87" s="43" t="s">
        <v>338</v>
      </c>
      <c r="BJ87" s="43" t="s">
        <v>338</v>
      </c>
      <c r="BK87" s="43" t="s">
        <v>340</v>
      </c>
      <c r="BL87" s="43" t="s">
        <v>338</v>
      </c>
      <c r="BM87" s="43" t="s">
        <v>338</v>
      </c>
      <c r="BN87" s="43" t="s">
        <v>338</v>
      </c>
      <c r="BO87" s="43" t="s">
        <v>341</v>
      </c>
      <c r="BP87" s="43" t="s">
        <v>338</v>
      </c>
      <c r="BQ87" s="43" t="s">
        <v>341</v>
      </c>
      <c r="BR87" s="43" t="s">
        <v>341</v>
      </c>
      <c r="BS87" s="43" t="s">
        <v>338</v>
      </c>
      <c r="BT87" s="43" t="s">
        <v>338</v>
      </c>
      <c r="BU87" s="43" t="s">
        <v>338</v>
      </c>
      <c r="BV87" s="43" t="s">
        <v>338</v>
      </c>
      <c r="BW87" s="43" t="s">
        <v>338</v>
      </c>
      <c r="BX87" s="43" t="s">
        <v>338</v>
      </c>
      <c r="BY87" s="43" t="s">
        <v>338</v>
      </c>
      <c r="BZ87" s="43" t="s">
        <v>340</v>
      </c>
      <c r="CA87" s="43" t="s">
        <v>338</v>
      </c>
      <c r="CB87" s="43" t="s">
        <v>338</v>
      </c>
      <c r="CC87" s="43" t="s">
        <v>341</v>
      </c>
      <c r="CD87" s="43" t="s">
        <v>338</v>
      </c>
      <c r="CE87" s="43" t="s">
        <v>340</v>
      </c>
      <c r="CF87" s="43" t="s">
        <v>338</v>
      </c>
      <c r="CG87" s="43" t="s">
        <v>338</v>
      </c>
      <c r="CH87" s="43" t="s">
        <v>341</v>
      </c>
      <c r="CI87" s="43" t="s">
        <v>340</v>
      </c>
      <c r="CJ87" s="43" t="s">
        <v>338</v>
      </c>
      <c r="CK87" s="43" t="s">
        <v>341</v>
      </c>
      <c r="CL87" s="43" t="s">
        <v>338</v>
      </c>
      <c r="CM87" s="43" t="s">
        <v>341</v>
      </c>
      <c r="CN87" s="43" t="s">
        <v>338</v>
      </c>
      <c r="CO87" s="43" t="s">
        <v>341</v>
      </c>
      <c r="CP87" s="43" t="s">
        <v>341</v>
      </c>
      <c r="CQ87" s="43" t="s">
        <v>341</v>
      </c>
      <c r="CR87" s="43" t="s">
        <v>341</v>
      </c>
      <c r="CS87" s="43" t="s">
        <v>341</v>
      </c>
      <c r="CT87" s="43" t="s">
        <v>341</v>
      </c>
      <c r="CU87" s="43" t="s">
        <v>341</v>
      </c>
      <c r="CV87" s="43" t="s">
        <v>340</v>
      </c>
      <c r="CW87" s="43" t="s">
        <v>338</v>
      </c>
      <c r="CX87" s="43" t="s">
        <v>338</v>
      </c>
      <c r="CY87" s="43" t="s">
        <v>338</v>
      </c>
      <c r="CZ87" s="43" t="s">
        <v>340</v>
      </c>
      <c r="DA87" s="43" t="s">
        <v>340</v>
      </c>
      <c r="DB87" s="43" t="s">
        <v>338</v>
      </c>
      <c r="DC87" s="43" t="s">
        <v>338</v>
      </c>
      <c r="DD87" s="43" t="s">
        <v>338</v>
      </c>
      <c r="DE87" s="43" t="s">
        <v>338</v>
      </c>
      <c r="DF87" s="43" t="s">
        <v>340</v>
      </c>
      <c r="DG87" s="43" t="s">
        <v>338</v>
      </c>
      <c r="DH87" s="43" t="s">
        <v>338</v>
      </c>
      <c r="DI87" s="43" t="s">
        <v>338</v>
      </c>
      <c r="DJ87" s="43" t="s">
        <v>338</v>
      </c>
      <c r="DK87" s="43" t="s">
        <v>338</v>
      </c>
      <c r="DL87" s="43" t="s">
        <v>340</v>
      </c>
      <c r="DM87" s="43" t="s">
        <v>338</v>
      </c>
      <c r="DN87" s="43" t="s">
        <v>340</v>
      </c>
      <c r="DO87" s="43" t="s">
        <v>338</v>
      </c>
      <c r="DP87" s="43" t="s">
        <v>338</v>
      </c>
      <c r="DQ87" s="43" t="s">
        <v>338</v>
      </c>
      <c r="DR87" s="43" t="s">
        <v>338</v>
      </c>
      <c r="DS87" s="43" t="s">
        <v>340</v>
      </c>
      <c r="DT87" s="43" t="s">
        <v>338</v>
      </c>
      <c r="DU87" s="43" t="s">
        <v>340</v>
      </c>
      <c r="DV87" s="43" t="s">
        <v>338</v>
      </c>
      <c r="DW87" s="43" t="s">
        <v>338</v>
      </c>
      <c r="DX87" s="43" t="s">
        <v>338</v>
      </c>
      <c r="DY87" s="43" t="s">
        <v>338</v>
      </c>
      <c r="DZ87" s="43" t="s">
        <v>340</v>
      </c>
      <c r="EA87" s="43" t="s">
        <v>338</v>
      </c>
      <c r="EB87" s="43" t="s">
        <v>340</v>
      </c>
      <c r="EC87" s="43" t="s">
        <v>338</v>
      </c>
      <c r="ED87" s="43" t="s">
        <v>338</v>
      </c>
      <c r="EE87" s="43" t="s">
        <v>338</v>
      </c>
      <c r="EF87" s="43" t="s">
        <v>338</v>
      </c>
      <c r="EG87" s="43" t="s">
        <v>338</v>
      </c>
      <c r="EH87" s="43" t="s">
        <v>340</v>
      </c>
      <c r="EI87" s="43" t="s">
        <v>338</v>
      </c>
      <c r="EJ87" s="43" t="s">
        <v>341</v>
      </c>
      <c r="EK87" s="43" t="s">
        <v>338</v>
      </c>
      <c r="EL87" s="43" t="s">
        <v>340</v>
      </c>
      <c r="EM87" s="43" t="s">
        <v>338</v>
      </c>
      <c r="EN87" s="43" t="s">
        <v>341</v>
      </c>
      <c r="EO87" s="43" t="s">
        <v>341</v>
      </c>
      <c r="EP87" s="43" t="s">
        <v>341</v>
      </c>
      <c r="EQ87" s="43" t="s">
        <v>338</v>
      </c>
      <c r="ER87" s="43" t="s">
        <v>338</v>
      </c>
      <c r="ES87" s="43" t="s">
        <v>338</v>
      </c>
      <c r="ET87" s="43" t="s">
        <v>340</v>
      </c>
      <c r="EU87" s="43" t="s">
        <v>338</v>
      </c>
      <c r="EV87" s="43" t="s">
        <v>338</v>
      </c>
      <c r="EW87" s="43" t="s">
        <v>338</v>
      </c>
      <c r="EX87" s="43" t="s">
        <v>338</v>
      </c>
      <c r="EY87" s="43" t="s">
        <v>338</v>
      </c>
      <c r="EZ87" s="43" t="s">
        <v>340</v>
      </c>
      <c r="FA87" s="43" t="s">
        <v>338</v>
      </c>
      <c r="FB87" s="43" t="s">
        <v>338</v>
      </c>
      <c r="FC87" s="43" t="s">
        <v>338</v>
      </c>
      <c r="FD87" s="43" t="s">
        <v>340</v>
      </c>
      <c r="FE87" s="43" t="s">
        <v>341</v>
      </c>
      <c r="FF87" s="43" t="s">
        <v>339</v>
      </c>
      <c r="FG87" s="43" t="s">
        <v>339</v>
      </c>
      <c r="FH87" s="43" t="s">
        <v>339</v>
      </c>
      <c r="FI87" s="43" t="s">
        <v>339</v>
      </c>
      <c r="FJ87" s="43" t="s">
        <v>338</v>
      </c>
      <c r="FK87" s="43" t="s">
        <v>338</v>
      </c>
      <c r="FL87" s="43" t="s">
        <v>338</v>
      </c>
      <c r="FM87" s="43" t="s">
        <v>340</v>
      </c>
      <c r="FN87" s="43" t="s">
        <v>338</v>
      </c>
      <c r="FO87" s="43" t="s">
        <v>338</v>
      </c>
      <c r="FP87" s="43" t="s">
        <v>338</v>
      </c>
      <c r="FQ87" s="43" t="s">
        <v>340</v>
      </c>
      <c r="FR87" s="43" t="s">
        <v>338</v>
      </c>
      <c r="FS87" s="43" t="s">
        <v>338</v>
      </c>
      <c r="FT87" s="43" t="s">
        <v>340</v>
      </c>
      <c r="FU87" s="43" t="s">
        <v>338</v>
      </c>
      <c r="FV87" s="43" t="s">
        <v>338</v>
      </c>
      <c r="FW87" s="43" t="s">
        <v>338</v>
      </c>
      <c r="FX87" s="43" t="s">
        <v>338</v>
      </c>
      <c r="FY87" s="43" t="s">
        <v>338</v>
      </c>
      <c r="FZ87" s="43" t="s">
        <v>340</v>
      </c>
      <c r="GA87" s="43" t="s">
        <v>340</v>
      </c>
      <c r="GB87" s="43" t="s">
        <v>340</v>
      </c>
      <c r="GC87" s="43" t="s">
        <v>340</v>
      </c>
      <c r="GD87" s="43" t="s">
        <v>341</v>
      </c>
      <c r="GE87" s="43" t="s">
        <v>340</v>
      </c>
      <c r="GF87" s="43" t="s">
        <v>338</v>
      </c>
      <c r="GG87" s="43" t="s">
        <v>338</v>
      </c>
      <c r="GH87" s="43" t="s">
        <v>338</v>
      </c>
      <c r="GI87" s="43" t="s">
        <v>338</v>
      </c>
      <c r="GJ87" s="43" t="s">
        <v>340</v>
      </c>
      <c r="GK87" s="43" t="s">
        <v>338</v>
      </c>
      <c r="GL87" s="43" t="s">
        <v>338</v>
      </c>
      <c r="GM87" s="43" t="s">
        <v>338</v>
      </c>
      <c r="GN87" s="43" t="s">
        <v>338</v>
      </c>
      <c r="GO87" s="43" t="s">
        <v>338</v>
      </c>
      <c r="GP87" s="43" t="s">
        <v>338</v>
      </c>
      <c r="GQ87" s="43" t="s">
        <v>338</v>
      </c>
      <c r="GR87" s="43" t="s">
        <v>338</v>
      </c>
      <c r="GS87" s="43" t="s">
        <v>341</v>
      </c>
    </row>
    <row r="88" spans="1:201" x14ac:dyDescent="0.3">
      <c r="A88" s="240" t="s">
        <v>957</v>
      </c>
      <c r="B88" s="238" t="s">
        <v>956</v>
      </c>
      <c r="C88" s="238" t="s">
        <v>502</v>
      </c>
      <c r="D88" s="44" t="s">
        <v>337</v>
      </c>
      <c r="E88" s="241" t="s">
        <v>329</v>
      </c>
      <c r="F88" s="44" t="s">
        <v>337</v>
      </c>
      <c r="G88" s="44" t="s">
        <v>495</v>
      </c>
      <c r="H88" s="44" t="s">
        <v>497</v>
      </c>
      <c r="I88" s="242" t="s">
        <v>337</v>
      </c>
      <c r="J88" s="242" t="s">
        <v>959</v>
      </c>
      <c r="K88" s="242" t="s">
        <v>844</v>
      </c>
      <c r="L88" s="243">
        <v>34</v>
      </c>
      <c r="M88" s="129" t="s">
        <v>507</v>
      </c>
      <c r="N88" s="43" t="s">
        <v>338</v>
      </c>
      <c r="O88" s="43" t="s">
        <v>338</v>
      </c>
      <c r="P88" s="43" t="s">
        <v>340</v>
      </c>
      <c r="Q88" s="43" t="s">
        <v>338</v>
      </c>
      <c r="R88" s="43" t="s">
        <v>338</v>
      </c>
      <c r="S88" s="43" t="s">
        <v>338</v>
      </c>
      <c r="T88" s="43" t="s">
        <v>341</v>
      </c>
      <c r="U88" s="43" t="s">
        <v>338</v>
      </c>
      <c r="V88" s="43" t="s">
        <v>341</v>
      </c>
      <c r="W88" s="43" t="s">
        <v>341</v>
      </c>
      <c r="X88" s="43" t="s">
        <v>340</v>
      </c>
      <c r="Y88" s="43" t="s">
        <v>340</v>
      </c>
      <c r="Z88" s="43" t="s">
        <v>338</v>
      </c>
      <c r="AA88" s="43" t="s">
        <v>338</v>
      </c>
      <c r="AB88" s="43" t="s">
        <v>338</v>
      </c>
      <c r="AC88" s="43" t="s">
        <v>338</v>
      </c>
      <c r="AD88" s="43" t="s">
        <v>338</v>
      </c>
      <c r="AE88" s="43" t="s">
        <v>338</v>
      </c>
      <c r="AF88" s="43" t="s">
        <v>338</v>
      </c>
      <c r="AG88" s="43" t="s">
        <v>338</v>
      </c>
      <c r="AH88" s="43" t="s">
        <v>341</v>
      </c>
      <c r="AI88" s="43" t="s">
        <v>341</v>
      </c>
      <c r="AJ88" s="43" t="s">
        <v>341</v>
      </c>
      <c r="AK88" s="43" t="s">
        <v>339</v>
      </c>
      <c r="AL88" s="43" t="s">
        <v>339</v>
      </c>
      <c r="AM88" s="43" t="s">
        <v>339</v>
      </c>
      <c r="AN88" s="43" t="s">
        <v>339</v>
      </c>
      <c r="AO88" s="43" t="s">
        <v>339</v>
      </c>
      <c r="AP88" s="43" t="s">
        <v>341</v>
      </c>
      <c r="AQ88" s="43" t="s">
        <v>339</v>
      </c>
      <c r="AR88" s="43" t="s">
        <v>339</v>
      </c>
      <c r="AS88" s="43" t="s">
        <v>339</v>
      </c>
      <c r="AT88" s="43" t="s">
        <v>339</v>
      </c>
      <c r="AU88" s="43" t="s">
        <v>339</v>
      </c>
      <c r="AV88" s="43" t="s">
        <v>338</v>
      </c>
      <c r="AW88" s="43" t="s">
        <v>338</v>
      </c>
      <c r="AX88" s="43" t="s">
        <v>338</v>
      </c>
      <c r="AY88" s="43" t="s">
        <v>338</v>
      </c>
      <c r="AZ88" s="43" t="s">
        <v>341</v>
      </c>
      <c r="BA88" s="43" t="s">
        <v>338</v>
      </c>
      <c r="BB88" s="43" t="s">
        <v>338</v>
      </c>
      <c r="BC88" s="43" t="s">
        <v>340</v>
      </c>
      <c r="BD88" s="43" t="s">
        <v>338</v>
      </c>
      <c r="BE88" s="43" t="s">
        <v>338</v>
      </c>
      <c r="BF88" s="43" t="s">
        <v>339</v>
      </c>
      <c r="BG88" s="43" t="s">
        <v>339</v>
      </c>
      <c r="BH88" s="129"/>
      <c r="BI88" s="43" t="s">
        <v>338</v>
      </c>
      <c r="BJ88" s="43" t="s">
        <v>338</v>
      </c>
      <c r="BK88" s="43" t="s">
        <v>340</v>
      </c>
      <c r="BL88" s="43" t="s">
        <v>338</v>
      </c>
      <c r="BM88" s="43" t="s">
        <v>338</v>
      </c>
      <c r="BN88" s="43" t="s">
        <v>338</v>
      </c>
      <c r="BO88" s="43" t="s">
        <v>341</v>
      </c>
      <c r="BP88" s="43" t="s">
        <v>338</v>
      </c>
      <c r="BQ88" s="43" t="s">
        <v>341</v>
      </c>
      <c r="BR88" s="43" t="s">
        <v>341</v>
      </c>
      <c r="BS88" s="43" t="s">
        <v>338</v>
      </c>
      <c r="BT88" s="43" t="s">
        <v>338</v>
      </c>
      <c r="BU88" s="43" t="s">
        <v>338</v>
      </c>
      <c r="BV88" s="43" t="s">
        <v>338</v>
      </c>
      <c r="BW88" s="43" t="s">
        <v>338</v>
      </c>
      <c r="BX88" s="43" t="s">
        <v>341</v>
      </c>
      <c r="BY88" s="43" t="s">
        <v>338</v>
      </c>
      <c r="BZ88" s="43" t="s">
        <v>340</v>
      </c>
      <c r="CA88" s="43" t="s">
        <v>338</v>
      </c>
      <c r="CB88" s="43" t="s">
        <v>338</v>
      </c>
      <c r="CC88" s="43" t="s">
        <v>341</v>
      </c>
      <c r="CD88" s="43" t="s">
        <v>338</v>
      </c>
      <c r="CE88" s="43" t="s">
        <v>340</v>
      </c>
      <c r="CF88" s="43" t="s">
        <v>338</v>
      </c>
      <c r="CG88" s="43" t="s">
        <v>338</v>
      </c>
      <c r="CH88" s="43" t="s">
        <v>341</v>
      </c>
      <c r="CI88" s="43" t="s">
        <v>341</v>
      </c>
      <c r="CJ88" s="43" t="s">
        <v>340</v>
      </c>
      <c r="CK88" s="43" t="s">
        <v>341</v>
      </c>
      <c r="CL88" s="43" t="s">
        <v>338</v>
      </c>
      <c r="CM88" s="43" t="s">
        <v>341</v>
      </c>
      <c r="CN88" s="43" t="s">
        <v>338</v>
      </c>
      <c r="CO88" s="43" t="s">
        <v>338</v>
      </c>
      <c r="CP88" s="43" t="s">
        <v>338</v>
      </c>
      <c r="CQ88" s="43" t="s">
        <v>338</v>
      </c>
      <c r="CR88" s="43" t="s">
        <v>341</v>
      </c>
      <c r="CS88" s="43" t="s">
        <v>341</v>
      </c>
      <c r="CT88" s="43" t="s">
        <v>341</v>
      </c>
      <c r="CU88" s="43" t="s">
        <v>338</v>
      </c>
      <c r="CV88" s="43" t="s">
        <v>341</v>
      </c>
      <c r="CW88" s="43" t="s">
        <v>339</v>
      </c>
      <c r="CX88" s="43" t="s">
        <v>339</v>
      </c>
      <c r="CY88" s="43" t="s">
        <v>339</v>
      </c>
      <c r="CZ88" s="43" t="s">
        <v>341</v>
      </c>
      <c r="DA88" s="43" t="s">
        <v>339</v>
      </c>
      <c r="DB88" s="43" t="s">
        <v>339</v>
      </c>
      <c r="DC88" s="43" t="s">
        <v>339</v>
      </c>
      <c r="DD88" s="43" t="s">
        <v>339</v>
      </c>
      <c r="DE88" s="43" t="s">
        <v>340</v>
      </c>
      <c r="DF88" s="43" t="s">
        <v>340</v>
      </c>
      <c r="DG88" s="43" t="s">
        <v>338</v>
      </c>
      <c r="DH88" s="43" t="s">
        <v>338</v>
      </c>
      <c r="DI88" s="43" t="s">
        <v>338</v>
      </c>
      <c r="DJ88" s="43" t="s">
        <v>338</v>
      </c>
      <c r="DK88" s="43" t="s">
        <v>338</v>
      </c>
      <c r="DL88" s="43" t="s">
        <v>340</v>
      </c>
      <c r="DM88" s="43" t="s">
        <v>338</v>
      </c>
      <c r="DN88" s="43" t="s">
        <v>340</v>
      </c>
      <c r="DO88" s="43" t="s">
        <v>338</v>
      </c>
      <c r="DP88" s="43" t="s">
        <v>338</v>
      </c>
      <c r="DQ88" s="43" t="s">
        <v>338</v>
      </c>
      <c r="DR88" s="43" t="s">
        <v>338</v>
      </c>
      <c r="DS88" s="43" t="s">
        <v>340</v>
      </c>
      <c r="DT88" s="43" t="s">
        <v>338</v>
      </c>
      <c r="DU88" s="43" t="s">
        <v>341</v>
      </c>
      <c r="DV88" s="43" t="s">
        <v>339</v>
      </c>
      <c r="DW88" s="43" t="s">
        <v>339</v>
      </c>
      <c r="DX88" s="43" t="s">
        <v>339</v>
      </c>
      <c r="DY88" s="43" t="s">
        <v>339</v>
      </c>
      <c r="DZ88" s="43" t="s">
        <v>339</v>
      </c>
      <c r="EA88" s="43" t="s">
        <v>339</v>
      </c>
      <c r="EB88" s="43" t="s">
        <v>341</v>
      </c>
      <c r="EC88" s="43" t="s">
        <v>339</v>
      </c>
      <c r="ED88" s="43" t="s">
        <v>339</v>
      </c>
      <c r="EE88" s="43" t="s">
        <v>339</v>
      </c>
      <c r="EF88" s="43" t="s">
        <v>339</v>
      </c>
      <c r="EG88" s="43" t="s">
        <v>339</v>
      </c>
      <c r="EH88" s="43" t="s">
        <v>339</v>
      </c>
      <c r="EI88" s="43" t="s">
        <v>339</v>
      </c>
      <c r="EJ88" s="43" t="s">
        <v>339</v>
      </c>
      <c r="EK88" s="43" t="s">
        <v>339</v>
      </c>
      <c r="EL88" s="43" t="s">
        <v>341</v>
      </c>
      <c r="EM88" s="43" t="s">
        <v>339</v>
      </c>
      <c r="EN88" s="43" t="s">
        <v>341</v>
      </c>
      <c r="EO88" s="43" t="s">
        <v>341</v>
      </c>
      <c r="EP88" s="43" t="s">
        <v>341</v>
      </c>
      <c r="EQ88" s="43" t="s">
        <v>338</v>
      </c>
      <c r="ER88" s="43" t="s">
        <v>338</v>
      </c>
      <c r="ES88" s="43" t="s">
        <v>338</v>
      </c>
      <c r="ET88" s="43" t="s">
        <v>341</v>
      </c>
      <c r="EU88" s="43" t="s">
        <v>339</v>
      </c>
      <c r="EV88" s="43" t="s">
        <v>339</v>
      </c>
      <c r="EW88" s="43" t="s">
        <v>339</v>
      </c>
      <c r="EX88" s="43" t="s">
        <v>339</v>
      </c>
      <c r="EY88" s="43" t="s">
        <v>339</v>
      </c>
      <c r="EZ88" s="43" t="s">
        <v>341</v>
      </c>
      <c r="FA88" s="43" t="s">
        <v>339</v>
      </c>
      <c r="FB88" s="43" t="s">
        <v>341</v>
      </c>
      <c r="FC88" s="43" t="s">
        <v>339</v>
      </c>
      <c r="FD88" s="43" t="s">
        <v>341</v>
      </c>
      <c r="FE88" s="43" t="s">
        <v>341</v>
      </c>
      <c r="FF88" s="43" t="s">
        <v>339</v>
      </c>
      <c r="FG88" s="43" t="s">
        <v>339</v>
      </c>
      <c r="FH88" s="43" t="s">
        <v>339</v>
      </c>
      <c r="FI88" s="43" t="s">
        <v>339</v>
      </c>
      <c r="FJ88" s="43" t="s">
        <v>341</v>
      </c>
      <c r="FK88" s="43" t="s">
        <v>339</v>
      </c>
      <c r="FL88" s="43" t="s">
        <v>339</v>
      </c>
      <c r="FM88" s="43" t="s">
        <v>339</v>
      </c>
      <c r="FN88" s="43" t="s">
        <v>339</v>
      </c>
      <c r="FO88" s="43" t="s">
        <v>339</v>
      </c>
      <c r="FP88" s="43" t="s">
        <v>339</v>
      </c>
      <c r="FQ88" s="43" t="s">
        <v>341</v>
      </c>
      <c r="FR88" s="43" t="s">
        <v>339</v>
      </c>
      <c r="FS88" s="43" t="s">
        <v>339</v>
      </c>
      <c r="FT88" s="43" t="s">
        <v>339</v>
      </c>
      <c r="FU88" s="43" t="s">
        <v>338</v>
      </c>
      <c r="FV88" s="43" t="s">
        <v>338</v>
      </c>
      <c r="FW88" s="43" t="s">
        <v>338</v>
      </c>
      <c r="FX88" s="43" t="s">
        <v>338</v>
      </c>
      <c r="FY88" s="43" t="s">
        <v>338</v>
      </c>
      <c r="FZ88" s="43" t="s">
        <v>340</v>
      </c>
      <c r="GA88" s="43" t="s">
        <v>340</v>
      </c>
      <c r="GB88" s="43" t="s">
        <v>340</v>
      </c>
      <c r="GC88" s="43" t="s">
        <v>340</v>
      </c>
      <c r="GD88" s="43" t="s">
        <v>341</v>
      </c>
      <c r="GE88" s="43" t="s">
        <v>340</v>
      </c>
      <c r="GF88" s="43" t="s">
        <v>338</v>
      </c>
      <c r="GG88" s="43" t="s">
        <v>338</v>
      </c>
      <c r="GH88" s="43" t="s">
        <v>338</v>
      </c>
      <c r="GI88" s="43" t="s">
        <v>338</v>
      </c>
      <c r="GJ88" s="43" t="s">
        <v>340</v>
      </c>
      <c r="GK88" s="43" t="s">
        <v>338</v>
      </c>
      <c r="GL88" s="43" t="s">
        <v>338</v>
      </c>
      <c r="GM88" s="43" t="s">
        <v>338</v>
      </c>
      <c r="GN88" s="43" t="s">
        <v>338</v>
      </c>
      <c r="GO88" s="43" t="s">
        <v>338</v>
      </c>
      <c r="GP88" s="43" t="s">
        <v>338</v>
      </c>
      <c r="GQ88" s="43" t="s">
        <v>338</v>
      </c>
      <c r="GR88" s="43" t="s">
        <v>338</v>
      </c>
      <c r="GS88" s="43" t="s">
        <v>341</v>
      </c>
    </row>
    <row r="89" spans="1:201" x14ac:dyDescent="0.3">
      <c r="A89" s="240" t="s">
        <v>957</v>
      </c>
      <c r="B89" s="238" t="s">
        <v>958</v>
      </c>
      <c r="C89" s="238" t="s">
        <v>333</v>
      </c>
      <c r="D89" s="44" t="s">
        <v>333</v>
      </c>
      <c r="E89" s="241" t="s">
        <v>333</v>
      </c>
      <c r="F89" s="44" t="s">
        <v>337</v>
      </c>
      <c r="G89" s="44" t="s">
        <v>495</v>
      </c>
      <c r="H89" s="44" t="s">
        <v>501</v>
      </c>
      <c r="I89" s="242" t="s">
        <v>337</v>
      </c>
      <c r="J89" s="242" t="s">
        <v>836</v>
      </c>
      <c r="K89" s="242" t="s">
        <v>855</v>
      </c>
      <c r="L89" s="243">
        <v>32</v>
      </c>
      <c r="M89" s="129" t="s">
        <v>507</v>
      </c>
      <c r="N89" s="43" t="s">
        <v>338</v>
      </c>
      <c r="O89" s="43" t="s">
        <v>338</v>
      </c>
      <c r="P89" s="43" t="s">
        <v>340</v>
      </c>
      <c r="Q89" s="43" t="s">
        <v>338</v>
      </c>
      <c r="R89" s="43" t="s">
        <v>338</v>
      </c>
      <c r="S89" s="43" t="s">
        <v>338</v>
      </c>
      <c r="T89" s="43" t="s">
        <v>341</v>
      </c>
      <c r="U89" s="43" t="s">
        <v>338</v>
      </c>
      <c r="V89" s="43" t="s">
        <v>341</v>
      </c>
      <c r="W89" s="43" t="s">
        <v>341</v>
      </c>
      <c r="X89" s="43" t="s">
        <v>340</v>
      </c>
      <c r="Y89" s="43" t="s">
        <v>340</v>
      </c>
      <c r="Z89" s="43" t="s">
        <v>338</v>
      </c>
      <c r="AA89" s="43" t="s">
        <v>338</v>
      </c>
      <c r="AB89" s="43" t="s">
        <v>338</v>
      </c>
      <c r="AC89" s="43" t="s">
        <v>338</v>
      </c>
      <c r="AD89" s="43" t="s">
        <v>338</v>
      </c>
      <c r="AE89" s="43" t="s">
        <v>338</v>
      </c>
      <c r="AF89" s="43" t="s">
        <v>338</v>
      </c>
      <c r="AG89" s="43" t="s">
        <v>338</v>
      </c>
      <c r="AH89" s="43" t="s">
        <v>341</v>
      </c>
      <c r="AI89" s="43" t="s">
        <v>341</v>
      </c>
      <c r="AJ89" s="43" t="s">
        <v>341</v>
      </c>
      <c r="AK89" s="43" t="s">
        <v>339</v>
      </c>
      <c r="AL89" s="43" t="s">
        <v>339</v>
      </c>
      <c r="AM89" s="43" t="s">
        <v>339</v>
      </c>
      <c r="AN89" s="43" t="s">
        <v>339</v>
      </c>
      <c r="AO89" s="43" t="s">
        <v>339</v>
      </c>
      <c r="AP89" s="43" t="s">
        <v>341</v>
      </c>
      <c r="AQ89" s="43" t="s">
        <v>339</v>
      </c>
      <c r="AR89" s="43" t="s">
        <v>339</v>
      </c>
      <c r="AS89" s="43" t="s">
        <v>339</v>
      </c>
      <c r="AT89" s="43" t="s">
        <v>339</v>
      </c>
      <c r="AU89" s="43" t="s">
        <v>339</v>
      </c>
      <c r="AV89" s="43" t="s">
        <v>341</v>
      </c>
      <c r="AW89" s="43" t="s">
        <v>338</v>
      </c>
      <c r="AX89" s="43" t="s">
        <v>338</v>
      </c>
      <c r="AY89" s="43" t="s">
        <v>338</v>
      </c>
      <c r="AZ89" s="43" t="s">
        <v>341</v>
      </c>
      <c r="BA89" s="43" t="s">
        <v>338</v>
      </c>
      <c r="BB89" s="43" t="s">
        <v>338</v>
      </c>
      <c r="BC89" s="43" t="s">
        <v>340</v>
      </c>
      <c r="BD89" s="43" t="s">
        <v>338</v>
      </c>
      <c r="BE89" s="43" t="s">
        <v>338</v>
      </c>
      <c r="BF89" s="43" t="s">
        <v>339</v>
      </c>
      <c r="BG89" s="43" t="s">
        <v>339</v>
      </c>
      <c r="BH89" s="129"/>
      <c r="BI89" s="43" t="s">
        <v>338</v>
      </c>
      <c r="BJ89" s="43" t="s">
        <v>338</v>
      </c>
      <c r="BK89" s="43" t="s">
        <v>340</v>
      </c>
      <c r="BL89" s="43" t="s">
        <v>338</v>
      </c>
      <c r="BM89" s="43" t="s">
        <v>338</v>
      </c>
      <c r="BN89" s="43" t="s">
        <v>338</v>
      </c>
      <c r="BO89" s="43" t="s">
        <v>341</v>
      </c>
      <c r="BP89" s="43" t="s">
        <v>338</v>
      </c>
      <c r="BQ89" s="43" t="s">
        <v>341</v>
      </c>
      <c r="BR89" s="43" t="s">
        <v>341</v>
      </c>
      <c r="BS89" s="43" t="s">
        <v>338</v>
      </c>
      <c r="BT89" s="43" t="s">
        <v>338</v>
      </c>
      <c r="BU89" s="43" t="s">
        <v>338</v>
      </c>
      <c r="BV89" s="43" t="s">
        <v>338</v>
      </c>
      <c r="BW89" s="43" t="s">
        <v>338</v>
      </c>
      <c r="BX89" s="43" t="s">
        <v>338</v>
      </c>
      <c r="BY89" s="43" t="s">
        <v>338</v>
      </c>
      <c r="BZ89" s="43" t="s">
        <v>340</v>
      </c>
      <c r="CA89" s="43" t="s">
        <v>338</v>
      </c>
      <c r="CB89" s="43" t="s">
        <v>338</v>
      </c>
      <c r="CC89" s="43" t="s">
        <v>341</v>
      </c>
      <c r="CD89" s="43" t="s">
        <v>338</v>
      </c>
      <c r="CE89" s="43" t="s">
        <v>340</v>
      </c>
      <c r="CF89" s="43" t="s">
        <v>338</v>
      </c>
      <c r="CG89" s="43" t="s">
        <v>338</v>
      </c>
      <c r="CH89" s="43" t="s">
        <v>341</v>
      </c>
      <c r="CI89" s="43" t="s">
        <v>341</v>
      </c>
      <c r="CJ89" s="43" t="s">
        <v>341</v>
      </c>
      <c r="CK89" s="43" t="s">
        <v>341</v>
      </c>
      <c r="CL89" s="43" t="s">
        <v>338</v>
      </c>
      <c r="CM89" s="43" t="s">
        <v>341</v>
      </c>
      <c r="CN89" s="43" t="s">
        <v>341</v>
      </c>
      <c r="CO89" s="43" t="s">
        <v>341</v>
      </c>
      <c r="CP89" s="43" t="s">
        <v>341</v>
      </c>
      <c r="CQ89" s="43" t="s">
        <v>341</v>
      </c>
      <c r="CR89" s="43" t="s">
        <v>341</v>
      </c>
      <c r="CS89" s="43" t="s">
        <v>341</v>
      </c>
      <c r="CT89" s="43" t="s">
        <v>341</v>
      </c>
      <c r="CU89" s="43" t="s">
        <v>341</v>
      </c>
      <c r="CV89" s="43" t="s">
        <v>341</v>
      </c>
      <c r="CW89" s="43" t="s">
        <v>339</v>
      </c>
      <c r="CX89" s="43" t="s">
        <v>339</v>
      </c>
      <c r="CY89" s="43" t="s">
        <v>339</v>
      </c>
      <c r="CZ89" s="43" t="s">
        <v>338</v>
      </c>
      <c r="DA89" s="43" t="s">
        <v>340</v>
      </c>
      <c r="DB89" s="43" t="s">
        <v>338</v>
      </c>
      <c r="DC89" s="43" t="s">
        <v>338</v>
      </c>
      <c r="DD89" s="43" t="s">
        <v>338</v>
      </c>
      <c r="DE89" s="43" t="s">
        <v>338</v>
      </c>
      <c r="DF89" s="43" t="s">
        <v>340</v>
      </c>
      <c r="DG89" s="43" t="s">
        <v>338</v>
      </c>
      <c r="DH89" s="43" t="s">
        <v>338</v>
      </c>
      <c r="DI89" s="43" t="s">
        <v>338</v>
      </c>
      <c r="DJ89" s="43" t="s">
        <v>338</v>
      </c>
      <c r="DK89" s="43" t="s">
        <v>338</v>
      </c>
      <c r="DL89" s="43" t="s">
        <v>340</v>
      </c>
      <c r="DM89" s="43" t="s">
        <v>338</v>
      </c>
      <c r="DN89" s="43" t="s">
        <v>340</v>
      </c>
      <c r="DO89" s="43" t="s">
        <v>338</v>
      </c>
      <c r="DP89" s="43" t="s">
        <v>338</v>
      </c>
      <c r="DQ89" s="43" t="s">
        <v>338</v>
      </c>
      <c r="DR89" s="43" t="s">
        <v>338</v>
      </c>
      <c r="DS89" s="43" t="s">
        <v>340</v>
      </c>
      <c r="DT89" s="43" t="s">
        <v>338</v>
      </c>
      <c r="DU89" s="43" t="s">
        <v>340</v>
      </c>
      <c r="DV89" s="43" t="s">
        <v>338</v>
      </c>
      <c r="DW89" s="43" t="s">
        <v>338</v>
      </c>
      <c r="DX89" s="43" t="s">
        <v>338</v>
      </c>
      <c r="DY89" s="43" t="s">
        <v>338</v>
      </c>
      <c r="DZ89" s="43" t="s">
        <v>340</v>
      </c>
      <c r="EA89" s="43" t="s">
        <v>338</v>
      </c>
      <c r="EB89" s="43" t="s">
        <v>340</v>
      </c>
      <c r="EC89" s="43" t="s">
        <v>338</v>
      </c>
      <c r="ED89" s="43" t="s">
        <v>338</v>
      </c>
      <c r="EE89" s="43" t="s">
        <v>338</v>
      </c>
      <c r="EF89" s="43" t="s">
        <v>338</v>
      </c>
      <c r="EG89" s="43" t="s">
        <v>338</v>
      </c>
      <c r="EH89" s="43" t="s">
        <v>340</v>
      </c>
      <c r="EI89" s="43" t="s">
        <v>338</v>
      </c>
      <c r="EJ89" s="43" t="s">
        <v>341</v>
      </c>
      <c r="EK89" s="43" t="s">
        <v>338</v>
      </c>
      <c r="EL89" s="43" t="s">
        <v>341</v>
      </c>
      <c r="EM89" s="43" t="s">
        <v>339</v>
      </c>
      <c r="EN89" s="43" t="s">
        <v>341</v>
      </c>
      <c r="EO89" s="43" t="s">
        <v>341</v>
      </c>
      <c r="EP89" s="43" t="s">
        <v>341</v>
      </c>
      <c r="EQ89" s="43" t="s">
        <v>338</v>
      </c>
      <c r="ER89" s="43" t="s">
        <v>338</v>
      </c>
      <c r="ES89" s="43" t="s">
        <v>338</v>
      </c>
      <c r="ET89" s="43" t="s">
        <v>340</v>
      </c>
      <c r="EU89" s="43" t="s">
        <v>338</v>
      </c>
      <c r="EV89" s="43" t="s">
        <v>338</v>
      </c>
      <c r="EW89" s="43" t="s">
        <v>338</v>
      </c>
      <c r="EX89" s="43" t="s">
        <v>338</v>
      </c>
      <c r="EY89" s="43" t="s">
        <v>338</v>
      </c>
      <c r="EZ89" s="43" t="s">
        <v>340</v>
      </c>
      <c r="FA89" s="43" t="s">
        <v>338</v>
      </c>
      <c r="FB89" s="43" t="s">
        <v>338</v>
      </c>
      <c r="FC89" s="43" t="s">
        <v>338</v>
      </c>
      <c r="FD89" s="43" t="s">
        <v>340</v>
      </c>
      <c r="FE89" s="43" t="s">
        <v>341</v>
      </c>
      <c r="FF89" s="43" t="s">
        <v>339</v>
      </c>
      <c r="FG89" s="43" t="s">
        <v>339</v>
      </c>
      <c r="FH89" s="43" t="s">
        <v>339</v>
      </c>
      <c r="FI89" s="43" t="s">
        <v>339</v>
      </c>
      <c r="FJ89" s="43" t="s">
        <v>340</v>
      </c>
      <c r="FK89" s="43" t="s">
        <v>338</v>
      </c>
      <c r="FL89" s="43" t="s">
        <v>338</v>
      </c>
      <c r="FM89" s="43" t="s">
        <v>340</v>
      </c>
      <c r="FN89" s="43" t="s">
        <v>338</v>
      </c>
      <c r="FO89" s="43" t="s">
        <v>338</v>
      </c>
      <c r="FP89" s="43" t="s">
        <v>338</v>
      </c>
      <c r="FQ89" s="43" t="s">
        <v>341</v>
      </c>
      <c r="FR89" s="43" t="s">
        <v>339</v>
      </c>
      <c r="FS89" s="43" t="s">
        <v>339</v>
      </c>
      <c r="FT89" s="43" t="s">
        <v>339</v>
      </c>
      <c r="FU89" s="43" t="s">
        <v>338</v>
      </c>
      <c r="FV89" s="43" t="s">
        <v>338</v>
      </c>
      <c r="FW89" s="43" t="s">
        <v>338</v>
      </c>
      <c r="FX89" s="43" t="s">
        <v>338</v>
      </c>
      <c r="FY89" s="43" t="s">
        <v>338</v>
      </c>
      <c r="FZ89" s="43" t="s">
        <v>340</v>
      </c>
      <c r="GA89" s="43" t="s">
        <v>340</v>
      </c>
      <c r="GB89" s="43" t="s">
        <v>340</v>
      </c>
      <c r="GC89" s="43" t="s">
        <v>340</v>
      </c>
      <c r="GD89" s="43" t="s">
        <v>341</v>
      </c>
      <c r="GE89" s="43" t="s">
        <v>341</v>
      </c>
      <c r="GF89" s="43" t="s">
        <v>339</v>
      </c>
      <c r="GG89" s="43" t="s">
        <v>339</v>
      </c>
      <c r="GH89" s="43" t="s">
        <v>339</v>
      </c>
      <c r="GI89" s="43" t="s">
        <v>339</v>
      </c>
      <c r="GJ89" s="43" t="s">
        <v>339</v>
      </c>
      <c r="GK89" s="43" t="s">
        <v>339</v>
      </c>
      <c r="GL89" s="43" t="s">
        <v>338</v>
      </c>
      <c r="GM89" s="43" t="s">
        <v>338</v>
      </c>
      <c r="GN89" s="43" t="s">
        <v>338</v>
      </c>
      <c r="GO89" s="43" t="s">
        <v>338</v>
      </c>
      <c r="GP89" s="43" t="s">
        <v>338</v>
      </c>
      <c r="GQ89" s="43" t="s">
        <v>338</v>
      </c>
      <c r="GR89" s="43" t="s">
        <v>338</v>
      </c>
      <c r="GS89" s="43" t="s">
        <v>341</v>
      </c>
    </row>
    <row r="91" spans="1:201" x14ac:dyDescent="0.3">
      <c r="I91" t="s">
        <v>338</v>
      </c>
      <c r="N91">
        <v>76</v>
      </c>
      <c r="O91">
        <v>76</v>
      </c>
      <c r="P91">
        <v>0</v>
      </c>
      <c r="Q91">
        <v>76</v>
      </c>
      <c r="R91">
        <v>76</v>
      </c>
      <c r="S91">
        <v>76</v>
      </c>
      <c r="T91">
        <v>0</v>
      </c>
      <c r="U91">
        <v>76</v>
      </c>
      <c r="V91">
        <v>0</v>
      </c>
      <c r="W91">
        <v>0</v>
      </c>
      <c r="X91">
        <v>0</v>
      </c>
      <c r="Y91">
        <v>0</v>
      </c>
      <c r="Z91">
        <v>76</v>
      </c>
      <c r="AA91">
        <v>76</v>
      </c>
      <c r="AB91">
        <v>76</v>
      </c>
      <c r="AC91">
        <v>76</v>
      </c>
      <c r="AD91">
        <v>76</v>
      </c>
      <c r="AE91">
        <v>76</v>
      </c>
      <c r="AF91">
        <v>76</v>
      </c>
      <c r="AG91">
        <v>76</v>
      </c>
      <c r="AH91">
        <v>69</v>
      </c>
      <c r="AI91">
        <v>0</v>
      </c>
      <c r="AJ91">
        <v>69</v>
      </c>
      <c r="AK91">
        <v>69</v>
      </c>
      <c r="AL91">
        <v>0</v>
      </c>
      <c r="AM91">
        <v>69</v>
      </c>
      <c r="AN91">
        <v>69</v>
      </c>
      <c r="AO91">
        <v>69</v>
      </c>
      <c r="AP91">
        <v>41</v>
      </c>
      <c r="AQ91">
        <v>41</v>
      </c>
      <c r="AR91">
        <v>0</v>
      </c>
      <c r="AS91">
        <v>41</v>
      </c>
      <c r="AT91">
        <v>41</v>
      </c>
      <c r="AU91">
        <v>41</v>
      </c>
      <c r="AV91">
        <v>61</v>
      </c>
      <c r="AW91">
        <v>69</v>
      </c>
      <c r="AX91">
        <v>76</v>
      </c>
      <c r="AY91">
        <v>76</v>
      </c>
      <c r="AZ91">
        <v>0</v>
      </c>
      <c r="BA91">
        <v>76</v>
      </c>
      <c r="BB91">
        <v>76</v>
      </c>
      <c r="BC91">
        <v>0</v>
      </c>
      <c r="BD91">
        <v>76</v>
      </c>
      <c r="BE91">
        <v>76</v>
      </c>
      <c r="BF91">
        <v>0</v>
      </c>
      <c r="BG91">
        <v>0</v>
      </c>
      <c r="BI91">
        <v>76</v>
      </c>
      <c r="BJ91">
        <v>76</v>
      </c>
      <c r="BK91">
        <v>0</v>
      </c>
      <c r="BL91">
        <v>76</v>
      </c>
      <c r="BM91">
        <v>76</v>
      </c>
      <c r="BN91">
        <v>76</v>
      </c>
      <c r="BO91">
        <v>0</v>
      </c>
      <c r="BP91">
        <v>76</v>
      </c>
      <c r="BQ91">
        <v>0</v>
      </c>
      <c r="BR91">
        <v>0</v>
      </c>
      <c r="BS91">
        <v>76</v>
      </c>
      <c r="BT91">
        <v>76</v>
      </c>
      <c r="BU91">
        <v>76</v>
      </c>
      <c r="BV91">
        <v>76</v>
      </c>
      <c r="BW91">
        <v>76</v>
      </c>
      <c r="BX91">
        <v>42</v>
      </c>
      <c r="BY91">
        <v>76</v>
      </c>
      <c r="BZ91">
        <v>0</v>
      </c>
      <c r="CA91">
        <v>76</v>
      </c>
      <c r="CB91">
        <v>76</v>
      </c>
      <c r="CC91">
        <v>0</v>
      </c>
      <c r="CD91">
        <v>76</v>
      </c>
      <c r="CE91">
        <v>0</v>
      </c>
      <c r="CF91">
        <v>76</v>
      </c>
      <c r="CG91">
        <v>76</v>
      </c>
      <c r="CH91">
        <v>0</v>
      </c>
      <c r="CI91">
        <v>5</v>
      </c>
      <c r="CJ91">
        <v>38</v>
      </c>
      <c r="CK91">
        <v>0</v>
      </c>
      <c r="CL91">
        <v>65</v>
      </c>
      <c r="CM91">
        <v>0</v>
      </c>
      <c r="CN91">
        <v>60</v>
      </c>
      <c r="CO91">
        <v>49</v>
      </c>
      <c r="CP91">
        <v>49</v>
      </c>
      <c r="CQ91">
        <v>49</v>
      </c>
      <c r="CR91">
        <v>0</v>
      </c>
      <c r="CS91">
        <v>0</v>
      </c>
      <c r="CT91">
        <v>0</v>
      </c>
      <c r="CU91">
        <v>49</v>
      </c>
      <c r="CV91">
        <v>0</v>
      </c>
      <c r="CW91">
        <v>39</v>
      </c>
      <c r="CX91">
        <v>39</v>
      </c>
      <c r="CY91">
        <v>39</v>
      </c>
      <c r="CZ91">
        <v>25</v>
      </c>
      <c r="DA91">
        <v>0</v>
      </c>
      <c r="DB91">
        <v>43</v>
      </c>
      <c r="DC91">
        <v>43</v>
      </c>
      <c r="DD91">
        <v>43</v>
      </c>
      <c r="DE91">
        <v>42</v>
      </c>
      <c r="DF91">
        <v>0</v>
      </c>
      <c r="DG91">
        <v>66</v>
      </c>
      <c r="DH91">
        <v>66</v>
      </c>
      <c r="DI91">
        <v>66</v>
      </c>
      <c r="DJ91">
        <v>66</v>
      </c>
      <c r="DK91">
        <v>66</v>
      </c>
      <c r="DL91">
        <v>0</v>
      </c>
      <c r="DM91">
        <v>66</v>
      </c>
      <c r="DN91">
        <v>0</v>
      </c>
      <c r="DO91">
        <v>66</v>
      </c>
      <c r="DP91">
        <v>66</v>
      </c>
      <c r="DQ91">
        <v>66</v>
      </c>
      <c r="DR91">
        <v>66</v>
      </c>
      <c r="DS91">
        <v>0</v>
      </c>
      <c r="DT91">
        <v>66</v>
      </c>
      <c r="DU91">
        <v>15</v>
      </c>
      <c r="DV91">
        <v>43</v>
      </c>
      <c r="DW91">
        <v>43</v>
      </c>
      <c r="DX91">
        <v>43</v>
      </c>
      <c r="DY91">
        <v>43</v>
      </c>
      <c r="DZ91">
        <v>0</v>
      </c>
      <c r="EA91">
        <v>43</v>
      </c>
      <c r="EB91">
        <v>0</v>
      </c>
      <c r="EC91">
        <v>43</v>
      </c>
      <c r="ED91">
        <v>43</v>
      </c>
      <c r="EE91">
        <v>43</v>
      </c>
      <c r="EF91">
        <v>43</v>
      </c>
      <c r="EG91">
        <v>43</v>
      </c>
      <c r="EH91">
        <v>0</v>
      </c>
      <c r="EI91">
        <v>43</v>
      </c>
      <c r="EJ91">
        <v>0</v>
      </c>
      <c r="EK91">
        <v>43</v>
      </c>
      <c r="EL91">
        <v>0</v>
      </c>
      <c r="EM91">
        <v>39</v>
      </c>
      <c r="EN91">
        <v>0</v>
      </c>
      <c r="EO91">
        <v>0</v>
      </c>
      <c r="EP91">
        <v>0</v>
      </c>
      <c r="EQ91">
        <v>76</v>
      </c>
      <c r="ER91">
        <v>76</v>
      </c>
      <c r="ES91">
        <v>76</v>
      </c>
      <c r="ET91">
        <v>0</v>
      </c>
      <c r="EU91">
        <v>43</v>
      </c>
      <c r="EV91">
        <v>43</v>
      </c>
      <c r="EW91">
        <v>43</v>
      </c>
      <c r="EX91">
        <v>43</v>
      </c>
      <c r="EY91">
        <v>43</v>
      </c>
      <c r="EZ91">
        <v>0</v>
      </c>
      <c r="FA91">
        <v>43</v>
      </c>
      <c r="FB91">
        <v>42</v>
      </c>
      <c r="FC91">
        <v>42</v>
      </c>
      <c r="FD91">
        <v>0</v>
      </c>
      <c r="FE91">
        <v>0</v>
      </c>
      <c r="FF91">
        <v>0</v>
      </c>
      <c r="FG91">
        <v>0</v>
      </c>
      <c r="FH91">
        <v>0</v>
      </c>
      <c r="FI91">
        <v>0</v>
      </c>
      <c r="FJ91">
        <v>38</v>
      </c>
      <c r="FK91">
        <v>42</v>
      </c>
      <c r="FL91">
        <v>42</v>
      </c>
      <c r="FM91">
        <v>0</v>
      </c>
      <c r="FN91">
        <v>42</v>
      </c>
      <c r="FO91">
        <v>42</v>
      </c>
      <c r="FP91">
        <v>42</v>
      </c>
      <c r="FQ91">
        <v>0</v>
      </c>
      <c r="FR91">
        <v>38</v>
      </c>
      <c r="FS91">
        <v>38</v>
      </c>
      <c r="FT91">
        <v>0</v>
      </c>
      <c r="FU91">
        <v>76</v>
      </c>
      <c r="FV91">
        <v>76</v>
      </c>
      <c r="FW91">
        <v>76</v>
      </c>
      <c r="FX91">
        <v>76</v>
      </c>
      <c r="FY91">
        <v>76</v>
      </c>
      <c r="FZ91">
        <v>0</v>
      </c>
      <c r="GA91">
        <v>0</v>
      </c>
      <c r="GB91">
        <v>0</v>
      </c>
      <c r="GC91">
        <v>0</v>
      </c>
      <c r="GD91">
        <v>0</v>
      </c>
      <c r="GE91">
        <v>0</v>
      </c>
      <c r="GF91">
        <v>61</v>
      </c>
      <c r="GG91">
        <v>61</v>
      </c>
      <c r="GH91">
        <v>61</v>
      </c>
      <c r="GI91">
        <v>61</v>
      </c>
      <c r="GJ91">
        <v>0</v>
      </c>
      <c r="GK91">
        <v>61</v>
      </c>
      <c r="GL91">
        <v>76</v>
      </c>
      <c r="GM91">
        <v>76</v>
      </c>
      <c r="GN91">
        <v>76</v>
      </c>
      <c r="GO91">
        <v>76</v>
      </c>
      <c r="GP91">
        <v>76</v>
      </c>
      <c r="GQ91">
        <v>76</v>
      </c>
      <c r="GR91">
        <v>76</v>
      </c>
      <c r="GS91">
        <v>0</v>
      </c>
    </row>
    <row r="92" spans="1:201" x14ac:dyDescent="0.3">
      <c r="I92" t="s">
        <v>340</v>
      </c>
      <c r="N92">
        <v>0</v>
      </c>
      <c r="O92">
        <v>0</v>
      </c>
      <c r="P92">
        <v>76</v>
      </c>
      <c r="Q92">
        <v>0</v>
      </c>
      <c r="R92">
        <v>0</v>
      </c>
      <c r="S92">
        <v>0</v>
      </c>
      <c r="T92">
        <v>0</v>
      </c>
      <c r="U92">
        <v>0</v>
      </c>
      <c r="V92">
        <v>0</v>
      </c>
      <c r="W92">
        <v>0</v>
      </c>
      <c r="X92">
        <v>76</v>
      </c>
      <c r="Y92">
        <v>76</v>
      </c>
      <c r="Z92">
        <v>0</v>
      </c>
      <c r="AA92">
        <v>0</v>
      </c>
      <c r="AB92">
        <v>0</v>
      </c>
      <c r="AC92">
        <v>0</v>
      </c>
      <c r="AD92">
        <v>0</v>
      </c>
      <c r="AE92">
        <v>0</v>
      </c>
      <c r="AF92">
        <v>0</v>
      </c>
      <c r="AG92">
        <v>0</v>
      </c>
      <c r="AH92">
        <v>0</v>
      </c>
      <c r="AI92">
        <v>69</v>
      </c>
      <c r="AJ92">
        <v>0</v>
      </c>
      <c r="AK92">
        <v>0</v>
      </c>
      <c r="AL92">
        <v>0</v>
      </c>
      <c r="AM92">
        <v>0</v>
      </c>
      <c r="AN92">
        <v>0</v>
      </c>
      <c r="AO92">
        <v>0</v>
      </c>
      <c r="AP92">
        <v>0</v>
      </c>
      <c r="AQ92">
        <v>0</v>
      </c>
      <c r="AR92">
        <v>0</v>
      </c>
      <c r="AS92">
        <v>0</v>
      </c>
      <c r="AT92">
        <v>0</v>
      </c>
      <c r="AU92">
        <v>0</v>
      </c>
      <c r="AV92">
        <v>0</v>
      </c>
      <c r="AW92">
        <v>2</v>
      </c>
      <c r="AX92">
        <v>0</v>
      </c>
      <c r="AY92">
        <v>0</v>
      </c>
      <c r="AZ92">
        <v>0</v>
      </c>
      <c r="BA92">
        <v>0</v>
      </c>
      <c r="BB92">
        <v>0</v>
      </c>
      <c r="BC92">
        <v>76</v>
      </c>
      <c r="BD92">
        <v>0</v>
      </c>
      <c r="BE92">
        <v>0</v>
      </c>
      <c r="BF92">
        <v>0</v>
      </c>
      <c r="BG92">
        <v>0</v>
      </c>
      <c r="BI92">
        <v>0</v>
      </c>
      <c r="BJ92">
        <v>0</v>
      </c>
      <c r="BK92">
        <v>76</v>
      </c>
      <c r="BL92">
        <v>0</v>
      </c>
      <c r="BM92">
        <v>0</v>
      </c>
      <c r="BN92">
        <v>0</v>
      </c>
      <c r="BO92">
        <v>0</v>
      </c>
      <c r="BP92">
        <v>0</v>
      </c>
      <c r="BQ92">
        <v>0</v>
      </c>
      <c r="BR92">
        <v>0</v>
      </c>
      <c r="BS92">
        <v>0</v>
      </c>
      <c r="BT92">
        <v>0</v>
      </c>
      <c r="BU92">
        <v>0</v>
      </c>
      <c r="BV92">
        <v>0</v>
      </c>
      <c r="BW92">
        <v>0</v>
      </c>
      <c r="BX92">
        <v>1</v>
      </c>
      <c r="BY92">
        <v>0</v>
      </c>
      <c r="BZ92">
        <v>76</v>
      </c>
      <c r="CA92">
        <v>0</v>
      </c>
      <c r="CB92">
        <v>0</v>
      </c>
      <c r="CC92">
        <v>0</v>
      </c>
      <c r="CD92">
        <v>0</v>
      </c>
      <c r="CE92">
        <v>76</v>
      </c>
      <c r="CF92">
        <v>0</v>
      </c>
      <c r="CG92">
        <v>0</v>
      </c>
      <c r="CH92">
        <v>0</v>
      </c>
      <c r="CI92">
        <v>34</v>
      </c>
      <c r="CJ92">
        <v>23</v>
      </c>
      <c r="CK92">
        <v>0</v>
      </c>
      <c r="CL92">
        <v>1</v>
      </c>
      <c r="CM92">
        <v>0</v>
      </c>
      <c r="CN92">
        <v>1</v>
      </c>
      <c r="CO92">
        <v>1</v>
      </c>
      <c r="CP92">
        <v>1</v>
      </c>
      <c r="CQ92">
        <v>1</v>
      </c>
      <c r="CR92">
        <v>0</v>
      </c>
      <c r="CS92">
        <v>0</v>
      </c>
      <c r="CT92">
        <v>0</v>
      </c>
      <c r="CU92">
        <v>1</v>
      </c>
      <c r="CV92">
        <v>39</v>
      </c>
      <c r="CW92">
        <v>0</v>
      </c>
      <c r="CX92">
        <v>0</v>
      </c>
      <c r="CY92">
        <v>0</v>
      </c>
      <c r="CZ92">
        <v>18</v>
      </c>
      <c r="DA92">
        <v>43</v>
      </c>
      <c r="DB92">
        <v>0</v>
      </c>
      <c r="DC92">
        <v>0</v>
      </c>
      <c r="DD92">
        <v>0</v>
      </c>
      <c r="DE92">
        <v>24</v>
      </c>
      <c r="DF92">
        <v>66</v>
      </c>
      <c r="DG92">
        <v>0</v>
      </c>
      <c r="DH92">
        <v>0</v>
      </c>
      <c r="DI92">
        <v>0</v>
      </c>
      <c r="DJ92">
        <v>0</v>
      </c>
      <c r="DK92">
        <v>0</v>
      </c>
      <c r="DL92">
        <v>66</v>
      </c>
      <c r="DM92">
        <v>0</v>
      </c>
      <c r="DN92">
        <v>66</v>
      </c>
      <c r="DO92">
        <v>0</v>
      </c>
      <c r="DP92">
        <v>0</v>
      </c>
      <c r="DQ92">
        <v>0</v>
      </c>
      <c r="DR92">
        <v>0</v>
      </c>
      <c r="DS92">
        <v>66</v>
      </c>
      <c r="DT92">
        <v>0</v>
      </c>
      <c r="DU92">
        <v>28</v>
      </c>
      <c r="DV92">
        <v>0</v>
      </c>
      <c r="DW92">
        <v>0</v>
      </c>
      <c r="DX92">
        <v>0</v>
      </c>
      <c r="DY92">
        <v>0</v>
      </c>
      <c r="DZ92">
        <v>43</v>
      </c>
      <c r="EA92">
        <v>0</v>
      </c>
      <c r="EB92">
        <v>43</v>
      </c>
      <c r="EC92">
        <v>0</v>
      </c>
      <c r="ED92">
        <v>0</v>
      </c>
      <c r="EE92">
        <v>0</v>
      </c>
      <c r="EF92">
        <v>0</v>
      </c>
      <c r="EG92">
        <v>0</v>
      </c>
      <c r="EH92">
        <v>43</v>
      </c>
      <c r="EI92">
        <v>0</v>
      </c>
      <c r="EJ92">
        <v>0</v>
      </c>
      <c r="EK92">
        <v>0</v>
      </c>
      <c r="EL92">
        <v>39</v>
      </c>
      <c r="EM92">
        <v>0</v>
      </c>
      <c r="EN92">
        <v>0</v>
      </c>
      <c r="EO92">
        <v>0</v>
      </c>
      <c r="EP92">
        <v>0</v>
      </c>
      <c r="EQ92">
        <v>0</v>
      </c>
      <c r="ER92">
        <v>0</v>
      </c>
      <c r="ES92">
        <v>0</v>
      </c>
      <c r="ET92">
        <v>43</v>
      </c>
      <c r="EU92">
        <v>0</v>
      </c>
      <c r="EV92">
        <v>0</v>
      </c>
      <c r="EW92">
        <v>0</v>
      </c>
      <c r="EX92">
        <v>0</v>
      </c>
      <c r="EY92">
        <v>0</v>
      </c>
      <c r="EZ92">
        <v>43</v>
      </c>
      <c r="FA92">
        <v>0</v>
      </c>
      <c r="FB92">
        <v>0</v>
      </c>
      <c r="FC92">
        <v>0</v>
      </c>
      <c r="FD92">
        <v>42</v>
      </c>
      <c r="FE92">
        <v>0</v>
      </c>
      <c r="FF92">
        <v>0</v>
      </c>
      <c r="FG92">
        <v>0</v>
      </c>
      <c r="FH92">
        <v>0</v>
      </c>
      <c r="FI92">
        <v>0</v>
      </c>
      <c r="FJ92">
        <v>4</v>
      </c>
      <c r="FK92">
        <v>0</v>
      </c>
      <c r="FL92">
        <v>0</v>
      </c>
      <c r="FM92">
        <v>42</v>
      </c>
      <c r="FN92">
        <v>0</v>
      </c>
      <c r="FO92">
        <v>0</v>
      </c>
      <c r="FP92">
        <v>0</v>
      </c>
      <c r="FQ92">
        <v>38</v>
      </c>
      <c r="FR92">
        <v>0</v>
      </c>
      <c r="FS92">
        <v>0</v>
      </c>
      <c r="FT92">
        <v>38</v>
      </c>
      <c r="FU92">
        <v>0</v>
      </c>
      <c r="FV92">
        <v>0</v>
      </c>
      <c r="FW92">
        <v>0</v>
      </c>
      <c r="FX92">
        <v>0</v>
      </c>
      <c r="FY92">
        <v>0</v>
      </c>
      <c r="FZ92">
        <v>76</v>
      </c>
      <c r="GA92">
        <v>76</v>
      </c>
      <c r="GB92">
        <v>66</v>
      </c>
      <c r="GC92">
        <v>76</v>
      </c>
      <c r="GD92">
        <v>0</v>
      </c>
      <c r="GE92">
        <v>61</v>
      </c>
      <c r="GF92">
        <v>0</v>
      </c>
      <c r="GG92">
        <v>0</v>
      </c>
      <c r="GH92">
        <v>0</v>
      </c>
      <c r="GI92">
        <v>0</v>
      </c>
      <c r="GJ92">
        <v>61</v>
      </c>
      <c r="GK92">
        <v>0</v>
      </c>
      <c r="GL92">
        <v>0</v>
      </c>
      <c r="GM92">
        <v>0</v>
      </c>
      <c r="GN92">
        <v>0</v>
      </c>
      <c r="GO92">
        <v>0</v>
      </c>
      <c r="GP92">
        <v>0</v>
      </c>
      <c r="GQ92">
        <v>0</v>
      </c>
      <c r="GR92">
        <v>0</v>
      </c>
      <c r="GS92">
        <v>0</v>
      </c>
    </row>
    <row r="93" spans="1:201" x14ac:dyDescent="0.3">
      <c r="I93" t="s">
        <v>341</v>
      </c>
      <c r="N93">
        <v>0</v>
      </c>
      <c r="O93">
        <v>0</v>
      </c>
      <c r="P93">
        <v>0</v>
      </c>
      <c r="Q93">
        <v>0</v>
      </c>
      <c r="R93">
        <v>0</v>
      </c>
      <c r="S93">
        <v>0</v>
      </c>
      <c r="T93">
        <v>76</v>
      </c>
      <c r="U93">
        <v>0</v>
      </c>
      <c r="V93">
        <v>76</v>
      </c>
      <c r="W93">
        <v>76</v>
      </c>
      <c r="X93">
        <v>0</v>
      </c>
      <c r="Y93">
        <v>0</v>
      </c>
      <c r="Z93">
        <v>0</v>
      </c>
      <c r="AA93">
        <v>0</v>
      </c>
      <c r="AB93">
        <v>0</v>
      </c>
      <c r="AC93">
        <v>0</v>
      </c>
      <c r="AD93">
        <v>0</v>
      </c>
      <c r="AE93">
        <v>0</v>
      </c>
      <c r="AF93">
        <v>0</v>
      </c>
      <c r="AG93">
        <v>0</v>
      </c>
      <c r="AH93">
        <v>7</v>
      </c>
      <c r="AI93">
        <v>7</v>
      </c>
      <c r="AJ93">
        <v>7</v>
      </c>
      <c r="AK93">
        <v>0</v>
      </c>
      <c r="AL93">
        <v>69</v>
      </c>
      <c r="AM93">
        <v>0</v>
      </c>
      <c r="AN93">
        <v>0</v>
      </c>
      <c r="AO93">
        <v>0</v>
      </c>
      <c r="AP93">
        <v>35</v>
      </c>
      <c r="AQ93">
        <v>0</v>
      </c>
      <c r="AR93">
        <v>41</v>
      </c>
      <c r="AS93">
        <v>0</v>
      </c>
      <c r="AT93">
        <v>0</v>
      </c>
      <c r="AU93">
        <v>0</v>
      </c>
      <c r="AV93">
        <v>15</v>
      </c>
      <c r="AW93">
        <v>5</v>
      </c>
      <c r="AX93">
        <v>0</v>
      </c>
      <c r="AY93">
        <v>0</v>
      </c>
      <c r="AZ93">
        <v>76</v>
      </c>
      <c r="BA93">
        <v>0</v>
      </c>
      <c r="BB93">
        <v>0</v>
      </c>
      <c r="BC93">
        <v>0</v>
      </c>
      <c r="BD93">
        <v>0</v>
      </c>
      <c r="BE93">
        <v>0</v>
      </c>
      <c r="BF93">
        <v>0</v>
      </c>
      <c r="BG93">
        <v>0</v>
      </c>
      <c r="BI93">
        <v>0</v>
      </c>
      <c r="BJ93">
        <v>0</v>
      </c>
      <c r="BK93">
        <v>0</v>
      </c>
      <c r="BL93">
        <v>0</v>
      </c>
      <c r="BM93">
        <v>0</v>
      </c>
      <c r="BN93">
        <v>0</v>
      </c>
      <c r="BO93">
        <v>76</v>
      </c>
      <c r="BP93">
        <v>0</v>
      </c>
      <c r="BQ93">
        <v>76</v>
      </c>
      <c r="BR93">
        <v>76</v>
      </c>
      <c r="BS93">
        <v>0</v>
      </c>
      <c r="BT93">
        <v>0</v>
      </c>
      <c r="BU93">
        <v>0</v>
      </c>
      <c r="BV93">
        <v>0</v>
      </c>
      <c r="BW93">
        <v>0</v>
      </c>
      <c r="BX93">
        <v>33</v>
      </c>
      <c r="BY93">
        <v>0</v>
      </c>
      <c r="BZ93">
        <v>0</v>
      </c>
      <c r="CA93">
        <v>0</v>
      </c>
      <c r="CB93">
        <v>0</v>
      </c>
      <c r="CC93">
        <v>76</v>
      </c>
      <c r="CD93">
        <v>0</v>
      </c>
      <c r="CE93">
        <v>0</v>
      </c>
      <c r="CF93">
        <v>0</v>
      </c>
      <c r="CG93">
        <v>0</v>
      </c>
      <c r="CH93">
        <v>76</v>
      </c>
      <c r="CI93">
        <v>37</v>
      </c>
      <c r="CJ93">
        <v>15</v>
      </c>
      <c r="CK93">
        <v>76</v>
      </c>
      <c r="CL93">
        <v>10</v>
      </c>
      <c r="CM93">
        <v>76</v>
      </c>
      <c r="CN93">
        <v>15</v>
      </c>
      <c r="CO93">
        <v>26</v>
      </c>
      <c r="CP93">
        <v>26</v>
      </c>
      <c r="CQ93">
        <v>26</v>
      </c>
      <c r="CR93">
        <v>76</v>
      </c>
      <c r="CS93">
        <v>76</v>
      </c>
      <c r="CT93">
        <v>76</v>
      </c>
      <c r="CU93">
        <v>26</v>
      </c>
      <c r="CV93">
        <v>37</v>
      </c>
      <c r="CW93">
        <v>0</v>
      </c>
      <c r="CX93">
        <v>0</v>
      </c>
      <c r="CY93">
        <v>0</v>
      </c>
      <c r="CZ93">
        <v>33</v>
      </c>
      <c r="DA93">
        <v>0</v>
      </c>
      <c r="DB93">
        <v>0</v>
      </c>
      <c r="DC93">
        <v>0</v>
      </c>
      <c r="DD93">
        <v>0</v>
      </c>
      <c r="DE93">
        <v>10</v>
      </c>
      <c r="DF93">
        <v>0</v>
      </c>
      <c r="DG93">
        <v>0</v>
      </c>
      <c r="DH93">
        <v>0</v>
      </c>
      <c r="DI93">
        <v>0</v>
      </c>
      <c r="DJ93">
        <v>0</v>
      </c>
      <c r="DK93">
        <v>0</v>
      </c>
      <c r="DL93">
        <v>0</v>
      </c>
      <c r="DM93">
        <v>0</v>
      </c>
      <c r="DN93">
        <v>10</v>
      </c>
      <c r="DO93">
        <v>0</v>
      </c>
      <c r="DP93">
        <v>0</v>
      </c>
      <c r="DQ93">
        <v>0</v>
      </c>
      <c r="DR93">
        <v>0</v>
      </c>
      <c r="DS93">
        <v>0</v>
      </c>
      <c r="DT93">
        <v>0</v>
      </c>
      <c r="DU93">
        <v>33</v>
      </c>
      <c r="DV93">
        <v>0</v>
      </c>
      <c r="DW93">
        <v>0</v>
      </c>
      <c r="DX93">
        <v>0</v>
      </c>
      <c r="DY93">
        <v>0</v>
      </c>
      <c r="DZ93">
        <v>0</v>
      </c>
      <c r="EA93">
        <v>0</v>
      </c>
      <c r="EB93">
        <v>33</v>
      </c>
      <c r="EC93">
        <v>0</v>
      </c>
      <c r="ED93">
        <v>0</v>
      </c>
      <c r="EE93">
        <v>0</v>
      </c>
      <c r="EF93">
        <v>0</v>
      </c>
      <c r="EG93">
        <v>0</v>
      </c>
      <c r="EH93">
        <v>0</v>
      </c>
      <c r="EI93">
        <v>0</v>
      </c>
      <c r="EJ93">
        <v>43</v>
      </c>
      <c r="EK93">
        <v>0</v>
      </c>
      <c r="EL93">
        <v>37</v>
      </c>
      <c r="EM93">
        <v>0</v>
      </c>
      <c r="EN93">
        <v>76</v>
      </c>
      <c r="EO93">
        <v>76</v>
      </c>
      <c r="EP93">
        <v>76</v>
      </c>
      <c r="EQ93">
        <v>0</v>
      </c>
      <c r="ER93">
        <v>0</v>
      </c>
      <c r="ES93">
        <v>0</v>
      </c>
      <c r="ET93">
        <v>33</v>
      </c>
      <c r="EU93">
        <v>0</v>
      </c>
      <c r="EV93">
        <v>0</v>
      </c>
      <c r="EW93">
        <v>0</v>
      </c>
      <c r="EX93">
        <v>0</v>
      </c>
      <c r="EY93">
        <v>0</v>
      </c>
      <c r="EZ93">
        <v>33</v>
      </c>
      <c r="FA93">
        <v>0</v>
      </c>
      <c r="FB93">
        <v>34</v>
      </c>
      <c r="FC93">
        <v>0</v>
      </c>
      <c r="FD93">
        <v>33</v>
      </c>
      <c r="FE93">
        <v>76</v>
      </c>
      <c r="FF93">
        <v>0</v>
      </c>
      <c r="FG93">
        <v>0</v>
      </c>
      <c r="FH93">
        <v>0</v>
      </c>
      <c r="FI93">
        <v>0</v>
      </c>
      <c r="FJ93">
        <v>34</v>
      </c>
      <c r="FK93">
        <v>0</v>
      </c>
      <c r="FL93">
        <v>0</v>
      </c>
      <c r="FM93">
        <v>0</v>
      </c>
      <c r="FN93">
        <v>0</v>
      </c>
      <c r="FO93">
        <v>0</v>
      </c>
      <c r="FP93">
        <v>0</v>
      </c>
      <c r="FQ93">
        <v>38</v>
      </c>
      <c r="FR93">
        <v>0</v>
      </c>
      <c r="FS93">
        <v>0</v>
      </c>
      <c r="FT93">
        <v>0</v>
      </c>
      <c r="FU93">
        <v>0</v>
      </c>
      <c r="FV93">
        <v>0</v>
      </c>
      <c r="FW93">
        <v>0</v>
      </c>
      <c r="FX93">
        <v>0</v>
      </c>
      <c r="FY93">
        <v>0</v>
      </c>
      <c r="FZ93">
        <v>0</v>
      </c>
      <c r="GA93">
        <v>0</v>
      </c>
      <c r="GB93">
        <v>10</v>
      </c>
      <c r="GC93">
        <v>0</v>
      </c>
      <c r="GD93">
        <v>76</v>
      </c>
      <c r="GE93">
        <v>15</v>
      </c>
      <c r="GF93">
        <v>0</v>
      </c>
      <c r="GG93">
        <v>0</v>
      </c>
      <c r="GH93">
        <v>0</v>
      </c>
      <c r="GI93">
        <v>0</v>
      </c>
      <c r="GJ93">
        <v>0</v>
      </c>
      <c r="GK93">
        <v>0</v>
      </c>
      <c r="GL93">
        <v>0</v>
      </c>
      <c r="GM93">
        <v>0</v>
      </c>
      <c r="GN93">
        <v>0</v>
      </c>
      <c r="GO93">
        <v>0</v>
      </c>
      <c r="GP93">
        <v>0</v>
      </c>
      <c r="GQ93">
        <v>0</v>
      </c>
      <c r="GR93">
        <v>0</v>
      </c>
      <c r="GS93">
        <v>76</v>
      </c>
    </row>
    <row r="94" spans="1:201" x14ac:dyDescent="0.3">
      <c r="I94" t="s">
        <v>339</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c r="AI94">
        <v>0</v>
      </c>
      <c r="AJ94">
        <v>0</v>
      </c>
      <c r="AK94">
        <v>7</v>
      </c>
      <c r="AL94">
        <v>7</v>
      </c>
      <c r="AM94">
        <v>7</v>
      </c>
      <c r="AN94">
        <v>7</v>
      </c>
      <c r="AO94">
        <v>7</v>
      </c>
      <c r="AP94">
        <v>0</v>
      </c>
      <c r="AQ94">
        <v>35</v>
      </c>
      <c r="AR94">
        <v>35</v>
      </c>
      <c r="AS94">
        <v>35</v>
      </c>
      <c r="AT94">
        <v>35</v>
      </c>
      <c r="AU94">
        <v>35</v>
      </c>
      <c r="AV94">
        <v>0</v>
      </c>
      <c r="AW94">
        <v>0</v>
      </c>
      <c r="AX94">
        <v>0</v>
      </c>
      <c r="AY94">
        <v>0</v>
      </c>
      <c r="AZ94">
        <v>0</v>
      </c>
      <c r="BA94">
        <v>0</v>
      </c>
      <c r="BB94">
        <v>0</v>
      </c>
      <c r="BC94">
        <v>0</v>
      </c>
      <c r="BD94">
        <v>0</v>
      </c>
      <c r="BE94">
        <v>0</v>
      </c>
      <c r="BF94">
        <v>76</v>
      </c>
      <c r="BG94">
        <v>76</v>
      </c>
      <c r="BI94">
        <v>0</v>
      </c>
      <c r="BJ94">
        <v>0</v>
      </c>
      <c r="BK94">
        <v>0</v>
      </c>
      <c r="BL94">
        <v>0</v>
      </c>
      <c r="BM94">
        <v>0</v>
      </c>
      <c r="BN94">
        <v>0</v>
      </c>
      <c r="BO94">
        <v>0</v>
      </c>
      <c r="BP94">
        <v>0</v>
      </c>
      <c r="BQ94">
        <v>0</v>
      </c>
      <c r="BR94">
        <v>0</v>
      </c>
      <c r="BS94">
        <v>0</v>
      </c>
      <c r="BT94">
        <v>0</v>
      </c>
      <c r="BU94">
        <v>0</v>
      </c>
      <c r="BV94">
        <v>0</v>
      </c>
      <c r="BW94">
        <v>0</v>
      </c>
      <c r="BX94">
        <v>0</v>
      </c>
      <c r="BY94">
        <v>0</v>
      </c>
      <c r="BZ94">
        <v>0</v>
      </c>
      <c r="CA94">
        <v>0</v>
      </c>
      <c r="CB94">
        <v>0</v>
      </c>
      <c r="CC94">
        <v>0</v>
      </c>
      <c r="CD94">
        <v>0</v>
      </c>
      <c r="CE94">
        <v>0</v>
      </c>
      <c r="CF94">
        <v>0</v>
      </c>
      <c r="CG94">
        <v>0</v>
      </c>
      <c r="CH94">
        <v>0</v>
      </c>
      <c r="CI94">
        <v>0</v>
      </c>
      <c r="CJ94">
        <v>0</v>
      </c>
      <c r="CK94">
        <v>0</v>
      </c>
      <c r="CL94">
        <v>0</v>
      </c>
      <c r="CM94">
        <v>0</v>
      </c>
      <c r="CN94">
        <v>0</v>
      </c>
      <c r="CO94">
        <v>0</v>
      </c>
      <c r="CP94">
        <v>0</v>
      </c>
      <c r="CQ94">
        <v>0</v>
      </c>
      <c r="CR94">
        <v>0</v>
      </c>
      <c r="CS94">
        <v>0</v>
      </c>
      <c r="CT94">
        <v>0</v>
      </c>
      <c r="CU94">
        <v>0</v>
      </c>
      <c r="CV94">
        <v>0</v>
      </c>
      <c r="CW94">
        <v>37</v>
      </c>
      <c r="CX94">
        <v>37</v>
      </c>
      <c r="CY94">
        <v>37</v>
      </c>
      <c r="CZ94">
        <v>0</v>
      </c>
      <c r="DA94">
        <v>33</v>
      </c>
      <c r="DB94">
        <v>33</v>
      </c>
      <c r="DC94">
        <v>33</v>
      </c>
      <c r="DD94">
        <v>33</v>
      </c>
      <c r="DE94">
        <v>0</v>
      </c>
      <c r="DF94">
        <v>10</v>
      </c>
      <c r="DG94">
        <v>10</v>
      </c>
      <c r="DH94">
        <v>10</v>
      </c>
      <c r="DI94">
        <v>10</v>
      </c>
      <c r="DJ94">
        <v>10</v>
      </c>
      <c r="DK94">
        <v>10</v>
      </c>
      <c r="DL94">
        <v>10</v>
      </c>
      <c r="DM94">
        <v>10</v>
      </c>
      <c r="DN94">
        <v>0</v>
      </c>
      <c r="DO94">
        <v>10</v>
      </c>
      <c r="DP94">
        <v>10</v>
      </c>
      <c r="DQ94">
        <v>10</v>
      </c>
      <c r="DR94">
        <v>10</v>
      </c>
      <c r="DS94">
        <v>10</v>
      </c>
      <c r="DT94">
        <v>10</v>
      </c>
      <c r="DU94">
        <v>0</v>
      </c>
      <c r="DV94">
        <v>33</v>
      </c>
      <c r="DW94">
        <v>33</v>
      </c>
      <c r="DX94">
        <v>33</v>
      </c>
      <c r="DY94">
        <v>33</v>
      </c>
      <c r="DZ94">
        <v>33</v>
      </c>
      <c r="EA94">
        <v>33</v>
      </c>
      <c r="EB94">
        <v>0</v>
      </c>
      <c r="EC94">
        <v>33</v>
      </c>
      <c r="ED94">
        <v>33</v>
      </c>
      <c r="EE94">
        <v>33</v>
      </c>
      <c r="EF94">
        <v>33</v>
      </c>
      <c r="EG94">
        <v>33</v>
      </c>
      <c r="EH94">
        <v>33</v>
      </c>
      <c r="EI94">
        <v>33</v>
      </c>
      <c r="EJ94">
        <v>33</v>
      </c>
      <c r="EK94">
        <v>33</v>
      </c>
      <c r="EL94">
        <v>0</v>
      </c>
      <c r="EM94">
        <v>37</v>
      </c>
      <c r="EN94">
        <v>0</v>
      </c>
      <c r="EO94">
        <v>0</v>
      </c>
      <c r="EP94">
        <v>0</v>
      </c>
      <c r="EQ94">
        <v>0</v>
      </c>
      <c r="ER94">
        <v>0</v>
      </c>
      <c r="ES94">
        <v>0</v>
      </c>
      <c r="ET94">
        <v>0</v>
      </c>
      <c r="EU94">
        <v>33</v>
      </c>
      <c r="EV94">
        <v>33</v>
      </c>
      <c r="EW94">
        <v>33</v>
      </c>
      <c r="EX94">
        <v>33</v>
      </c>
      <c r="EY94">
        <v>33</v>
      </c>
      <c r="EZ94">
        <v>0</v>
      </c>
      <c r="FA94">
        <v>33</v>
      </c>
      <c r="FB94">
        <v>0</v>
      </c>
      <c r="FC94">
        <v>34</v>
      </c>
      <c r="FD94">
        <v>1</v>
      </c>
      <c r="FE94">
        <v>0</v>
      </c>
      <c r="FF94">
        <v>76</v>
      </c>
      <c r="FG94">
        <v>76</v>
      </c>
      <c r="FH94">
        <v>76</v>
      </c>
      <c r="FI94">
        <v>76</v>
      </c>
      <c r="FJ94">
        <v>0</v>
      </c>
      <c r="FK94">
        <v>34</v>
      </c>
      <c r="FL94">
        <v>34</v>
      </c>
      <c r="FM94">
        <v>34</v>
      </c>
      <c r="FN94">
        <v>34</v>
      </c>
      <c r="FO94">
        <v>34</v>
      </c>
      <c r="FP94">
        <v>34</v>
      </c>
      <c r="FQ94">
        <v>0</v>
      </c>
      <c r="FR94">
        <v>38</v>
      </c>
      <c r="FS94">
        <v>38</v>
      </c>
      <c r="FT94">
        <v>38</v>
      </c>
      <c r="FU94">
        <v>0</v>
      </c>
      <c r="FV94">
        <v>0</v>
      </c>
      <c r="FW94">
        <v>0</v>
      </c>
      <c r="FX94">
        <v>0</v>
      </c>
      <c r="FY94">
        <v>0</v>
      </c>
      <c r="FZ94">
        <v>0</v>
      </c>
      <c r="GA94">
        <v>0</v>
      </c>
      <c r="GB94">
        <v>0</v>
      </c>
      <c r="GC94">
        <v>0</v>
      </c>
      <c r="GD94">
        <v>0</v>
      </c>
      <c r="GE94">
        <v>0</v>
      </c>
      <c r="GF94">
        <v>15</v>
      </c>
      <c r="GG94">
        <v>15</v>
      </c>
      <c r="GH94">
        <v>15</v>
      </c>
      <c r="GI94">
        <v>15</v>
      </c>
      <c r="GJ94">
        <v>15</v>
      </c>
      <c r="GK94">
        <v>15</v>
      </c>
      <c r="GL94">
        <v>0</v>
      </c>
      <c r="GM94">
        <v>0</v>
      </c>
      <c r="GN94">
        <v>0</v>
      </c>
      <c r="GO94">
        <v>0</v>
      </c>
      <c r="GP94">
        <v>0</v>
      </c>
      <c r="GQ94">
        <v>0</v>
      </c>
      <c r="GR94">
        <v>0</v>
      </c>
      <c r="GS94">
        <v>0</v>
      </c>
    </row>
    <row r="96" spans="1:201" x14ac:dyDescent="0.3">
      <c r="N96" t="s">
        <v>888</v>
      </c>
      <c r="O96" t="s">
        <v>888</v>
      </c>
      <c r="P96" t="s">
        <v>166</v>
      </c>
      <c r="Q96" t="s">
        <v>888</v>
      </c>
      <c r="R96" t="s">
        <v>888</v>
      </c>
      <c r="S96" t="s">
        <v>888</v>
      </c>
      <c r="T96" t="s">
        <v>888</v>
      </c>
      <c r="U96" t="s">
        <v>888</v>
      </c>
      <c r="V96" t="s">
        <v>888</v>
      </c>
      <c r="W96" t="s">
        <v>888</v>
      </c>
      <c r="X96" t="s">
        <v>375</v>
      </c>
      <c r="Y96" t="s">
        <v>173</v>
      </c>
      <c r="Z96" t="s">
        <v>888</v>
      </c>
      <c r="AA96" t="s">
        <v>888</v>
      </c>
      <c r="AB96" t="s">
        <v>888</v>
      </c>
      <c r="AC96" t="s">
        <v>888</v>
      </c>
      <c r="AD96" t="s">
        <v>888</v>
      </c>
      <c r="AE96" t="s">
        <v>888</v>
      </c>
      <c r="AF96" t="s">
        <v>888</v>
      </c>
      <c r="AG96" t="s">
        <v>888</v>
      </c>
      <c r="AH96" t="s">
        <v>888</v>
      </c>
      <c r="AI96" t="s">
        <v>377</v>
      </c>
      <c r="AJ96" t="s">
        <v>888</v>
      </c>
      <c r="AK96" t="s">
        <v>888</v>
      </c>
      <c r="AL96" t="s">
        <v>888</v>
      </c>
      <c r="AM96" t="s">
        <v>888</v>
      </c>
      <c r="AN96" t="s">
        <v>888</v>
      </c>
      <c r="AO96" t="s">
        <v>888</v>
      </c>
      <c r="AP96" t="s">
        <v>888</v>
      </c>
      <c r="AQ96" t="s">
        <v>888</v>
      </c>
      <c r="AR96" t="s">
        <v>888</v>
      </c>
      <c r="AS96" t="s">
        <v>888</v>
      </c>
      <c r="AT96" t="s">
        <v>888</v>
      </c>
      <c r="AU96" t="s">
        <v>888</v>
      </c>
      <c r="AV96" t="s">
        <v>888</v>
      </c>
      <c r="AW96" t="s">
        <v>385</v>
      </c>
      <c r="AX96" t="s">
        <v>888</v>
      </c>
      <c r="AY96" t="s">
        <v>888</v>
      </c>
      <c r="AZ96" t="s">
        <v>888</v>
      </c>
      <c r="BA96" t="s">
        <v>888</v>
      </c>
      <c r="BB96" t="s">
        <v>888</v>
      </c>
      <c r="BC96" t="s">
        <v>395</v>
      </c>
      <c r="BD96" t="s">
        <v>888</v>
      </c>
      <c r="BE96" t="s">
        <v>888</v>
      </c>
      <c r="BF96" t="s">
        <v>888</v>
      </c>
      <c r="BG96" t="s">
        <v>888</v>
      </c>
      <c r="BH96" t="s">
        <v>888</v>
      </c>
      <c r="BI96" t="s">
        <v>888</v>
      </c>
      <c r="BJ96" t="s">
        <v>888</v>
      </c>
      <c r="BK96" t="s">
        <v>166</v>
      </c>
      <c r="BL96" t="s">
        <v>888</v>
      </c>
      <c r="BM96" t="s">
        <v>888</v>
      </c>
      <c r="BN96" t="s">
        <v>888</v>
      </c>
      <c r="BO96" t="s">
        <v>888</v>
      </c>
      <c r="BP96" t="s">
        <v>888</v>
      </c>
      <c r="BQ96" t="s">
        <v>888</v>
      </c>
      <c r="BR96" t="s">
        <v>888</v>
      </c>
      <c r="BS96" t="s">
        <v>888</v>
      </c>
      <c r="BT96" t="s">
        <v>888</v>
      </c>
      <c r="BU96" t="s">
        <v>888</v>
      </c>
      <c r="BV96" t="s">
        <v>888</v>
      </c>
      <c r="BW96" t="s">
        <v>888</v>
      </c>
      <c r="BX96" t="s">
        <v>12</v>
      </c>
      <c r="BY96" t="s">
        <v>888</v>
      </c>
      <c r="BZ96" t="s">
        <v>170</v>
      </c>
      <c r="CA96" t="s">
        <v>888</v>
      </c>
      <c r="CB96" t="s">
        <v>888</v>
      </c>
      <c r="CC96" t="s">
        <v>888</v>
      </c>
      <c r="CD96" t="s">
        <v>888</v>
      </c>
      <c r="CE96" t="s">
        <v>173</v>
      </c>
      <c r="CF96" t="s">
        <v>888</v>
      </c>
      <c r="CG96" t="s">
        <v>888</v>
      </c>
      <c r="CH96" t="s">
        <v>888</v>
      </c>
      <c r="CI96" t="s">
        <v>22</v>
      </c>
      <c r="CJ96" t="s">
        <v>23</v>
      </c>
      <c r="CK96" t="s">
        <v>888</v>
      </c>
      <c r="CL96" t="s">
        <v>25</v>
      </c>
      <c r="CM96" t="s">
        <v>888</v>
      </c>
      <c r="CN96" t="s">
        <v>27</v>
      </c>
      <c r="CO96" t="s">
        <v>28</v>
      </c>
      <c r="CP96" t="s">
        <v>29</v>
      </c>
      <c r="CQ96" t="s">
        <v>30</v>
      </c>
      <c r="CR96" t="s">
        <v>888</v>
      </c>
      <c r="CS96" t="s">
        <v>888</v>
      </c>
      <c r="CT96" t="s">
        <v>888</v>
      </c>
      <c r="CU96" t="s">
        <v>34</v>
      </c>
      <c r="CV96" t="s">
        <v>187</v>
      </c>
      <c r="CW96" t="s">
        <v>888</v>
      </c>
      <c r="CX96" t="s">
        <v>888</v>
      </c>
      <c r="CY96" t="s">
        <v>888</v>
      </c>
      <c r="CZ96" t="s">
        <v>190</v>
      </c>
      <c r="DA96" t="s">
        <v>40</v>
      </c>
      <c r="DB96" t="s">
        <v>888</v>
      </c>
      <c r="DC96" t="s">
        <v>888</v>
      </c>
      <c r="DD96" t="s">
        <v>888</v>
      </c>
      <c r="DE96" t="s">
        <v>189</v>
      </c>
      <c r="DF96" t="s">
        <v>40</v>
      </c>
      <c r="DG96" t="s">
        <v>888</v>
      </c>
      <c r="DH96" t="s">
        <v>888</v>
      </c>
      <c r="DI96" t="s">
        <v>888</v>
      </c>
      <c r="DJ96" t="s">
        <v>888</v>
      </c>
      <c r="DK96" t="s">
        <v>888</v>
      </c>
      <c r="DL96" t="s">
        <v>48</v>
      </c>
      <c r="DM96" t="s">
        <v>888</v>
      </c>
      <c r="DN96" t="s">
        <v>191</v>
      </c>
      <c r="DO96" t="s">
        <v>888</v>
      </c>
      <c r="DP96" t="s">
        <v>888</v>
      </c>
      <c r="DQ96" t="s">
        <v>888</v>
      </c>
      <c r="DR96" t="s">
        <v>888</v>
      </c>
      <c r="DS96" t="s">
        <v>48</v>
      </c>
      <c r="DT96" t="s">
        <v>888</v>
      </c>
      <c r="DU96" t="s">
        <v>186</v>
      </c>
      <c r="DV96" t="s">
        <v>888</v>
      </c>
      <c r="DW96" t="s">
        <v>888</v>
      </c>
      <c r="DX96" t="s">
        <v>888</v>
      </c>
      <c r="DY96" t="s">
        <v>888</v>
      </c>
      <c r="DZ96" t="s">
        <v>48</v>
      </c>
      <c r="EA96" t="s">
        <v>888</v>
      </c>
      <c r="EB96" t="s">
        <v>184</v>
      </c>
      <c r="EC96" t="s">
        <v>888</v>
      </c>
      <c r="ED96" t="s">
        <v>888</v>
      </c>
      <c r="EE96" t="s">
        <v>888</v>
      </c>
      <c r="EF96" t="s">
        <v>888</v>
      </c>
      <c r="EG96" t="s">
        <v>888</v>
      </c>
      <c r="EH96" t="s">
        <v>48</v>
      </c>
      <c r="EI96" t="s">
        <v>888</v>
      </c>
      <c r="EJ96" t="s">
        <v>888</v>
      </c>
      <c r="EK96" t="s">
        <v>888</v>
      </c>
      <c r="EL96" t="s">
        <v>185</v>
      </c>
      <c r="EM96" t="s">
        <v>888</v>
      </c>
      <c r="EN96" t="s">
        <v>888</v>
      </c>
      <c r="EO96" t="s">
        <v>888</v>
      </c>
      <c r="EP96" t="s">
        <v>888</v>
      </c>
      <c r="EQ96" t="s">
        <v>888</v>
      </c>
      <c r="ER96" t="s">
        <v>888</v>
      </c>
      <c r="ES96" t="s">
        <v>888</v>
      </c>
      <c r="ET96" t="s">
        <v>176</v>
      </c>
      <c r="EU96" t="s">
        <v>888</v>
      </c>
      <c r="EV96" t="s">
        <v>888</v>
      </c>
      <c r="EW96" t="s">
        <v>888</v>
      </c>
      <c r="EX96" t="s">
        <v>888</v>
      </c>
      <c r="EY96" t="s">
        <v>888</v>
      </c>
      <c r="EZ96" t="s">
        <v>106</v>
      </c>
      <c r="FA96" t="s">
        <v>888</v>
      </c>
      <c r="FB96" t="s">
        <v>888</v>
      </c>
      <c r="FC96" t="s">
        <v>888</v>
      </c>
      <c r="FD96" t="s">
        <v>48</v>
      </c>
      <c r="FE96" t="s">
        <v>888</v>
      </c>
      <c r="FF96" t="s">
        <v>888</v>
      </c>
      <c r="FG96" t="s">
        <v>888</v>
      </c>
      <c r="FH96" t="s">
        <v>888</v>
      </c>
      <c r="FI96" t="s">
        <v>888</v>
      </c>
      <c r="FJ96" t="s">
        <v>178</v>
      </c>
      <c r="FK96" t="s">
        <v>888</v>
      </c>
      <c r="FL96" t="s">
        <v>888</v>
      </c>
      <c r="FM96" t="s">
        <v>179</v>
      </c>
      <c r="FN96" t="s">
        <v>888</v>
      </c>
      <c r="FO96" t="s">
        <v>888</v>
      </c>
      <c r="FP96" t="s">
        <v>888</v>
      </c>
      <c r="FQ96" t="s">
        <v>183</v>
      </c>
      <c r="FR96" t="s">
        <v>888</v>
      </c>
      <c r="FS96" t="s">
        <v>888</v>
      </c>
      <c r="FT96" t="s">
        <v>48</v>
      </c>
      <c r="FU96" t="s">
        <v>888</v>
      </c>
      <c r="FV96" t="s">
        <v>888</v>
      </c>
      <c r="FW96" t="s">
        <v>888</v>
      </c>
      <c r="FX96" t="s">
        <v>888</v>
      </c>
      <c r="FY96" t="s">
        <v>888</v>
      </c>
      <c r="FZ96" t="s">
        <v>120</v>
      </c>
      <c r="GA96" t="s">
        <v>121</v>
      </c>
      <c r="GB96" t="s">
        <v>5</v>
      </c>
      <c r="GC96" t="s">
        <v>122</v>
      </c>
      <c r="GD96" t="s">
        <v>888</v>
      </c>
      <c r="GE96" t="s">
        <v>182</v>
      </c>
      <c r="GF96" t="s">
        <v>888</v>
      </c>
      <c r="GG96" t="s">
        <v>888</v>
      </c>
      <c r="GH96" t="s">
        <v>888</v>
      </c>
      <c r="GI96" t="s">
        <v>888</v>
      </c>
      <c r="GJ96" t="s">
        <v>48</v>
      </c>
      <c r="GK96" t="s">
        <v>888</v>
      </c>
      <c r="GL96" t="s">
        <v>888</v>
      </c>
      <c r="GM96" t="s">
        <v>888</v>
      </c>
      <c r="GN96" t="s">
        <v>888</v>
      </c>
      <c r="GO96" t="s">
        <v>888</v>
      </c>
      <c r="GP96" t="s">
        <v>888</v>
      </c>
      <c r="GQ96" t="s">
        <v>888</v>
      </c>
      <c r="GR96" t="s">
        <v>888</v>
      </c>
      <c r="GS96" t="s">
        <v>888</v>
      </c>
    </row>
  </sheetData>
  <mergeCells count="16">
    <mergeCell ref="G2:G8"/>
    <mergeCell ref="H2:H8"/>
    <mergeCell ref="I2:I8"/>
    <mergeCell ref="J2:J8"/>
    <mergeCell ref="K2:K8"/>
    <mergeCell ref="L2:L8"/>
    <mergeCell ref="A1:C1"/>
    <mergeCell ref="D1:L1"/>
    <mergeCell ref="N1:BG1"/>
    <mergeCell ref="BI1:GS1"/>
    <mergeCell ref="A2:A8"/>
    <mergeCell ref="B2:B8"/>
    <mergeCell ref="C2:C8"/>
    <mergeCell ref="D2:D8"/>
    <mergeCell ref="E2:E8"/>
    <mergeCell ref="F2:F8"/>
  </mergeCells>
  <conditionalFormatting sqref="E9:E84">
    <cfRule type="cellIs" dxfId="169" priority="5" operator="equal">
      <formula>"0"</formula>
    </cfRule>
    <cfRule type="cellIs" dxfId="168" priority="6" operator="equal">
      <formula>"1"</formula>
    </cfRule>
  </conditionalFormatting>
  <conditionalFormatting sqref="N8:GS8">
    <cfRule type="cellIs" dxfId="167" priority="3" operator="equal">
      <formula>"Nee"</formula>
    </cfRule>
    <cfRule type="cellIs" dxfId="166" priority="4" operator="equal">
      <formula>"Ja"</formula>
    </cfRule>
  </conditionalFormatting>
  <conditionalFormatting sqref="E85:E89">
    <cfRule type="cellIs" dxfId="165" priority="1" operator="equal">
      <formula>"0"</formula>
    </cfRule>
    <cfRule type="cellIs" dxfId="164" priority="2" operator="equal">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95432-B0D2-4489-9321-54FD91237BF7}">
  <sheetPr>
    <tabColor rgb="FFFF0000"/>
  </sheetPr>
  <dimension ref="A1:E100"/>
  <sheetViews>
    <sheetView tabSelected="1" workbookViewId="0">
      <selection activeCell="A35" sqref="A35"/>
    </sheetView>
  </sheetViews>
  <sheetFormatPr defaultRowHeight="14.4" x14ac:dyDescent="0.3"/>
  <cols>
    <col min="2" max="2" width="28.21875" bestFit="1" customWidth="1"/>
    <col min="3" max="3" width="36.77734375" bestFit="1" customWidth="1"/>
    <col min="4" max="4" width="73.33203125" bestFit="1" customWidth="1"/>
    <col min="5" max="5" width="93.88671875" bestFit="1" customWidth="1"/>
  </cols>
  <sheetData>
    <row r="1" spans="1:5" x14ac:dyDescent="0.3">
      <c r="A1" s="144" t="s">
        <v>892</v>
      </c>
      <c r="B1" s="144" t="s">
        <v>593</v>
      </c>
      <c r="C1" s="144" t="s">
        <v>889</v>
      </c>
      <c r="D1" s="144" t="s">
        <v>913</v>
      </c>
      <c r="E1" s="144" t="s">
        <v>890</v>
      </c>
    </row>
    <row r="2" spans="1:5" x14ac:dyDescent="0.3">
      <c r="A2" s="121" t="s">
        <v>487</v>
      </c>
      <c r="B2" s="143" t="s">
        <v>166</v>
      </c>
      <c r="C2" s="143" t="s">
        <v>893</v>
      </c>
      <c r="D2" s="143" t="s">
        <v>894</v>
      </c>
      <c r="E2" s="143" t="s">
        <v>899</v>
      </c>
    </row>
    <row r="3" spans="1:5" x14ac:dyDescent="0.3">
      <c r="A3" s="121" t="s">
        <v>487</v>
      </c>
      <c r="B3" s="143" t="s">
        <v>375</v>
      </c>
      <c r="C3" s="143" t="s">
        <v>893</v>
      </c>
      <c r="D3" s="143" t="s">
        <v>891</v>
      </c>
      <c r="E3" s="143"/>
    </row>
    <row r="4" spans="1:5" x14ac:dyDescent="0.3">
      <c r="A4" s="121" t="s">
        <v>487</v>
      </c>
      <c r="B4" s="143" t="s">
        <v>173</v>
      </c>
      <c r="C4" s="143" t="s">
        <v>893</v>
      </c>
      <c r="D4" s="143" t="s">
        <v>891</v>
      </c>
      <c r="E4" s="143"/>
    </row>
    <row r="5" spans="1:5" x14ac:dyDescent="0.3">
      <c r="A5" s="121" t="s">
        <v>487</v>
      </c>
      <c r="B5" s="143" t="s">
        <v>376</v>
      </c>
      <c r="C5" s="143" t="s">
        <v>174</v>
      </c>
      <c r="D5" s="143" t="s">
        <v>580</v>
      </c>
      <c r="E5" s="143" t="s">
        <v>897</v>
      </c>
    </row>
    <row r="6" spans="1:5" x14ac:dyDescent="0.3">
      <c r="A6" s="121" t="s">
        <v>487</v>
      </c>
      <c r="B6" s="143" t="s">
        <v>377</v>
      </c>
      <c r="C6" s="143" t="s">
        <v>174</v>
      </c>
      <c r="D6" s="143" t="s">
        <v>895</v>
      </c>
      <c r="E6" s="143" t="s">
        <v>896</v>
      </c>
    </row>
    <row r="7" spans="1:5" x14ac:dyDescent="0.3">
      <c r="A7" s="121" t="s">
        <v>487</v>
      </c>
      <c r="B7" s="143" t="s">
        <v>378</v>
      </c>
      <c r="C7" s="143" t="s">
        <v>174</v>
      </c>
      <c r="D7" s="143" t="s">
        <v>580</v>
      </c>
      <c r="E7" s="143" t="s">
        <v>897</v>
      </c>
    </row>
    <row r="8" spans="1:5" x14ac:dyDescent="0.3">
      <c r="A8" s="121" t="s">
        <v>487</v>
      </c>
      <c r="B8" s="143" t="s">
        <v>385</v>
      </c>
      <c r="C8" s="143" t="s">
        <v>174</v>
      </c>
      <c r="D8" s="143" t="s">
        <v>580</v>
      </c>
      <c r="E8" s="143" t="s">
        <v>897</v>
      </c>
    </row>
    <row r="9" spans="1:5" x14ac:dyDescent="0.3">
      <c r="A9" s="121" t="s">
        <v>487</v>
      </c>
      <c r="B9" s="143" t="s">
        <v>395</v>
      </c>
      <c r="C9" s="143" t="s">
        <v>174</v>
      </c>
      <c r="D9" s="143" t="s">
        <v>894</v>
      </c>
      <c r="E9" s="143" t="s">
        <v>898</v>
      </c>
    </row>
    <row r="10" spans="1:5" x14ac:dyDescent="0.3">
      <c r="A10" s="53" t="s">
        <v>488</v>
      </c>
      <c r="B10" s="52" t="s">
        <v>166</v>
      </c>
      <c r="C10" s="52" t="s">
        <v>893</v>
      </c>
      <c r="D10" s="52" t="s">
        <v>894</v>
      </c>
      <c r="E10" s="52" t="s">
        <v>900</v>
      </c>
    </row>
    <row r="11" spans="1:5" x14ac:dyDescent="0.3">
      <c r="A11" s="53" t="s">
        <v>488</v>
      </c>
      <c r="B11" s="52" t="s">
        <v>12</v>
      </c>
      <c r="C11" s="52" t="s">
        <v>580</v>
      </c>
      <c r="D11" s="52" t="s">
        <v>580</v>
      </c>
      <c r="E11" s="52"/>
    </row>
    <row r="12" spans="1:5" x14ac:dyDescent="0.3">
      <c r="A12" s="53" t="s">
        <v>488</v>
      </c>
      <c r="B12" s="52" t="s">
        <v>170</v>
      </c>
      <c r="C12" s="52" t="s">
        <v>894</v>
      </c>
      <c r="D12" s="52" t="s">
        <v>894</v>
      </c>
      <c r="E12" s="52"/>
    </row>
    <row r="13" spans="1:5" x14ac:dyDescent="0.3">
      <c r="A13" s="53" t="s">
        <v>488</v>
      </c>
      <c r="B13" s="52" t="s">
        <v>173</v>
      </c>
      <c r="C13" s="52" t="s">
        <v>893</v>
      </c>
      <c r="D13" s="52" t="s">
        <v>894</v>
      </c>
      <c r="E13" s="52" t="s">
        <v>937</v>
      </c>
    </row>
    <row r="14" spans="1:5" x14ac:dyDescent="0.3">
      <c r="A14" s="53" t="s">
        <v>488</v>
      </c>
      <c r="B14" s="52" t="s">
        <v>22</v>
      </c>
      <c r="C14" s="52" t="s">
        <v>173</v>
      </c>
      <c r="D14" s="52" t="s">
        <v>938</v>
      </c>
      <c r="E14" s="52" t="s">
        <v>939</v>
      </c>
    </row>
    <row r="15" spans="1:5" x14ac:dyDescent="0.3">
      <c r="A15" s="53" t="s">
        <v>488</v>
      </c>
      <c r="B15" s="52" t="s">
        <v>23</v>
      </c>
      <c r="C15" s="52" t="s">
        <v>173</v>
      </c>
      <c r="D15" s="52" t="s">
        <v>940</v>
      </c>
      <c r="E15" s="52" t="s">
        <v>930</v>
      </c>
    </row>
    <row r="16" spans="1:5" x14ac:dyDescent="0.3">
      <c r="A16" s="53" t="s">
        <v>488</v>
      </c>
      <c r="B16" s="52" t="s">
        <v>25</v>
      </c>
      <c r="C16" s="52" t="s">
        <v>173</v>
      </c>
      <c r="D16" s="52" t="s">
        <v>580</v>
      </c>
      <c r="E16" s="52"/>
    </row>
    <row r="17" spans="1:5" x14ac:dyDescent="0.3">
      <c r="A17" s="53" t="s">
        <v>488</v>
      </c>
      <c r="B17" s="52" t="s">
        <v>27</v>
      </c>
      <c r="C17" s="52" t="s">
        <v>173</v>
      </c>
      <c r="D17" s="52" t="s">
        <v>580</v>
      </c>
      <c r="E17" s="52"/>
    </row>
    <row r="18" spans="1:5" x14ac:dyDescent="0.3">
      <c r="A18" s="53" t="s">
        <v>488</v>
      </c>
      <c r="B18" s="52" t="s">
        <v>28</v>
      </c>
      <c r="C18" s="52" t="s">
        <v>173</v>
      </c>
      <c r="D18" s="52" t="s">
        <v>580</v>
      </c>
      <c r="E18" s="52"/>
    </row>
    <row r="19" spans="1:5" x14ac:dyDescent="0.3">
      <c r="A19" s="53" t="s">
        <v>488</v>
      </c>
      <c r="B19" s="52" t="s">
        <v>29</v>
      </c>
      <c r="C19" s="52" t="s">
        <v>173</v>
      </c>
      <c r="D19" s="52" t="s">
        <v>580</v>
      </c>
      <c r="E19" s="52"/>
    </row>
    <row r="20" spans="1:5" x14ac:dyDescent="0.3">
      <c r="A20" s="53" t="s">
        <v>488</v>
      </c>
      <c r="B20" s="52" t="s">
        <v>30</v>
      </c>
      <c r="C20" s="52" t="s">
        <v>173</v>
      </c>
      <c r="D20" s="52" t="s">
        <v>580</v>
      </c>
      <c r="E20" s="52"/>
    </row>
    <row r="21" spans="1:5" x14ac:dyDescent="0.3">
      <c r="A21" s="53" t="s">
        <v>488</v>
      </c>
      <c r="B21" s="52" t="s">
        <v>34</v>
      </c>
      <c r="C21" s="52" t="s">
        <v>173</v>
      </c>
      <c r="D21" s="52" t="s">
        <v>580</v>
      </c>
      <c r="E21" s="52"/>
    </row>
    <row r="22" spans="1:5" x14ac:dyDescent="0.3">
      <c r="A22" s="53" t="s">
        <v>488</v>
      </c>
      <c r="B22" s="52" t="s">
        <v>187</v>
      </c>
      <c r="C22" s="52" t="s">
        <v>173</v>
      </c>
      <c r="D22" s="52" t="s">
        <v>941</v>
      </c>
      <c r="E22" s="52" t="s">
        <v>930</v>
      </c>
    </row>
    <row r="23" spans="1:5" x14ac:dyDescent="0.3">
      <c r="A23" s="53" t="s">
        <v>488</v>
      </c>
      <c r="B23" s="52" t="s">
        <v>190</v>
      </c>
      <c r="C23" s="52" t="s">
        <v>173</v>
      </c>
      <c r="D23" s="52" t="s">
        <v>910</v>
      </c>
      <c r="E23" s="52" t="s">
        <v>909</v>
      </c>
    </row>
    <row r="24" spans="1:5" x14ac:dyDescent="0.3">
      <c r="A24" s="53" t="s">
        <v>488</v>
      </c>
      <c r="B24" s="52" t="s">
        <v>40</v>
      </c>
      <c r="C24" s="52" t="s">
        <v>190</v>
      </c>
      <c r="D24" s="52" t="s">
        <v>946</v>
      </c>
      <c r="E24" s="52" t="s">
        <v>930</v>
      </c>
    </row>
    <row r="25" spans="1:5" x14ac:dyDescent="0.3">
      <c r="A25" s="53" t="s">
        <v>488</v>
      </c>
      <c r="B25" s="52" t="s">
        <v>189</v>
      </c>
      <c r="C25" s="52" t="s">
        <v>173</v>
      </c>
      <c r="D25" s="52" t="s">
        <v>921</v>
      </c>
      <c r="E25" s="52" t="s">
        <v>948</v>
      </c>
    </row>
    <row r="26" spans="1:5" x14ac:dyDescent="0.3">
      <c r="A26" s="53" t="s">
        <v>488</v>
      </c>
      <c r="B26" s="52" t="s">
        <v>40</v>
      </c>
      <c r="C26" s="52" t="s">
        <v>189</v>
      </c>
      <c r="D26" s="52" t="s">
        <v>947</v>
      </c>
      <c r="E26" s="52" t="s">
        <v>930</v>
      </c>
    </row>
    <row r="27" spans="1:5" x14ac:dyDescent="0.3">
      <c r="A27" s="53" t="s">
        <v>488</v>
      </c>
      <c r="B27" s="52" t="s">
        <v>48</v>
      </c>
      <c r="C27" s="52" t="s">
        <v>942</v>
      </c>
      <c r="D27" s="52" t="s">
        <v>947</v>
      </c>
      <c r="E27" s="52" t="s">
        <v>914</v>
      </c>
    </row>
    <row r="28" spans="1:5" x14ac:dyDescent="0.3">
      <c r="A28" s="53" t="s">
        <v>488</v>
      </c>
      <c r="B28" s="52" t="s">
        <v>191</v>
      </c>
      <c r="C28" s="52" t="s">
        <v>173</v>
      </c>
      <c r="D28" s="52" t="s">
        <v>952</v>
      </c>
      <c r="E28" s="52" t="s">
        <v>930</v>
      </c>
    </row>
    <row r="29" spans="1:5" x14ac:dyDescent="0.3">
      <c r="A29" s="53" t="s">
        <v>488</v>
      </c>
      <c r="B29" s="52" t="s">
        <v>48</v>
      </c>
      <c r="C29" s="52" t="s">
        <v>943</v>
      </c>
      <c r="D29" s="52" t="s">
        <v>949</v>
      </c>
      <c r="E29" s="52" t="s">
        <v>914</v>
      </c>
    </row>
    <row r="30" spans="1:5" x14ac:dyDescent="0.3">
      <c r="A30" s="53" t="s">
        <v>488</v>
      </c>
      <c r="B30" s="52" t="s">
        <v>186</v>
      </c>
      <c r="C30" s="52" t="s">
        <v>173</v>
      </c>
      <c r="D30" s="52" t="s">
        <v>953</v>
      </c>
      <c r="E30" s="52" t="s">
        <v>930</v>
      </c>
    </row>
    <row r="31" spans="1:5" x14ac:dyDescent="0.3">
      <c r="A31" s="53" t="s">
        <v>488</v>
      </c>
      <c r="B31" s="52" t="s">
        <v>48</v>
      </c>
      <c r="C31" s="52" t="s">
        <v>944</v>
      </c>
      <c r="D31" s="52" t="s">
        <v>950</v>
      </c>
      <c r="E31" s="52" t="s">
        <v>914</v>
      </c>
    </row>
    <row r="32" spans="1:5" x14ac:dyDescent="0.3">
      <c r="A32" s="53" t="s">
        <v>488</v>
      </c>
      <c r="B32" s="52" t="s">
        <v>184</v>
      </c>
      <c r="C32" s="52" t="s">
        <v>173</v>
      </c>
      <c r="D32" s="52" t="s">
        <v>954</v>
      </c>
      <c r="E32" s="52" t="s">
        <v>930</v>
      </c>
    </row>
    <row r="33" spans="1:5" x14ac:dyDescent="0.3">
      <c r="A33" s="53" t="s">
        <v>488</v>
      </c>
      <c r="B33" s="52" t="s">
        <v>48</v>
      </c>
      <c r="C33" s="52" t="s">
        <v>945</v>
      </c>
      <c r="D33" s="52" t="s">
        <v>951</v>
      </c>
      <c r="E33" s="52" t="s">
        <v>914</v>
      </c>
    </row>
    <row r="34" spans="1:5" x14ac:dyDescent="0.3">
      <c r="A34" s="53" t="s">
        <v>488</v>
      </c>
      <c r="B34" s="52" t="s">
        <v>185</v>
      </c>
      <c r="C34" s="52" t="s">
        <v>173</v>
      </c>
      <c r="D34" s="52" t="s">
        <v>928</v>
      </c>
      <c r="E34" s="52" t="s">
        <v>930</v>
      </c>
    </row>
    <row r="35" spans="1:5" x14ac:dyDescent="0.3">
      <c r="A35" s="53" t="s">
        <v>488</v>
      </c>
      <c r="B35" s="52" t="s">
        <v>176</v>
      </c>
      <c r="C35" s="52" t="s">
        <v>173</v>
      </c>
      <c r="D35" s="52" t="s">
        <v>928</v>
      </c>
      <c r="E35" s="52" t="s">
        <v>927</v>
      </c>
    </row>
    <row r="36" spans="1:5" x14ac:dyDescent="0.3">
      <c r="A36" s="53" t="s">
        <v>488</v>
      </c>
      <c r="B36" s="52" t="s">
        <v>106</v>
      </c>
      <c r="C36" s="52" t="s">
        <v>176</v>
      </c>
      <c r="D36" s="52" t="s">
        <v>929</v>
      </c>
      <c r="E36" s="52" t="s">
        <v>930</v>
      </c>
    </row>
    <row r="37" spans="1:5" x14ac:dyDescent="0.3">
      <c r="A37" s="53" t="s">
        <v>488</v>
      </c>
      <c r="B37" s="52" t="s">
        <v>48</v>
      </c>
      <c r="C37" s="52" t="s">
        <v>917</v>
      </c>
      <c r="D37" s="52" t="s">
        <v>929</v>
      </c>
      <c r="E37" s="52" t="s">
        <v>914</v>
      </c>
    </row>
    <row r="38" spans="1:5" x14ac:dyDescent="0.3">
      <c r="A38" s="53" t="s">
        <v>488</v>
      </c>
      <c r="B38" s="52" t="s">
        <v>178</v>
      </c>
      <c r="C38" s="52" t="s">
        <v>169</v>
      </c>
      <c r="D38" s="52" t="s">
        <v>333</v>
      </c>
      <c r="E38" s="52" t="s">
        <v>931</v>
      </c>
    </row>
    <row r="39" spans="1:5" x14ac:dyDescent="0.3">
      <c r="A39" s="53" t="s">
        <v>488</v>
      </c>
      <c r="B39" s="52" t="s">
        <v>179</v>
      </c>
      <c r="C39" s="52" t="s">
        <v>178</v>
      </c>
      <c r="D39" s="52" t="s">
        <v>934</v>
      </c>
      <c r="E39" s="52"/>
    </row>
    <row r="40" spans="1:5" x14ac:dyDescent="0.3">
      <c r="A40" s="53" t="s">
        <v>488</v>
      </c>
      <c r="B40" s="52" t="s">
        <v>183</v>
      </c>
      <c r="C40" s="52" t="s">
        <v>169</v>
      </c>
      <c r="D40" s="52" t="s">
        <v>928</v>
      </c>
      <c r="E40" s="52"/>
    </row>
    <row r="41" spans="1:5" x14ac:dyDescent="0.3">
      <c r="A41" s="53" t="s">
        <v>488</v>
      </c>
      <c r="B41" s="52" t="s">
        <v>48</v>
      </c>
      <c r="C41" s="52" t="s">
        <v>918</v>
      </c>
      <c r="D41" s="52" t="s">
        <v>932</v>
      </c>
      <c r="E41" s="52" t="s">
        <v>914</v>
      </c>
    </row>
    <row r="42" spans="1:5" x14ac:dyDescent="0.3">
      <c r="A42" s="53" t="s">
        <v>488</v>
      </c>
      <c r="B42" s="52" t="s">
        <v>120</v>
      </c>
      <c r="C42" s="52" t="s">
        <v>115</v>
      </c>
      <c r="D42" s="52" t="s">
        <v>894</v>
      </c>
      <c r="E42" s="52" t="s">
        <v>935</v>
      </c>
    </row>
    <row r="43" spans="1:5" x14ac:dyDescent="0.3">
      <c r="A43" s="53" t="s">
        <v>488</v>
      </c>
      <c r="B43" s="52" t="s">
        <v>5</v>
      </c>
      <c r="C43" s="52" t="s">
        <v>115</v>
      </c>
      <c r="D43" s="52" t="s">
        <v>894</v>
      </c>
      <c r="E43" s="52" t="s">
        <v>935</v>
      </c>
    </row>
    <row r="44" spans="1:5" x14ac:dyDescent="0.3">
      <c r="A44" s="53" t="s">
        <v>488</v>
      </c>
      <c r="B44" s="52" t="s">
        <v>182</v>
      </c>
      <c r="C44" s="52" t="s">
        <v>169</v>
      </c>
      <c r="D44" s="52" t="s">
        <v>903</v>
      </c>
      <c r="E44" s="52" t="s">
        <v>936</v>
      </c>
    </row>
    <row r="45" spans="1:5" x14ac:dyDescent="0.3">
      <c r="A45" s="53" t="s">
        <v>488</v>
      </c>
      <c r="B45" s="52" t="s">
        <v>48</v>
      </c>
      <c r="C45" s="52" t="s">
        <v>919</v>
      </c>
      <c r="D45" s="52" t="s">
        <v>933</v>
      </c>
      <c r="E45" s="52" t="s">
        <v>914</v>
      </c>
    </row>
    <row r="46" spans="1:5" x14ac:dyDescent="0.3">
      <c r="B46" t="s">
        <v>888</v>
      </c>
    </row>
    <row r="47" spans="1:5" x14ac:dyDescent="0.3">
      <c r="B47" t="s">
        <v>888</v>
      </c>
    </row>
    <row r="51" spans="2:5" x14ac:dyDescent="0.3">
      <c r="E51" t="str">
        <f>IF(A51&gt;0,IF(#REF!="",IF(#REF!="",IF(#REF!="",IF(#REF!="",IF(#REF!="",IF(#REF!="","",#REF!),#REF!),#REF!),#REF!),#REF!),#REF!),"")</f>
        <v/>
      </c>
    </row>
    <row r="55" spans="2:5" x14ac:dyDescent="0.3">
      <c r="C55" t="s">
        <v>488</v>
      </c>
      <c r="D55" t="s">
        <v>67</v>
      </c>
    </row>
    <row r="56" spans="2:5" x14ac:dyDescent="0.3">
      <c r="C56" t="s">
        <v>488</v>
      </c>
      <c r="D56" t="s">
        <v>23</v>
      </c>
    </row>
    <row r="57" spans="2:5" x14ac:dyDescent="0.3">
      <c r="C57" t="s">
        <v>488</v>
      </c>
      <c r="D57" t="s">
        <v>68</v>
      </c>
    </row>
    <row r="58" spans="2:5" x14ac:dyDescent="0.3">
      <c r="C58" t="s">
        <v>488</v>
      </c>
      <c r="D58" t="s">
        <v>69</v>
      </c>
    </row>
    <row r="59" spans="2:5" x14ac:dyDescent="0.3">
      <c r="C59" t="s">
        <v>488</v>
      </c>
      <c r="D59" t="s">
        <v>70</v>
      </c>
    </row>
    <row r="60" spans="2:5" x14ac:dyDescent="0.3">
      <c r="B60" t="s">
        <v>22</v>
      </c>
      <c r="C60" t="s">
        <v>488</v>
      </c>
      <c r="D60" t="s">
        <v>71</v>
      </c>
    </row>
    <row r="61" spans="2:5" x14ac:dyDescent="0.3">
      <c r="B61" t="s">
        <v>23</v>
      </c>
      <c r="C61" t="s">
        <v>488</v>
      </c>
      <c r="D61" t="s">
        <v>72</v>
      </c>
    </row>
    <row r="62" spans="2:5" x14ac:dyDescent="0.3">
      <c r="B62" t="s">
        <v>25</v>
      </c>
      <c r="C62" t="s">
        <v>488</v>
      </c>
      <c r="D62" t="s">
        <v>73</v>
      </c>
    </row>
    <row r="63" spans="2:5" x14ac:dyDescent="0.3">
      <c r="B63" t="s">
        <v>27</v>
      </c>
      <c r="C63" t="s">
        <v>488</v>
      </c>
      <c r="D63" t="s">
        <v>74</v>
      </c>
    </row>
    <row r="64" spans="2:5" x14ac:dyDescent="0.3">
      <c r="B64" t="s">
        <v>28</v>
      </c>
      <c r="C64" t="s">
        <v>488</v>
      </c>
      <c r="D64" t="s">
        <v>75</v>
      </c>
    </row>
    <row r="65" spans="2:4" x14ac:dyDescent="0.3">
      <c r="B65" t="s">
        <v>29</v>
      </c>
      <c r="C65" t="s">
        <v>488</v>
      </c>
      <c r="D65" t="s">
        <v>76</v>
      </c>
    </row>
    <row r="66" spans="2:4" x14ac:dyDescent="0.3">
      <c r="B66" t="s">
        <v>30</v>
      </c>
      <c r="C66" t="s">
        <v>488</v>
      </c>
      <c r="D66" t="s">
        <v>77</v>
      </c>
    </row>
    <row r="67" spans="2:4" x14ac:dyDescent="0.3">
      <c r="B67" t="s">
        <v>34</v>
      </c>
      <c r="C67" t="s">
        <v>488</v>
      </c>
      <c r="D67" t="s">
        <v>78</v>
      </c>
    </row>
    <row r="68" spans="2:4" x14ac:dyDescent="0.3">
      <c r="B68" t="s">
        <v>187</v>
      </c>
      <c r="C68" t="s">
        <v>488</v>
      </c>
      <c r="D68" t="s">
        <v>196</v>
      </c>
    </row>
    <row r="69" spans="2:4" x14ac:dyDescent="0.3">
      <c r="B69" t="s">
        <v>190</v>
      </c>
      <c r="C69" t="s">
        <v>488</v>
      </c>
      <c r="D69" t="s">
        <v>197</v>
      </c>
    </row>
    <row r="70" spans="2:4" x14ac:dyDescent="0.3">
      <c r="B70" t="s">
        <v>40</v>
      </c>
      <c r="C70" t="s">
        <v>488</v>
      </c>
      <c r="D70" t="s">
        <v>194</v>
      </c>
    </row>
    <row r="71" spans="2:4" x14ac:dyDescent="0.3">
      <c r="B71" t="s">
        <v>189</v>
      </c>
      <c r="C71" t="s">
        <v>488</v>
      </c>
      <c r="D71" t="s">
        <v>89</v>
      </c>
    </row>
    <row r="72" spans="2:4" x14ac:dyDescent="0.3">
      <c r="B72" t="s">
        <v>40</v>
      </c>
      <c r="C72" t="s">
        <v>488</v>
      </c>
      <c r="D72" t="s">
        <v>195</v>
      </c>
    </row>
    <row r="73" spans="2:4" x14ac:dyDescent="0.3">
      <c r="B73" t="s">
        <v>48</v>
      </c>
      <c r="C73" t="s">
        <v>488</v>
      </c>
      <c r="D73" t="s">
        <v>194</v>
      </c>
    </row>
    <row r="74" spans="2:4" x14ac:dyDescent="0.3">
      <c r="B74" t="s">
        <v>191</v>
      </c>
      <c r="C74" t="s">
        <v>488</v>
      </c>
      <c r="D74" t="s">
        <v>48</v>
      </c>
    </row>
    <row r="75" spans="2:4" x14ac:dyDescent="0.3">
      <c r="B75" t="s">
        <v>48</v>
      </c>
      <c r="C75" t="s">
        <v>488</v>
      </c>
      <c r="D75" t="s">
        <v>193</v>
      </c>
    </row>
    <row r="76" spans="2:4" x14ac:dyDescent="0.3">
      <c r="B76" t="s">
        <v>186</v>
      </c>
      <c r="C76" t="s">
        <v>488</v>
      </c>
      <c r="D76" t="s">
        <v>48</v>
      </c>
    </row>
    <row r="77" spans="2:4" x14ac:dyDescent="0.3">
      <c r="B77" t="s">
        <v>48</v>
      </c>
    </row>
    <row r="78" spans="2:4" x14ac:dyDescent="0.3">
      <c r="B78" t="s">
        <v>184</v>
      </c>
    </row>
    <row r="79" spans="2:4" x14ac:dyDescent="0.3">
      <c r="B79" t="s">
        <v>48</v>
      </c>
    </row>
    <row r="80" spans="2:4" x14ac:dyDescent="0.3">
      <c r="B80" t="s">
        <v>185</v>
      </c>
    </row>
    <row r="81" spans="2:4" x14ac:dyDescent="0.3">
      <c r="B81" t="s">
        <v>176</v>
      </c>
      <c r="C81" t="s">
        <v>488</v>
      </c>
      <c r="D81" t="s">
        <v>176</v>
      </c>
    </row>
    <row r="82" spans="2:4" x14ac:dyDescent="0.3">
      <c r="B82" t="s">
        <v>106</v>
      </c>
      <c r="C82" t="s">
        <v>488</v>
      </c>
      <c r="D82" t="s">
        <v>106</v>
      </c>
    </row>
    <row r="83" spans="2:4" x14ac:dyDescent="0.3">
      <c r="B83" t="s">
        <v>48</v>
      </c>
      <c r="C83" t="s">
        <v>488</v>
      </c>
      <c r="D83" t="s">
        <v>48</v>
      </c>
    </row>
    <row r="84" spans="2:4" x14ac:dyDescent="0.3">
      <c r="B84" t="s">
        <v>178</v>
      </c>
      <c r="C84" t="s">
        <v>488</v>
      </c>
      <c r="D84" t="s">
        <v>178</v>
      </c>
    </row>
    <row r="85" spans="2:4" x14ac:dyDescent="0.3">
      <c r="B85" t="s">
        <v>179</v>
      </c>
      <c r="C85" t="s">
        <v>488</v>
      </c>
      <c r="D85" t="s">
        <v>179</v>
      </c>
    </row>
    <row r="86" spans="2:4" x14ac:dyDescent="0.3">
      <c r="B86" t="s">
        <v>183</v>
      </c>
      <c r="C86" t="s">
        <v>488</v>
      </c>
      <c r="D86" t="s">
        <v>183</v>
      </c>
    </row>
    <row r="87" spans="2:4" x14ac:dyDescent="0.3">
      <c r="B87" t="s">
        <v>48</v>
      </c>
      <c r="C87" t="s">
        <v>488</v>
      </c>
      <c r="D87" t="s">
        <v>48</v>
      </c>
    </row>
    <row r="88" spans="2:4" x14ac:dyDescent="0.3">
      <c r="B88" t="s">
        <v>120</v>
      </c>
      <c r="C88" t="s">
        <v>488</v>
      </c>
      <c r="D88" t="s">
        <v>120</v>
      </c>
    </row>
    <row r="89" spans="2:4" x14ac:dyDescent="0.3">
      <c r="B89" t="s">
        <v>5</v>
      </c>
      <c r="C89" t="s">
        <v>488</v>
      </c>
      <c r="D89" t="s">
        <v>5</v>
      </c>
    </row>
    <row r="90" spans="2:4" x14ac:dyDescent="0.3">
      <c r="B90" t="s">
        <v>182</v>
      </c>
      <c r="C90" t="s">
        <v>488</v>
      </c>
      <c r="D90" t="s">
        <v>182</v>
      </c>
    </row>
    <row r="91" spans="2:4" x14ac:dyDescent="0.3">
      <c r="B91" t="s">
        <v>48</v>
      </c>
      <c r="C91" t="s">
        <v>488</v>
      </c>
      <c r="D91" t="s">
        <v>48</v>
      </c>
    </row>
    <row r="92" spans="2:4" x14ac:dyDescent="0.3">
      <c r="B92" t="s">
        <v>888</v>
      </c>
    </row>
    <row r="93" spans="2:4" x14ac:dyDescent="0.3">
      <c r="B93" t="s">
        <v>888</v>
      </c>
    </row>
    <row r="94" spans="2:4" x14ac:dyDescent="0.3">
      <c r="B94" t="s">
        <v>888</v>
      </c>
    </row>
    <row r="95" spans="2:4" x14ac:dyDescent="0.3">
      <c r="B95" t="s">
        <v>888</v>
      </c>
    </row>
    <row r="96" spans="2:4" x14ac:dyDescent="0.3">
      <c r="B96" t="s">
        <v>888</v>
      </c>
    </row>
    <row r="97" spans="2:2" x14ac:dyDescent="0.3">
      <c r="B97" t="s">
        <v>888</v>
      </c>
    </row>
    <row r="98" spans="2:2" x14ac:dyDescent="0.3">
      <c r="B98" t="s">
        <v>888</v>
      </c>
    </row>
    <row r="99" spans="2:2" x14ac:dyDescent="0.3">
      <c r="B99" t="s">
        <v>888</v>
      </c>
    </row>
    <row r="100" spans="2:2" x14ac:dyDescent="0.3">
      <c r="B100" t="s">
        <v>888</v>
      </c>
    </row>
  </sheetData>
  <pageMargins left="0.7" right="0.7" top="0.75" bottom="0.75" header="0.3" footer="0.3"/>
  <pageSetup paperSize="9"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28530-B67D-4C16-91B8-39E337DEF549}">
  <sheetPr>
    <tabColor rgb="FFFF0000"/>
  </sheetPr>
  <dimension ref="A1:GF114"/>
  <sheetViews>
    <sheetView zoomScaleNormal="100" workbookViewId="0">
      <selection activeCell="A40" sqref="A40"/>
    </sheetView>
  </sheetViews>
  <sheetFormatPr defaultRowHeight="14.4" x14ac:dyDescent="0.3"/>
  <cols>
    <col min="1" max="1" width="5.33203125" customWidth="1"/>
    <col min="2" max="2" width="43.6640625" bestFit="1" customWidth="1"/>
    <col min="3" max="3" width="23.21875" customWidth="1"/>
    <col min="4" max="11" width="20" customWidth="1"/>
    <col min="12" max="12" width="20" style="41" customWidth="1"/>
    <col min="13" max="14" width="15.5546875" hidden="1" customWidth="1"/>
    <col min="15" max="15" width="22.21875" hidden="1" customWidth="1"/>
    <col min="16" max="16" width="2.77734375" bestFit="1" customWidth="1"/>
    <col min="17" max="17" width="10.33203125" customWidth="1"/>
    <col min="18" max="18" width="12.77734375" customWidth="1"/>
    <col min="19" max="19" width="10.109375" customWidth="1"/>
    <col min="20" max="20" width="8.109375" customWidth="1"/>
    <col min="21" max="21" width="12.88671875" customWidth="1"/>
    <col min="22" max="22" width="7.77734375" customWidth="1"/>
    <col min="23" max="23" width="11.33203125" customWidth="1"/>
    <col min="24" max="24" width="13.88671875" customWidth="1"/>
    <col min="25" max="25" width="9.77734375" customWidth="1"/>
    <col min="26" max="26" width="12.77734375" customWidth="1"/>
    <col min="27" max="27" width="9.33203125" customWidth="1"/>
    <col min="28" max="28" width="17.88671875" customWidth="1"/>
    <col min="29" max="29" width="17.6640625" customWidth="1"/>
    <col min="30" max="30" width="9.77734375" customWidth="1"/>
    <col min="31" max="31" width="10.5546875" customWidth="1"/>
    <col min="32" max="32" width="6" customWidth="1"/>
    <col min="33" max="33" width="13.77734375" customWidth="1"/>
    <col min="34" max="34" width="11.88671875" customWidth="1"/>
    <col min="35" max="35" width="16.109375" customWidth="1"/>
    <col min="36" max="36" width="14.21875" customWidth="1"/>
    <col min="37" max="37" width="21.109375" customWidth="1"/>
    <col min="38" max="38" width="18.77734375" customWidth="1"/>
    <col min="39" max="39" width="12.77734375" customWidth="1"/>
    <col min="40" max="40" width="7.77734375" customWidth="1"/>
    <col min="41" max="41" width="10.21875" customWidth="1"/>
    <col min="42" max="42" width="8.109375" customWidth="1"/>
    <col min="43" max="43" width="5.5546875" customWidth="1"/>
    <col min="44" max="44" width="15.109375" customWidth="1"/>
    <col min="45" max="45" width="12.77734375" customWidth="1"/>
    <col min="46" max="46" width="7.77734375" customWidth="1"/>
    <col min="47" max="47" width="10.21875" customWidth="1"/>
    <col min="48" max="48" width="8.109375" customWidth="1"/>
    <col min="49" max="49" width="5.5546875" customWidth="1"/>
    <col min="50" max="50" width="10.88671875" customWidth="1"/>
    <col min="51" max="51" width="5.88671875" customWidth="1"/>
    <col min="52" max="52" width="15.21875" customWidth="1"/>
    <col min="53" max="53" width="15" customWidth="1"/>
    <col min="54" max="54" width="15.33203125" customWidth="1"/>
    <col min="55" max="55" width="11.77734375" customWidth="1"/>
    <col min="56" max="56" width="14.5546875" customWidth="1"/>
    <col min="57" max="57" width="9.88671875" customWidth="1"/>
    <col min="58" max="58" width="18.21875" customWidth="1"/>
    <col min="59" max="59" width="18.77734375" customWidth="1"/>
    <col min="60" max="60" width="2.77734375" customWidth="1"/>
    <col min="61" max="61" width="10.44140625" bestFit="1" customWidth="1"/>
    <col min="62" max="62" width="12.88671875" bestFit="1" customWidth="1"/>
    <col min="63" max="63" width="10.21875" bestFit="1" customWidth="1"/>
    <col min="64" max="64" width="8.21875" bestFit="1" customWidth="1"/>
    <col min="65" max="65" width="13.6640625" bestFit="1" customWidth="1"/>
    <col min="66" max="66" width="7.88671875" bestFit="1" customWidth="1"/>
    <col min="67" max="67" width="11.44140625" bestFit="1" customWidth="1"/>
    <col min="68" max="68" width="14" bestFit="1" customWidth="1"/>
    <col min="69" max="69" width="9.88671875" bestFit="1" customWidth="1"/>
    <col min="70" max="70" width="12.88671875" bestFit="1" customWidth="1"/>
    <col min="71" max="71" width="11.88671875" bestFit="1" customWidth="1"/>
    <col min="72" max="72" width="22.21875" bestFit="1" customWidth="1"/>
    <col min="73" max="73" width="10.5546875" bestFit="1" customWidth="1"/>
    <col min="74" max="74" width="14" bestFit="1" customWidth="1"/>
    <col min="75" max="75" width="20.6640625" bestFit="1" customWidth="1"/>
    <col min="76" max="76" width="11" bestFit="1" customWidth="1"/>
    <col min="77" max="77" width="13.21875" bestFit="1" customWidth="1"/>
    <col min="78" max="78" width="12.6640625" bestFit="1" customWidth="1"/>
    <col min="79" max="79" width="5.33203125" bestFit="1" customWidth="1"/>
    <col min="80" max="80" width="10" bestFit="1" customWidth="1"/>
    <col min="81" max="81" width="9.33203125" bestFit="1" customWidth="1"/>
    <col min="82" max="82" width="9" bestFit="1" customWidth="1"/>
    <col min="83" max="83" width="18" bestFit="1" customWidth="1"/>
    <col min="84" max="84" width="10.6640625" bestFit="1" customWidth="1"/>
    <col min="85" max="85" width="11.6640625" bestFit="1" customWidth="1"/>
    <col min="86" max="86" width="15.6640625" bestFit="1" customWidth="1"/>
    <col min="87" max="87" width="11.44140625" bestFit="1" customWidth="1"/>
    <col min="88" max="88" width="8.6640625" bestFit="1" customWidth="1"/>
    <col min="89" max="89" width="9" bestFit="1" customWidth="1"/>
    <col min="90" max="90" width="9.88671875" bestFit="1" customWidth="1"/>
    <col min="91" max="91" width="6.5546875" bestFit="1" customWidth="1"/>
    <col min="92" max="92" width="15.44140625" bestFit="1" customWidth="1"/>
    <col min="93" max="93" width="9.5546875" bestFit="1" customWidth="1"/>
    <col min="94" max="94" width="20.109375" bestFit="1" customWidth="1"/>
    <col min="95" max="95" width="9.5546875" bestFit="1" customWidth="1"/>
    <col min="96" max="96" width="12.109375" bestFit="1" customWidth="1"/>
    <col min="97" max="97" width="8.6640625" bestFit="1" customWidth="1"/>
    <col min="98" max="98" width="16.44140625" bestFit="1" customWidth="1"/>
    <col min="99" max="99" width="16.33203125" bestFit="1" customWidth="1"/>
    <col min="100" max="100" width="5.33203125" bestFit="1" customWidth="1"/>
    <col min="101" max="101" width="4.77734375" bestFit="1" customWidth="1"/>
    <col min="102" max="102" width="19.109375" bestFit="1" customWidth="1"/>
    <col min="103" max="103" width="9.5546875" bestFit="1" customWidth="1"/>
    <col min="104" max="104" width="23.6640625" bestFit="1" customWidth="1"/>
    <col min="105" max="105" width="15.21875" bestFit="1" customWidth="1"/>
    <col min="106" max="106" width="12.88671875" bestFit="1" customWidth="1"/>
    <col min="107" max="107" width="7.88671875" bestFit="1" customWidth="1"/>
    <col min="108" max="108" width="6.77734375" bestFit="1" customWidth="1"/>
    <col min="109" max="109" width="10" bestFit="1" customWidth="1"/>
    <col min="110" max="110" width="9.21875" bestFit="1" customWidth="1"/>
    <col min="111" max="111" width="12.5546875" bestFit="1" customWidth="1"/>
    <col min="112" max="112" width="15.77734375" bestFit="1" customWidth="1"/>
    <col min="113" max="113" width="11.109375" bestFit="1" customWidth="1"/>
    <col min="114" max="114" width="10.5546875" bestFit="1" customWidth="1"/>
    <col min="115" max="115" width="21.6640625" bestFit="1" customWidth="1"/>
    <col min="116" max="116" width="18.88671875" bestFit="1" customWidth="1"/>
    <col min="117" max="117" width="12.88671875" bestFit="1" customWidth="1"/>
    <col min="118" max="118" width="7.88671875" bestFit="1" customWidth="1"/>
    <col min="119" max="119" width="10.5546875" bestFit="1" customWidth="1"/>
    <col min="120" max="120" width="12.77734375" bestFit="1" customWidth="1"/>
    <col min="121" max="121" width="9" bestFit="1" customWidth="1"/>
    <col min="122" max="122" width="8.6640625" bestFit="1" customWidth="1"/>
    <col min="123" max="123" width="13.5546875" bestFit="1" customWidth="1"/>
    <col min="124" max="124" width="9" bestFit="1" customWidth="1"/>
    <col min="125" max="125" width="16.33203125" bestFit="1" customWidth="1"/>
    <col min="126" max="126" width="5.33203125" bestFit="1" customWidth="1"/>
    <col min="127" max="127" width="4.77734375" bestFit="1" customWidth="1"/>
    <col min="128" max="128" width="20.109375" bestFit="1" customWidth="1"/>
    <col min="129" max="129" width="9.5546875" bestFit="1" customWidth="1"/>
    <col min="130" max="130" width="17.33203125" bestFit="1" customWidth="1"/>
    <col min="131" max="131" width="16" bestFit="1" customWidth="1"/>
    <col min="132" max="132" width="22" bestFit="1" customWidth="1"/>
    <col min="133" max="133" width="14.5546875" bestFit="1" customWidth="1"/>
    <col min="134" max="134" width="11" bestFit="1" customWidth="1"/>
    <col min="135" max="135" width="6" bestFit="1" customWidth="1"/>
    <col min="136" max="136" width="15.44140625" bestFit="1" customWidth="1"/>
    <col min="137" max="137" width="12.88671875" bestFit="1" customWidth="1"/>
    <col min="138" max="138" width="13.77734375" bestFit="1" customWidth="1"/>
    <col min="139" max="139" width="8" bestFit="1" customWidth="1"/>
    <col min="140" max="140" width="11.88671875" bestFit="1" customWidth="1"/>
    <col min="141" max="141" width="6.5546875" bestFit="1" customWidth="1"/>
    <col min="142" max="142" width="9" bestFit="1" customWidth="1"/>
    <col min="143" max="143" width="13" bestFit="1" customWidth="1"/>
    <col min="144" max="144" width="9.5546875" bestFit="1" customWidth="1"/>
    <col min="145" max="145" width="12.33203125" bestFit="1" customWidth="1"/>
    <col min="146" max="146" width="9.5546875" bestFit="1" customWidth="1"/>
    <col min="147" max="147" width="20.109375" bestFit="1" customWidth="1"/>
    <col min="148" max="148" width="7.33203125" bestFit="1" customWidth="1"/>
    <col min="149" max="149" width="4" bestFit="1" customWidth="1"/>
    <col min="150" max="150" width="5.5546875" bestFit="1" customWidth="1"/>
    <col min="151" max="151" width="9.5546875" bestFit="1" customWidth="1"/>
    <col min="152" max="152" width="11.33203125" bestFit="1" customWidth="1"/>
    <col min="153" max="153" width="10.33203125" bestFit="1" customWidth="1"/>
    <col min="154" max="155" width="7.5546875" bestFit="1" customWidth="1"/>
    <col min="156" max="156" width="14.33203125" bestFit="1" customWidth="1"/>
    <col min="157" max="157" width="4" bestFit="1" customWidth="1"/>
    <col min="158" max="158" width="6.5546875" bestFit="1" customWidth="1"/>
    <col min="159" max="159" width="4" bestFit="1" customWidth="1"/>
    <col min="160" max="160" width="12.77734375" bestFit="1" customWidth="1"/>
    <col min="161" max="161" width="12.33203125" bestFit="1" customWidth="1"/>
    <col min="162" max="162" width="9.5546875" bestFit="1" customWidth="1"/>
    <col min="163" max="163" width="20.109375" bestFit="1" customWidth="1"/>
    <col min="164" max="164" width="5.6640625" bestFit="1" customWidth="1"/>
    <col min="165" max="165" width="8.6640625" bestFit="1" customWidth="1"/>
    <col min="166" max="167" width="6" bestFit="1" customWidth="1"/>
    <col min="168" max="168" width="11.33203125" bestFit="1" customWidth="1"/>
    <col min="169" max="169" width="10.44140625" bestFit="1" customWidth="1"/>
    <col min="170" max="170" width="5" bestFit="1" customWidth="1"/>
    <col min="171" max="171" width="11.44140625" bestFit="1" customWidth="1"/>
    <col min="172" max="172" width="9.5546875" bestFit="1" customWidth="1"/>
    <col min="173" max="173" width="13.6640625" bestFit="1" customWidth="1"/>
    <col min="174" max="174" width="19.77734375" bestFit="1" customWidth="1"/>
    <col min="175" max="175" width="6.33203125" bestFit="1" customWidth="1"/>
    <col min="176" max="176" width="16.33203125" bestFit="1" customWidth="1"/>
    <col min="177" max="177" width="5.33203125" bestFit="1" customWidth="1"/>
    <col min="178" max="178" width="4.77734375" bestFit="1" customWidth="1"/>
    <col min="179" max="179" width="20.109375" bestFit="1" customWidth="1"/>
    <col min="180" max="180" width="9.5546875" bestFit="1" customWidth="1"/>
    <col min="181" max="181" width="17.77734375" bestFit="1" customWidth="1"/>
    <col min="182" max="182" width="9.88671875" bestFit="1" customWidth="1"/>
    <col min="183" max="183" width="10.6640625" bestFit="1" customWidth="1"/>
    <col min="184" max="184" width="6.109375" bestFit="1" customWidth="1"/>
    <col min="185" max="185" width="13.88671875" bestFit="1" customWidth="1"/>
    <col min="186" max="186" width="12" bestFit="1" customWidth="1"/>
    <col min="187" max="187" width="16.21875" bestFit="1" customWidth="1"/>
    <col min="188" max="188" width="18.33203125" bestFit="1" customWidth="1"/>
  </cols>
  <sheetData>
    <row r="1" spans="1:188" ht="14.4" customHeight="1" x14ac:dyDescent="0.3">
      <c r="A1" s="169" t="s">
        <v>886</v>
      </c>
      <c r="B1" s="169"/>
      <c r="C1" s="170"/>
      <c r="D1" s="157" t="s">
        <v>506</v>
      </c>
      <c r="E1" s="158"/>
      <c r="F1" s="158"/>
      <c r="G1" s="158"/>
      <c r="H1" s="158"/>
      <c r="I1" s="158"/>
      <c r="J1" s="158"/>
      <c r="K1" s="158"/>
      <c r="L1" s="158"/>
      <c r="O1" s="58"/>
      <c r="P1" s="58"/>
      <c r="Q1" s="167" t="s">
        <v>503</v>
      </c>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45"/>
      <c r="BI1" s="166" t="s">
        <v>505</v>
      </c>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row>
    <row r="2" spans="1:188" ht="14.4" customHeight="1" x14ac:dyDescent="0.3">
      <c r="A2" s="151" t="s">
        <v>884</v>
      </c>
      <c r="B2" s="151" t="s">
        <v>562</v>
      </c>
      <c r="C2" s="151" t="s">
        <v>875</v>
      </c>
      <c r="D2" s="151" t="s">
        <v>127</v>
      </c>
      <c r="E2" s="151" t="s">
        <v>128</v>
      </c>
      <c r="F2" s="151" t="s">
        <v>129</v>
      </c>
      <c r="G2" s="151" t="s">
        <v>130</v>
      </c>
      <c r="H2" s="151" t="s">
        <v>131</v>
      </c>
      <c r="I2" s="151" t="s">
        <v>132</v>
      </c>
      <c r="J2" s="154" t="s">
        <v>826</v>
      </c>
      <c r="K2" s="154" t="s">
        <v>838</v>
      </c>
      <c r="L2" s="154" t="s">
        <v>562</v>
      </c>
      <c r="O2" s="58">
        <v>1</v>
      </c>
      <c r="P2" s="58"/>
      <c r="Q2" s="124" t="s">
        <v>0</v>
      </c>
      <c r="R2" s="124" t="s">
        <v>1</v>
      </c>
      <c r="S2" s="131" t="s">
        <v>166</v>
      </c>
      <c r="T2" s="133" t="s">
        <v>877</v>
      </c>
      <c r="U2" s="124"/>
      <c r="V2" s="124"/>
      <c r="W2" s="124"/>
      <c r="X2" s="124"/>
      <c r="Y2" s="124"/>
      <c r="Z2" s="124"/>
      <c r="AA2" s="124" t="s">
        <v>375</v>
      </c>
      <c r="AB2" s="124" t="s">
        <v>877</v>
      </c>
      <c r="AC2" s="124"/>
      <c r="AD2" s="124"/>
      <c r="AE2" s="124"/>
      <c r="AF2" s="124"/>
      <c r="AG2" s="124"/>
      <c r="AH2" s="124"/>
      <c r="AI2" s="124"/>
      <c r="AJ2" s="124"/>
      <c r="AK2" s="124"/>
      <c r="AL2" s="124"/>
      <c r="AM2" s="124"/>
      <c r="AN2" s="124"/>
      <c r="AO2" s="124"/>
      <c r="AP2" s="124"/>
      <c r="AQ2" s="124"/>
      <c r="AR2" s="124"/>
      <c r="AS2" s="124"/>
      <c r="AT2" s="124"/>
      <c r="AU2" s="124"/>
      <c r="AV2" s="124"/>
      <c r="AW2" s="124"/>
      <c r="AX2" s="124" t="s">
        <v>172</v>
      </c>
      <c r="AY2" s="124" t="s">
        <v>877</v>
      </c>
      <c r="AZ2" s="124"/>
      <c r="BA2" s="124" t="s">
        <v>394</v>
      </c>
      <c r="BB2" s="124" t="s">
        <v>101</v>
      </c>
      <c r="BC2" s="124" t="s">
        <v>395</v>
      </c>
      <c r="BD2" s="124" t="s">
        <v>877</v>
      </c>
      <c r="BE2" s="124"/>
      <c r="BF2" s="124" t="s">
        <v>133</v>
      </c>
      <c r="BG2" s="124" t="s">
        <v>397</v>
      </c>
      <c r="BH2" s="130"/>
      <c r="BI2" s="125" t="s">
        <v>0</v>
      </c>
      <c r="BJ2" s="125" t="s">
        <v>1</v>
      </c>
      <c r="BK2" s="125" t="s">
        <v>166</v>
      </c>
      <c r="BL2" s="125" t="s">
        <v>877</v>
      </c>
      <c r="BM2" s="125"/>
      <c r="BN2" s="125"/>
      <c r="BO2" s="125"/>
      <c r="BP2" s="125"/>
      <c r="BQ2" s="125"/>
      <c r="BR2" s="125"/>
      <c r="BS2" s="125" t="s">
        <v>169</v>
      </c>
      <c r="BT2" s="125" t="s">
        <v>877</v>
      </c>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t="s">
        <v>133</v>
      </c>
    </row>
    <row r="3" spans="1:188" x14ac:dyDescent="0.3">
      <c r="A3" s="152"/>
      <c r="B3" s="152"/>
      <c r="C3" s="152"/>
      <c r="D3" s="152"/>
      <c r="E3" s="152"/>
      <c r="F3" s="152"/>
      <c r="G3" s="152"/>
      <c r="H3" s="152"/>
      <c r="I3" s="152"/>
      <c r="J3" s="155"/>
      <c r="K3" s="155"/>
      <c r="L3" s="155"/>
      <c r="O3" s="58">
        <v>2</v>
      </c>
      <c r="P3" s="58"/>
      <c r="Q3" s="124"/>
      <c r="R3" s="124"/>
      <c r="S3" s="132"/>
      <c r="T3" s="124" t="s">
        <v>2</v>
      </c>
      <c r="U3" s="124" t="s">
        <v>3</v>
      </c>
      <c r="V3" s="124" t="s">
        <v>4</v>
      </c>
      <c r="W3" s="124" t="s">
        <v>5</v>
      </c>
      <c r="X3" s="124" t="s">
        <v>6</v>
      </c>
      <c r="Y3" s="124" t="s">
        <v>7</v>
      </c>
      <c r="Z3" s="124" t="s">
        <v>1</v>
      </c>
      <c r="AA3" s="124"/>
      <c r="AB3" s="124" t="s">
        <v>767</v>
      </c>
      <c r="AC3" s="124" t="s">
        <v>877</v>
      </c>
      <c r="AD3" s="124"/>
      <c r="AE3" s="124"/>
      <c r="AF3" s="124"/>
      <c r="AG3" s="124"/>
      <c r="AH3" s="124"/>
      <c r="AI3" s="124"/>
      <c r="AJ3" s="124"/>
      <c r="AK3" s="124"/>
      <c r="AL3" s="124"/>
      <c r="AM3" s="124"/>
      <c r="AN3" s="124"/>
      <c r="AO3" s="124"/>
      <c r="AP3" s="124"/>
      <c r="AQ3" s="124"/>
      <c r="AR3" s="124"/>
      <c r="AS3" s="124"/>
      <c r="AT3" s="124"/>
      <c r="AU3" s="124"/>
      <c r="AV3" s="124"/>
      <c r="AW3" s="124"/>
      <c r="AX3" s="124"/>
      <c r="AY3" s="124" t="s">
        <v>100</v>
      </c>
      <c r="AZ3" s="124" t="s">
        <v>393</v>
      </c>
      <c r="BA3" s="124"/>
      <c r="BB3" s="124"/>
      <c r="BC3" s="124"/>
      <c r="BD3" s="124" t="s">
        <v>396</v>
      </c>
      <c r="BE3" s="124" t="s">
        <v>15</v>
      </c>
      <c r="BF3" s="124"/>
      <c r="BG3" s="124"/>
      <c r="BH3" s="130"/>
      <c r="BI3" s="125"/>
      <c r="BJ3" s="125"/>
      <c r="BK3" s="125"/>
      <c r="BL3" s="125" t="s">
        <v>2</v>
      </c>
      <c r="BM3" s="125" t="s">
        <v>3</v>
      </c>
      <c r="BN3" s="125" t="s">
        <v>4</v>
      </c>
      <c r="BO3" s="125" t="s">
        <v>5</v>
      </c>
      <c r="BP3" s="125" t="s">
        <v>6</v>
      </c>
      <c r="BQ3" s="125" t="s">
        <v>7</v>
      </c>
      <c r="BR3" s="125" t="s">
        <v>1</v>
      </c>
      <c r="BS3" s="125"/>
      <c r="BT3" s="125" t="s">
        <v>9</v>
      </c>
      <c r="BU3" s="125" t="s">
        <v>10</v>
      </c>
      <c r="BV3" s="125" t="s">
        <v>203</v>
      </c>
      <c r="BW3" s="125" t="s">
        <v>11</v>
      </c>
      <c r="BX3" s="125" t="s">
        <v>12</v>
      </c>
      <c r="BY3" s="125" t="s">
        <v>13</v>
      </c>
      <c r="BZ3" s="125" t="s">
        <v>170</v>
      </c>
      <c r="CA3" s="125" t="s">
        <v>877</v>
      </c>
      <c r="CB3" s="125"/>
      <c r="CC3" s="125" t="s">
        <v>16</v>
      </c>
      <c r="CD3" s="125" t="s">
        <v>876</v>
      </c>
      <c r="CE3" s="125" t="s">
        <v>877</v>
      </c>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t="s">
        <v>172</v>
      </c>
      <c r="EE3" s="125" t="s">
        <v>877</v>
      </c>
      <c r="EF3" s="125" t="s">
        <v>101</v>
      </c>
      <c r="EG3" s="125" t="s">
        <v>176</v>
      </c>
      <c r="EH3" s="125" t="s">
        <v>877</v>
      </c>
      <c r="EI3" s="125"/>
      <c r="EJ3" s="125"/>
      <c r="EK3" s="125"/>
      <c r="EL3" s="125"/>
      <c r="EM3" s="125"/>
      <c r="EN3" s="125"/>
      <c r="EO3" s="125"/>
      <c r="EP3" s="125"/>
      <c r="EQ3" s="125"/>
      <c r="ER3" s="125" t="s">
        <v>177</v>
      </c>
      <c r="ES3" s="125" t="s">
        <v>877</v>
      </c>
      <c r="ET3" s="125"/>
      <c r="EU3" s="125"/>
      <c r="EV3" s="125"/>
      <c r="EW3" s="125" t="s">
        <v>178</v>
      </c>
      <c r="EX3" s="125" t="s">
        <v>877</v>
      </c>
      <c r="EY3" s="125"/>
      <c r="EZ3" s="125"/>
      <c r="FA3" s="125"/>
      <c r="FB3" s="125"/>
      <c r="FC3" s="125"/>
      <c r="FD3" s="125" t="s">
        <v>183</v>
      </c>
      <c r="FE3" s="125" t="s">
        <v>877</v>
      </c>
      <c r="FF3" s="125"/>
      <c r="FG3" s="125"/>
      <c r="FH3" s="125" t="s">
        <v>115</v>
      </c>
      <c r="FI3" s="125" t="s">
        <v>877</v>
      </c>
      <c r="FJ3" s="125"/>
      <c r="FK3" s="125"/>
      <c r="FL3" s="125"/>
      <c r="FM3" s="125"/>
      <c r="FN3" s="125"/>
      <c r="FO3" s="125"/>
      <c r="FP3" s="125"/>
      <c r="FQ3" s="125"/>
      <c r="FR3" s="125" t="s">
        <v>182</v>
      </c>
      <c r="FS3" s="125" t="s">
        <v>877</v>
      </c>
      <c r="FT3" s="125"/>
      <c r="FU3" s="125"/>
      <c r="FV3" s="125"/>
      <c r="FW3" s="125"/>
      <c r="FX3" s="125"/>
      <c r="FY3" s="125" t="s">
        <v>180</v>
      </c>
      <c r="FZ3" s="125" t="s">
        <v>877</v>
      </c>
      <c r="GA3" s="125"/>
      <c r="GB3" s="125"/>
      <c r="GC3" s="125"/>
      <c r="GD3" s="125"/>
      <c r="GE3" s="125"/>
      <c r="GF3" s="125"/>
    </row>
    <row r="4" spans="1:188" x14ac:dyDescent="0.3">
      <c r="A4" s="152"/>
      <c r="B4" s="152"/>
      <c r="C4" s="152"/>
      <c r="D4" s="152"/>
      <c r="E4" s="152"/>
      <c r="F4" s="152"/>
      <c r="G4" s="152"/>
      <c r="H4" s="152"/>
      <c r="I4" s="152"/>
      <c r="J4" s="155"/>
      <c r="K4" s="155"/>
      <c r="L4" s="155"/>
      <c r="O4" s="58">
        <v>3</v>
      </c>
      <c r="P4" s="58"/>
      <c r="Q4" s="124"/>
      <c r="R4" s="124"/>
      <c r="S4" s="124"/>
      <c r="T4" s="124"/>
      <c r="U4" s="124"/>
      <c r="V4" s="124"/>
      <c r="W4" s="124"/>
      <c r="X4" s="124"/>
      <c r="Y4" s="124"/>
      <c r="Z4" s="124"/>
      <c r="AA4" s="124"/>
      <c r="AB4" s="124"/>
      <c r="AC4" s="124" t="s">
        <v>180</v>
      </c>
      <c r="AD4" s="124" t="s">
        <v>877</v>
      </c>
      <c r="AE4" s="124"/>
      <c r="AF4" s="124"/>
      <c r="AG4" s="124"/>
      <c r="AH4" s="124"/>
      <c r="AI4" s="124"/>
      <c r="AJ4" s="124" t="s">
        <v>376</v>
      </c>
      <c r="AK4" s="124" t="s">
        <v>377</v>
      </c>
      <c r="AL4" s="124" t="s">
        <v>378</v>
      </c>
      <c r="AM4" s="124" t="s">
        <v>877</v>
      </c>
      <c r="AN4" s="124"/>
      <c r="AO4" s="124"/>
      <c r="AP4" s="124"/>
      <c r="AQ4" s="124"/>
      <c r="AR4" s="124" t="s">
        <v>386</v>
      </c>
      <c r="AS4" s="124" t="s">
        <v>877</v>
      </c>
      <c r="AT4" s="124"/>
      <c r="AU4" s="124"/>
      <c r="AV4" s="124"/>
      <c r="AW4" s="124"/>
      <c r="AX4" s="124"/>
      <c r="AY4" s="124"/>
      <c r="AZ4" s="124"/>
      <c r="BA4" s="124"/>
      <c r="BB4" s="124"/>
      <c r="BC4" s="124"/>
      <c r="BD4" s="124"/>
      <c r="BE4" s="124"/>
      <c r="BF4" s="124"/>
      <c r="BG4" s="124"/>
      <c r="BH4" s="130"/>
      <c r="BI4" s="125"/>
      <c r="BJ4" s="125"/>
      <c r="BK4" s="125"/>
      <c r="BL4" s="125"/>
      <c r="BM4" s="125"/>
      <c r="BN4" s="125"/>
      <c r="BO4" s="125"/>
      <c r="BP4" s="125"/>
      <c r="BQ4" s="125"/>
      <c r="BR4" s="125"/>
      <c r="BS4" s="125"/>
      <c r="BT4" s="125"/>
      <c r="BU4" s="125"/>
      <c r="BV4" s="125"/>
      <c r="BW4" s="125"/>
      <c r="BX4" s="125"/>
      <c r="BY4" s="125"/>
      <c r="BZ4" s="125"/>
      <c r="CA4" s="125" t="s">
        <v>14</v>
      </c>
      <c r="CB4" s="125" t="s">
        <v>15</v>
      </c>
      <c r="CC4" s="125"/>
      <c r="CD4" s="125"/>
      <c r="CE4" s="125" t="s">
        <v>767</v>
      </c>
      <c r="CF4" s="125" t="s">
        <v>877</v>
      </c>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t="s">
        <v>100</v>
      </c>
      <c r="EF4" s="125"/>
      <c r="EG4" s="125"/>
      <c r="EH4" s="125" t="s">
        <v>103</v>
      </c>
      <c r="EI4" s="125" t="s">
        <v>104</v>
      </c>
      <c r="EJ4" s="125" t="s">
        <v>105</v>
      </c>
      <c r="EK4" s="125" t="s">
        <v>45</v>
      </c>
      <c r="EL4" s="125" t="s">
        <v>41</v>
      </c>
      <c r="EM4" s="125" t="s">
        <v>106</v>
      </c>
      <c r="EN4" s="125" t="s">
        <v>49</v>
      </c>
      <c r="EO4" s="125" t="s">
        <v>175</v>
      </c>
      <c r="EP4" s="125" t="s">
        <v>877</v>
      </c>
      <c r="EQ4" s="125"/>
      <c r="ER4" s="125"/>
      <c r="ES4" s="125" t="s">
        <v>108</v>
      </c>
      <c r="ET4" s="125" t="s">
        <v>59</v>
      </c>
      <c r="EU4" s="125" t="s">
        <v>47</v>
      </c>
      <c r="EV4" s="125" t="s">
        <v>109</v>
      </c>
      <c r="EW4" s="125"/>
      <c r="EX4" s="125" t="s">
        <v>110</v>
      </c>
      <c r="EY4" s="125" t="s">
        <v>111</v>
      </c>
      <c r="EZ4" s="125" t="s">
        <v>179</v>
      </c>
      <c r="FA4" s="125" t="s">
        <v>877</v>
      </c>
      <c r="FB4" s="125"/>
      <c r="FC4" s="125"/>
      <c r="FD4" s="125"/>
      <c r="FE4" s="125" t="s">
        <v>175</v>
      </c>
      <c r="FF4" s="125" t="s">
        <v>877</v>
      </c>
      <c r="FG4" s="125"/>
      <c r="FH4" s="125"/>
      <c r="FI4" s="125" t="s">
        <v>116</v>
      </c>
      <c r="FJ4" s="125" t="s">
        <v>117</v>
      </c>
      <c r="FK4" s="125" t="s">
        <v>118</v>
      </c>
      <c r="FL4" s="125" t="s">
        <v>119</v>
      </c>
      <c r="FM4" s="125" t="s">
        <v>120</v>
      </c>
      <c r="FN4" s="125" t="s">
        <v>121</v>
      </c>
      <c r="FO4" s="125" t="s">
        <v>5</v>
      </c>
      <c r="FP4" s="125" t="s">
        <v>122</v>
      </c>
      <c r="FQ4" s="125" t="s">
        <v>123</v>
      </c>
      <c r="FR4" s="125"/>
      <c r="FS4" s="125" t="s">
        <v>125</v>
      </c>
      <c r="FT4" s="125" t="s">
        <v>181</v>
      </c>
      <c r="FU4" s="125" t="s">
        <v>877</v>
      </c>
      <c r="FV4" s="125"/>
      <c r="FW4" s="125"/>
      <c r="FX4" s="125" t="s">
        <v>49</v>
      </c>
      <c r="FY4" s="125"/>
      <c r="FZ4" s="125" t="s">
        <v>127</v>
      </c>
      <c r="GA4" s="125" t="s">
        <v>128</v>
      </c>
      <c r="GB4" s="125" t="s">
        <v>129</v>
      </c>
      <c r="GC4" s="125" t="s">
        <v>130</v>
      </c>
      <c r="GD4" s="125" t="s">
        <v>131</v>
      </c>
      <c r="GE4" s="125" t="s">
        <v>132</v>
      </c>
      <c r="GF4" s="125"/>
    </row>
    <row r="5" spans="1:188" x14ac:dyDescent="0.3">
      <c r="A5" s="152"/>
      <c r="B5" s="152"/>
      <c r="C5" s="152"/>
      <c r="D5" s="152"/>
      <c r="E5" s="152"/>
      <c r="F5" s="152"/>
      <c r="G5" s="152"/>
      <c r="H5" s="152"/>
      <c r="I5" s="152"/>
      <c r="J5" s="155"/>
      <c r="K5" s="155"/>
      <c r="L5" s="155"/>
      <c r="O5" s="51">
        <v>4</v>
      </c>
      <c r="P5" s="51"/>
      <c r="Q5" s="124"/>
      <c r="R5" s="124"/>
      <c r="S5" s="124"/>
      <c r="T5" s="124"/>
      <c r="U5" s="124"/>
      <c r="V5" s="124"/>
      <c r="W5" s="124"/>
      <c r="X5" s="124"/>
      <c r="Y5" s="124"/>
      <c r="Z5" s="124"/>
      <c r="AA5" s="124"/>
      <c r="AB5" s="124"/>
      <c r="AC5" s="124"/>
      <c r="AD5" s="124" t="s">
        <v>127</v>
      </c>
      <c r="AE5" s="124" t="s">
        <v>128</v>
      </c>
      <c r="AF5" s="124" t="s">
        <v>129</v>
      </c>
      <c r="AG5" s="124" t="s">
        <v>130</v>
      </c>
      <c r="AH5" s="124" t="s">
        <v>131</v>
      </c>
      <c r="AI5" s="124" t="s">
        <v>132</v>
      </c>
      <c r="AJ5" s="124"/>
      <c r="AK5" s="124"/>
      <c r="AL5" s="124"/>
      <c r="AM5" s="124" t="s">
        <v>379</v>
      </c>
      <c r="AN5" s="124" t="s">
        <v>380</v>
      </c>
      <c r="AO5" s="124" t="s">
        <v>381</v>
      </c>
      <c r="AP5" s="124" t="s">
        <v>877</v>
      </c>
      <c r="AQ5" s="124"/>
      <c r="AR5" s="124"/>
      <c r="AS5" s="124" t="s">
        <v>379</v>
      </c>
      <c r="AT5" s="124" t="s">
        <v>380</v>
      </c>
      <c r="AU5" s="124" t="s">
        <v>381</v>
      </c>
      <c r="AV5" s="124" t="s">
        <v>877</v>
      </c>
      <c r="AW5" s="124"/>
      <c r="AX5" s="124"/>
      <c r="AY5" s="124"/>
      <c r="AZ5" s="124"/>
      <c r="BA5" s="124"/>
      <c r="BB5" s="124"/>
      <c r="BC5" s="124"/>
      <c r="BD5" s="124"/>
      <c r="BE5" s="124"/>
      <c r="BF5" s="124"/>
      <c r="BG5" s="124"/>
      <c r="BH5" s="130"/>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t="s">
        <v>768</v>
      </c>
      <c r="CG5" s="125" t="s">
        <v>23</v>
      </c>
      <c r="CH5" s="125" t="s">
        <v>189</v>
      </c>
      <c r="CI5" s="125" t="s">
        <v>877</v>
      </c>
      <c r="CJ5" s="125"/>
      <c r="CK5" s="125"/>
      <c r="CL5" s="125"/>
      <c r="CM5" s="125"/>
      <c r="CN5" s="125"/>
      <c r="CO5" s="125"/>
      <c r="CP5" s="125"/>
      <c r="CQ5" s="125"/>
      <c r="CR5" s="125" t="s">
        <v>186</v>
      </c>
      <c r="CS5" s="125" t="s">
        <v>877</v>
      </c>
      <c r="CT5" s="125"/>
      <c r="CU5" s="125"/>
      <c r="CV5" s="125"/>
      <c r="CW5" s="125"/>
      <c r="CX5" s="125"/>
      <c r="CY5" s="125"/>
      <c r="CZ5" s="125" t="s">
        <v>773</v>
      </c>
      <c r="DA5" s="125" t="s">
        <v>386</v>
      </c>
      <c r="DB5" s="125" t="s">
        <v>877</v>
      </c>
      <c r="DC5" s="125"/>
      <c r="DD5" s="125"/>
      <c r="DE5" s="125"/>
      <c r="DF5" s="125"/>
      <c r="DG5" s="125"/>
      <c r="DH5" s="125"/>
      <c r="DI5" s="125"/>
      <c r="DJ5" s="125"/>
      <c r="DK5" s="125"/>
      <c r="DL5" s="125" t="s">
        <v>378</v>
      </c>
      <c r="DM5" s="125" t="s">
        <v>877</v>
      </c>
      <c r="DN5" s="125"/>
      <c r="DO5" s="125"/>
      <c r="DP5" s="125" t="s">
        <v>197</v>
      </c>
      <c r="DQ5" s="125" t="s">
        <v>877</v>
      </c>
      <c r="DR5" s="125"/>
      <c r="DS5" s="125" t="s">
        <v>783</v>
      </c>
      <c r="DT5" s="125" t="s">
        <v>877</v>
      </c>
      <c r="DU5" s="125"/>
      <c r="DV5" s="125"/>
      <c r="DW5" s="125"/>
      <c r="DX5" s="125"/>
      <c r="DY5" s="125"/>
      <c r="DZ5" s="125" t="s">
        <v>784</v>
      </c>
      <c r="EA5" s="125" t="s">
        <v>785</v>
      </c>
      <c r="EB5" s="125" t="s">
        <v>786</v>
      </c>
      <c r="EC5" s="125" t="s">
        <v>787</v>
      </c>
      <c r="ED5" s="125"/>
      <c r="EE5" s="125"/>
      <c r="EF5" s="125"/>
      <c r="EG5" s="125"/>
      <c r="EH5" s="125"/>
      <c r="EI5" s="125"/>
      <c r="EJ5" s="125"/>
      <c r="EK5" s="125"/>
      <c r="EL5" s="125"/>
      <c r="EM5" s="125"/>
      <c r="EN5" s="125"/>
      <c r="EO5" s="125"/>
      <c r="EP5" s="125" t="s">
        <v>47</v>
      </c>
      <c r="EQ5" s="125" t="s">
        <v>48</v>
      </c>
      <c r="ER5" s="125"/>
      <c r="ES5" s="125"/>
      <c r="ET5" s="125"/>
      <c r="EU5" s="125"/>
      <c r="EV5" s="125"/>
      <c r="EW5" s="125"/>
      <c r="EX5" s="125"/>
      <c r="EY5" s="125"/>
      <c r="EZ5" s="125"/>
      <c r="FA5" s="125" t="s">
        <v>108</v>
      </c>
      <c r="FB5" s="125" t="s">
        <v>45</v>
      </c>
      <c r="FC5" s="125" t="s">
        <v>113</v>
      </c>
      <c r="FD5" s="125"/>
      <c r="FE5" s="125"/>
      <c r="FF5" s="125" t="s">
        <v>47</v>
      </c>
      <c r="FG5" s="125" t="s">
        <v>48</v>
      </c>
      <c r="FH5" s="125"/>
      <c r="FI5" s="125"/>
      <c r="FJ5" s="125"/>
      <c r="FK5" s="125"/>
      <c r="FL5" s="125"/>
      <c r="FM5" s="125"/>
      <c r="FN5" s="125"/>
      <c r="FO5" s="125"/>
      <c r="FP5" s="125"/>
      <c r="FQ5" s="125"/>
      <c r="FR5" s="125"/>
      <c r="FS5" s="125"/>
      <c r="FT5" s="125"/>
      <c r="FU5" s="125" t="s">
        <v>53</v>
      </c>
      <c r="FV5" s="125" t="s">
        <v>54</v>
      </c>
      <c r="FW5" s="125" t="s">
        <v>48</v>
      </c>
      <c r="FX5" s="125"/>
      <c r="FY5" s="125"/>
      <c r="FZ5" s="125"/>
      <c r="GA5" s="125"/>
      <c r="GB5" s="125"/>
      <c r="GC5" s="125"/>
      <c r="GD5" s="125"/>
      <c r="GE5" s="125"/>
      <c r="GF5" s="125"/>
    </row>
    <row r="6" spans="1:188" x14ac:dyDescent="0.3">
      <c r="A6" s="152"/>
      <c r="B6" s="152"/>
      <c r="C6" s="152"/>
      <c r="D6" s="152"/>
      <c r="E6" s="152"/>
      <c r="F6" s="152"/>
      <c r="G6" s="152"/>
      <c r="H6" s="152"/>
      <c r="I6" s="152"/>
      <c r="J6" s="155"/>
      <c r="K6" s="155"/>
      <c r="L6" s="155"/>
      <c r="O6" s="51">
        <v>5</v>
      </c>
      <c r="P6" s="51"/>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t="s">
        <v>58</v>
      </c>
      <c r="AQ6" s="124" t="s">
        <v>382</v>
      </c>
      <c r="AR6" s="124"/>
      <c r="AS6" s="124"/>
      <c r="AT6" s="124"/>
      <c r="AU6" s="124"/>
      <c r="AV6" s="124" t="s">
        <v>58</v>
      </c>
      <c r="AW6" s="124" t="s">
        <v>382</v>
      </c>
      <c r="AX6" s="124"/>
      <c r="AY6" s="124"/>
      <c r="AZ6" s="124"/>
      <c r="BA6" s="124"/>
      <c r="BB6" s="124"/>
      <c r="BC6" s="124"/>
      <c r="BD6" s="124"/>
      <c r="BE6" s="124"/>
      <c r="BF6" s="124"/>
      <c r="BG6" s="124"/>
      <c r="BH6" s="130"/>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t="s">
        <v>769</v>
      </c>
      <c r="CJ6" s="125" t="s">
        <v>43</v>
      </c>
      <c r="CK6" s="125" t="s">
        <v>41</v>
      </c>
      <c r="CL6" s="125" t="s">
        <v>770</v>
      </c>
      <c r="CM6" s="125" t="s">
        <v>45</v>
      </c>
      <c r="CN6" s="125" t="s">
        <v>188</v>
      </c>
      <c r="CO6" s="125" t="s">
        <v>877</v>
      </c>
      <c r="CP6" s="125"/>
      <c r="CQ6" s="125" t="s">
        <v>49</v>
      </c>
      <c r="CR6" s="125"/>
      <c r="CS6" s="125" t="s">
        <v>43</v>
      </c>
      <c r="CT6" s="125" t="s">
        <v>771</v>
      </c>
      <c r="CU6" s="125" t="s">
        <v>181</v>
      </c>
      <c r="CV6" s="125" t="s">
        <v>877</v>
      </c>
      <c r="CW6" s="125"/>
      <c r="CX6" s="125"/>
      <c r="CY6" s="125" t="s">
        <v>49</v>
      </c>
      <c r="CZ6" s="125"/>
      <c r="DA6" s="125"/>
      <c r="DB6" s="125" t="s">
        <v>379</v>
      </c>
      <c r="DC6" s="125" t="s">
        <v>380</v>
      </c>
      <c r="DD6" s="125" t="s">
        <v>774</v>
      </c>
      <c r="DE6" s="125" t="s">
        <v>775</v>
      </c>
      <c r="DF6" s="125" t="s">
        <v>776</v>
      </c>
      <c r="DG6" s="125" t="s">
        <v>777</v>
      </c>
      <c r="DH6" s="125" t="s">
        <v>781</v>
      </c>
      <c r="DI6" s="125" t="s">
        <v>778</v>
      </c>
      <c r="DJ6" s="125" t="s">
        <v>779</v>
      </c>
      <c r="DK6" s="125" t="s">
        <v>780</v>
      </c>
      <c r="DL6" s="125"/>
      <c r="DM6" s="125" t="s">
        <v>379</v>
      </c>
      <c r="DN6" s="125" t="s">
        <v>380</v>
      </c>
      <c r="DO6" s="125" t="s">
        <v>779</v>
      </c>
      <c r="DP6" s="125"/>
      <c r="DQ6" s="125" t="s">
        <v>41</v>
      </c>
      <c r="DR6" s="125" t="s">
        <v>43</v>
      </c>
      <c r="DS6" s="125"/>
      <c r="DT6" s="125" t="s">
        <v>41</v>
      </c>
      <c r="DU6" s="125" t="s">
        <v>181</v>
      </c>
      <c r="DV6" s="125" t="s">
        <v>877</v>
      </c>
      <c r="DW6" s="125"/>
      <c r="DX6" s="125"/>
      <c r="DY6" s="125" t="s">
        <v>49</v>
      </c>
      <c r="DZ6" s="125"/>
      <c r="EA6" s="125"/>
      <c r="EB6" s="125"/>
      <c r="EC6" s="125"/>
      <c r="ED6" s="125"/>
      <c r="EE6" s="125"/>
      <c r="EF6" s="125"/>
      <c r="EG6" s="125"/>
      <c r="EH6" s="125"/>
      <c r="EI6" s="125"/>
      <c r="EJ6" s="125"/>
      <c r="EK6" s="125"/>
      <c r="EL6" s="125"/>
      <c r="EM6" s="125"/>
      <c r="EN6" s="125"/>
      <c r="EO6" s="125"/>
      <c r="EP6" s="125"/>
      <c r="EQ6" s="125"/>
      <c r="ER6" s="125"/>
      <c r="ES6" s="125"/>
      <c r="ET6" s="125"/>
      <c r="EU6" s="125"/>
      <c r="EV6" s="125"/>
      <c r="EW6" s="125"/>
      <c r="EX6" s="125"/>
      <c r="EY6" s="125"/>
      <c r="EZ6" s="125"/>
      <c r="FA6" s="125"/>
      <c r="FB6" s="125"/>
      <c r="FC6" s="125"/>
      <c r="FD6" s="125"/>
      <c r="FE6" s="125"/>
      <c r="FF6" s="125"/>
      <c r="FG6" s="125"/>
      <c r="FH6" s="125"/>
      <c r="FI6" s="125"/>
      <c r="FJ6" s="125"/>
      <c r="FK6" s="125"/>
      <c r="FL6" s="125"/>
      <c r="FM6" s="125"/>
      <c r="FN6" s="125"/>
      <c r="FO6" s="125"/>
      <c r="FP6" s="125"/>
      <c r="FQ6" s="125"/>
      <c r="FR6" s="125"/>
      <c r="FS6" s="125"/>
      <c r="FT6" s="125"/>
      <c r="FU6" s="125"/>
      <c r="FV6" s="125"/>
      <c r="FW6" s="125"/>
      <c r="FX6" s="125"/>
      <c r="FY6" s="125"/>
      <c r="FZ6" s="125"/>
      <c r="GA6" s="125"/>
      <c r="GB6" s="125"/>
      <c r="GC6" s="125"/>
      <c r="GD6" s="125"/>
      <c r="GE6" s="125"/>
      <c r="GF6" s="125"/>
    </row>
    <row r="7" spans="1:188" x14ac:dyDescent="0.3">
      <c r="A7" s="152"/>
      <c r="B7" s="152"/>
      <c r="C7" s="152"/>
      <c r="D7" s="152"/>
      <c r="E7" s="152"/>
      <c r="F7" s="152"/>
      <c r="G7" s="152"/>
      <c r="H7" s="152"/>
      <c r="I7" s="152"/>
      <c r="J7" s="155"/>
      <c r="K7" s="155"/>
      <c r="L7" s="155"/>
      <c r="O7" s="51">
        <v>6</v>
      </c>
      <c r="P7" s="51"/>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30"/>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t="s">
        <v>47</v>
      </c>
      <c r="CP7" s="125" t="s">
        <v>48</v>
      </c>
      <c r="CQ7" s="125"/>
      <c r="CR7" s="125"/>
      <c r="CS7" s="125"/>
      <c r="CT7" s="125"/>
      <c r="CU7" s="125"/>
      <c r="CV7" s="125" t="s">
        <v>53</v>
      </c>
      <c r="CW7" s="125" t="s">
        <v>54</v>
      </c>
      <c r="CX7" s="125" t="s">
        <v>772</v>
      </c>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t="s">
        <v>53</v>
      </c>
      <c r="DW7" s="125" t="s">
        <v>54</v>
      </c>
      <c r="DX7" s="125" t="s">
        <v>48</v>
      </c>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5"/>
      <c r="FZ7" s="125"/>
      <c r="GA7" s="125"/>
      <c r="GB7" s="125"/>
      <c r="GC7" s="125"/>
      <c r="GD7" s="125"/>
      <c r="GE7" s="125"/>
      <c r="GF7" s="125"/>
    </row>
    <row r="8" spans="1:188" ht="23.4" x14ac:dyDescent="0.3">
      <c r="A8" s="153"/>
      <c r="B8" s="153"/>
      <c r="C8" s="153"/>
      <c r="D8" s="153"/>
      <c r="E8" s="153"/>
      <c r="F8" s="153"/>
      <c r="G8" s="153"/>
      <c r="H8" s="153"/>
      <c r="I8" s="153"/>
      <c r="J8" s="156"/>
      <c r="K8" s="156"/>
      <c r="L8" s="156"/>
      <c r="O8" s="51"/>
      <c r="P8" s="139" t="s">
        <v>885</v>
      </c>
      <c r="Q8" s="124" t="s">
        <v>338</v>
      </c>
      <c r="R8" s="124" t="s">
        <v>338</v>
      </c>
      <c r="S8" s="124" t="s">
        <v>341</v>
      </c>
      <c r="T8" s="124" t="s">
        <v>338</v>
      </c>
      <c r="U8" s="124" t="s">
        <v>338</v>
      </c>
      <c r="V8" s="124" t="s">
        <v>338</v>
      </c>
      <c r="W8" s="124" t="s">
        <v>341</v>
      </c>
      <c r="X8" s="124" t="s">
        <v>338</v>
      </c>
      <c r="Y8" s="124" t="s">
        <v>341</v>
      </c>
      <c r="Z8" s="124" t="s">
        <v>341</v>
      </c>
      <c r="AA8" s="124" t="s">
        <v>341</v>
      </c>
      <c r="AB8" s="124" t="s">
        <v>341</v>
      </c>
      <c r="AC8" s="124" t="s">
        <v>338</v>
      </c>
      <c r="AD8" s="124" t="s">
        <v>338</v>
      </c>
      <c r="AE8" s="124" t="s">
        <v>338</v>
      </c>
      <c r="AF8" s="124" t="s">
        <v>338</v>
      </c>
      <c r="AG8" s="124" t="s">
        <v>338</v>
      </c>
      <c r="AH8" s="124" t="s">
        <v>338</v>
      </c>
      <c r="AI8" s="124" t="s">
        <v>338</v>
      </c>
      <c r="AJ8" s="124" t="s">
        <v>341</v>
      </c>
      <c r="AK8" s="124" t="s">
        <v>341</v>
      </c>
      <c r="AL8" s="124" t="s">
        <v>341</v>
      </c>
      <c r="AM8" s="124" t="s">
        <v>338</v>
      </c>
      <c r="AN8" s="124" t="s">
        <v>341</v>
      </c>
      <c r="AO8" s="124" t="s">
        <v>338</v>
      </c>
      <c r="AP8" s="124" t="s">
        <v>338</v>
      </c>
      <c r="AQ8" s="124" t="s">
        <v>338</v>
      </c>
      <c r="AR8" s="124" t="s">
        <v>341</v>
      </c>
      <c r="AS8" s="124" t="s">
        <v>338</v>
      </c>
      <c r="AT8" s="124" t="s">
        <v>341</v>
      </c>
      <c r="AU8" s="124" t="s">
        <v>338</v>
      </c>
      <c r="AV8" s="124" t="s">
        <v>338</v>
      </c>
      <c r="AW8" s="124" t="s">
        <v>338</v>
      </c>
      <c r="AX8" s="124" t="s">
        <v>338</v>
      </c>
      <c r="AY8" s="124" t="s">
        <v>338</v>
      </c>
      <c r="AZ8" s="124" t="s">
        <v>341</v>
      </c>
      <c r="BA8" s="124" t="s">
        <v>341</v>
      </c>
      <c r="BB8" s="124" t="s">
        <v>338</v>
      </c>
      <c r="BC8" s="124" t="s">
        <v>341</v>
      </c>
      <c r="BD8" s="124" t="s">
        <v>338</v>
      </c>
      <c r="BE8" s="124" t="s">
        <v>338</v>
      </c>
      <c r="BF8" s="124" t="s">
        <v>341</v>
      </c>
      <c r="BG8" s="124" t="s">
        <v>341</v>
      </c>
      <c r="BH8" s="130"/>
      <c r="BI8" s="125" t="s">
        <v>338</v>
      </c>
      <c r="BJ8" s="125" t="s">
        <v>338</v>
      </c>
      <c r="BK8" s="125" t="s">
        <v>341</v>
      </c>
      <c r="BL8" s="125" t="s">
        <v>338</v>
      </c>
      <c r="BM8" s="125" t="s">
        <v>338</v>
      </c>
      <c r="BN8" s="125" t="s">
        <v>338</v>
      </c>
      <c r="BO8" s="125" t="s">
        <v>341</v>
      </c>
      <c r="BP8" s="125" t="s">
        <v>338</v>
      </c>
      <c r="BQ8" s="125" t="s">
        <v>341</v>
      </c>
      <c r="BR8" s="125" t="s">
        <v>341</v>
      </c>
      <c r="BS8" s="125" t="s">
        <v>338</v>
      </c>
      <c r="BT8" s="125" t="s">
        <v>338</v>
      </c>
      <c r="BU8" s="125" t="s">
        <v>338</v>
      </c>
      <c r="BV8" s="125" t="s">
        <v>338</v>
      </c>
      <c r="BW8" s="125" t="s">
        <v>338</v>
      </c>
      <c r="BX8" s="125" t="s">
        <v>341</v>
      </c>
      <c r="BY8" s="125" t="s">
        <v>338</v>
      </c>
      <c r="BZ8" s="125" t="s">
        <v>341</v>
      </c>
      <c r="CA8" s="125" t="s">
        <v>338</v>
      </c>
      <c r="CB8" s="125" t="s">
        <v>338</v>
      </c>
      <c r="CC8" s="125" t="s">
        <v>341</v>
      </c>
      <c r="CD8" s="125" t="s">
        <v>338</v>
      </c>
      <c r="CE8" s="125" t="s">
        <v>341</v>
      </c>
      <c r="CF8" s="125" t="s">
        <v>338</v>
      </c>
      <c r="CG8" s="125" t="s">
        <v>341</v>
      </c>
      <c r="CH8" s="125" t="s">
        <v>341</v>
      </c>
      <c r="CI8" s="125" t="s">
        <v>338</v>
      </c>
      <c r="CJ8" s="125" t="s">
        <v>338</v>
      </c>
      <c r="CK8" s="125" t="s">
        <v>338</v>
      </c>
      <c r="CL8" s="125" t="s">
        <v>338</v>
      </c>
      <c r="CM8" s="125" t="s">
        <v>338</v>
      </c>
      <c r="CN8" s="125" t="s">
        <v>341</v>
      </c>
      <c r="CO8" s="125" t="s">
        <v>338</v>
      </c>
      <c r="CP8" s="125" t="s">
        <v>341</v>
      </c>
      <c r="CQ8" s="125" t="s">
        <v>338</v>
      </c>
      <c r="CR8" s="125" t="s">
        <v>341</v>
      </c>
      <c r="CS8" s="125" t="s">
        <v>338</v>
      </c>
      <c r="CT8" s="125" t="s">
        <v>341</v>
      </c>
      <c r="CU8" s="125" t="s">
        <v>341</v>
      </c>
      <c r="CV8" s="125" t="s">
        <v>338</v>
      </c>
      <c r="CW8" s="125" t="s">
        <v>338</v>
      </c>
      <c r="CX8" s="125" t="s">
        <v>341</v>
      </c>
      <c r="CY8" s="125" t="s">
        <v>338</v>
      </c>
      <c r="CZ8" s="125" t="s">
        <v>338</v>
      </c>
      <c r="DA8" s="125" t="s">
        <v>341</v>
      </c>
      <c r="DB8" s="125" t="s">
        <v>341</v>
      </c>
      <c r="DC8" s="125" t="s">
        <v>341</v>
      </c>
      <c r="DD8" s="125" t="s">
        <v>341</v>
      </c>
      <c r="DE8" s="125" t="s">
        <v>341</v>
      </c>
      <c r="DF8" s="125" t="s">
        <v>341</v>
      </c>
      <c r="DG8" s="125" t="s">
        <v>338</v>
      </c>
      <c r="DH8" s="125" t="s">
        <v>341</v>
      </c>
      <c r="DI8" s="125" t="s">
        <v>338</v>
      </c>
      <c r="DJ8" s="125" t="s">
        <v>341</v>
      </c>
      <c r="DK8" s="125" t="s">
        <v>341</v>
      </c>
      <c r="DL8" s="125" t="s">
        <v>341</v>
      </c>
      <c r="DM8" s="125" t="s">
        <v>338</v>
      </c>
      <c r="DN8" s="125" t="s">
        <v>341</v>
      </c>
      <c r="DO8" s="125" t="s">
        <v>338</v>
      </c>
      <c r="DP8" s="125" t="s">
        <v>341</v>
      </c>
      <c r="DQ8" s="125" t="s">
        <v>338</v>
      </c>
      <c r="DR8" s="125" t="s">
        <v>338</v>
      </c>
      <c r="DS8" s="125" t="s">
        <v>341</v>
      </c>
      <c r="DT8" s="125" t="s">
        <v>338</v>
      </c>
      <c r="DU8" s="125" t="s">
        <v>341</v>
      </c>
      <c r="DV8" s="125" t="s">
        <v>338</v>
      </c>
      <c r="DW8" s="125" t="s">
        <v>338</v>
      </c>
      <c r="DX8" s="125" t="s">
        <v>341</v>
      </c>
      <c r="DY8" s="125" t="s">
        <v>338</v>
      </c>
      <c r="DZ8" s="125" t="s">
        <v>341</v>
      </c>
      <c r="EA8" s="125" t="s">
        <v>341</v>
      </c>
      <c r="EB8" s="125" t="s">
        <v>341</v>
      </c>
      <c r="EC8" s="125" t="s">
        <v>341</v>
      </c>
      <c r="ED8" s="125" t="s">
        <v>338</v>
      </c>
      <c r="EE8" s="125" t="s">
        <v>338</v>
      </c>
      <c r="EF8" s="125" t="s">
        <v>338</v>
      </c>
      <c r="EG8" s="125" t="s">
        <v>341</v>
      </c>
      <c r="EH8" s="125" t="s">
        <v>338</v>
      </c>
      <c r="EI8" s="125" t="s">
        <v>338</v>
      </c>
      <c r="EJ8" s="125" t="s">
        <v>338</v>
      </c>
      <c r="EK8" s="125" t="s">
        <v>338</v>
      </c>
      <c r="EL8" s="125" t="s">
        <v>338</v>
      </c>
      <c r="EM8" s="125" t="s">
        <v>341</v>
      </c>
      <c r="EN8" s="125" t="s">
        <v>338</v>
      </c>
      <c r="EO8" s="125" t="s">
        <v>341</v>
      </c>
      <c r="EP8" s="125" t="s">
        <v>338</v>
      </c>
      <c r="EQ8" s="125" t="s">
        <v>341</v>
      </c>
      <c r="ER8" s="125" t="s">
        <v>341</v>
      </c>
      <c r="ES8" s="125" t="s">
        <v>338</v>
      </c>
      <c r="ET8" s="125" t="s">
        <v>338</v>
      </c>
      <c r="EU8" s="125" t="s">
        <v>338</v>
      </c>
      <c r="EV8" s="125" t="s">
        <v>338</v>
      </c>
      <c r="EW8" s="125" t="s">
        <v>341</v>
      </c>
      <c r="EX8" s="125" t="s">
        <v>338</v>
      </c>
      <c r="EY8" s="125" t="s">
        <v>338</v>
      </c>
      <c r="EZ8" s="125" t="s">
        <v>338</v>
      </c>
      <c r="FA8" s="125" t="s">
        <v>338</v>
      </c>
      <c r="FB8" s="125" t="s">
        <v>338</v>
      </c>
      <c r="FC8" s="125" t="s">
        <v>338</v>
      </c>
      <c r="FD8" s="125" t="s">
        <v>341</v>
      </c>
      <c r="FE8" s="125" t="s">
        <v>338</v>
      </c>
      <c r="FF8" s="125" t="s">
        <v>338</v>
      </c>
      <c r="FG8" s="125" t="s">
        <v>341</v>
      </c>
      <c r="FH8" s="125" t="s">
        <v>338</v>
      </c>
      <c r="FI8" s="125" t="s">
        <v>338</v>
      </c>
      <c r="FJ8" s="125" t="s">
        <v>341</v>
      </c>
      <c r="FK8" s="125" t="s">
        <v>341</v>
      </c>
      <c r="FL8" s="125" t="s">
        <v>338</v>
      </c>
      <c r="FM8" s="125" t="s">
        <v>341</v>
      </c>
      <c r="FN8" s="125" t="s">
        <v>341</v>
      </c>
      <c r="FO8" s="125" t="s">
        <v>341</v>
      </c>
      <c r="FP8" s="125" t="s">
        <v>341</v>
      </c>
      <c r="FQ8" s="125" t="s">
        <v>341</v>
      </c>
      <c r="FR8" s="125" t="s">
        <v>341</v>
      </c>
      <c r="FS8" s="125" t="s">
        <v>338</v>
      </c>
      <c r="FT8" s="125" t="s">
        <v>341</v>
      </c>
      <c r="FU8" s="125" t="s">
        <v>338</v>
      </c>
      <c r="FV8" s="125" t="s">
        <v>338</v>
      </c>
      <c r="FW8" s="125" t="s">
        <v>341</v>
      </c>
      <c r="FX8" s="125" t="s">
        <v>338</v>
      </c>
      <c r="FY8" s="125" t="s">
        <v>338</v>
      </c>
      <c r="FZ8" s="125" t="s">
        <v>338</v>
      </c>
      <c r="GA8" s="125" t="s">
        <v>338</v>
      </c>
      <c r="GB8" s="125" t="s">
        <v>338</v>
      </c>
      <c r="GC8" s="125" t="s">
        <v>338</v>
      </c>
      <c r="GD8" s="125" t="s">
        <v>338</v>
      </c>
      <c r="GE8" s="125" t="s">
        <v>338</v>
      </c>
      <c r="GF8" s="125" t="s">
        <v>341</v>
      </c>
    </row>
    <row r="9" spans="1:188" ht="21" hidden="1" customHeight="1" x14ac:dyDescent="0.3">
      <c r="A9" s="126"/>
      <c r="B9" s="126"/>
      <c r="C9" s="126"/>
      <c r="D9" s="126"/>
      <c r="E9" s="126"/>
      <c r="F9" s="126"/>
      <c r="G9" s="126"/>
      <c r="H9" s="126"/>
      <c r="I9" s="126"/>
      <c r="J9" s="138"/>
      <c r="K9" s="138"/>
      <c r="L9" s="138"/>
      <c r="O9" s="51"/>
      <c r="P9" s="51"/>
      <c r="Q9" s="124" t="s">
        <v>879</v>
      </c>
      <c r="R9" s="124" t="s">
        <v>879</v>
      </c>
      <c r="S9" s="124" t="s">
        <v>879</v>
      </c>
      <c r="T9" s="124" t="s">
        <v>879</v>
      </c>
      <c r="U9" s="124" t="s">
        <v>879</v>
      </c>
      <c r="V9" s="124" t="s">
        <v>879</v>
      </c>
      <c r="W9" s="124" t="s">
        <v>879</v>
      </c>
      <c r="X9" s="124" t="s">
        <v>879</v>
      </c>
      <c r="Y9" s="124" t="s">
        <v>879</v>
      </c>
      <c r="Z9" s="124" t="s">
        <v>879</v>
      </c>
      <c r="AA9" s="124" t="s">
        <v>880</v>
      </c>
      <c r="AB9" s="124" t="s">
        <v>881</v>
      </c>
      <c r="AC9" s="124" t="s">
        <v>881</v>
      </c>
      <c r="AD9" s="124" t="s">
        <v>881</v>
      </c>
      <c r="AE9" s="124" t="s">
        <v>881</v>
      </c>
      <c r="AF9" s="124" t="s">
        <v>881</v>
      </c>
      <c r="AG9" s="124" t="s">
        <v>881</v>
      </c>
      <c r="AH9" s="124" t="s">
        <v>881</v>
      </c>
      <c r="AI9" s="124" t="s">
        <v>881</v>
      </c>
      <c r="AJ9" s="124" t="s">
        <v>881</v>
      </c>
      <c r="AK9" s="124" t="s">
        <v>881</v>
      </c>
      <c r="AL9" s="124" t="s">
        <v>881</v>
      </c>
      <c r="AM9" s="124" t="s">
        <v>881</v>
      </c>
      <c r="AN9" s="124" t="s">
        <v>881</v>
      </c>
      <c r="AO9" s="124" t="s">
        <v>881</v>
      </c>
      <c r="AP9" s="124" t="s">
        <v>881</v>
      </c>
      <c r="AQ9" s="124" t="s">
        <v>881</v>
      </c>
      <c r="AR9" s="124" t="s">
        <v>881</v>
      </c>
      <c r="AS9" s="124" t="s">
        <v>881</v>
      </c>
      <c r="AT9" s="124" t="s">
        <v>881</v>
      </c>
      <c r="AU9" s="124" t="s">
        <v>881</v>
      </c>
      <c r="AV9" s="124" t="s">
        <v>881</v>
      </c>
      <c r="AW9" s="124" t="s">
        <v>881</v>
      </c>
      <c r="AX9" s="124" t="s">
        <v>880</v>
      </c>
      <c r="AY9" s="124" t="s">
        <v>880</v>
      </c>
      <c r="AZ9" s="124" t="s">
        <v>880</v>
      </c>
      <c r="BA9" s="124" t="s">
        <v>880</v>
      </c>
      <c r="BB9" s="124" t="s">
        <v>880</v>
      </c>
      <c r="BC9" s="124" t="s">
        <v>880</v>
      </c>
      <c r="BD9" s="124" t="s">
        <v>880</v>
      </c>
      <c r="BE9" s="124" t="s">
        <v>880</v>
      </c>
      <c r="BF9" s="124" t="s">
        <v>880</v>
      </c>
      <c r="BG9" s="124" t="s">
        <v>880</v>
      </c>
      <c r="BH9" s="130"/>
      <c r="BI9" s="125" t="s">
        <v>880</v>
      </c>
      <c r="BJ9" s="125" t="s">
        <v>880</v>
      </c>
      <c r="BK9" s="125" t="s">
        <v>880</v>
      </c>
      <c r="BL9" s="125" t="s">
        <v>880</v>
      </c>
      <c r="BM9" s="125" t="s">
        <v>880</v>
      </c>
      <c r="BN9" s="125" t="s">
        <v>880</v>
      </c>
      <c r="BO9" s="125" t="s">
        <v>880</v>
      </c>
      <c r="BP9" s="125" t="s">
        <v>880</v>
      </c>
      <c r="BQ9" s="125" t="s">
        <v>880</v>
      </c>
      <c r="BR9" s="125" t="s">
        <v>880</v>
      </c>
      <c r="BS9" s="125" t="s">
        <v>880</v>
      </c>
      <c r="BT9" s="125" t="s">
        <v>880</v>
      </c>
      <c r="BU9" s="125" t="s">
        <v>880</v>
      </c>
      <c r="BV9" s="125" t="s">
        <v>880</v>
      </c>
      <c r="BW9" s="125" t="s">
        <v>880</v>
      </c>
      <c r="BX9" s="125" t="s">
        <v>880</v>
      </c>
      <c r="BY9" s="125" t="s">
        <v>880</v>
      </c>
      <c r="BZ9" s="125" t="s">
        <v>880</v>
      </c>
      <c r="CA9" s="125" t="s">
        <v>880</v>
      </c>
      <c r="CB9" s="125" t="s">
        <v>880</v>
      </c>
      <c r="CC9" s="125" t="s">
        <v>880</v>
      </c>
      <c r="CD9" s="125" t="s">
        <v>880</v>
      </c>
      <c r="CE9" s="125" t="s">
        <v>881</v>
      </c>
      <c r="CF9" s="125" t="s">
        <v>881</v>
      </c>
      <c r="CG9" s="125" t="s">
        <v>881</v>
      </c>
      <c r="CH9" s="125" t="s">
        <v>881</v>
      </c>
      <c r="CI9" s="125" t="s">
        <v>881</v>
      </c>
      <c r="CJ9" s="125" t="s">
        <v>881</v>
      </c>
      <c r="CK9" s="125" t="s">
        <v>881</v>
      </c>
      <c r="CL9" s="125" t="s">
        <v>881</v>
      </c>
      <c r="CM9" s="125" t="s">
        <v>881</v>
      </c>
      <c r="CN9" s="125" t="s">
        <v>881</v>
      </c>
      <c r="CO9" s="125" t="s">
        <v>881</v>
      </c>
      <c r="CP9" s="125" t="s">
        <v>881</v>
      </c>
      <c r="CQ9" s="125" t="s">
        <v>881</v>
      </c>
      <c r="CR9" s="125" t="s">
        <v>881</v>
      </c>
      <c r="CS9" s="125" t="s">
        <v>881</v>
      </c>
      <c r="CT9" s="125" t="s">
        <v>881</v>
      </c>
      <c r="CU9" s="125" t="s">
        <v>881</v>
      </c>
      <c r="CV9" s="125" t="s">
        <v>881</v>
      </c>
      <c r="CW9" s="125" t="s">
        <v>881</v>
      </c>
      <c r="CX9" s="125" t="s">
        <v>881</v>
      </c>
      <c r="CY9" s="125" t="s">
        <v>881</v>
      </c>
      <c r="CZ9" s="125" t="s">
        <v>881</v>
      </c>
      <c r="DA9" s="125" t="s">
        <v>881</v>
      </c>
      <c r="DB9" s="125" t="s">
        <v>881</v>
      </c>
      <c r="DC9" s="125" t="s">
        <v>881</v>
      </c>
      <c r="DD9" s="125" t="s">
        <v>881</v>
      </c>
      <c r="DE9" s="125" t="s">
        <v>881</v>
      </c>
      <c r="DF9" s="125" t="s">
        <v>881</v>
      </c>
      <c r="DG9" s="125" t="s">
        <v>881</v>
      </c>
      <c r="DH9" s="125" t="s">
        <v>881</v>
      </c>
      <c r="DI9" s="125" t="s">
        <v>881</v>
      </c>
      <c r="DJ9" s="125" t="s">
        <v>881</v>
      </c>
      <c r="DK9" s="125" t="s">
        <v>881</v>
      </c>
      <c r="DL9" s="125" t="s">
        <v>881</v>
      </c>
      <c r="DM9" s="125" t="s">
        <v>881</v>
      </c>
      <c r="DN9" s="125" t="s">
        <v>881</v>
      </c>
      <c r="DO9" s="125" t="s">
        <v>881</v>
      </c>
      <c r="DP9" s="125" t="s">
        <v>881</v>
      </c>
      <c r="DQ9" s="125" t="s">
        <v>881</v>
      </c>
      <c r="DR9" s="125" t="s">
        <v>881</v>
      </c>
      <c r="DS9" s="125" t="s">
        <v>881</v>
      </c>
      <c r="DT9" s="125" t="s">
        <v>881</v>
      </c>
      <c r="DU9" s="125" t="s">
        <v>881</v>
      </c>
      <c r="DV9" s="125" t="s">
        <v>881</v>
      </c>
      <c r="DW9" s="125" t="s">
        <v>881</v>
      </c>
      <c r="DX9" s="125" t="s">
        <v>881</v>
      </c>
      <c r="DY9" s="125" t="s">
        <v>881</v>
      </c>
      <c r="DZ9" s="125" t="s">
        <v>881</v>
      </c>
      <c r="EA9" s="125" t="s">
        <v>881</v>
      </c>
      <c r="EB9" s="125" t="s">
        <v>881</v>
      </c>
      <c r="EC9" s="125" t="s">
        <v>881</v>
      </c>
      <c r="ED9" s="125" t="s">
        <v>880</v>
      </c>
      <c r="EE9" s="125" t="s">
        <v>880</v>
      </c>
      <c r="EF9" s="125" t="s">
        <v>880</v>
      </c>
      <c r="EG9" s="125" t="s">
        <v>880</v>
      </c>
      <c r="EH9" s="125" t="s">
        <v>880</v>
      </c>
      <c r="EI9" s="125" t="s">
        <v>880</v>
      </c>
      <c r="EJ9" s="125" t="s">
        <v>880</v>
      </c>
      <c r="EK9" s="125" t="s">
        <v>880</v>
      </c>
      <c r="EL9" s="125" t="s">
        <v>880</v>
      </c>
      <c r="EM9" s="125" t="s">
        <v>880</v>
      </c>
      <c r="EN9" s="125" t="s">
        <v>880</v>
      </c>
      <c r="EO9" s="125" t="s">
        <v>880</v>
      </c>
      <c r="EP9" s="125" t="s">
        <v>880</v>
      </c>
      <c r="EQ9" s="125" t="s">
        <v>880</v>
      </c>
      <c r="ER9" s="125" t="s">
        <v>880</v>
      </c>
      <c r="ES9" s="125" t="s">
        <v>880</v>
      </c>
      <c r="ET9" s="125" t="s">
        <v>880</v>
      </c>
      <c r="EU9" s="125" t="s">
        <v>880</v>
      </c>
      <c r="EV9" s="125" t="s">
        <v>880</v>
      </c>
      <c r="EW9" s="125" t="s">
        <v>880</v>
      </c>
      <c r="EX9" s="125" t="s">
        <v>880</v>
      </c>
      <c r="EY9" s="125" t="s">
        <v>880</v>
      </c>
      <c r="EZ9" s="125" t="s">
        <v>880</v>
      </c>
      <c r="FA9" s="125" t="s">
        <v>880</v>
      </c>
      <c r="FB9" s="125" t="s">
        <v>880</v>
      </c>
      <c r="FC9" s="125" t="s">
        <v>880</v>
      </c>
      <c r="FD9" s="125" t="s">
        <v>880</v>
      </c>
      <c r="FE9" s="125" t="s">
        <v>880</v>
      </c>
      <c r="FF9" s="125" t="s">
        <v>880</v>
      </c>
      <c r="FG9" s="125" t="s">
        <v>880</v>
      </c>
      <c r="FH9" s="125" t="s">
        <v>880</v>
      </c>
      <c r="FI9" s="125" t="s">
        <v>880</v>
      </c>
      <c r="FJ9" s="125" t="s">
        <v>880</v>
      </c>
      <c r="FK9" s="125" t="s">
        <v>880</v>
      </c>
      <c r="FL9" s="125" t="s">
        <v>880</v>
      </c>
      <c r="FM9" s="125" t="s">
        <v>880</v>
      </c>
      <c r="FN9" s="125" t="s">
        <v>880</v>
      </c>
      <c r="FO9" s="125" t="s">
        <v>880</v>
      </c>
      <c r="FP9" s="125" t="s">
        <v>880</v>
      </c>
      <c r="FQ9" s="125" t="s">
        <v>880</v>
      </c>
      <c r="FR9" s="125" t="s">
        <v>880</v>
      </c>
      <c r="FS9" s="125" t="s">
        <v>880</v>
      </c>
      <c r="FT9" s="125" t="s">
        <v>880</v>
      </c>
      <c r="FU9" s="125" t="s">
        <v>880</v>
      </c>
      <c r="FV9" s="125" t="s">
        <v>880</v>
      </c>
      <c r="FW9" s="125" t="s">
        <v>880</v>
      </c>
      <c r="FX9" s="125" t="s">
        <v>880</v>
      </c>
      <c r="FY9" s="125" t="s">
        <v>880</v>
      </c>
      <c r="FZ9" s="125" t="s">
        <v>880</v>
      </c>
      <c r="GA9" s="125" t="s">
        <v>880</v>
      </c>
      <c r="GB9" s="125" t="s">
        <v>880</v>
      </c>
      <c r="GC9" s="125" t="s">
        <v>880</v>
      </c>
      <c r="GD9" s="125" t="s">
        <v>880</v>
      </c>
      <c r="GE9" s="125" t="s">
        <v>880</v>
      </c>
      <c r="GF9" s="125" t="s">
        <v>880</v>
      </c>
    </row>
    <row r="10" spans="1:188" s="116" customFormat="1" ht="14.4" hidden="1" customHeight="1" x14ac:dyDescent="0.35">
      <c r="A10" s="136"/>
      <c r="B10" s="136"/>
      <c r="C10" s="136"/>
      <c r="D10" s="136"/>
      <c r="E10" s="136"/>
      <c r="F10" s="136"/>
      <c r="G10" s="136"/>
      <c r="H10" s="136"/>
      <c r="I10" s="136"/>
      <c r="J10" s="137"/>
      <c r="K10" s="137"/>
      <c r="L10" s="137"/>
      <c r="M10" s="127" t="s">
        <v>859</v>
      </c>
      <c r="N10" s="123" t="s">
        <v>860</v>
      </c>
      <c r="O10" s="123" t="s">
        <v>861</v>
      </c>
      <c r="P10" s="128"/>
      <c r="Q10" s="135">
        <f>3</f>
        <v>3</v>
      </c>
      <c r="R10" s="135">
        <f>Q10+1</f>
        <v>4</v>
      </c>
      <c r="S10" s="135">
        <f t="shared" ref="S10:AB10" si="0">R10+1</f>
        <v>5</v>
      </c>
      <c r="T10" s="135">
        <f t="shared" si="0"/>
        <v>6</v>
      </c>
      <c r="U10" s="135">
        <f t="shared" si="0"/>
        <v>7</v>
      </c>
      <c r="V10" s="135">
        <f t="shared" si="0"/>
        <v>8</v>
      </c>
      <c r="W10" s="135">
        <f t="shared" si="0"/>
        <v>9</v>
      </c>
      <c r="X10" s="135">
        <f t="shared" si="0"/>
        <v>10</v>
      </c>
      <c r="Y10" s="135">
        <f t="shared" si="0"/>
        <v>11</v>
      </c>
      <c r="Z10" s="135">
        <f t="shared" si="0"/>
        <v>12</v>
      </c>
      <c r="AA10" s="135">
        <f t="shared" si="0"/>
        <v>13</v>
      </c>
      <c r="AB10" s="135">
        <f t="shared" si="0"/>
        <v>14</v>
      </c>
      <c r="AC10" s="135">
        <f t="shared" ref="AC10:CE10" si="1">AB10+1</f>
        <v>15</v>
      </c>
      <c r="AD10" s="135">
        <f t="shared" si="1"/>
        <v>16</v>
      </c>
      <c r="AE10" s="135">
        <f t="shared" si="1"/>
        <v>17</v>
      </c>
      <c r="AF10" s="135">
        <f t="shared" si="1"/>
        <v>18</v>
      </c>
      <c r="AG10" s="135">
        <f t="shared" si="1"/>
        <v>19</v>
      </c>
      <c r="AH10" s="135">
        <f t="shared" si="1"/>
        <v>20</v>
      </c>
      <c r="AI10" s="135">
        <f t="shared" si="1"/>
        <v>21</v>
      </c>
      <c r="AJ10" s="135">
        <f t="shared" si="1"/>
        <v>22</v>
      </c>
      <c r="AK10" s="135">
        <f t="shared" si="1"/>
        <v>23</v>
      </c>
      <c r="AL10" s="135">
        <f t="shared" si="1"/>
        <v>24</v>
      </c>
      <c r="AM10" s="135">
        <f t="shared" si="1"/>
        <v>25</v>
      </c>
      <c r="AN10" s="135">
        <f t="shared" si="1"/>
        <v>26</v>
      </c>
      <c r="AO10" s="135">
        <f t="shared" si="1"/>
        <v>27</v>
      </c>
      <c r="AP10" s="135">
        <f t="shared" si="1"/>
        <v>28</v>
      </c>
      <c r="AQ10" s="135">
        <f t="shared" si="1"/>
        <v>29</v>
      </c>
      <c r="AR10" s="135">
        <f t="shared" si="1"/>
        <v>30</v>
      </c>
      <c r="AS10" s="135">
        <f t="shared" si="1"/>
        <v>31</v>
      </c>
      <c r="AT10" s="135">
        <f t="shared" si="1"/>
        <v>32</v>
      </c>
      <c r="AU10" s="135">
        <f t="shared" si="1"/>
        <v>33</v>
      </c>
      <c r="AV10" s="135">
        <f t="shared" si="1"/>
        <v>34</v>
      </c>
      <c r="AW10" s="135">
        <f t="shared" si="1"/>
        <v>35</v>
      </c>
      <c r="AX10" s="135">
        <f t="shared" si="1"/>
        <v>36</v>
      </c>
      <c r="AY10" s="135">
        <f t="shared" si="1"/>
        <v>37</v>
      </c>
      <c r="AZ10" s="135">
        <f t="shared" si="1"/>
        <v>38</v>
      </c>
      <c r="BA10" s="135">
        <f t="shared" si="1"/>
        <v>39</v>
      </c>
      <c r="BB10" s="135">
        <f t="shared" si="1"/>
        <v>40</v>
      </c>
      <c r="BC10" s="135">
        <f t="shared" si="1"/>
        <v>41</v>
      </c>
      <c r="BD10" s="135">
        <f t="shared" si="1"/>
        <v>42</v>
      </c>
      <c r="BE10" s="135">
        <f t="shared" si="1"/>
        <v>43</v>
      </c>
      <c r="BF10" s="135">
        <f t="shared" si="1"/>
        <v>44</v>
      </c>
      <c r="BG10" s="135">
        <f t="shared" si="1"/>
        <v>45</v>
      </c>
      <c r="BH10" s="135">
        <f t="shared" si="1"/>
        <v>46</v>
      </c>
      <c r="BI10" s="135">
        <f t="shared" si="1"/>
        <v>47</v>
      </c>
      <c r="BJ10" s="135">
        <f t="shared" si="1"/>
        <v>48</v>
      </c>
      <c r="BK10" s="135">
        <f t="shared" si="1"/>
        <v>49</v>
      </c>
      <c r="BL10" s="135">
        <f t="shared" si="1"/>
        <v>50</v>
      </c>
      <c r="BM10" s="135">
        <f t="shared" si="1"/>
        <v>51</v>
      </c>
      <c r="BN10" s="135">
        <f t="shared" si="1"/>
        <v>52</v>
      </c>
      <c r="BO10" s="135">
        <f t="shared" si="1"/>
        <v>53</v>
      </c>
      <c r="BP10" s="135">
        <f t="shared" si="1"/>
        <v>54</v>
      </c>
      <c r="BQ10" s="135">
        <f t="shared" si="1"/>
        <v>55</v>
      </c>
      <c r="BR10" s="135">
        <f t="shared" si="1"/>
        <v>56</v>
      </c>
      <c r="BS10" s="135">
        <f t="shared" si="1"/>
        <v>57</v>
      </c>
      <c r="BT10" s="135">
        <f t="shared" si="1"/>
        <v>58</v>
      </c>
      <c r="BU10" s="135">
        <f t="shared" si="1"/>
        <v>59</v>
      </c>
      <c r="BV10" s="135">
        <f t="shared" si="1"/>
        <v>60</v>
      </c>
      <c r="BW10" s="135">
        <f t="shared" si="1"/>
        <v>61</v>
      </c>
      <c r="BX10" s="135">
        <f t="shared" si="1"/>
        <v>62</v>
      </c>
      <c r="BY10" s="135">
        <f t="shared" si="1"/>
        <v>63</v>
      </c>
      <c r="BZ10" s="135">
        <f t="shared" si="1"/>
        <v>64</v>
      </c>
      <c r="CA10" s="135">
        <f t="shared" si="1"/>
        <v>65</v>
      </c>
      <c r="CB10" s="135">
        <f t="shared" si="1"/>
        <v>66</v>
      </c>
      <c r="CC10" s="135">
        <f t="shared" si="1"/>
        <v>67</v>
      </c>
      <c r="CD10" s="135">
        <f t="shared" si="1"/>
        <v>68</v>
      </c>
      <c r="CE10" s="135">
        <f t="shared" si="1"/>
        <v>69</v>
      </c>
      <c r="CF10" s="135">
        <f t="shared" ref="CF10:CP10" si="2">CE10+1</f>
        <v>70</v>
      </c>
      <c r="CG10" s="135">
        <f t="shared" si="2"/>
        <v>71</v>
      </c>
      <c r="CH10" s="135">
        <f t="shared" si="2"/>
        <v>72</v>
      </c>
      <c r="CI10" s="135">
        <f t="shared" si="2"/>
        <v>73</v>
      </c>
      <c r="CJ10" s="135">
        <f t="shared" si="2"/>
        <v>74</v>
      </c>
      <c r="CK10" s="135">
        <f t="shared" si="2"/>
        <v>75</v>
      </c>
      <c r="CL10" s="135">
        <f t="shared" si="2"/>
        <v>76</v>
      </c>
      <c r="CM10" s="135">
        <f t="shared" si="2"/>
        <v>77</v>
      </c>
      <c r="CN10" s="135">
        <f t="shared" si="2"/>
        <v>78</v>
      </c>
      <c r="CO10" s="135">
        <f t="shared" si="2"/>
        <v>79</v>
      </c>
      <c r="CP10" s="135">
        <f t="shared" si="2"/>
        <v>80</v>
      </c>
      <c r="CQ10" s="135">
        <f t="shared" ref="CQ10:ED10" si="3">CP10+1</f>
        <v>81</v>
      </c>
      <c r="CR10" s="135">
        <f t="shared" si="3"/>
        <v>82</v>
      </c>
      <c r="CS10" s="135">
        <f t="shared" si="3"/>
        <v>83</v>
      </c>
      <c r="CT10" s="135">
        <f t="shared" si="3"/>
        <v>84</v>
      </c>
      <c r="CU10" s="135">
        <f t="shared" si="3"/>
        <v>85</v>
      </c>
      <c r="CV10" s="135">
        <f t="shared" si="3"/>
        <v>86</v>
      </c>
      <c r="CW10" s="135">
        <f t="shared" si="3"/>
        <v>87</v>
      </c>
      <c r="CX10" s="135">
        <f t="shared" si="3"/>
        <v>88</v>
      </c>
      <c r="CY10" s="135">
        <f t="shared" si="3"/>
        <v>89</v>
      </c>
      <c r="CZ10" s="135">
        <f t="shared" si="3"/>
        <v>90</v>
      </c>
      <c r="DA10" s="135">
        <f t="shared" si="3"/>
        <v>91</v>
      </c>
      <c r="DB10" s="135">
        <f t="shared" si="3"/>
        <v>92</v>
      </c>
      <c r="DC10" s="135">
        <f t="shared" si="3"/>
        <v>93</v>
      </c>
      <c r="DD10" s="135">
        <f t="shared" si="3"/>
        <v>94</v>
      </c>
      <c r="DE10" s="135">
        <f t="shared" si="3"/>
        <v>95</v>
      </c>
      <c r="DF10" s="135">
        <f t="shared" si="3"/>
        <v>96</v>
      </c>
      <c r="DG10" s="135">
        <f t="shared" si="3"/>
        <v>97</v>
      </c>
      <c r="DH10" s="135">
        <f t="shared" si="3"/>
        <v>98</v>
      </c>
      <c r="DI10" s="135">
        <f t="shared" si="3"/>
        <v>99</v>
      </c>
      <c r="DJ10" s="135">
        <f t="shared" si="3"/>
        <v>100</v>
      </c>
      <c r="DK10" s="135">
        <f t="shared" si="3"/>
        <v>101</v>
      </c>
      <c r="DL10" s="135">
        <f t="shared" si="3"/>
        <v>102</v>
      </c>
      <c r="DM10" s="135">
        <f t="shared" si="3"/>
        <v>103</v>
      </c>
      <c r="DN10" s="135">
        <f t="shared" si="3"/>
        <v>104</v>
      </c>
      <c r="DO10" s="135">
        <f t="shared" si="3"/>
        <v>105</v>
      </c>
      <c r="DP10" s="135">
        <f t="shared" si="3"/>
        <v>106</v>
      </c>
      <c r="DQ10" s="135">
        <f t="shared" si="3"/>
        <v>107</v>
      </c>
      <c r="DR10" s="135">
        <f t="shared" si="3"/>
        <v>108</v>
      </c>
      <c r="DS10" s="135">
        <f t="shared" si="3"/>
        <v>109</v>
      </c>
      <c r="DT10" s="135">
        <f t="shared" si="3"/>
        <v>110</v>
      </c>
      <c r="DU10" s="135">
        <f t="shared" si="3"/>
        <v>111</v>
      </c>
      <c r="DV10" s="135">
        <f t="shared" si="3"/>
        <v>112</v>
      </c>
      <c r="DW10" s="135">
        <f t="shared" si="3"/>
        <v>113</v>
      </c>
      <c r="DX10" s="135">
        <f t="shared" si="3"/>
        <v>114</v>
      </c>
      <c r="DY10" s="135">
        <f t="shared" si="3"/>
        <v>115</v>
      </c>
      <c r="DZ10" s="135">
        <f t="shared" si="3"/>
        <v>116</v>
      </c>
      <c r="EA10" s="135">
        <f t="shared" si="3"/>
        <v>117</v>
      </c>
      <c r="EB10" s="135">
        <f t="shared" si="3"/>
        <v>118</v>
      </c>
      <c r="EC10" s="135">
        <f t="shared" si="3"/>
        <v>119</v>
      </c>
      <c r="ED10" s="135">
        <f t="shared" si="3"/>
        <v>120</v>
      </c>
      <c r="EE10" s="135">
        <f t="shared" ref="EE10:FM10" si="4">ED10+1</f>
        <v>121</v>
      </c>
      <c r="EF10" s="135">
        <f t="shared" si="4"/>
        <v>122</v>
      </c>
      <c r="EG10" s="135">
        <f t="shared" si="4"/>
        <v>123</v>
      </c>
      <c r="EH10" s="135">
        <f t="shared" si="4"/>
        <v>124</v>
      </c>
      <c r="EI10" s="135">
        <f t="shared" si="4"/>
        <v>125</v>
      </c>
      <c r="EJ10" s="135">
        <f t="shared" si="4"/>
        <v>126</v>
      </c>
      <c r="EK10" s="135">
        <f t="shared" si="4"/>
        <v>127</v>
      </c>
      <c r="EL10" s="135">
        <f t="shared" si="4"/>
        <v>128</v>
      </c>
      <c r="EM10" s="135">
        <f t="shared" si="4"/>
        <v>129</v>
      </c>
      <c r="EN10" s="135">
        <f t="shared" si="4"/>
        <v>130</v>
      </c>
      <c r="EO10" s="135">
        <f t="shared" si="4"/>
        <v>131</v>
      </c>
      <c r="EP10" s="135">
        <f t="shared" si="4"/>
        <v>132</v>
      </c>
      <c r="EQ10" s="135">
        <f t="shared" si="4"/>
        <v>133</v>
      </c>
      <c r="ER10" s="135">
        <f t="shared" si="4"/>
        <v>134</v>
      </c>
      <c r="ES10" s="135">
        <f t="shared" si="4"/>
        <v>135</v>
      </c>
      <c r="ET10" s="135">
        <f t="shared" si="4"/>
        <v>136</v>
      </c>
      <c r="EU10" s="135">
        <f t="shared" si="4"/>
        <v>137</v>
      </c>
      <c r="EV10" s="135">
        <f t="shared" si="4"/>
        <v>138</v>
      </c>
      <c r="EW10" s="135">
        <f t="shared" si="4"/>
        <v>139</v>
      </c>
      <c r="EX10" s="135">
        <f t="shared" si="4"/>
        <v>140</v>
      </c>
      <c r="EY10" s="135">
        <f t="shared" si="4"/>
        <v>141</v>
      </c>
      <c r="EZ10" s="135">
        <f t="shared" si="4"/>
        <v>142</v>
      </c>
      <c r="FA10" s="135">
        <f t="shared" si="4"/>
        <v>143</v>
      </c>
      <c r="FB10" s="135">
        <f t="shared" si="4"/>
        <v>144</v>
      </c>
      <c r="FC10" s="135">
        <f t="shared" si="4"/>
        <v>145</v>
      </c>
      <c r="FD10" s="135">
        <f t="shared" si="4"/>
        <v>146</v>
      </c>
      <c r="FE10" s="135">
        <f t="shared" si="4"/>
        <v>147</v>
      </c>
      <c r="FF10" s="135">
        <f t="shared" si="4"/>
        <v>148</v>
      </c>
      <c r="FG10" s="135">
        <f t="shared" si="4"/>
        <v>149</v>
      </c>
      <c r="FH10" s="135">
        <f t="shared" si="4"/>
        <v>150</v>
      </c>
      <c r="FI10" s="135">
        <f t="shared" si="4"/>
        <v>151</v>
      </c>
      <c r="FJ10" s="135">
        <f t="shared" si="4"/>
        <v>152</v>
      </c>
      <c r="FK10" s="135">
        <f t="shared" si="4"/>
        <v>153</v>
      </c>
      <c r="FL10" s="135">
        <f t="shared" si="4"/>
        <v>154</v>
      </c>
      <c r="FM10" s="135">
        <f t="shared" si="4"/>
        <v>155</v>
      </c>
      <c r="FN10" s="135">
        <f t="shared" ref="FN10:GF10" si="5">FM10+1</f>
        <v>156</v>
      </c>
      <c r="FO10" s="135">
        <f t="shared" si="5"/>
        <v>157</v>
      </c>
      <c r="FP10" s="135">
        <f t="shared" si="5"/>
        <v>158</v>
      </c>
      <c r="FQ10" s="135">
        <f t="shared" si="5"/>
        <v>159</v>
      </c>
      <c r="FR10" s="135">
        <f t="shared" si="5"/>
        <v>160</v>
      </c>
      <c r="FS10" s="135">
        <f t="shared" si="5"/>
        <v>161</v>
      </c>
      <c r="FT10" s="135">
        <f t="shared" si="5"/>
        <v>162</v>
      </c>
      <c r="FU10" s="135">
        <f t="shared" si="5"/>
        <v>163</v>
      </c>
      <c r="FV10" s="135">
        <f t="shared" si="5"/>
        <v>164</v>
      </c>
      <c r="FW10" s="135">
        <f t="shared" si="5"/>
        <v>165</v>
      </c>
      <c r="FX10" s="135">
        <f t="shared" si="5"/>
        <v>166</v>
      </c>
      <c r="FY10" s="135">
        <f t="shared" si="5"/>
        <v>167</v>
      </c>
      <c r="FZ10" s="135">
        <f t="shared" si="5"/>
        <v>168</v>
      </c>
      <c r="GA10" s="135">
        <f t="shared" si="5"/>
        <v>169</v>
      </c>
      <c r="GB10" s="135">
        <f t="shared" si="5"/>
        <v>170</v>
      </c>
      <c r="GC10" s="135">
        <f t="shared" si="5"/>
        <v>171</v>
      </c>
      <c r="GD10" s="135">
        <f t="shared" si="5"/>
        <v>172</v>
      </c>
      <c r="GE10" s="135">
        <f t="shared" si="5"/>
        <v>173</v>
      </c>
      <c r="GF10" s="135">
        <f t="shared" si="5"/>
        <v>174</v>
      </c>
    </row>
    <row r="11" spans="1:188" hidden="1" x14ac:dyDescent="0.3">
      <c r="A11" s="43"/>
      <c r="B11" s="47"/>
      <c r="C11" s="43"/>
      <c r="D11" s="43"/>
      <c r="E11" s="45"/>
      <c r="F11" s="43"/>
      <c r="G11" s="43"/>
      <c r="H11" s="43"/>
      <c r="I11" s="119"/>
      <c r="J11" s="119"/>
      <c r="K11" s="43"/>
      <c r="L11" s="50"/>
      <c r="M11" s="119" t="s">
        <v>487</v>
      </c>
      <c r="N11" s="119" t="s">
        <v>129</v>
      </c>
      <c r="O11" s="119" t="str">
        <f>TG!X1</f>
        <v>Plaatsen</v>
      </c>
      <c r="P11" s="51"/>
      <c r="Q11" s="43" t="str">
        <f>TG!$X$2</f>
        <v>Ja</v>
      </c>
      <c r="R11" s="43" t="str">
        <f>TG!$X$3</f>
        <v>Ja</v>
      </c>
      <c r="S11" s="43" t="str">
        <f>TG!$X$4</f>
        <v>Optie</v>
      </c>
      <c r="T11" s="43" t="str">
        <f>TG!$X$5</f>
        <v>Ja</v>
      </c>
      <c r="U11" s="43" t="str">
        <f>TG!$X$6</f>
        <v>Ja</v>
      </c>
      <c r="V11" s="43" t="str">
        <f>TG!$X$7</f>
        <v>Ja</v>
      </c>
      <c r="W11" s="43" t="str">
        <f>TG!$X$8</f>
        <v>Nee</v>
      </c>
      <c r="X11" s="43" t="str">
        <f>TG!$X$9</f>
        <v>Ja</v>
      </c>
      <c r="Y11" s="43" t="str">
        <f>TG!$X$10</f>
        <v>Nee</v>
      </c>
      <c r="Z11" s="43" t="str">
        <f>TG!$X$11</f>
        <v>Nee</v>
      </c>
      <c r="AA11" s="43" t="str">
        <f>TG!$X$12</f>
        <v>Optie</v>
      </c>
      <c r="AB11" s="43" t="str">
        <f>TG!$X$77</f>
        <v>Nee</v>
      </c>
      <c r="AC11" s="43" t="str">
        <f>TG!$X$78</f>
        <v>Nvt</v>
      </c>
      <c r="AD11" s="43" t="str">
        <f>TG!$X$79</f>
        <v>Nvt</v>
      </c>
      <c r="AE11" s="43" t="str">
        <f>TG!$X$80</f>
        <v>Nvt</v>
      </c>
      <c r="AF11" s="43" t="str">
        <f>TG!$X$81</f>
        <v>Nvt</v>
      </c>
      <c r="AG11" s="43" t="str">
        <f>TG!$X$82</f>
        <v>Nvt</v>
      </c>
      <c r="AH11" s="43" t="str">
        <f>TG!$X$83</f>
        <v>Nvt</v>
      </c>
      <c r="AI11" s="43" t="str">
        <f>TG!$X$84</f>
        <v>Nvt</v>
      </c>
      <c r="AJ11" s="43" t="str">
        <f>TG!$X$85</f>
        <v>Nvt</v>
      </c>
      <c r="AK11" s="43" t="str">
        <f>TG!$X$86</f>
        <v>Nvt</v>
      </c>
      <c r="AL11" s="43" t="str">
        <f>TG!$X$87</f>
        <v>Nvt</v>
      </c>
      <c r="AM11" s="43" t="str">
        <f>TG!$X$88</f>
        <v>Nvt</v>
      </c>
      <c r="AN11" s="43" t="str">
        <f>TG!$X$89</f>
        <v>Nvt</v>
      </c>
      <c r="AO11" s="43" t="str">
        <f>TG!$X$90</f>
        <v>Nvt</v>
      </c>
      <c r="AP11" s="43" t="str">
        <f>TG!$X$91</f>
        <v>Nvt</v>
      </c>
      <c r="AQ11" s="43" t="str">
        <f>TG!$X$92</f>
        <v>Nvt</v>
      </c>
      <c r="AR11" s="43" t="str">
        <f>TG!$X$94</f>
        <v>Nvt</v>
      </c>
      <c r="AS11" s="43" t="str">
        <f>TG!$X$95</f>
        <v>Nvt</v>
      </c>
      <c r="AT11" s="43" t="str">
        <f>TG!$X$96</f>
        <v>Nvt</v>
      </c>
      <c r="AU11" s="43" t="str">
        <f>TG!$X$97</f>
        <v>Nvt</v>
      </c>
      <c r="AV11" s="43" t="str">
        <f>TG!$X$98</f>
        <v>Nvt</v>
      </c>
      <c r="AW11" s="43" t="str">
        <f>TG!$X$99</f>
        <v>Nvt</v>
      </c>
      <c r="AX11" s="43" t="str">
        <f>TG!$X$103</f>
        <v>Ja</v>
      </c>
      <c r="AY11" s="43" t="str">
        <f>TG!$X$104</f>
        <v>Ja</v>
      </c>
      <c r="AZ11" s="43" t="str">
        <f>TG!$X$105</f>
        <v>Nee</v>
      </c>
      <c r="BA11" s="43" t="str">
        <f>TG!$X$106</f>
        <v>Ja</v>
      </c>
      <c r="BB11" s="43" t="str">
        <f>TG!$X$107</f>
        <v>Ja</v>
      </c>
      <c r="BC11" s="43" t="str">
        <f>TG!$X$108</f>
        <v>Optie</v>
      </c>
      <c r="BD11" s="43" t="str">
        <f>TG!$X$109</f>
        <v>Ja</v>
      </c>
      <c r="BE11" s="43" t="str">
        <f>TG!$X$110</f>
        <v>Ja</v>
      </c>
      <c r="BF11" s="43" t="str">
        <f>TG!$X$111</f>
        <v>Nvt</v>
      </c>
      <c r="BG11" s="43" t="str">
        <f>TG!$X$112</f>
        <v>Nvt</v>
      </c>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row>
    <row r="12" spans="1:188" hidden="1" x14ac:dyDescent="0.3">
      <c r="A12" s="43"/>
      <c r="B12" s="47"/>
      <c r="C12" s="43"/>
      <c r="D12" s="43"/>
      <c r="E12" s="45"/>
      <c r="F12" s="43"/>
      <c r="G12" s="43"/>
      <c r="H12" s="43"/>
      <c r="I12" s="119"/>
      <c r="J12" s="119"/>
      <c r="K12" s="43"/>
      <c r="L12" s="50"/>
      <c r="M12" s="119" t="s">
        <v>487</v>
      </c>
      <c r="N12" s="119" t="s">
        <v>129</v>
      </c>
      <c r="O12" s="119" t="str">
        <f>TG!Y1</f>
        <v>Verplaatsen</v>
      </c>
      <c r="P12" s="51"/>
      <c r="Q12" s="43" t="str">
        <f>TG!$Y$2</f>
        <v>Ja</v>
      </c>
      <c r="R12" s="43" t="str">
        <f>TG!$Y$3</f>
        <v>Ja</v>
      </c>
      <c r="S12" s="43" t="str">
        <f>TG!$Y$4</f>
        <v>Optie</v>
      </c>
      <c r="T12" s="43" t="str">
        <f>TG!$Y$5</f>
        <v>Ja</v>
      </c>
      <c r="U12" s="43" t="str">
        <f>TG!$Y$6</f>
        <v>Ja</v>
      </c>
      <c r="V12" s="43" t="str">
        <f>TG!$Y$7</f>
        <v>Ja</v>
      </c>
      <c r="W12" s="43" t="str">
        <f>TG!$Y$8</f>
        <v>Nee</v>
      </c>
      <c r="X12" s="43" t="str">
        <f>TG!$Y$9</f>
        <v>Ja</v>
      </c>
      <c r="Y12" s="43" t="str">
        <f>TG!$Y$10</f>
        <v>Nee</v>
      </c>
      <c r="Z12" s="43" t="str">
        <f>TG!$Y$11</f>
        <v>Nee</v>
      </c>
      <c r="AA12" s="43" t="str">
        <f>TG!$Y$12</f>
        <v>Optie</v>
      </c>
      <c r="AB12" s="43" t="str">
        <f>TG!$Y$77</f>
        <v>Nee</v>
      </c>
      <c r="AC12" s="43" t="str">
        <f>TG!$Y$78</f>
        <v>Nvt</v>
      </c>
      <c r="AD12" s="43" t="str">
        <f>TG!$Y$79</f>
        <v>Nvt</v>
      </c>
      <c r="AE12" s="43" t="str">
        <f>TG!$Y$80</f>
        <v>Nvt</v>
      </c>
      <c r="AF12" s="43" t="str">
        <f>TG!$Y$81</f>
        <v>Nvt</v>
      </c>
      <c r="AG12" s="43" t="str">
        <f>TG!$Y$82</f>
        <v>Nvt</v>
      </c>
      <c r="AH12" s="43" t="str">
        <f>TG!$Y$83</f>
        <v>Nvt</v>
      </c>
      <c r="AI12" s="43" t="str">
        <f>TG!$Y$84</f>
        <v>Nvt</v>
      </c>
      <c r="AJ12" s="43" t="str">
        <f>TG!$Y$85</f>
        <v>Nvt</v>
      </c>
      <c r="AK12" s="43" t="str">
        <f>TG!$Y$86</f>
        <v>Nvt</v>
      </c>
      <c r="AL12" s="43" t="str">
        <f>TG!$Y$87</f>
        <v>Nvt</v>
      </c>
      <c r="AM12" s="43" t="str">
        <f>TG!$Y$88</f>
        <v>Nvt</v>
      </c>
      <c r="AN12" s="43" t="str">
        <f>TG!$Y$89</f>
        <v>Nvt</v>
      </c>
      <c r="AO12" s="43" t="str">
        <f>TG!$Y$90</f>
        <v>Nvt</v>
      </c>
      <c r="AP12" s="43" t="str">
        <f>TG!$Y$91</f>
        <v>Nvt</v>
      </c>
      <c r="AQ12" s="43" t="str">
        <f>TG!$Y$92</f>
        <v>Nvt</v>
      </c>
      <c r="AR12" s="43" t="str">
        <f>TG!$Y$94</f>
        <v>Nvt</v>
      </c>
      <c r="AS12" s="43" t="str">
        <f>TG!$Y$95</f>
        <v>Nvt</v>
      </c>
      <c r="AT12" s="43" t="str">
        <f>TG!$Y$96</f>
        <v>Nvt</v>
      </c>
      <c r="AU12" s="43" t="str">
        <f>TG!$Y$97</f>
        <v>Nvt</v>
      </c>
      <c r="AV12" s="43" t="str">
        <f>TG!$Y$98</f>
        <v>Nvt</v>
      </c>
      <c r="AW12" s="43" t="str">
        <f>TG!$Y$99</f>
        <v>Nvt</v>
      </c>
      <c r="AX12" s="43" t="str">
        <f>TG!$Y$103</f>
        <v>Ja</v>
      </c>
      <c r="AY12" s="43" t="str">
        <f>TG!$Y$104</f>
        <v>Ja</v>
      </c>
      <c r="AZ12" s="43" t="str">
        <f>TG!$Y$105</f>
        <v>Nee</v>
      </c>
      <c r="BA12" s="43" t="str">
        <f>TG!$Y$106</f>
        <v>Ja</v>
      </c>
      <c r="BB12" s="43" t="str">
        <f>TG!$Y$107</f>
        <v>Ja</v>
      </c>
      <c r="BC12" s="43" t="str">
        <f>TG!$Y$108</f>
        <v>Optie</v>
      </c>
      <c r="BD12" s="43" t="str">
        <f>TG!$Y$109</f>
        <v>Ja</v>
      </c>
      <c r="BE12" s="43" t="str">
        <f>TG!$Y$110</f>
        <v>Ja</v>
      </c>
      <c r="BF12" s="43" t="str">
        <f>TG!$Y$111</f>
        <v>Nvt</v>
      </c>
      <c r="BG12" s="43" t="str">
        <f>TG!$Y$112</f>
        <v>Nvt</v>
      </c>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row>
    <row r="13" spans="1:188" hidden="1" x14ac:dyDescent="0.3">
      <c r="A13" s="43"/>
      <c r="B13" s="47"/>
      <c r="C13" s="43"/>
      <c r="D13" s="43"/>
      <c r="E13" s="45"/>
      <c r="F13" s="43"/>
      <c r="G13" s="43"/>
      <c r="H13" s="43"/>
      <c r="I13" s="119"/>
      <c r="J13" s="119"/>
      <c r="K13" s="43"/>
      <c r="L13" s="50"/>
      <c r="M13" s="119" t="s">
        <v>487</v>
      </c>
      <c r="N13" s="119" t="s">
        <v>129</v>
      </c>
      <c r="O13" s="119" t="str">
        <f>TG!Z1</f>
        <v>Verwijderen</v>
      </c>
      <c r="P13" s="51"/>
      <c r="Q13" s="43" t="str">
        <f>TG!$Z$2</f>
        <v>Ja</v>
      </c>
      <c r="R13" s="43" t="str">
        <f>TG!$Z$3</f>
        <v>Ja</v>
      </c>
      <c r="S13" s="43" t="str">
        <f>TG!$Z$4</f>
        <v>Optie</v>
      </c>
      <c r="T13" s="43" t="str">
        <f>TG!$Z$5</f>
        <v>Ja</v>
      </c>
      <c r="U13" s="43" t="str">
        <f>TG!$Z$6</f>
        <v>Ja</v>
      </c>
      <c r="V13" s="43" t="str">
        <f>TG!$Z$7</f>
        <v>Ja</v>
      </c>
      <c r="W13" s="43" t="str">
        <f>TG!$Z$8</f>
        <v>Nee</v>
      </c>
      <c r="X13" s="43" t="str">
        <f>TG!$Z$9</f>
        <v>Ja</v>
      </c>
      <c r="Y13" s="43" t="str">
        <f>TG!$Z$10</f>
        <v>Nee</v>
      </c>
      <c r="Z13" s="43" t="str">
        <f>TG!$Z$11</f>
        <v>Nee</v>
      </c>
      <c r="AA13" s="43" t="str">
        <f>TG!$Z$12</f>
        <v>Optie</v>
      </c>
      <c r="AB13" s="43" t="str">
        <f>TG!$Z$77</f>
        <v>Nee</v>
      </c>
      <c r="AC13" s="43" t="str">
        <f>TG!$Z$78</f>
        <v>Nvt</v>
      </c>
      <c r="AD13" s="43" t="str">
        <f>TG!$Z$79</f>
        <v>Nvt</v>
      </c>
      <c r="AE13" s="43" t="str">
        <f>TG!$Z$80</f>
        <v>Nvt</v>
      </c>
      <c r="AF13" s="43" t="str">
        <f>TG!$Z$81</f>
        <v>Nvt</v>
      </c>
      <c r="AG13" s="43" t="str">
        <f>TG!$Z$82</f>
        <v>Nvt</v>
      </c>
      <c r="AH13" s="43" t="str">
        <f>TG!$Z$83</f>
        <v>Nvt</v>
      </c>
      <c r="AI13" s="43" t="str">
        <f>TG!$Z$84</f>
        <v>Nvt</v>
      </c>
      <c r="AJ13" s="43" t="str">
        <f>TG!$Z$85</f>
        <v>Nvt</v>
      </c>
      <c r="AK13" s="43" t="str">
        <f>TG!$Z$86</f>
        <v>Nvt</v>
      </c>
      <c r="AL13" s="43" t="str">
        <f>TG!$Z$87</f>
        <v>Nvt</v>
      </c>
      <c r="AM13" s="43" t="str">
        <f>TG!$Z$88</f>
        <v>Nvt</v>
      </c>
      <c r="AN13" s="43" t="str">
        <f>TG!$Z$89</f>
        <v>Nvt</v>
      </c>
      <c r="AO13" s="43" t="str">
        <f>TG!$Z$90</f>
        <v>Nvt</v>
      </c>
      <c r="AP13" s="43" t="str">
        <f>TG!$Z$91</f>
        <v>Nvt</v>
      </c>
      <c r="AQ13" s="43" t="str">
        <f>TG!$Z$92</f>
        <v>Nvt</v>
      </c>
      <c r="AR13" s="43" t="str">
        <f>TG!$Z$94</f>
        <v>Nvt</v>
      </c>
      <c r="AS13" s="43" t="str">
        <f>TG!$Z$95</f>
        <v>Nvt</v>
      </c>
      <c r="AT13" s="43" t="str">
        <f>TG!$Z$96</f>
        <v>Nvt</v>
      </c>
      <c r="AU13" s="43" t="str">
        <f>TG!$Z$97</f>
        <v>Nvt</v>
      </c>
      <c r="AV13" s="43" t="str">
        <f>TG!$Z$98</f>
        <v>Nvt</v>
      </c>
      <c r="AW13" s="43" t="str">
        <f>TG!$Z$99</f>
        <v>Nvt</v>
      </c>
      <c r="AX13" s="43" t="str">
        <f>TG!$Z$103</f>
        <v>Ja</v>
      </c>
      <c r="AY13" s="43" t="str">
        <f>TG!$Z$104</f>
        <v>Ja</v>
      </c>
      <c r="AZ13" s="43" t="str">
        <f>TG!$Z$105</f>
        <v>Nee</v>
      </c>
      <c r="BA13" s="43" t="str">
        <f>TG!$Z$106</f>
        <v>Ja</v>
      </c>
      <c r="BB13" s="43" t="str">
        <f>TG!$Z$107</f>
        <v>Ja</v>
      </c>
      <c r="BC13" s="43" t="str">
        <f>TG!$Z$108</f>
        <v>Optie</v>
      </c>
      <c r="BD13" s="43" t="str">
        <f>TG!$Z$109</f>
        <v>Ja</v>
      </c>
      <c r="BE13" s="43" t="str">
        <f>TG!$Z$110</f>
        <v>Ja</v>
      </c>
      <c r="BF13" s="43" t="str">
        <f>TG!$Z$111</f>
        <v>Nvt</v>
      </c>
      <c r="BG13" s="43" t="str">
        <f>TG!$Z$112</f>
        <v>Nvt</v>
      </c>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row>
    <row r="14" spans="1:188" hidden="1" x14ac:dyDescent="0.3">
      <c r="A14" s="43"/>
      <c r="B14" s="47"/>
      <c r="C14" s="43"/>
      <c r="D14" s="43"/>
      <c r="E14" s="45"/>
      <c r="F14" s="43"/>
      <c r="G14" s="43"/>
      <c r="H14" s="43"/>
      <c r="I14" s="119"/>
      <c r="J14" s="119"/>
      <c r="K14" s="43"/>
      <c r="L14" s="50"/>
      <c r="M14" s="119" t="s">
        <v>487</v>
      </c>
      <c r="N14" s="119" t="s">
        <v>129</v>
      </c>
      <c r="O14" s="119" t="str">
        <f>TG!AA1</f>
        <v>Wisselen</v>
      </c>
      <c r="P14" s="51"/>
      <c r="Q14" s="43" t="str">
        <f>TG!$AA$2</f>
        <v>Ja</v>
      </c>
      <c r="R14" s="43" t="str">
        <f>TG!$AA$3</f>
        <v>Ja</v>
      </c>
      <c r="S14" s="43" t="str">
        <f>TG!$AA$4</f>
        <v>Optie</v>
      </c>
      <c r="T14" s="43" t="str">
        <f>TG!$AA$5</f>
        <v>Ja</v>
      </c>
      <c r="U14" s="43" t="str">
        <f>TG!$AA$6</f>
        <v>Ja</v>
      </c>
      <c r="V14" s="43" t="str">
        <f>TG!$AA$7</f>
        <v>Ja</v>
      </c>
      <c r="W14" s="43" t="str">
        <f>TG!$AA$8</f>
        <v>Nee</v>
      </c>
      <c r="X14" s="43" t="str">
        <f>TG!$AA$9</f>
        <v>Ja</v>
      </c>
      <c r="Y14" s="43" t="str">
        <f>TG!$AA$10</f>
        <v>Nee</v>
      </c>
      <c r="Z14" s="43" t="str">
        <f>TG!$AA$11</f>
        <v>Nee</v>
      </c>
      <c r="AA14" s="43" t="str">
        <f>TG!$AA$12</f>
        <v>Optie</v>
      </c>
      <c r="AB14" s="43" t="str">
        <f>TG!$AA$77</f>
        <v>Nee</v>
      </c>
      <c r="AC14" s="43" t="str">
        <f>TG!$AA$78</f>
        <v>Nvt</v>
      </c>
      <c r="AD14" s="43" t="str">
        <f>TG!$AA$79</f>
        <v>Nvt</v>
      </c>
      <c r="AE14" s="43" t="str">
        <f>TG!$AA$80</f>
        <v>Nvt</v>
      </c>
      <c r="AF14" s="43" t="str">
        <f>TG!$AA$81</f>
        <v>Nvt</v>
      </c>
      <c r="AG14" s="43" t="str">
        <f>TG!$AA$82</f>
        <v>Nvt</v>
      </c>
      <c r="AH14" s="43" t="str">
        <f>TG!$AA$83</f>
        <v>Nvt</v>
      </c>
      <c r="AI14" s="43" t="str">
        <f>TG!$AA$84</f>
        <v>Nvt</v>
      </c>
      <c r="AJ14" s="43" t="str">
        <f>TG!$AA$85</f>
        <v>Nvt</v>
      </c>
      <c r="AK14" s="43" t="str">
        <f>TG!$AA$86</f>
        <v>Nvt</v>
      </c>
      <c r="AL14" s="43" t="str">
        <f>TG!$AA$87</f>
        <v>Nvt</v>
      </c>
      <c r="AM14" s="43" t="str">
        <f>TG!$AA$88</f>
        <v>Nvt</v>
      </c>
      <c r="AN14" s="43" t="str">
        <f>TG!$AA$89</f>
        <v>Nvt</v>
      </c>
      <c r="AO14" s="43" t="str">
        <f>TG!$AA$90</f>
        <v>Nvt</v>
      </c>
      <c r="AP14" s="43" t="str">
        <f>TG!$AA$91</f>
        <v>Nvt</v>
      </c>
      <c r="AQ14" s="43" t="str">
        <f>TG!$AA$92</f>
        <v>Nvt</v>
      </c>
      <c r="AR14" s="43" t="str">
        <f>TG!$AA$94</f>
        <v>Nvt</v>
      </c>
      <c r="AS14" s="43" t="str">
        <f>TG!$AA$95</f>
        <v>Nvt</v>
      </c>
      <c r="AT14" s="43" t="str">
        <f>TG!$AA$96</f>
        <v>Nvt</v>
      </c>
      <c r="AU14" s="43" t="str">
        <f>TG!$AA$97</f>
        <v>Nvt</v>
      </c>
      <c r="AV14" s="43" t="str">
        <f>TG!$AA$98</f>
        <v>Nvt</v>
      </c>
      <c r="AW14" s="43" t="str">
        <f>TG!$AA$99</f>
        <v>Nvt</v>
      </c>
      <c r="AX14" s="43" t="str">
        <f>TG!$AA$103</f>
        <v>Ja</v>
      </c>
      <c r="AY14" s="43" t="str">
        <f>TG!$AA$104</f>
        <v>Ja</v>
      </c>
      <c r="AZ14" s="43" t="str">
        <f>TG!$AA$105</f>
        <v>Nee</v>
      </c>
      <c r="BA14" s="43" t="str">
        <f>TG!$AA$106</f>
        <v>Ja</v>
      </c>
      <c r="BB14" s="43" t="str">
        <f>TG!$AA$107</f>
        <v>Ja</v>
      </c>
      <c r="BC14" s="43" t="str">
        <f>TG!$AA$108</f>
        <v>Optie</v>
      </c>
      <c r="BD14" s="43" t="str">
        <f>TG!$AA$109</f>
        <v>Ja</v>
      </c>
      <c r="BE14" s="43" t="str">
        <f>TG!$AA$110</f>
        <v>Ja</v>
      </c>
      <c r="BF14" s="43" t="str">
        <f>TG!$AA$111</f>
        <v>Nvt</v>
      </c>
      <c r="BG14" s="43" t="str">
        <f>TG!$AA$112</f>
        <v>Nvt</v>
      </c>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row>
    <row r="15" spans="1:188" hidden="1" x14ac:dyDescent="0.3">
      <c r="A15" s="43"/>
      <c r="B15" s="47"/>
      <c r="C15" s="43"/>
      <c r="D15" s="43"/>
      <c r="E15" s="45"/>
      <c r="F15" s="43"/>
      <c r="G15" s="43"/>
      <c r="H15" s="43"/>
      <c r="I15" s="119"/>
      <c r="J15" s="119"/>
      <c r="K15" s="43"/>
      <c r="L15" s="50"/>
      <c r="M15" s="119" t="s">
        <v>487</v>
      </c>
      <c r="N15" s="119" t="s">
        <v>129</v>
      </c>
      <c r="O15" s="119" t="str">
        <f>TG!AB1</f>
        <v>Vastleggen informatie</v>
      </c>
      <c r="P15" s="51"/>
      <c r="Q15" s="43" t="str">
        <f>TG!$AB$2</f>
        <v>Ja</v>
      </c>
      <c r="R15" s="43" t="str">
        <f>TG!$AB$3</f>
        <v>Ja</v>
      </c>
      <c r="S15" s="43" t="str">
        <f>TG!$AB$4</f>
        <v>Optie</v>
      </c>
      <c r="T15" s="43" t="str">
        <f>TG!$AB$5</f>
        <v>Ja</v>
      </c>
      <c r="U15" s="43" t="str">
        <f>TG!$AB$6</f>
        <v>Ja</v>
      </c>
      <c r="V15" s="43" t="str">
        <f>TG!$AB$7</f>
        <v>Ja</v>
      </c>
      <c r="W15" s="43" t="str">
        <f>TG!$AB$8</f>
        <v>Nee</v>
      </c>
      <c r="X15" s="43" t="str">
        <f>TG!$AB$9</f>
        <v>Ja</v>
      </c>
      <c r="Y15" s="43" t="str">
        <f>TG!$AB$10</f>
        <v>Nee</v>
      </c>
      <c r="Z15" s="43" t="str">
        <f>TG!$AB$11</f>
        <v>Nee</v>
      </c>
      <c r="AA15" s="43" t="str">
        <f>TG!$AB$12</f>
        <v>Optie</v>
      </c>
      <c r="AB15" s="43" t="str">
        <f>TG!$AB$77</f>
        <v>Nee</v>
      </c>
      <c r="AC15" s="43" t="str">
        <f>TG!$AB$78</f>
        <v>Nvt</v>
      </c>
      <c r="AD15" s="43" t="str">
        <f>TG!$AB$79</f>
        <v>Nvt</v>
      </c>
      <c r="AE15" s="43" t="str">
        <f>TG!$AB$80</f>
        <v>Nvt</v>
      </c>
      <c r="AF15" s="43" t="str">
        <f>TG!$AB$81</f>
        <v>Nvt</v>
      </c>
      <c r="AG15" s="43" t="str">
        <f>TG!$AB$82</f>
        <v>Nvt</v>
      </c>
      <c r="AH15" s="43" t="str">
        <f>TG!$AB$83</f>
        <v>Nvt</v>
      </c>
      <c r="AI15" s="43" t="str">
        <f>TG!$AB$84</f>
        <v>Nvt</v>
      </c>
      <c r="AJ15" s="43" t="str">
        <f>TG!$AB$85</f>
        <v>Nvt</v>
      </c>
      <c r="AK15" s="43" t="str">
        <f>TG!$AB$86</f>
        <v>Nvt</v>
      </c>
      <c r="AL15" s="43" t="str">
        <f>TG!$AB$87</f>
        <v>Nvt</v>
      </c>
      <c r="AM15" s="43" t="str">
        <f>TG!$AB$88</f>
        <v>Nvt</v>
      </c>
      <c r="AN15" s="43" t="str">
        <f>TG!$AB$89</f>
        <v>Nvt</v>
      </c>
      <c r="AO15" s="43" t="str">
        <f>TG!$AB$90</f>
        <v>Nvt</v>
      </c>
      <c r="AP15" s="43" t="str">
        <f>TG!$AB$91</f>
        <v>Nvt</v>
      </c>
      <c r="AQ15" s="43" t="str">
        <f>TG!$AB$92</f>
        <v>Nvt</v>
      </c>
      <c r="AR15" s="43" t="str">
        <f>TG!$AB$94</f>
        <v>Nvt</v>
      </c>
      <c r="AS15" s="43" t="str">
        <f>TG!$AB$95</f>
        <v>Nvt</v>
      </c>
      <c r="AT15" s="43" t="str">
        <f>TG!$AB$96</f>
        <v>Nvt</v>
      </c>
      <c r="AU15" s="43" t="str">
        <f>TG!$AB$97</f>
        <v>Nvt</v>
      </c>
      <c r="AV15" s="43" t="str">
        <f>TG!$AB$98</f>
        <v>Nvt</v>
      </c>
      <c r="AW15" s="43" t="str">
        <f>TG!$AB$99</f>
        <v>Nvt</v>
      </c>
      <c r="AX15" s="43" t="str">
        <f>TG!$AB$103</f>
        <v>Ja</v>
      </c>
      <c r="AY15" s="43" t="str">
        <f>TG!$AB$104</f>
        <v>Ja</v>
      </c>
      <c r="AZ15" s="43" t="str">
        <f>TG!$AB$105</f>
        <v>Nee</v>
      </c>
      <c r="BA15" s="43" t="str">
        <f>TG!$AB$106</f>
        <v>Ja</v>
      </c>
      <c r="BB15" s="43" t="str">
        <f>TG!$AB$107</f>
        <v>Ja</v>
      </c>
      <c r="BC15" s="43" t="str">
        <f>TG!$AB$108</f>
        <v>Optie</v>
      </c>
      <c r="BD15" s="43" t="str">
        <f>TG!$AB$109</f>
        <v>Ja</v>
      </c>
      <c r="BE15" s="43" t="str">
        <f>TG!$AB$110</f>
        <v>Ja</v>
      </c>
      <c r="BF15" s="43" t="str">
        <f>TG!$AB$111</f>
        <v>Nvt</v>
      </c>
      <c r="BG15" s="43" t="str">
        <f>TG!$AB$112</f>
        <v>Nvt</v>
      </c>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row>
    <row r="16" spans="1:188" hidden="1" x14ac:dyDescent="0.3">
      <c r="A16" s="43"/>
      <c r="B16" s="47"/>
      <c r="C16" s="43"/>
      <c r="D16" s="43"/>
      <c r="E16" s="45"/>
      <c r="F16" s="43"/>
      <c r="G16" s="43"/>
      <c r="H16" s="43"/>
      <c r="I16" s="119"/>
      <c r="J16" s="119"/>
      <c r="K16" s="43"/>
      <c r="L16" s="50"/>
      <c r="M16" s="119" t="s">
        <v>487</v>
      </c>
      <c r="N16" s="119" t="s">
        <v>129</v>
      </c>
      <c r="O16" s="119" t="str">
        <f>TG!AC1</f>
        <v>Geen</v>
      </c>
      <c r="P16" s="51"/>
      <c r="Q16" s="43" t="str">
        <f>TG!$AC$2</f>
        <v>Ja</v>
      </c>
      <c r="R16" s="43" t="str">
        <f>TG!$AC$3</f>
        <v>Ja</v>
      </c>
      <c r="S16" s="43" t="str">
        <f>TG!$AC$4</f>
        <v>Optie</v>
      </c>
      <c r="T16" s="43" t="str">
        <f>TG!$AC$5</f>
        <v>Ja</v>
      </c>
      <c r="U16" s="43" t="str">
        <f>TG!$AC$6</f>
        <v>Ja</v>
      </c>
      <c r="V16" s="43" t="str">
        <f>TG!$AC$7</f>
        <v>Ja</v>
      </c>
      <c r="W16" s="43" t="str">
        <f>TG!$AC$8</f>
        <v>Nee</v>
      </c>
      <c r="X16" s="43" t="str">
        <f>TG!$AC$9</f>
        <v>Ja</v>
      </c>
      <c r="Y16" s="43" t="str">
        <f>TG!$AC$10</f>
        <v>Nee</v>
      </c>
      <c r="Z16" s="43" t="str">
        <f>TG!$AC$11</f>
        <v>Nee</v>
      </c>
      <c r="AA16" s="43" t="str">
        <f>TG!$AC$12</f>
        <v>Nee</v>
      </c>
      <c r="AB16" s="43" t="str">
        <f>TG!$AC$77</f>
        <v>Nee</v>
      </c>
      <c r="AC16" s="43" t="str">
        <f>TG!$AC$78</f>
        <v>Nvt</v>
      </c>
      <c r="AD16" s="43" t="str">
        <f>TG!$AC$79</f>
        <v>Nvt</v>
      </c>
      <c r="AE16" s="43" t="str">
        <f>TG!$AC$80</f>
        <v>Nvt</v>
      </c>
      <c r="AF16" s="43" t="str">
        <f>TG!$AC$81</f>
        <v>Nvt</v>
      </c>
      <c r="AG16" s="43" t="str">
        <f>TG!$AC$82</f>
        <v>Nvt</v>
      </c>
      <c r="AH16" s="43" t="str">
        <f>TG!$AC$83</f>
        <v>Nvt</v>
      </c>
      <c r="AI16" s="43" t="str">
        <f>TG!$AC$84</f>
        <v>Nvt</v>
      </c>
      <c r="AJ16" s="43" t="str">
        <f>TG!$AC$85</f>
        <v>Nvt</v>
      </c>
      <c r="AK16" s="43" t="str">
        <f>TG!$AC$86</f>
        <v>Nvt</v>
      </c>
      <c r="AL16" s="43" t="str">
        <f>TG!$AC$87</f>
        <v>Nvt</v>
      </c>
      <c r="AM16" s="43" t="str">
        <f>TG!$AC$88</f>
        <v>Nvt</v>
      </c>
      <c r="AN16" s="43" t="str">
        <f>TG!$AC$89</f>
        <v>Nvt</v>
      </c>
      <c r="AO16" s="43" t="str">
        <f>TG!$AC$90</f>
        <v>Nvt</v>
      </c>
      <c r="AP16" s="43" t="str">
        <f>TG!$AC$91</f>
        <v>Nvt</v>
      </c>
      <c r="AQ16" s="43" t="str">
        <f>TG!$AC$92</f>
        <v>Nvt</v>
      </c>
      <c r="AR16" s="43" t="str">
        <f>TG!$AC$94</f>
        <v>Nvt</v>
      </c>
      <c r="AS16" s="43" t="str">
        <f>TG!$AC$95</f>
        <v>Nvt</v>
      </c>
      <c r="AT16" s="43" t="str">
        <f>TG!$AC$96</f>
        <v>Nvt</v>
      </c>
      <c r="AU16" s="43" t="str">
        <f>TG!$AC$97</f>
        <v>Nvt</v>
      </c>
      <c r="AV16" s="43" t="str">
        <f>TG!$AC$98</f>
        <v>Nvt</v>
      </c>
      <c r="AW16" s="43" t="str">
        <f>TG!$AC$99</f>
        <v>Nvt</v>
      </c>
      <c r="AX16" s="43" t="str">
        <f>TG!$AC$103</f>
        <v>Ja</v>
      </c>
      <c r="AY16" s="43" t="str">
        <f>TG!$AC$104</f>
        <v>Ja</v>
      </c>
      <c r="AZ16" s="43" t="str">
        <f>TG!$AC$105</f>
        <v>Nee</v>
      </c>
      <c r="BA16" s="43" t="str">
        <f>TG!$AC$106</f>
        <v>Ja</v>
      </c>
      <c r="BB16" s="43" t="str">
        <f>TG!$AC$107</f>
        <v>Ja</v>
      </c>
      <c r="BC16" s="43" t="str">
        <f>TG!$AC$108</f>
        <v>Optie</v>
      </c>
      <c r="BD16" s="43" t="str">
        <f>TG!$AC$109</f>
        <v>Ja</v>
      </c>
      <c r="BE16" s="43" t="str">
        <f>TG!$AC$110</f>
        <v>Ja</v>
      </c>
      <c r="BF16" s="43" t="str">
        <f>TG!$AC$111</f>
        <v>Nvt</v>
      </c>
      <c r="BG16" s="43" t="str">
        <f>TG!$AC$112</f>
        <v>Nvt</v>
      </c>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row>
    <row r="17" spans="1:188" s="58" customFormat="1" hidden="1" x14ac:dyDescent="0.3">
      <c r="A17" s="45"/>
      <c r="B17" s="47"/>
      <c r="C17" s="45"/>
      <c r="D17" s="45"/>
      <c r="E17" s="45"/>
      <c r="F17" s="45"/>
      <c r="G17" s="45"/>
      <c r="H17" s="45"/>
      <c r="I17" s="120"/>
      <c r="J17" s="120"/>
      <c r="K17" s="45"/>
      <c r="L17" s="134"/>
      <c r="M17" s="120" t="s">
        <v>874</v>
      </c>
      <c r="N17" s="120" t="s">
        <v>873</v>
      </c>
      <c r="O17" s="120" t="str">
        <f>TG!AE1</f>
        <v>Aanleggen</v>
      </c>
      <c r="P17" s="51"/>
      <c r="Q17" s="45" t="str">
        <f>TG!$AE$2</f>
        <v>Ja</v>
      </c>
      <c r="R17" s="45" t="str">
        <f>TG!$AE$3</f>
        <v>Ja</v>
      </c>
      <c r="S17" s="45" t="str">
        <f>TG!$AE$4</f>
        <v>Optie</v>
      </c>
      <c r="T17" s="45" t="str">
        <f>TG!$AE$5</f>
        <v>Ja</v>
      </c>
      <c r="U17" s="45" t="str">
        <f>TG!$AE$6</f>
        <v>Ja</v>
      </c>
      <c r="V17" s="45" t="str">
        <f>TG!$AE$7</f>
        <v>Ja</v>
      </c>
      <c r="W17" s="45" t="str">
        <f>TG!$AE$8</f>
        <v>Nee</v>
      </c>
      <c r="X17" s="45" t="str">
        <f>TG!$AE$9</f>
        <v>Ja</v>
      </c>
      <c r="Y17" s="45" t="str">
        <f>TG!$AE$10</f>
        <v>Nee</v>
      </c>
      <c r="Z17" s="45" t="str">
        <f>TG!$AE$11</f>
        <v>Nee</v>
      </c>
      <c r="AA17" s="45" t="str">
        <f>TG!$AE$12</f>
        <v>Optie</v>
      </c>
      <c r="AB17" s="45" t="str">
        <f>TG!$AE$77</f>
        <v>Nee</v>
      </c>
      <c r="AC17" s="45" t="str">
        <f>TG!$AE$78</f>
        <v>Nvt</v>
      </c>
      <c r="AD17" s="45" t="str">
        <f>TG!$AE$79</f>
        <v>Nvt</v>
      </c>
      <c r="AE17" s="45" t="str">
        <f>TG!$AE$80</f>
        <v>Nvt</v>
      </c>
      <c r="AF17" s="45" t="str">
        <f>TG!$AE$81</f>
        <v>Nvt</v>
      </c>
      <c r="AG17" s="45" t="str">
        <f>TG!$AE$82</f>
        <v>Nvt</v>
      </c>
      <c r="AH17" s="45" t="str">
        <f>TG!$AE$83</f>
        <v>Nvt</v>
      </c>
      <c r="AI17" s="45" t="str">
        <f>TG!$AE$84</f>
        <v>Nvt</v>
      </c>
      <c r="AJ17" s="45" t="str">
        <f>TG!$AE$85</f>
        <v>Nvt</v>
      </c>
      <c r="AK17" s="45" t="str">
        <f>TG!$AE$86</f>
        <v>Nvt</v>
      </c>
      <c r="AL17" s="45" t="str">
        <f>TG!$AE$87</f>
        <v>Nvt</v>
      </c>
      <c r="AM17" s="45" t="str">
        <f>TG!$AE$88</f>
        <v>Nvt</v>
      </c>
      <c r="AN17" s="45" t="str">
        <f>TG!$AE$89</f>
        <v>Nvt</v>
      </c>
      <c r="AO17" s="45" t="str">
        <f>TG!$AE$90</f>
        <v>Nvt</v>
      </c>
      <c r="AP17" s="45" t="str">
        <f>TG!$AE$91</f>
        <v>Nvt</v>
      </c>
      <c r="AQ17" s="45" t="str">
        <f>TG!$AE$92</f>
        <v>Nvt</v>
      </c>
      <c r="AR17" s="45" t="str">
        <f>TG!$AE$94</f>
        <v>Nvt</v>
      </c>
      <c r="AS17" s="45" t="str">
        <f>TG!$AE$95</f>
        <v>Nvt</v>
      </c>
      <c r="AT17" s="45" t="str">
        <f>TG!$AE$96</f>
        <v>Nvt</v>
      </c>
      <c r="AU17" s="45" t="str">
        <f>TG!$AE$97</f>
        <v>Nvt</v>
      </c>
      <c r="AV17" s="45" t="str">
        <f>TG!$AE$98</f>
        <v>Nvt</v>
      </c>
      <c r="AW17" s="45" t="str">
        <f>TG!$AE$99</f>
        <v>Nvt</v>
      </c>
      <c r="AX17" s="45" t="str">
        <f>TG!$AE$103</f>
        <v>Ja</v>
      </c>
      <c r="AY17" s="45" t="str">
        <f>TG!$AE$104</f>
        <v>Ja</v>
      </c>
      <c r="AZ17" s="45" t="str">
        <f>TG!$AE$105</f>
        <v>Nee</v>
      </c>
      <c r="BA17" s="45" t="str">
        <f>TG!$AE$106</f>
        <v>Ja</v>
      </c>
      <c r="BB17" s="45" t="str">
        <f>TG!$AE$107</f>
        <v>Ja</v>
      </c>
      <c r="BC17" s="45" t="str">
        <f>TG!$AE$108</f>
        <v>Optie</v>
      </c>
      <c r="BD17" s="45" t="str">
        <f>TG!$AE$109</f>
        <v>Ja</v>
      </c>
      <c r="BE17" s="45" t="str">
        <f>TG!$AE$110</f>
        <v>Ja</v>
      </c>
      <c r="BF17" s="45" t="str">
        <f>TG!$AE$111</f>
        <v>Nvt</v>
      </c>
      <c r="BG17" s="45" t="str">
        <f>TG!$AE$112</f>
        <v>nvt</v>
      </c>
      <c r="BH17" s="45"/>
      <c r="BI17" s="45" t="str">
        <f>AGA!$AL$2</f>
        <v>Ja</v>
      </c>
      <c r="BJ17" s="45" t="str">
        <f>AGA!$AL$3</f>
        <v>Ja</v>
      </c>
      <c r="BK17" s="45" t="str">
        <f>AGA!$AL$4</f>
        <v>Optie</v>
      </c>
      <c r="BL17" s="45" t="str">
        <f>AGA!$AL$5</f>
        <v>Ja</v>
      </c>
      <c r="BM17" s="45" t="str">
        <f>AGA!$AL$6</f>
        <v>Ja</v>
      </c>
      <c r="BN17" s="45" t="str">
        <f>AGA!$AL$7</f>
        <v>Ja</v>
      </c>
      <c r="BO17" s="45" t="str">
        <f>AGA!$AL$8</f>
        <v>Nee</v>
      </c>
      <c r="BP17" s="45" t="str">
        <f>AGA!$AL$9</f>
        <v>Ja</v>
      </c>
      <c r="BQ17" s="45" t="str">
        <f>AGA!$AL$10</f>
        <v>Nee</v>
      </c>
      <c r="BR17" s="45" t="str">
        <f>AGA!$AL$11</f>
        <v>Nee</v>
      </c>
      <c r="BS17" s="45" t="str">
        <f>AGA!$AL$12</f>
        <v>Ja</v>
      </c>
      <c r="BT17" s="45" t="str">
        <f>AGA!$AL$13</f>
        <v>Ja</v>
      </c>
      <c r="BU17" s="45" t="str">
        <f>AGA!$AL$14</f>
        <v>Ja</v>
      </c>
      <c r="BV17" s="45" t="str">
        <f>AGA!$AL$15</f>
        <v>Ja</v>
      </c>
      <c r="BW17" s="45" t="str">
        <f>AGA!$AL$16</f>
        <v>Ja</v>
      </c>
      <c r="BX17" s="45" t="str">
        <f>AGA!$AL$17</f>
        <v>Nee</v>
      </c>
      <c r="BY17" s="45" t="str">
        <f>AGA!$AL$18</f>
        <v>Ja</v>
      </c>
      <c r="BZ17" s="45" t="str">
        <f>AGA!$AL$19</f>
        <v>Optie</v>
      </c>
      <c r="CA17" s="45" t="str">
        <f>AGA!$AL$20</f>
        <v>Ja</v>
      </c>
      <c r="CB17" s="45" t="str">
        <f>AGA!$AL$21</f>
        <v>Ja</v>
      </c>
      <c r="CC17" s="45" t="str">
        <f>AGA!$AL$22</f>
        <v>Nee</v>
      </c>
      <c r="CD17" s="45" t="str">
        <f>AGA!$AL$23</f>
        <v>Ja</v>
      </c>
      <c r="CE17" s="45" t="str">
        <f>AGA!$AL$146</f>
        <v>Nee</v>
      </c>
      <c r="CF17" s="45" t="str">
        <f>AGA!$AL$147</f>
        <v>Nvt</v>
      </c>
      <c r="CG17" s="45" t="str">
        <f>AGA!$AL$148</f>
        <v>Nvt</v>
      </c>
      <c r="CH17" s="45" t="str">
        <f>AGA!$AL$149</f>
        <v>Nvt</v>
      </c>
      <c r="CI17" s="45" t="str">
        <f>AGA!$AL$150</f>
        <v>Nvt</v>
      </c>
      <c r="CJ17" s="45" t="str">
        <f>AGA!$AL$151</f>
        <v>Nvt</v>
      </c>
      <c r="CK17" s="45" t="str">
        <f>AGA!$AL$152</f>
        <v>Nvt</v>
      </c>
      <c r="CL17" s="45" t="str">
        <f>AGA!$AL$153</f>
        <v>Nvt</v>
      </c>
      <c r="CM17" s="45" t="str">
        <f>AGA!$AL$154</f>
        <v>Nvt</v>
      </c>
      <c r="CN17" s="45" t="str">
        <f>AGA!$AL$155</f>
        <v>Nvt</v>
      </c>
      <c r="CO17" s="45" t="str">
        <f>AGA!$AL$156</f>
        <v>Nvt</v>
      </c>
      <c r="CP17" s="45" t="str">
        <f>AGA!$AL$157</f>
        <v>Nvt</v>
      </c>
      <c r="CQ17" s="45" t="str">
        <f>AGA!$AL$158</f>
        <v>Nvt</v>
      </c>
      <c r="CR17" s="45" t="str">
        <f>AGA!$AL$159</f>
        <v>Nvt</v>
      </c>
      <c r="CS17" s="45" t="str">
        <f>AGA!$AL$160</f>
        <v>Nvt</v>
      </c>
      <c r="CT17" s="45" t="str">
        <f>AGA!$AL$161</f>
        <v>Nvt</v>
      </c>
      <c r="CU17" s="45" t="str">
        <f>AGA!$AL$162</f>
        <v>Nvt</v>
      </c>
      <c r="CV17" s="45" t="str">
        <f>AGA!$AL$163</f>
        <v>Nvt</v>
      </c>
      <c r="CW17" s="45" t="str">
        <f>AGA!$AL$164</f>
        <v>Nvt</v>
      </c>
      <c r="CX17" s="45" t="str">
        <f>AGA!$AL$165</f>
        <v>Nvt</v>
      </c>
      <c r="CY17" s="45" t="str">
        <f>AGA!$AL$166</f>
        <v>Nvt</v>
      </c>
      <c r="CZ17" s="45" t="str">
        <f>AGA!$AL$167</f>
        <v>Nvt</v>
      </c>
      <c r="DA17" s="45" t="str">
        <f>AGA!$AL$168</f>
        <v>Nvt</v>
      </c>
      <c r="DB17" s="45" t="str">
        <f>AGA!$AL$169</f>
        <v>Nvt</v>
      </c>
      <c r="DC17" s="45" t="str">
        <f>AGA!$AL$170</f>
        <v>Nvt</v>
      </c>
      <c r="DD17" s="45" t="str">
        <f>AGA!$AL$171</f>
        <v>Nvt</v>
      </c>
      <c r="DE17" s="45" t="str">
        <f>AGA!$AL$172</f>
        <v>Nvt</v>
      </c>
      <c r="DF17" s="45" t="str">
        <f>AGA!$AL$173</f>
        <v>Nvt</v>
      </c>
      <c r="DG17" s="45" t="str">
        <f>AGA!$AL$174</f>
        <v>Nvt</v>
      </c>
      <c r="DH17" s="45" t="str">
        <f>AGA!$AL$175</f>
        <v>Nvt</v>
      </c>
      <c r="DI17" s="45" t="str">
        <f>AGA!$AL$176</f>
        <v>Nvt</v>
      </c>
      <c r="DJ17" s="45" t="str">
        <f>AGA!$AL$177</f>
        <v>Nvt</v>
      </c>
      <c r="DK17" s="45" t="str">
        <f>AGA!$AL$178</f>
        <v>Nvt</v>
      </c>
      <c r="DL17" s="45" t="str">
        <f>AGA!$AL$179</f>
        <v>Nvt</v>
      </c>
      <c r="DM17" s="45" t="str">
        <f>AGA!$AL$180</f>
        <v>Nvt</v>
      </c>
      <c r="DN17" s="45" t="str">
        <f>AGA!$AL$181</f>
        <v>Nvt</v>
      </c>
      <c r="DO17" s="45" t="str">
        <f>AGA!$AL$182</f>
        <v>Nvt</v>
      </c>
      <c r="DP17" s="45" t="str">
        <f>AGA!$AL$183</f>
        <v>Nvt</v>
      </c>
      <c r="DQ17" s="45" t="str">
        <f>AGA!$AL$184</f>
        <v>Nvt</v>
      </c>
      <c r="DR17" s="45" t="str">
        <f>AGA!$AL$185</f>
        <v>Nvt</v>
      </c>
      <c r="DS17" s="45" t="str">
        <f>AGA!$AL$186</f>
        <v>Nvt</v>
      </c>
      <c r="DT17" s="45" t="str">
        <f>AGA!$AL$187</f>
        <v>Nvt</v>
      </c>
      <c r="DU17" s="45" t="str">
        <f>AGA!$AL$188</f>
        <v>Nvt</v>
      </c>
      <c r="DV17" s="45" t="str">
        <f>AGA!$AL$189</f>
        <v>Nvt</v>
      </c>
      <c r="DW17" s="45" t="str">
        <f>AGA!$AL$190</f>
        <v>Nvt</v>
      </c>
      <c r="DX17" s="45" t="str">
        <f>AGA!$AL$191</f>
        <v>Nvt</v>
      </c>
      <c r="DY17" s="45" t="str">
        <f>AGA!$AL$192</f>
        <v>Nvt</v>
      </c>
      <c r="DZ17" s="45" t="str">
        <f>AGA!$AL$193</f>
        <v>Nvt</v>
      </c>
      <c r="EA17" s="45" t="str">
        <f>AGA!$AL$194</f>
        <v>Nvt</v>
      </c>
      <c r="EB17" s="45" t="str">
        <f>AGA!$AL$195</f>
        <v>Nvt</v>
      </c>
      <c r="EC17" s="45" t="str">
        <f>AGA!$AL$196</f>
        <v>Nvt</v>
      </c>
      <c r="ED17" s="45" t="str">
        <f>AGA!$AL$255</f>
        <v>Ja</v>
      </c>
      <c r="EE17" s="45" t="str">
        <f>AGA!$AL$256</f>
        <v>Ja</v>
      </c>
      <c r="EF17" s="45" t="str">
        <f>AGA!$AL$257</f>
        <v>Ja</v>
      </c>
      <c r="EG17" s="45" t="str">
        <f>AGA!$AL$258</f>
        <v>Nee</v>
      </c>
      <c r="EH17" s="45" t="str">
        <f>AGA!$AL$259</f>
        <v>Nvt</v>
      </c>
      <c r="EI17" s="45" t="str">
        <f>AGA!$AL$260</f>
        <v>Nvt</v>
      </c>
      <c r="EJ17" s="45" t="str">
        <f>AGA!$AL$261</f>
        <v>Nvt</v>
      </c>
      <c r="EK17" s="45" t="str">
        <f>AGA!$AL$262</f>
        <v>Nvt</v>
      </c>
      <c r="EL17" s="45" t="str">
        <f>AGA!$AL$263</f>
        <v>Nvt</v>
      </c>
      <c r="EM17" s="45" t="str">
        <f>AGA!$AL$264</f>
        <v>Nvt</v>
      </c>
      <c r="EN17" s="45" t="str">
        <f>AGA!$AL$265</f>
        <v>Nvt</v>
      </c>
      <c r="EO17" s="45" t="str">
        <f>AGA!$AL$266</f>
        <v>Nvt</v>
      </c>
      <c r="EP17" s="45" t="str">
        <f>AGA!$AL$267</f>
        <v>Nvt</v>
      </c>
      <c r="EQ17" s="45" t="str">
        <f>AGA!$AL$268</f>
        <v>Nvt</v>
      </c>
      <c r="ER17" s="45" t="str">
        <f>AGA!$AL$270</f>
        <v>Nee</v>
      </c>
      <c r="ES17" s="45" t="str">
        <f>AGA!$AL$271</f>
        <v>Nvt</v>
      </c>
      <c r="ET17" s="45" t="str">
        <f>AGA!$AL$272</f>
        <v>Nvt</v>
      </c>
      <c r="EU17" s="45" t="str">
        <f>AGA!$AL$273</f>
        <v>Nvt</v>
      </c>
      <c r="EV17" s="45" t="str">
        <f>AGA!$AL$274</f>
        <v>Nvt</v>
      </c>
      <c r="EW17" s="45" t="str">
        <f>AGA!$AL$275</f>
        <v>Nvt</v>
      </c>
      <c r="EX17" s="45" t="str">
        <f>AGA!$AL$276</f>
        <v>Nvt</v>
      </c>
      <c r="EY17" s="45" t="str">
        <f>AGA!$AL$277</f>
        <v>Nvt</v>
      </c>
      <c r="EZ17" s="45" t="str">
        <f>AGA!$AL$278</f>
        <v>Nvt</v>
      </c>
      <c r="FA17" s="45" t="str">
        <f>AGA!$AL$279</f>
        <v>Nvt</v>
      </c>
      <c r="FB17" s="45" t="str">
        <f>AGA!$AL$280</f>
        <v>Nvt</v>
      </c>
      <c r="FC17" s="45" t="str">
        <f>AGA!$AL$281</f>
        <v>Nvt</v>
      </c>
      <c r="FD17" s="45" t="str">
        <f>AGA!$AL$283</f>
        <v>Nee</v>
      </c>
      <c r="FE17" s="45" t="str">
        <f>AGA!$AL$284</f>
        <v>Nvt</v>
      </c>
      <c r="FF17" s="45" t="str">
        <f>AGA!$AL$285</f>
        <v>Nvt</v>
      </c>
      <c r="FG17" s="45" t="str">
        <f>AGA!$AL$286</f>
        <v>Nvt</v>
      </c>
      <c r="FH17" s="45" t="str">
        <f>AGA!$AL$288</f>
        <v>Ja</v>
      </c>
      <c r="FI17" s="45" t="str">
        <f>AGA!$AL$289</f>
        <v>Ja</v>
      </c>
      <c r="FJ17" s="45" t="str">
        <f>AGA!$AL$290</f>
        <v>Ja</v>
      </c>
      <c r="FK17" s="45" t="str">
        <f>AGA!$AL$291</f>
        <v>Ja</v>
      </c>
      <c r="FL17" s="45" t="str">
        <f>AGA!$AL$292</f>
        <v>Ja</v>
      </c>
      <c r="FM17" s="45" t="str">
        <f>AGA!$AL$293</f>
        <v>Optie</v>
      </c>
      <c r="FN17" s="45" t="str">
        <f>AGA!$AL$294</f>
        <v>Optie</v>
      </c>
      <c r="FO17" s="45" t="str">
        <f>AGA!$AL$295</f>
        <v>Optie</v>
      </c>
      <c r="FP17" s="45" t="str">
        <f>AGA!$AL$296</f>
        <v>Optie</v>
      </c>
      <c r="FQ17" s="45" t="str">
        <f>AGA!$AL$297</f>
        <v>Nee</v>
      </c>
      <c r="FR17" s="45" t="str">
        <f>AGA!$AL$298</f>
        <v>Optie</v>
      </c>
      <c r="FS17" s="45" t="str">
        <f>AGA!$AL$299</f>
        <v>Ja</v>
      </c>
      <c r="FT17" s="45" t="str">
        <f>AGA!$AL$300</f>
        <v>Ja</v>
      </c>
      <c r="FU17" s="45" t="str">
        <f>AGA!$AL$301</f>
        <v>Ja</v>
      </c>
      <c r="FV17" s="45" t="str">
        <f>AGA!$AL$302</f>
        <v>Ja</v>
      </c>
      <c r="FW17" s="45" t="str">
        <f>AGA!$AL$303</f>
        <v>Optie</v>
      </c>
      <c r="FX17" s="45" t="str">
        <f>AGA!$AL$304</f>
        <v>Ja</v>
      </c>
      <c r="FY17" s="45" t="str">
        <f>AGA!$AL$305</f>
        <v>Ja</v>
      </c>
      <c r="FZ17" s="45" t="str">
        <f>AGA!$AL$306</f>
        <v>Ja</v>
      </c>
      <c r="GA17" s="45" t="str">
        <f>AGA!$AL$307</f>
        <v>Ja</v>
      </c>
      <c r="GB17" s="45" t="str">
        <f>AGA!$AL$308</f>
        <v>Ja</v>
      </c>
      <c r="GC17" s="45" t="str">
        <f>AGA!$AL$309</f>
        <v>Ja</v>
      </c>
      <c r="GD17" s="45" t="str">
        <f>AGA!$AL$310</f>
        <v>Ja</v>
      </c>
      <c r="GE17" s="45" t="str">
        <f>AGA!$AL$311</f>
        <v>Ja</v>
      </c>
      <c r="GF17" s="45" t="str">
        <f>AGA!$AL$313</f>
        <v>Nee</v>
      </c>
    </row>
    <row r="18" spans="1:188" hidden="1" x14ac:dyDescent="0.3">
      <c r="A18" s="43"/>
      <c r="B18" s="47"/>
      <c r="C18" s="43"/>
      <c r="D18" s="43"/>
      <c r="E18" s="45"/>
      <c r="F18" s="43"/>
      <c r="G18" s="43"/>
      <c r="H18" s="43"/>
      <c r="I18" s="119"/>
      <c r="J18" s="119"/>
      <c r="K18" s="43"/>
      <c r="L18" s="50"/>
      <c r="M18" s="119" t="s">
        <v>874</v>
      </c>
      <c r="N18" s="119" t="s">
        <v>873</v>
      </c>
      <c r="O18" s="119" t="str">
        <f>TG!AF1</f>
        <v>Verplaatsen</v>
      </c>
      <c r="P18" s="51"/>
      <c r="Q18" s="43" t="str">
        <f>TG!$AF$2</f>
        <v>Ja</v>
      </c>
      <c r="R18" s="43" t="str">
        <f>TG!$AF$3</f>
        <v>Ja</v>
      </c>
      <c r="S18" s="43" t="str">
        <f>TG!$AF$4</f>
        <v>Optie</v>
      </c>
      <c r="T18" s="43" t="str">
        <f>TG!$AF$5</f>
        <v>Ja</v>
      </c>
      <c r="U18" s="43" t="str">
        <f>TG!$AF$6</f>
        <v>Ja</v>
      </c>
      <c r="V18" s="43" t="str">
        <f>TG!$AF$7</f>
        <v>Ja</v>
      </c>
      <c r="W18" s="43" t="str">
        <f>TG!$AF$8</f>
        <v>Nee</v>
      </c>
      <c r="X18" s="43" t="str">
        <f>TG!$AF$9</f>
        <v>Ja</v>
      </c>
      <c r="Y18" s="43" t="str">
        <f>TG!$AF$10</f>
        <v>Nee</v>
      </c>
      <c r="Z18" s="43" t="str">
        <f>TG!$AF$11</f>
        <v>Nee</v>
      </c>
      <c r="AA18" s="43" t="str">
        <f>TG!$AF$12</f>
        <v>Optie</v>
      </c>
      <c r="AB18" s="43" t="str">
        <f>TG!$AF$77</f>
        <v>Nee</v>
      </c>
      <c r="AC18" s="43" t="str">
        <f>TG!$AF$78</f>
        <v>Nvt</v>
      </c>
      <c r="AD18" s="43" t="str">
        <f>TG!$AF$79</f>
        <v>Nvt</v>
      </c>
      <c r="AE18" s="43" t="str">
        <f>TG!$AF$80</f>
        <v>Nvt</v>
      </c>
      <c r="AF18" s="43" t="str">
        <f>TG!$AF$81</f>
        <v>Nvt</v>
      </c>
      <c r="AG18" s="43" t="str">
        <f>TG!$AF$82</f>
        <v>Nvt</v>
      </c>
      <c r="AH18" s="43" t="str">
        <f>TG!$AF$83</f>
        <v>Nvt</v>
      </c>
      <c r="AI18" s="43" t="str">
        <f>TG!$AF$84</f>
        <v>Nvt</v>
      </c>
      <c r="AJ18" s="43" t="str">
        <f>TG!$AF$85</f>
        <v>Nvt</v>
      </c>
      <c r="AK18" s="43" t="str">
        <f>TG!$AF$86</f>
        <v>Nvt</v>
      </c>
      <c r="AL18" s="43" t="str">
        <f>TG!$AF$87</f>
        <v>Nvt</v>
      </c>
      <c r="AM18" s="43" t="str">
        <f>TG!$AF$88</f>
        <v>Nvt</v>
      </c>
      <c r="AN18" s="43" t="str">
        <f>TG!$AF$89</f>
        <v>Nvt</v>
      </c>
      <c r="AO18" s="43" t="str">
        <f>TG!$AF$90</f>
        <v>Nvt</v>
      </c>
      <c r="AP18" s="43" t="str">
        <f>TG!$AF$91</f>
        <v>Nvt</v>
      </c>
      <c r="AQ18" s="43" t="str">
        <f>TG!$AF$92</f>
        <v>Nvt</v>
      </c>
      <c r="AR18" s="43" t="str">
        <f>TG!$AF$94</f>
        <v>Nvt</v>
      </c>
      <c r="AS18" s="43" t="str">
        <f>TG!$AF$95</f>
        <v>Nvt</v>
      </c>
      <c r="AT18" s="43" t="str">
        <f>TG!$AF$96</f>
        <v>Nvt</v>
      </c>
      <c r="AU18" s="43" t="str">
        <f>TG!$AF$97</f>
        <v>Nvt</v>
      </c>
      <c r="AV18" s="43" t="str">
        <f>TG!$AF$98</f>
        <v>Nvt</v>
      </c>
      <c r="AW18" s="43" t="str">
        <f>TG!$AF$99</f>
        <v>Nvt</v>
      </c>
      <c r="AX18" s="43" t="str">
        <f>TG!$AF$103</f>
        <v>Ja</v>
      </c>
      <c r="AY18" s="43" t="str">
        <f>TG!$AF$104</f>
        <v>Ja</v>
      </c>
      <c r="AZ18" s="43" t="str">
        <f>TG!$AF$105</f>
        <v>Nee</v>
      </c>
      <c r="BA18" s="43" t="str">
        <f>TG!$AF$106</f>
        <v>Ja</v>
      </c>
      <c r="BB18" s="43" t="str">
        <f>TG!$AF$107</f>
        <v>Ja</v>
      </c>
      <c r="BC18" s="43" t="str">
        <f>TG!$AF$108</f>
        <v>Optie</v>
      </c>
      <c r="BD18" s="43" t="str">
        <f>TG!$AF$109</f>
        <v>Ja</v>
      </c>
      <c r="BE18" s="43" t="str">
        <f>TG!$AF$110</f>
        <v>Ja</v>
      </c>
      <c r="BF18" s="43" t="str">
        <f>TG!$AF$111</f>
        <v>Nvt</v>
      </c>
      <c r="BG18" s="43" t="str">
        <f>TG!$AF$112</f>
        <v>Nvt</v>
      </c>
      <c r="BH18" s="43"/>
      <c r="BI18" s="43" t="str">
        <f>AGA!$AM$2</f>
        <v>Ja</v>
      </c>
      <c r="BJ18" s="43" t="str">
        <f>AGA!$AM$3</f>
        <v>Ja</v>
      </c>
      <c r="BK18" s="43" t="str">
        <f>AGA!$AM$4</f>
        <v>Optie</v>
      </c>
      <c r="BL18" s="43" t="str">
        <f>AGA!$AM$5</f>
        <v>Ja</v>
      </c>
      <c r="BM18" s="43" t="str">
        <f>AGA!$AM$6</f>
        <v>Ja</v>
      </c>
      <c r="BN18" s="43" t="str">
        <f>AGA!$AM$7</f>
        <v>Ja</v>
      </c>
      <c r="BO18" s="43" t="str">
        <f>AGA!$AM$8</f>
        <v>Nee</v>
      </c>
      <c r="BP18" s="43" t="str">
        <f>AGA!$AM$9</f>
        <v>Ja</v>
      </c>
      <c r="BQ18" s="43" t="str">
        <f>AGA!$AM$10</f>
        <v>Nee</v>
      </c>
      <c r="BR18" s="43" t="str">
        <f>AGA!$AM$11</f>
        <v>Nee</v>
      </c>
      <c r="BS18" s="43" t="str">
        <f>AGA!$AM$12</f>
        <v>Ja</v>
      </c>
      <c r="BT18" s="43" t="str">
        <f>AGA!$AM$13</f>
        <v>Ja</v>
      </c>
      <c r="BU18" s="43" t="str">
        <f>AGA!$AM$14</f>
        <v>Ja</v>
      </c>
      <c r="BV18" s="43" t="str">
        <f>AGA!$AM$15</f>
        <v>Ja</v>
      </c>
      <c r="BW18" s="43" t="str">
        <f>AGA!$AM$16</f>
        <v>Ja</v>
      </c>
      <c r="BX18" s="43" t="str">
        <f>AGA!$AM$17</f>
        <v>Nee</v>
      </c>
      <c r="BY18" s="43" t="str">
        <f>AGA!$AM$18</f>
        <v>Ja</v>
      </c>
      <c r="BZ18" s="43" t="str">
        <f>AGA!$AM$19</f>
        <v>Optie</v>
      </c>
      <c r="CA18" s="43" t="str">
        <f>AGA!$AM$20</f>
        <v>Ja</v>
      </c>
      <c r="CB18" s="43" t="str">
        <f>AGA!$AM$21</f>
        <v>Ja</v>
      </c>
      <c r="CC18" s="43" t="str">
        <f>AGA!$AM$22</f>
        <v>Nee</v>
      </c>
      <c r="CD18" s="43" t="str">
        <f>AGA!$AM$23</f>
        <v>Ja</v>
      </c>
      <c r="CE18" s="43" t="str">
        <f>AGA!$AM$146</f>
        <v>Nee</v>
      </c>
      <c r="CF18" s="43" t="str">
        <f>AGA!$AM$147</f>
        <v>Nvt</v>
      </c>
      <c r="CG18" s="43" t="str">
        <f>AGA!$AM$148</f>
        <v>Nvt</v>
      </c>
      <c r="CH18" s="43" t="str">
        <f>AGA!$AM$149</f>
        <v>Nvt</v>
      </c>
      <c r="CI18" s="43" t="str">
        <f>AGA!$AM$150</f>
        <v>Nvt</v>
      </c>
      <c r="CJ18" s="43" t="str">
        <f>AGA!$AM$151</f>
        <v>Nvt</v>
      </c>
      <c r="CK18" s="43" t="str">
        <f>AGA!$AM$152</f>
        <v>Nvt</v>
      </c>
      <c r="CL18" s="43" t="str">
        <f>AGA!$AM$153</f>
        <v>Nvt</v>
      </c>
      <c r="CM18" s="43" t="str">
        <f>AGA!$AM$154</f>
        <v>Nvt</v>
      </c>
      <c r="CN18" s="43" t="str">
        <f>AGA!$AM$155</f>
        <v>Nvt</v>
      </c>
      <c r="CO18" s="43" t="str">
        <f>AGA!$AM$156</f>
        <v>Nvt</v>
      </c>
      <c r="CP18" s="43" t="str">
        <f>AGA!$AM$157</f>
        <v>Nvt</v>
      </c>
      <c r="CQ18" s="43" t="str">
        <f>AGA!$AM$158</f>
        <v>Nvt</v>
      </c>
      <c r="CR18" s="43" t="str">
        <f>AGA!$AM$159</f>
        <v>Nvt</v>
      </c>
      <c r="CS18" s="43" t="str">
        <f>AGA!$AM$160</f>
        <v>Nvt</v>
      </c>
      <c r="CT18" s="43" t="str">
        <f>AGA!$AM$161</f>
        <v>Nvt</v>
      </c>
      <c r="CU18" s="43" t="str">
        <f>AGA!$AM$162</f>
        <v>Nvt</v>
      </c>
      <c r="CV18" s="43" t="str">
        <f>AGA!$AM$163</f>
        <v>Nvt</v>
      </c>
      <c r="CW18" s="43" t="str">
        <f>AGA!$AM$164</f>
        <v>Nvt</v>
      </c>
      <c r="CX18" s="43" t="str">
        <f>AGA!$AM$165</f>
        <v>Nvt</v>
      </c>
      <c r="CY18" s="43" t="str">
        <f>AGA!$AM$166</f>
        <v>Nvt</v>
      </c>
      <c r="CZ18" s="43" t="str">
        <f>AGA!$AM$167</f>
        <v>Nvt</v>
      </c>
      <c r="DA18" s="43" t="str">
        <f>AGA!$AM$168</f>
        <v>Nvt</v>
      </c>
      <c r="DB18" s="43" t="str">
        <f>AGA!$AM$169</f>
        <v>Nvt</v>
      </c>
      <c r="DC18" s="43" t="str">
        <f>AGA!$AM$170</f>
        <v>Nvt</v>
      </c>
      <c r="DD18" s="43" t="str">
        <f>AGA!$AM$171</f>
        <v>Nvt</v>
      </c>
      <c r="DE18" s="43" t="str">
        <f>AGA!$AM$172</f>
        <v>Nvt</v>
      </c>
      <c r="DF18" s="43" t="str">
        <f>AGA!$AM$173</f>
        <v>Nvt</v>
      </c>
      <c r="DG18" s="43" t="str">
        <f>AGA!$AM$174</f>
        <v>Nvt</v>
      </c>
      <c r="DH18" s="43" t="str">
        <f>AGA!$AM$175</f>
        <v>Nvt</v>
      </c>
      <c r="DI18" s="43" t="str">
        <f>AGA!$AM$176</f>
        <v>Nvt</v>
      </c>
      <c r="DJ18" s="43" t="str">
        <f>AGA!$AM$177</f>
        <v>Nvt</v>
      </c>
      <c r="DK18" s="43" t="str">
        <f>AGA!$AM$178</f>
        <v>Nvt</v>
      </c>
      <c r="DL18" s="43" t="str">
        <f>AGA!$AM$179</f>
        <v>Nvt</v>
      </c>
      <c r="DM18" s="43" t="str">
        <f>AGA!$AM$180</f>
        <v>Nvt</v>
      </c>
      <c r="DN18" s="43" t="str">
        <f>AGA!$AM$181</f>
        <v>Nvt</v>
      </c>
      <c r="DO18" s="43" t="str">
        <f>AGA!$AM$182</f>
        <v>Nvt</v>
      </c>
      <c r="DP18" s="43" t="str">
        <f>AGA!$AM$183</f>
        <v>Nvt</v>
      </c>
      <c r="DQ18" s="43" t="str">
        <f>AGA!$AM$184</f>
        <v>Nvt</v>
      </c>
      <c r="DR18" s="43" t="str">
        <f>AGA!$AM$185</f>
        <v>Nvt</v>
      </c>
      <c r="DS18" s="43" t="str">
        <f>AGA!$AM$186</f>
        <v>Nvt</v>
      </c>
      <c r="DT18" s="43" t="str">
        <f>AGA!$AM$187</f>
        <v>Nvt</v>
      </c>
      <c r="DU18" s="43" t="str">
        <f>AGA!$AM$188</f>
        <v>Nvt</v>
      </c>
      <c r="DV18" s="43" t="str">
        <f>AGA!$AM$189</f>
        <v>Nvt</v>
      </c>
      <c r="DW18" s="43" t="str">
        <f>AGA!$AM$190</f>
        <v>Nvt</v>
      </c>
      <c r="DX18" s="43" t="str">
        <f>AGA!$AM$191</f>
        <v>Nvt</v>
      </c>
      <c r="DY18" s="43" t="str">
        <f>AGA!$AM$192</f>
        <v>Nvt</v>
      </c>
      <c r="DZ18" s="43" t="str">
        <f>AGA!$AM$193</f>
        <v>Nvt</v>
      </c>
      <c r="EA18" s="43" t="str">
        <f>AGA!$AM$194</f>
        <v>Nvt</v>
      </c>
      <c r="EB18" s="43" t="str">
        <f>AGA!$AM$195</f>
        <v>Nvt</v>
      </c>
      <c r="EC18" s="43" t="str">
        <f>AGA!$AM$196</f>
        <v>Nvt</v>
      </c>
      <c r="ED18" s="43" t="str">
        <f>AGA!$AM$255</f>
        <v>Ja</v>
      </c>
      <c r="EE18" s="43" t="str">
        <f>AGA!$AM$256</f>
        <v>Ja</v>
      </c>
      <c r="EF18" s="43" t="str">
        <f>AGA!$AM$257</f>
        <v>Ja</v>
      </c>
      <c r="EG18" s="43" t="str">
        <f>AGA!$AM$258</f>
        <v>Nee</v>
      </c>
      <c r="EH18" s="43" t="str">
        <f>AGA!$AM$259</f>
        <v>Nvt</v>
      </c>
      <c r="EI18" s="43" t="str">
        <f>AGA!$AM$260</f>
        <v>Nvt</v>
      </c>
      <c r="EJ18" s="43" t="str">
        <f>AGA!$AM$261</f>
        <v>Nvt</v>
      </c>
      <c r="EK18" s="43" t="str">
        <f>AGA!$AM$262</f>
        <v>Nvt</v>
      </c>
      <c r="EL18" s="43" t="str">
        <f>AGA!$AM$263</f>
        <v>Nvt</v>
      </c>
      <c r="EM18" s="43" t="str">
        <f>AGA!$AM$264</f>
        <v>Nvt</v>
      </c>
      <c r="EN18" s="43" t="str">
        <f>AGA!$AM$265</f>
        <v>Nvt</v>
      </c>
      <c r="EO18" s="43" t="str">
        <f>AGA!$AM$266</f>
        <v>Nvt</v>
      </c>
      <c r="EP18" s="43" t="str">
        <f>AGA!$AM$267</f>
        <v>Nvt</v>
      </c>
      <c r="EQ18" s="43" t="str">
        <f>AGA!$AM$268</f>
        <v>Nvt</v>
      </c>
      <c r="ER18" s="43" t="str">
        <f>AGA!$AM$270</f>
        <v>Nee</v>
      </c>
      <c r="ES18" s="43" t="str">
        <f>AGA!$AM$271</f>
        <v>Nvt</v>
      </c>
      <c r="ET18" s="43" t="str">
        <f>AGA!$AM$272</f>
        <v>Nvt</v>
      </c>
      <c r="EU18" s="43" t="str">
        <f>AGA!$AM$273</f>
        <v>Nvt</v>
      </c>
      <c r="EV18" s="43" t="str">
        <f>AGA!$AM$274</f>
        <v>Nvt</v>
      </c>
      <c r="EW18" s="43" t="str">
        <f>AGA!$AM$275</f>
        <v>Nvt</v>
      </c>
      <c r="EX18" s="43" t="str">
        <f>AGA!$AM$276</f>
        <v>Nvt</v>
      </c>
      <c r="EY18" s="43" t="str">
        <f>AGA!$AM$277</f>
        <v>Nvt</v>
      </c>
      <c r="EZ18" s="43" t="str">
        <f>AGA!$AM$278</f>
        <v>Nvt</v>
      </c>
      <c r="FA18" s="43" t="str">
        <f>AGA!$AM$279</f>
        <v>Nvt</v>
      </c>
      <c r="FB18" s="43" t="str">
        <f>AGA!$AM$280</f>
        <v>Nvt</v>
      </c>
      <c r="FC18" s="43" t="str">
        <f>AGA!$AM$281</f>
        <v>Nvt</v>
      </c>
      <c r="FD18" s="43" t="str">
        <f>AGA!$AM$283</f>
        <v>Nee</v>
      </c>
      <c r="FE18" s="43" t="str">
        <f>AGA!$AM$284</f>
        <v>Nvt</v>
      </c>
      <c r="FF18" s="43" t="str">
        <f>AGA!$AM$285</f>
        <v>Nvt</v>
      </c>
      <c r="FG18" s="43" t="str">
        <f>AGA!$AM$286</f>
        <v>Nvt</v>
      </c>
      <c r="FH18" s="43" t="str">
        <f>AGA!$AM$288</f>
        <v>Ja</v>
      </c>
      <c r="FI18" s="43" t="str">
        <f>AGA!$AM$289</f>
        <v>Ja</v>
      </c>
      <c r="FJ18" s="43" t="str">
        <f>AGA!$AM$290</f>
        <v>Ja</v>
      </c>
      <c r="FK18" s="43" t="str">
        <f>AGA!$AM$291</f>
        <v>Ja</v>
      </c>
      <c r="FL18" s="43" t="str">
        <f>AGA!$AM$292</f>
        <v>Ja</v>
      </c>
      <c r="FM18" s="43" t="str">
        <f>AGA!$AM$293</f>
        <v>Optie</v>
      </c>
      <c r="FN18" s="43" t="str">
        <f>AGA!$AM$294</f>
        <v>Optie</v>
      </c>
      <c r="FO18" s="43" t="str">
        <f>AGA!$AM$295</f>
        <v>Optie</v>
      </c>
      <c r="FP18" s="43" t="str">
        <f>AGA!$AM$296</f>
        <v>Optie</v>
      </c>
      <c r="FQ18" s="43" t="str">
        <f>AGA!$AM$297</f>
        <v>Nee</v>
      </c>
      <c r="FR18" s="43" t="str">
        <f>AGA!$AM$298</f>
        <v>Optie</v>
      </c>
      <c r="FS18" s="43" t="str">
        <f>AGA!$AM$299</f>
        <v>Ja</v>
      </c>
      <c r="FT18" s="43" t="str">
        <f>AGA!$AM$300</f>
        <v>Ja</v>
      </c>
      <c r="FU18" s="43" t="str">
        <f>AGA!$AM$301</f>
        <v>Ja</v>
      </c>
      <c r="FV18" s="43" t="str">
        <f>AGA!$AM$302</f>
        <v>Ja</v>
      </c>
      <c r="FW18" s="43" t="str">
        <f>AGA!$AM$303</f>
        <v>Optie</v>
      </c>
      <c r="FX18" s="43" t="str">
        <f>AGA!$AM$304</f>
        <v>Ja</v>
      </c>
      <c r="FY18" s="43" t="str">
        <f>AGA!$AM$305</f>
        <v>Ja</v>
      </c>
      <c r="FZ18" s="43" t="str">
        <f>AGA!$AM$306</f>
        <v>Ja</v>
      </c>
      <c r="GA18" s="43" t="str">
        <f>AGA!$AM$307</f>
        <v>Ja</v>
      </c>
      <c r="GB18" s="43" t="str">
        <f>AGA!$AM$308</f>
        <v>Ja</v>
      </c>
      <c r="GC18" s="43" t="str">
        <f>AGA!$AM$309</f>
        <v>Ja</v>
      </c>
      <c r="GD18" s="43" t="str">
        <f>AGA!$AM$310</f>
        <v>Ja</v>
      </c>
      <c r="GE18" s="43" t="str">
        <f>AGA!$AM$311</f>
        <v>Ja</v>
      </c>
      <c r="GF18" s="43" t="str">
        <f>AGA!$AM$313</f>
        <v>Nee</v>
      </c>
    </row>
    <row r="19" spans="1:188" hidden="1" x14ac:dyDescent="0.3">
      <c r="A19" s="43"/>
      <c r="B19" s="47"/>
      <c r="C19" s="43"/>
      <c r="D19" s="43"/>
      <c r="E19" s="45"/>
      <c r="F19" s="43"/>
      <c r="G19" s="43"/>
      <c r="H19" s="43"/>
      <c r="I19" s="119"/>
      <c r="J19" s="119"/>
      <c r="K19" s="43"/>
      <c r="L19" s="50"/>
      <c r="M19" s="119" t="s">
        <v>874</v>
      </c>
      <c r="N19" s="119" t="s">
        <v>873</v>
      </c>
      <c r="O19" s="119" t="str">
        <f>TG!AG1</f>
        <v>Vervangen</v>
      </c>
      <c r="P19" s="51"/>
      <c r="Q19" s="43" t="str">
        <f>TG!$AG$2</f>
        <v>Ja</v>
      </c>
      <c r="R19" s="43" t="str">
        <f>TG!$AG$3</f>
        <v>Ja</v>
      </c>
      <c r="S19" s="43" t="str">
        <f>TG!$AG$4</f>
        <v>Optie</v>
      </c>
      <c r="T19" s="43" t="str">
        <f>TG!$AG$5</f>
        <v>Ja</v>
      </c>
      <c r="U19" s="43" t="str">
        <f>TG!$AG$6</f>
        <v>Ja</v>
      </c>
      <c r="V19" s="43" t="str">
        <f>TG!$AG$7</f>
        <v>Ja</v>
      </c>
      <c r="W19" s="43" t="str">
        <f>TG!$AG$8</f>
        <v>Nee</v>
      </c>
      <c r="X19" s="43" t="str">
        <f>TG!$AG$9</f>
        <v>Ja</v>
      </c>
      <c r="Y19" s="43" t="str">
        <f>TG!$AG$10</f>
        <v>Nee</v>
      </c>
      <c r="Z19" s="43" t="str">
        <f>TG!$AG$11</f>
        <v>Nee</v>
      </c>
      <c r="AA19" s="43" t="str">
        <f>TG!$AG$12</f>
        <v>Optie</v>
      </c>
      <c r="AB19" s="43" t="str">
        <f>TG!$AG$77</f>
        <v>Nee</v>
      </c>
      <c r="AC19" s="43" t="str">
        <f>TG!$AG$78</f>
        <v>Nvt</v>
      </c>
      <c r="AD19" s="43" t="str">
        <f>TG!$AG$79</f>
        <v>Nvt</v>
      </c>
      <c r="AE19" s="43" t="str">
        <f>TG!$AG$80</f>
        <v>Nvt</v>
      </c>
      <c r="AF19" s="43" t="str">
        <f>TG!$AG$81</f>
        <v>Nvt</v>
      </c>
      <c r="AG19" s="43" t="str">
        <f>TG!$AG$82</f>
        <v>Nvt</v>
      </c>
      <c r="AH19" s="43" t="str">
        <f>TG!$AG$83</f>
        <v>Nvt</v>
      </c>
      <c r="AI19" s="43" t="str">
        <f>TG!$AG$84</f>
        <v>Nvt</v>
      </c>
      <c r="AJ19" s="43" t="str">
        <f>TG!$AG$85</f>
        <v>Nvt</v>
      </c>
      <c r="AK19" s="43" t="str">
        <f>TG!$AG$86</f>
        <v>Nvt</v>
      </c>
      <c r="AL19" s="43" t="str">
        <f>TG!$AG$87</f>
        <v>Nvt</v>
      </c>
      <c r="AM19" s="43" t="str">
        <f>TG!$AG$88</f>
        <v>Nvt</v>
      </c>
      <c r="AN19" s="43" t="str">
        <f>TG!$AG$89</f>
        <v>Nvt</v>
      </c>
      <c r="AO19" s="43" t="str">
        <f>TG!$AG$90</f>
        <v>Nvt</v>
      </c>
      <c r="AP19" s="43" t="str">
        <f>TG!$AG$91</f>
        <v>Nvt</v>
      </c>
      <c r="AQ19" s="43" t="str">
        <f>TG!$AG$92</f>
        <v>Nvt</v>
      </c>
      <c r="AR19" s="43" t="str">
        <f>TG!$AG$94</f>
        <v>Nvt</v>
      </c>
      <c r="AS19" s="43" t="str">
        <f>TG!$AG$95</f>
        <v>Nvt</v>
      </c>
      <c r="AT19" s="43" t="str">
        <f>TG!$AG$96</f>
        <v>Nvt</v>
      </c>
      <c r="AU19" s="43" t="str">
        <f>TG!$AG$97</f>
        <v>Nvt</v>
      </c>
      <c r="AV19" s="43" t="str">
        <f>TG!$AG$98</f>
        <v>Nvt</v>
      </c>
      <c r="AW19" s="43" t="str">
        <f>TG!$AG$99</f>
        <v>Nvt</v>
      </c>
      <c r="AX19" s="43" t="str">
        <f>TG!$AG$103</f>
        <v>Ja</v>
      </c>
      <c r="AY19" s="43" t="str">
        <f>TG!$AG$104</f>
        <v>Ja</v>
      </c>
      <c r="AZ19" s="43" t="str">
        <f>TG!$AG$105</f>
        <v>Nee</v>
      </c>
      <c r="BA19" s="43" t="str">
        <f>TG!$AG$106</f>
        <v>Ja</v>
      </c>
      <c r="BB19" s="43" t="str">
        <f>TG!$AG$107</f>
        <v>Ja</v>
      </c>
      <c r="BC19" s="43" t="str">
        <f>TG!$AG$108</f>
        <v>Optie</v>
      </c>
      <c r="BD19" s="43" t="str">
        <f>TG!$AG$109</f>
        <v>Ja</v>
      </c>
      <c r="BE19" s="43" t="str">
        <f>TG!$AG$110</f>
        <v>Ja</v>
      </c>
      <c r="BF19" s="43" t="str">
        <f>TG!$AG$111</f>
        <v>Nvt</v>
      </c>
      <c r="BG19" s="43" t="str">
        <f>TG!$AG$112</f>
        <v>Nvt</v>
      </c>
      <c r="BH19" s="43"/>
      <c r="BI19" s="43" t="str">
        <f>AGA!$AN$2</f>
        <v>Ja</v>
      </c>
      <c r="BJ19" s="43" t="str">
        <f>AGA!$AN$3</f>
        <v>Ja</v>
      </c>
      <c r="BK19" s="43" t="str">
        <f>AGA!$AN$4</f>
        <v>Optie</v>
      </c>
      <c r="BL19" s="43" t="str">
        <f>AGA!$AN$5</f>
        <v>Ja</v>
      </c>
      <c r="BM19" s="43" t="str">
        <f>AGA!$AN$6</f>
        <v>Ja</v>
      </c>
      <c r="BN19" s="43" t="str">
        <f>AGA!$AN$7</f>
        <v>Ja</v>
      </c>
      <c r="BO19" s="43" t="str">
        <f>AGA!$AN$8</f>
        <v>Nee</v>
      </c>
      <c r="BP19" s="43" t="str">
        <f>AGA!$AN$9</f>
        <v>Ja</v>
      </c>
      <c r="BQ19" s="43" t="str">
        <f>AGA!$AN$10</f>
        <v>Nee</v>
      </c>
      <c r="BR19" s="43" t="str">
        <f>AGA!$AN$11</f>
        <v>Nee</v>
      </c>
      <c r="BS19" s="43" t="str">
        <f>AGA!$AN$12</f>
        <v>Ja</v>
      </c>
      <c r="BT19" s="43" t="str">
        <f>AGA!$AN$13</f>
        <v>Ja</v>
      </c>
      <c r="BU19" s="43" t="str">
        <f>AGA!$AN$14</f>
        <v>Ja</v>
      </c>
      <c r="BV19" s="43" t="str">
        <f>AGA!$AN$15</f>
        <v>Ja</v>
      </c>
      <c r="BW19" s="43" t="str">
        <f>AGA!$AN$16</f>
        <v>Ja</v>
      </c>
      <c r="BX19" s="43" t="str">
        <f>AGA!$AN$17</f>
        <v>Nee</v>
      </c>
      <c r="BY19" s="43" t="str">
        <f>AGA!$AN$18</f>
        <v>Ja</v>
      </c>
      <c r="BZ19" s="43" t="str">
        <f>AGA!$AN$19</f>
        <v>Optie</v>
      </c>
      <c r="CA19" s="43" t="str">
        <f>AGA!$AN$20</f>
        <v>Ja</v>
      </c>
      <c r="CB19" s="43" t="str">
        <f>AGA!$AN$21</f>
        <v>Ja</v>
      </c>
      <c r="CC19" s="43" t="str">
        <f>AGA!$AN$22</f>
        <v>Nee</v>
      </c>
      <c r="CD19" s="43" t="str">
        <f>AGA!$AN$23</f>
        <v>Ja</v>
      </c>
      <c r="CE19" s="43" t="str">
        <f>AGA!$AN$146</f>
        <v>Nee</v>
      </c>
      <c r="CF19" s="43" t="str">
        <f>AGA!$AN$147</f>
        <v>Nvt</v>
      </c>
      <c r="CG19" s="43" t="str">
        <f>AGA!$AN$148</f>
        <v>Nvt</v>
      </c>
      <c r="CH19" s="43" t="str">
        <f>AGA!$AN$149</f>
        <v>Nvt</v>
      </c>
      <c r="CI19" s="43" t="str">
        <f>AGA!$AN$150</f>
        <v>Nvt</v>
      </c>
      <c r="CJ19" s="43" t="str">
        <f>AGA!$AN$151</f>
        <v>Nvt</v>
      </c>
      <c r="CK19" s="43" t="str">
        <f>AGA!$AN$152</f>
        <v>Nvt</v>
      </c>
      <c r="CL19" s="43" t="str">
        <f>AGA!$AN$153</f>
        <v>Nvt</v>
      </c>
      <c r="CM19" s="43" t="str">
        <f>AGA!$AN$154</f>
        <v>Nvt</v>
      </c>
      <c r="CN19" s="43" t="str">
        <f>AGA!$AN$155</f>
        <v>Nvt</v>
      </c>
      <c r="CO19" s="43" t="str">
        <f>AGA!$AN$156</f>
        <v>Nvt</v>
      </c>
      <c r="CP19" s="43" t="str">
        <f>AGA!$AN$157</f>
        <v>Nvt</v>
      </c>
      <c r="CQ19" s="43" t="str">
        <f>AGA!$AN$158</f>
        <v>Nvt</v>
      </c>
      <c r="CR19" s="43" t="str">
        <f>AGA!$AN$159</f>
        <v>Nvt</v>
      </c>
      <c r="CS19" s="43" t="str">
        <f>AGA!$AN$160</f>
        <v>Nvt</v>
      </c>
      <c r="CT19" s="43" t="str">
        <f>AGA!$AN$161</f>
        <v>Nvt</v>
      </c>
      <c r="CU19" s="43" t="str">
        <f>AGA!$AN$162</f>
        <v>Nvt</v>
      </c>
      <c r="CV19" s="43" t="str">
        <f>AGA!$AN$163</f>
        <v>Nvt</v>
      </c>
      <c r="CW19" s="43" t="str">
        <f>AGA!$AN$164</f>
        <v>Nvt</v>
      </c>
      <c r="CX19" s="43" t="str">
        <f>AGA!$AN$165</f>
        <v>Nvt</v>
      </c>
      <c r="CY19" s="43" t="str">
        <f>AGA!$AN$166</f>
        <v>Nvt</v>
      </c>
      <c r="CZ19" s="43" t="str">
        <f>AGA!$AN$167</f>
        <v>Nvt</v>
      </c>
      <c r="DA19" s="43" t="str">
        <f>AGA!$AN$168</f>
        <v>Nvt</v>
      </c>
      <c r="DB19" s="43" t="str">
        <f>AGA!$AN$169</f>
        <v>Nvt</v>
      </c>
      <c r="DC19" s="43" t="str">
        <f>AGA!$AN$170</f>
        <v>Nvt</v>
      </c>
      <c r="DD19" s="43" t="str">
        <f>AGA!$AN$171</f>
        <v>Nvt</v>
      </c>
      <c r="DE19" s="43" t="str">
        <f>AGA!$AN$172</f>
        <v>Nvt</v>
      </c>
      <c r="DF19" s="43" t="str">
        <f>AGA!$AN$173</f>
        <v>Nvt</v>
      </c>
      <c r="DG19" s="43" t="str">
        <f>AGA!$AN$174</f>
        <v>Nvt</v>
      </c>
      <c r="DH19" s="43" t="str">
        <f>AGA!$AN$175</f>
        <v>Nvt</v>
      </c>
      <c r="DI19" s="43" t="str">
        <f>AGA!$AN$176</f>
        <v>Nvt</v>
      </c>
      <c r="DJ19" s="43" t="str">
        <f>AGA!$AN$177</f>
        <v>Nvt</v>
      </c>
      <c r="DK19" s="43" t="str">
        <f>AGA!$AN$178</f>
        <v>Nvt</v>
      </c>
      <c r="DL19" s="43" t="str">
        <f>AGA!$AN$179</f>
        <v>Nvt</v>
      </c>
      <c r="DM19" s="43" t="str">
        <f>AGA!$AN$180</f>
        <v>Nvt</v>
      </c>
      <c r="DN19" s="43" t="str">
        <f>AGA!$AN$181</f>
        <v>Nvt</v>
      </c>
      <c r="DO19" s="43" t="str">
        <f>AGA!$AN$182</f>
        <v>Nvt</v>
      </c>
      <c r="DP19" s="43" t="str">
        <f>AGA!$AN$183</f>
        <v>Nvt</v>
      </c>
      <c r="DQ19" s="43" t="str">
        <f>AGA!$AN$184</f>
        <v>Nvt</v>
      </c>
      <c r="DR19" s="43" t="str">
        <f>AGA!$AN$185</f>
        <v>Nvt</v>
      </c>
      <c r="DS19" s="43" t="str">
        <f>AGA!$AN$186</f>
        <v>Nvt</v>
      </c>
      <c r="DT19" s="43" t="str">
        <f>AGA!$AN$187</f>
        <v>Nvt</v>
      </c>
      <c r="DU19" s="43" t="str">
        <f>AGA!$AN$188</f>
        <v>Nvt</v>
      </c>
      <c r="DV19" s="43" t="str">
        <f>AGA!$AN$189</f>
        <v>Nvt</v>
      </c>
      <c r="DW19" s="43" t="str">
        <f>AGA!$AN$190</f>
        <v>Nvt</v>
      </c>
      <c r="DX19" s="43" t="str">
        <f>AGA!$AN$191</f>
        <v>Nvt</v>
      </c>
      <c r="DY19" s="43" t="str">
        <f>AGA!$AN$192</f>
        <v>Nvt</v>
      </c>
      <c r="DZ19" s="43" t="str">
        <f>AGA!$AN$193</f>
        <v>Nvt</v>
      </c>
      <c r="EA19" s="43" t="str">
        <f>AGA!$AN$194</f>
        <v>Nvt</v>
      </c>
      <c r="EB19" s="43" t="str">
        <f>AGA!$AN$195</f>
        <v>Nvt</v>
      </c>
      <c r="EC19" s="43" t="str">
        <f>AGA!$AN$196</f>
        <v>Nvt</v>
      </c>
      <c r="ED19" s="43" t="str">
        <f>AGA!$AN$255</f>
        <v>Ja</v>
      </c>
      <c r="EE19" s="43" t="str">
        <f>AGA!$AN$256</f>
        <v>Ja</v>
      </c>
      <c r="EF19" s="43" t="str">
        <f>AGA!$AN$257</f>
        <v>Ja</v>
      </c>
      <c r="EG19" s="43" t="str">
        <f>AGA!$AN$258</f>
        <v>Nee</v>
      </c>
      <c r="EH19" s="43" t="str">
        <f>AGA!$AN$259</f>
        <v>Nvt</v>
      </c>
      <c r="EI19" s="43" t="str">
        <f>AGA!$AN$260</f>
        <v>Nvt</v>
      </c>
      <c r="EJ19" s="43" t="str">
        <f>AGA!$AN$261</f>
        <v>Nvt</v>
      </c>
      <c r="EK19" s="43" t="str">
        <f>AGA!$AN$262</f>
        <v>Nvt</v>
      </c>
      <c r="EL19" s="43" t="str">
        <f>AGA!$AN$263</f>
        <v>Nvt</v>
      </c>
      <c r="EM19" s="43" t="str">
        <f>AGA!$AN$264</f>
        <v>Nvt</v>
      </c>
      <c r="EN19" s="43" t="str">
        <f>AGA!$AN$265</f>
        <v>Nvt</v>
      </c>
      <c r="EO19" s="43" t="str">
        <f>AGA!$AN$266</f>
        <v>Nvt</v>
      </c>
      <c r="EP19" s="43" t="str">
        <f>AGA!$AN$267</f>
        <v>Nvt</v>
      </c>
      <c r="EQ19" s="43" t="str">
        <f>AGA!$AN$268</f>
        <v>Nvt</v>
      </c>
      <c r="ER19" s="43" t="str">
        <f>AGA!$AN$270</f>
        <v>Nee</v>
      </c>
      <c r="ES19" s="43" t="str">
        <f>AGA!$AN$271</f>
        <v>Nvt</v>
      </c>
      <c r="ET19" s="43" t="str">
        <f>AGA!$AN$272</f>
        <v>Nvt</v>
      </c>
      <c r="EU19" s="43" t="str">
        <f>AGA!$AN$273</f>
        <v>Nvt</v>
      </c>
      <c r="EV19" s="43" t="str">
        <f>AGA!$AN$274</f>
        <v>Nvt</v>
      </c>
      <c r="EW19" s="43" t="str">
        <f>AGA!$AN$275</f>
        <v>Nvt</v>
      </c>
      <c r="EX19" s="43" t="str">
        <f>AGA!$AN$276</f>
        <v>Nvt</v>
      </c>
      <c r="EY19" s="43" t="str">
        <f>AGA!$AN$277</f>
        <v>Nvt</v>
      </c>
      <c r="EZ19" s="43" t="str">
        <f>AGA!$AN$278</f>
        <v>Nvt</v>
      </c>
      <c r="FA19" s="43" t="str">
        <f>AGA!$AN$279</f>
        <v>Nvt</v>
      </c>
      <c r="FB19" s="43" t="str">
        <f>AGA!$AN$280</f>
        <v>Nvt</v>
      </c>
      <c r="FC19" s="43" t="str">
        <f>AGA!$AN$281</f>
        <v>Nvt</v>
      </c>
      <c r="FD19" s="43" t="str">
        <f>AGA!$AN$283</f>
        <v>Nee</v>
      </c>
      <c r="FE19" s="43" t="str">
        <f>AGA!$AN$284</f>
        <v>Nvt</v>
      </c>
      <c r="FF19" s="43" t="str">
        <f>AGA!$AN$285</f>
        <v>Nvt</v>
      </c>
      <c r="FG19" s="43" t="str">
        <f>AGA!$AN$286</f>
        <v>Nvt</v>
      </c>
      <c r="FH19" s="43" t="str">
        <f>AGA!$AN$288</f>
        <v>Ja</v>
      </c>
      <c r="FI19" s="43" t="str">
        <f>AGA!$AN$289</f>
        <v>Ja</v>
      </c>
      <c r="FJ19" s="43" t="str">
        <f>AGA!$AN$290</f>
        <v>Ja</v>
      </c>
      <c r="FK19" s="43" t="str">
        <f>AGA!$AN$291</f>
        <v>Ja</v>
      </c>
      <c r="FL19" s="43" t="str">
        <f>AGA!$AN$292</f>
        <v>Ja</v>
      </c>
      <c r="FM19" s="43" t="str">
        <f>AGA!$AN$293</f>
        <v>Optie</v>
      </c>
      <c r="FN19" s="43" t="str">
        <f>AGA!$AN$294</f>
        <v>Optie</v>
      </c>
      <c r="FO19" s="43" t="str">
        <f>AGA!$AN$295</f>
        <v>Optie</v>
      </c>
      <c r="FP19" s="43" t="str">
        <f>AGA!$AN$296</f>
        <v>Optie</v>
      </c>
      <c r="FQ19" s="43" t="str">
        <f>AGA!$AN$297</f>
        <v>Nee</v>
      </c>
      <c r="FR19" s="43" t="str">
        <f>AGA!$AN$298</f>
        <v>Optie</v>
      </c>
      <c r="FS19" s="43" t="str">
        <f>AGA!$AN$299</f>
        <v>Ja</v>
      </c>
      <c r="FT19" s="43" t="str">
        <f>AGA!$AN$300</f>
        <v>Ja</v>
      </c>
      <c r="FU19" s="43" t="str">
        <f>AGA!$AN$301</f>
        <v>Ja</v>
      </c>
      <c r="FV19" s="43" t="str">
        <f>AGA!$AN$302</f>
        <v>Ja</v>
      </c>
      <c r="FW19" s="43" t="str">
        <f>AGA!$AN$303</f>
        <v>Optie</v>
      </c>
      <c r="FX19" s="43" t="str">
        <f>AGA!$AN$304</f>
        <v>Ja</v>
      </c>
      <c r="FY19" s="43" t="str">
        <f>AGA!$AN$305</f>
        <v>Ja</v>
      </c>
      <c r="FZ19" s="43" t="str">
        <f>AGA!$AN$306</f>
        <v>Ja</v>
      </c>
      <c r="GA19" s="43" t="str">
        <f>AGA!$AN$307</f>
        <v>Ja</v>
      </c>
      <c r="GB19" s="43" t="str">
        <f>AGA!$AN$308</f>
        <v>Ja</v>
      </c>
      <c r="GC19" s="43" t="str">
        <f>AGA!$AN$309</f>
        <v>Ja</v>
      </c>
      <c r="GD19" s="43" t="str">
        <f>AGA!$AN$310</f>
        <v>Ja</v>
      </c>
      <c r="GE19" s="43" t="str">
        <f>AGA!$AN$311</f>
        <v>Ja</v>
      </c>
      <c r="GF19" s="43" t="str">
        <f>AGA!$AN$313</f>
        <v>Nee</v>
      </c>
    </row>
    <row r="20" spans="1:188" hidden="1" x14ac:dyDescent="0.3">
      <c r="A20" s="43"/>
      <c r="B20" s="47"/>
      <c r="C20" s="43"/>
      <c r="D20" s="43"/>
      <c r="E20" s="45"/>
      <c r="F20" s="43"/>
      <c r="G20" s="43"/>
      <c r="H20" s="43"/>
      <c r="I20" s="119"/>
      <c r="J20" s="119"/>
      <c r="K20" s="43"/>
      <c r="L20" s="50"/>
      <c r="M20" s="119" t="s">
        <v>874</v>
      </c>
      <c r="N20" s="119" t="s">
        <v>873</v>
      </c>
      <c r="O20" s="119" t="str">
        <f>TG!AH1</f>
        <v>Verwijderen</v>
      </c>
      <c r="P20" s="51"/>
      <c r="Q20" s="43" t="str">
        <f>TG!$AH$2</f>
        <v>Ja</v>
      </c>
      <c r="R20" s="43" t="str">
        <f>TG!$AH$3</f>
        <v>Ja</v>
      </c>
      <c r="S20" s="43" t="str">
        <f>TG!$AH$4</f>
        <v>Optie</v>
      </c>
      <c r="T20" s="43" t="str">
        <f>TG!$AH$5</f>
        <v>Ja</v>
      </c>
      <c r="U20" s="43" t="str">
        <f>TG!$AH$6</f>
        <v>Ja</v>
      </c>
      <c r="V20" s="43" t="str">
        <f>TG!$AH$7</f>
        <v>Ja</v>
      </c>
      <c r="W20" s="43" t="str">
        <f>TG!$AH$8</f>
        <v>Nee</v>
      </c>
      <c r="X20" s="43" t="str">
        <f>TG!$AH$9</f>
        <v>Ja</v>
      </c>
      <c r="Y20" s="43" t="str">
        <f>TG!$AH$10</f>
        <v>Nee</v>
      </c>
      <c r="Z20" s="43" t="str">
        <f>TG!$AH$11</f>
        <v>Nee</v>
      </c>
      <c r="AA20" s="43" t="str">
        <f>TG!$AH$12</f>
        <v>Optie</v>
      </c>
      <c r="AB20" s="43" t="str">
        <f>TG!$AH$77</f>
        <v>Nee</v>
      </c>
      <c r="AC20" s="43" t="str">
        <f>TG!$AH$78</f>
        <v>Nvt</v>
      </c>
      <c r="AD20" s="43" t="str">
        <f>TG!$AH$79</f>
        <v>Nvt</v>
      </c>
      <c r="AE20" s="43" t="str">
        <f>TG!$AH$80</f>
        <v>Nvt</v>
      </c>
      <c r="AF20" s="43" t="str">
        <f>TG!$AH$81</f>
        <v>Nvt</v>
      </c>
      <c r="AG20" s="43" t="str">
        <f>TG!$AH$82</f>
        <v>Nvt</v>
      </c>
      <c r="AH20" s="43" t="str">
        <f>TG!$AH$83</f>
        <v>Nvt</v>
      </c>
      <c r="AI20" s="43" t="str">
        <f>TG!$AH$84</f>
        <v>Nvt</v>
      </c>
      <c r="AJ20" s="43" t="str">
        <f>TG!$AH$85</f>
        <v>Nvt</v>
      </c>
      <c r="AK20" s="43" t="str">
        <f>TG!$AH$86</f>
        <v>Nvt</v>
      </c>
      <c r="AL20" s="43" t="str">
        <f>TG!$AH$87</f>
        <v>Nvt</v>
      </c>
      <c r="AM20" s="43" t="str">
        <f>TG!$AH$88</f>
        <v>Nvt</v>
      </c>
      <c r="AN20" s="43" t="str">
        <f>TG!$AH$89</f>
        <v>Nvt</v>
      </c>
      <c r="AO20" s="43" t="str">
        <f>TG!$AH$90</f>
        <v>Nvt</v>
      </c>
      <c r="AP20" s="43" t="str">
        <f>TG!$AH$91</f>
        <v>Nvt</v>
      </c>
      <c r="AQ20" s="43" t="str">
        <f>TG!$AH$92</f>
        <v>Nvt</v>
      </c>
      <c r="AR20" s="43" t="str">
        <f>TG!$AH$94</f>
        <v>Nvt</v>
      </c>
      <c r="AS20" s="43" t="str">
        <f>TG!$AH$95</f>
        <v>Nvt</v>
      </c>
      <c r="AT20" s="43" t="str">
        <f>TG!$AH$96</f>
        <v>Nvt</v>
      </c>
      <c r="AU20" s="43" t="str">
        <f>TG!$AH$97</f>
        <v>Nvt</v>
      </c>
      <c r="AV20" s="43" t="str">
        <f>TG!$AH$98</f>
        <v>Nvt</v>
      </c>
      <c r="AW20" s="43" t="str">
        <f>TG!$AH$99</f>
        <v>Nvt</v>
      </c>
      <c r="AX20" s="43" t="str">
        <f>TG!$AH$103</f>
        <v>Ja</v>
      </c>
      <c r="AY20" s="43" t="str">
        <f>TG!$AH$104</f>
        <v>Ja</v>
      </c>
      <c r="AZ20" s="43" t="str">
        <f>TG!$AH$105</f>
        <v>Nee</v>
      </c>
      <c r="BA20" s="43" t="str">
        <f>TG!$AH$106</f>
        <v>Ja</v>
      </c>
      <c r="BB20" s="43" t="str">
        <f>TG!$AH$107</f>
        <v>Ja</v>
      </c>
      <c r="BC20" s="43" t="str">
        <f>TG!$AH$108</f>
        <v>Optie</v>
      </c>
      <c r="BD20" s="43" t="str">
        <f>TG!$AH$109</f>
        <v>Ja</v>
      </c>
      <c r="BE20" s="43" t="str">
        <f>TG!$AH$110</f>
        <v>Ja</v>
      </c>
      <c r="BF20" s="43" t="str">
        <f>TG!$AH$111</f>
        <v>Nvt</v>
      </c>
      <c r="BG20" s="43" t="str">
        <f>TG!$AH$112</f>
        <v>Nvt</v>
      </c>
      <c r="BH20" s="43"/>
      <c r="BI20" s="43" t="str">
        <f>AGA!$AO$2</f>
        <v>Ja</v>
      </c>
      <c r="BJ20" s="43" t="str">
        <f>AGA!$AO$3</f>
        <v>Ja</v>
      </c>
      <c r="BK20" s="43" t="str">
        <f>AGA!$AO$4</f>
        <v>Optie</v>
      </c>
      <c r="BL20" s="43" t="str">
        <f>AGA!$AO$5</f>
        <v>Ja</v>
      </c>
      <c r="BM20" s="43" t="str">
        <f>AGA!$AO$6</f>
        <v>Ja</v>
      </c>
      <c r="BN20" s="43" t="str">
        <f>AGA!$AO$7</f>
        <v>Ja</v>
      </c>
      <c r="BO20" s="43" t="str">
        <f>AGA!$AO$8</f>
        <v>Nee</v>
      </c>
      <c r="BP20" s="43" t="str">
        <f>AGA!$AO$9</f>
        <v>Ja</v>
      </c>
      <c r="BQ20" s="43" t="str">
        <f>AGA!$AO$10</f>
        <v>Nee</v>
      </c>
      <c r="BR20" s="43" t="str">
        <f>AGA!$AO$11</f>
        <v>Nee</v>
      </c>
      <c r="BS20" s="43" t="str">
        <f>AGA!$AO$12</f>
        <v>Ja</v>
      </c>
      <c r="BT20" s="43" t="str">
        <f>AGA!$AO$13</f>
        <v>Ja</v>
      </c>
      <c r="BU20" s="43" t="str">
        <f>AGA!$AO$14</f>
        <v>Ja</v>
      </c>
      <c r="BV20" s="43" t="str">
        <f>AGA!$AO$15</f>
        <v>Ja</v>
      </c>
      <c r="BW20" s="43" t="str">
        <f>AGA!$AO$16</f>
        <v>Ja</v>
      </c>
      <c r="BX20" s="43" t="str">
        <f>AGA!$AO$17</f>
        <v>Nee</v>
      </c>
      <c r="BY20" s="43" t="str">
        <f>AGA!$AO$18</f>
        <v>Ja</v>
      </c>
      <c r="BZ20" s="43" t="str">
        <f>AGA!$AO$19</f>
        <v>Optie</v>
      </c>
      <c r="CA20" s="43" t="str">
        <f>AGA!$AO$20</f>
        <v>Ja</v>
      </c>
      <c r="CB20" s="43" t="str">
        <f>AGA!$AO$21</f>
        <v>Ja</v>
      </c>
      <c r="CC20" s="43" t="str">
        <f>AGA!$AO$22</f>
        <v>Nee</v>
      </c>
      <c r="CD20" s="43" t="str">
        <f>AGA!$AO$23</f>
        <v>Ja</v>
      </c>
      <c r="CE20" s="43" t="str">
        <f>AGA!$AO$146</f>
        <v>Nee</v>
      </c>
      <c r="CF20" s="43" t="str">
        <f>AGA!$AO$147</f>
        <v>Nvt</v>
      </c>
      <c r="CG20" s="43" t="str">
        <f>AGA!$AO$148</f>
        <v>Nvt</v>
      </c>
      <c r="CH20" s="43" t="str">
        <f>AGA!$AO$149</f>
        <v>Nvt</v>
      </c>
      <c r="CI20" s="43" t="str">
        <f>AGA!$AO$150</f>
        <v>Nvt</v>
      </c>
      <c r="CJ20" s="43" t="str">
        <f>AGA!$AO$151</f>
        <v>Nvt</v>
      </c>
      <c r="CK20" s="43" t="str">
        <f>AGA!$AO$152</f>
        <v>Nvt</v>
      </c>
      <c r="CL20" s="43" t="str">
        <f>AGA!$AO$153</f>
        <v>Nvt</v>
      </c>
      <c r="CM20" s="43" t="str">
        <f>AGA!$AO$154</f>
        <v>Nvt</v>
      </c>
      <c r="CN20" s="43" t="str">
        <f>AGA!$AO$155</f>
        <v>Nvt</v>
      </c>
      <c r="CO20" s="43" t="str">
        <f>AGA!$AO$156</f>
        <v>Nvt</v>
      </c>
      <c r="CP20" s="43" t="str">
        <f>AGA!$AO$157</f>
        <v>Nvt</v>
      </c>
      <c r="CQ20" s="43" t="str">
        <f>AGA!$AO$158</f>
        <v>Nvt</v>
      </c>
      <c r="CR20" s="43" t="str">
        <f>AGA!$AO$159</f>
        <v>Nvt</v>
      </c>
      <c r="CS20" s="43" t="str">
        <f>AGA!$AO$160</f>
        <v>Nvt</v>
      </c>
      <c r="CT20" s="43" t="str">
        <f>AGA!$AO$161</f>
        <v>Nvt</v>
      </c>
      <c r="CU20" s="43" t="str">
        <f>AGA!$AO$162</f>
        <v>Nvt</v>
      </c>
      <c r="CV20" s="43" t="str">
        <f>AGA!$AO$163</f>
        <v>Nvt</v>
      </c>
      <c r="CW20" s="43" t="str">
        <f>AGA!$AO$164</f>
        <v>Nvt</v>
      </c>
      <c r="CX20" s="43" t="str">
        <f>AGA!$AO$165</f>
        <v>Nvt</v>
      </c>
      <c r="CY20" s="43" t="str">
        <f>AGA!$AO$166</f>
        <v>Nvt</v>
      </c>
      <c r="CZ20" s="43" t="str">
        <f>AGA!$AO$167</f>
        <v>Nvt</v>
      </c>
      <c r="DA20" s="43" t="str">
        <f>AGA!$AO$168</f>
        <v>Nvt</v>
      </c>
      <c r="DB20" s="43" t="str">
        <f>AGA!$AO$169</f>
        <v>Nvt</v>
      </c>
      <c r="DC20" s="43" t="str">
        <f>AGA!$AO$170</f>
        <v>Nvt</v>
      </c>
      <c r="DD20" s="43" t="str">
        <f>AGA!$AO$171</f>
        <v>Nvt</v>
      </c>
      <c r="DE20" s="43" t="str">
        <f>AGA!$AO$172</f>
        <v>Nvt</v>
      </c>
      <c r="DF20" s="43" t="str">
        <f>AGA!$AO$173</f>
        <v>Nvt</v>
      </c>
      <c r="DG20" s="43" t="str">
        <f>AGA!$AO$174</f>
        <v>Nvt</v>
      </c>
      <c r="DH20" s="43" t="str">
        <f>AGA!$AO$175</f>
        <v>Nvt</v>
      </c>
      <c r="DI20" s="43" t="str">
        <f>AGA!$AO$176</f>
        <v>Nvt</v>
      </c>
      <c r="DJ20" s="43" t="str">
        <f>AGA!$AO$177</f>
        <v>Nvt</v>
      </c>
      <c r="DK20" s="43" t="str">
        <f>AGA!$AO$178</f>
        <v>Nvt</v>
      </c>
      <c r="DL20" s="43" t="str">
        <f>AGA!$AO$179</f>
        <v>Nvt</v>
      </c>
      <c r="DM20" s="43" t="str">
        <f>AGA!$AO$180</f>
        <v>Nvt</v>
      </c>
      <c r="DN20" s="43" t="str">
        <f>AGA!$AO$181</f>
        <v>Nvt</v>
      </c>
      <c r="DO20" s="43" t="str">
        <f>AGA!$AO$182</f>
        <v>Nvt</v>
      </c>
      <c r="DP20" s="43" t="str">
        <f>AGA!$AO$183</f>
        <v>Nvt</v>
      </c>
      <c r="DQ20" s="43" t="str">
        <f>AGA!$AO$184</f>
        <v>Nvt</v>
      </c>
      <c r="DR20" s="43" t="str">
        <f>AGA!$AO$185</f>
        <v>Nvt</v>
      </c>
      <c r="DS20" s="43" t="str">
        <f>AGA!$AO$186</f>
        <v>Nvt</v>
      </c>
      <c r="DT20" s="43" t="str">
        <f>AGA!$AO$187</f>
        <v>Nvt</v>
      </c>
      <c r="DU20" s="43" t="str">
        <f>AGA!$AO$188</f>
        <v>Nvt</v>
      </c>
      <c r="DV20" s="43" t="str">
        <f>AGA!$AO$189</f>
        <v>Nvt</v>
      </c>
      <c r="DW20" s="43" t="str">
        <f>AGA!$AO$190</f>
        <v>Nvt</v>
      </c>
      <c r="DX20" s="43" t="str">
        <f>AGA!$AO$191</f>
        <v>Nvt</v>
      </c>
      <c r="DY20" s="43" t="str">
        <f>AGA!$AO$192</f>
        <v>Nvt</v>
      </c>
      <c r="DZ20" s="43" t="str">
        <f>AGA!$AO$193</f>
        <v>Nvt</v>
      </c>
      <c r="EA20" s="43" t="str">
        <f>AGA!$AO$194</f>
        <v>Nvt</v>
      </c>
      <c r="EB20" s="43" t="str">
        <f>AGA!$AO$195</f>
        <v>Nvt</v>
      </c>
      <c r="EC20" s="43" t="str">
        <f>AGA!$AO$196</f>
        <v>Nvt</v>
      </c>
      <c r="ED20" s="43" t="str">
        <f>AGA!$AO$255</f>
        <v>Ja</v>
      </c>
      <c r="EE20" s="43" t="str">
        <f>AGA!$AO$256</f>
        <v>Ja</v>
      </c>
      <c r="EF20" s="43" t="str">
        <f>AGA!$AO$257</f>
        <v>Ja</v>
      </c>
      <c r="EG20" s="43" t="str">
        <f>AGA!$AO$258</f>
        <v>Nee</v>
      </c>
      <c r="EH20" s="43" t="str">
        <f>AGA!$AO$259</f>
        <v>Nvt</v>
      </c>
      <c r="EI20" s="43" t="str">
        <f>AGA!$AO$260</f>
        <v>Nvt</v>
      </c>
      <c r="EJ20" s="43" t="str">
        <f>AGA!$AO$261</f>
        <v>Nvt</v>
      </c>
      <c r="EK20" s="43" t="str">
        <f>AGA!$AO$262</f>
        <v>Nvt</v>
      </c>
      <c r="EL20" s="43" t="str">
        <f>AGA!$AO$263</f>
        <v>Nvt</v>
      </c>
      <c r="EM20" s="43" t="str">
        <f>AGA!$AO$264</f>
        <v>Nvt</v>
      </c>
      <c r="EN20" s="43" t="str">
        <f>AGA!$AO$265</f>
        <v>Nvt</v>
      </c>
      <c r="EO20" s="43" t="str">
        <f>AGA!$AO$266</f>
        <v>Nvt</v>
      </c>
      <c r="EP20" s="43" t="str">
        <f>AGA!$AO$267</f>
        <v>Nvt</v>
      </c>
      <c r="EQ20" s="43" t="str">
        <f>AGA!$AO$268</f>
        <v>Nvt</v>
      </c>
      <c r="ER20" s="43" t="str">
        <f>AGA!$AO$270</f>
        <v>Nee</v>
      </c>
      <c r="ES20" s="43" t="str">
        <f>AGA!$AO$271</f>
        <v>Nvt</v>
      </c>
      <c r="ET20" s="43" t="str">
        <f>AGA!$AO$272</f>
        <v>Nvt</v>
      </c>
      <c r="EU20" s="43" t="str">
        <f>AGA!$AO$273</f>
        <v>Nvt</v>
      </c>
      <c r="EV20" s="43" t="str">
        <f>AGA!$AO$274</f>
        <v>Nvt</v>
      </c>
      <c r="EW20" s="43" t="str">
        <f>AGA!$AO$275</f>
        <v>Nvt</v>
      </c>
      <c r="EX20" s="43" t="str">
        <f>AGA!$AO$276</f>
        <v>Nvt</v>
      </c>
      <c r="EY20" s="43" t="str">
        <f>AGA!$AO$277</f>
        <v>Nvt</v>
      </c>
      <c r="EZ20" s="43" t="str">
        <f>AGA!$AO$278</f>
        <v>Nvt</v>
      </c>
      <c r="FA20" s="43" t="str">
        <f>AGA!$AO$279</f>
        <v>Nvt</v>
      </c>
      <c r="FB20" s="43" t="str">
        <f>AGA!$AO$280</f>
        <v>Nvt</v>
      </c>
      <c r="FC20" s="43" t="str">
        <f>AGA!$AO$281</f>
        <v>Nvt</v>
      </c>
      <c r="FD20" s="43" t="str">
        <f>AGA!$AO$283</f>
        <v>Nee</v>
      </c>
      <c r="FE20" s="43" t="str">
        <f>AGA!$AO$284</f>
        <v>Nvt</v>
      </c>
      <c r="FF20" s="43" t="str">
        <f>AGA!$AO$285</f>
        <v>Nvt</v>
      </c>
      <c r="FG20" s="43" t="str">
        <f>AGA!$AO$286</f>
        <v>Nvt</v>
      </c>
      <c r="FH20" s="43" t="str">
        <f>AGA!$AO$288</f>
        <v>Ja</v>
      </c>
      <c r="FI20" s="43" t="str">
        <f>AGA!$AO$289</f>
        <v>Ja</v>
      </c>
      <c r="FJ20" s="43" t="str">
        <f>AGA!$AO$290</f>
        <v>Ja</v>
      </c>
      <c r="FK20" s="43" t="str">
        <f>AGA!$AO$291</f>
        <v>Ja</v>
      </c>
      <c r="FL20" s="43" t="str">
        <f>AGA!$AO$292</f>
        <v>Ja</v>
      </c>
      <c r="FM20" s="43" t="str">
        <f>AGA!$AO$293</f>
        <v>Optie</v>
      </c>
      <c r="FN20" s="43" t="str">
        <f>AGA!$AO$294</f>
        <v>Optie</v>
      </c>
      <c r="FO20" s="43" t="str">
        <f>AGA!$AO$295</f>
        <v>Optie</v>
      </c>
      <c r="FP20" s="43" t="str">
        <f>AGA!$AO$296</f>
        <v>Optie</v>
      </c>
      <c r="FQ20" s="43" t="str">
        <f>AGA!$AO$297</f>
        <v>Nee</v>
      </c>
      <c r="FR20" s="43" t="str">
        <f>AGA!$AO$298</f>
        <v>Nee</v>
      </c>
      <c r="FS20" s="43" t="str">
        <f>AGA!$AO$299</f>
        <v>Nvt</v>
      </c>
      <c r="FT20" s="43" t="str">
        <f>AGA!$AO$300</f>
        <v>Nvt</v>
      </c>
      <c r="FU20" s="43" t="str">
        <f>AGA!$AO$301</f>
        <v>Nvt</v>
      </c>
      <c r="FV20" s="43" t="str">
        <f>AGA!$AO$302</f>
        <v>Nvt</v>
      </c>
      <c r="FW20" s="43" t="str">
        <f>AGA!$AO$303</f>
        <v>Nvt</v>
      </c>
      <c r="FX20" s="43" t="str">
        <f>AGA!$AO$304</f>
        <v>Nvt</v>
      </c>
      <c r="FY20" s="43" t="str">
        <f>AGA!$AO$305</f>
        <v>Ja</v>
      </c>
      <c r="FZ20" s="43" t="str">
        <f>AGA!$AO$306</f>
        <v>Ja</v>
      </c>
      <c r="GA20" s="43" t="str">
        <f>AGA!$AO$307</f>
        <v>Ja</v>
      </c>
      <c r="GB20" s="43" t="str">
        <f>AGA!$AO$308</f>
        <v>Ja</v>
      </c>
      <c r="GC20" s="43" t="str">
        <f>AGA!$AO$309</f>
        <v>Ja</v>
      </c>
      <c r="GD20" s="43" t="str">
        <f>AGA!$AO$310</f>
        <v>Ja</v>
      </c>
      <c r="GE20" s="43" t="str">
        <f>AGA!$AO$311</f>
        <v>Ja</v>
      </c>
      <c r="GF20" s="43" t="str">
        <f>AGA!$AO$313</f>
        <v>Nee</v>
      </c>
    </row>
    <row r="21" spans="1:188" hidden="1" x14ac:dyDescent="0.3">
      <c r="A21" s="43"/>
      <c r="B21" s="47"/>
      <c r="C21" s="43"/>
      <c r="D21" s="43"/>
      <c r="E21" s="45"/>
      <c r="F21" s="43"/>
      <c r="G21" s="43"/>
      <c r="H21" s="43"/>
      <c r="I21" s="119"/>
      <c r="J21" s="119"/>
      <c r="K21" s="43"/>
      <c r="L21" s="50"/>
      <c r="M21" s="119" t="s">
        <v>874</v>
      </c>
      <c r="N21" s="119" t="s">
        <v>873</v>
      </c>
      <c r="O21" s="119" t="str">
        <f>TG!AI1</f>
        <v>Vanuit werkvoorbereiding</v>
      </c>
      <c r="P21" s="51"/>
      <c r="Q21" s="43" t="str">
        <f>TG!$AI$2</f>
        <v>Nvt</v>
      </c>
      <c r="R21" s="43" t="str">
        <f>TG!$AI$3</f>
        <v>Nvt</v>
      </c>
      <c r="S21" s="43" t="str">
        <f>TG!$AI$4</f>
        <v>Nvt</v>
      </c>
      <c r="T21" s="43" t="str">
        <f>TG!$AI$5</f>
        <v>Nvt</v>
      </c>
      <c r="U21" s="43" t="str">
        <f>TG!$AI$6</f>
        <v>Nvt</v>
      </c>
      <c r="V21" s="43" t="str">
        <f>TG!$AI$7</f>
        <v>Nvt</v>
      </c>
      <c r="W21" s="43" t="str">
        <f>TG!$AI$8</f>
        <v>Nvt</v>
      </c>
      <c r="X21" s="43" t="str">
        <f>TG!$AI$9</f>
        <v>Nvt</v>
      </c>
      <c r="Y21" s="43" t="str">
        <f>TG!$AI$10</f>
        <v>Nvt</v>
      </c>
      <c r="Z21" s="43" t="str">
        <f>TG!$AI$11</f>
        <v>Nvt</v>
      </c>
      <c r="AA21" s="43" t="str">
        <f>TG!$AI$12</f>
        <v>Nvt</v>
      </c>
      <c r="AB21" s="43" t="str">
        <f>TG!$AI$77</f>
        <v>Nvt</v>
      </c>
      <c r="AC21" s="43" t="str">
        <f>TG!$AI$78</f>
        <v>Nvt</v>
      </c>
      <c r="AD21" s="43" t="str">
        <f>TG!$AI$79</f>
        <v>Nvt</v>
      </c>
      <c r="AE21" s="43" t="str">
        <f>TG!$AI$80</f>
        <v>Nvt</v>
      </c>
      <c r="AF21" s="43" t="str">
        <f>TG!$AI$81</f>
        <v>Nvt</v>
      </c>
      <c r="AG21" s="43" t="str">
        <f>TG!$AI$82</f>
        <v>Nvt</v>
      </c>
      <c r="AH21" s="43" t="str">
        <f>TG!$AI$83</f>
        <v>Nvt</v>
      </c>
      <c r="AI21" s="43" t="str">
        <f>TG!$AI$84</f>
        <v>Nvt</v>
      </c>
      <c r="AJ21" s="43" t="str">
        <f>TG!$AI$85</f>
        <v>Nvt</v>
      </c>
      <c r="AK21" s="43" t="str">
        <f>TG!$AI$86</f>
        <v>Nvt</v>
      </c>
      <c r="AL21" s="43" t="str">
        <f>TG!$AI$87</f>
        <v>Nvt</v>
      </c>
      <c r="AM21" s="43" t="str">
        <f>TG!$AI$88</f>
        <v>Nvt</v>
      </c>
      <c r="AN21" s="43" t="str">
        <f>TG!$AI$89</f>
        <v>Nvt</v>
      </c>
      <c r="AO21" s="43" t="str">
        <f>TG!$AI$90</f>
        <v>Nvt</v>
      </c>
      <c r="AP21" s="43" t="str">
        <f>TG!$AI$91</f>
        <v>Nvt</v>
      </c>
      <c r="AQ21" s="43" t="str">
        <f>TG!$AI$92</f>
        <v>Nvt</v>
      </c>
      <c r="AR21" s="43" t="str">
        <f>TG!$AI$94</f>
        <v>Nvt</v>
      </c>
      <c r="AS21" s="43" t="str">
        <f>TG!$AI$95</f>
        <v>Nvt</v>
      </c>
      <c r="AT21" s="43" t="str">
        <f>TG!$AI$96</f>
        <v>Nvt</v>
      </c>
      <c r="AU21" s="43" t="str">
        <f>TG!$AI$97</f>
        <v>Nvt</v>
      </c>
      <c r="AV21" s="43" t="str">
        <f>TG!$AI$98</f>
        <v>Nvt</v>
      </c>
      <c r="AW21" s="43" t="str">
        <f>TG!$AI$99</f>
        <v>Nvt</v>
      </c>
      <c r="AX21" s="43" t="str">
        <f>TG!$AI$103</f>
        <v>Nvt</v>
      </c>
      <c r="AY21" s="43" t="str">
        <f>TG!$AI$104</f>
        <v>Nvt</v>
      </c>
      <c r="AZ21" s="43" t="str">
        <f>TG!$AI$105</f>
        <v>Nvt</v>
      </c>
      <c r="BA21" s="43" t="str">
        <f>TG!$AI$106</f>
        <v>Nvt</v>
      </c>
      <c r="BB21" s="43" t="str">
        <f>TG!$AI$107</f>
        <v>Nvt</v>
      </c>
      <c r="BC21" s="43" t="str">
        <f>TG!$AI$108</f>
        <v>Nvt</v>
      </c>
      <c r="BD21" s="43" t="str">
        <f>TG!$AI$109</f>
        <v>Nvt</v>
      </c>
      <c r="BE21" s="43" t="str">
        <f>TG!$AI$110</f>
        <v>Nvt</v>
      </c>
      <c r="BF21" s="43" t="str">
        <f>TG!$AI$111</f>
        <v>Nvt</v>
      </c>
      <c r="BG21" s="43" t="str">
        <f>TG!$AI$112</f>
        <v>Nvt</v>
      </c>
      <c r="BH21" s="43"/>
      <c r="BI21" s="43" t="str">
        <f>AGA!$AP$2</f>
        <v>Nvt</v>
      </c>
      <c r="BJ21" s="43" t="str">
        <f>AGA!$AP$3</f>
        <v>Nvt</v>
      </c>
      <c r="BK21" s="43" t="str">
        <f>AGA!$AP$4</f>
        <v>Nvt</v>
      </c>
      <c r="BL21" s="43" t="str">
        <f>AGA!$AP$5</f>
        <v>Nvt</v>
      </c>
      <c r="BM21" s="43" t="str">
        <f>AGA!$AP$6</f>
        <v>Nvt</v>
      </c>
      <c r="BN21" s="43" t="str">
        <f>AGA!$AP$7</f>
        <v>Nvt</v>
      </c>
      <c r="BO21" s="43" t="str">
        <f>AGA!$AP$8</f>
        <v>Nvt</v>
      </c>
      <c r="BP21" s="43" t="str">
        <f>AGA!$AP$9</f>
        <v>Nvt</v>
      </c>
      <c r="BQ21" s="43" t="str">
        <f>AGA!$AP$10</f>
        <v>Nvt</v>
      </c>
      <c r="BR21" s="43" t="str">
        <f>AGA!$AP$11</f>
        <v>Nvt</v>
      </c>
      <c r="BS21" s="43" t="str">
        <f>AGA!$AP$12</f>
        <v>Nvt</v>
      </c>
      <c r="BT21" s="43" t="str">
        <f>AGA!$AP$13</f>
        <v>Nvt</v>
      </c>
      <c r="BU21" s="43" t="str">
        <f>AGA!$AP$14</f>
        <v>Nvt</v>
      </c>
      <c r="BV21" s="43" t="str">
        <f>AGA!$AP$15</f>
        <v>Nvt</v>
      </c>
      <c r="BW21" s="43" t="str">
        <f>AGA!$AP$16</f>
        <v>Nvt</v>
      </c>
      <c r="BX21" s="43" t="str">
        <f>AGA!$AP$17</f>
        <v>Nvt</v>
      </c>
      <c r="BY21" s="43" t="str">
        <f>AGA!$AP$18</f>
        <v>Nvt</v>
      </c>
      <c r="BZ21" s="43" t="str">
        <f>AGA!$AP$19</f>
        <v>Nvt</v>
      </c>
      <c r="CA21" s="43" t="str">
        <f>AGA!$AP$20</f>
        <v>Nvt</v>
      </c>
      <c r="CB21" s="43" t="str">
        <f>AGA!$AP$21</f>
        <v>Nvt</v>
      </c>
      <c r="CC21" s="43" t="str">
        <f>AGA!$AP$22</f>
        <v>Nvt</v>
      </c>
      <c r="CD21" s="43" t="str">
        <f>AGA!$AP$23</f>
        <v>Nvt</v>
      </c>
      <c r="CE21" s="43" t="str">
        <f>AGA!$AP$146</f>
        <v>Nvt</v>
      </c>
      <c r="CF21" s="43" t="str">
        <f>AGA!$AP$147</f>
        <v>Nvt</v>
      </c>
      <c r="CG21" s="43" t="str">
        <f>AGA!$AP$148</f>
        <v>Nvt</v>
      </c>
      <c r="CH21" s="43" t="str">
        <f>AGA!$AP$149</f>
        <v>Nvt</v>
      </c>
      <c r="CI21" s="43" t="str">
        <f>AGA!$AP$150</f>
        <v>Nvt</v>
      </c>
      <c r="CJ21" s="43" t="str">
        <f>AGA!$AP$151</f>
        <v>Nvt</v>
      </c>
      <c r="CK21" s="43" t="str">
        <f>AGA!$AP$152</f>
        <v>Nvt</v>
      </c>
      <c r="CL21" s="43" t="str">
        <f>AGA!$AP$153</f>
        <v>Nvt</v>
      </c>
      <c r="CM21" s="43" t="str">
        <f>AGA!$AP$154</f>
        <v>Nvt</v>
      </c>
      <c r="CN21" s="43" t="str">
        <f>AGA!$AP$155</f>
        <v>Nvt</v>
      </c>
      <c r="CO21" s="43" t="str">
        <f>AGA!$AP$156</f>
        <v>Nvt</v>
      </c>
      <c r="CP21" s="43" t="str">
        <f>AGA!$AP$157</f>
        <v>Nvt</v>
      </c>
      <c r="CQ21" s="43" t="str">
        <f>AGA!$AP$158</f>
        <v>Nvt</v>
      </c>
      <c r="CR21" s="43" t="str">
        <f>AGA!$AP$159</f>
        <v>Nvt</v>
      </c>
      <c r="CS21" s="43" t="str">
        <f>AGA!$AP$160</f>
        <v>Nvt</v>
      </c>
      <c r="CT21" s="43" t="str">
        <f>AGA!$AP$161</f>
        <v>Nvt</v>
      </c>
      <c r="CU21" s="43" t="str">
        <f>AGA!$AP$162</f>
        <v>Nvt</v>
      </c>
      <c r="CV21" s="43" t="str">
        <f>AGA!$AP$163</f>
        <v>Nvt</v>
      </c>
      <c r="CW21" s="43" t="str">
        <f>AGA!$AP$164</f>
        <v>Nvt</v>
      </c>
      <c r="CX21" s="43" t="str">
        <f>AGA!$AP$165</f>
        <v>Nvt</v>
      </c>
      <c r="CY21" s="43" t="str">
        <f>AGA!$AP$166</f>
        <v>Nvt</v>
      </c>
      <c r="CZ21" s="43" t="str">
        <f>AGA!$AP$167</f>
        <v>Nvt</v>
      </c>
      <c r="DA21" s="43" t="str">
        <f>AGA!$AP$168</f>
        <v>Nvt</v>
      </c>
      <c r="DB21" s="43" t="str">
        <f>AGA!$AP$169</f>
        <v>Nvt</v>
      </c>
      <c r="DC21" s="43" t="str">
        <f>AGA!$AP$170</f>
        <v>Nvt</v>
      </c>
      <c r="DD21" s="43" t="str">
        <f>AGA!$AP$171</f>
        <v>Nvt</v>
      </c>
      <c r="DE21" s="43" t="str">
        <f>AGA!$AP$172</f>
        <v>Nvt</v>
      </c>
      <c r="DF21" s="43" t="str">
        <f>AGA!$AP$173</f>
        <v>Nvt</v>
      </c>
      <c r="DG21" s="43" t="str">
        <f>AGA!$AP$174</f>
        <v>Nvt</v>
      </c>
      <c r="DH21" s="43" t="str">
        <f>AGA!$AP$175</f>
        <v>Nvt</v>
      </c>
      <c r="DI21" s="43" t="str">
        <f>AGA!$AP$176</f>
        <v>Nvt</v>
      </c>
      <c r="DJ21" s="43" t="str">
        <f>AGA!$AP$177</f>
        <v>Nvt</v>
      </c>
      <c r="DK21" s="43" t="str">
        <f>AGA!$AP$178</f>
        <v>Nvt</v>
      </c>
      <c r="DL21" s="43" t="str">
        <f>AGA!$AP$179</f>
        <v>Nvt</v>
      </c>
      <c r="DM21" s="43" t="str">
        <f>AGA!$AP$180</f>
        <v>Nvt</v>
      </c>
      <c r="DN21" s="43" t="str">
        <f>AGA!$AP$181</f>
        <v>Nvt</v>
      </c>
      <c r="DO21" s="43" t="str">
        <f>AGA!$AP$182</f>
        <v>Nvt</v>
      </c>
      <c r="DP21" s="43" t="str">
        <f>AGA!$AP$183</f>
        <v>Nvt</v>
      </c>
      <c r="DQ21" s="43" t="str">
        <f>AGA!$AP$184</f>
        <v>Nvt</v>
      </c>
      <c r="DR21" s="43" t="str">
        <f>AGA!$AP$185</f>
        <v>Nvt</v>
      </c>
      <c r="DS21" s="43" t="str">
        <f>AGA!$AP$186</f>
        <v>Nvt</v>
      </c>
      <c r="DT21" s="43" t="str">
        <f>AGA!$AP$187</f>
        <v>Nvt</v>
      </c>
      <c r="DU21" s="43" t="str">
        <f>AGA!$AP$188</f>
        <v>Nvt</v>
      </c>
      <c r="DV21" s="43" t="str">
        <f>AGA!$AP$189</f>
        <v>Nvt</v>
      </c>
      <c r="DW21" s="43" t="str">
        <f>AGA!$AP$190</f>
        <v>Nvt</v>
      </c>
      <c r="DX21" s="43" t="str">
        <f>AGA!$AP$191</f>
        <v>Nvt</v>
      </c>
      <c r="DY21" s="43" t="str">
        <f>AGA!$AP$192</f>
        <v>Nvt</v>
      </c>
      <c r="DZ21" s="43" t="str">
        <f>AGA!$AP$193</f>
        <v>Nvt</v>
      </c>
      <c r="EA21" s="43" t="str">
        <f>AGA!$AP$194</f>
        <v>Nvt</v>
      </c>
      <c r="EB21" s="43" t="str">
        <f>AGA!$AP$195</f>
        <v>Nvt</v>
      </c>
      <c r="EC21" s="43" t="str">
        <f>AGA!$AP$196</f>
        <v>Nvt</v>
      </c>
      <c r="ED21" s="43" t="str">
        <f>AGA!$AP$255</f>
        <v>Ja</v>
      </c>
      <c r="EE21" s="43" t="str">
        <f>AGA!$AP$256</f>
        <v>Ja</v>
      </c>
      <c r="EF21" s="43" t="str">
        <f>AGA!$AP$257</f>
        <v>Ja</v>
      </c>
      <c r="EG21" s="43" t="str">
        <f>AGA!$AP$258</f>
        <v>Nee</v>
      </c>
      <c r="EH21" s="43" t="str">
        <f>AGA!$AP$259</f>
        <v>Nvt</v>
      </c>
      <c r="EI21" s="43" t="str">
        <f>AGA!$AP$260</f>
        <v>Nvt</v>
      </c>
      <c r="EJ21" s="43" t="str">
        <f>AGA!$AP$261</f>
        <v>Nvt</v>
      </c>
      <c r="EK21" s="43" t="str">
        <f>AGA!$AP$262</f>
        <v>Nvt</v>
      </c>
      <c r="EL21" s="43" t="str">
        <f>AGA!$AP$263</f>
        <v>Nvt</v>
      </c>
      <c r="EM21" s="43" t="str">
        <f>AGA!$AP$264</f>
        <v>Nvt</v>
      </c>
      <c r="EN21" s="43" t="str">
        <f>AGA!$AP$265</f>
        <v>Nvt</v>
      </c>
      <c r="EO21" s="43" t="str">
        <f>AGA!$AP$266</f>
        <v>Nvt</v>
      </c>
      <c r="EP21" s="43" t="str">
        <f>AGA!$AP$267</f>
        <v>Nvt</v>
      </c>
      <c r="EQ21" s="43" t="str">
        <f>AGA!$AP$268</f>
        <v>Nvt</v>
      </c>
      <c r="ER21" s="43" t="str">
        <f>AGA!$AP$270</f>
        <v>Nee</v>
      </c>
      <c r="ES21" s="43" t="str">
        <f>AGA!$AP$271</f>
        <v>Nvt</v>
      </c>
      <c r="ET21" s="43" t="str">
        <f>AGA!$AP$272</f>
        <v>Nvt</v>
      </c>
      <c r="EU21" s="43" t="str">
        <f>AGA!$AP$273</f>
        <v>Nvt</v>
      </c>
      <c r="EV21" s="43" t="str">
        <f>AGA!$AP$274</f>
        <v>Nvt</v>
      </c>
      <c r="EW21" s="43" t="str">
        <f>AGA!$AP$275</f>
        <v>Nvt</v>
      </c>
      <c r="EX21" s="43" t="str">
        <f>AGA!$AP$276</f>
        <v>Nvt</v>
      </c>
      <c r="EY21" s="43" t="str">
        <f>AGA!$AP$277</f>
        <v>Nvt</v>
      </c>
      <c r="EZ21" s="43" t="str">
        <f>AGA!$AP$278</f>
        <v>Nvt</v>
      </c>
      <c r="FA21" s="43" t="str">
        <f>AGA!$AP$279</f>
        <v>Nvt</v>
      </c>
      <c r="FB21" s="43" t="str">
        <f>AGA!$AP$280</f>
        <v>Nvt</v>
      </c>
      <c r="FC21" s="43" t="str">
        <f>AGA!$AP$281</f>
        <v>Nvt</v>
      </c>
      <c r="FD21" s="43" t="str">
        <f>AGA!$AP$283</f>
        <v>Nee</v>
      </c>
      <c r="FE21" s="43" t="str">
        <f>AGA!$AP$284</f>
        <v>Nvt</v>
      </c>
      <c r="FF21" s="43" t="str">
        <f>AGA!$AP$285</f>
        <v>Nvt</v>
      </c>
      <c r="FG21" s="43" t="str">
        <f>AGA!$AP$286</f>
        <v>Nvt</v>
      </c>
      <c r="FH21" s="43" t="str">
        <f>AGA!$AP$288</f>
        <v>Nvt</v>
      </c>
      <c r="FI21" s="43" t="str">
        <f>AGA!$AP$289</f>
        <v>Nvt</v>
      </c>
      <c r="FJ21" s="43" t="str">
        <f>AGA!$AP$290</f>
        <v>Nvt</v>
      </c>
      <c r="FK21" s="43" t="str">
        <f>AGA!$AP$291</f>
        <v>Nvt</v>
      </c>
      <c r="FL21" s="43" t="str">
        <f>AGA!$AP$292</f>
        <v>Nvt</v>
      </c>
      <c r="FM21" s="43" t="str">
        <f>AGA!$AP$293</f>
        <v>Nvt</v>
      </c>
      <c r="FN21" s="43" t="str">
        <f>AGA!$AP$294</f>
        <v>Nvt</v>
      </c>
      <c r="FO21" s="43" t="str">
        <f>AGA!$AP$295</f>
        <v>Nvt</v>
      </c>
      <c r="FP21" s="43" t="str">
        <f>AGA!$AP$296</f>
        <v>Nvt</v>
      </c>
      <c r="FQ21" s="43" t="str">
        <f>AGA!$AP$297</f>
        <v>Nvt</v>
      </c>
      <c r="FR21" s="43" t="str">
        <f>AGA!$AP$298</f>
        <v>Nvt</v>
      </c>
      <c r="FS21" s="43" t="str">
        <f>AGA!$AP$299</f>
        <v>Nvt</v>
      </c>
      <c r="FT21" s="43" t="str">
        <f>AGA!$AP$300</f>
        <v>Nvt</v>
      </c>
      <c r="FU21" s="43" t="str">
        <f>AGA!$AP$301</f>
        <v>Nvt</v>
      </c>
      <c r="FV21" s="43" t="str">
        <f>AGA!$AP$302</f>
        <v>Nvt</v>
      </c>
      <c r="FW21" s="43" t="str">
        <f>AGA!$AP$303</f>
        <v>Nvt</v>
      </c>
      <c r="FX21" s="43" t="str">
        <f>AGA!$AP$304</f>
        <v>Nvt</v>
      </c>
      <c r="FY21" s="43" t="str">
        <f>AGA!$AP$305</f>
        <v>Nvt</v>
      </c>
      <c r="FZ21" s="43" t="str">
        <f>AGA!$AP$306</f>
        <v>Nvt</v>
      </c>
      <c r="GA21" s="43" t="str">
        <f>AGA!$AP$307</f>
        <v>Nvt</v>
      </c>
      <c r="GB21" s="43" t="str">
        <f>AGA!$AP$308</f>
        <v>Nvt</v>
      </c>
      <c r="GC21" s="43" t="str">
        <f>AGA!$AP$309</f>
        <v>Nvt</v>
      </c>
      <c r="GD21" s="43" t="str">
        <f>AGA!$AP$310</f>
        <v>Nvt</v>
      </c>
      <c r="GE21" s="43" t="str">
        <f>AGA!$AP$311</f>
        <v>Nvt</v>
      </c>
      <c r="GF21" s="43" t="str">
        <f>AGA!$AP$313</f>
        <v>Nvt</v>
      </c>
    </row>
    <row r="22" spans="1:188" hidden="1" x14ac:dyDescent="0.3">
      <c r="A22" s="43"/>
      <c r="B22" s="47"/>
      <c r="C22" s="43"/>
      <c r="D22" s="43"/>
      <c r="E22" s="45"/>
      <c r="F22" s="43"/>
      <c r="G22" s="43"/>
      <c r="H22" s="43"/>
      <c r="I22" s="119"/>
      <c r="J22" s="119"/>
      <c r="K22" s="43"/>
      <c r="L22" s="50"/>
      <c r="M22" s="119" t="s">
        <v>874</v>
      </c>
      <c r="N22" s="119" t="s">
        <v>873</v>
      </c>
      <c r="O22" s="119" t="str">
        <f>TG!AJ1</f>
        <v>Vastleggen informatie</v>
      </c>
      <c r="P22" s="51"/>
      <c r="Q22" s="43" t="str">
        <f>TG!$AJ$2</f>
        <v>Ja</v>
      </c>
      <c r="R22" s="43" t="str">
        <f>TG!$AJ$3</f>
        <v>Ja</v>
      </c>
      <c r="S22" s="43" t="str">
        <f>TG!$AJ$4</f>
        <v>Optie</v>
      </c>
      <c r="T22" s="43" t="str">
        <f>TG!$AJ$5</f>
        <v>Ja</v>
      </c>
      <c r="U22" s="43" t="str">
        <f>TG!$AJ$6</f>
        <v>Ja</v>
      </c>
      <c r="V22" s="43" t="str">
        <f>TG!$AJ$7</f>
        <v>Ja</v>
      </c>
      <c r="W22" s="43" t="str">
        <f>TG!$AJ$8</f>
        <v>Nee</v>
      </c>
      <c r="X22" s="43" t="str">
        <f>TG!$AJ$9</f>
        <v>Ja</v>
      </c>
      <c r="Y22" s="43" t="str">
        <f>TG!$AJ$10</f>
        <v>Nee</v>
      </c>
      <c r="Z22" s="43" t="str">
        <f>TG!$AJ$11</f>
        <v>Nee</v>
      </c>
      <c r="AA22" s="43" t="str">
        <f>TG!$AJ$12</f>
        <v>Optie</v>
      </c>
      <c r="AB22" s="43" t="str">
        <f>TG!$AJ$77</f>
        <v>Nee</v>
      </c>
      <c r="AC22" s="43" t="str">
        <f>TG!$AJ$78</f>
        <v>Nvt</v>
      </c>
      <c r="AD22" s="43" t="str">
        <f>TG!$AJ$79</f>
        <v>Nvt</v>
      </c>
      <c r="AE22" s="43" t="str">
        <f>TG!$AJ$80</f>
        <v>Nvt</v>
      </c>
      <c r="AF22" s="43" t="str">
        <f>TG!$AJ$81</f>
        <v>Nvt</v>
      </c>
      <c r="AG22" s="43" t="str">
        <f>TG!$AJ$82</f>
        <v>Nvt</v>
      </c>
      <c r="AH22" s="43" t="str">
        <f>TG!$AJ$83</f>
        <v>Nvt</v>
      </c>
      <c r="AI22" s="43" t="str">
        <f>TG!$AJ$84</f>
        <v>Nvt</v>
      </c>
      <c r="AJ22" s="43" t="str">
        <f>TG!$AJ$85</f>
        <v>Nvt</v>
      </c>
      <c r="AK22" s="43" t="str">
        <f>TG!$AJ$86</f>
        <v>Nvt</v>
      </c>
      <c r="AL22" s="43" t="str">
        <f>TG!$AJ$87</f>
        <v>Nvt</v>
      </c>
      <c r="AM22" s="43" t="str">
        <f>TG!$AJ$88</f>
        <v>Nvt</v>
      </c>
      <c r="AN22" s="43" t="str">
        <f>TG!$AJ$89</f>
        <v>Nvt</v>
      </c>
      <c r="AO22" s="43" t="str">
        <f>TG!$AJ$90</f>
        <v>Nvt</v>
      </c>
      <c r="AP22" s="43" t="str">
        <f>TG!$AJ$91</f>
        <v>Nvt</v>
      </c>
      <c r="AQ22" s="43" t="str">
        <f>TG!$AJ$92</f>
        <v>Nvt</v>
      </c>
      <c r="AR22" s="43" t="str">
        <f>TG!$AJ$94</f>
        <v>Nvt</v>
      </c>
      <c r="AS22" s="43" t="str">
        <f>TG!$AJ$95</f>
        <v>Nvt</v>
      </c>
      <c r="AT22" s="43" t="str">
        <f>TG!$AJ$96</f>
        <v>Nvt</v>
      </c>
      <c r="AU22" s="43" t="str">
        <f>TG!$AJ$97</f>
        <v>Nvt</v>
      </c>
      <c r="AV22" s="43" t="str">
        <f>TG!$AJ$98</f>
        <v>Nvt</v>
      </c>
      <c r="AW22" s="43" t="str">
        <f>TG!$AJ$99</f>
        <v>Nvt</v>
      </c>
      <c r="AX22" s="43" t="str">
        <f>TG!$AJ$103</f>
        <v>Ja</v>
      </c>
      <c r="AY22" s="43" t="str">
        <f>TG!$AJ$104</f>
        <v>Ja</v>
      </c>
      <c r="AZ22" s="43" t="str">
        <f>TG!$AJ$105</f>
        <v>Nee</v>
      </c>
      <c r="BA22" s="43" t="str">
        <f>TG!$AJ$106</f>
        <v>Ja</v>
      </c>
      <c r="BB22" s="43" t="str">
        <f>TG!$AJ$107</f>
        <v>Ja</v>
      </c>
      <c r="BC22" s="43" t="str">
        <f>TG!$AJ$108</f>
        <v>Optie</v>
      </c>
      <c r="BD22" s="43" t="str">
        <f>TG!$AJ$109</f>
        <v>Ja</v>
      </c>
      <c r="BE22" s="43" t="str">
        <f>TG!$AJ$110</f>
        <v>Ja</v>
      </c>
      <c r="BF22" s="43" t="str">
        <f>TG!$AJ$111</f>
        <v>Nvt</v>
      </c>
      <c r="BG22" s="43" t="str">
        <f>TG!$AJ$112</f>
        <v>Nvt</v>
      </c>
      <c r="BH22" s="43"/>
      <c r="BI22" s="43" t="str">
        <f>AGA!$AQ$2</f>
        <v>Ja</v>
      </c>
      <c r="BJ22" s="43" t="str">
        <f>AGA!$AQ$3</f>
        <v>Ja</v>
      </c>
      <c r="BK22" s="43" t="str">
        <f>AGA!$AQ$4</f>
        <v>Optie</v>
      </c>
      <c r="BL22" s="43" t="str">
        <f>AGA!$AQ$5</f>
        <v>Ja</v>
      </c>
      <c r="BM22" s="43" t="str">
        <f>AGA!$AQ$6</f>
        <v>Ja</v>
      </c>
      <c r="BN22" s="43" t="str">
        <f>AGA!$AQ$7</f>
        <v>Ja</v>
      </c>
      <c r="BO22" s="43" t="str">
        <f>AGA!$AQ$8</f>
        <v>Nee</v>
      </c>
      <c r="BP22" s="43" t="str">
        <f>AGA!$AQ$9</f>
        <v>Ja</v>
      </c>
      <c r="BQ22" s="43" t="str">
        <f>AGA!$AQ$10</f>
        <v>Nee</v>
      </c>
      <c r="BR22" s="43" t="str">
        <f>AGA!$AQ$11</f>
        <v>Nee</v>
      </c>
      <c r="BS22" s="43" t="str">
        <f>AGA!$AQ$12</f>
        <v>Ja</v>
      </c>
      <c r="BT22" s="43" t="str">
        <f>AGA!$AQ$13</f>
        <v>Ja</v>
      </c>
      <c r="BU22" s="43" t="str">
        <f>AGA!$AQ$14</f>
        <v>Ja</v>
      </c>
      <c r="BV22" s="43" t="str">
        <f>AGA!$AQ$15</f>
        <v>Ja</v>
      </c>
      <c r="BW22" s="43" t="str">
        <f>AGA!$AQ$16</f>
        <v>Ja</v>
      </c>
      <c r="BX22" s="43" t="str">
        <f>AGA!$AQ$17</f>
        <v>Nee</v>
      </c>
      <c r="BY22" s="43" t="str">
        <f>AGA!$AQ$18</f>
        <v>Ja</v>
      </c>
      <c r="BZ22" s="43" t="str">
        <f>AGA!$AQ$19</f>
        <v>Optie</v>
      </c>
      <c r="CA22" s="43" t="str">
        <f>AGA!$AQ$20</f>
        <v>Ja</v>
      </c>
      <c r="CB22" s="43" t="str">
        <f>AGA!$AQ$21</f>
        <v>Ja</v>
      </c>
      <c r="CC22" s="43" t="str">
        <f>AGA!$AQ$22</f>
        <v>Nee</v>
      </c>
      <c r="CD22" s="43" t="str">
        <f>AGA!$AQ$23</f>
        <v>Ja</v>
      </c>
      <c r="CE22" s="43" t="str">
        <f>AGA!$AQ$146</f>
        <v>Nee</v>
      </c>
      <c r="CF22" s="43" t="str">
        <f>AGA!$AQ$147</f>
        <v>Nvt</v>
      </c>
      <c r="CG22" s="43" t="str">
        <f>AGA!$AQ$148</f>
        <v>Nvt</v>
      </c>
      <c r="CH22" s="43" t="str">
        <f>AGA!$AQ$149</f>
        <v>Nvt</v>
      </c>
      <c r="CI22" s="43" t="str">
        <f>AGA!$AQ$150</f>
        <v>Nvt</v>
      </c>
      <c r="CJ22" s="43" t="str">
        <f>AGA!$AQ$151</f>
        <v>Nvt</v>
      </c>
      <c r="CK22" s="43" t="str">
        <f>AGA!$AQ$152</f>
        <v>Nvt</v>
      </c>
      <c r="CL22" s="43" t="str">
        <f>AGA!$AQ$153</f>
        <v>Nvt</v>
      </c>
      <c r="CM22" s="43" t="str">
        <f>AGA!$AQ$154</f>
        <v>Nvt</v>
      </c>
      <c r="CN22" s="43" t="str">
        <f>AGA!$AQ$155</f>
        <v>Nvt</v>
      </c>
      <c r="CO22" s="43" t="str">
        <f>AGA!$AQ$156</f>
        <v>Nvt</v>
      </c>
      <c r="CP22" s="43" t="str">
        <f>AGA!$AQ$157</f>
        <v>Nvt</v>
      </c>
      <c r="CQ22" s="43" t="str">
        <f>AGA!$AQ$158</f>
        <v>Nvt</v>
      </c>
      <c r="CR22" s="43" t="str">
        <f>AGA!$AQ$159</f>
        <v>Nvt</v>
      </c>
      <c r="CS22" s="43" t="str">
        <f>AGA!$AQ$160</f>
        <v>Nvt</v>
      </c>
      <c r="CT22" s="43" t="str">
        <f>AGA!$AQ$161</f>
        <v>Nvt</v>
      </c>
      <c r="CU22" s="43" t="str">
        <f>AGA!$AQ$162</f>
        <v>Nvt</v>
      </c>
      <c r="CV22" s="43" t="str">
        <f>AGA!$AQ$163</f>
        <v>Nvt</v>
      </c>
      <c r="CW22" s="43" t="str">
        <f>AGA!$AQ$164</f>
        <v>Nvt</v>
      </c>
      <c r="CX22" s="43" t="str">
        <f>AGA!$AQ$165</f>
        <v>Nvt</v>
      </c>
      <c r="CY22" s="43" t="str">
        <f>AGA!$AQ$166</f>
        <v>Nvt</v>
      </c>
      <c r="CZ22" s="43" t="str">
        <f>AGA!$AQ$167</f>
        <v>Nvt</v>
      </c>
      <c r="DA22" s="43" t="str">
        <f>AGA!$AQ$168</f>
        <v>Nvt</v>
      </c>
      <c r="DB22" s="43" t="str">
        <f>AGA!$AQ$169</f>
        <v>Nvt</v>
      </c>
      <c r="DC22" s="43" t="str">
        <f>AGA!$AQ$170</f>
        <v>Nvt</v>
      </c>
      <c r="DD22" s="43" t="str">
        <f>AGA!$AQ$171</f>
        <v>Nvt</v>
      </c>
      <c r="DE22" s="43" t="str">
        <f>AGA!$AQ$172</f>
        <v>Nvt</v>
      </c>
      <c r="DF22" s="43" t="str">
        <f>AGA!$AQ$173</f>
        <v>Nvt</v>
      </c>
      <c r="DG22" s="43" t="str">
        <f>AGA!$AQ$174</f>
        <v>Nvt</v>
      </c>
      <c r="DH22" s="43" t="str">
        <f>AGA!$AQ$175</f>
        <v>Nvt</v>
      </c>
      <c r="DI22" s="43" t="str">
        <f>AGA!$AQ$176</f>
        <v>Nvt</v>
      </c>
      <c r="DJ22" s="43" t="str">
        <f>AGA!$AQ$177</f>
        <v>Nvt</v>
      </c>
      <c r="DK22" s="43" t="str">
        <f>AGA!$AQ$178</f>
        <v>Nvt</v>
      </c>
      <c r="DL22" s="43" t="str">
        <f>AGA!$AQ$179</f>
        <v>Nvt</v>
      </c>
      <c r="DM22" s="43" t="str">
        <f>AGA!$AQ$180</f>
        <v>Nvt</v>
      </c>
      <c r="DN22" s="43" t="str">
        <f>AGA!$AQ$181</f>
        <v>Nvt</v>
      </c>
      <c r="DO22" s="43" t="str">
        <f>AGA!$AQ$182</f>
        <v>Nvt</v>
      </c>
      <c r="DP22" s="43" t="str">
        <f>AGA!$AQ$183</f>
        <v>Nvt</v>
      </c>
      <c r="DQ22" s="43" t="str">
        <f>AGA!$AQ$184</f>
        <v>Nvt</v>
      </c>
      <c r="DR22" s="43" t="str">
        <f>AGA!$AQ$185</f>
        <v>Nvt</v>
      </c>
      <c r="DS22" s="43" t="str">
        <f>AGA!$AQ$186</f>
        <v>Nvt</v>
      </c>
      <c r="DT22" s="43" t="str">
        <f>AGA!$AQ$187</f>
        <v>Nvt</v>
      </c>
      <c r="DU22" s="43" t="str">
        <f>AGA!$AQ$188</f>
        <v>Nvt</v>
      </c>
      <c r="DV22" s="43" t="str">
        <f>AGA!$AQ$189</f>
        <v>Nvt</v>
      </c>
      <c r="DW22" s="43" t="str">
        <f>AGA!$AQ$190</f>
        <v>Nvt</v>
      </c>
      <c r="DX22" s="43" t="str">
        <f>AGA!$AQ$191</f>
        <v>Nvt</v>
      </c>
      <c r="DY22" s="43" t="str">
        <f>AGA!$AQ$192</f>
        <v>Nvt</v>
      </c>
      <c r="DZ22" s="43" t="str">
        <f>AGA!$AQ$193</f>
        <v>Nvt</v>
      </c>
      <c r="EA22" s="43" t="str">
        <f>AGA!$AQ$194</f>
        <v>Nvt</v>
      </c>
      <c r="EB22" s="43" t="str">
        <f>AGA!$AQ$195</f>
        <v>Nvt</v>
      </c>
      <c r="EC22" s="43" t="str">
        <f>AGA!$AQ$196</f>
        <v>Nvt</v>
      </c>
      <c r="ED22" s="43" t="str">
        <f>AGA!$AQ$255</f>
        <v>Ja</v>
      </c>
      <c r="EE22" s="43" t="str">
        <f>AGA!$AQ$256</f>
        <v>Ja</v>
      </c>
      <c r="EF22" s="43" t="str">
        <f>AGA!$AQ$257</f>
        <v>Ja</v>
      </c>
      <c r="EG22" s="43" t="str">
        <f>AGA!$AQ$258</f>
        <v>Nee</v>
      </c>
      <c r="EH22" s="43" t="str">
        <f>AGA!$AQ$259</f>
        <v>Nvt</v>
      </c>
      <c r="EI22" s="43" t="str">
        <f>AGA!$AQ$260</f>
        <v>Nvt</v>
      </c>
      <c r="EJ22" s="43" t="str">
        <f>AGA!$AQ$261</f>
        <v>Nvt</v>
      </c>
      <c r="EK22" s="43" t="str">
        <f>AGA!$AQ$262</f>
        <v>Nvt</v>
      </c>
      <c r="EL22" s="43" t="str">
        <f>AGA!$AQ$263</f>
        <v>Nvt</v>
      </c>
      <c r="EM22" s="43" t="str">
        <f>AGA!$AQ$264</f>
        <v>Nvt</v>
      </c>
      <c r="EN22" s="43" t="str">
        <f>AGA!$AQ$265</f>
        <v>Nvt</v>
      </c>
      <c r="EO22" s="43" t="str">
        <f>AGA!$AQ$266</f>
        <v>Nvt</v>
      </c>
      <c r="EP22" s="43" t="str">
        <f>AGA!$AQ$267</f>
        <v>Nvt</v>
      </c>
      <c r="EQ22" s="43" t="str">
        <f>AGA!$AQ$268</f>
        <v>Nvt</v>
      </c>
      <c r="ER22" s="43" t="str">
        <f>AGA!$AQ$270</f>
        <v>Nee</v>
      </c>
      <c r="ES22" s="43" t="str">
        <f>AGA!$AQ$271</f>
        <v>Nvt</v>
      </c>
      <c r="ET22" s="43" t="str">
        <f>AGA!$AQ$272</f>
        <v>Nvt</v>
      </c>
      <c r="EU22" s="43" t="str">
        <f>AGA!$AQ$273</f>
        <v>Nvt</v>
      </c>
      <c r="EV22" s="43" t="str">
        <f>AGA!$AQ$274</f>
        <v>Nvt</v>
      </c>
      <c r="EW22" s="43" t="str">
        <f>AGA!$AQ$275</f>
        <v>Nvt</v>
      </c>
      <c r="EX22" s="43" t="str">
        <f>AGA!$AQ$276</f>
        <v>Nvt</v>
      </c>
      <c r="EY22" s="43" t="str">
        <f>AGA!$AQ$277</f>
        <v>Nvt</v>
      </c>
      <c r="EZ22" s="43" t="str">
        <f>AGA!$AQ$278</f>
        <v>Nvt</v>
      </c>
      <c r="FA22" s="43" t="str">
        <f>AGA!$AQ$279</f>
        <v>Nvt</v>
      </c>
      <c r="FB22" s="43" t="str">
        <f>AGA!$AQ$280</f>
        <v>Nvt</v>
      </c>
      <c r="FC22" s="43" t="str">
        <f>AGA!$AQ$281</f>
        <v>Nvt</v>
      </c>
      <c r="FD22" s="43" t="str">
        <f>AGA!$AQ$283</f>
        <v>Nee</v>
      </c>
      <c r="FE22" s="43" t="str">
        <f>AGA!$AQ$284</f>
        <v>Nvt</v>
      </c>
      <c r="FF22" s="43" t="str">
        <f>AGA!$AQ$285</f>
        <v>Nvt</v>
      </c>
      <c r="FG22" s="43" t="str">
        <f>AGA!$AQ$286</f>
        <v>Nvt</v>
      </c>
      <c r="FH22" s="43" t="str">
        <f>AGA!$AQ$288</f>
        <v>Ja</v>
      </c>
      <c r="FI22" s="43" t="str">
        <f>AGA!$AQ$289</f>
        <v>Ja</v>
      </c>
      <c r="FJ22" s="43" t="str">
        <f>AGA!$AQ$290</f>
        <v>Ja</v>
      </c>
      <c r="FK22" s="43" t="str">
        <f>AGA!$AQ$291</f>
        <v>Ja</v>
      </c>
      <c r="FL22" s="43" t="str">
        <f>AGA!$AQ$292</f>
        <v>Ja</v>
      </c>
      <c r="FM22" s="43" t="str">
        <f>AGA!$AQ$293</f>
        <v>Optie</v>
      </c>
      <c r="FN22" s="43" t="str">
        <f>AGA!$AQ$294</f>
        <v>Optie</v>
      </c>
      <c r="FO22" s="43" t="str">
        <f>AGA!$AQ$295</f>
        <v>Optie</v>
      </c>
      <c r="FP22" s="43" t="str">
        <f>AGA!$AQ$296</f>
        <v>Optie</v>
      </c>
      <c r="FQ22" s="43" t="str">
        <f>AGA!$AQ$297</f>
        <v>Nee</v>
      </c>
      <c r="FR22" s="43" t="str">
        <f>AGA!$AQ$298</f>
        <v>Optie</v>
      </c>
      <c r="FS22" s="43" t="str">
        <f>AGA!$AQ$299</f>
        <v>Ja</v>
      </c>
      <c r="FT22" s="43" t="str">
        <f>AGA!$AQ$300</f>
        <v>Ja</v>
      </c>
      <c r="FU22" s="43" t="str">
        <f>AGA!$AQ$301</f>
        <v>Ja</v>
      </c>
      <c r="FV22" s="43" t="str">
        <f>AGA!$AQ$302</f>
        <v>Ja</v>
      </c>
      <c r="FW22" s="43" t="str">
        <f>AGA!$AQ$303</f>
        <v>Optie</v>
      </c>
      <c r="FX22" s="43" t="str">
        <f>AGA!$AQ$304</f>
        <v>Ja</v>
      </c>
      <c r="FY22" s="43" t="str">
        <f>AGA!$AQ$305</f>
        <v>Ja</v>
      </c>
      <c r="FZ22" s="43" t="str">
        <f>AGA!$AQ$306</f>
        <v>Ja</v>
      </c>
      <c r="GA22" s="43" t="str">
        <f>AGA!$AQ$307</f>
        <v>Ja</v>
      </c>
      <c r="GB22" s="43" t="str">
        <f>AGA!$AQ$308</f>
        <v>Ja</v>
      </c>
      <c r="GC22" s="43" t="str">
        <f>AGA!$AQ$309</f>
        <v>Ja</v>
      </c>
      <c r="GD22" s="43" t="str">
        <f>AGA!$AQ$310</f>
        <v>Ja</v>
      </c>
      <c r="GE22" s="43" t="str">
        <f>AGA!$AQ$311</f>
        <v>Ja</v>
      </c>
      <c r="GF22" s="43" t="str">
        <f>AGA!$AQ$313</f>
        <v>Nee</v>
      </c>
    </row>
    <row r="23" spans="1:188" hidden="1" x14ac:dyDescent="0.3">
      <c r="A23" s="43"/>
      <c r="B23" s="47"/>
      <c r="C23" s="43"/>
      <c r="D23" s="43"/>
      <c r="E23" s="45"/>
      <c r="F23" s="43"/>
      <c r="G23" s="43"/>
      <c r="H23" s="43"/>
      <c r="I23" s="119"/>
      <c r="J23" s="119"/>
      <c r="K23" s="43"/>
      <c r="L23" s="50"/>
      <c r="M23" s="119" t="s">
        <v>874</v>
      </c>
      <c r="N23" s="119" t="s">
        <v>873</v>
      </c>
      <c r="O23" s="119" t="str">
        <f>TG!AK1</f>
        <v>Geen</v>
      </c>
      <c r="P23" s="51"/>
      <c r="Q23" s="43" t="str">
        <f>TG!$AK$2</f>
        <v>Ja</v>
      </c>
      <c r="R23" s="43" t="str">
        <f>TG!$AK$3</f>
        <v>Ja</v>
      </c>
      <c r="S23" s="43" t="str">
        <f>TG!$AK$4</f>
        <v>Optie</v>
      </c>
      <c r="T23" s="43" t="str">
        <f>TG!$AK$5</f>
        <v>Ja</v>
      </c>
      <c r="U23" s="43" t="str">
        <f>TG!$AK$6</f>
        <v>Ja</v>
      </c>
      <c r="V23" s="43" t="str">
        <f>TG!$AK$7</f>
        <v>Ja</v>
      </c>
      <c r="W23" s="43" t="str">
        <f>TG!$AK$8</f>
        <v>Nee</v>
      </c>
      <c r="X23" s="43" t="str">
        <f>TG!$AK$9</f>
        <v>Ja</v>
      </c>
      <c r="Y23" s="43" t="str">
        <f>TG!$AK$10</f>
        <v>Nee</v>
      </c>
      <c r="Z23" s="43" t="str">
        <f>TG!$AK$11</f>
        <v>Nee</v>
      </c>
      <c r="AA23" s="43" t="str">
        <f>TG!$AK$12</f>
        <v>Optie</v>
      </c>
      <c r="AB23" s="43" t="str">
        <f>TG!$AK$77</f>
        <v>Nee</v>
      </c>
      <c r="AC23" s="43" t="str">
        <f>TG!$AK$78</f>
        <v>Nvt</v>
      </c>
      <c r="AD23" s="43" t="str">
        <f>TG!$AK$79</f>
        <v>Nvt</v>
      </c>
      <c r="AE23" s="43" t="str">
        <f>TG!$AK$80</f>
        <v>Nvt</v>
      </c>
      <c r="AF23" s="43" t="str">
        <f>TG!$AK$81</f>
        <v>Nvt</v>
      </c>
      <c r="AG23" s="43" t="str">
        <f>TG!$AK$82</f>
        <v>Nvt</v>
      </c>
      <c r="AH23" s="43" t="str">
        <f>TG!$AK$83</f>
        <v>Nvt</v>
      </c>
      <c r="AI23" s="43" t="str">
        <f>TG!$AK$84</f>
        <v>Nvt</v>
      </c>
      <c r="AJ23" s="43" t="str">
        <f>TG!$AK$85</f>
        <v>Nvt</v>
      </c>
      <c r="AK23" s="43" t="str">
        <f>TG!$AK$86</f>
        <v>Nvt</v>
      </c>
      <c r="AL23" s="43" t="str">
        <f>TG!$AK$87</f>
        <v>Nvt</v>
      </c>
      <c r="AM23" s="43" t="str">
        <f>TG!$AK$88</f>
        <v>Nvt</v>
      </c>
      <c r="AN23" s="43" t="str">
        <f>TG!$AK$89</f>
        <v>Nvt</v>
      </c>
      <c r="AO23" s="43" t="str">
        <f>TG!$AK$90</f>
        <v>Nvt</v>
      </c>
      <c r="AP23" s="43" t="str">
        <f>TG!$AK$91</f>
        <v>Nvt</v>
      </c>
      <c r="AQ23" s="43" t="str">
        <f>TG!$AK$92</f>
        <v>Nvt</v>
      </c>
      <c r="AR23" s="43" t="str">
        <f>TG!$AK$94</f>
        <v>Nvt</v>
      </c>
      <c r="AS23" s="43" t="str">
        <f>TG!$AK$95</f>
        <v>Nvt</v>
      </c>
      <c r="AT23" s="43" t="str">
        <f>TG!$AK$96</f>
        <v>Nvt</v>
      </c>
      <c r="AU23" s="43" t="str">
        <f>TG!$AK$97</f>
        <v>Nvt</v>
      </c>
      <c r="AV23" s="43" t="str">
        <f>TG!$AK$98</f>
        <v>Nvt</v>
      </c>
      <c r="AW23" s="43" t="str">
        <f>TG!$AK$99</f>
        <v>Nvt</v>
      </c>
      <c r="AX23" s="43" t="str">
        <f>TG!$AK$103</f>
        <v>Ja</v>
      </c>
      <c r="AY23" s="43" t="str">
        <f>TG!$AK$104</f>
        <v>Ja</v>
      </c>
      <c r="AZ23" s="43" t="str">
        <f>TG!$AK$105</f>
        <v>Nee</v>
      </c>
      <c r="BA23" s="43" t="str">
        <f>TG!$AK$106</f>
        <v>Ja</v>
      </c>
      <c r="BB23" s="43" t="str">
        <f>TG!$AK$107</f>
        <v>Ja</v>
      </c>
      <c r="BC23" s="43" t="str">
        <f>TG!$AK$108</f>
        <v>Optie</v>
      </c>
      <c r="BD23" s="43" t="str">
        <f>TG!$AK$109</f>
        <v>Ja</v>
      </c>
      <c r="BE23" s="43" t="str">
        <f>TG!$AK$110</f>
        <v>Ja</v>
      </c>
      <c r="BF23" s="43" t="str">
        <f>TG!$AK$111</f>
        <v>Nvt</v>
      </c>
      <c r="BG23" s="43" t="str">
        <f>TG!$AK$112</f>
        <v>Nvt</v>
      </c>
      <c r="BH23" s="43"/>
      <c r="BI23" s="43" t="str">
        <f>AGA!$AR$2</f>
        <v>Ja</v>
      </c>
      <c r="BJ23" s="43" t="str">
        <f>AGA!$AR$3</f>
        <v>Ja</v>
      </c>
      <c r="BK23" s="43" t="str">
        <f>AGA!$AR$4</f>
        <v>Optie</v>
      </c>
      <c r="BL23" s="43" t="str">
        <f>AGA!$AR$5</f>
        <v>Ja</v>
      </c>
      <c r="BM23" s="43" t="str">
        <f>AGA!$AR$6</f>
        <v>Ja</v>
      </c>
      <c r="BN23" s="43" t="str">
        <f>AGA!$AR$7</f>
        <v>Ja</v>
      </c>
      <c r="BO23" s="43" t="str">
        <f>AGA!$AR$8</f>
        <v>Nee</v>
      </c>
      <c r="BP23" s="43" t="str">
        <f>AGA!$AR$9</f>
        <v>Ja</v>
      </c>
      <c r="BQ23" s="43" t="str">
        <f>AGA!$AR$10</f>
        <v>Nee</v>
      </c>
      <c r="BR23" s="43" t="str">
        <f>AGA!$AR$11</f>
        <v>Nee</v>
      </c>
      <c r="BS23" s="43" t="str">
        <f>AGA!$AR$12</f>
        <v>Ja</v>
      </c>
      <c r="BT23" s="43" t="str">
        <f>AGA!$AR$13</f>
        <v>Ja</v>
      </c>
      <c r="BU23" s="43" t="str">
        <f>AGA!$AR$14</f>
        <v>Ja</v>
      </c>
      <c r="BV23" s="43" t="str">
        <f>AGA!$AR$15</f>
        <v>Ja</v>
      </c>
      <c r="BW23" s="43" t="str">
        <f>AGA!$AR$16</f>
        <v>Ja</v>
      </c>
      <c r="BX23" s="43" t="str">
        <f>AGA!$AR$17</f>
        <v>Nee</v>
      </c>
      <c r="BY23" s="43" t="str">
        <f>AGA!$AR$18</f>
        <v>Ja</v>
      </c>
      <c r="BZ23" s="43" t="str">
        <f>AGA!$AR$19</f>
        <v>Optie</v>
      </c>
      <c r="CA23" s="43" t="str">
        <f>AGA!$AR$20</f>
        <v>Ja</v>
      </c>
      <c r="CB23" s="43" t="str">
        <f>AGA!$AR$21</f>
        <v>Ja</v>
      </c>
      <c r="CC23" s="43" t="str">
        <f>AGA!$AR$22</f>
        <v>Nee</v>
      </c>
      <c r="CD23" s="43" t="str">
        <f>AGA!$AR$23</f>
        <v>Ja</v>
      </c>
      <c r="CE23" s="43" t="str">
        <f>AGA!$AR$146</f>
        <v>Nee</v>
      </c>
      <c r="CF23" s="43" t="str">
        <f>AGA!$AR$147</f>
        <v>Nvt</v>
      </c>
      <c r="CG23" s="43" t="str">
        <f>AGA!$AR$148</f>
        <v>Nvt</v>
      </c>
      <c r="CH23" s="43" t="str">
        <f>AGA!$AR$149</f>
        <v>Nvt</v>
      </c>
      <c r="CI23" s="43" t="str">
        <f>AGA!$AR$150</f>
        <v>Nvt</v>
      </c>
      <c r="CJ23" s="43" t="str">
        <f>AGA!$AR$151</f>
        <v>Nvt</v>
      </c>
      <c r="CK23" s="43" t="str">
        <f>AGA!$AR$152</f>
        <v>Nvt</v>
      </c>
      <c r="CL23" s="43" t="str">
        <f>AGA!$AR$153</f>
        <v>Nvt</v>
      </c>
      <c r="CM23" s="43" t="str">
        <f>AGA!$AR$154</f>
        <v>Nvt</v>
      </c>
      <c r="CN23" s="43" t="str">
        <f>AGA!$AR$155</f>
        <v>Nvt</v>
      </c>
      <c r="CO23" s="43" t="str">
        <f>AGA!$AR$156</f>
        <v>Nvt</v>
      </c>
      <c r="CP23" s="43" t="str">
        <f>AGA!$AR$157</f>
        <v>Nvt</v>
      </c>
      <c r="CQ23" s="43" t="str">
        <f>AGA!$AR$158</f>
        <v>Nvt</v>
      </c>
      <c r="CR23" s="43" t="str">
        <f>AGA!$AR$159</f>
        <v>Nvt</v>
      </c>
      <c r="CS23" s="43" t="str">
        <f>AGA!$AR$160</f>
        <v>Nvt</v>
      </c>
      <c r="CT23" s="43" t="str">
        <f>AGA!$AR$161</f>
        <v>Nvt</v>
      </c>
      <c r="CU23" s="43" t="str">
        <f>AGA!$AR$162</f>
        <v>Nvt</v>
      </c>
      <c r="CV23" s="43" t="str">
        <f>AGA!$AR$163</f>
        <v>Nvt</v>
      </c>
      <c r="CW23" s="43" t="str">
        <f>AGA!$AR$164</f>
        <v>Nvt</v>
      </c>
      <c r="CX23" s="43" t="str">
        <f>AGA!$AR$165</f>
        <v>Nvt</v>
      </c>
      <c r="CY23" s="43" t="str">
        <f>AGA!$AR$166</f>
        <v>Nvt</v>
      </c>
      <c r="CZ23" s="43" t="str">
        <f>AGA!$AR$167</f>
        <v>Nvt</v>
      </c>
      <c r="DA23" s="43" t="str">
        <f>AGA!$AR$168</f>
        <v>Nvt</v>
      </c>
      <c r="DB23" s="43" t="str">
        <f>AGA!$AR$169</f>
        <v>Nvt</v>
      </c>
      <c r="DC23" s="43" t="str">
        <f>AGA!$AR$170</f>
        <v>Nvt</v>
      </c>
      <c r="DD23" s="43" t="str">
        <f>AGA!$AR$171</f>
        <v>Nvt</v>
      </c>
      <c r="DE23" s="43" t="str">
        <f>AGA!$AR$172</f>
        <v>Nvt</v>
      </c>
      <c r="DF23" s="43" t="str">
        <f>AGA!$AR$173</f>
        <v>Nvt</v>
      </c>
      <c r="DG23" s="43" t="str">
        <f>AGA!$AR$174</f>
        <v>Nvt</v>
      </c>
      <c r="DH23" s="43" t="str">
        <f>AGA!$AR$175</f>
        <v>Nvt</v>
      </c>
      <c r="DI23" s="43" t="str">
        <f>AGA!$AR$176</f>
        <v>Nvt</v>
      </c>
      <c r="DJ23" s="43" t="str">
        <f>AGA!$AR$177</f>
        <v>Nvt</v>
      </c>
      <c r="DK23" s="43" t="str">
        <f>AGA!$AR$178</f>
        <v>Nvt</v>
      </c>
      <c r="DL23" s="43" t="str">
        <f>AGA!$AR$179</f>
        <v>Nvt</v>
      </c>
      <c r="DM23" s="43" t="str">
        <f>AGA!$AR$180</f>
        <v>Nvt</v>
      </c>
      <c r="DN23" s="43" t="str">
        <f>AGA!$AR$181</f>
        <v>Nvt</v>
      </c>
      <c r="DO23" s="43" t="str">
        <f>AGA!$AR$182</f>
        <v>Nvt</v>
      </c>
      <c r="DP23" s="43" t="str">
        <f>AGA!$AR$183</f>
        <v>Nvt</v>
      </c>
      <c r="DQ23" s="43" t="str">
        <f>AGA!$AR$184</f>
        <v>Nvt</v>
      </c>
      <c r="DR23" s="43" t="str">
        <f>AGA!$AR$185</f>
        <v>Nvt</v>
      </c>
      <c r="DS23" s="43" t="str">
        <f>AGA!$AR$186</f>
        <v>Nvt</v>
      </c>
      <c r="DT23" s="43" t="str">
        <f>AGA!$AR$187</f>
        <v>Nvt</v>
      </c>
      <c r="DU23" s="43" t="str">
        <f>AGA!$AR$188</f>
        <v>Nvt</v>
      </c>
      <c r="DV23" s="43" t="str">
        <f>AGA!$AR$189</f>
        <v>Nvt</v>
      </c>
      <c r="DW23" s="43" t="str">
        <f>AGA!$AR$190</f>
        <v>Nvt</v>
      </c>
      <c r="DX23" s="43" t="str">
        <f>AGA!$AR$191</f>
        <v>Nvt</v>
      </c>
      <c r="DY23" s="43" t="str">
        <f>AGA!$AR$192</f>
        <v>Nvt</v>
      </c>
      <c r="DZ23" s="43" t="str">
        <f>AGA!$AR$193</f>
        <v>Nvt</v>
      </c>
      <c r="EA23" s="43" t="str">
        <f>AGA!$AR$194</f>
        <v>Nvt</v>
      </c>
      <c r="EB23" s="43" t="str">
        <f>AGA!$AR$195</f>
        <v>Nvt</v>
      </c>
      <c r="EC23" s="43" t="str">
        <f>AGA!$AR$196</f>
        <v>Nvt</v>
      </c>
      <c r="ED23" s="43" t="str">
        <f>AGA!$AR$255</f>
        <v>Ja</v>
      </c>
      <c r="EE23" s="43" t="str">
        <f>AGA!$AR$256</f>
        <v>Ja</v>
      </c>
      <c r="EF23" s="43" t="str">
        <f>AGA!$AR$257</f>
        <v>Ja</v>
      </c>
      <c r="EG23" s="43" t="str">
        <f>AGA!$AR$258</f>
        <v>Nee</v>
      </c>
      <c r="EH23" s="43" t="str">
        <f>AGA!$AR$259</f>
        <v>Nvt</v>
      </c>
      <c r="EI23" s="43" t="str">
        <f>AGA!$AR$260</f>
        <v>Nvt</v>
      </c>
      <c r="EJ23" s="43" t="str">
        <f>AGA!$AR$261</f>
        <v>Nvt</v>
      </c>
      <c r="EK23" s="43" t="str">
        <f>AGA!$AR$262</f>
        <v>Nvt</v>
      </c>
      <c r="EL23" s="43" t="str">
        <f>AGA!$AR$263</f>
        <v>Nvt</v>
      </c>
      <c r="EM23" s="43" t="str">
        <f>AGA!$AR$264</f>
        <v>Nvt</v>
      </c>
      <c r="EN23" s="43" t="str">
        <f>AGA!$AR$265</f>
        <v>Nvt</v>
      </c>
      <c r="EO23" s="43" t="str">
        <f>AGA!$AR$266</f>
        <v>Nvt</v>
      </c>
      <c r="EP23" s="43" t="str">
        <f>AGA!$AR$267</f>
        <v>Nvt</v>
      </c>
      <c r="EQ23" s="43" t="str">
        <f>AGA!$AR$268</f>
        <v>Nvt</v>
      </c>
      <c r="ER23" s="43" t="str">
        <f>AGA!$AR$270</f>
        <v>Nee</v>
      </c>
      <c r="ES23" s="43" t="str">
        <f>AGA!$AR$271</f>
        <v>Nvt</v>
      </c>
      <c r="ET23" s="43" t="str">
        <f>AGA!$AR$272</f>
        <v>Nvt</v>
      </c>
      <c r="EU23" s="43" t="str">
        <f>AGA!$AR$273</f>
        <v>Nvt</v>
      </c>
      <c r="EV23" s="43" t="str">
        <f>AGA!$AR$274</f>
        <v>Nvt</v>
      </c>
      <c r="EW23" s="43" t="str">
        <f>AGA!$AR$275</f>
        <v>Nvt</v>
      </c>
      <c r="EX23" s="43" t="str">
        <f>AGA!$AR$276</f>
        <v>Nvt</v>
      </c>
      <c r="EY23" s="43" t="str">
        <f>AGA!$AR$277</f>
        <v>Nvt</v>
      </c>
      <c r="EZ23" s="43" t="str">
        <f>AGA!$AR$278</f>
        <v>Nvt</v>
      </c>
      <c r="FA23" s="43" t="str">
        <f>AGA!$AR$279</f>
        <v>Nvt</v>
      </c>
      <c r="FB23" s="43" t="str">
        <f>AGA!$AR$280</f>
        <v>Nvt</v>
      </c>
      <c r="FC23" s="43" t="str">
        <f>AGA!$AR$281</f>
        <v>Nvt</v>
      </c>
      <c r="FD23" s="43" t="str">
        <f>AGA!$AR$283</f>
        <v>Nee</v>
      </c>
      <c r="FE23" s="43" t="str">
        <f>AGA!$AR$284</f>
        <v>Nvt</v>
      </c>
      <c r="FF23" s="43" t="str">
        <f>AGA!$AR$285</f>
        <v>Nvt</v>
      </c>
      <c r="FG23" s="43" t="str">
        <f>AGA!$AR$286</f>
        <v>Nvt</v>
      </c>
      <c r="FH23" s="43" t="str">
        <f>AGA!$AR$288</f>
        <v>Ja</v>
      </c>
      <c r="FI23" s="43" t="str">
        <f>AGA!$AR$289</f>
        <v>Ja</v>
      </c>
      <c r="FJ23" s="43" t="str">
        <f>AGA!$AR$290</f>
        <v>Ja</v>
      </c>
      <c r="FK23" s="43" t="str">
        <f>AGA!$AR$291</f>
        <v>Ja</v>
      </c>
      <c r="FL23" s="43" t="str">
        <f>AGA!$AR$292</f>
        <v>Ja</v>
      </c>
      <c r="FM23" s="43" t="str">
        <f>AGA!$AR$293</f>
        <v>Optie</v>
      </c>
      <c r="FN23" s="43" t="str">
        <f>AGA!$AR$294</f>
        <v>Optie</v>
      </c>
      <c r="FO23" s="43" t="str">
        <f>AGA!$AR$295</f>
        <v>Nee</v>
      </c>
      <c r="FP23" s="43" t="str">
        <f>AGA!$AR$296</f>
        <v>Optie</v>
      </c>
      <c r="FQ23" s="43" t="str">
        <f>AGA!$AR$297</f>
        <v>Nee</v>
      </c>
      <c r="FR23" s="43" t="str">
        <f>AGA!$AR$298</f>
        <v>Nee</v>
      </c>
      <c r="FS23" s="43" t="str">
        <f>AGA!$AR$299</f>
        <v>Nvt</v>
      </c>
      <c r="FT23" s="43" t="str">
        <f>AGA!$AR$300</f>
        <v>Nvt</v>
      </c>
      <c r="FU23" s="43" t="str">
        <f>AGA!$AR$301</f>
        <v>Nvt</v>
      </c>
      <c r="FV23" s="43" t="str">
        <f>AGA!$AR$302</f>
        <v>Nvt</v>
      </c>
      <c r="FW23" s="43" t="str">
        <f>AGA!$AR$303</f>
        <v>Nvt</v>
      </c>
      <c r="FX23" s="43" t="str">
        <f>AGA!$AR$304</f>
        <v>Nvt</v>
      </c>
      <c r="FY23" s="43" t="str">
        <f>AGA!$AR$305</f>
        <v>Ja</v>
      </c>
      <c r="FZ23" s="43" t="str">
        <f>AGA!$AR$306</f>
        <v>Ja</v>
      </c>
      <c r="GA23" s="43" t="str">
        <f>AGA!$AR$307</f>
        <v>Ja</v>
      </c>
      <c r="GB23" s="43" t="str">
        <f>AGA!$AR$308</f>
        <v>Ja</v>
      </c>
      <c r="GC23" s="43" t="str">
        <f>AGA!$AR$309</f>
        <v>Ja</v>
      </c>
      <c r="GD23" s="43" t="str">
        <f>AGA!$AR$310</f>
        <v>Ja</v>
      </c>
      <c r="GE23" s="43" t="str">
        <f>AGA!$AR$311</f>
        <v>Ja</v>
      </c>
      <c r="GF23" s="43" t="str">
        <f>AGA!$AR$313</f>
        <v>Nee</v>
      </c>
    </row>
    <row r="24" spans="1:188" s="58" customFormat="1" hidden="1" x14ac:dyDescent="0.3">
      <c r="A24" s="45"/>
      <c r="B24" s="47"/>
      <c r="C24" s="45"/>
      <c r="D24" s="45"/>
      <c r="E24" s="45"/>
      <c r="F24" s="45"/>
      <c r="G24" s="45"/>
      <c r="H24" s="45"/>
      <c r="I24" s="120"/>
      <c r="J24" s="120"/>
      <c r="K24" s="45"/>
      <c r="L24" s="134"/>
      <c r="M24" s="120" t="s">
        <v>488</v>
      </c>
      <c r="N24" s="120" t="s">
        <v>127</v>
      </c>
      <c r="O24" s="120" t="str">
        <f>AGA!AA1</f>
        <v>Nieuw aanleggen</v>
      </c>
      <c r="P24" s="51"/>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t="str">
        <f>AGA!$AA$2</f>
        <v>Ja</v>
      </c>
      <c r="BJ24" s="45" t="str">
        <f>AGA!$AA$3</f>
        <v>Ja</v>
      </c>
      <c r="BK24" s="45" t="str">
        <f>AGA!$AA$4</f>
        <v>Optie</v>
      </c>
      <c r="BL24" s="45" t="str">
        <f>AGA!$AA$5</f>
        <v>Ja</v>
      </c>
      <c r="BM24" s="45" t="str">
        <f>AGA!$AA$6</f>
        <v>Ja</v>
      </c>
      <c r="BN24" s="45" t="str">
        <f>AGA!$AA$7</f>
        <v>Ja</v>
      </c>
      <c r="BO24" s="45" t="str">
        <f>AGA!$AA$8</f>
        <v>Nee</v>
      </c>
      <c r="BP24" s="45" t="str">
        <f>AGA!$AA$9</f>
        <v>Ja</v>
      </c>
      <c r="BQ24" s="45" t="str">
        <f>AGA!$AA$10</f>
        <v>Nee</v>
      </c>
      <c r="BR24" s="45" t="str">
        <f>AGA!$AA$11</f>
        <v>Nee</v>
      </c>
      <c r="BS24" s="45" t="str">
        <f>AGA!$AA$12</f>
        <v>Ja</v>
      </c>
      <c r="BT24" s="45" t="str">
        <f>AGA!$AA$13</f>
        <v>Ja</v>
      </c>
      <c r="BU24" s="45" t="str">
        <f>AGA!$AA$14</f>
        <v>Ja</v>
      </c>
      <c r="BV24" s="45" t="str">
        <f>AGA!$AA$15</f>
        <v>Ja</v>
      </c>
      <c r="BW24" s="45" t="str">
        <f>AGA!$AA$16</f>
        <v>Ja</v>
      </c>
      <c r="BX24" s="45" t="str">
        <f>AGA!$AA$17</f>
        <v>Ja</v>
      </c>
      <c r="BY24" s="45" t="str">
        <f>AGA!$AA$18</f>
        <v>Ja</v>
      </c>
      <c r="BZ24" s="45" t="str">
        <f>AGA!$AA$19</f>
        <v>Optie</v>
      </c>
      <c r="CA24" s="45" t="str">
        <f>AGA!$AA$20</f>
        <v>Ja</v>
      </c>
      <c r="CB24" s="45" t="str">
        <f>AGA!$AA$21</f>
        <v>Ja</v>
      </c>
      <c r="CC24" s="45" t="str">
        <f>AGA!$AA$22</f>
        <v>Nee</v>
      </c>
      <c r="CD24" s="45" t="str">
        <f>AGA!$AA$23</f>
        <v>Ja</v>
      </c>
      <c r="CE24" s="45" t="str">
        <f>AGA!$AA$146</f>
        <v>Nee</v>
      </c>
      <c r="CF24" s="45" t="str">
        <f>AGA!$AA$147</f>
        <v>Nvt</v>
      </c>
      <c r="CG24" s="45" t="str">
        <f>AGA!$AA$148</f>
        <v>Nvt</v>
      </c>
      <c r="CH24" s="45" t="str">
        <f>AGA!$AA$149</f>
        <v>Nvt</v>
      </c>
      <c r="CI24" s="45" t="str">
        <f>AGA!$AA$150</f>
        <v>Nvt</v>
      </c>
      <c r="CJ24" s="45" t="str">
        <f>AGA!$AA$151</f>
        <v>Nvt</v>
      </c>
      <c r="CK24" s="45" t="str">
        <f>AGA!$AA$152</f>
        <v>Nvt</v>
      </c>
      <c r="CL24" s="45" t="str">
        <f>AGA!$AA$153</f>
        <v>Nvt</v>
      </c>
      <c r="CM24" s="45" t="str">
        <f>AGA!$AA$154</f>
        <v>Nvt</v>
      </c>
      <c r="CN24" s="45" t="str">
        <f>AGA!$AA$155</f>
        <v>Nvt</v>
      </c>
      <c r="CO24" s="45" t="str">
        <f>AGA!$AA$156</f>
        <v>Nvt</v>
      </c>
      <c r="CP24" s="45" t="str">
        <f>AGA!$AA$157</f>
        <v>Nvt</v>
      </c>
      <c r="CQ24" s="45" t="str">
        <f>AGA!$AA$158</f>
        <v>Nvt</v>
      </c>
      <c r="CR24" s="45" t="str">
        <f>AGA!$AA$159</f>
        <v>Nvt</v>
      </c>
      <c r="CS24" s="45" t="str">
        <f>AGA!$AA$160</f>
        <v>Nvt</v>
      </c>
      <c r="CT24" s="45" t="str">
        <f>AGA!$AA$161</f>
        <v>Nvt</v>
      </c>
      <c r="CU24" s="45" t="str">
        <f>AGA!$AA$162</f>
        <v>Nvt</v>
      </c>
      <c r="CV24" s="45" t="str">
        <f>AGA!$AA$163</f>
        <v>Nvt</v>
      </c>
      <c r="CW24" s="45" t="str">
        <f>AGA!$AA$164</f>
        <v>Nvt</v>
      </c>
      <c r="CX24" s="45" t="str">
        <f>AGA!$AA$165</f>
        <v>Nvt</v>
      </c>
      <c r="CY24" s="45" t="str">
        <f>AGA!$AA$166</f>
        <v>Nvt</v>
      </c>
      <c r="CZ24" s="45" t="str">
        <f>AGA!$AA$167</f>
        <v>Nvt</v>
      </c>
      <c r="DA24" s="45" t="str">
        <f>AGA!$AA$168</f>
        <v>Nvt</v>
      </c>
      <c r="DB24" s="45" t="str">
        <f>AGA!$AA$169</f>
        <v>Nvt</v>
      </c>
      <c r="DC24" s="45" t="str">
        <f>AGA!$AA$170</f>
        <v>Nvt</v>
      </c>
      <c r="DD24" s="45" t="str">
        <f>AGA!$AA$171</f>
        <v>Nvt</v>
      </c>
      <c r="DE24" s="45" t="str">
        <f>AGA!$AA$172</f>
        <v>Nvt</v>
      </c>
      <c r="DF24" s="45" t="str">
        <f>AGA!$AA$173</f>
        <v>Nvt</v>
      </c>
      <c r="DG24" s="45" t="str">
        <f>AGA!$AA$174</f>
        <v>Nvt</v>
      </c>
      <c r="DH24" s="45" t="str">
        <f>AGA!$AA$175</f>
        <v>Nvt</v>
      </c>
      <c r="DI24" s="45" t="str">
        <f>AGA!$AA$176</f>
        <v>Nvt</v>
      </c>
      <c r="DJ24" s="45" t="str">
        <f>AGA!$AA$177</f>
        <v>Nvt</v>
      </c>
      <c r="DK24" s="45" t="str">
        <f>AGA!$AA$178</f>
        <v>Nvt</v>
      </c>
      <c r="DL24" s="45" t="str">
        <f>AGA!$AA$179</f>
        <v>Nvt</v>
      </c>
      <c r="DM24" s="45" t="str">
        <f>AGA!$AA$180</f>
        <v>Nvt</v>
      </c>
      <c r="DN24" s="45" t="str">
        <f>AGA!$AA$181</f>
        <v>Nvt</v>
      </c>
      <c r="DO24" s="45" t="str">
        <f>AGA!$AA$182</f>
        <v>Nvt</v>
      </c>
      <c r="DP24" s="45" t="str">
        <f>AGA!$AA$183</f>
        <v>Nvt</v>
      </c>
      <c r="DQ24" s="45" t="str">
        <f>AGA!$AA$184</f>
        <v>Nvt</v>
      </c>
      <c r="DR24" s="45" t="str">
        <f>AGA!$AA$185</f>
        <v>Nvt</v>
      </c>
      <c r="DS24" s="45" t="str">
        <f>AGA!$AA$186</f>
        <v>Nvt</v>
      </c>
      <c r="DT24" s="45" t="str">
        <f>AGA!$AA$187</f>
        <v>Nvt</v>
      </c>
      <c r="DU24" s="45" t="str">
        <f>AGA!$AA$188</f>
        <v>Nvt</v>
      </c>
      <c r="DV24" s="45" t="str">
        <f>AGA!$AA$189</f>
        <v>Nvt</v>
      </c>
      <c r="DW24" s="45" t="str">
        <f>AGA!$AA$190</f>
        <v>Nvt</v>
      </c>
      <c r="DX24" s="45" t="str">
        <f>AGA!$AA$191</f>
        <v>Nvt</v>
      </c>
      <c r="DY24" s="45" t="str">
        <f>AGA!$AA$192</f>
        <v>Nvt</v>
      </c>
      <c r="DZ24" s="45" t="str">
        <f>AGA!$AA$193</f>
        <v>Nvt</v>
      </c>
      <c r="EA24" s="45" t="str">
        <f>AGA!$AA$194</f>
        <v>Nvt</v>
      </c>
      <c r="EB24" s="45" t="str">
        <f>AGA!$AA$195</f>
        <v>Nvt</v>
      </c>
      <c r="EC24" s="45" t="str">
        <f>AGA!$AA$196</f>
        <v>Nvt</v>
      </c>
      <c r="ED24" s="45" t="str">
        <f>AGA!$AA$255</f>
        <v>Ja</v>
      </c>
      <c r="EE24" s="45" t="str">
        <f>AGA!$AA$256</f>
        <v>Ja</v>
      </c>
      <c r="EF24" s="45" t="str">
        <f>AGA!$AA$257</f>
        <v>Ja</v>
      </c>
      <c r="EG24" s="45" t="str">
        <f>AGA!$AA$258</f>
        <v>Optie</v>
      </c>
      <c r="EH24" s="45" t="str">
        <f>AGA!$AA$259</f>
        <v>Ja</v>
      </c>
      <c r="EI24" s="45" t="str">
        <f>AGA!$AA$260</f>
        <v>Ja</v>
      </c>
      <c r="EJ24" s="45" t="str">
        <f>AGA!$AA$261</f>
        <v>Ja</v>
      </c>
      <c r="EK24" s="45" t="str">
        <f>AGA!$AA$262</f>
        <v>Ja</v>
      </c>
      <c r="EL24" s="45" t="str">
        <f>AGA!$AA$263</f>
        <v>Ja</v>
      </c>
      <c r="EM24" s="45" t="str">
        <f>AGA!$AA$264</f>
        <v>Optie</v>
      </c>
      <c r="EN24" s="45" t="str">
        <f>AGA!$AA$265</f>
        <v>Ja</v>
      </c>
      <c r="EO24" s="45" t="str">
        <f>AGA!$AA$266</f>
        <v>Ja</v>
      </c>
      <c r="EP24" s="45" t="str">
        <f>AGA!$AA$267</f>
        <v>Ja</v>
      </c>
      <c r="EQ24" s="45" t="str">
        <f>AGA!$AA$268</f>
        <v>Optie</v>
      </c>
      <c r="ER24" s="45" t="str">
        <f>AGA!$AA$270</f>
        <v>Nee</v>
      </c>
      <c r="ES24" s="45" t="str">
        <f>AGA!$AA$271</f>
        <v>Nvt</v>
      </c>
      <c r="ET24" s="45" t="str">
        <f>AGA!$AA$272</f>
        <v>Nvt</v>
      </c>
      <c r="EU24" s="45" t="str">
        <f>AGA!$AA$273</f>
        <v>Nvt</v>
      </c>
      <c r="EV24" s="45" t="str">
        <f>AGA!$AA$274</f>
        <v>Nvt</v>
      </c>
      <c r="EW24" s="45" t="str">
        <f>AGA!$AA$275</f>
        <v>Ja</v>
      </c>
      <c r="EX24" s="45" t="str">
        <f>AGA!$AA$276</f>
        <v>Ja</v>
      </c>
      <c r="EY24" s="45" t="str">
        <f>AGA!$AA$277</f>
        <v>Ja</v>
      </c>
      <c r="EZ24" s="45" t="str">
        <f>AGA!$AA$278</f>
        <v>Optie</v>
      </c>
      <c r="FA24" s="45" t="str">
        <f>AGA!$AA$279</f>
        <v>Ja</v>
      </c>
      <c r="FB24" s="45" t="str">
        <f>AGA!$AA$280</f>
        <v>Ja</v>
      </c>
      <c r="FC24" s="45" t="str">
        <f>AGA!$AA$281</f>
        <v>Ja</v>
      </c>
      <c r="FD24" s="45" t="str">
        <f>AGA!$AA$283</f>
        <v>Optie</v>
      </c>
      <c r="FE24" s="45" t="str">
        <f>AGA!$AA$284</f>
        <v>Ja</v>
      </c>
      <c r="FF24" s="45" t="str">
        <f>AGA!$AA$285</f>
        <v>Ja</v>
      </c>
      <c r="FG24" s="45" t="str">
        <f>AGA!$AA$286</f>
        <v>Optie</v>
      </c>
      <c r="FH24" s="45" t="str">
        <f>AGA!$AA$288</f>
        <v>Ja</v>
      </c>
      <c r="FI24" s="45" t="str">
        <f>AGA!$AA$289</f>
        <v>Ja</v>
      </c>
      <c r="FJ24" s="45" t="str">
        <f>AGA!$AA$290</f>
        <v>Optie</v>
      </c>
      <c r="FK24" s="45" t="str">
        <f>AGA!$AA$291</f>
        <v>Optie</v>
      </c>
      <c r="FL24" s="45" t="str">
        <f>AGA!$AA$292</f>
        <v>Ja</v>
      </c>
      <c r="FM24" s="45" t="str">
        <f>AGA!$AA$293</f>
        <v>Optie</v>
      </c>
      <c r="FN24" s="45" t="str">
        <f>AGA!$AA$294</f>
        <v>Optie</v>
      </c>
      <c r="FO24" s="45" t="str">
        <f>AGA!$AA$295</f>
        <v>Optie</v>
      </c>
      <c r="FP24" s="45" t="str">
        <f>AGA!$AA$296</f>
        <v>Optie</v>
      </c>
      <c r="FQ24" s="45" t="str">
        <f>AGA!$AA$297</f>
        <v>Nee</v>
      </c>
      <c r="FR24" s="45" t="str">
        <f>AGA!$AA$298</f>
        <v>Optie</v>
      </c>
      <c r="FS24" s="45" t="str">
        <f>AGA!$AA$299</f>
        <v>Ja</v>
      </c>
      <c r="FT24" s="45" t="str">
        <f>AGA!$AA$300</f>
        <v>Ja</v>
      </c>
      <c r="FU24" s="45" t="str">
        <f>AGA!$AA$301</f>
        <v>Ja</v>
      </c>
      <c r="FV24" s="45" t="str">
        <f>AGA!$AA$302</f>
        <v>Ja</v>
      </c>
      <c r="FW24" s="45" t="str">
        <f>AGA!$AA$303</f>
        <v>Optie</v>
      </c>
      <c r="FX24" s="45" t="str">
        <f>AGA!$AA$304</f>
        <v>Ja</v>
      </c>
      <c r="FY24" s="45" t="str">
        <f>AGA!$AA$305</f>
        <v>Ja</v>
      </c>
      <c r="FZ24" s="45" t="str">
        <f>AGA!$AA$306</f>
        <v>Ja</v>
      </c>
      <c r="GA24" s="45" t="str">
        <f>AGA!$AA$307</f>
        <v>Ja</v>
      </c>
      <c r="GB24" s="45" t="str">
        <f>AGA!$AA$308</f>
        <v>Ja</v>
      </c>
      <c r="GC24" s="45" t="str">
        <f>AGA!$AA$309</f>
        <v>Ja</v>
      </c>
      <c r="GD24" s="45" t="str">
        <f>AGA!$AA$310</f>
        <v>Ja</v>
      </c>
      <c r="GE24" s="45" t="str">
        <f>AGA!$AA$311</f>
        <v>Ja</v>
      </c>
      <c r="GF24" s="45" t="str">
        <f>AGA!$AA$313</f>
        <v>Nee</v>
      </c>
    </row>
    <row r="25" spans="1:188" hidden="1" x14ac:dyDescent="0.3">
      <c r="A25" s="43"/>
      <c r="B25" s="47"/>
      <c r="C25" s="43"/>
      <c r="D25" s="43"/>
      <c r="E25" s="45"/>
      <c r="F25" s="43"/>
      <c r="G25" s="43"/>
      <c r="H25" s="43"/>
      <c r="I25" s="119"/>
      <c r="J25" s="119"/>
      <c r="K25" s="43"/>
      <c r="L25" s="50"/>
      <c r="M25" s="119" t="s">
        <v>488</v>
      </c>
      <c r="N25" s="119" t="s">
        <v>127</v>
      </c>
      <c r="O25" s="119" t="str">
        <f>AGA!AB1</f>
        <v>Verplaatsen</v>
      </c>
      <c r="P25" s="51"/>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t="str">
        <f>AGA!$AB$2</f>
        <v>Ja</v>
      </c>
      <c r="BJ25" s="43" t="str">
        <f>AGA!$AB$3</f>
        <v>Ja</v>
      </c>
      <c r="BK25" s="43" t="str">
        <f>AGA!$AB$4</f>
        <v>Optie</v>
      </c>
      <c r="BL25" s="43" t="str">
        <f>AGA!$AB$5</f>
        <v>Ja</v>
      </c>
      <c r="BM25" s="43" t="str">
        <f>AGA!$AB$6</f>
        <v>Ja</v>
      </c>
      <c r="BN25" s="43" t="str">
        <f>AGA!$AB$7</f>
        <v>Ja</v>
      </c>
      <c r="BO25" s="43" t="str">
        <f>AGA!$AB$8</f>
        <v>Nee</v>
      </c>
      <c r="BP25" s="43" t="str">
        <f>AGA!$AB$9</f>
        <v>Ja</v>
      </c>
      <c r="BQ25" s="43" t="str">
        <f>AGA!$AB$10</f>
        <v>Nee</v>
      </c>
      <c r="BR25" s="43" t="str">
        <f>AGA!$AB$11</f>
        <v>Nee</v>
      </c>
      <c r="BS25" s="43" t="str">
        <f>AGA!$AB$12</f>
        <v>Ja</v>
      </c>
      <c r="BT25" s="43" t="str">
        <f>AGA!$AB$13</f>
        <v>Ja</v>
      </c>
      <c r="BU25" s="43" t="str">
        <f>AGA!$AB$14</f>
        <v>Ja</v>
      </c>
      <c r="BV25" s="43" t="str">
        <f>AGA!$AB$15</f>
        <v>Ja</v>
      </c>
      <c r="BW25" s="43" t="str">
        <f>AGA!$AB$16</f>
        <v>Ja</v>
      </c>
      <c r="BX25" s="43" t="str">
        <f>AGA!$AB$17</f>
        <v>Ja</v>
      </c>
      <c r="BY25" s="43" t="str">
        <f>AGA!$AB$18</f>
        <v>Ja</v>
      </c>
      <c r="BZ25" s="43" t="str">
        <f>AGA!$AB$19</f>
        <v>Optie</v>
      </c>
      <c r="CA25" s="43" t="str">
        <f>AGA!$AB$20</f>
        <v>Ja</v>
      </c>
      <c r="CB25" s="43" t="str">
        <f>AGA!$AB$21</f>
        <v>Ja</v>
      </c>
      <c r="CC25" s="43" t="str">
        <f>AGA!$AB$22</f>
        <v>Nee</v>
      </c>
      <c r="CD25" s="43" t="str">
        <f>AGA!$AB$23</f>
        <v>Ja</v>
      </c>
      <c r="CE25" s="43" t="str">
        <f>AGA!$AB$146</f>
        <v>Nee</v>
      </c>
      <c r="CF25" s="43" t="str">
        <f>AGA!$AB$147</f>
        <v>Nvt</v>
      </c>
      <c r="CG25" s="43" t="str">
        <f>AGA!$AB$148</f>
        <v>Nvt</v>
      </c>
      <c r="CH25" s="43" t="str">
        <f>AGA!$AB$149</f>
        <v>Nvt</v>
      </c>
      <c r="CI25" s="43" t="str">
        <f>AGA!$AB$150</f>
        <v>Nvt</v>
      </c>
      <c r="CJ25" s="43" t="str">
        <f>AGA!$AB$151</f>
        <v>Nvt</v>
      </c>
      <c r="CK25" s="43" t="str">
        <f>AGA!$AB$152</f>
        <v>Nvt</v>
      </c>
      <c r="CL25" s="43" t="str">
        <f>AGA!$AB$153</f>
        <v>Nvt</v>
      </c>
      <c r="CM25" s="43" t="str">
        <f>AGA!$AB$154</f>
        <v>Nvt</v>
      </c>
      <c r="CN25" s="43" t="str">
        <f>AGA!$AB$155</f>
        <v>Nvt</v>
      </c>
      <c r="CO25" s="43" t="str">
        <f>AGA!$AB$156</f>
        <v>Nvt</v>
      </c>
      <c r="CP25" s="43" t="str">
        <f>AGA!$AB$157</f>
        <v>Nvt</v>
      </c>
      <c r="CQ25" s="43" t="str">
        <f>AGA!$AB$158</f>
        <v>Nvt</v>
      </c>
      <c r="CR25" s="43" t="str">
        <f>AGA!$AB$159</f>
        <v>Nvt</v>
      </c>
      <c r="CS25" s="43" t="str">
        <f>AGA!$AB$160</f>
        <v>Nvt</v>
      </c>
      <c r="CT25" s="43" t="str">
        <f>AGA!$AB$161</f>
        <v>Nvt</v>
      </c>
      <c r="CU25" s="43" t="str">
        <f>AGA!$AB$162</f>
        <v>Nvt</v>
      </c>
      <c r="CV25" s="43" t="str">
        <f>AGA!$AB$163</f>
        <v>Nvt</v>
      </c>
      <c r="CW25" s="43" t="str">
        <f>AGA!$AB$164</f>
        <v>Nvt</v>
      </c>
      <c r="CX25" s="43" t="str">
        <f>AGA!$AB$165</f>
        <v>Nvt</v>
      </c>
      <c r="CY25" s="43" t="str">
        <f>AGA!$AB$166</f>
        <v>Nvt</v>
      </c>
      <c r="CZ25" s="43" t="str">
        <f>AGA!$AB$167</f>
        <v>Nvt</v>
      </c>
      <c r="DA25" s="43" t="str">
        <f>AGA!$AB$168</f>
        <v>Nvt</v>
      </c>
      <c r="DB25" s="43" t="str">
        <f>AGA!$AB$169</f>
        <v>Nvt</v>
      </c>
      <c r="DC25" s="43" t="str">
        <f>AGA!$AB$170</f>
        <v>Nvt</v>
      </c>
      <c r="DD25" s="43" t="str">
        <f>AGA!$AB$171</f>
        <v>Nvt</v>
      </c>
      <c r="DE25" s="43" t="str">
        <f>AGA!$AB$172</f>
        <v>Nvt</v>
      </c>
      <c r="DF25" s="43" t="str">
        <f>AGA!$AB$173</f>
        <v>Nvt</v>
      </c>
      <c r="DG25" s="43" t="str">
        <f>AGA!$AB$174</f>
        <v>Nvt</v>
      </c>
      <c r="DH25" s="43" t="str">
        <f>AGA!$AB$175</f>
        <v>Nvt</v>
      </c>
      <c r="DI25" s="43" t="str">
        <f>AGA!$AB$176</f>
        <v>Nvt</v>
      </c>
      <c r="DJ25" s="43" t="str">
        <f>AGA!$AB$177</f>
        <v>Nvt</v>
      </c>
      <c r="DK25" s="43" t="str">
        <f>AGA!$AB$178</f>
        <v>Nvt</v>
      </c>
      <c r="DL25" s="43" t="str">
        <f>AGA!$AB$179</f>
        <v>Nvt</v>
      </c>
      <c r="DM25" s="43" t="str">
        <f>AGA!$AB$180</f>
        <v>Nvt</v>
      </c>
      <c r="DN25" s="43" t="str">
        <f>AGA!$AB$181</f>
        <v>Nvt</v>
      </c>
      <c r="DO25" s="43" t="str">
        <f>AGA!$AB$182</f>
        <v>Nvt</v>
      </c>
      <c r="DP25" s="43" t="str">
        <f>AGA!$AB$183</f>
        <v>Nvt</v>
      </c>
      <c r="DQ25" s="43" t="str">
        <f>AGA!$AB$184</f>
        <v>Nvt</v>
      </c>
      <c r="DR25" s="43" t="str">
        <f>AGA!$AB$185</f>
        <v>Nvt</v>
      </c>
      <c r="DS25" s="43" t="str">
        <f>AGA!$AB$186</f>
        <v>Nvt</v>
      </c>
      <c r="DT25" s="43" t="str">
        <f>AGA!$AB$187</f>
        <v>Nvt</v>
      </c>
      <c r="DU25" s="43" t="str">
        <f>AGA!$AB$188</f>
        <v>Nvt</v>
      </c>
      <c r="DV25" s="43" t="str">
        <f>AGA!$AB$189</f>
        <v>Nvt</v>
      </c>
      <c r="DW25" s="43" t="str">
        <f>AGA!$AB$190</f>
        <v>Nvt</v>
      </c>
      <c r="DX25" s="43" t="str">
        <f>AGA!$AB$191</f>
        <v>Nvt</v>
      </c>
      <c r="DY25" s="43" t="str">
        <f>AGA!$AB$192</f>
        <v>Nvt</v>
      </c>
      <c r="DZ25" s="43" t="str">
        <f>AGA!$AB$193</f>
        <v>Nvt</v>
      </c>
      <c r="EA25" s="43" t="str">
        <f>AGA!$AB$194</f>
        <v>Nvt</v>
      </c>
      <c r="EB25" s="43" t="str">
        <f>AGA!$AB$195</f>
        <v>Nvt</v>
      </c>
      <c r="EC25" s="43" t="str">
        <f>AGA!$AB$196</f>
        <v>Nvt</v>
      </c>
      <c r="ED25" s="43" t="str">
        <f>AGA!$AB$255</f>
        <v>Ja</v>
      </c>
      <c r="EE25" s="43" t="str">
        <f>AGA!$AB$256</f>
        <v>Ja</v>
      </c>
      <c r="EF25" s="43" t="str">
        <f>AGA!$AB$257</f>
        <v>Ja</v>
      </c>
      <c r="EG25" s="43" t="str">
        <f>AGA!$AB$258</f>
        <v>Optie</v>
      </c>
      <c r="EH25" s="43" t="str">
        <f>AGA!$AB$259</f>
        <v>Ja</v>
      </c>
      <c r="EI25" s="43" t="str">
        <f>AGA!$AB$260</f>
        <v>Ja</v>
      </c>
      <c r="EJ25" s="43" t="str">
        <f>AGA!$AB$261</f>
        <v>Ja</v>
      </c>
      <c r="EK25" s="43" t="str">
        <f>AGA!$AB$262</f>
        <v>Ja</v>
      </c>
      <c r="EL25" s="43" t="str">
        <f>AGA!$AB$263</f>
        <v>Ja</v>
      </c>
      <c r="EM25" s="43" t="str">
        <f>AGA!$AB$264</f>
        <v>Optie</v>
      </c>
      <c r="EN25" s="43" t="str">
        <f>AGA!$AB$265</f>
        <v>Ja</v>
      </c>
      <c r="EO25" s="43" t="str">
        <f>AGA!$AB$266</f>
        <v>Ja</v>
      </c>
      <c r="EP25" s="43" t="str">
        <f>AGA!$AB$267</f>
        <v>Ja</v>
      </c>
      <c r="EQ25" s="43" t="str">
        <f>AGA!$AB$268</f>
        <v>Optie</v>
      </c>
      <c r="ER25" s="43" t="str">
        <f>AGA!$AB$270</f>
        <v>Nee</v>
      </c>
      <c r="ES25" s="43" t="str">
        <f>AGA!$AB$271</f>
        <v>Nvt</v>
      </c>
      <c r="ET25" s="43" t="str">
        <f>AGA!$AB$272</f>
        <v>Nvt</v>
      </c>
      <c r="EU25" s="43" t="str">
        <f>AGA!$AB$273</f>
        <v>Nvt</v>
      </c>
      <c r="EV25" s="43" t="str">
        <f>AGA!$AB$274</f>
        <v>Nvt</v>
      </c>
      <c r="EW25" s="43" t="str">
        <f>AGA!$AB$275</f>
        <v>Ja</v>
      </c>
      <c r="EX25" s="43" t="str">
        <f>AGA!$AB$276</f>
        <v>Ja</v>
      </c>
      <c r="EY25" s="43" t="str">
        <f>AGA!$AB$277</f>
        <v>Ja</v>
      </c>
      <c r="EZ25" s="43" t="str">
        <f>AGA!$AB$278</f>
        <v>Optie</v>
      </c>
      <c r="FA25" s="43" t="str">
        <f>AGA!$AB$279</f>
        <v>Ja</v>
      </c>
      <c r="FB25" s="43" t="str">
        <f>AGA!$AB$280</f>
        <v>Ja</v>
      </c>
      <c r="FC25" s="43" t="str">
        <f>AGA!$AB$281</f>
        <v>Ja</v>
      </c>
      <c r="FD25" s="43" t="str">
        <f>AGA!$AB$283</f>
        <v>Optie</v>
      </c>
      <c r="FE25" s="43" t="str">
        <f>AGA!$AB$284</f>
        <v>Ja</v>
      </c>
      <c r="FF25" s="43" t="str">
        <f>AGA!$AB$285</f>
        <v>Ja</v>
      </c>
      <c r="FG25" s="43" t="str">
        <f>AGA!$AB$286</f>
        <v>Optie</v>
      </c>
      <c r="FH25" s="43" t="str">
        <f>AGA!$AB$288</f>
        <v>Ja</v>
      </c>
      <c r="FI25" s="43" t="str">
        <f>AGA!$AB$289</f>
        <v>Ja</v>
      </c>
      <c r="FJ25" s="43" t="str">
        <f>AGA!$AB$290</f>
        <v>Optie</v>
      </c>
      <c r="FK25" s="43" t="str">
        <f>AGA!$AB$291</f>
        <v>Optie</v>
      </c>
      <c r="FL25" s="43" t="str">
        <f>AGA!$AB$292</f>
        <v>Ja</v>
      </c>
      <c r="FM25" s="43" t="str">
        <f>AGA!$AB$293</f>
        <v>Optie</v>
      </c>
      <c r="FN25" s="43" t="str">
        <f>AGA!$AB$294</f>
        <v>Optie</v>
      </c>
      <c r="FO25" s="43" t="str">
        <f>AGA!$AB$295</f>
        <v>Optie</v>
      </c>
      <c r="FP25" s="43" t="str">
        <f>AGA!$AB$296</f>
        <v>Optie</v>
      </c>
      <c r="FQ25" s="43" t="str">
        <f>AGA!$AB$297</f>
        <v>Nee</v>
      </c>
      <c r="FR25" s="43" t="str">
        <f>AGA!$AB$298</f>
        <v>Optie</v>
      </c>
      <c r="FS25" s="43" t="str">
        <f>AGA!$AB$299</f>
        <v>Ja</v>
      </c>
      <c r="FT25" s="43" t="str">
        <f>AGA!$AB$300</f>
        <v>Ja</v>
      </c>
      <c r="FU25" s="43" t="str">
        <f>AGA!$AB$301</f>
        <v>Ja</v>
      </c>
      <c r="FV25" s="43" t="str">
        <f>AGA!$AB$302</f>
        <v>Ja</v>
      </c>
      <c r="FW25" s="43" t="str">
        <f>AGA!$AB$303</f>
        <v>Optie</v>
      </c>
      <c r="FX25" s="43" t="str">
        <f>AGA!$AB$304</f>
        <v>Ja</v>
      </c>
      <c r="FY25" s="43" t="str">
        <f>AGA!$AB$305</f>
        <v>Ja</v>
      </c>
      <c r="FZ25" s="43" t="str">
        <f>AGA!$AB$306</f>
        <v>Ja</v>
      </c>
      <c r="GA25" s="43" t="str">
        <f>AGA!$AB$307</f>
        <v>Ja</v>
      </c>
      <c r="GB25" s="43" t="str">
        <f>AGA!$AB$308</f>
        <v>Ja</v>
      </c>
      <c r="GC25" s="43" t="str">
        <f>AGA!$AB$309</f>
        <v>Ja</v>
      </c>
      <c r="GD25" s="43" t="str">
        <f>AGA!$AB$310</f>
        <v>Ja</v>
      </c>
      <c r="GE25" s="43" t="str">
        <f>AGA!$AB$311</f>
        <v>Ja</v>
      </c>
      <c r="GF25" s="43" t="str">
        <f>AGA!$AB$313</f>
        <v>Nee</v>
      </c>
    </row>
    <row r="26" spans="1:188" hidden="1" x14ac:dyDescent="0.3">
      <c r="A26" s="43"/>
      <c r="B26" s="47"/>
      <c r="C26" s="43"/>
      <c r="D26" s="43"/>
      <c r="E26" s="45"/>
      <c r="F26" s="43"/>
      <c r="G26" s="43"/>
      <c r="H26" s="43"/>
      <c r="I26" s="119"/>
      <c r="J26" s="119"/>
      <c r="K26" s="43"/>
      <c r="L26" s="50"/>
      <c r="M26" s="119" t="s">
        <v>488</v>
      </c>
      <c r="N26" s="119" t="s">
        <v>127</v>
      </c>
      <c r="O26" s="119" t="str">
        <f>AGA!AC1</f>
        <v>Vervangen</v>
      </c>
      <c r="P26" s="51"/>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t="str">
        <f>AGA!$AC$2</f>
        <v>Ja</v>
      </c>
      <c r="BJ26" s="43" t="str">
        <f>AGA!$AC$3</f>
        <v>Ja</v>
      </c>
      <c r="BK26" s="43" t="str">
        <f>AGA!$AC$4</f>
        <v>Optie</v>
      </c>
      <c r="BL26" s="43" t="str">
        <f>AGA!$AC$5</f>
        <v>Ja</v>
      </c>
      <c r="BM26" s="43" t="str">
        <f>AGA!$AC$6</f>
        <v>Ja</v>
      </c>
      <c r="BN26" s="43" t="str">
        <f>AGA!$AC$7</f>
        <v>Ja</v>
      </c>
      <c r="BO26" s="43" t="str">
        <f>AGA!$AC$8</f>
        <v>Nee</v>
      </c>
      <c r="BP26" s="43" t="str">
        <f>AGA!$AC$9</f>
        <v>Ja</v>
      </c>
      <c r="BQ26" s="43" t="str">
        <f>AGA!$AC$10</f>
        <v>Nee</v>
      </c>
      <c r="BR26" s="43" t="str">
        <f>AGA!$AC$11</f>
        <v>Nee</v>
      </c>
      <c r="BS26" s="43" t="str">
        <f>AGA!$AC$12</f>
        <v>Ja</v>
      </c>
      <c r="BT26" s="43" t="str">
        <f>AGA!$AC$13</f>
        <v>Ja</v>
      </c>
      <c r="BU26" s="43" t="str">
        <f>AGA!$AC$14</f>
        <v>Ja</v>
      </c>
      <c r="BV26" s="43" t="str">
        <f>AGA!$AC$15</f>
        <v>Ja</v>
      </c>
      <c r="BW26" s="43" t="str">
        <f>AGA!$AC$16</f>
        <v>Ja</v>
      </c>
      <c r="BX26" s="43" t="str">
        <f>AGA!$AC$17</f>
        <v>Ja</v>
      </c>
      <c r="BY26" s="43" t="str">
        <f>AGA!$AC$18</f>
        <v>Ja</v>
      </c>
      <c r="BZ26" s="43" t="str">
        <f>AGA!$AC$19</f>
        <v>Optie</v>
      </c>
      <c r="CA26" s="43" t="str">
        <f>AGA!$AC$20</f>
        <v>Ja</v>
      </c>
      <c r="CB26" s="43" t="str">
        <f>AGA!$AC$21</f>
        <v>Ja</v>
      </c>
      <c r="CC26" s="43" t="str">
        <f>AGA!$AC$22</f>
        <v>Nee</v>
      </c>
      <c r="CD26" s="43" t="str">
        <f>AGA!$AC$23</f>
        <v>Ja</v>
      </c>
      <c r="CE26" s="43" t="str">
        <f>AGA!$AC$146</f>
        <v>Nee</v>
      </c>
      <c r="CF26" s="43" t="str">
        <f>AGA!$AC$147</f>
        <v>Nvt</v>
      </c>
      <c r="CG26" s="43" t="str">
        <f>AGA!$AC$148</f>
        <v>Nvt</v>
      </c>
      <c r="CH26" s="43" t="str">
        <f>AGA!$AC$149</f>
        <v>Nvt</v>
      </c>
      <c r="CI26" s="43" t="str">
        <f>AGA!$AC$150</f>
        <v>Nvt</v>
      </c>
      <c r="CJ26" s="43" t="str">
        <f>AGA!$AC$151</f>
        <v>Nvt</v>
      </c>
      <c r="CK26" s="43" t="str">
        <f>AGA!$AC$152</f>
        <v>Nvt</v>
      </c>
      <c r="CL26" s="43" t="str">
        <f>AGA!$AC$153</f>
        <v>Nvt</v>
      </c>
      <c r="CM26" s="43" t="str">
        <f>AGA!$AC$154</f>
        <v>Nvt</v>
      </c>
      <c r="CN26" s="43" t="str">
        <f>AGA!$AC$155</f>
        <v>Nvt</v>
      </c>
      <c r="CO26" s="43" t="str">
        <f>AGA!$AC$156</f>
        <v>Nvt</v>
      </c>
      <c r="CP26" s="43" t="str">
        <f>AGA!$AC$157</f>
        <v>Nvt</v>
      </c>
      <c r="CQ26" s="43" t="str">
        <f>AGA!$AC$158</f>
        <v>Nvt</v>
      </c>
      <c r="CR26" s="43" t="str">
        <f>AGA!$AC$159</f>
        <v>Nvt</v>
      </c>
      <c r="CS26" s="43" t="str">
        <f>AGA!$AC$160</f>
        <v>Nvt</v>
      </c>
      <c r="CT26" s="43" t="str">
        <f>AGA!$AC$161</f>
        <v>Nvt</v>
      </c>
      <c r="CU26" s="43" t="str">
        <f>AGA!$AC$162</f>
        <v>Nvt</v>
      </c>
      <c r="CV26" s="43" t="str">
        <f>AGA!$AC$163</f>
        <v>Nvt</v>
      </c>
      <c r="CW26" s="43" t="str">
        <f>AGA!$AC$164</f>
        <v>Nvt</v>
      </c>
      <c r="CX26" s="43" t="str">
        <f>AGA!$AC$165</f>
        <v>Nvt</v>
      </c>
      <c r="CY26" s="43" t="str">
        <f>AGA!$AC$166</f>
        <v>Nvt</v>
      </c>
      <c r="CZ26" s="43" t="str">
        <f>AGA!$AC$167</f>
        <v>Nvt</v>
      </c>
      <c r="DA26" s="43" t="str">
        <f>AGA!$AC$168</f>
        <v>Nvt</v>
      </c>
      <c r="DB26" s="43" t="str">
        <f>AGA!$AC$169</f>
        <v>Nvt</v>
      </c>
      <c r="DC26" s="43" t="str">
        <f>AGA!$AC$170</f>
        <v>Nvt</v>
      </c>
      <c r="DD26" s="43" t="str">
        <f>AGA!$AC$171</f>
        <v>Nvt</v>
      </c>
      <c r="DE26" s="43" t="str">
        <f>AGA!$AC$172</f>
        <v>Nvt</v>
      </c>
      <c r="DF26" s="43" t="str">
        <f>AGA!$AC$173</f>
        <v>Nvt</v>
      </c>
      <c r="DG26" s="43" t="str">
        <f>AGA!$AC$174</f>
        <v>Nvt</v>
      </c>
      <c r="DH26" s="43" t="str">
        <f>AGA!$AC$175</f>
        <v>Nvt</v>
      </c>
      <c r="DI26" s="43" t="str">
        <f>AGA!$AC$176</f>
        <v>Nvt</v>
      </c>
      <c r="DJ26" s="43" t="str">
        <f>AGA!$AC$177</f>
        <v>Nvt</v>
      </c>
      <c r="DK26" s="43" t="str">
        <f>AGA!$AC$178</f>
        <v>Nvt</v>
      </c>
      <c r="DL26" s="43" t="str">
        <f>AGA!$AC$179</f>
        <v>Nvt</v>
      </c>
      <c r="DM26" s="43" t="str">
        <f>AGA!$AC$180</f>
        <v>Nvt</v>
      </c>
      <c r="DN26" s="43" t="str">
        <f>AGA!$AC$181</f>
        <v>Nvt</v>
      </c>
      <c r="DO26" s="43" t="str">
        <f>AGA!$AC$182</f>
        <v>Nvt</v>
      </c>
      <c r="DP26" s="43" t="str">
        <f>AGA!$AC$183</f>
        <v>Nvt</v>
      </c>
      <c r="DQ26" s="43" t="str">
        <f>AGA!$AC$184</f>
        <v>Nvt</v>
      </c>
      <c r="DR26" s="43" t="str">
        <f>AGA!$AC$185</f>
        <v>Nvt</v>
      </c>
      <c r="DS26" s="43" t="str">
        <f>AGA!$AC$186</f>
        <v>Nvt</v>
      </c>
      <c r="DT26" s="43" t="str">
        <f>AGA!$AC$187</f>
        <v>Nvt</v>
      </c>
      <c r="DU26" s="43" t="str">
        <f>AGA!$AC$188</f>
        <v>Nvt</v>
      </c>
      <c r="DV26" s="43" t="str">
        <f>AGA!$AC$189</f>
        <v>Nvt</v>
      </c>
      <c r="DW26" s="43" t="str">
        <f>AGA!$AC$190</f>
        <v>Nvt</v>
      </c>
      <c r="DX26" s="43" t="str">
        <f>AGA!$AC$191</f>
        <v>Nvt</v>
      </c>
      <c r="DY26" s="43" t="str">
        <f>AGA!$AC$192</f>
        <v>Nvt</v>
      </c>
      <c r="DZ26" s="43" t="str">
        <f>AGA!$AC$193</f>
        <v>Nvt</v>
      </c>
      <c r="EA26" s="43" t="str">
        <f>AGA!$AC$194</f>
        <v>Nvt</v>
      </c>
      <c r="EB26" s="43" t="str">
        <f>AGA!$AC$195</f>
        <v>Nvt</v>
      </c>
      <c r="EC26" s="43" t="str">
        <f>AGA!$AC$196</f>
        <v>Nvt</v>
      </c>
      <c r="ED26" s="43" t="str">
        <f>AGA!$AC$255</f>
        <v>Ja</v>
      </c>
      <c r="EE26" s="43" t="str">
        <f>AGA!$AC$256</f>
        <v>Ja</v>
      </c>
      <c r="EF26" s="43" t="str">
        <f>AGA!$AC$257</f>
        <v>Ja</v>
      </c>
      <c r="EG26" s="43" t="str">
        <f>AGA!$AC$258</f>
        <v>Optie</v>
      </c>
      <c r="EH26" s="43" t="str">
        <f>AGA!$AC$259</f>
        <v>Ja</v>
      </c>
      <c r="EI26" s="43" t="str">
        <f>AGA!$AC$260</f>
        <v>Ja</v>
      </c>
      <c r="EJ26" s="43" t="str">
        <f>AGA!$AC$261</f>
        <v>Ja</v>
      </c>
      <c r="EK26" s="43" t="str">
        <f>AGA!$AC$262</f>
        <v>Ja</v>
      </c>
      <c r="EL26" s="43" t="str">
        <f>AGA!$AC$263</f>
        <v>Ja</v>
      </c>
      <c r="EM26" s="43" t="str">
        <f>AGA!$AC$264</f>
        <v>Optie</v>
      </c>
      <c r="EN26" s="43" t="str">
        <f>AGA!$AC$265</f>
        <v>Ja</v>
      </c>
      <c r="EO26" s="43" t="str">
        <f>AGA!$AC$266</f>
        <v>Ja</v>
      </c>
      <c r="EP26" s="43" t="str">
        <f>AGA!$AC$267</f>
        <v>Ja</v>
      </c>
      <c r="EQ26" s="43" t="str">
        <f>AGA!$AC$268</f>
        <v>Optie</v>
      </c>
      <c r="ER26" s="43" t="str">
        <f>AGA!$AC$270</f>
        <v>Nee</v>
      </c>
      <c r="ES26" s="43" t="str">
        <f>AGA!$AC$271</f>
        <v>Nvt</v>
      </c>
      <c r="ET26" s="43" t="str">
        <f>AGA!$AC$272</f>
        <v>Nvt</v>
      </c>
      <c r="EU26" s="43" t="str">
        <f>AGA!$AC$273</f>
        <v>Nvt</v>
      </c>
      <c r="EV26" s="43" t="str">
        <f>AGA!$AC$274</f>
        <v>Nvt</v>
      </c>
      <c r="EW26" s="43" t="str">
        <f>AGA!$AC$275</f>
        <v>Ja</v>
      </c>
      <c r="EX26" s="43" t="str">
        <f>AGA!$AC$276</f>
        <v>Ja</v>
      </c>
      <c r="EY26" s="43" t="str">
        <f>AGA!$AC$277</f>
        <v>Ja</v>
      </c>
      <c r="EZ26" s="43" t="str">
        <f>AGA!$AC$278</f>
        <v>Optie</v>
      </c>
      <c r="FA26" s="43" t="str">
        <f>AGA!$AC$279</f>
        <v>Ja</v>
      </c>
      <c r="FB26" s="43" t="str">
        <f>AGA!$AC$280</f>
        <v>Ja</v>
      </c>
      <c r="FC26" s="43" t="str">
        <f>AGA!$AC$281</f>
        <v>Ja</v>
      </c>
      <c r="FD26" s="43" t="str">
        <f>AGA!$AC$283</f>
        <v>Optie</v>
      </c>
      <c r="FE26" s="43" t="str">
        <f>AGA!$AC$284</f>
        <v>Ja</v>
      </c>
      <c r="FF26" s="43" t="str">
        <f>AGA!$AC$285</f>
        <v>Ja</v>
      </c>
      <c r="FG26" s="43" t="str">
        <f>AGA!$AC$286</f>
        <v>Optie</v>
      </c>
      <c r="FH26" s="43" t="str">
        <f>AGA!$AC$288</f>
        <v>Ja</v>
      </c>
      <c r="FI26" s="43" t="str">
        <f>AGA!$AC$289</f>
        <v>Ja</v>
      </c>
      <c r="FJ26" s="43" t="str">
        <f>AGA!$AC$290</f>
        <v>Optie</v>
      </c>
      <c r="FK26" s="43" t="str">
        <f>AGA!$AC$291</f>
        <v>Optie</v>
      </c>
      <c r="FL26" s="43" t="str">
        <f>AGA!$AC$292</f>
        <v>Ja</v>
      </c>
      <c r="FM26" s="43" t="str">
        <f>AGA!$AC$293</f>
        <v>Optie</v>
      </c>
      <c r="FN26" s="43" t="str">
        <f>AGA!$AC$294</f>
        <v>Optie</v>
      </c>
      <c r="FO26" s="43" t="str">
        <f>AGA!$AC$295</f>
        <v>Optie</v>
      </c>
      <c r="FP26" s="43" t="str">
        <f>AGA!$AC$296</f>
        <v>Optie</v>
      </c>
      <c r="FQ26" s="43" t="str">
        <f>AGA!$AC$297</f>
        <v>Nee</v>
      </c>
      <c r="FR26" s="43" t="str">
        <f>AGA!$AC$298</f>
        <v>Optie</v>
      </c>
      <c r="FS26" s="43" t="str">
        <f>AGA!$AC$299</f>
        <v>Ja</v>
      </c>
      <c r="FT26" s="43" t="str">
        <f>AGA!$AC$300</f>
        <v>Ja</v>
      </c>
      <c r="FU26" s="43" t="str">
        <f>AGA!$AC$301</f>
        <v>Ja</v>
      </c>
      <c r="FV26" s="43" t="str">
        <f>AGA!$AC$302</f>
        <v>Ja</v>
      </c>
      <c r="FW26" s="43" t="str">
        <f>AGA!$AC$303</f>
        <v>Optie</v>
      </c>
      <c r="FX26" s="43" t="str">
        <f>AGA!$AC$304</f>
        <v>Ja</v>
      </c>
      <c r="FY26" s="43" t="str">
        <f>AGA!$AC$305</f>
        <v>Ja</v>
      </c>
      <c r="FZ26" s="43" t="str">
        <f>AGA!$AC$306</f>
        <v>Ja</v>
      </c>
      <c r="GA26" s="43" t="str">
        <f>AGA!$AC$307</f>
        <v>Ja</v>
      </c>
      <c r="GB26" s="43" t="str">
        <f>AGA!$AC$308</f>
        <v>Ja</v>
      </c>
      <c r="GC26" s="43" t="str">
        <f>AGA!$AC$309</f>
        <v>Ja</v>
      </c>
      <c r="GD26" s="43" t="str">
        <f>AGA!$AC$310</f>
        <v>Ja</v>
      </c>
      <c r="GE26" s="43" t="str">
        <f>AGA!$AC$311</f>
        <v>Ja</v>
      </c>
      <c r="GF26" s="43" t="str">
        <f>AGA!$AC$313</f>
        <v>Nee</v>
      </c>
    </row>
    <row r="27" spans="1:188" hidden="1" x14ac:dyDescent="0.3">
      <c r="A27" s="43"/>
      <c r="B27" s="47"/>
      <c r="C27" s="43"/>
      <c r="D27" s="43"/>
      <c r="E27" s="45"/>
      <c r="F27" s="43"/>
      <c r="G27" s="43"/>
      <c r="H27" s="43"/>
      <c r="I27" s="119"/>
      <c r="J27" s="119"/>
      <c r="K27" s="43"/>
      <c r="L27" s="50"/>
      <c r="M27" s="119" t="s">
        <v>488</v>
      </c>
      <c r="N27" s="119" t="s">
        <v>127</v>
      </c>
      <c r="O27" s="119" t="str">
        <f>AGA!AD1</f>
        <v>Gedeeltelijk vervangen</v>
      </c>
      <c r="P27" s="51"/>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t="str">
        <f>AGA!$AD$2</f>
        <v>Nvt</v>
      </c>
      <c r="BJ27" s="43" t="str">
        <f>AGA!$AD$3</f>
        <v>Nvt</v>
      </c>
      <c r="BK27" s="43" t="str">
        <f>AGA!$AD$4</f>
        <v>Nvt</v>
      </c>
      <c r="BL27" s="43" t="str">
        <f>AGA!$AD$5</f>
        <v>Nvt</v>
      </c>
      <c r="BM27" s="43" t="str">
        <f>AGA!$AD$6</f>
        <v>Nvt</v>
      </c>
      <c r="BN27" s="43" t="str">
        <f>AGA!$AD$7</f>
        <v>Nvt</v>
      </c>
      <c r="BO27" s="43" t="str">
        <f>AGA!$AD$8</f>
        <v>Nvt</v>
      </c>
      <c r="BP27" s="43" t="str">
        <f>AGA!$AD$9</f>
        <v>Nvt</v>
      </c>
      <c r="BQ27" s="43" t="str">
        <f>AGA!$AD$10</f>
        <v>Nvt</v>
      </c>
      <c r="BR27" s="43" t="str">
        <f>AGA!$AD$11</f>
        <v>Nvt</v>
      </c>
      <c r="BS27" s="43" t="str">
        <f>AGA!$AD$12</f>
        <v>Nvt</v>
      </c>
      <c r="BT27" s="43" t="str">
        <f>AGA!$AD$13</f>
        <v>Nvt</v>
      </c>
      <c r="BU27" s="43" t="str">
        <f>AGA!$AD$14</f>
        <v>Nvt</v>
      </c>
      <c r="BV27" s="43" t="str">
        <f>AGA!$AD$15</f>
        <v>Nvt</v>
      </c>
      <c r="BW27" s="43" t="str">
        <f>AGA!$AD$16</f>
        <v>Nvt</v>
      </c>
      <c r="BX27" s="43" t="str">
        <f>AGA!$AD$17</f>
        <v>Nvt</v>
      </c>
      <c r="BY27" s="43" t="str">
        <f>AGA!$AD$18</f>
        <v>Nvt</v>
      </c>
      <c r="BZ27" s="43" t="str">
        <f>AGA!$AD$19</f>
        <v>Nvt</v>
      </c>
      <c r="CA27" s="43" t="str">
        <f>AGA!$AD$20</f>
        <v>Nvt</v>
      </c>
      <c r="CB27" s="43" t="str">
        <f>AGA!$AD$21</f>
        <v>Nvt</v>
      </c>
      <c r="CC27" s="43" t="str">
        <f>AGA!$AD$22</f>
        <v>Nvt</v>
      </c>
      <c r="CD27" s="43" t="str">
        <f>AGA!$AD$23</f>
        <v>Nvt</v>
      </c>
      <c r="CE27" s="43" t="str">
        <f>AGA!$AD$146</f>
        <v>Nvt</v>
      </c>
      <c r="CF27" s="43" t="str">
        <f>AGA!$AD$147</f>
        <v>Nvt</v>
      </c>
      <c r="CG27" s="43" t="str">
        <f>AGA!$AD$148</f>
        <v>Nvt</v>
      </c>
      <c r="CH27" s="43" t="str">
        <f>AGA!$AD$149</f>
        <v>Nvt</v>
      </c>
      <c r="CI27" s="43" t="str">
        <f>AGA!$AD$150</f>
        <v>Nvt</v>
      </c>
      <c r="CJ27" s="43" t="str">
        <f>AGA!$AD$151</f>
        <v>Nvt</v>
      </c>
      <c r="CK27" s="43" t="str">
        <f>AGA!$AD$152</f>
        <v>Nvt</v>
      </c>
      <c r="CL27" s="43" t="str">
        <f>AGA!$AD$153</f>
        <v>Nvt</v>
      </c>
      <c r="CM27" s="43" t="str">
        <f>AGA!$AD$154</f>
        <v>Nvt</v>
      </c>
      <c r="CN27" s="43" t="str">
        <f>AGA!$AD$155</f>
        <v>Nvt</v>
      </c>
      <c r="CO27" s="43" t="str">
        <f>AGA!$AD$156</f>
        <v>Nvt</v>
      </c>
      <c r="CP27" s="43" t="str">
        <f>AGA!$AD$157</f>
        <v>Nvt</v>
      </c>
      <c r="CQ27" s="43" t="str">
        <f>AGA!$AD$158</f>
        <v>Nvt</v>
      </c>
      <c r="CR27" s="43" t="str">
        <f>AGA!$AD$159</f>
        <v>Nvt</v>
      </c>
      <c r="CS27" s="43" t="str">
        <f>AGA!$AD$160</f>
        <v>Nvt</v>
      </c>
      <c r="CT27" s="43" t="str">
        <f>AGA!$AD$161</f>
        <v>Nvt</v>
      </c>
      <c r="CU27" s="43" t="str">
        <f>AGA!$AD$162</f>
        <v>Nvt</v>
      </c>
      <c r="CV27" s="43" t="str">
        <f>AGA!$AD$163</f>
        <v>Nvt</v>
      </c>
      <c r="CW27" s="43" t="str">
        <f>AGA!$AD$164</f>
        <v>Nvt</v>
      </c>
      <c r="CX27" s="43" t="str">
        <f>AGA!$AD$165</f>
        <v>Nvt</v>
      </c>
      <c r="CY27" s="43" t="str">
        <f>AGA!$AD$166</f>
        <v>Nvt</v>
      </c>
      <c r="CZ27" s="43" t="str">
        <f>AGA!$AD$167</f>
        <v>Nvt</v>
      </c>
      <c r="DA27" s="43" t="str">
        <f>AGA!$AD$168</f>
        <v>Nvt</v>
      </c>
      <c r="DB27" s="43" t="str">
        <f>AGA!$AD$169</f>
        <v>Nvt</v>
      </c>
      <c r="DC27" s="43" t="str">
        <f>AGA!$AD$170</f>
        <v>Nvt</v>
      </c>
      <c r="DD27" s="43" t="str">
        <f>AGA!$AD$171</f>
        <v>Nvt</v>
      </c>
      <c r="DE27" s="43" t="str">
        <f>AGA!$AD$172</f>
        <v>Nvt</v>
      </c>
      <c r="DF27" s="43" t="str">
        <f>AGA!$AD$173</f>
        <v>Nvt</v>
      </c>
      <c r="DG27" s="43" t="str">
        <f>AGA!$AD$174</f>
        <v>Nvt</v>
      </c>
      <c r="DH27" s="43" t="str">
        <f>AGA!$AD$175</f>
        <v>Nvt</v>
      </c>
      <c r="DI27" s="43" t="str">
        <f>AGA!$AD$176</f>
        <v>Nvt</v>
      </c>
      <c r="DJ27" s="43" t="str">
        <f>AGA!$AD$177</f>
        <v>Nvt</v>
      </c>
      <c r="DK27" s="43" t="str">
        <f>AGA!$AD$178</f>
        <v>Nvt</v>
      </c>
      <c r="DL27" s="43" t="str">
        <f>AGA!$AD$179</f>
        <v>Nvt</v>
      </c>
      <c r="DM27" s="43" t="str">
        <f>AGA!$AD$180</f>
        <v>Nvt</v>
      </c>
      <c r="DN27" s="43" t="str">
        <f>AGA!$AD$181</f>
        <v>Nvt</v>
      </c>
      <c r="DO27" s="43" t="str">
        <f>AGA!$AD$182</f>
        <v>Nvt</v>
      </c>
      <c r="DP27" s="43" t="str">
        <f>AGA!$AD$183</f>
        <v>Nvt</v>
      </c>
      <c r="DQ27" s="43" t="str">
        <f>AGA!$AD$184</f>
        <v>Nvt</v>
      </c>
      <c r="DR27" s="43" t="str">
        <f>AGA!$AD$185</f>
        <v>Nvt</v>
      </c>
      <c r="DS27" s="43" t="str">
        <f>AGA!$AD$186</f>
        <v>Nvt</v>
      </c>
      <c r="DT27" s="43" t="str">
        <f>AGA!$AD$187</f>
        <v>Nvt</v>
      </c>
      <c r="DU27" s="43" t="str">
        <f>AGA!$AD$188</f>
        <v>Nvt</v>
      </c>
      <c r="DV27" s="43" t="str">
        <f>AGA!$AD$189</f>
        <v>Nvt</v>
      </c>
      <c r="DW27" s="43" t="str">
        <f>AGA!$AD$190</f>
        <v>Nvt</v>
      </c>
      <c r="DX27" s="43" t="str">
        <f>AGA!$AD$191</f>
        <v>Nvt</v>
      </c>
      <c r="DY27" s="43" t="str">
        <f>AGA!$AD$192</f>
        <v>Nvt</v>
      </c>
      <c r="DZ27" s="43" t="str">
        <f>AGA!$AD$193</f>
        <v>Nvt</v>
      </c>
      <c r="EA27" s="43" t="str">
        <f>AGA!$AD$194</f>
        <v>Nvt</v>
      </c>
      <c r="EB27" s="43" t="str">
        <f>AGA!$AD$195</f>
        <v>Nvt</v>
      </c>
      <c r="EC27" s="43" t="str">
        <f>AGA!$AD$196</f>
        <v>Nvt</v>
      </c>
      <c r="ED27" s="43" t="str">
        <f>AGA!$AD$255</f>
        <v>Nvt</v>
      </c>
      <c r="EE27" s="43" t="str">
        <f>AGA!$AD$256</f>
        <v>Nvt</v>
      </c>
      <c r="EF27" s="43" t="str">
        <f>AGA!$AD$257</f>
        <v>Nvt</v>
      </c>
      <c r="EG27" s="43" t="str">
        <f>AGA!$AD$258</f>
        <v>Nvt</v>
      </c>
      <c r="EH27" s="43" t="str">
        <f>AGA!$AD$259</f>
        <v>Nvt</v>
      </c>
      <c r="EI27" s="43" t="str">
        <f>AGA!$AD$260</f>
        <v>Nvt</v>
      </c>
      <c r="EJ27" s="43" t="str">
        <f>AGA!$AD$261</f>
        <v>Nvt</v>
      </c>
      <c r="EK27" s="43" t="str">
        <f>AGA!$AD$262</f>
        <v>Nvt</v>
      </c>
      <c r="EL27" s="43" t="str">
        <f>AGA!$AD$263</f>
        <v>Nvt</v>
      </c>
      <c r="EM27" s="43" t="str">
        <f>AGA!$AD$264</f>
        <v>Nvt</v>
      </c>
      <c r="EN27" s="43" t="str">
        <f>AGA!$AD$265</f>
        <v>Nvt</v>
      </c>
      <c r="EO27" s="43" t="str">
        <f>AGA!$AD$266</f>
        <v>Nvt</v>
      </c>
      <c r="EP27" s="43" t="str">
        <f>AGA!$AD$267</f>
        <v>Nvt</v>
      </c>
      <c r="EQ27" s="43" t="str">
        <f>AGA!$AD$268</f>
        <v>Nvt</v>
      </c>
      <c r="ER27" s="43" t="str">
        <f>AGA!$AD$270</f>
        <v>Nvt</v>
      </c>
      <c r="ES27" s="43" t="str">
        <f>AGA!$AD$271</f>
        <v>Nvt</v>
      </c>
      <c r="ET27" s="43" t="str">
        <f>AGA!$AD$272</f>
        <v>Nvt</v>
      </c>
      <c r="EU27" s="43" t="str">
        <f>AGA!$AD$273</f>
        <v>Nvt</v>
      </c>
      <c r="EV27" s="43" t="str">
        <f>AGA!$AD$274</f>
        <v>Nvt</v>
      </c>
      <c r="EW27" s="43" t="str">
        <f>AGA!$AD$275</f>
        <v>Nvt</v>
      </c>
      <c r="EX27" s="43" t="str">
        <f>AGA!$AD$276</f>
        <v>Nvt</v>
      </c>
      <c r="EY27" s="43" t="str">
        <f>AGA!$AD$277</f>
        <v>Nvt</v>
      </c>
      <c r="EZ27" s="43" t="str">
        <f>AGA!$AD$278</f>
        <v>Nvt</v>
      </c>
      <c r="FA27" s="43" t="str">
        <f>AGA!$AD$279</f>
        <v>Nvt</v>
      </c>
      <c r="FB27" s="43" t="str">
        <f>AGA!$AD$280</f>
        <v>Nvt</v>
      </c>
      <c r="FC27" s="43" t="str">
        <f>AGA!$AD$281</f>
        <v>Nvt</v>
      </c>
      <c r="FD27" s="43" t="str">
        <f>AGA!$AD$283</f>
        <v>Nvt</v>
      </c>
      <c r="FE27" s="43" t="str">
        <f>AGA!$AD$284</f>
        <v>Nvt</v>
      </c>
      <c r="FF27" s="43" t="str">
        <f>AGA!$AD$285</f>
        <v>Nvt</v>
      </c>
      <c r="FG27" s="43" t="str">
        <f>AGA!$AD$286</f>
        <v>Nvt</v>
      </c>
      <c r="FH27" s="43" t="str">
        <f>AGA!$AD$288</f>
        <v>Nvt</v>
      </c>
      <c r="FI27" s="43" t="str">
        <f>AGA!$AD$289</f>
        <v>Nvt</v>
      </c>
      <c r="FJ27" s="43" t="str">
        <f>AGA!$AD$290</f>
        <v>Nvt</v>
      </c>
      <c r="FK27" s="43" t="str">
        <f>AGA!$AD$291</f>
        <v>Nvt</v>
      </c>
      <c r="FL27" s="43" t="str">
        <f>AGA!$AD$292</f>
        <v>Nvt</v>
      </c>
      <c r="FM27" s="43" t="str">
        <f>AGA!$AD$293</f>
        <v>Nvt</v>
      </c>
      <c r="FN27" s="43" t="str">
        <f>AGA!$AD$294</f>
        <v>Nvt</v>
      </c>
      <c r="FO27" s="43" t="str">
        <f>AGA!$AD$295</f>
        <v>Nvt</v>
      </c>
      <c r="FP27" s="43" t="str">
        <f>AGA!$AD$296</f>
        <v>Nvt</v>
      </c>
      <c r="FQ27" s="43" t="str">
        <f>AGA!$AD$297</f>
        <v>Nvt</v>
      </c>
      <c r="FR27" s="43" t="str">
        <f>AGA!$AD$298</f>
        <v>Nvt</v>
      </c>
      <c r="FS27" s="43" t="str">
        <f>AGA!$AD$299</f>
        <v>Nvt</v>
      </c>
      <c r="FT27" s="43" t="str">
        <f>AGA!$AD$300</f>
        <v>Nvt</v>
      </c>
      <c r="FU27" s="43" t="str">
        <f>AGA!$AD$301</f>
        <v>Nvt</v>
      </c>
      <c r="FV27" s="43" t="str">
        <f>AGA!$AD$302</f>
        <v>Nvt</v>
      </c>
      <c r="FW27" s="43" t="str">
        <f>AGA!$AD$303</f>
        <v>Nvt</v>
      </c>
      <c r="FX27" s="43" t="str">
        <f>AGA!$AD$304</f>
        <v>Nvt</v>
      </c>
      <c r="FY27" s="43" t="str">
        <f>AGA!$AD$305</f>
        <v>Ja</v>
      </c>
      <c r="FZ27" s="43" t="str">
        <f>AGA!$AD$306</f>
        <v>Ja</v>
      </c>
      <c r="GA27" s="43" t="str">
        <f>AGA!$AD$307</f>
        <v>Ja</v>
      </c>
      <c r="GB27" s="43" t="str">
        <f>AGA!$AD$308</f>
        <v>Ja</v>
      </c>
      <c r="GC27" s="43" t="str">
        <f>AGA!$AD$309</f>
        <v>Ja</v>
      </c>
      <c r="GD27" s="43" t="str">
        <f>AGA!$AD$310</f>
        <v>Ja</v>
      </c>
      <c r="GE27" s="43" t="str">
        <f>AGA!$AD$311</f>
        <v>Ja</v>
      </c>
      <c r="GF27" s="43" t="str">
        <f>AGA!$AD$313</f>
        <v>Nee</v>
      </c>
    </row>
    <row r="28" spans="1:188" hidden="1" x14ac:dyDescent="0.3">
      <c r="A28" s="43"/>
      <c r="B28" s="47"/>
      <c r="C28" s="43"/>
      <c r="D28" s="43"/>
      <c r="E28" s="45"/>
      <c r="F28" s="43"/>
      <c r="G28" s="43"/>
      <c r="H28" s="43"/>
      <c r="I28" s="119"/>
      <c r="J28" s="119"/>
      <c r="K28" s="43"/>
      <c r="L28" s="50"/>
      <c r="M28" s="119" t="s">
        <v>488</v>
      </c>
      <c r="N28" s="119" t="s">
        <v>127</v>
      </c>
      <c r="O28" s="119" t="str">
        <f>AGA!AE1</f>
        <v>Overzetten</v>
      </c>
      <c r="P28" s="51"/>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t="str">
        <f>AGA!$AE$2</f>
        <v>Nvt</v>
      </c>
      <c r="BJ28" s="43" t="str">
        <f>AGA!$AE$3</f>
        <v>Nvt</v>
      </c>
      <c r="BK28" s="43" t="str">
        <f>AGA!$AE$4</f>
        <v>Nvt</v>
      </c>
      <c r="BL28" s="43" t="str">
        <f>AGA!$AE$5</f>
        <v>Nvt</v>
      </c>
      <c r="BM28" s="43" t="str">
        <f>AGA!$AE$6</f>
        <v>Nvt</v>
      </c>
      <c r="BN28" s="43" t="str">
        <f>AGA!$AE$7</f>
        <v>Nvt</v>
      </c>
      <c r="BO28" s="43" t="str">
        <f>AGA!$AE$8</f>
        <v>Nvt</v>
      </c>
      <c r="BP28" s="43" t="str">
        <f>AGA!$AE$9</f>
        <v>Nvt</v>
      </c>
      <c r="BQ28" s="43" t="str">
        <f>AGA!$AE$10</f>
        <v>Nvt</v>
      </c>
      <c r="BR28" s="43" t="str">
        <f>AGA!$AE$11</f>
        <v>Nvt</v>
      </c>
      <c r="BS28" s="43" t="str">
        <f>AGA!$AE$12</f>
        <v>Nvt</v>
      </c>
      <c r="BT28" s="43" t="str">
        <f>AGA!$AE$13</f>
        <v>Nvt</v>
      </c>
      <c r="BU28" s="43" t="str">
        <f>AGA!$AE$14</f>
        <v>Nvt</v>
      </c>
      <c r="BV28" s="43" t="str">
        <f>AGA!$AE$15</f>
        <v>Nvt</v>
      </c>
      <c r="BW28" s="43" t="str">
        <f>AGA!$AE$16</f>
        <v>Nvt</v>
      </c>
      <c r="BX28" s="43" t="str">
        <f>AGA!$AE$17</f>
        <v>Nvt</v>
      </c>
      <c r="BY28" s="43" t="str">
        <f>AGA!$AE$18</f>
        <v>Nvt</v>
      </c>
      <c r="BZ28" s="43" t="str">
        <f>AGA!$AE$19</f>
        <v>Nvt</v>
      </c>
      <c r="CA28" s="43" t="str">
        <f>AGA!$AE$20</f>
        <v>Nvt</v>
      </c>
      <c r="CB28" s="43" t="str">
        <f>AGA!$AE$21</f>
        <v>Nvt</v>
      </c>
      <c r="CC28" s="43" t="str">
        <f>AGA!$AE$22</f>
        <v>Nvt</v>
      </c>
      <c r="CD28" s="43" t="str">
        <f>AGA!$AE$23</f>
        <v>Nvt</v>
      </c>
      <c r="CE28" s="43" t="str">
        <f>AGA!$AE$146</f>
        <v>Nvt</v>
      </c>
      <c r="CF28" s="43" t="str">
        <f>AGA!$AE$147</f>
        <v>Nvt</v>
      </c>
      <c r="CG28" s="43" t="str">
        <f>AGA!$AE$148</f>
        <v>Nvt</v>
      </c>
      <c r="CH28" s="43" t="str">
        <f>AGA!$AE$149</f>
        <v>Nvt</v>
      </c>
      <c r="CI28" s="43" t="str">
        <f>AGA!$AE$150</f>
        <v>Nvt</v>
      </c>
      <c r="CJ28" s="43" t="str">
        <f>AGA!$AE$151</f>
        <v>Nvt</v>
      </c>
      <c r="CK28" s="43" t="str">
        <f>AGA!$AE$152</f>
        <v>Nvt</v>
      </c>
      <c r="CL28" s="43" t="str">
        <f>AGA!$AE$153</f>
        <v>Nvt</v>
      </c>
      <c r="CM28" s="43" t="str">
        <f>AGA!$AE$154</f>
        <v>Nvt</v>
      </c>
      <c r="CN28" s="43" t="str">
        <f>AGA!$AE$155</f>
        <v>Nvt</v>
      </c>
      <c r="CO28" s="43" t="str">
        <f>AGA!$AE$156</f>
        <v>Nvt</v>
      </c>
      <c r="CP28" s="43" t="str">
        <f>AGA!$AE$157</f>
        <v>Nvt</v>
      </c>
      <c r="CQ28" s="43" t="str">
        <f>AGA!$AE$158</f>
        <v>Nvt</v>
      </c>
      <c r="CR28" s="43" t="str">
        <f>AGA!$AE$159</f>
        <v>Nvt</v>
      </c>
      <c r="CS28" s="43" t="str">
        <f>AGA!$AE$160</f>
        <v>Nvt</v>
      </c>
      <c r="CT28" s="43" t="str">
        <f>AGA!$AE$161</f>
        <v>Nvt</v>
      </c>
      <c r="CU28" s="43" t="str">
        <f>AGA!$AE$162</f>
        <v>Nvt</v>
      </c>
      <c r="CV28" s="43" t="str">
        <f>AGA!$AE$163</f>
        <v>Nvt</v>
      </c>
      <c r="CW28" s="43" t="str">
        <f>AGA!$AE$164</f>
        <v>Nvt</v>
      </c>
      <c r="CX28" s="43" t="str">
        <f>AGA!$AE$165</f>
        <v>Nvt</v>
      </c>
      <c r="CY28" s="43" t="str">
        <f>AGA!$AE$166</f>
        <v>Nvt</v>
      </c>
      <c r="CZ28" s="43" t="str">
        <f>AGA!$AE$167</f>
        <v>Nvt</v>
      </c>
      <c r="DA28" s="43" t="str">
        <f>AGA!$AE$168</f>
        <v>Nvt</v>
      </c>
      <c r="DB28" s="43" t="str">
        <f>AGA!$AE$169</f>
        <v>Nvt</v>
      </c>
      <c r="DC28" s="43" t="str">
        <f>AGA!$AE$170</f>
        <v>Nvt</v>
      </c>
      <c r="DD28" s="43" t="str">
        <f>AGA!$AE$171</f>
        <v>Nvt</v>
      </c>
      <c r="DE28" s="43" t="str">
        <f>AGA!$AE$172</f>
        <v>Nvt</v>
      </c>
      <c r="DF28" s="43" t="str">
        <f>AGA!$AE$173</f>
        <v>Nvt</v>
      </c>
      <c r="DG28" s="43" t="str">
        <f>AGA!$AE$174</f>
        <v>Nvt</v>
      </c>
      <c r="DH28" s="43" t="str">
        <f>AGA!$AE$175</f>
        <v>Nvt</v>
      </c>
      <c r="DI28" s="43" t="str">
        <f>AGA!$AE$176</f>
        <v>Nvt</v>
      </c>
      <c r="DJ28" s="43" t="str">
        <f>AGA!$AE$177</f>
        <v>Nvt</v>
      </c>
      <c r="DK28" s="43" t="str">
        <f>AGA!$AE$178</f>
        <v>Nvt</v>
      </c>
      <c r="DL28" s="43" t="str">
        <f>AGA!$AE$179</f>
        <v>Nvt</v>
      </c>
      <c r="DM28" s="43" t="str">
        <f>AGA!$AE$180</f>
        <v>Nvt</v>
      </c>
      <c r="DN28" s="43" t="str">
        <f>AGA!$AE$181</f>
        <v>Nvt</v>
      </c>
      <c r="DO28" s="43" t="str">
        <f>AGA!$AE$182</f>
        <v>Nvt</v>
      </c>
      <c r="DP28" s="43" t="str">
        <f>AGA!$AE$183</f>
        <v>Nvt</v>
      </c>
      <c r="DQ28" s="43" t="str">
        <f>AGA!$AE$184</f>
        <v>Nvt</v>
      </c>
      <c r="DR28" s="43" t="str">
        <f>AGA!$AE$185</f>
        <v>Nvt</v>
      </c>
      <c r="DS28" s="43" t="str">
        <f>AGA!$AE$186</f>
        <v>Nvt</v>
      </c>
      <c r="DT28" s="43" t="str">
        <f>AGA!$AE$187</f>
        <v>Nvt</v>
      </c>
      <c r="DU28" s="43" t="str">
        <f>AGA!$AE$188</f>
        <v>Nvt</v>
      </c>
      <c r="DV28" s="43" t="str">
        <f>AGA!$AE$189</f>
        <v>Nvt</v>
      </c>
      <c r="DW28" s="43" t="str">
        <f>AGA!$AE$190</f>
        <v>Nvt</v>
      </c>
      <c r="DX28" s="43" t="str">
        <f>AGA!$AE$191</f>
        <v>Nvt</v>
      </c>
      <c r="DY28" s="43" t="str">
        <f>AGA!$AE$192</f>
        <v>Nvt</v>
      </c>
      <c r="DZ28" s="43" t="str">
        <f>AGA!$AE$193</f>
        <v>Nvt</v>
      </c>
      <c r="EA28" s="43" t="str">
        <f>AGA!$AE$194</f>
        <v>Nvt</v>
      </c>
      <c r="EB28" s="43" t="str">
        <f>AGA!$AE$195</f>
        <v>Nvt</v>
      </c>
      <c r="EC28" s="43" t="str">
        <f>AGA!$AE$196</f>
        <v>Nvt</v>
      </c>
      <c r="ED28" s="43" t="str">
        <f>AGA!$AE$255</f>
        <v>Nvt</v>
      </c>
      <c r="EE28" s="43" t="str">
        <f>AGA!$AE$256</f>
        <v>Nvt</v>
      </c>
      <c r="EF28" s="43" t="str">
        <f>AGA!$AE$257</f>
        <v>Nvt</v>
      </c>
      <c r="EG28" s="43" t="str">
        <f>AGA!$AE$258</f>
        <v>Nvt</v>
      </c>
      <c r="EH28" s="43" t="str">
        <f>AGA!$AE$259</f>
        <v>Nvt</v>
      </c>
      <c r="EI28" s="43" t="str">
        <f>AGA!$AE$260</f>
        <v>Nvt</v>
      </c>
      <c r="EJ28" s="43" t="str">
        <f>AGA!$AE$261</f>
        <v>Nvt</v>
      </c>
      <c r="EK28" s="43" t="str">
        <f>AGA!$AE$262</f>
        <v>Nvt</v>
      </c>
      <c r="EL28" s="43" t="str">
        <f>AGA!$AE$263</f>
        <v>Nvt</v>
      </c>
      <c r="EM28" s="43" t="str">
        <f>AGA!$AE$264</f>
        <v>Nvt</v>
      </c>
      <c r="EN28" s="43" t="str">
        <f>AGA!$AE$265</f>
        <v>Nvt</v>
      </c>
      <c r="EO28" s="43" t="str">
        <f>AGA!$AE$266</f>
        <v>Nvt</v>
      </c>
      <c r="EP28" s="43" t="str">
        <f>AGA!$AE$267</f>
        <v>Nvt</v>
      </c>
      <c r="EQ28" s="43" t="str">
        <f>AGA!$AE$268</f>
        <v>Nvt</v>
      </c>
      <c r="ER28" s="43" t="str">
        <f>AGA!$AE$270</f>
        <v>Nvt</v>
      </c>
      <c r="ES28" s="43" t="str">
        <f>AGA!$AE$271</f>
        <v>Nvt</v>
      </c>
      <c r="ET28" s="43" t="str">
        <f>AGA!$AE$272</f>
        <v>Nvt</v>
      </c>
      <c r="EU28" s="43" t="str">
        <f>AGA!$AE$273</f>
        <v>Nvt</v>
      </c>
      <c r="EV28" s="43" t="str">
        <f>AGA!$AE$274</f>
        <v>Nvt</v>
      </c>
      <c r="EW28" s="43" t="str">
        <f>AGA!$AE$275</f>
        <v>Nvt</v>
      </c>
      <c r="EX28" s="43" t="str">
        <f>AGA!$AE$276</f>
        <v>Nvt</v>
      </c>
      <c r="EY28" s="43" t="str">
        <f>AGA!$AE$277</f>
        <v>Nvt</v>
      </c>
      <c r="EZ28" s="43" t="str">
        <f>AGA!$AE$278</f>
        <v>Nvt</v>
      </c>
      <c r="FA28" s="43" t="str">
        <f>AGA!$AE$279</f>
        <v>Nvt</v>
      </c>
      <c r="FB28" s="43" t="str">
        <f>AGA!$AE$280</f>
        <v>Nvt</v>
      </c>
      <c r="FC28" s="43" t="str">
        <f>AGA!$AE$281</f>
        <v>Nvt</v>
      </c>
      <c r="FD28" s="43" t="str">
        <f>AGA!$AE$283</f>
        <v>Nvt</v>
      </c>
      <c r="FE28" s="43" t="str">
        <f>AGA!$AE$284</f>
        <v>Nvt</v>
      </c>
      <c r="FF28" s="43" t="str">
        <f>AGA!$AE$285</f>
        <v>Nvt</v>
      </c>
      <c r="FG28" s="43" t="str">
        <f>AGA!$AE$286</f>
        <v>Nvt</v>
      </c>
      <c r="FH28" s="43" t="str">
        <f>AGA!$AE$288</f>
        <v>Nvt</v>
      </c>
      <c r="FI28" s="43" t="str">
        <f>AGA!$AE$289</f>
        <v>Nvt</v>
      </c>
      <c r="FJ28" s="43" t="str">
        <f>AGA!$AE$290</f>
        <v>Nvt</v>
      </c>
      <c r="FK28" s="43" t="str">
        <f>AGA!$AE$291</f>
        <v>Nvt</v>
      </c>
      <c r="FL28" s="43" t="str">
        <f>AGA!$AE$292</f>
        <v>Nvt</v>
      </c>
      <c r="FM28" s="43" t="str">
        <f>AGA!$AE$293</f>
        <v>Nvt</v>
      </c>
      <c r="FN28" s="43" t="str">
        <f>AGA!$AE$294</f>
        <v>Nvt</v>
      </c>
      <c r="FO28" s="43" t="str">
        <f>AGA!$AE$295</f>
        <v>Nvt</v>
      </c>
      <c r="FP28" s="43" t="str">
        <f>AGA!$AE$296</f>
        <v>Nvt</v>
      </c>
      <c r="FQ28" s="43" t="str">
        <f>AGA!$AE$297</f>
        <v>Nvt</v>
      </c>
      <c r="FR28" s="43" t="str">
        <f>AGA!$AE$298</f>
        <v>Nvt</v>
      </c>
      <c r="FS28" s="43" t="str">
        <f>AGA!$AE$299</f>
        <v>Nvt</v>
      </c>
      <c r="FT28" s="43" t="str">
        <f>AGA!$AE$300</f>
        <v>Nvt</v>
      </c>
      <c r="FU28" s="43" t="str">
        <f>AGA!$AE$301</f>
        <v>Nvt</v>
      </c>
      <c r="FV28" s="43" t="str">
        <f>AGA!$AE$302</f>
        <v>Nvt</v>
      </c>
      <c r="FW28" s="43" t="str">
        <f>AGA!$AE$303</f>
        <v>Nvt</v>
      </c>
      <c r="FX28" s="43" t="str">
        <f>AGA!$AE$304</f>
        <v>Nvt</v>
      </c>
      <c r="FY28" s="43" t="str">
        <f>AGA!$AE$305</f>
        <v>Ja</v>
      </c>
      <c r="FZ28" s="43" t="str">
        <f>AGA!$AE$306</f>
        <v>Ja</v>
      </c>
      <c r="GA28" s="43" t="str">
        <f>AGA!$AE$307</f>
        <v>Ja</v>
      </c>
      <c r="GB28" s="43" t="str">
        <f>AGA!$AE$308</f>
        <v>Ja</v>
      </c>
      <c r="GC28" s="43" t="str">
        <f>AGA!$AE$309</f>
        <v>Ja</v>
      </c>
      <c r="GD28" s="43" t="str">
        <f>AGA!$AE$310</f>
        <v>Ja</v>
      </c>
      <c r="GE28" s="43" t="str">
        <f>AGA!$AE$311</f>
        <v>Ja</v>
      </c>
      <c r="GF28" s="43" t="str">
        <f>AGA!$AE$313</f>
        <v>Nee</v>
      </c>
    </row>
    <row r="29" spans="1:188" hidden="1" x14ac:dyDescent="0.3">
      <c r="A29" s="43"/>
      <c r="B29" s="47"/>
      <c r="C29" s="43"/>
      <c r="D29" s="43"/>
      <c r="E29" s="45"/>
      <c r="F29" s="43"/>
      <c r="G29" s="43"/>
      <c r="H29" s="43"/>
      <c r="I29" s="119"/>
      <c r="J29" s="119"/>
      <c r="K29" s="43"/>
      <c r="L29" s="50"/>
      <c r="M29" s="119" t="s">
        <v>488</v>
      </c>
      <c r="N29" s="119" t="s">
        <v>127</v>
      </c>
      <c r="O29" s="119" t="str">
        <f>AGA!AF1</f>
        <v>Verwijderen</v>
      </c>
      <c r="P29" s="51"/>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t="str">
        <f>AGA!$AF$2</f>
        <v>Ja</v>
      </c>
      <c r="BJ29" s="43" t="str">
        <f>AGA!$AF$3</f>
        <v>Ja</v>
      </c>
      <c r="BK29" s="43" t="str">
        <f>AGA!$AF$4</f>
        <v>Optie</v>
      </c>
      <c r="BL29" s="43" t="str">
        <f>AGA!$AF$5</f>
        <v>Ja</v>
      </c>
      <c r="BM29" s="43" t="str">
        <f>AGA!$AF$6</f>
        <v>Ja</v>
      </c>
      <c r="BN29" s="43" t="str">
        <f>AGA!$AF$7</f>
        <v>Ja</v>
      </c>
      <c r="BO29" s="43" t="str">
        <f>AGA!$AF$8</f>
        <v>Nee</v>
      </c>
      <c r="BP29" s="43" t="str">
        <f>AGA!$AF$9</f>
        <v>Ja</v>
      </c>
      <c r="BQ29" s="43" t="str">
        <f>AGA!$AF$10</f>
        <v>Nee</v>
      </c>
      <c r="BR29" s="43" t="str">
        <f>AGA!$AF$11</f>
        <v>Nee</v>
      </c>
      <c r="BS29" s="43" t="str">
        <f>AGA!$AF$12</f>
        <v>Ja</v>
      </c>
      <c r="BT29" s="43" t="str">
        <f>AGA!$AF$13</f>
        <v>Ja</v>
      </c>
      <c r="BU29" s="43" t="str">
        <f>AGA!$AF$14</f>
        <v>Ja</v>
      </c>
      <c r="BV29" s="43" t="str">
        <f>AGA!$AF$15</f>
        <v>Ja</v>
      </c>
      <c r="BW29" s="43" t="str">
        <f>AGA!$AF$16</f>
        <v>Ja</v>
      </c>
      <c r="BX29" s="43" t="str">
        <f>AGA!$AF$17</f>
        <v>Ja</v>
      </c>
      <c r="BY29" s="43" t="str">
        <f>AGA!$AF$18</f>
        <v>Ja</v>
      </c>
      <c r="BZ29" s="43" t="str">
        <f>AGA!$AF$19</f>
        <v>Optie</v>
      </c>
      <c r="CA29" s="43" t="str">
        <f>AGA!$AF$20</f>
        <v>Ja</v>
      </c>
      <c r="CB29" s="43" t="str">
        <f>AGA!$AF$21</f>
        <v>Ja</v>
      </c>
      <c r="CC29" s="43" t="str">
        <f>AGA!$AF$22</f>
        <v>Nee</v>
      </c>
      <c r="CD29" s="43" t="str">
        <f>AGA!$AF$23</f>
        <v>Ja</v>
      </c>
      <c r="CE29" s="43" t="str">
        <f>AGA!$AF$146</f>
        <v>Nee</v>
      </c>
      <c r="CF29" s="43" t="str">
        <f>AGA!$AF$147</f>
        <v>Nvt</v>
      </c>
      <c r="CG29" s="43" t="str">
        <f>AGA!$AF$148</f>
        <v>Nvt</v>
      </c>
      <c r="CH29" s="43" t="str">
        <f>AGA!$AF$149</f>
        <v>Nvt</v>
      </c>
      <c r="CI29" s="43" t="str">
        <f>AGA!$AF$150</f>
        <v>Nvt</v>
      </c>
      <c r="CJ29" s="43" t="str">
        <f>AGA!$AF$151</f>
        <v>Nvt</v>
      </c>
      <c r="CK29" s="43" t="str">
        <f>AGA!$AF$152</f>
        <v>Nvt</v>
      </c>
      <c r="CL29" s="43" t="str">
        <f>AGA!$AF$153</f>
        <v>Nvt</v>
      </c>
      <c r="CM29" s="43" t="str">
        <f>AGA!$AF$154</f>
        <v>Nvt</v>
      </c>
      <c r="CN29" s="43" t="str">
        <f>AGA!$AF$155</f>
        <v>Nvt</v>
      </c>
      <c r="CO29" s="43" t="str">
        <f>AGA!$AF$156</f>
        <v>Nvt</v>
      </c>
      <c r="CP29" s="43" t="str">
        <f>AGA!$AF$157</f>
        <v>Nvt</v>
      </c>
      <c r="CQ29" s="43" t="str">
        <f>AGA!$AF$158</f>
        <v>Nvt</v>
      </c>
      <c r="CR29" s="43" t="str">
        <f>AGA!$AF$159</f>
        <v>Nvt</v>
      </c>
      <c r="CS29" s="43" t="str">
        <f>AGA!$AF$160</f>
        <v>Nvt</v>
      </c>
      <c r="CT29" s="43" t="str">
        <f>AGA!$AF$161</f>
        <v>Nvt</v>
      </c>
      <c r="CU29" s="43" t="str">
        <f>AGA!$AF$162</f>
        <v>Nvt</v>
      </c>
      <c r="CV29" s="43" t="str">
        <f>AGA!$AF$163</f>
        <v>Nvt</v>
      </c>
      <c r="CW29" s="43" t="str">
        <f>AGA!$AF$164</f>
        <v>Nvt</v>
      </c>
      <c r="CX29" s="43" t="str">
        <f>AGA!$AF$165</f>
        <v>Nvt</v>
      </c>
      <c r="CY29" s="43" t="str">
        <f>AGA!$AF$166</f>
        <v>Nvt</v>
      </c>
      <c r="CZ29" s="43" t="str">
        <f>AGA!$AF$167</f>
        <v>Nvt</v>
      </c>
      <c r="DA29" s="43" t="str">
        <f>AGA!$AF$168</f>
        <v>Nvt</v>
      </c>
      <c r="DB29" s="43" t="str">
        <f>AGA!$AF$169</f>
        <v>Nvt</v>
      </c>
      <c r="DC29" s="43" t="str">
        <f>AGA!$AF$170</f>
        <v>Nvt</v>
      </c>
      <c r="DD29" s="43" t="str">
        <f>AGA!$AF$171</f>
        <v>Nvt</v>
      </c>
      <c r="DE29" s="43" t="str">
        <f>AGA!$AF$172</f>
        <v>Nvt</v>
      </c>
      <c r="DF29" s="43" t="str">
        <f>AGA!$AF$173</f>
        <v>Nvt</v>
      </c>
      <c r="DG29" s="43" t="str">
        <f>AGA!$AF$174</f>
        <v>Nvt</v>
      </c>
      <c r="DH29" s="43" t="str">
        <f>AGA!$AF$175</f>
        <v>Nvt</v>
      </c>
      <c r="DI29" s="43" t="str">
        <f>AGA!$AF$176</f>
        <v>Nvt</v>
      </c>
      <c r="DJ29" s="43" t="str">
        <f>AGA!$AF$177</f>
        <v>Nvt</v>
      </c>
      <c r="DK29" s="43" t="str">
        <f>AGA!$AF$178</f>
        <v>Nvt</v>
      </c>
      <c r="DL29" s="43" t="str">
        <f>AGA!$AF$179</f>
        <v>Nvt</v>
      </c>
      <c r="DM29" s="43" t="str">
        <f>AGA!$AF$180</f>
        <v>Nvt</v>
      </c>
      <c r="DN29" s="43" t="str">
        <f>AGA!$AF$181</f>
        <v>Nvt</v>
      </c>
      <c r="DO29" s="43" t="str">
        <f>AGA!$AF$182</f>
        <v>Nvt</v>
      </c>
      <c r="DP29" s="43" t="str">
        <f>AGA!$AF$183</f>
        <v>Nvt</v>
      </c>
      <c r="DQ29" s="43" t="str">
        <f>AGA!$AF$184</f>
        <v>Nvt</v>
      </c>
      <c r="DR29" s="43" t="str">
        <f>AGA!$AF$185</f>
        <v>Nvt</v>
      </c>
      <c r="DS29" s="43" t="str">
        <f>AGA!$AF$186</f>
        <v>Nvt</v>
      </c>
      <c r="DT29" s="43" t="str">
        <f>AGA!$AF$187</f>
        <v>Nvt</v>
      </c>
      <c r="DU29" s="43" t="str">
        <f>AGA!$AF$188</f>
        <v>Nvt</v>
      </c>
      <c r="DV29" s="43" t="str">
        <f>AGA!$AF$189</f>
        <v>Nvt</v>
      </c>
      <c r="DW29" s="43" t="str">
        <f>AGA!$AF$190</f>
        <v>Nvt</v>
      </c>
      <c r="DX29" s="43" t="str">
        <f>AGA!$AF$191</f>
        <v>Nvt</v>
      </c>
      <c r="DY29" s="43" t="str">
        <f>AGA!$AF$192</f>
        <v>Nvt</v>
      </c>
      <c r="DZ29" s="43" t="str">
        <f>AGA!$AF$193</f>
        <v>Nvt</v>
      </c>
      <c r="EA29" s="43" t="str">
        <f>AGA!$AF$194</f>
        <v>Nvt</v>
      </c>
      <c r="EB29" s="43" t="str">
        <f>AGA!$AF$195</f>
        <v>Nvt</v>
      </c>
      <c r="EC29" s="43" t="str">
        <f>AGA!$AF$196</f>
        <v>Nvt</v>
      </c>
      <c r="ED29" s="43" t="str">
        <f>AGA!$AF$255</f>
        <v>Ja</v>
      </c>
      <c r="EE29" s="43" t="str">
        <f>AGA!$AF$256</f>
        <v>Ja</v>
      </c>
      <c r="EF29" s="43" t="str">
        <f>AGA!$AF$257</f>
        <v>Ja</v>
      </c>
      <c r="EG29" s="43" t="str">
        <f>AGA!$AF$258</f>
        <v>Optie</v>
      </c>
      <c r="EH29" s="43" t="str">
        <f>AGA!$AF$259</f>
        <v>Ja</v>
      </c>
      <c r="EI29" s="43" t="str">
        <f>AGA!$AF$260</f>
        <v>Ja</v>
      </c>
      <c r="EJ29" s="43" t="str">
        <f>AGA!$AF$261</f>
        <v>Ja</v>
      </c>
      <c r="EK29" s="43" t="str">
        <f>AGA!$AF$262</f>
        <v>Ja</v>
      </c>
      <c r="EL29" s="43" t="str">
        <f>AGA!$AF$263</f>
        <v>Ja</v>
      </c>
      <c r="EM29" s="43" t="str">
        <f>AGA!$AF$264</f>
        <v>Optie</v>
      </c>
      <c r="EN29" s="43" t="str">
        <f>AGA!$AF$265</f>
        <v>Ja</v>
      </c>
      <c r="EO29" s="43" t="str">
        <f>AGA!$AF$266</f>
        <v>Ja</v>
      </c>
      <c r="EP29" s="43" t="str">
        <f>AGA!$AF$267</f>
        <v>Ja</v>
      </c>
      <c r="EQ29" s="43" t="str">
        <f>AGA!$AF$268</f>
        <v>Optie</v>
      </c>
      <c r="ER29" s="43" t="str">
        <f>AGA!$AF$270</f>
        <v>Nee</v>
      </c>
      <c r="ES29" s="43" t="str">
        <f>AGA!$AF$271</f>
        <v>Nvt</v>
      </c>
      <c r="ET29" s="43" t="str">
        <f>AGA!$AF$272</f>
        <v>Nvt</v>
      </c>
      <c r="EU29" s="43" t="str">
        <f>AGA!$AF$273</f>
        <v>Nvt</v>
      </c>
      <c r="EV29" s="43" t="str">
        <f>AGA!$AF$274</f>
        <v>Nvt</v>
      </c>
      <c r="EW29" s="43" t="str">
        <f>AGA!$AF$275</f>
        <v>Optie</v>
      </c>
      <c r="EX29" s="43" t="str">
        <f>AGA!$AF$276</f>
        <v>Ja</v>
      </c>
      <c r="EY29" s="43" t="str">
        <f>AGA!$AF$277</f>
        <v>Ja</v>
      </c>
      <c r="EZ29" s="43" t="str">
        <f>AGA!$AF$278</f>
        <v>Optie</v>
      </c>
      <c r="FA29" s="43" t="str">
        <f>AGA!$AF$279</f>
        <v>Ja</v>
      </c>
      <c r="FB29" s="43" t="str">
        <f>AGA!$AF$280</f>
        <v>Ja</v>
      </c>
      <c r="FC29" s="43" t="str">
        <f>AGA!$AF$281</f>
        <v>Ja</v>
      </c>
      <c r="FD29" s="43" t="str">
        <f>AGA!$AF$283</f>
        <v>Nee</v>
      </c>
      <c r="FE29" s="43" t="str">
        <f>AGA!$AF$284</f>
        <v>Nvt</v>
      </c>
      <c r="FF29" s="43" t="str">
        <f>AGA!$AF$285</f>
        <v>Nvt</v>
      </c>
      <c r="FG29" s="43" t="str">
        <f>AGA!$AF$286</f>
        <v>Nvt</v>
      </c>
      <c r="FH29" s="43" t="str">
        <f>AGA!$AF$288</f>
        <v>Ja</v>
      </c>
      <c r="FI29" s="43" t="str">
        <f>AGA!$AF$289</f>
        <v>Ja</v>
      </c>
      <c r="FJ29" s="43" t="str">
        <f>AGA!$AF$290</f>
        <v>Optie</v>
      </c>
      <c r="FK29" s="43" t="str">
        <f>AGA!$AF$291</f>
        <v>Optie</v>
      </c>
      <c r="FL29" s="43" t="str">
        <f>AGA!$AF$292</f>
        <v>Ja</v>
      </c>
      <c r="FM29" s="43" t="str">
        <f>AGA!$AF$293</f>
        <v>Optie</v>
      </c>
      <c r="FN29" s="43" t="str">
        <f>AGA!$AF$294</f>
        <v>Optie</v>
      </c>
      <c r="FO29" s="43" t="str">
        <f>AGA!$AF$295</f>
        <v>Optie</v>
      </c>
      <c r="FP29" s="43" t="str">
        <f>AGA!$AF$296</f>
        <v>Optie</v>
      </c>
      <c r="FQ29" s="43" t="str">
        <f>AGA!$AF$297</f>
        <v>Nee</v>
      </c>
      <c r="FR29" s="43" t="str">
        <f>AGA!$AF$298</f>
        <v>Nee</v>
      </c>
      <c r="FS29" s="43" t="str">
        <f>AGA!$AF$299</f>
        <v>Nvt</v>
      </c>
      <c r="FT29" s="43" t="str">
        <f>AGA!$AF$300</f>
        <v>Nvt</v>
      </c>
      <c r="FU29" s="43" t="str">
        <f>AGA!$AF$301</f>
        <v>Nvt</v>
      </c>
      <c r="FV29" s="43" t="str">
        <f>AGA!$AF$302</f>
        <v>Nvt</v>
      </c>
      <c r="FW29" s="43" t="str">
        <f>AGA!$AF$303</f>
        <v>Nvt</v>
      </c>
      <c r="FX29" s="43" t="str">
        <f>AGA!$AF$304</f>
        <v>Nvt</v>
      </c>
      <c r="FY29" s="43" t="str">
        <f>AGA!$AF$305</f>
        <v>Ja</v>
      </c>
      <c r="FZ29" s="43" t="str">
        <f>AGA!$AF$306</f>
        <v>Ja</v>
      </c>
      <c r="GA29" s="43" t="str">
        <f>AGA!$AF$307</f>
        <v>Ja</v>
      </c>
      <c r="GB29" s="43" t="str">
        <f>AGA!$AF$308</f>
        <v>Ja</v>
      </c>
      <c r="GC29" s="43" t="str">
        <f>AGA!$AF$309</f>
        <v>Ja</v>
      </c>
      <c r="GD29" s="43" t="str">
        <f>AGA!$AF$310</f>
        <v>Ja</v>
      </c>
      <c r="GE29" s="43" t="str">
        <f>AGA!$AF$311</f>
        <v>Ja</v>
      </c>
      <c r="GF29" s="43" t="str">
        <f>AGA!$AF$313</f>
        <v>Nee</v>
      </c>
    </row>
    <row r="30" spans="1:188" hidden="1" x14ac:dyDescent="0.3">
      <c r="A30" s="43"/>
      <c r="B30" s="47"/>
      <c r="C30" s="43"/>
      <c r="D30" s="43"/>
      <c r="E30" s="45"/>
      <c r="F30" s="43"/>
      <c r="G30" s="43"/>
      <c r="H30" s="43"/>
      <c r="I30" s="119"/>
      <c r="J30" s="119"/>
      <c r="K30" s="43"/>
      <c r="L30" s="50"/>
      <c r="M30" s="119" t="s">
        <v>488</v>
      </c>
      <c r="N30" s="119" t="s">
        <v>127</v>
      </c>
      <c r="O30" s="119" t="str">
        <f>AGA!AG1</f>
        <v>Doortrekken bouw</v>
      </c>
      <c r="P30" s="51"/>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t="str">
        <f>AGA!$AG$2</f>
        <v>Ja</v>
      </c>
      <c r="BJ30" s="43" t="str">
        <f>AGA!$AG$3</f>
        <v>Ja</v>
      </c>
      <c r="BK30" s="43" t="str">
        <f>AGA!$AG$4</f>
        <v>Optie</v>
      </c>
      <c r="BL30" s="43" t="str">
        <f>AGA!$AG$5</f>
        <v>Ja</v>
      </c>
      <c r="BM30" s="43" t="str">
        <f>AGA!$AG$6</f>
        <v>Ja</v>
      </c>
      <c r="BN30" s="43" t="str">
        <f>AGA!$AG$7</f>
        <v>Ja</v>
      </c>
      <c r="BO30" s="43" t="str">
        <f>AGA!$AG$8</f>
        <v>Nee</v>
      </c>
      <c r="BP30" s="43" t="str">
        <f>AGA!$AG$9</f>
        <v>Ja</v>
      </c>
      <c r="BQ30" s="43" t="str">
        <f>AGA!$AG$10</f>
        <v>Nee</v>
      </c>
      <c r="BR30" s="43" t="str">
        <f>AGA!$AG$11</f>
        <v>Nee</v>
      </c>
      <c r="BS30" s="43" t="str">
        <f>AGA!$AG$12</f>
        <v>Ja</v>
      </c>
      <c r="BT30" s="43" t="str">
        <f>AGA!$AG$13</f>
        <v>Ja</v>
      </c>
      <c r="BU30" s="43" t="str">
        <f>AGA!$AG$14</f>
        <v>Ja</v>
      </c>
      <c r="BV30" s="43" t="str">
        <f>AGA!$AG$15</f>
        <v>Ja</v>
      </c>
      <c r="BW30" s="43" t="str">
        <f>AGA!$AG$16</f>
        <v>Ja</v>
      </c>
      <c r="BX30" s="43" t="str">
        <f>AGA!$AG$17</f>
        <v>Ja</v>
      </c>
      <c r="BY30" s="43" t="str">
        <f>AGA!$AG$18</f>
        <v>Ja</v>
      </c>
      <c r="BZ30" s="43" t="str">
        <f>AGA!$AG$19</f>
        <v>Optie</v>
      </c>
      <c r="CA30" s="43" t="str">
        <f>AGA!$AG$20</f>
        <v>ja</v>
      </c>
      <c r="CB30" s="43" t="str">
        <f>AGA!$AG$21</f>
        <v>Ja</v>
      </c>
      <c r="CC30" s="43" t="str">
        <f>AGA!$AG$22</f>
        <v>Nee</v>
      </c>
      <c r="CD30" s="43" t="str">
        <f>AGA!$AG$23</f>
        <v>Ja</v>
      </c>
      <c r="CE30" s="43" t="str">
        <f>AGA!$AG$146</f>
        <v>Nee</v>
      </c>
      <c r="CF30" s="43" t="str">
        <f>AGA!$AG$147</f>
        <v>Nvt</v>
      </c>
      <c r="CG30" s="43" t="str">
        <f>AGA!$AG$148</f>
        <v>Nvt</v>
      </c>
      <c r="CH30" s="43" t="str">
        <f>AGA!$AG$149</f>
        <v>Nvt</v>
      </c>
      <c r="CI30" s="43" t="str">
        <f>AGA!$AG$150</f>
        <v>Nvt</v>
      </c>
      <c r="CJ30" s="43" t="str">
        <f>AGA!$AG$151</f>
        <v>Nvt</v>
      </c>
      <c r="CK30" s="43" t="str">
        <f>AGA!$AG$152</f>
        <v>Nvt</v>
      </c>
      <c r="CL30" s="43" t="str">
        <f>AGA!$AG$153</f>
        <v>Nvt</v>
      </c>
      <c r="CM30" s="43" t="str">
        <f>AGA!$AG$154</f>
        <v>Nvt</v>
      </c>
      <c r="CN30" s="43" t="str">
        <f>AGA!$AG$155</f>
        <v>Nvt</v>
      </c>
      <c r="CO30" s="43" t="str">
        <f>AGA!$AG$156</f>
        <v>Nvt</v>
      </c>
      <c r="CP30" s="43" t="str">
        <f>AGA!$AG$157</f>
        <v>Nvt</v>
      </c>
      <c r="CQ30" s="43" t="str">
        <f>AGA!$AG$158</f>
        <v>Nvt</v>
      </c>
      <c r="CR30" s="43" t="str">
        <f>AGA!$AG$159</f>
        <v>Nvt</v>
      </c>
      <c r="CS30" s="43" t="str">
        <f>AGA!$AG$160</f>
        <v>Nvt</v>
      </c>
      <c r="CT30" s="43" t="str">
        <f>AGA!$AG$161</f>
        <v>Nvt</v>
      </c>
      <c r="CU30" s="43" t="str">
        <f>AGA!$AG$162</f>
        <v>Nvt</v>
      </c>
      <c r="CV30" s="43" t="str">
        <f>AGA!$AG$163</f>
        <v>Nvt</v>
      </c>
      <c r="CW30" s="43" t="str">
        <f>AGA!$AG$164</f>
        <v>Nvt</v>
      </c>
      <c r="CX30" s="43" t="str">
        <f>AGA!$AG$165</f>
        <v>Nvt</v>
      </c>
      <c r="CY30" s="43" t="str">
        <f>AGA!$AG$166</f>
        <v>Nvt</v>
      </c>
      <c r="CZ30" s="43" t="str">
        <f>AGA!$AG$167</f>
        <v>Nvt</v>
      </c>
      <c r="DA30" s="43" t="str">
        <f>AGA!$AG$168</f>
        <v>Nvt</v>
      </c>
      <c r="DB30" s="43" t="str">
        <f>AGA!$AG$169</f>
        <v>Nvt</v>
      </c>
      <c r="DC30" s="43" t="str">
        <f>AGA!$AG$170</f>
        <v>Nvt</v>
      </c>
      <c r="DD30" s="43" t="str">
        <f>AGA!$AG$171</f>
        <v>Nvt</v>
      </c>
      <c r="DE30" s="43" t="str">
        <f>AGA!$AG$172</f>
        <v>Nvt</v>
      </c>
      <c r="DF30" s="43" t="str">
        <f>AGA!$AG$173</f>
        <v>Nvt</v>
      </c>
      <c r="DG30" s="43" t="str">
        <f>AGA!$AG$174</f>
        <v>Nvt</v>
      </c>
      <c r="DH30" s="43" t="str">
        <f>AGA!$AG$175</f>
        <v>Nvt</v>
      </c>
      <c r="DI30" s="43" t="str">
        <f>AGA!$AG$176</f>
        <v>Nvt</v>
      </c>
      <c r="DJ30" s="43" t="str">
        <f>AGA!$AG$177</f>
        <v>Nvt</v>
      </c>
      <c r="DK30" s="43" t="str">
        <f>AGA!$AG$178</f>
        <v>Nvt</v>
      </c>
      <c r="DL30" s="43" t="str">
        <f>AGA!$AG$179</f>
        <v>Nvt</v>
      </c>
      <c r="DM30" s="43" t="str">
        <f>AGA!$AG$180</f>
        <v>Nvt</v>
      </c>
      <c r="DN30" s="43" t="str">
        <f>AGA!$AG$181</f>
        <v>Nvt</v>
      </c>
      <c r="DO30" s="43" t="str">
        <f>AGA!$AG$182</f>
        <v>Nvt</v>
      </c>
      <c r="DP30" s="43" t="str">
        <f>AGA!$AG$183</f>
        <v>Nvt</v>
      </c>
      <c r="DQ30" s="43" t="str">
        <f>AGA!$AG$184</f>
        <v>Nvt</v>
      </c>
      <c r="DR30" s="43" t="str">
        <f>AGA!$AG$185</f>
        <v>Nvt</v>
      </c>
      <c r="DS30" s="43" t="str">
        <f>AGA!$AG$186</f>
        <v>Nvt</v>
      </c>
      <c r="DT30" s="43" t="str">
        <f>AGA!$AG$187</f>
        <v>Nvt</v>
      </c>
      <c r="DU30" s="43" t="str">
        <f>AGA!$AG$188</f>
        <v>Nvt</v>
      </c>
      <c r="DV30" s="43" t="str">
        <f>AGA!$AG$189</f>
        <v>Nvt</v>
      </c>
      <c r="DW30" s="43" t="str">
        <f>AGA!$AG$190</f>
        <v>Nvt</v>
      </c>
      <c r="DX30" s="43" t="str">
        <f>AGA!$AG$191</f>
        <v>Nvt</v>
      </c>
      <c r="DY30" s="43" t="str">
        <f>AGA!$AG$192</f>
        <v>Nvt</v>
      </c>
      <c r="DZ30" s="43" t="str">
        <f>AGA!$AG$193</f>
        <v>Nvt</v>
      </c>
      <c r="EA30" s="43" t="str">
        <f>AGA!$AG$194</f>
        <v>Nvt</v>
      </c>
      <c r="EB30" s="43" t="str">
        <f>AGA!$AG$195</f>
        <v>Nvt</v>
      </c>
      <c r="EC30" s="43" t="str">
        <f>AGA!$AG$196</f>
        <v>Nvt</v>
      </c>
      <c r="ED30" s="43" t="str">
        <f>AGA!$AG$255</f>
        <v>Ja</v>
      </c>
      <c r="EE30" s="43" t="str">
        <f>AGA!$AG$256</f>
        <v>Ja</v>
      </c>
      <c r="EF30" s="43" t="str">
        <f>AGA!$AG$257</f>
        <v>Ja</v>
      </c>
      <c r="EG30" s="43" t="str">
        <f>AGA!$AG$258</f>
        <v>Optie</v>
      </c>
      <c r="EH30" s="43" t="str">
        <f>AGA!$AG$259</f>
        <v>Ja</v>
      </c>
      <c r="EI30" s="43" t="str">
        <f>AGA!$AG$260</f>
        <v>Ja</v>
      </c>
      <c r="EJ30" s="43" t="str">
        <f>AGA!$AG$261</f>
        <v>Ja</v>
      </c>
      <c r="EK30" s="43" t="str">
        <f>AGA!$AG$262</f>
        <v>Ja</v>
      </c>
      <c r="EL30" s="43" t="str">
        <f>AGA!$AG$263</f>
        <v>Ja</v>
      </c>
      <c r="EM30" s="43" t="str">
        <f>AGA!$AG$264</f>
        <v>Optie</v>
      </c>
      <c r="EN30" s="43" t="str">
        <f>AGA!$AG$265</f>
        <v>Ja</v>
      </c>
      <c r="EO30" s="43" t="str">
        <f>AGA!$AG$266</f>
        <v>Ja</v>
      </c>
      <c r="EP30" s="43" t="str">
        <f>AGA!$AG$267</f>
        <v>Ja</v>
      </c>
      <c r="EQ30" s="43" t="str">
        <f>AGA!$AG$268</f>
        <v>Optie</v>
      </c>
      <c r="ER30" s="43" t="str">
        <f>AGA!$AG$270</f>
        <v>Nee</v>
      </c>
      <c r="ES30" s="43" t="str">
        <f>AGA!$AG$271</f>
        <v>Nvt</v>
      </c>
      <c r="ET30" s="43" t="str">
        <f>AGA!$AG$272</f>
        <v>Nvt</v>
      </c>
      <c r="EU30" s="43" t="str">
        <f>AGA!$AG$273</f>
        <v>Nvt</v>
      </c>
      <c r="EV30" s="43" t="str">
        <f>AGA!$AG$274</f>
        <v>Nvt</v>
      </c>
      <c r="EW30" s="43" t="str">
        <f>AGA!$AG$275</f>
        <v>Ja</v>
      </c>
      <c r="EX30" s="43" t="str">
        <f>AGA!$AG$276</f>
        <v>Ja</v>
      </c>
      <c r="EY30" s="43" t="str">
        <f>AGA!$AG$277</f>
        <v>Ja</v>
      </c>
      <c r="EZ30" s="43" t="str">
        <f>AGA!$AG$278</f>
        <v>Optie</v>
      </c>
      <c r="FA30" s="43" t="str">
        <f>AGA!$AG$279</f>
        <v>Ja</v>
      </c>
      <c r="FB30" s="43" t="str">
        <f>AGA!$AG$280</f>
        <v>Ja</v>
      </c>
      <c r="FC30" s="43" t="str">
        <f>AGA!$AG$281</f>
        <v>Ja</v>
      </c>
      <c r="FD30" s="43" t="str">
        <f>AGA!$AG$283</f>
        <v>Optie</v>
      </c>
      <c r="FE30" s="43" t="str">
        <f>AGA!$AG$284</f>
        <v>Ja</v>
      </c>
      <c r="FF30" s="43" t="str">
        <f>AGA!$AG$285</f>
        <v>Ja</v>
      </c>
      <c r="FG30" s="43" t="str">
        <f>AGA!$AG$286</f>
        <v>Optie</v>
      </c>
      <c r="FH30" s="43" t="str">
        <f>AGA!$AG$288</f>
        <v>Ja</v>
      </c>
      <c r="FI30" s="43" t="str">
        <f>AGA!$AG$289</f>
        <v>Ja</v>
      </c>
      <c r="FJ30" s="43" t="str">
        <f>AGA!$AG$290</f>
        <v>Optie</v>
      </c>
      <c r="FK30" s="43" t="str">
        <f>AGA!$AG$291</f>
        <v>Optie</v>
      </c>
      <c r="FL30" s="43" t="str">
        <f>AGA!$AG$292</f>
        <v>Ja</v>
      </c>
      <c r="FM30" s="43" t="str">
        <f>AGA!$AG$293</f>
        <v>Optie</v>
      </c>
      <c r="FN30" s="43" t="str">
        <f>AGA!$AG$294</f>
        <v>Optie</v>
      </c>
      <c r="FO30" s="43" t="str">
        <f>AGA!$AG$295</f>
        <v>Optie</v>
      </c>
      <c r="FP30" s="43" t="str">
        <f>AGA!$AG$296</f>
        <v>Optie</v>
      </c>
      <c r="FQ30" s="43" t="str">
        <f>AGA!$AG$297</f>
        <v>Nee</v>
      </c>
      <c r="FR30" s="43" t="str">
        <f>AGA!$AG$298</f>
        <v>Optie</v>
      </c>
      <c r="FS30" s="43" t="str">
        <f>AGA!$AG$299</f>
        <v>Ja</v>
      </c>
      <c r="FT30" s="43" t="str">
        <f>AGA!$AG$300</f>
        <v>Ja</v>
      </c>
      <c r="FU30" s="43" t="str">
        <f>AGA!$AG$301</f>
        <v>Ja</v>
      </c>
      <c r="FV30" s="43" t="str">
        <f>AGA!$AG$302</f>
        <v>Ja</v>
      </c>
      <c r="FW30" s="43" t="str">
        <f>AGA!$AG$303</f>
        <v>Optie</v>
      </c>
      <c r="FX30" s="43" t="str">
        <f>AGA!$AG$304</f>
        <v>ja</v>
      </c>
      <c r="FY30" s="43" t="str">
        <f>AGA!$AG$305</f>
        <v>Ja</v>
      </c>
      <c r="FZ30" s="43" t="str">
        <f>AGA!$AG$306</f>
        <v>Ja</v>
      </c>
      <c r="GA30" s="43" t="str">
        <f>AGA!$AG$307</f>
        <v>Ja</v>
      </c>
      <c r="GB30" s="43" t="str">
        <f>AGA!$AG$308</f>
        <v>Ja</v>
      </c>
      <c r="GC30" s="43" t="str">
        <f>AGA!$AG$309</f>
        <v>Ja</v>
      </c>
      <c r="GD30" s="43" t="str">
        <f>AGA!$AG$310</f>
        <v>Ja</v>
      </c>
      <c r="GE30" s="43" t="str">
        <f>AGA!$AG$311</f>
        <v>Ja</v>
      </c>
      <c r="GF30" s="43" t="str">
        <f>AGA!$AG$313</f>
        <v>Nee</v>
      </c>
    </row>
    <row r="31" spans="1:188" hidden="1" x14ac:dyDescent="0.3">
      <c r="A31" s="43"/>
      <c r="B31" s="47"/>
      <c r="C31" s="43"/>
      <c r="D31" s="43"/>
      <c r="E31" s="45"/>
      <c r="F31" s="43"/>
      <c r="G31" s="43"/>
      <c r="H31" s="43"/>
      <c r="I31" s="119"/>
      <c r="J31" s="119"/>
      <c r="K31" s="43"/>
      <c r="L31" s="50"/>
      <c r="M31" s="119" t="s">
        <v>488</v>
      </c>
      <c r="N31" s="119" t="s">
        <v>127</v>
      </c>
      <c r="O31" s="119" t="str">
        <f>AGA!AH1</f>
        <v>Wijzigen dimensie</v>
      </c>
      <c r="P31" s="51"/>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t="str">
        <f>AGA!$AH$2</f>
        <v>Ja</v>
      </c>
      <c r="BJ31" s="43" t="str">
        <f>AGA!$AH$3</f>
        <v>Ja</v>
      </c>
      <c r="BK31" s="43" t="str">
        <f>AGA!$AH$4</f>
        <v>Optie</v>
      </c>
      <c r="BL31" s="43" t="str">
        <f>AGA!$AH$5</f>
        <v>Ja</v>
      </c>
      <c r="BM31" s="43" t="str">
        <f>AGA!$AH$6</f>
        <v>Ja</v>
      </c>
      <c r="BN31" s="43" t="str">
        <f>AGA!$AH$7</f>
        <v>Ja</v>
      </c>
      <c r="BO31" s="43" t="str">
        <f>AGA!$AH$8</f>
        <v>Nee</v>
      </c>
      <c r="BP31" s="43" t="str">
        <f>AGA!$AH$9</f>
        <v>Ja</v>
      </c>
      <c r="BQ31" s="43" t="str">
        <f>AGA!$AH$10</f>
        <v>Nee</v>
      </c>
      <c r="BR31" s="43" t="str">
        <f>AGA!$AH$11</f>
        <v>Nee</v>
      </c>
      <c r="BS31" s="43" t="str">
        <f>AGA!$AH$12</f>
        <v>Ja</v>
      </c>
      <c r="BT31" s="43" t="str">
        <f>AGA!$AH$13</f>
        <v>Ja</v>
      </c>
      <c r="BU31" s="43" t="str">
        <f>AGA!$AH$14</f>
        <v>Ja</v>
      </c>
      <c r="BV31" s="43" t="str">
        <f>AGA!$AH$15</f>
        <v>Ja</v>
      </c>
      <c r="BW31" s="43" t="str">
        <f>AGA!$AH$16</f>
        <v>Ja</v>
      </c>
      <c r="BX31" s="43" t="str">
        <f>AGA!$AH$17</f>
        <v>Ja</v>
      </c>
      <c r="BY31" s="43" t="str">
        <f>AGA!$AH$18</f>
        <v>Ja</v>
      </c>
      <c r="BZ31" s="43" t="str">
        <f>AGA!$AH$19</f>
        <v>Optie</v>
      </c>
      <c r="CA31" s="43" t="str">
        <f>AGA!$AH$20</f>
        <v>Ja</v>
      </c>
      <c r="CB31" s="43" t="str">
        <f>AGA!$AH$21</f>
        <v>Ja</v>
      </c>
      <c r="CC31" s="43" t="str">
        <f>AGA!$AH$22</f>
        <v>Nee</v>
      </c>
      <c r="CD31" s="43" t="str">
        <f>AGA!$AH$23</f>
        <v>Ja</v>
      </c>
      <c r="CE31" s="43" t="str">
        <f>AGA!$AH$146</f>
        <v>Nee</v>
      </c>
      <c r="CF31" s="43" t="str">
        <f>AGA!$AH$147</f>
        <v>Nvt</v>
      </c>
      <c r="CG31" s="43" t="str">
        <f>AGA!$AH$148</f>
        <v>Nvt</v>
      </c>
      <c r="CH31" s="43" t="str">
        <f>AGA!$AH$149</f>
        <v>Nvt</v>
      </c>
      <c r="CI31" s="43" t="str">
        <f>AGA!$AH$150</f>
        <v>Nvt</v>
      </c>
      <c r="CJ31" s="43" t="str">
        <f>AGA!$AH$151</f>
        <v>Nvt</v>
      </c>
      <c r="CK31" s="43" t="str">
        <f>AGA!$AH$152</f>
        <v>Nvt</v>
      </c>
      <c r="CL31" s="43" t="str">
        <f>AGA!$AH$153</f>
        <v>Nvt</v>
      </c>
      <c r="CM31" s="43" t="str">
        <f>AGA!$AH$154</f>
        <v>Nvt</v>
      </c>
      <c r="CN31" s="43" t="str">
        <f>AGA!$AH$155</f>
        <v>Nvt</v>
      </c>
      <c r="CO31" s="43" t="str">
        <f>AGA!$AH$156</f>
        <v>Nvt</v>
      </c>
      <c r="CP31" s="43" t="str">
        <f>AGA!$AH$157</f>
        <v>Nvt</v>
      </c>
      <c r="CQ31" s="43" t="str">
        <f>AGA!$AH$158</f>
        <v>Nvt</v>
      </c>
      <c r="CR31" s="43" t="str">
        <f>AGA!$AH$159</f>
        <v>Nvt</v>
      </c>
      <c r="CS31" s="43" t="str">
        <f>AGA!$AH$160</f>
        <v>Nvt</v>
      </c>
      <c r="CT31" s="43" t="str">
        <f>AGA!$AH$161</f>
        <v>Nvt</v>
      </c>
      <c r="CU31" s="43" t="str">
        <f>AGA!$AH$162</f>
        <v>Nvt</v>
      </c>
      <c r="CV31" s="43" t="str">
        <f>AGA!$AH$163</f>
        <v>Nvt</v>
      </c>
      <c r="CW31" s="43" t="str">
        <f>AGA!$AH$164</f>
        <v>Nvt</v>
      </c>
      <c r="CX31" s="43" t="str">
        <f>AGA!$AH$165</f>
        <v>Nvt</v>
      </c>
      <c r="CY31" s="43" t="str">
        <f>AGA!$AH$166</f>
        <v>Nvt</v>
      </c>
      <c r="CZ31" s="43" t="str">
        <f>AGA!$AH$167</f>
        <v>Nvt</v>
      </c>
      <c r="DA31" s="43" t="str">
        <f>AGA!$AH$168</f>
        <v>Nvt</v>
      </c>
      <c r="DB31" s="43" t="str">
        <f>AGA!$AH$169</f>
        <v>Nvt</v>
      </c>
      <c r="DC31" s="43" t="str">
        <f>AGA!$AH$170</f>
        <v>Nvt</v>
      </c>
      <c r="DD31" s="43" t="str">
        <f>AGA!$AH$171</f>
        <v>Nvt</v>
      </c>
      <c r="DE31" s="43" t="str">
        <f>AGA!$AH$172</f>
        <v>Nvt</v>
      </c>
      <c r="DF31" s="43" t="str">
        <f>AGA!$AH$173</f>
        <v>Nvt</v>
      </c>
      <c r="DG31" s="43" t="str">
        <f>AGA!$AH$174</f>
        <v>Nvt</v>
      </c>
      <c r="DH31" s="43" t="str">
        <f>AGA!$AH$175</f>
        <v>Nvt</v>
      </c>
      <c r="DI31" s="43" t="str">
        <f>AGA!$AH$176</f>
        <v>Nvt</v>
      </c>
      <c r="DJ31" s="43" t="str">
        <f>AGA!$AH$177</f>
        <v>Nvt</v>
      </c>
      <c r="DK31" s="43" t="str">
        <f>AGA!$AH$178</f>
        <v>Nvt</v>
      </c>
      <c r="DL31" s="43" t="str">
        <f>AGA!$AH$179</f>
        <v>Nvt</v>
      </c>
      <c r="DM31" s="43" t="str">
        <f>AGA!$AH$180</f>
        <v>Nvt</v>
      </c>
      <c r="DN31" s="43" t="str">
        <f>AGA!$AH$181</f>
        <v>Nvt</v>
      </c>
      <c r="DO31" s="43" t="str">
        <f>AGA!$AH$182</f>
        <v>Nvt</v>
      </c>
      <c r="DP31" s="43" t="str">
        <f>AGA!$AH$183</f>
        <v>Nvt</v>
      </c>
      <c r="DQ31" s="43" t="str">
        <f>AGA!$AH$184</f>
        <v>Nvt</v>
      </c>
      <c r="DR31" s="43" t="str">
        <f>AGA!$AH$185</f>
        <v>Nvt</v>
      </c>
      <c r="DS31" s="43" t="str">
        <f>AGA!$AH$186</f>
        <v>Nvt</v>
      </c>
      <c r="DT31" s="43" t="str">
        <f>AGA!$AH$187</f>
        <v>Nvt</v>
      </c>
      <c r="DU31" s="43" t="str">
        <f>AGA!$AH$188</f>
        <v>Nvt</v>
      </c>
      <c r="DV31" s="43" t="str">
        <f>AGA!$AH$189</f>
        <v>Nvt</v>
      </c>
      <c r="DW31" s="43" t="str">
        <f>AGA!$AH$190</f>
        <v>Nvt</v>
      </c>
      <c r="DX31" s="43" t="str">
        <f>AGA!$AH$191</f>
        <v>Nvt</v>
      </c>
      <c r="DY31" s="43" t="str">
        <f>AGA!$AH$192</f>
        <v>Nvt</v>
      </c>
      <c r="DZ31" s="43" t="str">
        <f>AGA!$AH$193</f>
        <v>Nvt</v>
      </c>
      <c r="EA31" s="43" t="str">
        <f>AGA!$AH$194</f>
        <v>Nvt</v>
      </c>
      <c r="EB31" s="43" t="str">
        <f>AGA!$AH$195</f>
        <v>Nvt</v>
      </c>
      <c r="EC31" s="43" t="str">
        <f>AGA!$AH$196</f>
        <v>Nvt</v>
      </c>
      <c r="ED31" s="43" t="str">
        <f>AGA!$AH$255</f>
        <v>Ja</v>
      </c>
      <c r="EE31" s="43" t="str">
        <f>AGA!$AH$256</f>
        <v>Ja</v>
      </c>
      <c r="EF31" s="43" t="str">
        <f>AGA!$AH$257</f>
        <v>Ja</v>
      </c>
      <c r="EG31" s="43" t="str">
        <f>AGA!$AH$258</f>
        <v>Optie</v>
      </c>
      <c r="EH31" s="43" t="str">
        <f>AGA!$AH$259</f>
        <v>Ja</v>
      </c>
      <c r="EI31" s="43" t="str">
        <f>AGA!$AH$260</f>
        <v>Ja</v>
      </c>
      <c r="EJ31" s="43" t="str">
        <f>AGA!$AH$261</f>
        <v>Ja</v>
      </c>
      <c r="EK31" s="43" t="str">
        <f>AGA!$AH$262</f>
        <v>Ja</v>
      </c>
      <c r="EL31" s="43" t="str">
        <f>AGA!$AH$263</f>
        <v>Ja</v>
      </c>
      <c r="EM31" s="43" t="str">
        <f>AGA!$AH$264</f>
        <v>Optie</v>
      </c>
      <c r="EN31" s="43" t="str">
        <f>AGA!$AH$265</f>
        <v>Ja</v>
      </c>
      <c r="EO31" s="43" t="str">
        <f>AGA!$AH$266</f>
        <v>Ja</v>
      </c>
      <c r="EP31" s="43" t="str">
        <f>AGA!$AH$267</f>
        <v>Ja</v>
      </c>
      <c r="EQ31" s="43" t="str">
        <f>AGA!$AH$268</f>
        <v>Optie</v>
      </c>
      <c r="ER31" s="43" t="str">
        <f>AGA!$AH$270</f>
        <v>Nee</v>
      </c>
      <c r="ES31" s="43" t="str">
        <f>AGA!$AH$271</f>
        <v>Nvt</v>
      </c>
      <c r="ET31" s="43" t="str">
        <f>AGA!$AH$272</f>
        <v>Nvt</v>
      </c>
      <c r="EU31" s="43" t="str">
        <f>AGA!$AH$273</f>
        <v>Nvt</v>
      </c>
      <c r="EV31" s="43" t="str">
        <f>AGA!$AH$274</f>
        <v>Nvt</v>
      </c>
      <c r="EW31" s="43" t="str">
        <f>AGA!$AH$275</f>
        <v>Ja</v>
      </c>
      <c r="EX31" s="43" t="str">
        <f>AGA!$AH$276</f>
        <v>Ja</v>
      </c>
      <c r="EY31" s="43" t="str">
        <f>AGA!$AH$277</f>
        <v>Ja</v>
      </c>
      <c r="EZ31" s="43" t="str">
        <f>AGA!$AH$278</f>
        <v>Optie</v>
      </c>
      <c r="FA31" s="43" t="str">
        <f>AGA!$AH$279</f>
        <v>Ja</v>
      </c>
      <c r="FB31" s="43" t="str">
        <f>AGA!$AH$280</f>
        <v>Ja</v>
      </c>
      <c r="FC31" s="43" t="str">
        <f>AGA!$AH$281</f>
        <v>Ja</v>
      </c>
      <c r="FD31" s="43" t="str">
        <f>AGA!$AH$283</f>
        <v>Optie</v>
      </c>
      <c r="FE31" s="43" t="str">
        <f>AGA!$AH$284</f>
        <v>Ja</v>
      </c>
      <c r="FF31" s="43" t="str">
        <f>AGA!$AH$285</f>
        <v>Ja</v>
      </c>
      <c r="FG31" s="43" t="str">
        <f>AGA!$AH$286</f>
        <v>Optie</v>
      </c>
      <c r="FH31" s="43" t="str">
        <f>AGA!$AH$288</f>
        <v>Ja</v>
      </c>
      <c r="FI31" s="43" t="str">
        <f>AGA!$AH$289</f>
        <v>Ja</v>
      </c>
      <c r="FJ31" s="43" t="str">
        <f>AGA!$AH$290</f>
        <v>Optie</v>
      </c>
      <c r="FK31" s="43" t="str">
        <f>AGA!$AH$291</f>
        <v>Optie</v>
      </c>
      <c r="FL31" s="43" t="str">
        <f>AGA!$AH$292</f>
        <v>Ja</v>
      </c>
      <c r="FM31" s="43" t="str">
        <f>AGA!$AH$293</f>
        <v>Optie</v>
      </c>
      <c r="FN31" s="43" t="str">
        <f>AGA!$AH$294</f>
        <v>Optie</v>
      </c>
      <c r="FO31" s="43" t="str">
        <f>AGA!$AH$295</f>
        <v>Optie</v>
      </c>
      <c r="FP31" s="43" t="str">
        <f>AGA!$AH$296</f>
        <v>Optie</v>
      </c>
      <c r="FQ31" s="43" t="str">
        <f>AGA!$AH$297</f>
        <v>Nee</v>
      </c>
      <c r="FR31" s="43" t="str">
        <f>AGA!$AH$298</f>
        <v>Optie</v>
      </c>
      <c r="FS31" s="43" t="str">
        <f>AGA!$AH$299</f>
        <v>Ja</v>
      </c>
      <c r="FT31" s="43" t="str">
        <f>AGA!$AH$300</f>
        <v>Ja</v>
      </c>
      <c r="FU31" s="43" t="str">
        <f>AGA!$AH$301</f>
        <v>Ja</v>
      </c>
      <c r="FV31" s="43" t="str">
        <f>AGA!$AH$302</f>
        <v>Ja</v>
      </c>
      <c r="FW31" s="43" t="str">
        <f>AGA!$AH$303</f>
        <v>Optie</v>
      </c>
      <c r="FX31" s="43" t="str">
        <f>AGA!$AH$304</f>
        <v>Ja</v>
      </c>
      <c r="FY31" s="43" t="str">
        <f>AGA!$AH$305</f>
        <v>Ja</v>
      </c>
      <c r="FZ31" s="43" t="str">
        <f>AGA!$AH$306</f>
        <v>Ja</v>
      </c>
      <c r="GA31" s="43" t="str">
        <f>AGA!$AH$307</f>
        <v>Ja</v>
      </c>
      <c r="GB31" s="43" t="str">
        <f>AGA!$AH$308</f>
        <v>Ja</v>
      </c>
      <c r="GC31" s="43" t="str">
        <f>AGA!$AH$309</f>
        <v>Ja</v>
      </c>
      <c r="GD31" s="43" t="str">
        <f>AGA!$AH$310</f>
        <v>Ja</v>
      </c>
      <c r="GE31" s="43" t="str">
        <f>AGA!$AH$311</f>
        <v>Ja</v>
      </c>
      <c r="GF31" s="43" t="str">
        <f>AGA!$AH$313</f>
        <v>Nee</v>
      </c>
    </row>
    <row r="32" spans="1:188" hidden="1" x14ac:dyDescent="0.3">
      <c r="A32" s="43"/>
      <c r="B32" s="47"/>
      <c r="C32" s="43"/>
      <c r="D32" s="43"/>
      <c r="E32" s="45"/>
      <c r="F32" s="43"/>
      <c r="G32" s="43"/>
      <c r="H32" s="43"/>
      <c r="I32" s="119"/>
      <c r="J32" s="119"/>
      <c r="K32" s="43"/>
      <c r="L32" s="50"/>
      <c r="M32" s="119" t="s">
        <v>488</v>
      </c>
      <c r="N32" s="119" t="s">
        <v>127</v>
      </c>
      <c r="O32" s="119" t="str">
        <f>AGA!AI1</f>
        <v>Vastleggen informatie</v>
      </c>
      <c r="P32" s="51"/>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t="str">
        <f>AGA!$AI$2</f>
        <v>Ja</v>
      </c>
      <c r="BJ32" s="43" t="str">
        <f>AGA!$AI$3</f>
        <v>Ja</v>
      </c>
      <c r="BK32" s="43" t="str">
        <f>AGA!$AI$4</f>
        <v>Optie</v>
      </c>
      <c r="BL32" s="43" t="str">
        <f>AGA!$AI$5</f>
        <v>Ja</v>
      </c>
      <c r="BM32" s="43" t="str">
        <f>AGA!$AI$6</f>
        <v>Ja</v>
      </c>
      <c r="BN32" s="43" t="str">
        <f>AGA!$AI$7</f>
        <v>Ja</v>
      </c>
      <c r="BO32" s="43" t="str">
        <f>AGA!$AI$8</f>
        <v>Nee</v>
      </c>
      <c r="BP32" s="43" t="str">
        <f>AGA!$AI$9</f>
        <v>Ja</v>
      </c>
      <c r="BQ32" s="43" t="str">
        <f>AGA!$AI$10</f>
        <v>Nee</v>
      </c>
      <c r="BR32" s="43" t="str">
        <f>AGA!$AI$11</f>
        <v>Nee</v>
      </c>
      <c r="BS32" s="43" t="str">
        <f>AGA!$AI$12</f>
        <v>Ja</v>
      </c>
      <c r="BT32" s="43" t="str">
        <f>AGA!$AI$13</f>
        <v>Ja</v>
      </c>
      <c r="BU32" s="43" t="str">
        <f>AGA!$AI$14</f>
        <v>Ja</v>
      </c>
      <c r="BV32" s="43" t="str">
        <f>AGA!$AI$15</f>
        <v>Ja</v>
      </c>
      <c r="BW32" s="43" t="str">
        <f>AGA!$AI$16</f>
        <v>Ja</v>
      </c>
      <c r="BX32" s="43" t="str">
        <f>AGA!$AI$17</f>
        <v>Optie</v>
      </c>
      <c r="BY32" s="43" t="str">
        <f>AGA!$AI$18</f>
        <v>Ja</v>
      </c>
      <c r="BZ32" s="43" t="str">
        <f>AGA!$AI$19</f>
        <v>Optie</v>
      </c>
      <c r="CA32" s="43" t="str">
        <f>AGA!$AI$20</f>
        <v>Ja</v>
      </c>
      <c r="CB32" s="43" t="str">
        <f>AGA!$AI$21</f>
        <v>Ja</v>
      </c>
      <c r="CC32" s="43" t="str">
        <f>AGA!$AI$22</f>
        <v>Nee</v>
      </c>
      <c r="CD32" s="43" t="str">
        <f>AGA!$AI$23</f>
        <v>Ja</v>
      </c>
      <c r="CE32" s="43" t="str">
        <f>AGA!$AI$146</f>
        <v>Nee</v>
      </c>
      <c r="CF32" s="43" t="str">
        <f>AGA!$AI$147</f>
        <v>Nvt</v>
      </c>
      <c r="CG32" s="43" t="str">
        <f>AGA!$AI$148</f>
        <v>Nvt</v>
      </c>
      <c r="CH32" s="43" t="str">
        <f>AGA!$AI$149</f>
        <v>Nvt</v>
      </c>
      <c r="CI32" s="43" t="str">
        <f>AGA!$AI$150</f>
        <v>Nvt</v>
      </c>
      <c r="CJ32" s="43" t="str">
        <f>AGA!$AI$151</f>
        <v>Nvt</v>
      </c>
      <c r="CK32" s="43" t="str">
        <f>AGA!$AI$152</f>
        <v>Nvt</v>
      </c>
      <c r="CL32" s="43" t="str">
        <f>AGA!$AI$153</f>
        <v>Nvt</v>
      </c>
      <c r="CM32" s="43" t="str">
        <f>AGA!$AI$154</f>
        <v>Nvt</v>
      </c>
      <c r="CN32" s="43" t="str">
        <f>AGA!$AI$155</f>
        <v>Nvt</v>
      </c>
      <c r="CO32" s="43" t="str">
        <f>AGA!$AI$156</f>
        <v>Nvt</v>
      </c>
      <c r="CP32" s="43" t="str">
        <f>AGA!$AI$157</f>
        <v>Nvt</v>
      </c>
      <c r="CQ32" s="43" t="str">
        <f>AGA!$AI$158</f>
        <v>Nvt</v>
      </c>
      <c r="CR32" s="43" t="str">
        <f>AGA!$AI$159</f>
        <v>Nvt</v>
      </c>
      <c r="CS32" s="43" t="str">
        <f>AGA!$AI$160</f>
        <v>Nvt</v>
      </c>
      <c r="CT32" s="43" t="str">
        <f>AGA!$AI$161</f>
        <v>Nvt</v>
      </c>
      <c r="CU32" s="43" t="str">
        <f>AGA!$AI$162</f>
        <v>Nvt</v>
      </c>
      <c r="CV32" s="43" t="str">
        <f>AGA!$AI$163</f>
        <v>Nvt</v>
      </c>
      <c r="CW32" s="43" t="str">
        <f>AGA!$AI$164</f>
        <v>Nvt</v>
      </c>
      <c r="CX32" s="43" t="str">
        <f>AGA!$AI$165</f>
        <v>Nvt</v>
      </c>
      <c r="CY32" s="43" t="str">
        <f>AGA!$AI$166</f>
        <v>Nvt</v>
      </c>
      <c r="CZ32" s="43" t="str">
        <f>AGA!$AI$167</f>
        <v>Nvt</v>
      </c>
      <c r="DA32" s="43" t="str">
        <f>AGA!$AI$168</f>
        <v>Nvt</v>
      </c>
      <c r="DB32" s="43" t="str">
        <f>AGA!$AI$169</f>
        <v>Nvt</v>
      </c>
      <c r="DC32" s="43" t="str">
        <f>AGA!$AI$170</f>
        <v>Nvt</v>
      </c>
      <c r="DD32" s="43" t="str">
        <f>AGA!$AI$171</f>
        <v>Nvt</v>
      </c>
      <c r="DE32" s="43" t="str">
        <f>AGA!$AI$172</f>
        <v>Nvt</v>
      </c>
      <c r="DF32" s="43" t="str">
        <f>AGA!$AI$173</f>
        <v>Nvt</v>
      </c>
      <c r="DG32" s="43" t="str">
        <f>AGA!$AI$174</f>
        <v>Nvt</v>
      </c>
      <c r="DH32" s="43" t="str">
        <f>AGA!$AI$175</f>
        <v>Nvt</v>
      </c>
      <c r="DI32" s="43" t="str">
        <f>AGA!$AI$176</f>
        <v>Nvt</v>
      </c>
      <c r="DJ32" s="43" t="str">
        <f>AGA!$AI$177</f>
        <v>Nvt</v>
      </c>
      <c r="DK32" s="43" t="str">
        <f>AGA!$AI$178</f>
        <v>Nvt</v>
      </c>
      <c r="DL32" s="43" t="str">
        <f>AGA!$AI$179</f>
        <v>Nvt</v>
      </c>
      <c r="DM32" s="43" t="str">
        <f>AGA!$AI$180</f>
        <v>Nvt</v>
      </c>
      <c r="DN32" s="43" t="str">
        <f>AGA!$AI$181</f>
        <v>Nvt</v>
      </c>
      <c r="DO32" s="43" t="str">
        <f>AGA!$AI$182</f>
        <v>Nvt</v>
      </c>
      <c r="DP32" s="43" t="str">
        <f>AGA!$AI$183</f>
        <v>Nvt</v>
      </c>
      <c r="DQ32" s="43" t="str">
        <f>AGA!$AI$184</f>
        <v>Nvt</v>
      </c>
      <c r="DR32" s="43" t="str">
        <f>AGA!$AI$185</f>
        <v>Nvt</v>
      </c>
      <c r="DS32" s="43" t="str">
        <f>AGA!$AI$186</f>
        <v>Nvt</v>
      </c>
      <c r="DT32" s="43" t="str">
        <f>AGA!$AI$187</f>
        <v>Nvt</v>
      </c>
      <c r="DU32" s="43" t="str">
        <f>AGA!$AI$188</f>
        <v>Nvt</v>
      </c>
      <c r="DV32" s="43" t="str">
        <f>AGA!$AI$189</f>
        <v>Nvt</v>
      </c>
      <c r="DW32" s="43" t="str">
        <f>AGA!$AI$190</f>
        <v>Nvt</v>
      </c>
      <c r="DX32" s="43" t="str">
        <f>AGA!$AI$191</f>
        <v>Nvt</v>
      </c>
      <c r="DY32" s="43" t="str">
        <f>AGA!$AI$192</f>
        <v>Nvt</v>
      </c>
      <c r="DZ32" s="43" t="str">
        <f>AGA!$AI$193</f>
        <v>Nvt</v>
      </c>
      <c r="EA32" s="43" t="str">
        <f>AGA!$AI$194</f>
        <v>Nvt</v>
      </c>
      <c r="EB32" s="43" t="str">
        <f>AGA!$AI$195</f>
        <v>Nvt</v>
      </c>
      <c r="EC32" s="43" t="str">
        <f>AGA!$AI$196</f>
        <v>Nvt</v>
      </c>
      <c r="ED32" s="43" t="str">
        <f>AGA!$AI$255</f>
        <v>Ja</v>
      </c>
      <c r="EE32" s="43" t="str">
        <f>AGA!$AI$256</f>
        <v>Ja</v>
      </c>
      <c r="EF32" s="43" t="str">
        <f>AGA!$AI$257</f>
        <v>Ja</v>
      </c>
      <c r="EG32" s="43" t="str">
        <f>AGA!$AI$258</f>
        <v>Optie</v>
      </c>
      <c r="EH32" s="43" t="str">
        <f>AGA!$AI$259</f>
        <v>Ja</v>
      </c>
      <c r="EI32" s="43" t="str">
        <f>AGA!$AI$260</f>
        <v>Ja</v>
      </c>
      <c r="EJ32" s="43" t="str">
        <f>AGA!$AI$261</f>
        <v>Ja</v>
      </c>
      <c r="EK32" s="43" t="str">
        <f>AGA!$AI$262</f>
        <v>Ja</v>
      </c>
      <c r="EL32" s="43" t="str">
        <f>AGA!$AI$263</f>
        <v>Ja</v>
      </c>
      <c r="EM32" s="43" t="str">
        <f>AGA!$AI$264</f>
        <v>Optie</v>
      </c>
      <c r="EN32" s="43" t="str">
        <f>AGA!$AI$265</f>
        <v>Ja</v>
      </c>
      <c r="EO32" s="43" t="str">
        <f>AGA!$AI$266</f>
        <v>Nee</v>
      </c>
      <c r="EP32" s="43" t="str">
        <f>AGA!$AI$267</f>
        <v>Nvt</v>
      </c>
      <c r="EQ32" s="43" t="str">
        <f>AGA!$AI$268</f>
        <v>Nvt</v>
      </c>
      <c r="ER32" s="43" t="str">
        <f>AGA!$AI$270</f>
        <v>Nee</v>
      </c>
      <c r="ES32" s="43" t="str">
        <f>AGA!$AI$271</f>
        <v>Nvt</v>
      </c>
      <c r="ET32" s="43" t="str">
        <f>AGA!$AI$272</f>
        <v>Nvt</v>
      </c>
      <c r="EU32" s="43" t="str">
        <f>AGA!$AI$273</f>
        <v>Nvt</v>
      </c>
      <c r="EV32" s="43" t="str">
        <f>AGA!$AI$274</f>
        <v>Nvt</v>
      </c>
      <c r="EW32" s="43" t="str">
        <f>AGA!$AI$275</f>
        <v>Nee</v>
      </c>
      <c r="EX32" s="43" t="str">
        <f>AGA!$AI$276</f>
        <v>Nvt</v>
      </c>
      <c r="EY32" s="43" t="str">
        <f>AGA!$AI$277</f>
        <v>Nvt</v>
      </c>
      <c r="EZ32" s="43" t="str">
        <f>AGA!$AI$278</f>
        <v>Nvt</v>
      </c>
      <c r="FA32" s="43" t="str">
        <f>AGA!$AI$279</f>
        <v>Nvt</v>
      </c>
      <c r="FB32" s="43" t="str">
        <f>AGA!$AI$280</f>
        <v>Nvt</v>
      </c>
      <c r="FC32" s="43" t="str">
        <f>AGA!$AI$281</f>
        <v>Nvt</v>
      </c>
      <c r="FD32" s="43" t="str">
        <f>AGA!$AI$283</f>
        <v>Nee</v>
      </c>
      <c r="FE32" s="43" t="str">
        <f>AGA!$AI$284</f>
        <v>Nvt</v>
      </c>
      <c r="FF32" s="43" t="str">
        <f>AGA!$AI$285</f>
        <v>Nvt</v>
      </c>
      <c r="FG32" s="43" t="str">
        <f>AGA!$AI$286</f>
        <v>Nvt</v>
      </c>
      <c r="FH32" s="43" t="str">
        <f>AGA!$AI$288</f>
        <v>Ja</v>
      </c>
      <c r="FI32" s="43" t="str">
        <f>AGA!$AI$289</f>
        <v>Ja</v>
      </c>
      <c r="FJ32" s="43" t="str">
        <f>AGA!$AI$290</f>
        <v>Optie</v>
      </c>
      <c r="FK32" s="43" t="str">
        <f>AGA!$AI$291</f>
        <v>Optie</v>
      </c>
      <c r="FL32" s="43" t="str">
        <f>AGA!$AI$292</f>
        <v>Ja</v>
      </c>
      <c r="FM32" s="43" t="str">
        <f>AGA!$AI$293</f>
        <v>Optie</v>
      </c>
      <c r="FN32" s="43" t="str">
        <f>AGA!$AI$294</f>
        <v>Optie</v>
      </c>
      <c r="FO32" s="43" t="str">
        <f>AGA!$AI$295</f>
        <v>Optie</v>
      </c>
      <c r="FP32" s="43" t="str">
        <f>AGA!$AI$296</f>
        <v>Optie</v>
      </c>
      <c r="FQ32" s="43" t="str">
        <f>AGA!$AI$297</f>
        <v>Nee</v>
      </c>
      <c r="FR32" s="43" t="str">
        <f>AGA!$AI$298</f>
        <v>Optie</v>
      </c>
      <c r="FS32" s="43" t="str">
        <f>AGA!$AI$299</f>
        <v>Ja</v>
      </c>
      <c r="FT32" s="43" t="str">
        <f>AGA!$AI$300</f>
        <v>Ja</v>
      </c>
      <c r="FU32" s="43" t="str">
        <f>AGA!$AI$301</f>
        <v>Ja</v>
      </c>
      <c r="FV32" s="43" t="str">
        <f>AGA!$AI$302</f>
        <v>Ja</v>
      </c>
      <c r="FW32" s="43" t="str">
        <f>AGA!$AI$303</f>
        <v>Optie</v>
      </c>
      <c r="FX32" s="43" t="str">
        <f>AGA!$AI$304</f>
        <v>Ja</v>
      </c>
      <c r="FY32" s="43" t="str">
        <f>AGA!$AI$305</f>
        <v>Ja</v>
      </c>
      <c r="FZ32" s="43" t="str">
        <f>AGA!$AI$306</f>
        <v>Ja</v>
      </c>
      <c r="GA32" s="43" t="str">
        <f>AGA!$AI$307</f>
        <v>Ja</v>
      </c>
      <c r="GB32" s="43" t="str">
        <f>AGA!$AI$308</f>
        <v>Ja</v>
      </c>
      <c r="GC32" s="43" t="str">
        <f>AGA!$AI$309</f>
        <v>Ja</v>
      </c>
      <c r="GD32" s="43" t="str">
        <f>AGA!$AI$310</f>
        <v>Ja</v>
      </c>
      <c r="GE32" s="43" t="str">
        <f>AGA!$AI$311</f>
        <v>Ja</v>
      </c>
      <c r="GF32" s="43" t="str">
        <f>AGA!$AI$313</f>
        <v>Nee</v>
      </c>
    </row>
    <row r="33" spans="1:188" hidden="1" x14ac:dyDescent="0.3">
      <c r="A33" s="43"/>
      <c r="B33" s="47"/>
      <c r="C33" s="43"/>
      <c r="D33" s="43"/>
      <c r="E33" s="45"/>
      <c r="F33" s="43"/>
      <c r="G33" s="43"/>
      <c r="H33" s="43"/>
      <c r="I33" s="119"/>
      <c r="J33" s="119"/>
      <c r="K33" s="43"/>
      <c r="L33" s="50"/>
      <c r="M33" s="119" t="s">
        <v>488</v>
      </c>
      <c r="N33" s="119" t="s">
        <v>127</v>
      </c>
      <c r="O33" s="119" t="str">
        <f>AGA!AJ1</f>
        <v>Geen</v>
      </c>
      <c r="P33" s="51"/>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t="str">
        <f>AGA!$AJ$2</f>
        <v>Ja</v>
      </c>
      <c r="BJ33" s="43" t="str">
        <f>AGA!$AJ$3</f>
        <v>Ja</v>
      </c>
      <c r="BK33" s="43" t="str">
        <f>AGA!$AJ$4</f>
        <v>Optie</v>
      </c>
      <c r="BL33" s="43" t="str">
        <f>AGA!$AJ$5</f>
        <v>Ja</v>
      </c>
      <c r="BM33" s="43" t="str">
        <f>AGA!$AJ$6</f>
        <v>Ja</v>
      </c>
      <c r="BN33" s="43" t="str">
        <f>AGA!$AJ$7</f>
        <v>Ja</v>
      </c>
      <c r="BO33" s="43" t="str">
        <f>AGA!$AJ$8</f>
        <v>Nee</v>
      </c>
      <c r="BP33" s="43" t="str">
        <f>AGA!$AJ$9</f>
        <v>Ja</v>
      </c>
      <c r="BQ33" s="43" t="str">
        <f>AGA!$AJ$10</f>
        <v>Nee</v>
      </c>
      <c r="BR33" s="43" t="str">
        <f>AGA!$AJ$11</f>
        <v>Nee</v>
      </c>
      <c r="BS33" s="43" t="str">
        <f>AGA!$AJ$12</f>
        <v>Ja</v>
      </c>
      <c r="BT33" s="43" t="str">
        <f>AGA!$AJ$13</f>
        <v>Ja</v>
      </c>
      <c r="BU33" s="43" t="str">
        <f>AGA!$AJ$14</f>
        <v>Ja</v>
      </c>
      <c r="BV33" s="43" t="str">
        <f>AGA!$AJ$15</f>
        <v>Ja</v>
      </c>
      <c r="BW33" s="43" t="str">
        <f>AGA!$AJ$16</f>
        <v>Ja</v>
      </c>
      <c r="BX33" s="43" t="str">
        <f>AGA!$AJ$17</f>
        <v>Nee</v>
      </c>
      <c r="BY33" s="43" t="str">
        <f>AGA!$AJ$18</f>
        <v>Ja</v>
      </c>
      <c r="BZ33" s="43" t="str">
        <f>AGA!$AJ$19</f>
        <v>Optie</v>
      </c>
      <c r="CA33" s="43" t="str">
        <f>AGA!$AJ$20</f>
        <v>Ja</v>
      </c>
      <c r="CB33" s="43" t="str">
        <f>AGA!$AJ$21</f>
        <v>Ja</v>
      </c>
      <c r="CC33" s="43" t="str">
        <f>AGA!$AJ$22</f>
        <v>Nee</v>
      </c>
      <c r="CD33" s="43" t="str">
        <f>AGA!$AJ$23</f>
        <v>Ja</v>
      </c>
      <c r="CE33" s="43" t="str">
        <f>AGA!$AJ$146</f>
        <v>Nee</v>
      </c>
      <c r="CF33" s="43" t="str">
        <f>AGA!$AJ$147</f>
        <v>Nvt</v>
      </c>
      <c r="CG33" s="43" t="str">
        <f>AGA!$AJ$148</f>
        <v>Nvt</v>
      </c>
      <c r="CH33" s="43" t="str">
        <f>AGA!$AJ$149</f>
        <v>Nvt</v>
      </c>
      <c r="CI33" s="43" t="str">
        <f>AGA!$AJ$150</f>
        <v>Nvt</v>
      </c>
      <c r="CJ33" s="43" t="str">
        <f>AGA!$AJ$151</f>
        <v>Nvt</v>
      </c>
      <c r="CK33" s="43" t="str">
        <f>AGA!$AJ$152</f>
        <v>Nvt</v>
      </c>
      <c r="CL33" s="43" t="str">
        <f>AGA!$AJ$153</f>
        <v>Nvt</v>
      </c>
      <c r="CM33" s="43" t="str">
        <f>AGA!$AJ$154</f>
        <v>Nvt</v>
      </c>
      <c r="CN33" s="43" t="str">
        <f>AGA!$AJ$155</f>
        <v>Nvt</v>
      </c>
      <c r="CO33" s="43" t="str">
        <f>AGA!$AJ$156</f>
        <v>Nvt</v>
      </c>
      <c r="CP33" s="43" t="str">
        <f>AGA!$AJ$157</f>
        <v>Nvt</v>
      </c>
      <c r="CQ33" s="43" t="str">
        <f>AGA!$AJ$158</f>
        <v>Nvt</v>
      </c>
      <c r="CR33" s="43" t="str">
        <f>AGA!$AJ$159</f>
        <v>Nvt</v>
      </c>
      <c r="CS33" s="43" t="str">
        <f>AGA!$AJ$160</f>
        <v>Nvt</v>
      </c>
      <c r="CT33" s="43" t="str">
        <f>AGA!$AJ$161</f>
        <v>Nvt</v>
      </c>
      <c r="CU33" s="43" t="str">
        <f>AGA!$AJ$162</f>
        <v>Nvt</v>
      </c>
      <c r="CV33" s="43" t="str">
        <f>AGA!$AJ$163</f>
        <v>Nvt</v>
      </c>
      <c r="CW33" s="43" t="str">
        <f>AGA!$AJ$164</f>
        <v>Nvt</v>
      </c>
      <c r="CX33" s="43" t="str">
        <f>AGA!$AJ$165</f>
        <v>Nvt</v>
      </c>
      <c r="CY33" s="43" t="str">
        <f>AGA!$AJ$166</f>
        <v>Nvt</v>
      </c>
      <c r="CZ33" s="43" t="str">
        <f>AGA!$AJ$167</f>
        <v>Nvt</v>
      </c>
      <c r="DA33" s="43" t="str">
        <f>AGA!$AJ$168</f>
        <v>Nvt</v>
      </c>
      <c r="DB33" s="43" t="str">
        <f>AGA!$AJ$169</f>
        <v>Nvt</v>
      </c>
      <c r="DC33" s="43" t="str">
        <f>AGA!$AJ$170</f>
        <v>Nvt</v>
      </c>
      <c r="DD33" s="43" t="str">
        <f>AGA!$AJ$171</f>
        <v>Nvt</v>
      </c>
      <c r="DE33" s="43" t="str">
        <f>AGA!$AJ$172</f>
        <v>Nvt</v>
      </c>
      <c r="DF33" s="43" t="str">
        <f>AGA!$AJ$173</f>
        <v>Nvt</v>
      </c>
      <c r="DG33" s="43" t="str">
        <f>AGA!$AJ$174</f>
        <v>Nvt</v>
      </c>
      <c r="DH33" s="43" t="str">
        <f>AGA!$AJ$175</f>
        <v>Nvt</v>
      </c>
      <c r="DI33" s="43" t="str">
        <f>AGA!$AJ$176</f>
        <v>Nvt</v>
      </c>
      <c r="DJ33" s="43" t="str">
        <f>AGA!$AJ$177</f>
        <v>Nvt</v>
      </c>
      <c r="DK33" s="43" t="str">
        <f>AGA!$AJ$178</f>
        <v>Nvt</v>
      </c>
      <c r="DL33" s="43" t="str">
        <f>AGA!$AJ$179</f>
        <v>Nvt</v>
      </c>
      <c r="DM33" s="43" t="str">
        <f>AGA!$AJ$180</f>
        <v>Nvt</v>
      </c>
      <c r="DN33" s="43" t="str">
        <f>AGA!$AJ$181</f>
        <v>Nvt</v>
      </c>
      <c r="DO33" s="43" t="str">
        <f>AGA!$AJ$182</f>
        <v>Nvt</v>
      </c>
      <c r="DP33" s="43" t="str">
        <f>AGA!$AJ$183</f>
        <v>Nvt</v>
      </c>
      <c r="DQ33" s="43" t="str">
        <f>AGA!$AJ$184</f>
        <v>Nvt</v>
      </c>
      <c r="DR33" s="43" t="str">
        <f>AGA!$AJ$185</f>
        <v>Nvt</v>
      </c>
      <c r="DS33" s="43" t="str">
        <f>AGA!$AJ$186</f>
        <v>Nvt</v>
      </c>
      <c r="DT33" s="43" t="str">
        <f>AGA!$AJ$187</f>
        <v>Nvt</v>
      </c>
      <c r="DU33" s="43" t="str">
        <f>AGA!$AJ$188</f>
        <v>Nvt</v>
      </c>
      <c r="DV33" s="43" t="str">
        <f>AGA!$AJ$189</f>
        <v>Nvt</v>
      </c>
      <c r="DW33" s="43" t="str">
        <f>AGA!$AJ$190</f>
        <v>Nvt</v>
      </c>
      <c r="DX33" s="43" t="str">
        <f>AGA!$AJ$191</f>
        <v>Nvt</v>
      </c>
      <c r="DY33" s="43" t="str">
        <f>AGA!$AJ$192</f>
        <v>Nvt</v>
      </c>
      <c r="DZ33" s="43" t="str">
        <f>AGA!$AJ$193</f>
        <v>Nvt</v>
      </c>
      <c r="EA33" s="43" t="str">
        <f>AGA!$AJ$194</f>
        <v>Nvt</v>
      </c>
      <c r="EB33" s="43" t="str">
        <f>AGA!$AJ$195</f>
        <v>Nvt</v>
      </c>
      <c r="EC33" s="43" t="str">
        <f>AGA!$AJ$196</f>
        <v>Nvt</v>
      </c>
      <c r="ED33" s="43" t="str">
        <f>AGA!$AJ$255</f>
        <v>Ja</v>
      </c>
      <c r="EE33" s="43" t="str">
        <f>AGA!$AJ$256</f>
        <v>Ja</v>
      </c>
      <c r="EF33" s="43" t="str">
        <f>AGA!$AJ$257</f>
        <v>Ja</v>
      </c>
      <c r="EG33" s="43" t="str">
        <f>AGA!$AJ$258</f>
        <v>Nee</v>
      </c>
      <c r="EH33" s="43" t="str">
        <f>AGA!$AJ$259</f>
        <v>Nvt</v>
      </c>
      <c r="EI33" s="43" t="str">
        <f>AGA!$AJ$260</f>
        <v>Nvt</v>
      </c>
      <c r="EJ33" s="43" t="str">
        <f>AGA!$AJ$261</f>
        <v>Nvt</v>
      </c>
      <c r="EK33" s="43" t="str">
        <f>AGA!$AJ$262</f>
        <v>Nvt</v>
      </c>
      <c r="EL33" s="43" t="str">
        <f>AGA!$AJ$263</f>
        <v>Nvt</v>
      </c>
      <c r="EM33" s="43" t="str">
        <f>AGA!$AJ$264</f>
        <v>Nee</v>
      </c>
      <c r="EN33" s="43" t="str">
        <f>AGA!$AJ$265</f>
        <v>Nvt</v>
      </c>
      <c r="EO33" s="43" t="str">
        <f>AGA!$AJ$266</f>
        <v>Nee</v>
      </c>
      <c r="EP33" s="43" t="str">
        <f>AGA!$AJ$267</f>
        <v>Nvt</v>
      </c>
      <c r="EQ33" s="43" t="str">
        <f>AGA!$AJ$268</f>
        <v>Nee</v>
      </c>
      <c r="ER33" s="43" t="str">
        <f>AGA!$AJ$270</f>
        <v>Nee</v>
      </c>
      <c r="ES33" s="43" t="str">
        <f>AGA!$AJ$271</f>
        <v>Nvt</v>
      </c>
      <c r="ET33" s="43" t="str">
        <f>AGA!$AJ$272</f>
        <v>Nvt</v>
      </c>
      <c r="EU33" s="43" t="str">
        <f>AGA!$AJ$273</f>
        <v>Nvt</v>
      </c>
      <c r="EV33" s="43" t="str">
        <f>AGA!$AJ$274</f>
        <v>Nvt</v>
      </c>
      <c r="EW33" s="43" t="str">
        <f>AGA!$AJ$275</f>
        <v>Nee</v>
      </c>
      <c r="EX33" s="43" t="str">
        <f>AGA!$AJ$276</f>
        <v>Nvt</v>
      </c>
      <c r="EY33" s="43" t="str">
        <f>AGA!$AJ$277</f>
        <v>Nvt</v>
      </c>
      <c r="EZ33" s="43" t="str">
        <f>AGA!$AJ$278</f>
        <v>Nvt</v>
      </c>
      <c r="FA33" s="43" t="str">
        <f>AGA!$AJ$279</f>
        <v>Nvt</v>
      </c>
      <c r="FB33" s="43" t="str">
        <f>AGA!$AJ$280</f>
        <v>Nvt</v>
      </c>
      <c r="FC33" s="43" t="str">
        <f>AGA!$AJ$281</f>
        <v>Nvt</v>
      </c>
      <c r="FD33" s="43" t="str">
        <f>AGA!$AJ$283</f>
        <v>Nee</v>
      </c>
      <c r="FE33" s="43" t="str">
        <f>AGA!$AJ$284</f>
        <v>Nvt</v>
      </c>
      <c r="FF33" s="43" t="str">
        <f>AGA!$AJ$285</f>
        <v>Nvt</v>
      </c>
      <c r="FG33" s="43" t="str">
        <f>AGA!$AJ$286</f>
        <v>Nvt</v>
      </c>
      <c r="FH33" s="43" t="str">
        <f>AGA!$AJ$288</f>
        <v>Ja</v>
      </c>
      <c r="FI33" s="43" t="str">
        <f>AGA!$AJ$289</f>
        <v>Ja</v>
      </c>
      <c r="FJ33" s="43" t="str">
        <f>AGA!$AJ$290</f>
        <v>Optie</v>
      </c>
      <c r="FK33" s="43" t="str">
        <f>AGA!$AJ$291</f>
        <v>Optie</v>
      </c>
      <c r="FL33" s="43" t="str">
        <f>AGA!$AJ$292</f>
        <v>Ja</v>
      </c>
      <c r="FM33" s="43" t="str">
        <f>AGA!$AJ$293</f>
        <v>Optie</v>
      </c>
      <c r="FN33" s="43" t="str">
        <f>AGA!$AJ$294</f>
        <v>Optie</v>
      </c>
      <c r="FO33" s="43" t="str">
        <f>AGA!$AJ$295</f>
        <v>Nee</v>
      </c>
      <c r="FP33" s="43" t="str">
        <f>AGA!$AJ$296</f>
        <v>Optie</v>
      </c>
      <c r="FQ33" s="43" t="str">
        <f>AGA!$AJ$297</f>
        <v>Nee</v>
      </c>
      <c r="FR33" s="43" t="str">
        <f>AGA!$AJ$298</f>
        <v>Nee</v>
      </c>
      <c r="FS33" s="43" t="str">
        <f>AGA!$AJ$299</f>
        <v>Nvt</v>
      </c>
      <c r="FT33" s="43" t="str">
        <f>AGA!$AJ$300</f>
        <v>Nvt</v>
      </c>
      <c r="FU33" s="43" t="str">
        <f>AGA!$AJ$301</f>
        <v>Nvt</v>
      </c>
      <c r="FV33" s="43" t="str">
        <f>AGA!$AJ$302</f>
        <v>Nvt</v>
      </c>
      <c r="FW33" s="43" t="str">
        <f>AGA!$AJ$303</f>
        <v>Nvt</v>
      </c>
      <c r="FX33" s="43" t="str">
        <f>AGA!$AJ$304</f>
        <v>Nvt</v>
      </c>
      <c r="FY33" s="43" t="str">
        <f>AGA!$AJ$305</f>
        <v>Ja</v>
      </c>
      <c r="FZ33" s="43" t="str">
        <f>AGA!$AJ$306</f>
        <v>Ja</v>
      </c>
      <c r="GA33" s="43" t="str">
        <f>AGA!$AJ$307</f>
        <v>Ja</v>
      </c>
      <c r="GB33" s="43" t="str">
        <f>AGA!$AJ$308</f>
        <v>Ja</v>
      </c>
      <c r="GC33" s="43" t="str">
        <f>AGA!$AJ$309</f>
        <v>Ja</v>
      </c>
      <c r="GD33" s="43" t="str">
        <f>AGA!$AJ$310</f>
        <v>Ja</v>
      </c>
      <c r="GE33" s="43" t="str">
        <f>AGA!$AJ$311</f>
        <v>Ja</v>
      </c>
      <c r="GF33" s="43" t="str">
        <f>AGA!$AJ$313</f>
        <v>Nee</v>
      </c>
    </row>
    <row r="34" spans="1:188" x14ac:dyDescent="0.3">
      <c r="A34" s="43"/>
      <c r="B34" s="47" t="s">
        <v>563</v>
      </c>
      <c r="C34" s="47" t="s">
        <v>494</v>
      </c>
      <c r="D34" s="43" t="s">
        <v>328</v>
      </c>
      <c r="E34" s="43" t="s">
        <v>494</v>
      </c>
      <c r="F34" s="43" t="s">
        <v>432</v>
      </c>
      <c r="G34" s="43" t="s">
        <v>499</v>
      </c>
      <c r="H34" s="43" t="s">
        <v>497</v>
      </c>
      <c r="I34" s="119" t="s">
        <v>337</v>
      </c>
      <c r="J34" s="119" t="s">
        <v>827</v>
      </c>
      <c r="K34" s="119" t="s">
        <v>839</v>
      </c>
      <c r="L34" s="50">
        <v>1</v>
      </c>
      <c r="M34" s="119"/>
      <c r="N34" s="119"/>
      <c r="O34" s="119"/>
      <c r="P34" s="129" t="s">
        <v>507</v>
      </c>
      <c r="Q34" s="43" t="str">
        <f t="shared" ref="Q34:Z43" si="6">IF((VLOOKUP($F34,$O$11:$BG$16,Q$10,FALSE))="Ja","Ja",IF((VLOOKUP($E34,$O$17:$BG$23,Q$10,FALSE))="Ja","Ja",IF((VLOOKUP($F34,$O$11:$BG$16,Q$10,FALSE))="Optie","Optie",IF((VLOOKUP($E34,$O$17:$BG$23,Q$10,FALSE))="Optie","Optie",IF((VLOOKUP($F34,$O$11:$BG$16,Q$10,FALSE))="Nee","Nee",IF((VLOOKUP($E34,$O$17:$BG$23,Q$10,FALSE))= "Nee","Nee",IF((VLOOKUP($F34,$O$11:$BG$16,Q$10,FALSE))="Nvt","Nvt",IF((VLOOKUP($E34,$O$17:$BG$23,Q$10,FALSE))="Nvt","Nvt","Fout"))))))))</f>
        <v>Ja</v>
      </c>
      <c r="R34" s="43" t="str">
        <f t="shared" si="6"/>
        <v>Ja</v>
      </c>
      <c r="S34" s="43" t="str">
        <f t="shared" si="6"/>
        <v>Optie</v>
      </c>
      <c r="T34" s="43" t="str">
        <f t="shared" si="6"/>
        <v>Ja</v>
      </c>
      <c r="U34" s="43" t="str">
        <f t="shared" si="6"/>
        <v>Ja</v>
      </c>
      <c r="V34" s="43" t="str">
        <f t="shared" si="6"/>
        <v>Ja</v>
      </c>
      <c r="W34" s="43" t="str">
        <f t="shared" si="6"/>
        <v>Nee</v>
      </c>
      <c r="X34" s="43" t="str">
        <f t="shared" si="6"/>
        <v>Ja</v>
      </c>
      <c r="Y34" s="43" t="str">
        <f t="shared" si="6"/>
        <v>Nee</v>
      </c>
      <c r="Z34" s="43" t="str">
        <f t="shared" si="6"/>
        <v>Nee</v>
      </c>
      <c r="AA34" s="43" t="str">
        <f t="shared" ref="AA34:AJ43" si="7">IF((VLOOKUP($F34,$O$11:$BG$16,AA$10,FALSE))="Ja","Ja",IF((VLOOKUP($E34,$O$17:$BG$23,AA$10,FALSE))="Ja","Ja",IF((VLOOKUP($F34,$O$11:$BG$16,AA$10,FALSE))="Optie","Optie",IF((VLOOKUP($E34,$O$17:$BG$23,AA$10,FALSE))="Optie","Optie",IF((VLOOKUP($F34,$O$11:$BG$16,AA$10,FALSE))="Nee","Nee",IF((VLOOKUP($E34,$O$17:$BG$23,AA$10,FALSE))= "Nee","Nee",IF((VLOOKUP($F34,$O$11:$BG$16,AA$10,FALSE))="Nvt","Nvt",IF((VLOOKUP($E34,$O$17:$BG$23,AA$10,FALSE))="Nvt","Nvt","Fout"))))))))</f>
        <v>Optie</v>
      </c>
      <c r="AB34" s="43" t="str">
        <f t="shared" si="7"/>
        <v>Nee</v>
      </c>
      <c r="AC34" s="43" t="str">
        <f t="shared" si="7"/>
        <v>Nvt</v>
      </c>
      <c r="AD34" s="43" t="str">
        <f t="shared" si="7"/>
        <v>Nvt</v>
      </c>
      <c r="AE34" s="43" t="str">
        <f t="shared" si="7"/>
        <v>Nvt</v>
      </c>
      <c r="AF34" s="43" t="str">
        <f t="shared" si="7"/>
        <v>Nvt</v>
      </c>
      <c r="AG34" s="43" t="str">
        <f t="shared" si="7"/>
        <v>Nvt</v>
      </c>
      <c r="AH34" s="43" t="str">
        <f t="shared" si="7"/>
        <v>Nvt</v>
      </c>
      <c r="AI34" s="43" t="str">
        <f t="shared" si="7"/>
        <v>Nvt</v>
      </c>
      <c r="AJ34" s="43" t="str">
        <f t="shared" si="7"/>
        <v>Nvt</v>
      </c>
      <c r="AK34" s="43" t="str">
        <f t="shared" ref="AK34:AT43" si="8">IF((VLOOKUP($F34,$O$11:$BG$16,AK$10,FALSE))="Ja","Ja",IF((VLOOKUP($E34,$O$17:$BG$23,AK$10,FALSE))="Ja","Ja",IF((VLOOKUP($F34,$O$11:$BG$16,AK$10,FALSE))="Optie","Optie",IF((VLOOKUP($E34,$O$17:$BG$23,AK$10,FALSE))="Optie","Optie",IF((VLOOKUP($F34,$O$11:$BG$16,AK$10,FALSE))="Nee","Nee",IF((VLOOKUP($E34,$O$17:$BG$23,AK$10,FALSE))= "Nee","Nee",IF((VLOOKUP($F34,$O$11:$BG$16,AK$10,FALSE))="Nvt","Nvt",IF((VLOOKUP($E34,$O$17:$BG$23,AK$10,FALSE))="Nvt","Nvt","Fout"))))))))</f>
        <v>Nvt</v>
      </c>
      <c r="AL34" s="43" t="str">
        <f t="shared" si="8"/>
        <v>Nvt</v>
      </c>
      <c r="AM34" s="43" t="str">
        <f t="shared" si="8"/>
        <v>Nvt</v>
      </c>
      <c r="AN34" s="43" t="str">
        <f t="shared" si="8"/>
        <v>Nvt</v>
      </c>
      <c r="AO34" s="43" t="str">
        <f t="shared" si="8"/>
        <v>Nvt</v>
      </c>
      <c r="AP34" s="43" t="str">
        <f t="shared" si="8"/>
        <v>Nvt</v>
      </c>
      <c r="AQ34" s="43" t="str">
        <f t="shared" si="8"/>
        <v>Nvt</v>
      </c>
      <c r="AR34" s="43" t="str">
        <f t="shared" si="8"/>
        <v>Nvt</v>
      </c>
      <c r="AS34" s="43" t="str">
        <f t="shared" si="8"/>
        <v>Nvt</v>
      </c>
      <c r="AT34" s="43" t="str">
        <f t="shared" si="8"/>
        <v>Nvt</v>
      </c>
      <c r="AU34" s="43" t="str">
        <f t="shared" ref="AU34:BG43" si="9">IF((VLOOKUP($F34,$O$11:$BG$16,AU$10,FALSE))="Ja","Ja",IF((VLOOKUP($E34,$O$17:$BG$23,AU$10,FALSE))="Ja","Ja",IF((VLOOKUP($F34,$O$11:$BG$16,AU$10,FALSE))="Optie","Optie",IF((VLOOKUP($E34,$O$17:$BG$23,AU$10,FALSE))="Optie","Optie",IF((VLOOKUP($F34,$O$11:$BG$16,AU$10,FALSE))="Nee","Nee",IF((VLOOKUP($E34,$O$17:$BG$23,AU$10,FALSE))= "Nee","Nee",IF((VLOOKUP($F34,$O$11:$BG$16,AU$10,FALSE))="Nvt","Nvt",IF((VLOOKUP($E34,$O$17:$BG$23,AU$10,FALSE))="Nvt","Nvt","Fout"))))))))</f>
        <v>Nvt</v>
      </c>
      <c r="AV34" s="43" t="str">
        <f t="shared" si="9"/>
        <v>Nvt</v>
      </c>
      <c r="AW34" s="43" t="str">
        <f t="shared" si="9"/>
        <v>Nvt</v>
      </c>
      <c r="AX34" s="43" t="str">
        <f t="shared" si="9"/>
        <v>Ja</v>
      </c>
      <c r="AY34" s="43" t="str">
        <f t="shared" si="9"/>
        <v>Ja</v>
      </c>
      <c r="AZ34" s="43" t="str">
        <f t="shared" si="9"/>
        <v>Nee</v>
      </c>
      <c r="BA34" s="43" t="str">
        <f t="shared" si="9"/>
        <v>Ja</v>
      </c>
      <c r="BB34" s="43" t="str">
        <f t="shared" si="9"/>
        <v>Ja</v>
      </c>
      <c r="BC34" s="43" t="str">
        <f t="shared" si="9"/>
        <v>Optie</v>
      </c>
      <c r="BD34" s="43" t="str">
        <f t="shared" si="9"/>
        <v>Ja</v>
      </c>
      <c r="BE34" s="43" t="str">
        <f t="shared" si="9"/>
        <v>Ja</v>
      </c>
      <c r="BF34" s="43" t="str">
        <f t="shared" si="9"/>
        <v>Nvt</v>
      </c>
      <c r="BG34" s="43" t="str">
        <f t="shared" si="9"/>
        <v>Nvt</v>
      </c>
      <c r="BH34" s="129" t="s">
        <v>878</v>
      </c>
      <c r="BI34" s="43" t="str">
        <f t="shared" ref="BI34:BR43" si="10">IF((VLOOKUP($D34,$O$24:$GF$33,BI$10,FALSE))="Ja","Ja",IF((VLOOKUP($E34,$O$17:$GF$23,BI$10,FALSE))="Ja","Ja",IF((VLOOKUP($D34,$O$24:$GF$33,BI$10,FALSE))="Optie","Optie",IF((VLOOKUP($E34,$O$17:$GF$23,BI$10,FALSE))="Optie","Optie",IF((VLOOKUP($D34,$O$24:$GF$33,BI$10,FALSE))="Nee","Nee",IF((VLOOKUP($E34,$O$17:$GF$23,BI$10,FALSE))= "Nee","Nee",IF((VLOOKUP($D34,$O$24:$GF$33,BI$10,FALSE))="Nvt","Nvt",IF((VLOOKUP($E34,$O$17:$GF$23,BI$10,FALSE))="Nvt","Nvt","Fout"))))))))</f>
        <v>Ja</v>
      </c>
      <c r="BJ34" s="43" t="str">
        <f t="shared" si="10"/>
        <v>Ja</v>
      </c>
      <c r="BK34" s="43" t="str">
        <f t="shared" si="10"/>
        <v>Optie</v>
      </c>
      <c r="BL34" s="43" t="str">
        <f t="shared" si="10"/>
        <v>Ja</v>
      </c>
      <c r="BM34" s="43" t="str">
        <f t="shared" si="10"/>
        <v>Ja</v>
      </c>
      <c r="BN34" s="43" t="str">
        <f t="shared" si="10"/>
        <v>Ja</v>
      </c>
      <c r="BO34" s="43" t="str">
        <f t="shared" si="10"/>
        <v>Nee</v>
      </c>
      <c r="BP34" s="43" t="str">
        <f t="shared" si="10"/>
        <v>Ja</v>
      </c>
      <c r="BQ34" s="43" t="str">
        <f t="shared" si="10"/>
        <v>Nee</v>
      </c>
      <c r="BR34" s="43" t="str">
        <f t="shared" si="10"/>
        <v>Nee</v>
      </c>
      <c r="BS34" s="43" t="str">
        <f t="shared" ref="BS34:CB43" si="11">IF((VLOOKUP($D34,$O$24:$GF$33,BS$10,FALSE))="Ja","Ja",IF((VLOOKUP($E34,$O$17:$GF$23,BS$10,FALSE))="Ja","Ja",IF((VLOOKUP($D34,$O$24:$GF$33,BS$10,FALSE))="Optie","Optie",IF((VLOOKUP($E34,$O$17:$GF$23,BS$10,FALSE))="Optie","Optie",IF((VLOOKUP($D34,$O$24:$GF$33,BS$10,FALSE))="Nee","Nee",IF((VLOOKUP($E34,$O$17:$GF$23,BS$10,FALSE))= "Nee","Nee",IF((VLOOKUP($D34,$O$24:$GF$33,BS$10,FALSE))="Nvt","Nvt",IF((VLOOKUP($E34,$O$17:$GF$23,BS$10,FALSE))="Nvt","Nvt","Fout"))))))))</f>
        <v>Ja</v>
      </c>
      <c r="BT34" s="43" t="str">
        <f t="shared" si="11"/>
        <v>Ja</v>
      </c>
      <c r="BU34" s="43" t="str">
        <f t="shared" si="11"/>
        <v>Ja</v>
      </c>
      <c r="BV34" s="43" t="str">
        <f t="shared" si="11"/>
        <v>Ja</v>
      </c>
      <c r="BW34" s="43" t="str">
        <f t="shared" si="11"/>
        <v>Ja</v>
      </c>
      <c r="BX34" s="43" t="str">
        <f t="shared" si="11"/>
        <v>Ja</v>
      </c>
      <c r="BY34" s="43" t="str">
        <f t="shared" si="11"/>
        <v>Ja</v>
      </c>
      <c r="BZ34" s="43" t="str">
        <f t="shared" si="11"/>
        <v>Optie</v>
      </c>
      <c r="CA34" s="43" t="str">
        <f t="shared" si="11"/>
        <v>Ja</v>
      </c>
      <c r="CB34" s="43" t="str">
        <f t="shared" si="11"/>
        <v>Ja</v>
      </c>
      <c r="CC34" s="43" t="str">
        <f t="shared" ref="CC34:CL43" si="12">IF((VLOOKUP($D34,$O$24:$GF$33,CC$10,FALSE))="Ja","Ja",IF((VLOOKUP($E34,$O$17:$GF$23,CC$10,FALSE))="Ja","Ja",IF((VLOOKUP($D34,$O$24:$GF$33,CC$10,FALSE))="Optie","Optie",IF((VLOOKUP($E34,$O$17:$GF$23,CC$10,FALSE))="Optie","Optie",IF((VLOOKUP($D34,$O$24:$GF$33,CC$10,FALSE))="Nee","Nee",IF((VLOOKUP($E34,$O$17:$GF$23,CC$10,FALSE))= "Nee","Nee",IF((VLOOKUP($D34,$O$24:$GF$33,CC$10,FALSE))="Nvt","Nvt",IF((VLOOKUP($E34,$O$17:$GF$23,CC$10,FALSE))="Nvt","Nvt","Fout"))))))))</f>
        <v>Nee</v>
      </c>
      <c r="CD34" s="43" t="str">
        <f t="shared" si="12"/>
        <v>Ja</v>
      </c>
      <c r="CE34" s="43" t="str">
        <f t="shared" si="12"/>
        <v>Nee</v>
      </c>
      <c r="CF34" s="43" t="str">
        <f t="shared" si="12"/>
        <v>Nvt</v>
      </c>
      <c r="CG34" s="43" t="str">
        <f t="shared" si="12"/>
        <v>Nvt</v>
      </c>
      <c r="CH34" s="43" t="str">
        <f t="shared" si="12"/>
        <v>Nvt</v>
      </c>
      <c r="CI34" s="43" t="str">
        <f t="shared" si="12"/>
        <v>Nvt</v>
      </c>
      <c r="CJ34" s="43" t="str">
        <f t="shared" si="12"/>
        <v>Nvt</v>
      </c>
      <c r="CK34" s="43" t="str">
        <f t="shared" si="12"/>
        <v>Nvt</v>
      </c>
      <c r="CL34" s="43" t="str">
        <f t="shared" si="12"/>
        <v>Nvt</v>
      </c>
      <c r="CM34" s="43" t="str">
        <f t="shared" ref="CM34:CV43" si="13">IF((VLOOKUP($D34,$O$24:$GF$33,CM$10,FALSE))="Ja","Ja",IF((VLOOKUP($E34,$O$17:$GF$23,CM$10,FALSE))="Ja","Ja",IF((VLOOKUP($D34,$O$24:$GF$33,CM$10,FALSE))="Optie","Optie",IF((VLOOKUP($E34,$O$17:$GF$23,CM$10,FALSE))="Optie","Optie",IF((VLOOKUP($D34,$O$24:$GF$33,CM$10,FALSE))="Nee","Nee",IF((VLOOKUP($E34,$O$17:$GF$23,CM$10,FALSE))= "Nee","Nee",IF((VLOOKUP($D34,$O$24:$GF$33,CM$10,FALSE))="Nvt","Nvt",IF((VLOOKUP($E34,$O$17:$GF$23,CM$10,FALSE))="Nvt","Nvt","Fout"))))))))</f>
        <v>Nvt</v>
      </c>
      <c r="CN34" s="43" t="str">
        <f t="shared" si="13"/>
        <v>Nvt</v>
      </c>
      <c r="CO34" s="43" t="str">
        <f t="shared" si="13"/>
        <v>Nvt</v>
      </c>
      <c r="CP34" s="43" t="str">
        <f t="shared" si="13"/>
        <v>Nvt</v>
      </c>
      <c r="CQ34" s="43" t="str">
        <f t="shared" si="13"/>
        <v>Nvt</v>
      </c>
      <c r="CR34" s="43" t="str">
        <f t="shared" si="13"/>
        <v>Nvt</v>
      </c>
      <c r="CS34" s="43" t="str">
        <f t="shared" si="13"/>
        <v>Nvt</v>
      </c>
      <c r="CT34" s="43" t="str">
        <f t="shared" si="13"/>
        <v>Nvt</v>
      </c>
      <c r="CU34" s="43" t="str">
        <f t="shared" si="13"/>
        <v>Nvt</v>
      </c>
      <c r="CV34" s="43" t="str">
        <f t="shared" si="13"/>
        <v>Nvt</v>
      </c>
      <c r="CW34" s="43" t="str">
        <f t="shared" ref="CW34:DF43" si="14">IF((VLOOKUP($D34,$O$24:$GF$33,CW$10,FALSE))="Ja","Ja",IF((VLOOKUP($E34,$O$17:$GF$23,CW$10,FALSE))="Ja","Ja",IF((VLOOKUP($D34,$O$24:$GF$33,CW$10,FALSE))="Optie","Optie",IF((VLOOKUP($E34,$O$17:$GF$23,CW$10,FALSE))="Optie","Optie",IF((VLOOKUP($D34,$O$24:$GF$33,CW$10,FALSE))="Nee","Nee",IF((VLOOKUP($E34,$O$17:$GF$23,CW$10,FALSE))= "Nee","Nee",IF((VLOOKUP($D34,$O$24:$GF$33,CW$10,FALSE))="Nvt","Nvt",IF((VLOOKUP($E34,$O$17:$GF$23,CW$10,FALSE))="Nvt","Nvt","Fout"))))))))</f>
        <v>Nvt</v>
      </c>
      <c r="CX34" s="43" t="str">
        <f t="shared" si="14"/>
        <v>Nvt</v>
      </c>
      <c r="CY34" s="43" t="str">
        <f t="shared" si="14"/>
        <v>Nvt</v>
      </c>
      <c r="CZ34" s="43" t="str">
        <f t="shared" si="14"/>
        <v>Nvt</v>
      </c>
      <c r="DA34" s="43" t="str">
        <f t="shared" si="14"/>
        <v>Nvt</v>
      </c>
      <c r="DB34" s="43" t="str">
        <f t="shared" si="14"/>
        <v>Nvt</v>
      </c>
      <c r="DC34" s="43" t="str">
        <f t="shared" si="14"/>
        <v>Nvt</v>
      </c>
      <c r="DD34" s="43" t="str">
        <f t="shared" si="14"/>
        <v>Nvt</v>
      </c>
      <c r="DE34" s="43" t="str">
        <f t="shared" si="14"/>
        <v>Nvt</v>
      </c>
      <c r="DF34" s="43" t="str">
        <f t="shared" si="14"/>
        <v>Nvt</v>
      </c>
      <c r="DG34" s="43" t="str">
        <f t="shared" ref="DG34:DP43" si="15">IF((VLOOKUP($D34,$O$24:$GF$33,DG$10,FALSE))="Ja","Ja",IF((VLOOKUP($E34,$O$17:$GF$23,DG$10,FALSE))="Ja","Ja",IF((VLOOKUP($D34,$O$24:$GF$33,DG$10,FALSE))="Optie","Optie",IF((VLOOKUP($E34,$O$17:$GF$23,DG$10,FALSE))="Optie","Optie",IF((VLOOKUP($D34,$O$24:$GF$33,DG$10,FALSE))="Nee","Nee",IF((VLOOKUP($E34,$O$17:$GF$23,DG$10,FALSE))= "Nee","Nee",IF((VLOOKUP($D34,$O$24:$GF$33,DG$10,FALSE))="Nvt","Nvt",IF((VLOOKUP($E34,$O$17:$GF$23,DG$10,FALSE))="Nvt","Nvt","Fout"))))))))</f>
        <v>Nvt</v>
      </c>
      <c r="DH34" s="43" t="str">
        <f t="shared" si="15"/>
        <v>Nvt</v>
      </c>
      <c r="DI34" s="43" t="str">
        <f t="shared" si="15"/>
        <v>Nvt</v>
      </c>
      <c r="DJ34" s="43" t="str">
        <f t="shared" si="15"/>
        <v>Nvt</v>
      </c>
      <c r="DK34" s="43" t="str">
        <f t="shared" si="15"/>
        <v>Nvt</v>
      </c>
      <c r="DL34" s="43" t="str">
        <f t="shared" si="15"/>
        <v>Nvt</v>
      </c>
      <c r="DM34" s="43" t="str">
        <f t="shared" si="15"/>
        <v>Nvt</v>
      </c>
      <c r="DN34" s="43" t="str">
        <f t="shared" si="15"/>
        <v>Nvt</v>
      </c>
      <c r="DO34" s="43" t="str">
        <f t="shared" si="15"/>
        <v>Nvt</v>
      </c>
      <c r="DP34" s="43" t="str">
        <f t="shared" si="15"/>
        <v>Nvt</v>
      </c>
      <c r="DQ34" s="43" t="str">
        <f t="shared" ref="DQ34:DZ43" si="16">IF((VLOOKUP($D34,$O$24:$GF$33,DQ$10,FALSE))="Ja","Ja",IF((VLOOKUP($E34,$O$17:$GF$23,DQ$10,FALSE))="Ja","Ja",IF((VLOOKUP($D34,$O$24:$GF$33,DQ$10,FALSE))="Optie","Optie",IF((VLOOKUP($E34,$O$17:$GF$23,DQ$10,FALSE))="Optie","Optie",IF((VLOOKUP($D34,$O$24:$GF$33,DQ$10,FALSE))="Nee","Nee",IF((VLOOKUP($E34,$O$17:$GF$23,DQ$10,FALSE))= "Nee","Nee",IF((VLOOKUP($D34,$O$24:$GF$33,DQ$10,FALSE))="Nvt","Nvt",IF((VLOOKUP($E34,$O$17:$GF$23,DQ$10,FALSE))="Nvt","Nvt","Fout"))))))))</f>
        <v>Nvt</v>
      </c>
      <c r="DR34" s="43" t="str">
        <f t="shared" si="16"/>
        <v>Nvt</v>
      </c>
      <c r="DS34" s="43" t="str">
        <f t="shared" si="16"/>
        <v>Nvt</v>
      </c>
      <c r="DT34" s="43" t="str">
        <f t="shared" si="16"/>
        <v>Nvt</v>
      </c>
      <c r="DU34" s="43" t="str">
        <f t="shared" si="16"/>
        <v>Nvt</v>
      </c>
      <c r="DV34" s="43" t="str">
        <f t="shared" si="16"/>
        <v>Nvt</v>
      </c>
      <c r="DW34" s="43" t="str">
        <f t="shared" si="16"/>
        <v>Nvt</v>
      </c>
      <c r="DX34" s="43" t="str">
        <f t="shared" si="16"/>
        <v>Nvt</v>
      </c>
      <c r="DY34" s="43" t="str">
        <f t="shared" si="16"/>
        <v>Nvt</v>
      </c>
      <c r="DZ34" s="43" t="str">
        <f t="shared" si="16"/>
        <v>Nvt</v>
      </c>
      <c r="EA34" s="43" t="str">
        <f t="shared" ref="EA34:EJ43" si="17">IF((VLOOKUP($D34,$O$24:$GF$33,EA$10,FALSE))="Ja","Ja",IF((VLOOKUP($E34,$O$17:$GF$23,EA$10,FALSE))="Ja","Ja",IF((VLOOKUP($D34,$O$24:$GF$33,EA$10,FALSE))="Optie","Optie",IF((VLOOKUP($E34,$O$17:$GF$23,EA$10,FALSE))="Optie","Optie",IF((VLOOKUP($D34,$O$24:$GF$33,EA$10,FALSE))="Nee","Nee",IF((VLOOKUP($E34,$O$17:$GF$23,EA$10,FALSE))= "Nee","Nee",IF((VLOOKUP($D34,$O$24:$GF$33,EA$10,FALSE))="Nvt","Nvt",IF((VLOOKUP($E34,$O$17:$GF$23,EA$10,FALSE))="Nvt","Nvt","Fout"))))))))</f>
        <v>Nvt</v>
      </c>
      <c r="EB34" s="43" t="str">
        <f t="shared" si="17"/>
        <v>Nvt</v>
      </c>
      <c r="EC34" s="43" t="str">
        <f t="shared" si="17"/>
        <v>Nvt</v>
      </c>
      <c r="ED34" s="43" t="str">
        <f t="shared" si="17"/>
        <v>Ja</v>
      </c>
      <c r="EE34" s="43" t="str">
        <f t="shared" si="17"/>
        <v>Ja</v>
      </c>
      <c r="EF34" s="43" t="str">
        <f t="shared" si="17"/>
        <v>Ja</v>
      </c>
      <c r="EG34" s="43" t="str">
        <f t="shared" si="17"/>
        <v>Optie</v>
      </c>
      <c r="EH34" s="43" t="str">
        <f t="shared" si="17"/>
        <v>Ja</v>
      </c>
      <c r="EI34" s="43" t="str">
        <f t="shared" si="17"/>
        <v>Ja</v>
      </c>
      <c r="EJ34" s="43" t="str">
        <f t="shared" si="17"/>
        <v>Ja</v>
      </c>
      <c r="EK34" s="43" t="str">
        <f t="shared" ref="EK34:ET43" si="18">IF((VLOOKUP($D34,$O$24:$GF$33,EK$10,FALSE))="Ja","Ja",IF((VLOOKUP($E34,$O$17:$GF$23,EK$10,FALSE))="Ja","Ja",IF((VLOOKUP($D34,$O$24:$GF$33,EK$10,FALSE))="Optie","Optie",IF((VLOOKUP($E34,$O$17:$GF$23,EK$10,FALSE))="Optie","Optie",IF((VLOOKUP($D34,$O$24:$GF$33,EK$10,FALSE))="Nee","Nee",IF((VLOOKUP($E34,$O$17:$GF$23,EK$10,FALSE))= "Nee","Nee",IF((VLOOKUP($D34,$O$24:$GF$33,EK$10,FALSE))="Nvt","Nvt",IF((VLOOKUP($E34,$O$17:$GF$23,EK$10,FALSE))="Nvt","Nvt","Fout"))))))))</f>
        <v>Ja</v>
      </c>
      <c r="EL34" s="43" t="str">
        <f t="shared" si="18"/>
        <v>Ja</v>
      </c>
      <c r="EM34" s="43" t="str">
        <f t="shared" si="18"/>
        <v>Optie</v>
      </c>
      <c r="EN34" s="43" t="str">
        <f t="shared" si="18"/>
        <v>Ja</v>
      </c>
      <c r="EO34" s="43" t="str">
        <f t="shared" si="18"/>
        <v>Ja</v>
      </c>
      <c r="EP34" s="43" t="str">
        <f t="shared" si="18"/>
        <v>Ja</v>
      </c>
      <c r="EQ34" s="43" t="str">
        <f t="shared" si="18"/>
        <v>Optie</v>
      </c>
      <c r="ER34" s="43" t="str">
        <f t="shared" si="18"/>
        <v>Nee</v>
      </c>
      <c r="ES34" s="43" t="str">
        <f t="shared" si="18"/>
        <v>Nvt</v>
      </c>
      <c r="ET34" s="43" t="str">
        <f t="shared" si="18"/>
        <v>Nvt</v>
      </c>
      <c r="EU34" s="43" t="str">
        <f t="shared" ref="EU34:FD43" si="19">IF((VLOOKUP($D34,$O$24:$GF$33,EU$10,FALSE))="Ja","Ja",IF((VLOOKUP($E34,$O$17:$GF$23,EU$10,FALSE))="Ja","Ja",IF((VLOOKUP($D34,$O$24:$GF$33,EU$10,FALSE))="Optie","Optie",IF((VLOOKUP($E34,$O$17:$GF$23,EU$10,FALSE))="Optie","Optie",IF((VLOOKUP($D34,$O$24:$GF$33,EU$10,FALSE))="Nee","Nee",IF((VLOOKUP($E34,$O$17:$GF$23,EU$10,FALSE))= "Nee","Nee",IF((VLOOKUP($D34,$O$24:$GF$33,EU$10,FALSE))="Nvt","Nvt",IF((VLOOKUP($E34,$O$17:$GF$23,EU$10,FALSE))="Nvt","Nvt","Fout"))))))))</f>
        <v>Nvt</v>
      </c>
      <c r="EV34" s="43" t="str">
        <f t="shared" si="19"/>
        <v>Nvt</v>
      </c>
      <c r="EW34" s="43" t="str">
        <f t="shared" si="19"/>
        <v>Ja</v>
      </c>
      <c r="EX34" s="43" t="str">
        <f t="shared" si="19"/>
        <v>Ja</v>
      </c>
      <c r="EY34" s="43" t="str">
        <f t="shared" si="19"/>
        <v>Ja</v>
      </c>
      <c r="EZ34" s="43" t="str">
        <f t="shared" si="19"/>
        <v>Optie</v>
      </c>
      <c r="FA34" s="43" t="str">
        <f t="shared" si="19"/>
        <v>Ja</v>
      </c>
      <c r="FB34" s="43" t="str">
        <f t="shared" si="19"/>
        <v>Ja</v>
      </c>
      <c r="FC34" s="43" t="str">
        <f t="shared" si="19"/>
        <v>Ja</v>
      </c>
      <c r="FD34" s="43" t="str">
        <f t="shared" si="19"/>
        <v>Optie</v>
      </c>
      <c r="FE34" s="43" t="str">
        <f t="shared" ref="FE34:FN43" si="20">IF((VLOOKUP($D34,$O$24:$GF$33,FE$10,FALSE))="Ja","Ja",IF((VLOOKUP($E34,$O$17:$GF$23,FE$10,FALSE))="Ja","Ja",IF((VLOOKUP($D34,$O$24:$GF$33,FE$10,FALSE))="Optie","Optie",IF((VLOOKUP($E34,$O$17:$GF$23,FE$10,FALSE))="Optie","Optie",IF((VLOOKUP($D34,$O$24:$GF$33,FE$10,FALSE))="Nee","Nee",IF((VLOOKUP($E34,$O$17:$GF$23,FE$10,FALSE))= "Nee","Nee",IF((VLOOKUP($D34,$O$24:$GF$33,FE$10,FALSE))="Nvt","Nvt",IF((VLOOKUP($E34,$O$17:$GF$23,FE$10,FALSE))="Nvt","Nvt","Fout"))))))))</f>
        <v>Ja</v>
      </c>
      <c r="FF34" s="43" t="str">
        <f t="shared" si="20"/>
        <v>Ja</v>
      </c>
      <c r="FG34" s="43" t="str">
        <f t="shared" si="20"/>
        <v>Optie</v>
      </c>
      <c r="FH34" s="43" t="str">
        <f t="shared" si="20"/>
        <v>Ja</v>
      </c>
      <c r="FI34" s="43" t="str">
        <f t="shared" si="20"/>
        <v>Ja</v>
      </c>
      <c r="FJ34" s="43" t="str">
        <f t="shared" si="20"/>
        <v>Ja</v>
      </c>
      <c r="FK34" s="43" t="str">
        <f t="shared" si="20"/>
        <v>Ja</v>
      </c>
      <c r="FL34" s="43" t="str">
        <f t="shared" si="20"/>
        <v>Ja</v>
      </c>
      <c r="FM34" s="43" t="str">
        <f t="shared" si="20"/>
        <v>Optie</v>
      </c>
      <c r="FN34" s="43" t="str">
        <f t="shared" si="20"/>
        <v>Optie</v>
      </c>
      <c r="FO34" s="43" t="str">
        <f t="shared" ref="FO34:FX43" si="21">IF((VLOOKUP($D34,$O$24:$GF$33,FO$10,FALSE))="Ja","Ja",IF((VLOOKUP($E34,$O$17:$GF$23,FO$10,FALSE))="Ja","Ja",IF((VLOOKUP($D34,$O$24:$GF$33,FO$10,FALSE))="Optie","Optie",IF((VLOOKUP($E34,$O$17:$GF$23,FO$10,FALSE))="Optie","Optie",IF((VLOOKUP($D34,$O$24:$GF$33,FO$10,FALSE))="Nee","Nee",IF((VLOOKUP($E34,$O$17:$GF$23,FO$10,FALSE))= "Nee","Nee",IF((VLOOKUP($D34,$O$24:$GF$33,FO$10,FALSE))="Nvt","Nvt",IF((VLOOKUP($E34,$O$17:$GF$23,FO$10,FALSE))="Nvt","Nvt","Fout"))))))))</f>
        <v>Optie</v>
      </c>
      <c r="FP34" s="43" t="str">
        <f t="shared" si="21"/>
        <v>Optie</v>
      </c>
      <c r="FQ34" s="43" t="str">
        <f t="shared" si="21"/>
        <v>Nee</v>
      </c>
      <c r="FR34" s="43" t="str">
        <f t="shared" si="21"/>
        <v>Optie</v>
      </c>
      <c r="FS34" s="43" t="str">
        <f t="shared" si="21"/>
        <v>Ja</v>
      </c>
      <c r="FT34" s="43" t="str">
        <f t="shared" si="21"/>
        <v>Ja</v>
      </c>
      <c r="FU34" s="43" t="str">
        <f t="shared" si="21"/>
        <v>Ja</v>
      </c>
      <c r="FV34" s="43" t="str">
        <f t="shared" si="21"/>
        <v>Ja</v>
      </c>
      <c r="FW34" s="43" t="str">
        <f t="shared" si="21"/>
        <v>Optie</v>
      </c>
      <c r="FX34" s="43" t="str">
        <f t="shared" si="21"/>
        <v>Ja</v>
      </c>
      <c r="FY34" s="43" t="str">
        <f t="shared" ref="FY34:GF43" si="22">IF((VLOOKUP($D34,$O$24:$GF$33,FY$10,FALSE))="Ja","Ja",IF((VLOOKUP($E34,$O$17:$GF$23,FY$10,FALSE))="Ja","Ja",IF((VLOOKUP($D34,$O$24:$GF$33,FY$10,FALSE))="Optie","Optie",IF((VLOOKUP($E34,$O$17:$GF$23,FY$10,FALSE))="Optie","Optie",IF((VLOOKUP($D34,$O$24:$GF$33,FY$10,FALSE))="Nee","Nee",IF((VLOOKUP($E34,$O$17:$GF$23,FY$10,FALSE))= "Nee","Nee",IF((VLOOKUP($D34,$O$24:$GF$33,FY$10,FALSE))="Nvt","Nvt",IF((VLOOKUP($E34,$O$17:$GF$23,FY$10,FALSE))="Nvt","Nvt","Fout"))))))))</f>
        <v>Ja</v>
      </c>
      <c r="FZ34" s="43" t="str">
        <f t="shared" si="22"/>
        <v>Ja</v>
      </c>
      <c r="GA34" s="43" t="str">
        <f t="shared" si="22"/>
        <v>Ja</v>
      </c>
      <c r="GB34" s="43" t="str">
        <f t="shared" si="22"/>
        <v>Ja</v>
      </c>
      <c r="GC34" s="43" t="str">
        <f t="shared" si="22"/>
        <v>Ja</v>
      </c>
      <c r="GD34" s="43" t="str">
        <f t="shared" si="22"/>
        <v>Ja</v>
      </c>
      <c r="GE34" s="43" t="str">
        <f t="shared" si="22"/>
        <v>Ja</v>
      </c>
      <c r="GF34" s="43" t="str">
        <f t="shared" si="22"/>
        <v>Nee</v>
      </c>
    </row>
    <row r="35" spans="1:188" x14ac:dyDescent="0.3">
      <c r="A35" s="43"/>
      <c r="B35" s="47" t="s">
        <v>815</v>
      </c>
      <c r="C35" s="47" t="s">
        <v>494</v>
      </c>
      <c r="D35" s="43" t="s">
        <v>334</v>
      </c>
      <c r="E35" s="45" t="s">
        <v>494</v>
      </c>
      <c r="F35" s="43" t="s">
        <v>432</v>
      </c>
      <c r="G35" s="43" t="s">
        <v>495</v>
      </c>
      <c r="H35" s="43" t="s">
        <v>497</v>
      </c>
      <c r="I35" s="119" t="s">
        <v>337</v>
      </c>
      <c r="J35" s="119" t="s">
        <v>827</v>
      </c>
      <c r="K35" s="119" t="s">
        <v>840</v>
      </c>
      <c r="L35" s="50">
        <v>2</v>
      </c>
      <c r="M35" s="119"/>
      <c r="N35" s="119"/>
      <c r="O35" s="119"/>
      <c r="P35" s="129" t="s">
        <v>507</v>
      </c>
      <c r="Q35" s="43" t="str">
        <f t="shared" si="6"/>
        <v>Ja</v>
      </c>
      <c r="R35" s="43" t="str">
        <f t="shared" si="6"/>
        <v>Ja</v>
      </c>
      <c r="S35" s="43" t="str">
        <f t="shared" si="6"/>
        <v>Optie</v>
      </c>
      <c r="T35" s="43" t="str">
        <f t="shared" si="6"/>
        <v>Ja</v>
      </c>
      <c r="U35" s="43" t="str">
        <f t="shared" si="6"/>
        <v>Ja</v>
      </c>
      <c r="V35" s="43" t="str">
        <f t="shared" si="6"/>
        <v>Ja</v>
      </c>
      <c r="W35" s="43" t="str">
        <f t="shared" si="6"/>
        <v>Nee</v>
      </c>
      <c r="X35" s="43" t="str">
        <f t="shared" si="6"/>
        <v>Ja</v>
      </c>
      <c r="Y35" s="43" t="str">
        <f t="shared" si="6"/>
        <v>Nee</v>
      </c>
      <c r="Z35" s="43" t="str">
        <f t="shared" si="6"/>
        <v>Nee</v>
      </c>
      <c r="AA35" s="43" t="str">
        <f t="shared" si="7"/>
        <v>Optie</v>
      </c>
      <c r="AB35" s="43" t="str">
        <f t="shared" si="7"/>
        <v>Nee</v>
      </c>
      <c r="AC35" s="43" t="str">
        <f t="shared" si="7"/>
        <v>Nvt</v>
      </c>
      <c r="AD35" s="43" t="str">
        <f t="shared" si="7"/>
        <v>Nvt</v>
      </c>
      <c r="AE35" s="43" t="str">
        <f t="shared" si="7"/>
        <v>Nvt</v>
      </c>
      <c r="AF35" s="43" t="str">
        <f t="shared" si="7"/>
        <v>Nvt</v>
      </c>
      <c r="AG35" s="43" t="str">
        <f t="shared" si="7"/>
        <v>Nvt</v>
      </c>
      <c r="AH35" s="43" t="str">
        <f t="shared" si="7"/>
        <v>Nvt</v>
      </c>
      <c r="AI35" s="43" t="str">
        <f t="shared" si="7"/>
        <v>Nvt</v>
      </c>
      <c r="AJ35" s="43" t="str">
        <f t="shared" si="7"/>
        <v>Nvt</v>
      </c>
      <c r="AK35" s="43" t="str">
        <f t="shared" si="8"/>
        <v>Nvt</v>
      </c>
      <c r="AL35" s="43" t="str">
        <f t="shared" si="8"/>
        <v>Nvt</v>
      </c>
      <c r="AM35" s="43" t="str">
        <f t="shared" si="8"/>
        <v>Nvt</v>
      </c>
      <c r="AN35" s="43" t="str">
        <f t="shared" si="8"/>
        <v>Nvt</v>
      </c>
      <c r="AO35" s="43" t="str">
        <f t="shared" si="8"/>
        <v>Nvt</v>
      </c>
      <c r="AP35" s="43" t="str">
        <f t="shared" si="8"/>
        <v>Nvt</v>
      </c>
      <c r="AQ35" s="43" t="str">
        <f t="shared" si="8"/>
        <v>Nvt</v>
      </c>
      <c r="AR35" s="43" t="str">
        <f t="shared" si="8"/>
        <v>Nvt</v>
      </c>
      <c r="AS35" s="43" t="str">
        <f t="shared" si="8"/>
        <v>Nvt</v>
      </c>
      <c r="AT35" s="43" t="str">
        <f t="shared" si="8"/>
        <v>Nvt</v>
      </c>
      <c r="AU35" s="43" t="str">
        <f t="shared" si="9"/>
        <v>Nvt</v>
      </c>
      <c r="AV35" s="43" t="str">
        <f t="shared" si="9"/>
        <v>Nvt</v>
      </c>
      <c r="AW35" s="43" t="str">
        <f t="shared" si="9"/>
        <v>Nvt</v>
      </c>
      <c r="AX35" s="43" t="str">
        <f t="shared" si="9"/>
        <v>Ja</v>
      </c>
      <c r="AY35" s="43" t="str">
        <f t="shared" si="9"/>
        <v>Ja</v>
      </c>
      <c r="AZ35" s="43" t="str">
        <f t="shared" si="9"/>
        <v>Nee</v>
      </c>
      <c r="BA35" s="43" t="str">
        <f t="shared" si="9"/>
        <v>Ja</v>
      </c>
      <c r="BB35" s="43" t="str">
        <f t="shared" si="9"/>
        <v>Ja</v>
      </c>
      <c r="BC35" s="43" t="str">
        <f t="shared" si="9"/>
        <v>Optie</v>
      </c>
      <c r="BD35" s="43" t="str">
        <f t="shared" si="9"/>
        <v>Ja</v>
      </c>
      <c r="BE35" s="43" t="str">
        <f t="shared" si="9"/>
        <v>Ja</v>
      </c>
      <c r="BF35" s="43" t="str">
        <f t="shared" si="9"/>
        <v>Nvt</v>
      </c>
      <c r="BG35" s="43" t="str">
        <f t="shared" si="9"/>
        <v>Nvt</v>
      </c>
      <c r="BH35" s="129" t="s">
        <v>878</v>
      </c>
      <c r="BI35" s="43" t="str">
        <f t="shared" si="10"/>
        <v>Ja</v>
      </c>
      <c r="BJ35" s="43" t="str">
        <f t="shared" si="10"/>
        <v>Ja</v>
      </c>
      <c r="BK35" s="43" t="str">
        <f t="shared" si="10"/>
        <v>Optie</v>
      </c>
      <c r="BL35" s="43" t="str">
        <f t="shared" si="10"/>
        <v>Ja</v>
      </c>
      <c r="BM35" s="43" t="str">
        <f t="shared" si="10"/>
        <v>Ja</v>
      </c>
      <c r="BN35" s="43" t="str">
        <f t="shared" si="10"/>
        <v>Ja</v>
      </c>
      <c r="BO35" s="43" t="str">
        <f t="shared" si="10"/>
        <v>Nee</v>
      </c>
      <c r="BP35" s="43" t="str">
        <f t="shared" si="10"/>
        <v>Ja</v>
      </c>
      <c r="BQ35" s="43" t="str">
        <f t="shared" si="10"/>
        <v>Nee</v>
      </c>
      <c r="BR35" s="43" t="str">
        <f t="shared" si="10"/>
        <v>Nee</v>
      </c>
      <c r="BS35" s="43" t="str">
        <f t="shared" si="11"/>
        <v>Ja</v>
      </c>
      <c r="BT35" s="43" t="str">
        <f t="shared" si="11"/>
        <v>Ja</v>
      </c>
      <c r="BU35" s="43" t="str">
        <f t="shared" si="11"/>
        <v>Ja</v>
      </c>
      <c r="BV35" s="43" t="str">
        <f t="shared" si="11"/>
        <v>Ja</v>
      </c>
      <c r="BW35" s="43" t="str">
        <f t="shared" si="11"/>
        <v>Ja</v>
      </c>
      <c r="BX35" s="43" t="str">
        <f t="shared" si="11"/>
        <v>Ja</v>
      </c>
      <c r="BY35" s="43" t="str">
        <f t="shared" si="11"/>
        <v>Ja</v>
      </c>
      <c r="BZ35" s="43" t="str">
        <f t="shared" si="11"/>
        <v>Optie</v>
      </c>
      <c r="CA35" s="43" t="str">
        <f t="shared" si="11"/>
        <v>Ja</v>
      </c>
      <c r="CB35" s="43" t="str">
        <f t="shared" si="11"/>
        <v>Ja</v>
      </c>
      <c r="CC35" s="43" t="str">
        <f t="shared" si="12"/>
        <v>Nee</v>
      </c>
      <c r="CD35" s="43" t="str">
        <f t="shared" si="12"/>
        <v>Ja</v>
      </c>
      <c r="CE35" s="43" t="str">
        <f t="shared" si="12"/>
        <v>Nee</v>
      </c>
      <c r="CF35" s="43" t="str">
        <f t="shared" si="12"/>
        <v>Nvt</v>
      </c>
      <c r="CG35" s="43" t="str">
        <f t="shared" si="12"/>
        <v>Nvt</v>
      </c>
      <c r="CH35" s="43" t="str">
        <f t="shared" si="12"/>
        <v>Nvt</v>
      </c>
      <c r="CI35" s="43" t="str">
        <f t="shared" si="12"/>
        <v>Nvt</v>
      </c>
      <c r="CJ35" s="43" t="str">
        <f t="shared" si="12"/>
        <v>Nvt</v>
      </c>
      <c r="CK35" s="43" t="str">
        <f t="shared" si="12"/>
        <v>Nvt</v>
      </c>
      <c r="CL35" s="43" t="str">
        <f t="shared" si="12"/>
        <v>Nvt</v>
      </c>
      <c r="CM35" s="43" t="str">
        <f t="shared" si="13"/>
        <v>Nvt</v>
      </c>
      <c r="CN35" s="43" t="str">
        <f t="shared" si="13"/>
        <v>Nvt</v>
      </c>
      <c r="CO35" s="43" t="str">
        <f t="shared" si="13"/>
        <v>Nvt</v>
      </c>
      <c r="CP35" s="43" t="str">
        <f t="shared" si="13"/>
        <v>Nvt</v>
      </c>
      <c r="CQ35" s="43" t="str">
        <f t="shared" si="13"/>
        <v>Nvt</v>
      </c>
      <c r="CR35" s="43" t="str">
        <f t="shared" si="13"/>
        <v>Nvt</v>
      </c>
      <c r="CS35" s="43" t="str">
        <f t="shared" si="13"/>
        <v>Nvt</v>
      </c>
      <c r="CT35" s="43" t="str">
        <f t="shared" si="13"/>
        <v>Nvt</v>
      </c>
      <c r="CU35" s="43" t="str">
        <f t="shared" si="13"/>
        <v>Nvt</v>
      </c>
      <c r="CV35" s="43" t="str">
        <f t="shared" si="13"/>
        <v>Nvt</v>
      </c>
      <c r="CW35" s="43" t="str">
        <f t="shared" si="14"/>
        <v>Nvt</v>
      </c>
      <c r="CX35" s="43" t="str">
        <f t="shared" si="14"/>
        <v>Nvt</v>
      </c>
      <c r="CY35" s="43" t="str">
        <f t="shared" si="14"/>
        <v>Nvt</v>
      </c>
      <c r="CZ35" s="43" t="str">
        <f t="shared" si="14"/>
        <v>Nvt</v>
      </c>
      <c r="DA35" s="43" t="str">
        <f t="shared" si="14"/>
        <v>Nvt</v>
      </c>
      <c r="DB35" s="43" t="str">
        <f t="shared" si="14"/>
        <v>Nvt</v>
      </c>
      <c r="DC35" s="43" t="str">
        <f t="shared" si="14"/>
        <v>Nvt</v>
      </c>
      <c r="DD35" s="43" t="str">
        <f t="shared" si="14"/>
        <v>Nvt</v>
      </c>
      <c r="DE35" s="43" t="str">
        <f t="shared" si="14"/>
        <v>Nvt</v>
      </c>
      <c r="DF35" s="43" t="str">
        <f t="shared" si="14"/>
        <v>Nvt</v>
      </c>
      <c r="DG35" s="43" t="str">
        <f t="shared" si="15"/>
        <v>Nvt</v>
      </c>
      <c r="DH35" s="43" t="str">
        <f t="shared" si="15"/>
        <v>Nvt</v>
      </c>
      <c r="DI35" s="43" t="str">
        <f t="shared" si="15"/>
        <v>Nvt</v>
      </c>
      <c r="DJ35" s="43" t="str">
        <f t="shared" si="15"/>
        <v>Nvt</v>
      </c>
      <c r="DK35" s="43" t="str">
        <f t="shared" si="15"/>
        <v>Nvt</v>
      </c>
      <c r="DL35" s="43" t="str">
        <f t="shared" si="15"/>
        <v>Nvt</v>
      </c>
      <c r="DM35" s="43" t="str">
        <f t="shared" si="15"/>
        <v>Nvt</v>
      </c>
      <c r="DN35" s="43" t="str">
        <f t="shared" si="15"/>
        <v>Nvt</v>
      </c>
      <c r="DO35" s="43" t="str">
        <f t="shared" si="15"/>
        <v>Nvt</v>
      </c>
      <c r="DP35" s="43" t="str">
        <f t="shared" si="15"/>
        <v>Nvt</v>
      </c>
      <c r="DQ35" s="43" t="str">
        <f t="shared" si="16"/>
        <v>Nvt</v>
      </c>
      <c r="DR35" s="43" t="str">
        <f t="shared" si="16"/>
        <v>Nvt</v>
      </c>
      <c r="DS35" s="43" t="str">
        <f t="shared" si="16"/>
        <v>Nvt</v>
      </c>
      <c r="DT35" s="43" t="str">
        <f t="shared" si="16"/>
        <v>Nvt</v>
      </c>
      <c r="DU35" s="43" t="str">
        <f t="shared" si="16"/>
        <v>Nvt</v>
      </c>
      <c r="DV35" s="43" t="str">
        <f t="shared" si="16"/>
        <v>Nvt</v>
      </c>
      <c r="DW35" s="43" t="str">
        <f t="shared" si="16"/>
        <v>Nvt</v>
      </c>
      <c r="DX35" s="43" t="str">
        <f t="shared" si="16"/>
        <v>Nvt</v>
      </c>
      <c r="DY35" s="43" t="str">
        <f t="shared" si="16"/>
        <v>Nvt</v>
      </c>
      <c r="DZ35" s="43" t="str">
        <f t="shared" si="16"/>
        <v>Nvt</v>
      </c>
      <c r="EA35" s="43" t="str">
        <f t="shared" si="17"/>
        <v>Nvt</v>
      </c>
      <c r="EB35" s="43" t="str">
        <f t="shared" si="17"/>
        <v>Nvt</v>
      </c>
      <c r="EC35" s="43" t="str">
        <f t="shared" si="17"/>
        <v>Nvt</v>
      </c>
      <c r="ED35" s="43" t="str">
        <f t="shared" si="17"/>
        <v>Ja</v>
      </c>
      <c r="EE35" s="43" t="str">
        <f t="shared" si="17"/>
        <v>Ja</v>
      </c>
      <c r="EF35" s="43" t="str">
        <f t="shared" si="17"/>
        <v>Ja</v>
      </c>
      <c r="EG35" s="43" t="str">
        <f t="shared" si="17"/>
        <v>Optie</v>
      </c>
      <c r="EH35" s="43" t="str">
        <f t="shared" si="17"/>
        <v>Ja</v>
      </c>
      <c r="EI35" s="43" t="str">
        <f t="shared" si="17"/>
        <v>Ja</v>
      </c>
      <c r="EJ35" s="43" t="str">
        <f t="shared" si="17"/>
        <v>Ja</v>
      </c>
      <c r="EK35" s="43" t="str">
        <f t="shared" si="18"/>
        <v>Ja</v>
      </c>
      <c r="EL35" s="43" t="str">
        <f t="shared" si="18"/>
        <v>Ja</v>
      </c>
      <c r="EM35" s="43" t="str">
        <f t="shared" si="18"/>
        <v>Optie</v>
      </c>
      <c r="EN35" s="43" t="str">
        <f t="shared" si="18"/>
        <v>Ja</v>
      </c>
      <c r="EO35" s="43" t="str">
        <f t="shared" si="18"/>
        <v>Ja</v>
      </c>
      <c r="EP35" s="43" t="str">
        <f t="shared" si="18"/>
        <v>Ja</v>
      </c>
      <c r="EQ35" s="43" t="str">
        <f t="shared" si="18"/>
        <v>Optie</v>
      </c>
      <c r="ER35" s="43" t="str">
        <f t="shared" si="18"/>
        <v>Nee</v>
      </c>
      <c r="ES35" s="43" t="str">
        <f t="shared" si="18"/>
        <v>Nvt</v>
      </c>
      <c r="ET35" s="43" t="str">
        <f t="shared" si="18"/>
        <v>Nvt</v>
      </c>
      <c r="EU35" s="43" t="str">
        <f t="shared" si="19"/>
        <v>Nvt</v>
      </c>
      <c r="EV35" s="43" t="str">
        <f t="shared" si="19"/>
        <v>Nvt</v>
      </c>
      <c r="EW35" s="43" t="str">
        <f t="shared" si="19"/>
        <v>Ja</v>
      </c>
      <c r="EX35" s="43" t="str">
        <f t="shared" si="19"/>
        <v>Ja</v>
      </c>
      <c r="EY35" s="43" t="str">
        <f t="shared" si="19"/>
        <v>Ja</v>
      </c>
      <c r="EZ35" s="43" t="str">
        <f t="shared" si="19"/>
        <v>Optie</v>
      </c>
      <c r="FA35" s="43" t="str">
        <f t="shared" si="19"/>
        <v>Ja</v>
      </c>
      <c r="FB35" s="43" t="str">
        <f t="shared" si="19"/>
        <v>Ja</v>
      </c>
      <c r="FC35" s="43" t="str">
        <f t="shared" si="19"/>
        <v>Ja</v>
      </c>
      <c r="FD35" s="43" t="str">
        <f t="shared" si="19"/>
        <v>Optie</v>
      </c>
      <c r="FE35" s="43" t="str">
        <f t="shared" si="20"/>
        <v>Ja</v>
      </c>
      <c r="FF35" s="43" t="str">
        <f t="shared" si="20"/>
        <v>Ja</v>
      </c>
      <c r="FG35" s="43" t="str">
        <f t="shared" si="20"/>
        <v>Optie</v>
      </c>
      <c r="FH35" s="43" t="str">
        <f t="shared" si="20"/>
        <v>Ja</v>
      </c>
      <c r="FI35" s="43" t="str">
        <f t="shared" si="20"/>
        <v>Ja</v>
      </c>
      <c r="FJ35" s="43" t="str">
        <f t="shared" si="20"/>
        <v>Ja</v>
      </c>
      <c r="FK35" s="43" t="str">
        <f t="shared" si="20"/>
        <v>Ja</v>
      </c>
      <c r="FL35" s="43" t="str">
        <f t="shared" si="20"/>
        <v>Ja</v>
      </c>
      <c r="FM35" s="43" t="str">
        <f t="shared" si="20"/>
        <v>Optie</v>
      </c>
      <c r="FN35" s="43" t="str">
        <f t="shared" si="20"/>
        <v>Optie</v>
      </c>
      <c r="FO35" s="43" t="str">
        <f t="shared" si="21"/>
        <v>Optie</v>
      </c>
      <c r="FP35" s="43" t="str">
        <f t="shared" si="21"/>
        <v>Optie</v>
      </c>
      <c r="FQ35" s="43" t="str">
        <f t="shared" si="21"/>
        <v>Nee</v>
      </c>
      <c r="FR35" s="43" t="str">
        <f t="shared" si="21"/>
        <v>Optie</v>
      </c>
      <c r="FS35" s="43" t="str">
        <f t="shared" si="21"/>
        <v>Ja</v>
      </c>
      <c r="FT35" s="43" t="str">
        <f t="shared" si="21"/>
        <v>Ja</v>
      </c>
      <c r="FU35" s="43" t="str">
        <f t="shared" si="21"/>
        <v>Ja</v>
      </c>
      <c r="FV35" s="43" t="str">
        <f t="shared" si="21"/>
        <v>Ja</v>
      </c>
      <c r="FW35" s="43" t="str">
        <f t="shared" si="21"/>
        <v>Optie</v>
      </c>
      <c r="FX35" s="43" t="str">
        <f t="shared" si="21"/>
        <v>Ja</v>
      </c>
      <c r="FY35" s="43" t="str">
        <f t="shared" si="22"/>
        <v>Ja</v>
      </c>
      <c r="FZ35" s="43" t="str">
        <f t="shared" si="22"/>
        <v>Ja</v>
      </c>
      <c r="GA35" s="43" t="str">
        <f t="shared" si="22"/>
        <v>Ja</v>
      </c>
      <c r="GB35" s="43" t="str">
        <f t="shared" si="22"/>
        <v>Ja</v>
      </c>
      <c r="GC35" s="43" t="str">
        <f t="shared" si="22"/>
        <v>Ja</v>
      </c>
      <c r="GD35" s="43" t="str">
        <f t="shared" si="22"/>
        <v>Ja</v>
      </c>
      <c r="GE35" s="43" t="str">
        <f t="shared" si="22"/>
        <v>Ja</v>
      </c>
      <c r="GF35" s="43" t="str">
        <f t="shared" si="22"/>
        <v>Nee</v>
      </c>
    </row>
    <row r="36" spans="1:188" x14ac:dyDescent="0.3">
      <c r="A36" s="43"/>
      <c r="B36" s="47" t="s">
        <v>816</v>
      </c>
      <c r="C36" s="47" t="s">
        <v>494</v>
      </c>
      <c r="D36" s="43" t="s">
        <v>334</v>
      </c>
      <c r="E36" s="45" t="s">
        <v>494</v>
      </c>
      <c r="F36" s="43" t="s">
        <v>337</v>
      </c>
      <c r="G36" s="43" t="s">
        <v>495</v>
      </c>
      <c r="H36" s="43" t="s">
        <v>497</v>
      </c>
      <c r="I36" s="119" t="s">
        <v>337</v>
      </c>
      <c r="J36" s="119" t="s">
        <v>828</v>
      </c>
      <c r="K36" s="119" t="s">
        <v>840</v>
      </c>
      <c r="L36" s="50">
        <v>5</v>
      </c>
      <c r="M36" s="119"/>
      <c r="N36" s="119"/>
      <c r="O36" s="119"/>
      <c r="P36" s="129" t="s">
        <v>507</v>
      </c>
      <c r="Q36" s="43" t="str">
        <f t="shared" si="6"/>
        <v>Ja</v>
      </c>
      <c r="R36" s="43" t="str">
        <f t="shared" si="6"/>
        <v>Ja</v>
      </c>
      <c r="S36" s="43" t="str">
        <f t="shared" si="6"/>
        <v>Optie</v>
      </c>
      <c r="T36" s="43" t="str">
        <f t="shared" si="6"/>
        <v>Ja</v>
      </c>
      <c r="U36" s="43" t="str">
        <f t="shared" si="6"/>
        <v>Ja</v>
      </c>
      <c r="V36" s="43" t="str">
        <f t="shared" si="6"/>
        <v>Ja</v>
      </c>
      <c r="W36" s="43" t="str">
        <f t="shared" si="6"/>
        <v>Nee</v>
      </c>
      <c r="X36" s="43" t="str">
        <f t="shared" si="6"/>
        <v>Ja</v>
      </c>
      <c r="Y36" s="43" t="str">
        <f t="shared" si="6"/>
        <v>Nee</v>
      </c>
      <c r="Z36" s="43" t="str">
        <f t="shared" si="6"/>
        <v>Nee</v>
      </c>
      <c r="AA36" s="43" t="str">
        <f t="shared" si="7"/>
        <v>Optie</v>
      </c>
      <c r="AB36" s="43" t="str">
        <f t="shared" si="7"/>
        <v>Nee</v>
      </c>
      <c r="AC36" s="43" t="str">
        <f t="shared" si="7"/>
        <v>Nvt</v>
      </c>
      <c r="AD36" s="43" t="str">
        <f t="shared" si="7"/>
        <v>Nvt</v>
      </c>
      <c r="AE36" s="43" t="str">
        <f t="shared" si="7"/>
        <v>Nvt</v>
      </c>
      <c r="AF36" s="43" t="str">
        <f t="shared" si="7"/>
        <v>Nvt</v>
      </c>
      <c r="AG36" s="43" t="str">
        <f t="shared" si="7"/>
        <v>Nvt</v>
      </c>
      <c r="AH36" s="43" t="str">
        <f t="shared" si="7"/>
        <v>Nvt</v>
      </c>
      <c r="AI36" s="43" t="str">
        <f t="shared" si="7"/>
        <v>Nvt</v>
      </c>
      <c r="AJ36" s="43" t="str">
        <f t="shared" si="7"/>
        <v>Nvt</v>
      </c>
      <c r="AK36" s="43" t="str">
        <f t="shared" si="8"/>
        <v>Nvt</v>
      </c>
      <c r="AL36" s="43" t="str">
        <f t="shared" si="8"/>
        <v>Nvt</v>
      </c>
      <c r="AM36" s="43" t="str">
        <f t="shared" si="8"/>
        <v>Nvt</v>
      </c>
      <c r="AN36" s="43" t="str">
        <f t="shared" si="8"/>
        <v>Nvt</v>
      </c>
      <c r="AO36" s="43" t="str">
        <f t="shared" si="8"/>
        <v>Nvt</v>
      </c>
      <c r="AP36" s="43" t="str">
        <f t="shared" si="8"/>
        <v>Nvt</v>
      </c>
      <c r="AQ36" s="43" t="str">
        <f t="shared" si="8"/>
        <v>Nvt</v>
      </c>
      <c r="AR36" s="43" t="str">
        <f t="shared" si="8"/>
        <v>Nvt</v>
      </c>
      <c r="AS36" s="43" t="str">
        <f t="shared" si="8"/>
        <v>Nvt</v>
      </c>
      <c r="AT36" s="43" t="str">
        <f t="shared" si="8"/>
        <v>Nvt</v>
      </c>
      <c r="AU36" s="43" t="str">
        <f t="shared" si="9"/>
        <v>Nvt</v>
      </c>
      <c r="AV36" s="43" t="str">
        <f t="shared" si="9"/>
        <v>Nvt</v>
      </c>
      <c r="AW36" s="43" t="str">
        <f t="shared" si="9"/>
        <v>Nvt</v>
      </c>
      <c r="AX36" s="43" t="str">
        <f t="shared" si="9"/>
        <v>Ja</v>
      </c>
      <c r="AY36" s="43" t="str">
        <f t="shared" si="9"/>
        <v>Ja</v>
      </c>
      <c r="AZ36" s="43" t="str">
        <f t="shared" si="9"/>
        <v>Nee</v>
      </c>
      <c r="BA36" s="43" t="str">
        <f t="shared" si="9"/>
        <v>Ja</v>
      </c>
      <c r="BB36" s="43" t="str">
        <f t="shared" si="9"/>
        <v>Ja</v>
      </c>
      <c r="BC36" s="43" t="str">
        <f t="shared" si="9"/>
        <v>Optie</v>
      </c>
      <c r="BD36" s="43" t="str">
        <f t="shared" si="9"/>
        <v>Ja</v>
      </c>
      <c r="BE36" s="43" t="str">
        <f t="shared" si="9"/>
        <v>Ja</v>
      </c>
      <c r="BF36" s="43" t="str">
        <f t="shared" si="9"/>
        <v>Nvt</v>
      </c>
      <c r="BG36" s="43" t="str">
        <f t="shared" si="9"/>
        <v>Nvt</v>
      </c>
      <c r="BH36" s="129" t="s">
        <v>878</v>
      </c>
      <c r="BI36" s="43" t="str">
        <f t="shared" si="10"/>
        <v>Ja</v>
      </c>
      <c r="BJ36" s="43" t="str">
        <f t="shared" si="10"/>
        <v>Ja</v>
      </c>
      <c r="BK36" s="43" t="str">
        <f t="shared" si="10"/>
        <v>Optie</v>
      </c>
      <c r="BL36" s="43" t="str">
        <f t="shared" si="10"/>
        <v>Ja</v>
      </c>
      <c r="BM36" s="43" t="str">
        <f t="shared" si="10"/>
        <v>Ja</v>
      </c>
      <c r="BN36" s="43" t="str">
        <f t="shared" si="10"/>
        <v>Ja</v>
      </c>
      <c r="BO36" s="43" t="str">
        <f t="shared" si="10"/>
        <v>Nee</v>
      </c>
      <c r="BP36" s="43" t="str">
        <f t="shared" si="10"/>
        <v>Ja</v>
      </c>
      <c r="BQ36" s="43" t="str">
        <f t="shared" si="10"/>
        <v>Nee</v>
      </c>
      <c r="BR36" s="43" t="str">
        <f t="shared" si="10"/>
        <v>Nee</v>
      </c>
      <c r="BS36" s="43" t="str">
        <f t="shared" si="11"/>
        <v>Ja</v>
      </c>
      <c r="BT36" s="43" t="str">
        <f t="shared" si="11"/>
        <v>Ja</v>
      </c>
      <c r="BU36" s="43" t="str">
        <f t="shared" si="11"/>
        <v>Ja</v>
      </c>
      <c r="BV36" s="43" t="str">
        <f t="shared" si="11"/>
        <v>Ja</v>
      </c>
      <c r="BW36" s="43" t="str">
        <f t="shared" si="11"/>
        <v>Ja</v>
      </c>
      <c r="BX36" s="43" t="str">
        <f t="shared" si="11"/>
        <v>Ja</v>
      </c>
      <c r="BY36" s="43" t="str">
        <f t="shared" si="11"/>
        <v>Ja</v>
      </c>
      <c r="BZ36" s="43" t="str">
        <f t="shared" si="11"/>
        <v>Optie</v>
      </c>
      <c r="CA36" s="43" t="str">
        <f t="shared" si="11"/>
        <v>Ja</v>
      </c>
      <c r="CB36" s="43" t="str">
        <f t="shared" si="11"/>
        <v>Ja</v>
      </c>
      <c r="CC36" s="43" t="str">
        <f t="shared" si="12"/>
        <v>Nee</v>
      </c>
      <c r="CD36" s="43" t="str">
        <f t="shared" si="12"/>
        <v>Ja</v>
      </c>
      <c r="CE36" s="43" t="str">
        <f t="shared" si="12"/>
        <v>Nee</v>
      </c>
      <c r="CF36" s="43" t="str">
        <f t="shared" si="12"/>
        <v>Nvt</v>
      </c>
      <c r="CG36" s="43" t="str">
        <f t="shared" si="12"/>
        <v>Nvt</v>
      </c>
      <c r="CH36" s="43" t="str">
        <f t="shared" si="12"/>
        <v>Nvt</v>
      </c>
      <c r="CI36" s="43" t="str">
        <f t="shared" si="12"/>
        <v>Nvt</v>
      </c>
      <c r="CJ36" s="43" t="str">
        <f t="shared" si="12"/>
        <v>Nvt</v>
      </c>
      <c r="CK36" s="43" t="str">
        <f t="shared" si="12"/>
        <v>Nvt</v>
      </c>
      <c r="CL36" s="43" t="str">
        <f t="shared" si="12"/>
        <v>Nvt</v>
      </c>
      <c r="CM36" s="43" t="str">
        <f t="shared" si="13"/>
        <v>Nvt</v>
      </c>
      <c r="CN36" s="43" t="str">
        <f t="shared" si="13"/>
        <v>Nvt</v>
      </c>
      <c r="CO36" s="43" t="str">
        <f t="shared" si="13"/>
        <v>Nvt</v>
      </c>
      <c r="CP36" s="43" t="str">
        <f t="shared" si="13"/>
        <v>Nvt</v>
      </c>
      <c r="CQ36" s="43" t="str">
        <f t="shared" si="13"/>
        <v>Nvt</v>
      </c>
      <c r="CR36" s="43" t="str">
        <f t="shared" si="13"/>
        <v>Nvt</v>
      </c>
      <c r="CS36" s="43" t="str">
        <f t="shared" si="13"/>
        <v>Nvt</v>
      </c>
      <c r="CT36" s="43" t="str">
        <f t="shared" si="13"/>
        <v>Nvt</v>
      </c>
      <c r="CU36" s="43" t="str">
        <f t="shared" si="13"/>
        <v>Nvt</v>
      </c>
      <c r="CV36" s="43" t="str">
        <f t="shared" si="13"/>
        <v>Nvt</v>
      </c>
      <c r="CW36" s="43" t="str">
        <f t="shared" si="14"/>
        <v>Nvt</v>
      </c>
      <c r="CX36" s="43" t="str">
        <f t="shared" si="14"/>
        <v>Nvt</v>
      </c>
      <c r="CY36" s="43" t="str">
        <f t="shared" si="14"/>
        <v>Nvt</v>
      </c>
      <c r="CZ36" s="43" t="str">
        <f t="shared" si="14"/>
        <v>Nvt</v>
      </c>
      <c r="DA36" s="43" t="str">
        <f t="shared" si="14"/>
        <v>Nvt</v>
      </c>
      <c r="DB36" s="43" t="str">
        <f t="shared" si="14"/>
        <v>Nvt</v>
      </c>
      <c r="DC36" s="43" t="str">
        <f t="shared" si="14"/>
        <v>Nvt</v>
      </c>
      <c r="DD36" s="43" t="str">
        <f t="shared" si="14"/>
        <v>Nvt</v>
      </c>
      <c r="DE36" s="43" t="str">
        <f t="shared" si="14"/>
        <v>Nvt</v>
      </c>
      <c r="DF36" s="43" t="str">
        <f t="shared" si="14"/>
        <v>Nvt</v>
      </c>
      <c r="DG36" s="43" t="str">
        <f t="shared" si="15"/>
        <v>Nvt</v>
      </c>
      <c r="DH36" s="43" t="str">
        <f t="shared" si="15"/>
        <v>Nvt</v>
      </c>
      <c r="DI36" s="43" t="str">
        <f t="shared" si="15"/>
        <v>Nvt</v>
      </c>
      <c r="DJ36" s="43" t="str">
        <f t="shared" si="15"/>
        <v>Nvt</v>
      </c>
      <c r="DK36" s="43" t="str">
        <f t="shared" si="15"/>
        <v>Nvt</v>
      </c>
      <c r="DL36" s="43" t="str">
        <f t="shared" si="15"/>
        <v>Nvt</v>
      </c>
      <c r="DM36" s="43" t="str">
        <f t="shared" si="15"/>
        <v>Nvt</v>
      </c>
      <c r="DN36" s="43" t="str">
        <f t="shared" si="15"/>
        <v>Nvt</v>
      </c>
      <c r="DO36" s="43" t="str">
        <f t="shared" si="15"/>
        <v>Nvt</v>
      </c>
      <c r="DP36" s="43" t="str">
        <f t="shared" si="15"/>
        <v>Nvt</v>
      </c>
      <c r="DQ36" s="43" t="str">
        <f t="shared" si="16"/>
        <v>Nvt</v>
      </c>
      <c r="DR36" s="43" t="str">
        <f t="shared" si="16"/>
        <v>Nvt</v>
      </c>
      <c r="DS36" s="43" t="str">
        <f t="shared" si="16"/>
        <v>Nvt</v>
      </c>
      <c r="DT36" s="43" t="str">
        <f t="shared" si="16"/>
        <v>Nvt</v>
      </c>
      <c r="DU36" s="43" t="str">
        <f t="shared" si="16"/>
        <v>Nvt</v>
      </c>
      <c r="DV36" s="43" t="str">
        <f t="shared" si="16"/>
        <v>Nvt</v>
      </c>
      <c r="DW36" s="43" t="str">
        <f t="shared" si="16"/>
        <v>Nvt</v>
      </c>
      <c r="DX36" s="43" t="str">
        <f t="shared" si="16"/>
        <v>Nvt</v>
      </c>
      <c r="DY36" s="43" t="str">
        <f t="shared" si="16"/>
        <v>Nvt</v>
      </c>
      <c r="DZ36" s="43" t="str">
        <f t="shared" si="16"/>
        <v>Nvt</v>
      </c>
      <c r="EA36" s="43" t="str">
        <f t="shared" si="17"/>
        <v>Nvt</v>
      </c>
      <c r="EB36" s="43" t="str">
        <f t="shared" si="17"/>
        <v>Nvt</v>
      </c>
      <c r="EC36" s="43" t="str">
        <f t="shared" si="17"/>
        <v>Nvt</v>
      </c>
      <c r="ED36" s="43" t="str">
        <f t="shared" si="17"/>
        <v>Ja</v>
      </c>
      <c r="EE36" s="43" t="str">
        <f t="shared" si="17"/>
        <v>Ja</v>
      </c>
      <c r="EF36" s="43" t="str">
        <f t="shared" si="17"/>
        <v>Ja</v>
      </c>
      <c r="EG36" s="43" t="str">
        <f t="shared" si="17"/>
        <v>Optie</v>
      </c>
      <c r="EH36" s="43" t="str">
        <f t="shared" si="17"/>
        <v>Ja</v>
      </c>
      <c r="EI36" s="43" t="str">
        <f t="shared" si="17"/>
        <v>Ja</v>
      </c>
      <c r="EJ36" s="43" t="str">
        <f t="shared" si="17"/>
        <v>Ja</v>
      </c>
      <c r="EK36" s="43" t="str">
        <f t="shared" si="18"/>
        <v>Ja</v>
      </c>
      <c r="EL36" s="43" t="str">
        <f t="shared" si="18"/>
        <v>Ja</v>
      </c>
      <c r="EM36" s="43" t="str">
        <f t="shared" si="18"/>
        <v>Optie</v>
      </c>
      <c r="EN36" s="43" t="str">
        <f t="shared" si="18"/>
        <v>Ja</v>
      </c>
      <c r="EO36" s="43" t="str">
        <f t="shared" si="18"/>
        <v>Ja</v>
      </c>
      <c r="EP36" s="43" t="str">
        <f t="shared" si="18"/>
        <v>Ja</v>
      </c>
      <c r="EQ36" s="43" t="str">
        <f t="shared" si="18"/>
        <v>Optie</v>
      </c>
      <c r="ER36" s="43" t="str">
        <f t="shared" si="18"/>
        <v>Nee</v>
      </c>
      <c r="ES36" s="43" t="str">
        <f t="shared" si="18"/>
        <v>Nvt</v>
      </c>
      <c r="ET36" s="43" t="str">
        <f t="shared" si="18"/>
        <v>Nvt</v>
      </c>
      <c r="EU36" s="43" t="str">
        <f t="shared" si="19"/>
        <v>Nvt</v>
      </c>
      <c r="EV36" s="43" t="str">
        <f t="shared" si="19"/>
        <v>Nvt</v>
      </c>
      <c r="EW36" s="43" t="str">
        <f t="shared" si="19"/>
        <v>Ja</v>
      </c>
      <c r="EX36" s="43" t="str">
        <f t="shared" si="19"/>
        <v>Ja</v>
      </c>
      <c r="EY36" s="43" t="str">
        <f t="shared" si="19"/>
        <v>Ja</v>
      </c>
      <c r="EZ36" s="43" t="str">
        <f t="shared" si="19"/>
        <v>Optie</v>
      </c>
      <c r="FA36" s="43" t="str">
        <f t="shared" si="19"/>
        <v>Ja</v>
      </c>
      <c r="FB36" s="43" t="str">
        <f t="shared" si="19"/>
        <v>Ja</v>
      </c>
      <c r="FC36" s="43" t="str">
        <f t="shared" si="19"/>
        <v>Ja</v>
      </c>
      <c r="FD36" s="43" t="str">
        <f t="shared" si="19"/>
        <v>Optie</v>
      </c>
      <c r="FE36" s="43" t="str">
        <f t="shared" si="20"/>
        <v>Ja</v>
      </c>
      <c r="FF36" s="43" t="str">
        <f t="shared" si="20"/>
        <v>Ja</v>
      </c>
      <c r="FG36" s="43" t="str">
        <f t="shared" si="20"/>
        <v>Optie</v>
      </c>
      <c r="FH36" s="43" t="str">
        <f t="shared" si="20"/>
        <v>Ja</v>
      </c>
      <c r="FI36" s="43" t="str">
        <f t="shared" si="20"/>
        <v>Ja</v>
      </c>
      <c r="FJ36" s="43" t="str">
        <f t="shared" si="20"/>
        <v>Ja</v>
      </c>
      <c r="FK36" s="43" t="str">
        <f t="shared" si="20"/>
        <v>Ja</v>
      </c>
      <c r="FL36" s="43" t="str">
        <f t="shared" si="20"/>
        <v>Ja</v>
      </c>
      <c r="FM36" s="43" t="str">
        <f t="shared" si="20"/>
        <v>Optie</v>
      </c>
      <c r="FN36" s="43" t="str">
        <f t="shared" si="20"/>
        <v>Optie</v>
      </c>
      <c r="FO36" s="43" t="str">
        <f t="shared" si="21"/>
        <v>Optie</v>
      </c>
      <c r="FP36" s="43" t="str">
        <f t="shared" si="21"/>
        <v>Optie</v>
      </c>
      <c r="FQ36" s="43" t="str">
        <f t="shared" si="21"/>
        <v>Nee</v>
      </c>
      <c r="FR36" s="43" t="str">
        <f t="shared" si="21"/>
        <v>Optie</v>
      </c>
      <c r="FS36" s="43" t="str">
        <f t="shared" si="21"/>
        <v>Ja</v>
      </c>
      <c r="FT36" s="43" t="str">
        <f t="shared" si="21"/>
        <v>Ja</v>
      </c>
      <c r="FU36" s="43" t="str">
        <f t="shared" si="21"/>
        <v>Ja</v>
      </c>
      <c r="FV36" s="43" t="str">
        <f t="shared" si="21"/>
        <v>Ja</v>
      </c>
      <c r="FW36" s="43" t="str">
        <f t="shared" si="21"/>
        <v>Optie</v>
      </c>
      <c r="FX36" s="43" t="str">
        <f t="shared" si="21"/>
        <v>Ja</v>
      </c>
      <c r="FY36" s="43" t="str">
        <f t="shared" si="22"/>
        <v>Ja</v>
      </c>
      <c r="FZ36" s="43" t="str">
        <f t="shared" si="22"/>
        <v>Ja</v>
      </c>
      <c r="GA36" s="43" t="str">
        <f t="shared" si="22"/>
        <v>Ja</v>
      </c>
      <c r="GB36" s="43" t="str">
        <f t="shared" si="22"/>
        <v>Ja</v>
      </c>
      <c r="GC36" s="43" t="str">
        <f t="shared" si="22"/>
        <v>Ja</v>
      </c>
      <c r="GD36" s="43" t="str">
        <f t="shared" si="22"/>
        <v>Ja</v>
      </c>
      <c r="GE36" s="43" t="str">
        <f t="shared" si="22"/>
        <v>Ja</v>
      </c>
      <c r="GF36" s="43" t="str">
        <f t="shared" si="22"/>
        <v>Nee</v>
      </c>
    </row>
    <row r="37" spans="1:188" x14ac:dyDescent="0.3">
      <c r="A37" s="45"/>
      <c r="B37" s="47" t="s">
        <v>564</v>
      </c>
      <c r="C37" s="47" t="s">
        <v>494</v>
      </c>
      <c r="D37" s="45" t="s">
        <v>328</v>
      </c>
      <c r="E37" s="43" t="s">
        <v>494</v>
      </c>
      <c r="F37" s="45" t="s">
        <v>432</v>
      </c>
      <c r="G37" s="43" t="s">
        <v>495</v>
      </c>
      <c r="H37" s="43" t="s">
        <v>497</v>
      </c>
      <c r="I37" s="119" t="s">
        <v>337</v>
      </c>
      <c r="J37" s="119" t="s">
        <v>827</v>
      </c>
      <c r="K37" s="119" t="s">
        <v>839</v>
      </c>
      <c r="L37" s="50">
        <v>1</v>
      </c>
      <c r="M37" s="119"/>
      <c r="N37" s="119"/>
      <c r="O37" s="119"/>
      <c r="P37" s="129" t="s">
        <v>507</v>
      </c>
      <c r="Q37" s="43" t="str">
        <f t="shared" si="6"/>
        <v>Ja</v>
      </c>
      <c r="R37" s="43" t="str">
        <f t="shared" si="6"/>
        <v>Ja</v>
      </c>
      <c r="S37" s="43" t="str">
        <f t="shared" si="6"/>
        <v>Optie</v>
      </c>
      <c r="T37" s="43" t="str">
        <f t="shared" si="6"/>
        <v>Ja</v>
      </c>
      <c r="U37" s="43" t="str">
        <f t="shared" si="6"/>
        <v>Ja</v>
      </c>
      <c r="V37" s="43" t="str">
        <f t="shared" si="6"/>
        <v>Ja</v>
      </c>
      <c r="W37" s="43" t="str">
        <f t="shared" si="6"/>
        <v>Nee</v>
      </c>
      <c r="X37" s="43" t="str">
        <f t="shared" si="6"/>
        <v>Ja</v>
      </c>
      <c r="Y37" s="43" t="str">
        <f t="shared" si="6"/>
        <v>Nee</v>
      </c>
      <c r="Z37" s="43" t="str">
        <f t="shared" si="6"/>
        <v>Nee</v>
      </c>
      <c r="AA37" s="43" t="str">
        <f t="shared" si="7"/>
        <v>Optie</v>
      </c>
      <c r="AB37" s="43" t="str">
        <f t="shared" si="7"/>
        <v>Nee</v>
      </c>
      <c r="AC37" s="43" t="str">
        <f t="shared" si="7"/>
        <v>Nvt</v>
      </c>
      <c r="AD37" s="43" t="str">
        <f t="shared" si="7"/>
        <v>Nvt</v>
      </c>
      <c r="AE37" s="43" t="str">
        <f t="shared" si="7"/>
        <v>Nvt</v>
      </c>
      <c r="AF37" s="43" t="str">
        <f t="shared" si="7"/>
        <v>Nvt</v>
      </c>
      <c r="AG37" s="43" t="str">
        <f t="shared" si="7"/>
        <v>Nvt</v>
      </c>
      <c r="AH37" s="43" t="str">
        <f t="shared" si="7"/>
        <v>Nvt</v>
      </c>
      <c r="AI37" s="43" t="str">
        <f t="shared" si="7"/>
        <v>Nvt</v>
      </c>
      <c r="AJ37" s="43" t="str">
        <f t="shared" si="7"/>
        <v>Nvt</v>
      </c>
      <c r="AK37" s="43" t="str">
        <f t="shared" si="8"/>
        <v>Nvt</v>
      </c>
      <c r="AL37" s="43" t="str">
        <f t="shared" si="8"/>
        <v>Nvt</v>
      </c>
      <c r="AM37" s="43" t="str">
        <f t="shared" si="8"/>
        <v>Nvt</v>
      </c>
      <c r="AN37" s="43" t="str">
        <f t="shared" si="8"/>
        <v>Nvt</v>
      </c>
      <c r="AO37" s="43" t="str">
        <f t="shared" si="8"/>
        <v>Nvt</v>
      </c>
      <c r="AP37" s="43" t="str">
        <f t="shared" si="8"/>
        <v>Nvt</v>
      </c>
      <c r="AQ37" s="43" t="str">
        <f t="shared" si="8"/>
        <v>Nvt</v>
      </c>
      <c r="AR37" s="43" t="str">
        <f t="shared" si="8"/>
        <v>Nvt</v>
      </c>
      <c r="AS37" s="43" t="str">
        <f t="shared" si="8"/>
        <v>Nvt</v>
      </c>
      <c r="AT37" s="43" t="str">
        <f t="shared" si="8"/>
        <v>Nvt</v>
      </c>
      <c r="AU37" s="43" t="str">
        <f t="shared" si="9"/>
        <v>Nvt</v>
      </c>
      <c r="AV37" s="43" t="str">
        <f t="shared" si="9"/>
        <v>Nvt</v>
      </c>
      <c r="AW37" s="43" t="str">
        <f t="shared" si="9"/>
        <v>Nvt</v>
      </c>
      <c r="AX37" s="43" t="str">
        <f t="shared" si="9"/>
        <v>Ja</v>
      </c>
      <c r="AY37" s="43" t="str">
        <f t="shared" si="9"/>
        <v>Ja</v>
      </c>
      <c r="AZ37" s="43" t="str">
        <f t="shared" si="9"/>
        <v>Nee</v>
      </c>
      <c r="BA37" s="43" t="str">
        <f t="shared" si="9"/>
        <v>Ja</v>
      </c>
      <c r="BB37" s="43" t="str">
        <f t="shared" si="9"/>
        <v>Ja</v>
      </c>
      <c r="BC37" s="43" t="str">
        <f t="shared" si="9"/>
        <v>Optie</v>
      </c>
      <c r="BD37" s="43" t="str">
        <f t="shared" si="9"/>
        <v>Ja</v>
      </c>
      <c r="BE37" s="43" t="str">
        <f t="shared" si="9"/>
        <v>Ja</v>
      </c>
      <c r="BF37" s="43" t="str">
        <f t="shared" si="9"/>
        <v>Nvt</v>
      </c>
      <c r="BG37" s="43" t="str">
        <f t="shared" si="9"/>
        <v>Nvt</v>
      </c>
      <c r="BH37" s="129" t="s">
        <v>878</v>
      </c>
      <c r="BI37" s="43" t="str">
        <f t="shared" si="10"/>
        <v>Ja</v>
      </c>
      <c r="BJ37" s="43" t="str">
        <f t="shared" si="10"/>
        <v>Ja</v>
      </c>
      <c r="BK37" s="43" t="str">
        <f t="shared" si="10"/>
        <v>Optie</v>
      </c>
      <c r="BL37" s="43" t="str">
        <f t="shared" si="10"/>
        <v>Ja</v>
      </c>
      <c r="BM37" s="43" t="str">
        <f t="shared" si="10"/>
        <v>Ja</v>
      </c>
      <c r="BN37" s="43" t="str">
        <f t="shared" si="10"/>
        <v>Ja</v>
      </c>
      <c r="BO37" s="43" t="str">
        <f t="shared" si="10"/>
        <v>Nee</v>
      </c>
      <c r="BP37" s="43" t="str">
        <f t="shared" si="10"/>
        <v>Ja</v>
      </c>
      <c r="BQ37" s="43" t="str">
        <f t="shared" si="10"/>
        <v>Nee</v>
      </c>
      <c r="BR37" s="43" t="str">
        <f t="shared" si="10"/>
        <v>Nee</v>
      </c>
      <c r="BS37" s="43" t="str">
        <f t="shared" si="11"/>
        <v>Ja</v>
      </c>
      <c r="BT37" s="43" t="str">
        <f t="shared" si="11"/>
        <v>Ja</v>
      </c>
      <c r="BU37" s="43" t="str">
        <f t="shared" si="11"/>
        <v>Ja</v>
      </c>
      <c r="BV37" s="43" t="str">
        <f t="shared" si="11"/>
        <v>Ja</v>
      </c>
      <c r="BW37" s="43" t="str">
        <f t="shared" si="11"/>
        <v>Ja</v>
      </c>
      <c r="BX37" s="43" t="str">
        <f t="shared" si="11"/>
        <v>Ja</v>
      </c>
      <c r="BY37" s="43" t="str">
        <f t="shared" si="11"/>
        <v>Ja</v>
      </c>
      <c r="BZ37" s="43" t="str">
        <f t="shared" si="11"/>
        <v>Optie</v>
      </c>
      <c r="CA37" s="43" t="str">
        <f t="shared" si="11"/>
        <v>Ja</v>
      </c>
      <c r="CB37" s="43" t="str">
        <f t="shared" si="11"/>
        <v>Ja</v>
      </c>
      <c r="CC37" s="43" t="str">
        <f t="shared" si="12"/>
        <v>Nee</v>
      </c>
      <c r="CD37" s="43" t="str">
        <f t="shared" si="12"/>
        <v>Ja</v>
      </c>
      <c r="CE37" s="43" t="str">
        <f t="shared" si="12"/>
        <v>Nee</v>
      </c>
      <c r="CF37" s="43" t="str">
        <f t="shared" si="12"/>
        <v>Nvt</v>
      </c>
      <c r="CG37" s="43" t="str">
        <f t="shared" si="12"/>
        <v>Nvt</v>
      </c>
      <c r="CH37" s="43" t="str">
        <f t="shared" si="12"/>
        <v>Nvt</v>
      </c>
      <c r="CI37" s="43" t="str">
        <f t="shared" si="12"/>
        <v>Nvt</v>
      </c>
      <c r="CJ37" s="43" t="str">
        <f t="shared" si="12"/>
        <v>Nvt</v>
      </c>
      <c r="CK37" s="43" t="str">
        <f t="shared" si="12"/>
        <v>Nvt</v>
      </c>
      <c r="CL37" s="43" t="str">
        <f t="shared" si="12"/>
        <v>Nvt</v>
      </c>
      <c r="CM37" s="43" t="str">
        <f t="shared" si="13"/>
        <v>Nvt</v>
      </c>
      <c r="CN37" s="43" t="str">
        <f t="shared" si="13"/>
        <v>Nvt</v>
      </c>
      <c r="CO37" s="43" t="str">
        <f t="shared" si="13"/>
        <v>Nvt</v>
      </c>
      <c r="CP37" s="43" t="str">
        <f t="shared" si="13"/>
        <v>Nvt</v>
      </c>
      <c r="CQ37" s="43" t="str">
        <f t="shared" si="13"/>
        <v>Nvt</v>
      </c>
      <c r="CR37" s="43" t="str">
        <f t="shared" si="13"/>
        <v>Nvt</v>
      </c>
      <c r="CS37" s="43" t="str">
        <f t="shared" si="13"/>
        <v>Nvt</v>
      </c>
      <c r="CT37" s="43" t="str">
        <f t="shared" si="13"/>
        <v>Nvt</v>
      </c>
      <c r="CU37" s="43" t="str">
        <f t="shared" si="13"/>
        <v>Nvt</v>
      </c>
      <c r="CV37" s="43" t="str">
        <f t="shared" si="13"/>
        <v>Nvt</v>
      </c>
      <c r="CW37" s="43" t="str">
        <f t="shared" si="14"/>
        <v>Nvt</v>
      </c>
      <c r="CX37" s="43" t="str">
        <f t="shared" si="14"/>
        <v>Nvt</v>
      </c>
      <c r="CY37" s="43" t="str">
        <f t="shared" si="14"/>
        <v>Nvt</v>
      </c>
      <c r="CZ37" s="43" t="str">
        <f t="shared" si="14"/>
        <v>Nvt</v>
      </c>
      <c r="DA37" s="43" t="str">
        <f t="shared" si="14"/>
        <v>Nvt</v>
      </c>
      <c r="DB37" s="43" t="str">
        <f t="shared" si="14"/>
        <v>Nvt</v>
      </c>
      <c r="DC37" s="43" t="str">
        <f t="shared" si="14"/>
        <v>Nvt</v>
      </c>
      <c r="DD37" s="43" t="str">
        <f t="shared" si="14"/>
        <v>Nvt</v>
      </c>
      <c r="DE37" s="43" t="str">
        <f t="shared" si="14"/>
        <v>Nvt</v>
      </c>
      <c r="DF37" s="43" t="str">
        <f t="shared" si="14"/>
        <v>Nvt</v>
      </c>
      <c r="DG37" s="43" t="str">
        <f t="shared" si="15"/>
        <v>Nvt</v>
      </c>
      <c r="DH37" s="43" t="str">
        <f t="shared" si="15"/>
        <v>Nvt</v>
      </c>
      <c r="DI37" s="43" t="str">
        <f t="shared" si="15"/>
        <v>Nvt</v>
      </c>
      <c r="DJ37" s="43" t="str">
        <f t="shared" si="15"/>
        <v>Nvt</v>
      </c>
      <c r="DK37" s="43" t="str">
        <f t="shared" si="15"/>
        <v>Nvt</v>
      </c>
      <c r="DL37" s="43" t="str">
        <f t="shared" si="15"/>
        <v>Nvt</v>
      </c>
      <c r="DM37" s="43" t="str">
        <f t="shared" si="15"/>
        <v>Nvt</v>
      </c>
      <c r="DN37" s="43" t="str">
        <f t="shared" si="15"/>
        <v>Nvt</v>
      </c>
      <c r="DO37" s="43" t="str">
        <f t="shared" si="15"/>
        <v>Nvt</v>
      </c>
      <c r="DP37" s="43" t="str">
        <f t="shared" si="15"/>
        <v>Nvt</v>
      </c>
      <c r="DQ37" s="43" t="str">
        <f t="shared" si="16"/>
        <v>Nvt</v>
      </c>
      <c r="DR37" s="43" t="str">
        <f t="shared" si="16"/>
        <v>Nvt</v>
      </c>
      <c r="DS37" s="43" t="str">
        <f t="shared" si="16"/>
        <v>Nvt</v>
      </c>
      <c r="DT37" s="43" t="str">
        <f t="shared" si="16"/>
        <v>Nvt</v>
      </c>
      <c r="DU37" s="43" t="str">
        <f t="shared" si="16"/>
        <v>Nvt</v>
      </c>
      <c r="DV37" s="43" t="str">
        <f t="shared" si="16"/>
        <v>Nvt</v>
      </c>
      <c r="DW37" s="43" t="str">
        <f t="shared" si="16"/>
        <v>Nvt</v>
      </c>
      <c r="DX37" s="43" t="str">
        <f t="shared" si="16"/>
        <v>Nvt</v>
      </c>
      <c r="DY37" s="43" t="str">
        <f t="shared" si="16"/>
        <v>Nvt</v>
      </c>
      <c r="DZ37" s="43" t="str">
        <f t="shared" si="16"/>
        <v>Nvt</v>
      </c>
      <c r="EA37" s="43" t="str">
        <f t="shared" si="17"/>
        <v>Nvt</v>
      </c>
      <c r="EB37" s="43" t="str">
        <f t="shared" si="17"/>
        <v>Nvt</v>
      </c>
      <c r="EC37" s="43" t="str">
        <f t="shared" si="17"/>
        <v>Nvt</v>
      </c>
      <c r="ED37" s="43" t="str">
        <f t="shared" si="17"/>
        <v>Ja</v>
      </c>
      <c r="EE37" s="43" t="str">
        <f t="shared" si="17"/>
        <v>Ja</v>
      </c>
      <c r="EF37" s="43" t="str">
        <f t="shared" si="17"/>
        <v>Ja</v>
      </c>
      <c r="EG37" s="43" t="str">
        <f t="shared" si="17"/>
        <v>Optie</v>
      </c>
      <c r="EH37" s="43" t="str">
        <f t="shared" si="17"/>
        <v>Ja</v>
      </c>
      <c r="EI37" s="43" t="str">
        <f t="shared" si="17"/>
        <v>Ja</v>
      </c>
      <c r="EJ37" s="43" t="str">
        <f t="shared" si="17"/>
        <v>Ja</v>
      </c>
      <c r="EK37" s="43" t="str">
        <f t="shared" si="18"/>
        <v>Ja</v>
      </c>
      <c r="EL37" s="43" t="str">
        <f t="shared" si="18"/>
        <v>Ja</v>
      </c>
      <c r="EM37" s="43" t="str">
        <f t="shared" si="18"/>
        <v>Optie</v>
      </c>
      <c r="EN37" s="43" t="str">
        <f t="shared" si="18"/>
        <v>Ja</v>
      </c>
      <c r="EO37" s="43" t="str">
        <f t="shared" si="18"/>
        <v>Ja</v>
      </c>
      <c r="EP37" s="43" t="str">
        <f t="shared" si="18"/>
        <v>Ja</v>
      </c>
      <c r="EQ37" s="43" t="str">
        <f t="shared" si="18"/>
        <v>Optie</v>
      </c>
      <c r="ER37" s="43" t="str">
        <f t="shared" si="18"/>
        <v>Nee</v>
      </c>
      <c r="ES37" s="43" t="str">
        <f t="shared" si="18"/>
        <v>Nvt</v>
      </c>
      <c r="ET37" s="43" t="str">
        <f t="shared" si="18"/>
        <v>Nvt</v>
      </c>
      <c r="EU37" s="43" t="str">
        <f t="shared" si="19"/>
        <v>Nvt</v>
      </c>
      <c r="EV37" s="43" t="str">
        <f t="shared" si="19"/>
        <v>Nvt</v>
      </c>
      <c r="EW37" s="43" t="str">
        <f t="shared" si="19"/>
        <v>Ja</v>
      </c>
      <c r="EX37" s="43" t="str">
        <f t="shared" si="19"/>
        <v>Ja</v>
      </c>
      <c r="EY37" s="43" t="str">
        <f t="shared" si="19"/>
        <v>Ja</v>
      </c>
      <c r="EZ37" s="43" t="str">
        <f t="shared" si="19"/>
        <v>Optie</v>
      </c>
      <c r="FA37" s="43" t="str">
        <f t="shared" si="19"/>
        <v>Ja</v>
      </c>
      <c r="FB37" s="43" t="str">
        <f t="shared" si="19"/>
        <v>Ja</v>
      </c>
      <c r="FC37" s="43" t="str">
        <f t="shared" si="19"/>
        <v>Ja</v>
      </c>
      <c r="FD37" s="43" t="str">
        <f t="shared" si="19"/>
        <v>Optie</v>
      </c>
      <c r="FE37" s="43" t="str">
        <f t="shared" si="20"/>
        <v>Ja</v>
      </c>
      <c r="FF37" s="43" t="str">
        <f t="shared" si="20"/>
        <v>Ja</v>
      </c>
      <c r="FG37" s="43" t="str">
        <f t="shared" si="20"/>
        <v>Optie</v>
      </c>
      <c r="FH37" s="43" t="str">
        <f t="shared" si="20"/>
        <v>Ja</v>
      </c>
      <c r="FI37" s="43" t="str">
        <f t="shared" si="20"/>
        <v>Ja</v>
      </c>
      <c r="FJ37" s="43" t="str">
        <f t="shared" si="20"/>
        <v>Ja</v>
      </c>
      <c r="FK37" s="43" t="str">
        <f t="shared" si="20"/>
        <v>Ja</v>
      </c>
      <c r="FL37" s="43" t="str">
        <f t="shared" si="20"/>
        <v>Ja</v>
      </c>
      <c r="FM37" s="43" t="str">
        <f t="shared" si="20"/>
        <v>Optie</v>
      </c>
      <c r="FN37" s="43" t="str">
        <f t="shared" si="20"/>
        <v>Optie</v>
      </c>
      <c r="FO37" s="43" t="str">
        <f t="shared" si="21"/>
        <v>Optie</v>
      </c>
      <c r="FP37" s="43" t="str">
        <f t="shared" si="21"/>
        <v>Optie</v>
      </c>
      <c r="FQ37" s="43" t="str">
        <f t="shared" si="21"/>
        <v>Nee</v>
      </c>
      <c r="FR37" s="43" t="str">
        <f t="shared" si="21"/>
        <v>Optie</v>
      </c>
      <c r="FS37" s="43" t="str">
        <f t="shared" si="21"/>
        <v>Ja</v>
      </c>
      <c r="FT37" s="43" t="str">
        <f t="shared" si="21"/>
        <v>Ja</v>
      </c>
      <c r="FU37" s="43" t="str">
        <f t="shared" si="21"/>
        <v>Ja</v>
      </c>
      <c r="FV37" s="43" t="str">
        <f t="shared" si="21"/>
        <v>Ja</v>
      </c>
      <c r="FW37" s="43" t="str">
        <f t="shared" si="21"/>
        <v>Optie</v>
      </c>
      <c r="FX37" s="43" t="str">
        <f t="shared" si="21"/>
        <v>Ja</v>
      </c>
      <c r="FY37" s="43" t="str">
        <f t="shared" si="22"/>
        <v>Ja</v>
      </c>
      <c r="FZ37" s="43" t="str">
        <f t="shared" si="22"/>
        <v>Ja</v>
      </c>
      <c r="GA37" s="43" t="str">
        <f t="shared" si="22"/>
        <v>Ja</v>
      </c>
      <c r="GB37" s="43" t="str">
        <f t="shared" si="22"/>
        <v>Ja</v>
      </c>
      <c r="GC37" s="43" t="str">
        <f t="shared" si="22"/>
        <v>Ja</v>
      </c>
      <c r="GD37" s="43" t="str">
        <f t="shared" si="22"/>
        <v>Ja</v>
      </c>
      <c r="GE37" s="43" t="str">
        <f t="shared" si="22"/>
        <v>Ja</v>
      </c>
      <c r="GF37" s="43" t="str">
        <f t="shared" si="22"/>
        <v>Nee</v>
      </c>
    </row>
    <row r="38" spans="1:188" x14ac:dyDescent="0.3">
      <c r="A38" s="45"/>
      <c r="B38" s="47" t="s">
        <v>566</v>
      </c>
      <c r="C38" s="47" t="s">
        <v>494</v>
      </c>
      <c r="D38" s="45" t="s">
        <v>328</v>
      </c>
      <c r="E38" s="43" t="s">
        <v>494</v>
      </c>
      <c r="F38" s="45" t="s">
        <v>337</v>
      </c>
      <c r="G38" s="43" t="s">
        <v>495</v>
      </c>
      <c r="H38" s="43" t="s">
        <v>497</v>
      </c>
      <c r="I38" s="119" t="s">
        <v>337</v>
      </c>
      <c r="J38" s="119" t="s">
        <v>828</v>
      </c>
      <c r="K38" s="119" t="s">
        <v>839</v>
      </c>
      <c r="L38" s="50">
        <v>4</v>
      </c>
      <c r="M38" s="119"/>
      <c r="N38" s="119"/>
      <c r="O38" s="119"/>
      <c r="P38" s="129" t="s">
        <v>507</v>
      </c>
      <c r="Q38" s="43" t="str">
        <f t="shared" si="6"/>
        <v>Ja</v>
      </c>
      <c r="R38" s="43" t="str">
        <f t="shared" si="6"/>
        <v>Ja</v>
      </c>
      <c r="S38" s="43" t="str">
        <f t="shared" si="6"/>
        <v>Optie</v>
      </c>
      <c r="T38" s="43" t="str">
        <f t="shared" si="6"/>
        <v>Ja</v>
      </c>
      <c r="U38" s="43" t="str">
        <f t="shared" si="6"/>
        <v>Ja</v>
      </c>
      <c r="V38" s="43" t="str">
        <f t="shared" si="6"/>
        <v>Ja</v>
      </c>
      <c r="W38" s="43" t="str">
        <f t="shared" si="6"/>
        <v>Nee</v>
      </c>
      <c r="X38" s="43" t="str">
        <f t="shared" si="6"/>
        <v>Ja</v>
      </c>
      <c r="Y38" s="43" t="str">
        <f t="shared" si="6"/>
        <v>Nee</v>
      </c>
      <c r="Z38" s="43" t="str">
        <f t="shared" si="6"/>
        <v>Nee</v>
      </c>
      <c r="AA38" s="43" t="str">
        <f t="shared" si="7"/>
        <v>Optie</v>
      </c>
      <c r="AB38" s="43" t="str">
        <f t="shared" si="7"/>
        <v>Nee</v>
      </c>
      <c r="AC38" s="43" t="str">
        <f t="shared" si="7"/>
        <v>Nvt</v>
      </c>
      <c r="AD38" s="43" t="str">
        <f t="shared" si="7"/>
        <v>Nvt</v>
      </c>
      <c r="AE38" s="43" t="str">
        <f t="shared" si="7"/>
        <v>Nvt</v>
      </c>
      <c r="AF38" s="43" t="str">
        <f t="shared" si="7"/>
        <v>Nvt</v>
      </c>
      <c r="AG38" s="43" t="str">
        <f t="shared" si="7"/>
        <v>Nvt</v>
      </c>
      <c r="AH38" s="43" t="str">
        <f t="shared" si="7"/>
        <v>Nvt</v>
      </c>
      <c r="AI38" s="43" t="str">
        <f t="shared" si="7"/>
        <v>Nvt</v>
      </c>
      <c r="AJ38" s="43" t="str">
        <f t="shared" si="7"/>
        <v>Nvt</v>
      </c>
      <c r="AK38" s="43" t="str">
        <f t="shared" si="8"/>
        <v>Nvt</v>
      </c>
      <c r="AL38" s="43" t="str">
        <f t="shared" si="8"/>
        <v>Nvt</v>
      </c>
      <c r="AM38" s="43" t="str">
        <f t="shared" si="8"/>
        <v>Nvt</v>
      </c>
      <c r="AN38" s="43" t="str">
        <f t="shared" si="8"/>
        <v>Nvt</v>
      </c>
      <c r="AO38" s="43" t="str">
        <f t="shared" si="8"/>
        <v>Nvt</v>
      </c>
      <c r="AP38" s="43" t="str">
        <f t="shared" si="8"/>
        <v>Nvt</v>
      </c>
      <c r="AQ38" s="43" t="str">
        <f t="shared" si="8"/>
        <v>Nvt</v>
      </c>
      <c r="AR38" s="43" t="str">
        <f t="shared" si="8"/>
        <v>Nvt</v>
      </c>
      <c r="AS38" s="43" t="str">
        <f t="shared" si="8"/>
        <v>Nvt</v>
      </c>
      <c r="AT38" s="43" t="str">
        <f t="shared" si="8"/>
        <v>Nvt</v>
      </c>
      <c r="AU38" s="43" t="str">
        <f t="shared" si="9"/>
        <v>Nvt</v>
      </c>
      <c r="AV38" s="43" t="str">
        <f t="shared" si="9"/>
        <v>Nvt</v>
      </c>
      <c r="AW38" s="43" t="str">
        <f t="shared" si="9"/>
        <v>Nvt</v>
      </c>
      <c r="AX38" s="43" t="str">
        <f t="shared" si="9"/>
        <v>Ja</v>
      </c>
      <c r="AY38" s="43" t="str">
        <f t="shared" si="9"/>
        <v>Ja</v>
      </c>
      <c r="AZ38" s="43" t="str">
        <f t="shared" si="9"/>
        <v>Nee</v>
      </c>
      <c r="BA38" s="43" t="str">
        <f t="shared" si="9"/>
        <v>Ja</v>
      </c>
      <c r="BB38" s="43" t="str">
        <f t="shared" si="9"/>
        <v>Ja</v>
      </c>
      <c r="BC38" s="43" t="str">
        <f t="shared" si="9"/>
        <v>Optie</v>
      </c>
      <c r="BD38" s="43" t="str">
        <f t="shared" si="9"/>
        <v>Ja</v>
      </c>
      <c r="BE38" s="43" t="str">
        <f t="shared" si="9"/>
        <v>Ja</v>
      </c>
      <c r="BF38" s="43" t="str">
        <f t="shared" si="9"/>
        <v>Nvt</v>
      </c>
      <c r="BG38" s="43" t="str">
        <f t="shared" si="9"/>
        <v>Nvt</v>
      </c>
      <c r="BH38" s="129" t="s">
        <v>878</v>
      </c>
      <c r="BI38" s="43" t="str">
        <f t="shared" si="10"/>
        <v>Ja</v>
      </c>
      <c r="BJ38" s="43" t="str">
        <f t="shared" si="10"/>
        <v>Ja</v>
      </c>
      <c r="BK38" s="43" t="str">
        <f t="shared" si="10"/>
        <v>Optie</v>
      </c>
      <c r="BL38" s="43" t="str">
        <f t="shared" si="10"/>
        <v>Ja</v>
      </c>
      <c r="BM38" s="43" t="str">
        <f t="shared" si="10"/>
        <v>Ja</v>
      </c>
      <c r="BN38" s="43" t="str">
        <f t="shared" si="10"/>
        <v>Ja</v>
      </c>
      <c r="BO38" s="43" t="str">
        <f t="shared" si="10"/>
        <v>Nee</v>
      </c>
      <c r="BP38" s="43" t="str">
        <f t="shared" si="10"/>
        <v>Ja</v>
      </c>
      <c r="BQ38" s="43" t="str">
        <f t="shared" si="10"/>
        <v>Nee</v>
      </c>
      <c r="BR38" s="43" t="str">
        <f t="shared" si="10"/>
        <v>Nee</v>
      </c>
      <c r="BS38" s="43" t="str">
        <f t="shared" si="11"/>
        <v>Ja</v>
      </c>
      <c r="BT38" s="43" t="str">
        <f t="shared" si="11"/>
        <v>Ja</v>
      </c>
      <c r="BU38" s="43" t="str">
        <f t="shared" si="11"/>
        <v>Ja</v>
      </c>
      <c r="BV38" s="43" t="str">
        <f t="shared" si="11"/>
        <v>Ja</v>
      </c>
      <c r="BW38" s="43" t="str">
        <f t="shared" si="11"/>
        <v>Ja</v>
      </c>
      <c r="BX38" s="43" t="str">
        <f t="shared" si="11"/>
        <v>Ja</v>
      </c>
      <c r="BY38" s="43" t="str">
        <f t="shared" si="11"/>
        <v>Ja</v>
      </c>
      <c r="BZ38" s="43" t="str">
        <f t="shared" si="11"/>
        <v>Optie</v>
      </c>
      <c r="CA38" s="43" t="str">
        <f t="shared" si="11"/>
        <v>Ja</v>
      </c>
      <c r="CB38" s="43" t="str">
        <f t="shared" si="11"/>
        <v>Ja</v>
      </c>
      <c r="CC38" s="43" t="str">
        <f t="shared" si="12"/>
        <v>Nee</v>
      </c>
      <c r="CD38" s="43" t="str">
        <f t="shared" si="12"/>
        <v>Ja</v>
      </c>
      <c r="CE38" s="43" t="str">
        <f t="shared" si="12"/>
        <v>Nee</v>
      </c>
      <c r="CF38" s="43" t="str">
        <f t="shared" si="12"/>
        <v>Nvt</v>
      </c>
      <c r="CG38" s="43" t="str">
        <f t="shared" si="12"/>
        <v>Nvt</v>
      </c>
      <c r="CH38" s="43" t="str">
        <f t="shared" si="12"/>
        <v>Nvt</v>
      </c>
      <c r="CI38" s="43" t="str">
        <f t="shared" si="12"/>
        <v>Nvt</v>
      </c>
      <c r="CJ38" s="43" t="str">
        <f t="shared" si="12"/>
        <v>Nvt</v>
      </c>
      <c r="CK38" s="43" t="str">
        <f t="shared" si="12"/>
        <v>Nvt</v>
      </c>
      <c r="CL38" s="43" t="str">
        <f t="shared" si="12"/>
        <v>Nvt</v>
      </c>
      <c r="CM38" s="43" t="str">
        <f t="shared" si="13"/>
        <v>Nvt</v>
      </c>
      <c r="CN38" s="43" t="str">
        <f t="shared" si="13"/>
        <v>Nvt</v>
      </c>
      <c r="CO38" s="43" t="str">
        <f t="shared" si="13"/>
        <v>Nvt</v>
      </c>
      <c r="CP38" s="43" t="str">
        <f t="shared" si="13"/>
        <v>Nvt</v>
      </c>
      <c r="CQ38" s="43" t="str">
        <f t="shared" si="13"/>
        <v>Nvt</v>
      </c>
      <c r="CR38" s="43" t="str">
        <f t="shared" si="13"/>
        <v>Nvt</v>
      </c>
      <c r="CS38" s="43" t="str">
        <f t="shared" si="13"/>
        <v>Nvt</v>
      </c>
      <c r="CT38" s="43" t="str">
        <f t="shared" si="13"/>
        <v>Nvt</v>
      </c>
      <c r="CU38" s="43" t="str">
        <f t="shared" si="13"/>
        <v>Nvt</v>
      </c>
      <c r="CV38" s="43" t="str">
        <f t="shared" si="13"/>
        <v>Nvt</v>
      </c>
      <c r="CW38" s="43" t="str">
        <f t="shared" si="14"/>
        <v>Nvt</v>
      </c>
      <c r="CX38" s="43" t="str">
        <f t="shared" si="14"/>
        <v>Nvt</v>
      </c>
      <c r="CY38" s="43" t="str">
        <f t="shared" si="14"/>
        <v>Nvt</v>
      </c>
      <c r="CZ38" s="43" t="str">
        <f t="shared" si="14"/>
        <v>Nvt</v>
      </c>
      <c r="DA38" s="43" t="str">
        <f t="shared" si="14"/>
        <v>Nvt</v>
      </c>
      <c r="DB38" s="43" t="str">
        <f t="shared" si="14"/>
        <v>Nvt</v>
      </c>
      <c r="DC38" s="43" t="str">
        <f t="shared" si="14"/>
        <v>Nvt</v>
      </c>
      <c r="DD38" s="43" t="str">
        <f t="shared" si="14"/>
        <v>Nvt</v>
      </c>
      <c r="DE38" s="43" t="str">
        <f t="shared" si="14"/>
        <v>Nvt</v>
      </c>
      <c r="DF38" s="43" t="str">
        <f t="shared" si="14"/>
        <v>Nvt</v>
      </c>
      <c r="DG38" s="43" t="str">
        <f t="shared" si="15"/>
        <v>Nvt</v>
      </c>
      <c r="DH38" s="43" t="str">
        <f t="shared" si="15"/>
        <v>Nvt</v>
      </c>
      <c r="DI38" s="43" t="str">
        <f t="shared" si="15"/>
        <v>Nvt</v>
      </c>
      <c r="DJ38" s="43" t="str">
        <f t="shared" si="15"/>
        <v>Nvt</v>
      </c>
      <c r="DK38" s="43" t="str">
        <f t="shared" si="15"/>
        <v>Nvt</v>
      </c>
      <c r="DL38" s="43" t="str">
        <f t="shared" si="15"/>
        <v>Nvt</v>
      </c>
      <c r="DM38" s="43" t="str">
        <f t="shared" si="15"/>
        <v>Nvt</v>
      </c>
      <c r="DN38" s="43" t="str">
        <f t="shared" si="15"/>
        <v>Nvt</v>
      </c>
      <c r="DO38" s="43" t="str">
        <f t="shared" si="15"/>
        <v>Nvt</v>
      </c>
      <c r="DP38" s="43" t="str">
        <f t="shared" si="15"/>
        <v>Nvt</v>
      </c>
      <c r="DQ38" s="43" t="str">
        <f t="shared" si="16"/>
        <v>Nvt</v>
      </c>
      <c r="DR38" s="43" t="str">
        <f t="shared" si="16"/>
        <v>Nvt</v>
      </c>
      <c r="DS38" s="43" t="str">
        <f t="shared" si="16"/>
        <v>Nvt</v>
      </c>
      <c r="DT38" s="43" t="str">
        <f t="shared" si="16"/>
        <v>Nvt</v>
      </c>
      <c r="DU38" s="43" t="str">
        <f t="shared" si="16"/>
        <v>Nvt</v>
      </c>
      <c r="DV38" s="43" t="str">
        <f t="shared" si="16"/>
        <v>Nvt</v>
      </c>
      <c r="DW38" s="43" t="str">
        <f t="shared" si="16"/>
        <v>Nvt</v>
      </c>
      <c r="DX38" s="43" t="str">
        <f t="shared" si="16"/>
        <v>Nvt</v>
      </c>
      <c r="DY38" s="43" t="str">
        <f t="shared" si="16"/>
        <v>Nvt</v>
      </c>
      <c r="DZ38" s="43" t="str">
        <f t="shared" si="16"/>
        <v>Nvt</v>
      </c>
      <c r="EA38" s="43" t="str">
        <f t="shared" si="17"/>
        <v>Nvt</v>
      </c>
      <c r="EB38" s="43" t="str">
        <f t="shared" si="17"/>
        <v>Nvt</v>
      </c>
      <c r="EC38" s="43" t="str">
        <f t="shared" si="17"/>
        <v>Nvt</v>
      </c>
      <c r="ED38" s="43" t="str">
        <f t="shared" si="17"/>
        <v>Ja</v>
      </c>
      <c r="EE38" s="43" t="str">
        <f t="shared" si="17"/>
        <v>Ja</v>
      </c>
      <c r="EF38" s="43" t="str">
        <f t="shared" si="17"/>
        <v>Ja</v>
      </c>
      <c r="EG38" s="43" t="str">
        <f t="shared" si="17"/>
        <v>Optie</v>
      </c>
      <c r="EH38" s="43" t="str">
        <f t="shared" si="17"/>
        <v>Ja</v>
      </c>
      <c r="EI38" s="43" t="str">
        <f t="shared" si="17"/>
        <v>Ja</v>
      </c>
      <c r="EJ38" s="43" t="str">
        <f t="shared" si="17"/>
        <v>Ja</v>
      </c>
      <c r="EK38" s="43" t="str">
        <f t="shared" si="18"/>
        <v>Ja</v>
      </c>
      <c r="EL38" s="43" t="str">
        <f t="shared" si="18"/>
        <v>Ja</v>
      </c>
      <c r="EM38" s="43" t="str">
        <f t="shared" si="18"/>
        <v>Optie</v>
      </c>
      <c r="EN38" s="43" t="str">
        <f t="shared" si="18"/>
        <v>Ja</v>
      </c>
      <c r="EO38" s="43" t="str">
        <f t="shared" si="18"/>
        <v>Ja</v>
      </c>
      <c r="EP38" s="43" t="str">
        <f t="shared" si="18"/>
        <v>Ja</v>
      </c>
      <c r="EQ38" s="43" t="str">
        <f t="shared" si="18"/>
        <v>Optie</v>
      </c>
      <c r="ER38" s="43" t="str">
        <f t="shared" si="18"/>
        <v>Nee</v>
      </c>
      <c r="ES38" s="43" t="str">
        <f t="shared" si="18"/>
        <v>Nvt</v>
      </c>
      <c r="ET38" s="43" t="str">
        <f t="shared" si="18"/>
        <v>Nvt</v>
      </c>
      <c r="EU38" s="43" t="str">
        <f t="shared" si="19"/>
        <v>Nvt</v>
      </c>
      <c r="EV38" s="43" t="str">
        <f t="shared" si="19"/>
        <v>Nvt</v>
      </c>
      <c r="EW38" s="43" t="str">
        <f t="shared" si="19"/>
        <v>Ja</v>
      </c>
      <c r="EX38" s="43" t="str">
        <f t="shared" si="19"/>
        <v>Ja</v>
      </c>
      <c r="EY38" s="43" t="str">
        <f t="shared" si="19"/>
        <v>Ja</v>
      </c>
      <c r="EZ38" s="43" t="str">
        <f t="shared" si="19"/>
        <v>Optie</v>
      </c>
      <c r="FA38" s="43" t="str">
        <f t="shared" si="19"/>
        <v>Ja</v>
      </c>
      <c r="FB38" s="43" t="str">
        <f t="shared" si="19"/>
        <v>Ja</v>
      </c>
      <c r="FC38" s="43" t="str">
        <f t="shared" si="19"/>
        <v>Ja</v>
      </c>
      <c r="FD38" s="43" t="str">
        <f t="shared" si="19"/>
        <v>Optie</v>
      </c>
      <c r="FE38" s="43" t="str">
        <f t="shared" si="20"/>
        <v>Ja</v>
      </c>
      <c r="FF38" s="43" t="str">
        <f t="shared" si="20"/>
        <v>Ja</v>
      </c>
      <c r="FG38" s="43" t="str">
        <f t="shared" si="20"/>
        <v>Optie</v>
      </c>
      <c r="FH38" s="43" t="str">
        <f t="shared" si="20"/>
        <v>Ja</v>
      </c>
      <c r="FI38" s="43" t="str">
        <f t="shared" si="20"/>
        <v>Ja</v>
      </c>
      <c r="FJ38" s="43" t="str">
        <f t="shared" si="20"/>
        <v>Ja</v>
      </c>
      <c r="FK38" s="43" t="str">
        <f t="shared" si="20"/>
        <v>Ja</v>
      </c>
      <c r="FL38" s="43" t="str">
        <f t="shared" si="20"/>
        <v>Ja</v>
      </c>
      <c r="FM38" s="43" t="str">
        <f t="shared" si="20"/>
        <v>Optie</v>
      </c>
      <c r="FN38" s="43" t="str">
        <f t="shared" si="20"/>
        <v>Optie</v>
      </c>
      <c r="FO38" s="43" t="str">
        <f t="shared" si="21"/>
        <v>Optie</v>
      </c>
      <c r="FP38" s="43" t="str">
        <f t="shared" si="21"/>
        <v>Optie</v>
      </c>
      <c r="FQ38" s="43" t="str">
        <f t="shared" si="21"/>
        <v>Nee</v>
      </c>
      <c r="FR38" s="43" t="str">
        <f t="shared" si="21"/>
        <v>Optie</v>
      </c>
      <c r="FS38" s="43" t="str">
        <f t="shared" si="21"/>
        <v>Ja</v>
      </c>
      <c r="FT38" s="43" t="str">
        <f t="shared" si="21"/>
        <v>Ja</v>
      </c>
      <c r="FU38" s="43" t="str">
        <f t="shared" si="21"/>
        <v>Ja</v>
      </c>
      <c r="FV38" s="43" t="str">
        <f t="shared" si="21"/>
        <v>Ja</v>
      </c>
      <c r="FW38" s="43" t="str">
        <f t="shared" si="21"/>
        <v>Optie</v>
      </c>
      <c r="FX38" s="43" t="str">
        <f t="shared" si="21"/>
        <v>Ja</v>
      </c>
      <c r="FY38" s="43" t="str">
        <f t="shared" si="22"/>
        <v>Ja</v>
      </c>
      <c r="FZ38" s="43" t="str">
        <f t="shared" si="22"/>
        <v>Ja</v>
      </c>
      <c r="GA38" s="43" t="str">
        <f t="shared" si="22"/>
        <v>Ja</v>
      </c>
      <c r="GB38" s="43" t="str">
        <f t="shared" si="22"/>
        <v>Ja</v>
      </c>
      <c r="GC38" s="43" t="str">
        <f t="shared" si="22"/>
        <v>Ja</v>
      </c>
      <c r="GD38" s="43" t="str">
        <f t="shared" si="22"/>
        <v>Ja</v>
      </c>
      <c r="GE38" s="43" t="str">
        <f t="shared" si="22"/>
        <v>Ja</v>
      </c>
      <c r="GF38" s="43" t="str">
        <f t="shared" si="22"/>
        <v>Nee</v>
      </c>
    </row>
    <row r="39" spans="1:188" x14ac:dyDescent="0.3">
      <c r="A39" s="45"/>
      <c r="B39" s="47" t="s">
        <v>567</v>
      </c>
      <c r="C39" s="47" t="s">
        <v>502</v>
      </c>
      <c r="D39" s="45" t="s">
        <v>330</v>
      </c>
      <c r="E39" s="45" t="s">
        <v>329</v>
      </c>
      <c r="F39" s="45" t="s">
        <v>433</v>
      </c>
      <c r="G39" s="43" t="s">
        <v>495</v>
      </c>
      <c r="H39" s="43" t="s">
        <v>497</v>
      </c>
      <c r="I39" s="119" t="s">
        <v>337</v>
      </c>
      <c r="J39" s="119" t="s">
        <v>829</v>
      </c>
      <c r="K39" s="119" t="s">
        <v>841</v>
      </c>
      <c r="L39" s="50">
        <v>6</v>
      </c>
      <c r="M39" s="119"/>
      <c r="N39" s="119"/>
      <c r="O39" s="119"/>
      <c r="P39" s="129" t="s">
        <v>507</v>
      </c>
      <c r="Q39" s="43" t="str">
        <f t="shared" si="6"/>
        <v>Ja</v>
      </c>
      <c r="R39" s="43" t="str">
        <f t="shared" si="6"/>
        <v>Ja</v>
      </c>
      <c r="S39" s="43" t="str">
        <f t="shared" si="6"/>
        <v>Optie</v>
      </c>
      <c r="T39" s="43" t="str">
        <f t="shared" si="6"/>
        <v>Ja</v>
      </c>
      <c r="U39" s="43" t="str">
        <f t="shared" si="6"/>
        <v>Ja</v>
      </c>
      <c r="V39" s="43" t="str">
        <f t="shared" si="6"/>
        <v>Ja</v>
      </c>
      <c r="W39" s="43" t="str">
        <f t="shared" si="6"/>
        <v>Nee</v>
      </c>
      <c r="X39" s="43" t="str">
        <f t="shared" si="6"/>
        <v>Ja</v>
      </c>
      <c r="Y39" s="43" t="str">
        <f t="shared" si="6"/>
        <v>Nee</v>
      </c>
      <c r="Z39" s="43" t="str">
        <f t="shared" si="6"/>
        <v>Nee</v>
      </c>
      <c r="AA39" s="43" t="str">
        <f t="shared" si="7"/>
        <v>Optie</v>
      </c>
      <c r="AB39" s="43" t="str">
        <f t="shared" si="7"/>
        <v>Nee</v>
      </c>
      <c r="AC39" s="43" t="str">
        <f t="shared" si="7"/>
        <v>Nvt</v>
      </c>
      <c r="AD39" s="43" t="str">
        <f t="shared" si="7"/>
        <v>Nvt</v>
      </c>
      <c r="AE39" s="43" t="str">
        <f t="shared" si="7"/>
        <v>Nvt</v>
      </c>
      <c r="AF39" s="43" t="str">
        <f t="shared" si="7"/>
        <v>Nvt</v>
      </c>
      <c r="AG39" s="43" t="str">
        <f t="shared" si="7"/>
        <v>Nvt</v>
      </c>
      <c r="AH39" s="43" t="str">
        <f t="shared" si="7"/>
        <v>Nvt</v>
      </c>
      <c r="AI39" s="43" t="str">
        <f t="shared" si="7"/>
        <v>Nvt</v>
      </c>
      <c r="AJ39" s="43" t="str">
        <f t="shared" si="7"/>
        <v>Nvt</v>
      </c>
      <c r="AK39" s="43" t="str">
        <f t="shared" si="8"/>
        <v>Nvt</v>
      </c>
      <c r="AL39" s="43" t="str">
        <f t="shared" si="8"/>
        <v>Nvt</v>
      </c>
      <c r="AM39" s="43" t="str">
        <f t="shared" si="8"/>
        <v>Nvt</v>
      </c>
      <c r="AN39" s="43" t="str">
        <f t="shared" si="8"/>
        <v>Nvt</v>
      </c>
      <c r="AO39" s="43" t="str">
        <f t="shared" si="8"/>
        <v>Nvt</v>
      </c>
      <c r="AP39" s="43" t="str">
        <f t="shared" si="8"/>
        <v>Nvt</v>
      </c>
      <c r="AQ39" s="43" t="str">
        <f t="shared" si="8"/>
        <v>Nvt</v>
      </c>
      <c r="AR39" s="43" t="str">
        <f t="shared" si="8"/>
        <v>Nvt</v>
      </c>
      <c r="AS39" s="43" t="str">
        <f t="shared" si="8"/>
        <v>Nvt</v>
      </c>
      <c r="AT39" s="43" t="str">
        <f t="shared" si="8"/>
        <v>Nvt</v>
      </c>
      <c r="AU39" s="43" t="str">
        <f t="shared" si="9"/>
        <v>Nvt</v>
      </c>
      <c r="AV39" s="43" t="str">
        <f t="shared" si="9"/>
        <v>Nvt</v>
      </c>
      <c r="AW39" s="43" t="str">
        <f t="shared" si="9"/>
        <v>Nvt</v>
      </c>
      <c r="AX39" s="43" t="str">
        <f t="shared" si="9"/>
        <v>Ja</v>
      </c>
      <c r="AY39" s="43" t="str">
        <f t="shared" si="9"/>
        <v>Ja</v>
      </c>
      <c r="AZ39" s="43" t="str">
        <f t="shared" si="9"/>
        <v>Nee</v>
      </c>
      <c r="BA39" s="43" t="str">
        <f t="shared" si="9"/>
        <v>Ja</v>
      </c>
      <c r="BB39" s="43" t="str">
        <f t="shared" si="9"/>
        <v>Ja</v>
      </c>
      <c r="BC39" s="43" t="str">
        <f t="shared" si="9"/>
        <v>Optie</v>
      </c>
      <c r="BD39" s="43" t="str">
        <f t="shared" si="9"/>
        <v>Ja</v>
      </c>
      <c r="BE39" s="43" t="str">
        <f t="shared" si="9"/>
        <v>Ja</v>
      </c>
      <c r="BF39" s="43" t="str">
        <f t="shared" si="9"/>
        <v>Nvt</v>
      </c>
      <c r="BG39" s="43" t="str">
        <f t="shared" si="9"/>
        <v>Nvt</v>
      </c>
      <c r="BH39" s="129" t="s">
        <v>878</v>
      </c>
      <c r="BI39" s="43" t="str">
        <f t="shared" si="10"/>
        <v>Ja</v>
      </c>
      <c r="BJ39" s="43" t="str">
        <f t="shared" si="10"/>
        <v>Ja</v>
      </c>
      <c r="BK39" s="43" t="str">
        <f t="shared" si="10"/>
        <v>Optie</v>
      </c>
      <c r="BL39" s="43" t="str">
        <f t="shared" si="10"/>
        <v>Ja</v>
      </c>
      <c r="BM39" s="43" t="str">
        <f t="shared" si="10"/>
        <v>Ja</v>
      </c>
      <c r="BN39" s="43" t="str">
        <f t="shared" si="10"/>
        <v>Ja</v>
      </c>
      <c r="BO39" s="43" t="str">
        <f t="shared" si="10"/>
        <v>Nee</v>
      </c>
      <c r="BP39" s="43" t="str">
        <f t="shared" si="10"/>
        <v>Ja</v>
      </c>
      <c r="BQ39" s="43" t="str">
        <f t="shared" si="10"/>
        <v>Nee</v>
      </c>
      <c r="BR39" s="43" t="str">
        <f t="shared" si="10"/>
        <v>Nee</v>
      </c>
      <c r="BS39" s="43" t="str">
        <f t="shared" si="11"/>
        <v>Ja</v>
      </c>
      <c r="BT39" s="43" t="str">
        <f t="shared" si="11"/>
        <v>Ja</v>
      </c>
      <c r="BU39" s="43" t="str">
        <f t="shared" si="11"/>
        <v>Ja</v>
      </c>
      <c r="BV39" s="43" t="str">
        <f t="shared" si="11"/>
        <v>Ja</v>
      </c>
      <c r="BW39" s="43" t="str">
        <f t="shared" si="11"/>
        <v>Ja</v>
      </c>
      <c r="BX39" s="43" t="str">
        <f t="shared" si="11"/>
        <v>Ja</v>
      </c>
      <c r="BY39" s="43" t="str">
        <f t="shared" si="11"/>
        <v>Ja</v>
      </c>
      <c r="BZ39" s="43" t="str">
        <f t="shared" si="11"/>
        <v>Optie</v>
      </c>
      <c r="CA39" s="43" t="str">
        <f t="shared" si="11"/>
        <v>Ja</v>
      </c>
      <c r="CB39" s="43" t="str">
        <f t="shared" si="11"/>
        <v>Ja</v>
      </c>
      <c r="CC39" s="43" t="str">
        <f t="shared" si="12"/>
        <v>Nee</v>
      </c>
      <c r="CD39" s="43" t="str">
        <f t="shared" si="12"/>
        <v>Ja</v>
      </c>
      <c r="CE39" s="43" t="str">
        <f t="shared" si="12"/>
        <v>Nee</v>
      </c>
      <c r="CF39" s="43" t="str">
        <f t="shared" si="12"/>
        <v>Nvt</v>
      </c>
      <c r="CG39" s="43" t="str">
        <f t="shared" si="12"/>
        <v>Nvt</v>
      </c>
      <c r="CH39" s="43" t="str">
        <f t="shared" si="12"/>
        <v>Nvt</v>
      </c>
      <c r="CI39" s="43" t="str">
        <f t="shared" si="12"/>
        <v>Nvt</v>
      </c>
      <c r="CJ39" s="43" t="str">
        <f t="shared" si="12"/>
        <v>Nvt</v>
      </c>
      <c r="CK39" s="43" t="str">
        <f t="shared" si="12"/>
        <v>Nvt</v>
      </c>
      <c r="CL39" s="43" t="str">
        <f t="shared" si="12"/>
        <v>Nvt</v>
      </c>
      <c r="CM39" s="43" t="str">
        <f t="shared" si="13"/>
        <v>Nvt</v>
      </c>
      <c r="CN39" s="43" t="str">
        <f t="shared" si="13"/>
        <v>Nvt</v>
      </c>
      <c r="CO39" s="43" t="str">
        <f t="shared" si="13"/>
        <v>Nvt</v>
      </c>
      <c r="CP39" s="43" t="str">
        <f t="shared" si="13"/>
        <v>Nvt</v>
      </c>
      <c r="CQ39" s="43" t="str">
        <f t="shared" si="13"/>
        <v>Nvt</v>
      </c>
      <c r="CR39" s="43" t="str">
        <f t="shared" si="13"/>
        <v>Nvt</v>
      </c>
      <c r="CS39" s="43" t="str">
        <f t="shared" si="13"/>
        <v>Nvt</v>
      </c>
      <c r="CT39" s="43" t="str">
        <f t="shared" si="13"/>
        <v>Nvt</v>
      </c>
      <c r="CU39" s="43" t="str">
        <f t="shared" si="13"/>
        <v>Nvt</v>
      </c>
      <c r="CV39" s="43" t="str">
        <f t="shared" si="13"/>
        <v>Nvt</v>
      </c>
      <c r="CW39" s="43" t="str">
        <f t="shared" si="14"/>
        <v>Nvt</v>
      </c>
      <c r="CX39" s="43" t="str">
        <f t="shared" si="14"/>
        <v>Nvt</v>
      </c>
      <c r="CY39" s="43" t="str">
        <f t="shared" si="14"/>
        <v>Nvt</v>
      </c>
      <c r="CZ39" s="43" t="str">
        <f t="shared" si="14"/>
        <v>Nvt</v>
      </c>
      <c r="DA39" s="43" t="str">
        <f t="shared" si="14"/>
        <v>Nvt</v>
      </c>
      <c r="DB39" s="43" t="str">
        <f t="shared" si="14"/>
        <v>Nvt</v>
      </c>
      <c r="DC39" s="43" t="str">
        <f t="shared" si="14"/>
        <v>Nvt</v>
      </c>
      <c r="DD39" s="43" t="str">
        <f t="shared" si="14"/>
        <v>Nvt</v>
      </c>
      <c r="DE39" s="43" t="str">
        <f t="shared" si="14"/>
        <v>Nvt</v>
      </c>
      <c r="DF39" s="43" t="str">
        <f t="shared" si="14"/>
        <v>Nvt</v>
      </c>
      <c r="DG39" s="43" t="str">
        <f t="shared" si="15"/>
        <v>Nvt</v>
      </c>
      <c r="DH39" s="43" t="str">
        <f t="shared" si="15"/>
        <v>Nvt</v>
      </c>
      <c r="DI39" s="43" t="str">
        <f t="shared" si="15"/>
        <v>Nvt</v>
      </c>
      <c r="DJ39" s="43" t="str">
        <f t="shared" si="15"/>
        <v>Nvt</v>
      </c>
      <c r="DK39" s="43" t="str">
        <f t="shared" si="15"/>
        <v>Nvt</v>
      </c>
      <c r="DL39" s="43" t="str">
        <f t="shared" si="15"/>
        <v>Nvt</v>
      </c>
      <c r="DM39" s="43" t="str">
        <f t="shared" si="15"/>
        <v>Nvt</v>
      </c>
      <c r="DN39" s="43" t="str">
        <f t="shared" si="15"/>
        <v>Nvt</v>
      </c>
      <c r="DO39" s="43" t="str">
        <f t="shared" si="15"/>
        <v>Nvt</v>
      </c>
      <c r="DP39" s="43" t="str">
        <f t="shared" si="15"/>
        <v>Nvt</v>
      </c>
      <c r="DQ39" s="43" t="str">
        <f t="shared" si="16"/>
        <v>Nvt</v>
      </c>
      <c r="DR39" s="43" t="str">
        <f t="shared" si="16"/>
        <v>Nvt</v>
      </c>
      <c r="DS39" s="43" t="str">
        <f t="shared" si="16"/>
        <v>Nvt</v>
      </c>
      <c r="DT39" s="43" t="str">
        <f t="shared" si="16"/>
        <v>Nvt</v>
      </c>
      <c r="DU39" s="43" t="str">
        <f t="shared" si="16"/>
        <v>Nvt</v>
      </c>
      <c r="DV39" s="43" t="str">
        <f t="shared" si="16"/>
        <v>Nvt</v>
      </c>
      <c r="DW39" s="43" t="str">
        <f t="shared" si="16"/>
        <v>Nvt</v>
      </c>
      <c r="DX39" s="43" t="str">
        <f t="shared" si="16"/>
        <v>Nvt</v>
      </c>
      <c r="DY39" s="43" t="str">
        <f t="shared" si="16"/>
        <v>Nvt</v>
      </c>
      <c r="DZ39" s="43" t="str">
        <f t="shared" si="16"/>
        <v>Nvt</v>
      </c>
      <c r="EA39" s="43" t="str">
        <f t="shared" si="17"/>
        <v>Nvt</v>
      </c>
      <c r="EB39" s="43" t="str">
        <f t="shared" si="17"/>
        <v>Nvt</v>
      </c>
      <c r="EC39" s="43" t="str">
        <f t="shared" si="17"/>
        <v>Nvt</v>
      </c>
      <c r="ED39" s="43" t="str">
        <f t="shared" si="17"/>
        <v>Ja</v>
      </c>
      <c r="EE39" s="43" t="str">
        <f t="shared" si="17"/>
        <v>Ja</v>
      </c>
      <c r="EF39" s="43" t="str">
        <f t="shared" si="17"/>
        <v>Ja</v>
      </c>
      <c r="EG39" s="43" t="str">
        <f t="shared" si="17"/>
        <v>Optie</v>
      </c>
      <c r="EH39" s="43" t="str">
        <f t="shared" si="17"/>
        <v>Ja</v>
      </c>
      <c r="EI39" s="43" t="str">
        <f t="shared" si="17"/>
        <v>Ja</v>
      </c>
      <c r="EJ39" s="43" t="str">
        <f t="shared" si="17"/>
        <v>Ja</v>
      </c>
      <c r="EK39" s="43" t="str">
        <f t="shared" si="18"/>
        <v>Ja</v>
      </c>
      <c r="EL39" s="43" t="str">
        <f t="shared" si="18"/>
        <v>Ja</v>
      </c>
      <c r="EM39" s="43" t="str">
        <f t="shared" si="18"/>
        <v>Optie</v>
      </c>
      <c r="EN39" s="43" t="str">
        <f t="shared" si="18"/>
        <v>Ja</v>
      </c>
      <c r="EO39" s="43" t="str">
        <f t="shared" si="18"/>
        <v>Ja</v>
      </c>
      <c r="EP39" s="43" t="str">
        <f t="shared" si="18"/>
        <v>Ja</v>
      </c>
      <c r="EQ39" s="43" t="str">
        <f t="shared" si="18"/>
        <v>Optie</v>
      </c>
      <c r="ER39" s="43" t="str">
        <f t="shared" si="18"/>
        <v>Nee</v>
      </c>
      <c r="ES39" s="43" t="str">
        <f t="shared" si="18"/>
        <v>Nvt</v>
      </c>
      <c r="ET39" s="43" t="str">
        <f t="shared" si="18"/>
        <v>Nvt</v>
      </c>
      <c r="EU39" s="43" t="str">
        <f t="shared" si="19"/>
        <v>Nvt</v>
      </c>
      <c r="EV39" s="43" t="str">
        <f t="shared" si="19"/>
        <v>Nvt</v>
      </c>
      <c r="EW39" s="43" t="str">
        <f t="shared" si="19"/>
        <v>Ja</v>
      </c>
      <c r="EX39" s="43" t="str">
        <f t="shared" si="19"/>
        <v>Ja</v>
      </c>
      <c r="EY39" s="43" t="str">
        <f t="shared" si="19"/>
        <v>Ja</v>
      </c>
      <c r="EZ39" s="43" t="str">
        <f t="shared" si="19"/>
        <v>Optie</v>
      </c>
      <c r="FA39" s="43" t="str">
        <f t="shared" si="19"/>
        <v>Ja</v>
      </c>
      <c r="FB39" s="43" t="str">
        <f t="shared" si="19"/>
        <v>Ja</v>
      </c>
      <c r="FC39" s="43" t="str">
        <f t="shared" si="19"/>
        <v>Ja</v>
      </c>
      <c r="FD39" s="43" t="str">
        <f t="shared" si="19"/>
        <v>Optie</v>
      </c>
      <c r="FE39" s="43" t="str">
        <f t="shared" si="20"/>
        <v>Ja</v>
      </c>
      <c r="FF39" s="43" t="str">
        <f t="shared" si="20"/>
        <v>Ja</v>
      </c>
      <c r="FG39" s="43" t="str">
        <f t="shared" si="20"/>
        <v>Optie</v>
      </c>
      <c r="FH39" s="43" t="str">
        <f t="shared" si="20"/>
        <v>Ja</v>
      </c>
      <c r="FI39" s="43" t="str">
        <f t="shared" si="20"/>
        <v>Ja</v>
      </c>
      <c r="FJ39" s="43" t="str">
        <f t="shared" si="20"/>
        <v>Ja</v>
      </c>
      <c r="FK39" s="43" t="str">
        <f t="shared" si="20"/>
        <v>Ja</v>
      </c>
      <c r="FL39" s="43" t="str">
        <f t="shared" si="20"/>
        <v>Ja</v>
      </c>
      <c r="FM39" s="43" t="str">
        <f t="shared" si="20"/>
        <v>Optie</v>
      </c>
      <c r="FN39" s="43" t="str">
        <f t="shared" si="20"/>
        <v>Optie</v>
      </c>
      <c r="FO39" s="43" t="str">
        <f t="shared" si="21"/>
        <v>Optie</v>
      </c>
      <c r="FP39" s="43" t="str">
        <f t="shared" si="21"/>
        <v>Optie</v>
      </c>
      <c r="FQ39" s="43" t="str">
        <f t="shared" si="21"/>
        <v>Nee</v>
      </c>
      <c r="FR39" s="43" t="str">
        <f t="shared" si="21"/>
        <v>Optie</v>
      </c>
      <c r="FS39" s="43" t="str">
        <f t="shared" si="21"/>
        <v>Ja</v>
      </c>
      <c r="FT39" s="43" t="str">
        <f t="shared" si="21"/>
        <v>Ja</v>
      </c>
      <c r="FU39" s="43" t="str">
        <f t="shared" si="21"/>
        <v>Ja</v>
      </c>
      <c r="FV39" s="43" t="str">
        <f t="shared" si="21"/>
        <v>Ja</v>
      </c>
      <c r="FW39" s="43" t="str">
        <f t="shared" si="21"/>
        <v>Optie</v>
      </c>
      <c r="FX39" s="43" t="str">
        <f t="shared" si="21"/>
        <v>Ja</v>
      </c>
      <c r="FY39" s="43" t="str">
        <f t="shared" si="22"/>
        <v>Ja</v>
      </c>
      <c r="FZ39" s="43" t="str">
        <f t="shared" si="22"/>
        <v>Ja</v>
      </c>
      <c r="GA39" s="43" t="str">
        <f t="shared" si="22"/>
        <v>Ja</v>
      </c>
      <c r="GB39" s="43" t="str">
        <f t="shared" si="22"/>
        <v>Ja</v>
      </c>
      <c r="GC39" s="43" t="str">
        <f t="shared" si="22"/>
        <v>Ja</v>
      </c>
      <c r="GD39" s="43" t="str">
        <f t="shared" si="22"/>
        <v>Ja</v>
      </c>
      <c r="GE39" s="43" t="str">
        <f t="shared" si="22"/>
        <v>Ja</v>
      </c>
      <c r="GF39" s="43" t="str">
        <f t="shared" si="22"/>
        <v>Nee</v>
      </c>
    </row>
    <row r="40" spans="1:188" x14ac:dyDescent="0.3">
      <c r="A40" s="45"/>
      <c r="B40" s="47" t="s">
        <v>567</v>
      </c>
      <c r="C40" s="47" t="s">
        <v>502</v>
      </c>
      <c r="D40" s="45" t="s">
        <v>330</v>
      </c>
      <c r="E40" s="45" t="s">
        <v>330</v>
      </c>
      <c r="F40" s="45" t="s">
        <v>433</v>
      </c>
      <c r="G40" s="43" t="s">
        <v>495</v>
      </c>
      <c r="H40" s="43" t="s">
        <v>497</v>
      </c>
      <c r="I40" s="119" t="s">
        <v>337</v>
      </c>
      <c r="J40" s="119" t="s">
        <v>831</v>
      </c>
      <c r="K40" s="119" t="s">
        <v>842</v>
      </c>
      <c r="L40" s="50">
        <v>14</v>
      </c>
      <c r="M40" s="119"/>
      <c r="N40" s="119"/>
      <c r="O40" s="119"/>
      <c r="P40" s="129" t="s">
        <v>507</v>
      </c>
      <c r="Q40" s="43" t="str">
        <f t="shared" si="6"/>
        <v>Ja</v>
      </c>
      <c r="R40" s="43" t="str">
        <f t="shared" si="6"/>
        <v>Ja</v>
      </c>
      <c r="S40" s="43" t="str">
        <f t="shared" si="6"/>
        <v>Optie</v>
      </c>
      <c r="T40" s="43" t="str">
        <f t="shared" si="6"/>
        <v>Ja</v>
      </c>
      <c r="U40" s="43" t="str">
        <f t="shared" si="6"/>
        <v>Ja</v>
      </c>
      <c r="V40" s="43" t="str">
        <f t="shared" si="6"/>
        <v>Ja</v>
      </c>
      <c r="W40" s="43" t="str">
        <f t="shared" si="6"/>
        <v>Nee</v>
      </c>
      <c r="X40" s="43" t="str">
        <f t="shared" si="6"/>
        <v>Ja</v>
      </c>
      <c r="Y40" s="43" t="str">
        <f t="shared" si="6"/>
        <v>Nee</v>
      </c>
      <c r="Z40" s="43" t="str">
        <f t="shared" si="6"/>
        <v>Nee</v>
      </c>
      <c r="AA40" s="43" t="str">
        <f t="shared" si="7"/>
        <v>Optie</v>
      </c>
      <c r="AB40" s="43" t="str">
        <f t="shared" si="7"/>
        <v>Nee</v>
      </c>
      <c r="AC40" s="43" t="str">
        <f t="shared" si="7"/>
        <v>Nvt</v>
      </c>
      <c r="AD40" s="43" t="str">
        <f t="shared" si="7"/>
        <v>Nvt</v>
      </c>
      <c r="AE40" s="43" t="str">
        <f t="shared" si="7"/>
        <v>Nvt</v>
      </c>
      <c r="AF40" s="43" t="str">
        <f t="shared" si="7"/>
        <v>Nvt</v>
      </c>
      <c r="AG40" s="43" t="str">
        <f t="shared" si="7"/>
        <v>Nvt</v>
      </c>
      <c r="AH40" s="43" t="str">
        <f t="shared" si="7"/>
        <v>Nvt</v>
      </c>
      <c r="AI40" s="43" t="str">
        <f t="shared" si="7"/>
        <v>Nvt</v>
      </c>
      <c r="AJ40" s="43" t="str">
        <f t="shared" si="7"/>
        <v>Nvt</v>
      </c>
      <c r="AK40" s="43" t="str">
        <f t="shared" si="8"/>
        <v>Nvt</v>
      </c>
      <c r="AL40" s="43" t="str">
        <f t="shared" si="8"/>
        <v>Nvt</v>
      </c>
      <c r="AM40" s="43" t="str">
        <f t="shared" si="8"/>
        <v>Nvt</v>
      </c>
      <c r="AN40" s="43" t="str">
        <f t="shared" si="8"/>
        <v>Nvt</v>
      </c>
      <c r="AO40" s="43" t="str">
        <f t="shared" si="8"/>
        <v>Nvt</v>
      </c>
      <c r="AP40" s="43" t="str">
        <f t="shared" si="8"/>
        <v>Nvt</v>
      </c>
      <c r="AQ40" s="43" t="str">
        <f t="shared" si="8"/>
        <v>Nvt</v>
      </c>
      <c r="AR40" s="43" t="str">
        <f t="shared" si="8"/>
        <v>Nvt</v>
      </c>
      <c r="AS40" s="43" t="str">
        <f t="shared" si="8"/>
        <v>Nvt</v>
      </c>
      <c r="AT40" s="43" t="str">
        <f t="shared" si="8"/>
        <v>Nvt</v>
      </c>
      <c r="AU40" s="43" t="str">
        <f t="shared" si="9"/>
        <v>Nvt</v>
      </c>
      <c r="AV40" s="43" t="str">
        <f t="shared" si="9"/>
        <v>Nvt</v>
      </c>
      <c r="AW40" s="43" t="str">
        <f t="shared" si="9"/>
        <v>Nvt</v>
      </c>
      <c r="AX40" s="43" t="str">
        <f t="shared" si="9"/>
        <v>Ja</v>
      </c>
      <c r="AY40" s="43" t="str">
        <f t="shared" si="9"/>
        <v>Ja</v>
      </c>
      <c r="AZ40" s="43" t="str">
        <f t="shared" si="9"/>
        <v>Nee</v>
      </c>
      <c r="BA40" s="43" t="str">
        <f t="shared" si="9"/>
        <v>Ja</v>
      </c>
      <c r="BB40" s="43" t="str">
        <f t="shared" si="9"/>
        <v>Ja</v>
      </c>
      <c r="BC40" s="43" t="str">
        <f t="shared" si="9"/>
        <v>Optie</v>
      </c>
      <c r="BD40" s="43" t="str">
        <f t="shared" si="9"/>
        <v>Ja</v>
      </c>
      <c r="BE40" s="43" t="str">
        <f t="shared" si="9"/>
        <v>Ja</v>
      </c>
      <c r="BF40" s="43" t="str">
        <f t="shared" si="9"/>
        <v>Nvt</v>
      </c>
      <c r="BG40" s="43" t="str">
        <f t="shared" si="9"/>
        <v>Nvt</v>
      </c>
      <c r="BH40" s="129" t="s">
        <v>878</v>
      </c>
      <c r="BI40" s="43" t="str">
        <f t="shared" si="10"/>
        <v>Ja</v>
      </c>
      <c r="BJ40" s="43" t="str">
        <f t="shared" si="10"/>
        <v>Ja</v>
      </c>
      <c r="BK40" s="43" t="str">
        <f t="shared" si="10"/>
        <v>Optie</v>
      </c>
      <c r="BL40" s="43" t="str">
        <f t="shared" si="10"/>
        <v>Ja</v>
      </c>
      <c r="BM40" s="43" t="str">
        <f t="shared" si="10"/>
        <v>Ja</v>
      </c>
      <c r="BN40" s="43" t="str">
        <f t="shared" si="10"/>
        <v>Ja</v>
      </c>
      <c r="BO40" s="43" t="str">
        <f t="shared" si="10"/>
        <v>Nee</v>
      </c>
      <c r="BP40" s="43" t="str">
        <f t="shared" si="10"/>
        <v>Ja</v>
      </c>
      <c r="BQ40" s="43" t="str">
        <f t="shared" si="10"/>
        <v>Nee</v>
      </c>
      <c r="BR40" s="43" t="str">
        <f t="shared" si="10"/>
        <v>Nee</v>
      </c>
      <c r="BS40" s="43" t="str">
        <f t="shared" si="11"/>
        <v>Ja</v>
      </c>
      <c r="BT40" s="43" t="str">
        <f t="shared" si="11"/>
        <v>Ja</v>
      </c>
      <c r="BU40" s="43" t="str">
        <f t="shared" si="11"/>
        <v>Ja</v>
      </c>
      <c r="BV40" s="43" t="str">
        <f t="shared" si="11"/>
        <v>Ja</v>
      </c>
      <c r="BW40" s="43" t="str">
        <f t="shared" si="11"/>
        <v>Ja</v>
      </c>
      <c r="BX40" s="43" t="str">
        <f t="shared" si="11"/>
        <v>Ja</v>
      </c>
      <c r="BY40" s="43" t="str">
        <f t="shared" si="11"/>
        <v>Ja</v>
      </c>
      <c r="BZ40" s="43" t="str">
        <f t="shared" si="11"/>
        <v>Optie</v>
      </c>
      <c r="CA40" s="43" t="str">
        <f t="shared" si="11"/>
        <v>Ja</v>
      </c>
      <c r="CB40" s="43" t="str">
        <f t="shared" si="11"/>
        <v>Ja</v>
      </c>
      <c r="CC40" s="43" t="str">
        <f t="shared" si="12"/>
        <v>Nee</v>
      </c>
      <c r="CD40" s="43" t="str">
        <f t="shared" si="12"/>
        <v>Ja</v>
      </c>
      <c r="CE40" s="43" t="str">
        <f t="shared" si="12"/>
        <v>Nee</v>
      </c>
      <c r="CF40" s="43" t="str">
        <f t="shared" si="12"/>
        <v>Nvt</v>
      </c>
      <c r="CG40" s="43" t="str">
        <f t="shared" si="12"/>
        <v>Nvt</v>
      </c>
      <c r="CH40" s="43" t="str">
        <f t="shared" si="12"/>
        <v>Nvt</v>
      </c>
      <c r="CI40" s="43" t="str">
        <f t="shared" si="12"/>
        <v>Nvt</v>
      </c>
      <c r="CJ40" s="43" t="str">
        <f t="shared" si="12"/>
        <v>Nvt</v>
      </c>
      <c r="CK40" s="43" t="str">
        <f t="shared" si="12"/>
        <v>Nvt</v>
      </c>
      <c r="CL40" s="43" t="str">
        <f t="shared" si="12"/>
        <v>Nvt</v>
      </c>
      <c r="CM40" s="43" t="str">
        <f t="shared" si="13"/>
        <v>Nvt</v>
      </c>
      <c r="CN40" s="43" t="str">
        <f t="shared" si="13"/>
        <v>Nvt</v>
      </c>
      <c r="CO40" s="43" t="str">
        <f t="shared" si="13"/>
        <v>Nvt</v>
      </c>
      <c r="CP40" s="43" t="str">
        <f t="shared" si="13"/>
        <v>Nvt</v>
      </c>
      <c r="CQ40" s="43" t="str">
        <f t="shared" si="13"/>
        <v>Nvt</v>
      </c>
      <c r="CR40" s="43" t="str">
        <f t="shared" si="13"/>
        <v>Nvt</v>
      </c>
      <c r="CS40" s="43" t="str">
        <f t="shared" si="13"/>
        <v>Nvt</v>
      </c>
      <c r="CT40" s="43" t="str">
        <f t="shared" si="13"/>
        <v>Nvt</v>
      </c>
      <c r="CU40" s="43" t="str">
        <f t="shared" si="13"/>
        <v>Nvt</v>
      </c>
      <c r="CV40" s="43" t="str">
        <f t="shared" si="13"/>
        <v>Nvt</v>
      </c>
      <c r="CW40" s="43" t="str">
        <f t="shared" si="14"/>
        <v>Nvt</v>
      </c>
      <c r="CX40" s="43" t="str">
        <f t="shared" si="14"/>
        <v>Nvt</v>
      </c>
      <c r="CY40" s="43" t="str">
        <f t="shared" si="14"/>
        <v>Nvt</v>
      </c>
      <c r="CZ40" s="43" t="str">
        <f t="shared" si="14"/>
        <v>Nvt</v>
      </c>
      <c r="DA40" s="43" t="str">
        <f t="shared" si="14"/>
        <v>Nvt</v>
      </c>
      <c r="DB40" s="43" t="str">
        <f t="shared" si="14"/>
        <v>Nvt</v>
      </c>
      <c r="DC40" s="43" t="str">
        <f t="shared" si="14"/>
        <v>Nvt</v>
      </c>
      <c r="DD40" s="43" t="str">
        <f t="shared" si="14"/>
        <v>Nvt</v>
      </c>
      <c r="DE40" s="43" t="str">
        <f t="shared" si="14"/>
        <v>Nvt</v>
      </c>
      <c r="DF40" s="43" t="str">
        <f t="shared" si="14"/>
        <v>Nvt</v>
      </c>
      <c r="DG40" s="43" t="str">
        <f t="shared" si="15"/>
        <v>Nvt</v>
      </c>
      <c r="DH40" s="43" t="str">
        <f t="shared" si="15"/>
        <v>Nvt</v>
      </c>
      <c r="DI40" s="43" t="str">
        <f t="shared" si="15"/>
        <v>Nvt</v>
      </c>
      <c r="DJ40" s="43" t="str">
        <f t="shared" si="15"/>
        <v>Nvt</v>
      </c>
      <c r="DK40" s="43" t="str">
        <f t="shared" si="15"/>
        <v>Nvt</v>
      </c>
      <c r="DL40" s="43" t="str">
        <f t="shared" si="15"/>
        <v>Nvt</v>
      </c>
      <c r="DM40" s="43" t="str">
        <f t="shared" si="15"/>
        <v>Nvt</v>
      </c>
      <c r="DN40" s="43" t="str">
        <f t="shared" si="15"/>
        <v>Nvt</v>
      </c>
      <c r="DO40" s="43" t="str">
        <f t="shared" si="15"/>
        <v>Nvt</v>
      </c>
      <c r="DP40" s="43" t="str">
        <f t="shared" si="15"/>
        <v>Nvt</v>
      </c>
      <c r="DQ40" s="43" t="str">
        <f t="shared" si="16"/>
        <v>Nvt</v>
      </c>
      <c r="DR40" s="43" t="str">
        <f t="shared" si="16"/>
        <v>Nvt</v>
      </c>
      <c r="DS40" s="43" t="str">
        <f t="shared" si="16"/>
        <v>Nvt</v>
      </c>
      <c r="DT40" s="43" t="str">
        <f t="shared" si="16"/>
        <v>Nvt</v>
      </c>
      <c r="DU40" s="43" t="str">
        <f t="shared" si="16"/>
        <v>Nvt</v>
      </c>
      <c r="DV40" s="43" t="str">
        <f t="shared" si="16"/>
        <v>Nvt</v>
      </c>
      <c r="DW40" s="43" t="str">
        <f t="shared" si="16"/>
        <v>Nvt</v>
      </c>
      <c r="DX40" s="43" t="str">
        <f t="shared" si="16"/>
        <v>Nvt</v>
      </c>
      <c r="DY40" s="43" t="str">
        <f t="shared" si="16"/>
        <v>Nvt</v>
      </c>
      <c r="DZ40" s="43" t="str">
        <f t="shared" si="16"/>
        <v>Nvt</v>
      </c>
      <c r="EA40" s="43" t="str">
        <f t="shared" si="17"/>
        <v>Nvt</v>
      </c>
      <c r="EB40" s="43" t="str">
        <f t="shared" si="17"/>
        <v>Nvt</v>
      </c>
      <c r="EC40" s="43" t="str">
        <f t="shared" si="17"/>
        <v>Nvt</v>
      </c>
      <c r="ED40" s="43" t="str">
        <f t="shared" si="17"/>
        <v>Ja</v>
      </c>
      <c r="EE40" s="43" t="str">
        <f t="shared" si="17"/>
        <v>Ja</v>
      </c>
      <c r="EF40" s="43" t="str">
        <f t="shared" si="17"/>
        <v>Ja</v>
      </c>
      <c r="EG40" s="43" t="str">
        <f t="shared" si="17"/>
        <v>Optie</v>
      </c>
      <c r="EH40" s="43" t="str">
        <f t="shared" si="17"/>
        <v>Ja</v>
      </c>
      <c r="EI40" s="43" t="str">
        <f t="shared" si="17"/>
        <v>Ja</v>
      </c>
      <c r="EJ40" s="43" t="str">
        <f t="shared" si="17"/>
        <v>Ja</v>
      </c>
      <c r="EK40" s="43" t="str">
        <f t="shared" si="18"/>
        <v>Ja</v>
      </c>
      <c r="EL40" s="43" t="str">
        <f t="shared" si="18"/>
        <v>Ja</v>
      </c>
      <c r="EM40" s="43" t="str">
        <f t="shared" si="18"/>
        <v>Optie</v>
      </c>
      <c r="EN40" s="43" t="str">
        <f t="shared" si="18"/>
        <v>Ja</v>
      </c>
      <c r="EO40" s="43" t="str">
        <f t="shared" si="18"/>
        <v>Ja</v>
      </c>
      <c r="EP40" s="43" t="str">
        <f t="shared" si="18"/>
        <v>Ja</v>
      </c>
      <c r="EQ40" s="43" t="str">
        <f t="shared" si="18"/>
        <v>Optie</v>
      </c>
      <c r="ER40" s="43" t="str">
        <f t="shared" si="18"/>
        <v>Nee</v>
      </c>
      <c r="ES40" s="43" t="str">
        <f t="shared" si="18"/>
        <v>Nvt</v>
      </c>
      <c r="ET40" s="43" t="str">
        <f t="shared" si="18"/>
        <v>Nvt</v>
      </c>
      <c r="EU40" s="43" t="str">
        <f t="shared" si="19"/>
        <v>Nvt</v>
      </c>
      <c r="EV40" s="43" t="str">
        <f t="shared" si="19"/>
        <v>Nvt</v>
      </c>
      <c r="EW40" s="43" t="str">
        <f t="shared" si="19"/>
        <v>Ja</v>
      </c>
      <c r="EX40" s="43" t="str">
        <f t="shared" si="19"/>
        <v>Ja</v>
      </c>
      <c r="EY40" s="43" t="str">
        <f t="shared" si="19"/>
        <v>Ja</v>
      </c>
      <c r="EZ40" s="43" t="str">
        <f t="shared" si="19"/>
        <v>Optie</v>
      </c>
      <c r="FA40" s="43" t="str">
        <f t="shared" si="19"/>
        <v>Ja</v>
      </c>
      <c r="FB40" s="43" t="str">
        <f t="shared" si="19"/>
        <v>Ja</v>
      </c>
      <c r="FC40" s="43" t="str">
        <f t="shared" si="19"/>
        <v>Ja</v>
      </c>
      <c r="FD40" s="43" t="str">
        <f t="shared" si="19"/>
        <v>Optie</v>
      </c>
      <c r="FE40" s="43" t="str">
        <f t="shared" si="20"/>
        <v>Ja</v>
      </c>
      <c r="FF40" s="43" t="str">
        <f t="shared" si="20"/>
        <v>Ja</v>
      </c>
      <c r="FG40" s="43" t="str">
        <f t="shared" si="20"/>
        <v>Optie</v>
      </c>
      <c r="FH40" s="43" t="str">
        <f t="shared" si="20"/>
        <v>Ja</v>
      </c>
      <c r="FI40" s="43" t="str">
        <f t="shared" si="20"/>
        <v>Ja</v>
      </c>
      <c r="FJ40" s="43" t="str">
        <f t="shared" si="20"/>
        <v>Ja</v>
      </c>
      <c r="FK40" s="43" t="str">
        <f t="shared" si="20"/>
        <v>Ja</v>
      </c>
      <c r="FL40" s="43" t="str">
        <f t="shared" si="20"/>
        <v>Ja</v>
      </c>
      <c r="FM40" s="43" t="str">
        <f t="shared" si="20"/>
        <v>Optie</v>
      </c>
      <c r="FN40" s="43" t="str">
        <f t="shared" si="20"/>
        <v>Optie</v>
      </c>
      <c r="FO40" s="43" t="str">
        <f t="shared" si="21"/>
        <v>Optie</v>
      </c>
      <c r="FP40" s="43" t="str">
        <f t="shared" si="21"/>
        <v>Optie</v>
      </c>
      <c r="FQ40" s="43" t="str">
        <f t="shared" si="21"/>
        <v>Nee</v>
      </c>
      <c r="FR40" s="43" t="str">
        <f t="shared" si="21"/>
        <v>Optie</v>
      </c>
      <c r="FS40" s="43" t="str">
        <f t="shared" si="21"/>
        <v>Ja</v>
      </c>
      <c r="FT40" s="43" t="str">
        <f t="shared" si="21"/>
        <v>Ja</v>
      </c>
      <c r="FU40" s="43" t="str">
        <f t="shared" si="21"/>
        <v>Ja</v>
      </c>
      <c r="FV40" s="43" t="str">
        <f t="shared" si="21"/>
        <v>Ja</v>
      </c>
      <c r="FW40" s="43" t="str">
        <f t="shared" si="21"/>
        <v>Optie</v>
      </c>
      <c r="FX40" s="43" t="str">
        <f t="shared" si="21"/>
        <v>Ja</v>
      </c>
      <c r="FY40" s="43" t="str">
        <f t="shared" si="22"/>
        <v>Ja</v>
      </c>
      <c r="FZ40" s="43" t="str">
        <f t="shared" si="22"/>
        <v>Ja</v>
      </c>
      <c r="GA40" s="43" t="str">
        <f t="shared" si="22"/>
        <v>Ja</v>
      </c>
      <c r="GB40" s="43" t="str">
        <f t="shared" si="22"/>
        <v>Ja</v>
      </c>
      <c r="GC40" s="43" t="str">
        <f t="shared" si="22"/>
        <v>Ja</v>
      </c>
      <c r="GD40" s="43" t="str">
        <f t="shared" si="22"/>
        <v>Ja</v>
      </c>
      <c r="GE40" s="43" t="str">
        <f t="shared" si="22"/>
        <v>Ja</v>
      </c>
      <c r="GF40" s="43" t="str">
        <f t="shared" si="22"/>
        <v>Nee</v>
      </c>
    </row>
    <row r="41" spans="1:188" x14ac:dyDescent="0.3">
      <c r="A41" s="45"/>
      <c r="B41" s="47" t="s">
        <v>567</v>
      </c>
      <c r="C41" s="47" t="s">
        <v>502</v>
      </c>
      <c r="D41" s="45" t="s">
        <v>330</v>
      </c>
      <c r="E41" s="45" t="s">
        <v>337</v>
      </c>
      <c r="F41" s="45" t="s">
        <v>433</v>
      </c>
      <c r="G41" s="43" t="s">
        <v>495</v>
      </c>
      <c r="H41" s="43" t="s">
        <v>497</v>
      </c>
      <c r="I41" s="119" t="s">
        <v>337</v>
      </c>
      <c r="J41" s="119" t="s">
        <v>833</v>
      </c>
      <c r="K41" s="119" t="s">
        <v>843</v>
      </c>
      <c r="L41" s="50">
        <v>22</v>
      </c>
      <c r="M41" s="119"/>
      <c r="N41" s="119"/>
      <c r="O41" s="119"/>
      <c r="P41" s="129" t="s">
        <v>507</v>
      </c>
      <c r="Q41" s="43" t="str">
        <f t="shared" si="6"/>
        <v>Ja</v>
      </c>
      <c r="R41" s="43" t="str">
        <f t="shared" si="6"/>
        <v>Ja</v>
      </c>
      <c r="S41" s="43" t="str">
        <f t="shared" si="6"/>
        <v>Optie</v>
      </c>
      <c r="T41" s="43" t="str">
        <f t="shared" si="6"/>
        <v>Ja</v>
      </c>
      <c r="U41" s="43" t="str">
        <f t="shared" si="6"/>
        <v>Ja</v>
      </c>
      <c r="V41" s="43" t="str">
        <f t="shared" si="6"/>
        <v>Ja</v>
      </c>
      <c r="W41" s="43" t="str">
        <f t="shared" si="6"/>
        <v>Nee</v>
      </c>
      <c r="X41" s="43" t="str">
        <f t="shared" si="6"/>
        <v>Ja</v>
      </c>
      <c r="Y41" s="43" t="str">
        <f t="shared" si="6"/>
        <v>Nee</v>
      </c>
      <c r="Z41" s="43" t="str">
        <f t="shared" si="6"/>
        <v>Nee</v>
      </c>
      <c r="AA41" s="43" t="str">
        <f t="shared" si="7"/>
        <v>Optie</v>
      </c>
      <c r="AB41" s="43" t="str">
        <f t="shared" si="7"/>
        <v>Nee</v>
      </c>
      <c r="AC41" s="43" t="str">
        <f t="shared" si="7"/>
        <v>Nvt</v>
      </c>
      <c r="AD41" s="43" t="str">
        <f t="shared" si="7"/>
        <v>Nvt</v>
      </c>
      <c r="AE41" s="43" t="str">
        <f t="shared" si="7"/>
        <v>Nvt</v>
      </c>
      <c r="AF41" s="43" t="str">
        <f t="shared" si="7"/>
        <v>Nvt</v>
      </c>
      <c r="AG41" s="43" t="str">
        <f t="shared" si="7"/>
        <v>Nvt</v>
      </c>
      <c r="AH41" s="43" t="str">
        <f t="shared" si="7"/>
        <v>Nvt</v>
      </c>
      <c r="AI41" s="43" t="str">
        <f t="shared" si="7"/>
        <v>Nvt</v>
      </c>
      <c r="AJ41" s="43" t="str">
        <f t="shared" si="7"/>
        <v>Nvt</v>
      </c>
      <c r="AK41" s="43" t="str">
        <f t="shared" si="8"/>
        <v>Nvt</v>
      </c>
      <c r="AL41" s="43" t="str">
        <f t="shared" si="8"/>
        <v>Nvt</v>
      </c>
      <c r="AM41" s="43" t="str">
        <f t="shared" si="8"/>
        <v>Nvt</v>
      </c>
      <c r="AN41" s="43" t="str">
        <f t="shared" si="8"/>
        <v>Nvt</v>
      </c>
      <c r="AO41" s="43" t="str">
        <f t="shared" si="8"/>
        <v>Nvt</v>
      </c>
      <c r="AP41" s="43" t="str">
        <f t="shared" si="8"/>
        <v>Nvt</v>
      </c>
      <c r="AQ41" s="43" t="str">
        <f t="shared" si="8"/>
        <v>Nvt</v>
      </c>
      <c r="AR41" s="43" t="str">
        <f t="shared" si="8"/>
        <v>Nvt</v>
      </c>
      <c r="AS41" s="43" t="str">
        <f t="shared" si="8"/>
        <v>Nvt</v>
      </c>
      <c r="AT41" s="43" t="str">
        <f t="shared" si="8"/>
        <v>Nvt</v>
      </c>
      <c r="AU41" s="43" t="str">
        <f t="shared" si="9"/>
        <v>Nvt</v>
      </c>
      <c r="AV41" s="43" t="str">
        <f t="shared" si="9"/>
        <v>Nvt</v>
      </c>
      <c r="AW41" s="43" t="str">
        <f t="shared" si="9"/>
        <v>Nvt</v>
      </c>
      <c r="AX41" s="43" t="str">
        <f t="shared" si="9"/>
        <v>Ja</v>
      </c>
      <c r="AY41" s="43" t="str">
        <f t="shared" si="9"/>
        <v>Ja</v>
      </c>
      <c r="AZ41" s="43" t="str">
        <f t="shared" si="9"/>
        <v>Nee</v>
      </c>
      <c r="BA41" s="43" t="str">
        <f t="shared" si="9"/>
        <v>Ja</v>
      </c>
      <c r="BB41" s="43" t="str">
        <f t="shared" si="9"/>
        <v>Ja</v>
      </c>
      <c r="BC41" s="43" t="str">
        <f t="shared" si="9"/>
        <v>Optie</v>
      </c>
      <c r="BD41" s="43" t="str">
        <f t="shared" si="9"/>
        <v>Ja</v>
      </c>
      <c r="BE41" s="43" t="str">
        <f t="shared" si="9"/>
        <v>Ja</v>
      </c>
      <c r="BF41" s="43" t="str">
        <f t="shared" si="9"/>
        <v>Nvt</v>
      </c>
      <c r="BG41" s="43" t="str">
        <f t="shared" si="9"/>
        <v>Nvt</v>
      </c>
      <c r="BH41" s="129" t="s">
        <v>878</v>
      </c>
      <c r="BI41" s="43" t="str">
        <f t="shared" si="10"/>
        <v>Ja</v>
      </c>
      <c r="BJ41" s="43" t="str">
        <f t="shared" si="10"/>
        <v>Ja</v>
      </c>
      <c r="BK41" s="43" t="str">
        <f t="shared" si="10"/>
        <v>Optie</v>
      </c>
      <c r="BL41" s="43" t="str">
        <f t="shared" si="10"/>
        <v>Ja</v>
      </c>
      <c r="BM41" s="43" t="str">
        <f t="shared" si="10"/>
        <v>Ja</v>
      </c>
      <c r="BN41" s="43" t="str">
        <f t="shared" si="10"/>
        <v>Ja</v>
      </c>
      <c r="BO41" s="43" t="str">
        <f t="shared" si="10"/>
        <v>Nee</v>
      </c>
      <c r="BP41" s="43" t="str">
        <f t="shared" si="10"/>
        <v>Ja</v>
      </c>
      <c r="BQ41" s="43" t="str">
        <f t="shared" si="10"/>
        <v>Nee</v>
      </c>
      <c r="BR41" s="43" t="str">
        <f t="shared" si="10"/>
        <v>Nee</v>
      </c>
      <c r="BS41" s="43" t="str">
        <f t="shared" si="11"/>
        <v>Ja</v>
      </c>
      <c r="BT41" s="43" t="str">
        <f t="shared" si="11"/>
        <v>Ja</v>
      </c>
      <c r="BU41" s="43" t="str">
        <f t="shared" si="11"/>
        <v>Ja</v>
      </c>
      <c r="BV41" s="43" t="str">
        <f t="shared" si="11"/>
        <v>Ja</v>
      </c>
      <c r="BW41" s="43" t="str">
        <f t="shared" si="11"/>
        <v>Ja</v>
      </c>
      <c r="BX41" s="43" t="str">
        <f t="shared" si="11"/>
        <v>Ja</v>
      </c>
      <c r="BY41" s="43" t="str">
        <f t="shared" si="11"/>
        <v>Ja</v>
      </c>
      <c r="BZ41" s="43" t="str">
        <f t="shared" si="11"/>
        <v>Optie</v>
      </c>
      <c r="CA41" s="43" t="str">
        <f t="shared" si="11"/>
        <v>Ja</v>
      </c>
      <c r="CB41" s="43" t="str">
        <f t="shared" si="11"/>
        <v>Ja</v>
      </c>
      <c r="CC41" s="43" t="str">
        <f t="shared" si="12"/>
        <v>Nee</v>
      </c>
      <c r="CD41" s="43" t="str">
        <f t="shared" si="12"/>
        <v>Ja</v>
      </c>
      <c r="CE41" s="43" t="str">
        <f t="shared" si="12"/>
        <v>Nee</v>
      </c>
      <c r="CF41" s="43" t="str">
        <f t="shared" si="12"/>
        <v>Nvt</v>
      </c>
      <c r="CG41" s="43" t="str">
        <f t="shared" si="12"/>
        <v>Nvt</v>
      </c>
      <c r="CH41" s="43" t="str">
        <f t="shared" si="12"/>
        <v>Nvt</v>
      </c>
      <c r="CI41" s="43" t="str">
        <f t="shared" si="12"/>
        <v>Nvt</v>
      </c>
      <c r="CJ41" s="43" t="str">
        <f t="shared" si="12"/>
        <v>Nvt</v>
      </c>
      <c r="CK41" s="43" t="str">
        <f t="shared" si="12"/>
        <v>Nvt</v>
      </c>
      <c r="CL41" s="43" t="str">
        <f t="shared" si="12"/>
        <v>Nvt</v>
      </c>
      <c r="CM41" s="43" t="str">
        <f t="shared" si="13"/>
        <v>Nvt</v>
      </c>
      <c r="CN41" s="43" t="str">
        <f t="shared" si="13"/>
        <v>Nvt</v>
      </c>
      <c r="CO41" s="43" t="str">
        <f t="shared" si="13"/>
        <v>Nvt</v>
      </c>
      <c r="CP41" s="43" t="str">
        <f t="shared" si="13"/>
        <v>Nvt</v>
      </c>
      <c r="CQ41" s="43" t="str">
        <f t="shared" si="13"/>
        <v>Nvt</v>
      </c>
      <c r="CR41" s="43" t="str">
        <f t="shared" si="13"/>
        <v>Nvt</v>
      </c>
      <c r="CS41" s="43" t="str">
        <f t="shared" si="13"/>
        <v>Nvt</v>
      </c>
      <c r="CT41" s="43" t="str">
        <f t="shared" si="13"/>
        <v>Nvt</v>
      </c>
      <c r="CU41" s="43" t="str">
        <f t="shared" si="13"/>
        <v>Nvt</v>
      </c>
      <c r="CV41" s="43" t="str">
        <f t="shared" si="13"/>
        <v>Nvt</v>
      </c>
      <c r="CW41" s="43" t="str">
        <f t="shared" si="14"/>
        <v>Nvt</v>
      </c>
      <c r="CX41" s="43" t="str">
        <f t="shared" si="14"/>
        <v>Nvt</v>
      </c>
      <c r="CY41" s="43" t="str">
        <f t="shared" si="14"/>
        <v>Nvt</v>
      </c>
      <c r="CZ41" s="43" t="str">
        <f t="shared" si="14"/>
        <v>Nvt</v>
      </c>
      <c r="DA41" s="43" t="str">
        <f t="shared" si="14"/>
        <v>Nvt</v>
      </c>
      <c r="DB41" s="43" t="str">
        <f t="shared" si="14"/>
        <v>Nvt</v>
      </c>
      <c r="DC41" s="43" t="str">
        <f t="shared" si="14"/>
        <v>Nvt</v>
      </c>
      <c r="DD41" s="43" t="str">
        <f t="shared" si="14"/>
        <v>Nvt</v>
      </c>
      <c r="DE41" s="43" t="str">
        <f t="shared" si="14"/>
        <v>Nvt</v>
      </c>
      <c r="DF41" s="43" t="str">
        <f t="shared" si="14"/>
        <v>Nvt</v>
      </c>
      <c r="DG41" s="43" t="str">
        <f t="shared" si="15"/>
        <v>Nvt</v>
      </c>
      <c r="DH41" s="43" t="str">
        <f t="shared" si="15"/>
        <v>Nvt</v>
      </c>
      <c r="DI41" s="43" t="str">
        <f t="shared" si="15"/>
        <v>Nvt</v>
      </c>
      <c r="DJ41" s="43" t="str">
        <f t="shared" si="15"/>
        <v>Nvt</v>
      </c>
      <c r="DK41" s="43" t="str">
        <f t="shared" si="15"/>
        <v>Nvt</v>
      </c>
      <c r="DL41" s="43" t="str">
        <f t="shared" si="15"/>
        <v>Nvt</v>
      </c>
      <c r="DM41" s="43" t="str">
        <f t="shared" si="15"/>
        <v>Nvt</v>
      </c>
      <c r="DN41" s="43" t="str">
        <f t="shared" si="15"/>
        <v>Nvt</v>
      </c>
      <c r="DO41" s="43" t="str">
        <f t="shared" si="15"/>
        <v>Nvt</v>
      </c>
      <c r="DP41" s="43" t="str">
        <f t="shared" si="15"/>
        <v>Nvt</v>
      </c>
      <c r="DQ41" s="43" t="str">
        <f t="shared" si="16"/>
        <v>Nvt</v>
      </c>
      <c r="DR41" s="43" t="str">
        <f t="shared" si="16"/>
        <v>Nvt</v>
      </c>
      <c r="DS41" s="43" t="str">
        <f t="shared" si="16"/>
        <v>Nvt</v>
      </c>
      <c r="DT41" s="43" t="str">
        <f t="shared" si="16"/>
        <v>Nvt</v>
      </c>
      <c r="DU41" s="43" t="str">
        <f t="shared" si="16"/>
        <v>Nvt</v>
      </c>
      <c r="DV41" s="43" t="str">
        <f t="shared" si="16"/>
        <v>Nvt</v>
      </c>
      <c r="DW41" s="43" t="str">
        <f t="shared" si="16"/>
        <v>Nvt</v>
      </c>
      <c r="DX41" s="43" t="str">
        <f t="shared" si="16"/>
        <v>Nvt</v>
      </c>
      <c r="DY41" s="43" t="str">
        <f t="shared" si="16"/>
        <v>Nvt</v>
      </c>
      <c r="DZ41" s="43" t="str">
        <f t="shared" si="16"/>
        <v>Nvt</v>
      </c>
      <c r="EA41" s="43" t="str">
        <f t="shared" si="17"/>
        <v>Nvt</v>
      </c>
      <c r="EB41" s="43" t="str">
        <f t="shared" si="17"/>
        <v>Nvt</v>
      </c>
      <c r="EC41" s="43" t="str">
        <f t="shared" si="17"/>
        <v>Nvt</v>
      </c>
      <c r="ED41" s="43" t="str">
        <f t="shared" si="17"/>
        <v>Ja</v>
      </c>
      <c r="EE41" s="43" t="str">
        <f t="shared" si="17"/>
        <v>Ja</v>
      </c>
      <c r="EF41" s="43" t="str">
        <f t="shared" si="17"/>
        <v>Ja</v>
      </c>
      <c r="EG41" s="43" t="str">
        <f t="shared" si="17"/>
        <v>Optie</v>
      </c>
      <c r="EH41" s="43" t="str">
        <f t="shared" si="17"/>
        <v>Ja</v>
      </c>
      <c r="EI41" s="43" t="str">
        <f t="shared" si="17"/>
        <v>Ja</v>
      </c>
      <c r="EJ41" s="43" t="str">
        <f t="shared" si="17"/>
        <v>Ja</v>
      </c>
      <c r="EK41" s="43" t="str">
        <f t="shared" si="18"/>
        <v>Ja</v>
      </c>
      <c r="EL41" s="43" t="str">
        <f t="shared" si="18"/>
        <v>Ja</v>
      </c>
      <c r="EM41" s="43" t="str">
        <f t="shared" si="18"/>
        <v>Optie</v>
      </c>
      <c r="EN41" s="43" t="str">
        <f t="shared" si="18"/>
        <v>Ja</v>
      </c>
      <c r="EO41" s="43" t="str">
        <f t="shared" si="18"/>
        <v>Ja</v>
      </c>
      <c r="EP41" s="43" t="str">
        <f t="shared" si="18"/>
        <v>Ja</v>
      </c>
      <c r="EQ41" s="43" t="str">
        <f t="shared" si="18"/>
        <v>Optie</v>
      </c>
      <c r="ER41" s="43" t="str">
        <f t="shared" si="18"/>
        <v>Nee</v>
      </c>
      <c r="ES41" s="43" t="str">
        <f t="shared" si="18"/>
        <v>Nvt</v>
      </c>
      <c r="ET41" s="43" t="str">
        <f t="shared" si="18"/>
        <v>Nvt</v>
      </c>
      <c r="EU41" s="43" t="str">
        <f t="shared" si="19"/>
        <v>Nvt</v>
      </c>
      <c r="EV41" s="43" t="str">
        <f t="shared" si="19"/>
        <v>Nvt</v>
      </c>
      <c r="EW41" s="43" t="str">
        <f t="shared" si="19"/>
        <v>Ja</v>
      </c>
      <c r="EX41" s="43" t="str">
        <f t="shared" si="19"/>
        <v>Ja</v>
      </c>
      <c r="EY41" s="43" t="str">
        <f t="shared" si="19"/>
        <v>Ja</v>
      </c>
      <c r="EZ41" s="43" t="str">
        <f t="shared" si="19"/>
        <v>Optie</v>
      </c>
      <c r="FA41" s="43" t="str">
        <f t="shared" si="19"/>
        <v>Ja</v>
      </c>
      <c r="FB41" s="43" t="str">
        <f t="shared" si="19"/>
        <v>Ja</v>
      </c>
      <c r="FC41" s="43" t="str">
        <f t="shared" si="19"/>
        <v>Ja</v>
      </c>
      <c r="FD41" s="43" t="str">
        <f t="shared" si="19"/>
        <v>Optie</v>
      </c>
      <c r="FE41" s="43" t="str">
        <f t="shared" si="20"/>
        <v>Ja</v>
      </c>
      <c r="FF41" s="43" t="str">
        <f t="shared" si="20"/>
        <v>Ja</v>
      </c>
      <c r="FG41" s="43" t="str">
        <f t="shared" si="20"/>
        <v>Optie</v>
      </c>
      <c r="FH41" s="43" t="str">
        <f t="shared" si="20"/>
        <v>Ja</v>
      </c>
      <c r="FI41" s="43" t="str">
        <f t="shared" si="20"/>
        <v>Ja</v>
      </c>
      <c r="FJ41" s="43" t="str">
        <f t="shared" si="20"/>
        <v>Ja</v>
      </c>
      <c r="FK41" s="43" t="str">
        <f t="shared" si="20"/>
        <v>Ja</v>
      </c>
      <c r="FL41" s="43" t="str">
        <f t="shared" si="20"/>
        <v>Ja</v>
      </c>
      <c r="FM41" s="43" t="str">
        <f t="shared" si="20"/>
        <v>Optie</v>
      </c>
      <c r="FN41" s="43" t="str">
        <f t="shared" si="20"/>
        <v>Optie</v>
      </c>
      <c r="FO41" s="43" t="str">
        <f t="shared" si="21"/>
        <v>Optie</v>
      </c>
      <c r="FP41" s="43" t="str">
        <f t="shared" si="21"/>
        <v>Optie</v>
      </c>
      <c r="FQ41" s="43" t="str">
        <f t="shared" si="21"/>
        <v>Nee</v>
      </c>
      <c r="FR41" s="43" t="str">
        <f t="shared" si="21"/>
        <v>Optie</v>
      </c>
      <c r="FS41" s="43" t="str">
        <f t="shared" si="21"/>
        <v>Ja</v>
      </c>
      <c r="FT41" s="43" t="str">
        <f t="shared" si="21"/>
        <v>Ja</v>
      </c>
      <c r="FU41" s="43" t="str">
        <f t="shared" si="21"/>
        <v>Ja</v>
      </c>
      <c r="FV41" s="43" t="str">
        <f t="shared" si="21"/>
        <v>Ja</v>
      </c>
      <c r="FW41" s="43" t="str">
        <f t="shared" si="21"/>
        <v>Optie</v>
      </c>
      <c r="FX41" s="43" t="str">
        <f t="shared" si="21"/>
        <v>Ja</v>
      </c>
      <c r="FY41" s="43" t="str">
        <f t="shared" si="22"/>
        <v>Ja</v>
      </c>
      <c r="FZ41" s="43" t="str">
        <f t="shared" si="22"/>
        <v>Ja</v>
      </c>
      <c r="GA41" s="43" t="str">
        <f t="shared" si="22"/>
        <v>Ja</v>
      </c>
      <c r="GB41" s="43" t="str">
        <f t="shared" si="22"/>
        <v>Ja</v>
      </c>
      <c r="GC41" s="43" t="str">
        <f t="shared" si="22"/>
        <v>Ja</v>
      </c>
      <c r="GD41" s="43" t="str">
        <f t="shared" si="22"/>
        <v>Ja</v>
      </c>
      <c r="GE41" s="43" t="str">
        <f t="shared" si="22"/>
        <v>Ja</v>
      </c>
      <c r="GF41" s="43" t="str">
        <f t="shared" si="22"/>
        <v>Nee</v>
      </c>
    </row>
    <row r="42" spans="1:188" x14ac:dyDescent="0.3">
      <c r="A42" s="45"/>
      <c r="B42" s="47" t="s">
        <v>568</v>
      </c>
      <c r="C42" s="47" t="s">
        <v>502</v>
      </c>
      <c r="D42" s="45" t="s">
        <v>330</v>
      </c>
      <c r="E42" s="45" t="s">
        <v>329</v>
      </c>
      <c r="F42" s="45" t="s">
        <v>337</v>
      </c>
      <c r="G42" s="43" t="s">
        <v>495</v>
      </c>
      <c r="H42" s="43" t="s">
        <v>497</v>
      </c>
      <c r="I42" s="119" t="s">
        <v>337</v>
      </c>
      <c r="J42" s="119" t="s">
        <v>830</v>
      </c>
      <c r="K42" s="119" t="s">
        <v>841</v>
      </c>
      <c r="L42" s="50">
        <v>10</v>
      </c>
      <c r="M42" s="119"/>
      <c r="N42" s="119"/>
      <c r="O42" s="119"/>
      <c r="P42" s="129" t="s">
        <v>507</v>
      </c>
      <c r="Q42" s="43" t="str">
        <f t="shared" si="6"/>
        <v>Ja</v>
      </c>
      <c r="R42" s="43" t="str">
        <f t="shared" si="6"/>
        <v>Ja</v>
      </c>
      <c r="S42" s="43" t="str">
        <f t="shared" si="6"/>
        <v>Optie</v>
      </c>
      <c r="T42" s="43" t="str">
        <f t="shared" si="6"/>
        <v>Ja</v>
      </c>
      <c r="U42" s="43" t="str">
        <f t="shared" si="6"/>
        <v>Ja</v>
      </c>
      <c r="V42" s="43" t="str">
        <f t="shared" si="6"/>
        <v>Ja</v>
      </c>
      <c r="W42" s="43" t="str">
        <f t="shared" si="6"/>
        <v>Nee</v>
      </c>
      <c r="X42" s="43" t="str">
        <f t="shared" si="6"/>
        <v>Ja</v>
      </c>
      <c r="Y42" s="43" t="str">
        <f t="shared" si="6"/>
        <v>Nee</v>
      </c>
      <c r="Z42" s="43" t="str">
        <f t="shared" si="6"/>
        <v>Nee</v>
      </c>
      <c r="AA42" s="43" t="str">
        <f t="shared" si="7"/>
        <v>Optie</v>
      </c>
      <c r="AB42" s="43" t="str">
        <f t="shared" si="7"/>
        <v>Nee</v>
      </c>
      <c r="AC42" s="43" t="str">
        <f t="shared" si="7"/>
        <v>Nvt</v>
      </c>
      <c r="AD42" s="43" t="str">
        <f t="shared" si="7"/>
        <v>Nvt</v>
      </c>
      <c r="AE42" s="43" t="str">
        <f t="shared" si="7"/>
        <v>Nvt</v>
      </c>
      <c r="AF42" s="43" t="str">
        <f t="shared" si="7"/>
        <v>Nvt</v>
      </c>
      <c r="AG42" s="43" t="str">
        <f t="shared" si="7"/>
        <v>Nvt</v>
      </c>
      <c r="AH42" s="43" t="str">
        <f t="shared" si="7"/>
        <v>Nvt</v>
      </c>
      <c r="AI42" s="43" t="str">
        <f t="shared" si="7"/>
        <v>Nvt</v>
      </c>
      <c r="AJ42" s="43" t="str">
        <f t="shared" si="7"/>
        <v>Nvt</v>
      </c>
      <c r="AK42" s="43" t="str">
        <f t="shared" si="8"/>
        <v>Nvt</v>
      </c>
      <c r="AL42" s="43" t="str">
        <f t="shared" si="8"/>
        <v>Nvt</v>
      </c>
      <c r="AM42" s="43" t="str">
        <f t="shared" si="8"/>
        <v>Nvt</v>
      </c>
      <c r="AN42" s="43" t="str">
        <f t="shared" si="8"/>
        <v>Nvt</v>
      </c>
      <c r="AO42" s="43" t="str">
        <f t="shared" si="8"/>
        <v>Nvt</v>
      </c>
      <c r="AP42" s="43" t="str">
        <f t="shared" si="8"/>
        <v>Nvt</v>
      </c>
      <c r="AQ42" s="43" t="str">
        <f t="shared" si="8"/>
        <v>Nvt</v>
      </c>
      <c r="AR42" s="43" t="str">
        <f t="shared" si="8"/>
        <v>Nvt</v>
      </c>
      <c r="AS42" s="43" t="str">
        <f t="shared" si="8"/>
        <v>Nvt</v>
      </c>
      <c r="AT42" s="43" t="str">
        <f t="shared" si="8"/>
        <v>Nvt</v>
      </c>
      <c r="AU42" s="43" t="str">
        <f t="shared" si="9"/>
        <v>Nvt</v>
      </c>
      <c r="AV42" s="43" t="str">
        <f t="shared" si="9"/>
        <v>Nvt</v>
      </c>
      <c r="AW42" s="43" t="str">
        <f t="shared" si="9"/>
        <v>Nvt</v>
      </c>
      <c r="AX42" s="43" t="str">
        <f t="shared" si="9"/>
        <v>Ja</v>
      </c>
      <c r="AY42" s="43" t="str">
        <f t="shared" si="9"/>
        <v>Ja</v>
      </c>
      <c r="AZ42" s="43" t="str">
        <f t="shared" si="9"/>
        <v>Nee</v>
      </c>
      <c r="BA42" s="43" t="str">
        <f t="shared" si="9"/>
        <v>Ja</v>
      </c>
      <c r="BB42" s="43" t="str">
        <f t="shared" si="9"/>
        <v>Ja</v>
      </c>
      <c r="BC42" s="43" t="str">
        <f t="shared" si="9"/>
        <v>Optie</v>
      </c>
      <c r="BD42" s="43" t="str">
        <f t="shared" si="9"/>
        <v>Ja</v>
      </c>
      <c r="BE42" s="43" t="str">
        <f t="shared" si="9"/>
        <v>Ja</v>
      </c>
      <c r="BF42" s="43" t="str">
        <f t="shared" si="9"/>
        <v>Nvt</v>
      </c>
      <c r="BG42" s="43" t="str">
        <f t="shared" si="9"/>
        <v>Nvt</v>
      </c>
      <c r="BH42" s="129" t="s">
        <v>878</v>
      </c>
      <c r="BI42" s="43" t="str">
        <f t="shared" si="10"/>
        <v>Ja</v>
      </c>
      <c r="BJ42" s="43" t="str">
        <f t="shared" si="10"/>
        <v>Ja</v>
      </c>
      <c r="BK42" s="43" t="str">
        <f t="shared" si="10"/>
        <v>Optie</v>
      </c>
      <c r="BL42" s="43" t="str">
        <f t="shared" si="10"/>
        <v>Ja</v>
      </c>
      <c r="BM42" s="43" t="str">
        <f t="shared" si="10"/>
        <v>Ja</v>
      </c>
      <c r="BN42" s="43" t="str">
        <f t="shared" si="10"/>
        <v>Ja</v>
      </c>
      <c r="BO42" s="43" t="str">
        <f t="shared" si="10"/>
        <v>Nee</v>
      </c>
      <c r="BP42" s="43" t="str">
        <f t="shared" si="10"/>
        <v>Ja</v>
      </c>
      <c r="BQ42" s="43" t="str">
        <f t="shared" si="10"/>
        <v>Nee</v>
      </c>
      <c r="BR42" s="43" t="str">
        <f t="shared" si="10"/>
        <v>Nee</v>
      </c>
      <c r="BS42" s="43" t="str">
        <f t="shared" si="11"/>
        <v>Ja</v>
      </c>
      <c r="BT42" s="43" t="str">
        <f t="shared" si="11"/>
        <v>Ja</v>
      </c>
      <c r="BU42" s="43" t="str">
        <f t="shared" si="11"/>
        <v>Ja</v>
      </c>
      <c r="BV42" s="43" t="str">
        <f t="shared" si="11"/>
        <v>Ja</v>
      </c>
      <c r="BW42" s="43" t="str">
        <f t="shared" si="11"/>
        <v>Ja</v>
      </c>
      <c r="BX42" s="43" t="str">
        <f t="shared" si="11"/>
        <v>Ja</v>
      </c>
      <c r="BY42" s="43" t="str">
        <f t="shared" si="11"/>
        <v>Ja</v>
      </c>
      <c r="BZ42" s="43" t="str">
        <f t="shared" si="11"/>
        <v>Optie</v>
      </c>
      <c r="CA42" s="43" t="str">
        <f t="shared" si="11"/>
        <v>Ja</v>
      </c>
      <c r="CB42" s="43" t="str">
        <f t="shared" si="11"/>
        <v>Ja</v>
      </c>
      <c r="CC42" s="43" t="str">
        <f t="shared" si="12"/>
        <v>Nee</v>
      </c>
      <c r="CD42" s="43" t="str">
        <f t="shared" si="12"/>
        <v>Ja</v>
      </c>
      <c r="CE42" s="43" t="str">
        <f t="shared" si="12"/>
        <v>Nee</v>
      </c>
      <c r="CF42" s="43" t="str">
        <f t="shared" si="12"/>
        <v>Nvt</v>
      </c>
      <c r="CG42" s="43" t="str">
        <f t="shared" si="12"/>
        <v>Nvt</v>
      </c>
      <c r="CH42" s="43" t="str">
        <f t="shared" si="12"/>
        <v>Nvt</v>
      </c>
      <c r="CI42" s="43" t="str">
        <f t="shared" si="12"/>
        <v>Nvt</v>
      </c>
      <c r="CJ42" s="43" t="str">
        <f t="shared" si="12"/>
        <v>Nvt</v>
      </c>
      <c r="CK42" s="43" t="str">
        <f t="shared" si="12"/>
        <v>Nvt</v>
      </c>
      <c r="CL42" s="43" t="str">
        <f t="shared" si="12"/>
        <v>Nvt</v>
      </c>
      <c r="CM42" s="43" t="str">
        <f t="shared" si="13"/>
        <v>Nvt</v>
      </c>
      <c r="CN42" s="43" t="str">
        <f t="shared" si="13"/>
        <v>Nvt</v>
      </c>
      <c r="CO42" s="43" t="str">
        <f t="shared" si="13"/>
        <v>Nvt</v>
      </c>
      <c r="CP42" s="43" t="str">
        <f t="shared" si="13"/>
        <v>Nvt</v>
      </c>
      <c r="CQ42" s="43" t="str">
        <f t="shared" si="13"/>
        <v>Nvt</v>
      </c>
      <c r="CR42" s="43" t="str">
        <f t="shared" si="13"/>
        <v>Nvt</v>
      </c>
      <c r="CS42" s="43" t="str">
        <f t="shared" si="13"/>
        <v>Nvt</v>
      </c>
      <c r="CT42" s="43" t="str">
        <f t="shared" si="13"/>
        <v>Nvt</v>
      </c>
      <c r="CU42" s="43" t="str">
        <f t="shared" si="13"/>
        <v>Nvt</v>
      </c>
      <c r="CV42" s="43" t="str">
        <f t="shared" si="13"/>
        <v>Nvt</v>
      </c>
      <c r="CW42" s="43" t="str">
        <f t="shared" si="14"/>
        <v>Nvt</v>
      </c>
      <c r="CX42" s="43" t="str">
        <f t="shared" si="14"/>
        <v>Nvt</v>
      </c>
      <c r="CY42" s="43" t="str">
        <f t="shared" si="14"/>
        <v>Nvt</v>
      </c>
      <c r="CZ42" s="43" t="str">
        <f t="shared" si="14"/>
        <v>Nvt</v>
      </c>
      <c r="DA42" s="43" t="str">
        <f t="shared" si="14"/>
        <v>Nvt</v>
      </c>
      <c r="DB42" s="43" t="str">
        <f t="shared" si="14"/>
        <v>Nvt</v>
      </c>
      <c r="DC42" s="43" t="str">
        <f t="shared" si="14"/>
        <v>Nvt</v>
      </c>
      <c r="DD42" s="43" t="str">
        <f t="shared" si="14"/>
        <v>Nvt</v>
      </c>
      <c r="DE42" s="43" t="str">
        <f t="shared" si="14"/>
        <v>Nvt</v>
      </c>
      <c r="DF42" s="43" t="str">
        <f t="shared" si="14"/>
        <v>Nvt</v>
      </c>
      <c r="DG42" s="43" t="str">
        <f t="shared" si="15"/>
        <v>Nvt</v>
      </c>
      <c r="DH42" s="43" t="str">
        <f t="shared" si="15"/>
        <v>Nvt</v>
      </c>
      <c r="DI42" s="43" t="str">
        <f t="shared" si="15"/>
        <v>Nvt</v>
      </c>
      <c r="DJ42" s="43" t="str">
        <f t="shared" si="15"/>
        <v>Nvt</v>
      </c>
      <c r="DK42" s="43" t="str">
        <f t="shared" si="15"/>
        <v>Nvt</v>
      </c>
      <c r="DL42" s="43" t="str">
        <f t="shared" si="15"/>
        <v>Nvt</v>
      </c>
      <c r="DM42" s="43" t="str">
        <f t="shared" si="15"/>
        <v>Nvt</v>
      </c>
      <c r="DN42" s="43" t="str">
        <f t="shared" si="15"/>
        <v>Nvt</v>
      </c>
      <c r="DO42" s="43" t="str">
        <f t="shared" si="15"/>
        <v>Nvt</v>
      </c>
      <c r="DP42" s="43" t="str">
        <f t="shared" si="15"/>
        <v>Nvt</v>
      </c>
      <c r="DQ42" s="43" t="str">
        <f t="shared" si="16"/>
        <v>Nvt</v>
      </c>
      <c r="DR42" s="43" t="str">
        <f t="shared" si="16"/>
        <v>Nvt</v>
      </c>
      <c r="DS42" s="43" t="str">
        <f t="shared" si="16"/>
        <v>Nvt</v>
      </c>
      <c r="DT42" s="43" t="str">
        <f t="shared" si="16"/>
        <v>Nvt</v>
      </c>
      <c r="DU42" s="43" t="str">
        <f t="shared" si="16"/>
        <v>Nvt</v>
      </c>
      <c r="DV42" s="43" t="str">
        <f t="shared" si="16"/>
        <v>Nvt</v>
      </c>
      <c r="DW42" s="43" t="str">
        <f t="shared" si="16"/>
        <v>Nvt</v>
      </c>
      <c r="DX42" s="43" t="str">
        <f t="shared" si="16"/>
        <v>Nvt</v>
      </c>
      <c r="DY42" s="43" t="str">
        <f t="shared" si="16"/>
        <v>Nvt</v>
      </c>
      <c r="DZ42" s="43" t="str">
        <f t="shared" si="16"/>
        <v>Nvt</v>
      </c>
      <c r="EA42" s="43" t="str">
        <f t="shared" si="17"/>
        <v>Nvt</v>
      </c>
      <c r="EB42" s="43" t="str">
        <f t="shared" si="17"/>
        <v>Nvt</v>
      </c>
      <c r="EC42" s="43" t="str">
        <f t="shared" si="17"/>
        <v>Nvt</v>
      </c>
      <c r="ED42" s="43" t="str">
        <f t="shared" si="17"/>
        <v>Ja</v>
      </c>
      <c r="EE42" s="43" t="str">
        <f t="shared" si="17"/>
        <v>Ja</v>
      </c>
      <c r="EF42" s="43" t="str">
        <f t="shared" si="17"/>
        <v>Ja</v>
      </c>
      <c r="EG42" s="43" t="str">
        <f t="shared" si="17"/>
        <v>Optie</v>
      </c>
      <c r="EH42" s="43" t="str">
        <f t="shared" si="17"/>
        <v>Ja</v>
      </c>
      <c r="EI42" s="43" t="str">
        <f t="shared" si="17"/>
        <v>Ja</v>
      </c>
      <c r="EJ42" s="43" t="str">
        <f t="shared" si="17"/>
        <v>Ja</v>
      </c>
      <c r="EK42" s="43" t="str">
        <f t="shared" si="18"/>
        <v>Ja</v>
      </c>
      <c r="EL42" s="43" t="str">
        <f t="shared" si="18"/>
        <v>Ja</v>
      </c>
      <c r="EM42" s="43" t="str">
        <f t="shared" si="18"/>
        <v>Optie</v>
      </c>
      <c r="EN42" s="43" t="str">
        <f t="shared" si="18"/>
        <v>Ja</v>
      </c>
      <c r="EO42" s="43" t="str">
        <f t="shared" si="18"/>
        <v>Ja</v>
      </c>
      <c r="EP42" s="43" t="str">
        <f t="shared" si="18"/>
        <v>Ja</v>
      </c>
      <c r="EQ42" s="43" t="str">
        <f t="shared" si="18"/>
        <v>Optie</v>
      </c>
      <c r="ER42" s="43" t="str">
        <f t="shared" si="18"/>
        <v>Nee</v>
      </c>
      <c r="ES42" s="43" t="str">
        <f t="shared" si="18"/>
        <v>Nvt</v>
      </c>
      <c r="ET42" s="43" t="str">
        <f t="shared" si="18"/>
        <v>Nvt</v>
      </c>
      <c r="EU42" s="43" t="str">
        <f t="shared" si="19"/>
        <v>Nvt</v>
      </c>
      <c r="EV42" s="43" t="str">
        <f t="shared" si="19"/>
        <v>Nvt</v>
      </c>
      <c r="EW42" s="43" t="str">
        <f t="shared" si="19"/>
        <v>Ja</v>
      </c>
      <c r="EX42" s="43" t="str">
        <f t="shared" si="19"/>
        <v>Ja</v>
      </c>
      <c r="EY42" s="43" t="str">
        <f t="shared" si="19"/>
        <v>Ja</v>
      </c>
      <c r="EZ42" s="43" t="str">
        <f t="shared" si="19"/>
        <v>Optie</v>
      </c>
      <c r="FA42" s="43" t="str">
        <f t="shared" si="19"/>
        <v>Ja</v>
      </c>
      <c r="FB42" s="43" t="str">
        <f t="shared" si="19"/>
        <v>Ja</v>
      </c>
      <c r="FC42" s="43" t="str">
        <f t="shared" si="19"/>
        <v>Ja</v>
      </c>
      <c r="FD42" s="43" t="str">
        <f t="shared" si="19"/>
        <v>Optie</v>
      </c>
      <c r="FE42" s="43" t="str">
        <f t="shared" si="20"/>
        <v>Ja</v>
      </c>
      <c r="FF42" s="43" t="str">
        <f t="shared" si="20"/>
        <v>Ja</v>
      </c>
      <c r="FG42" s="43" t="str">
        <f t="shared" si="20"/>
        <v>Optie</v>
      </c>
      <c r="FH42" s="43" t="str">
        <f t="shared" si="20"/>
        <v>Ja</v>
      </c>
      <c r="FI42" s="43" t="str">
        <f t="shared" si="20"/>
        <v>Ja</v>
      </c>
      <c r="FJ42" s="43" t="str">
        <f t="shared" si="20"/>
        <v>Ja</v>
      </c>
      <c r="FK42" s="43" t="str">
        <f t="shared" si="20"/>
        <v>Ja</v>
      </c>
      <c r="FL42" s="43" t="str">
        <f t="shared" si="20"/>
        <v>Ja</v>
      </c>
      <c r="FM42" s="43" t="str">
        <f t="shared" si="20"/>
        <v>Optie</v>
      </c>
      <c r="FN42" s="43" t="str">
        <f t="shared" si="20"/>
        <v>Optie</v>
      </c>
      <c r="FO42" s="43" t="str">
        <f t="shared" si="21"/>
        <v>Optie</v>
      </c>
      <c r="FP42" s="43" t="str">
        <f t="shared" si="21"/>
        <v>Optie</v>
      </c>
      <c r="FQ42" s="43" t="str">
        <f t="shared" si="21"/>
        <v>Nee</v>
      </c>
      <c r="FR42" s="43" t="str">
        <f t="shared" si="21"/>
        <v>Optie</v>
      </c>
      <c r="FS42" s="43" t="str">
        <f t="shared" si="21"/>
        <v>Ja</v>
      </c>
      <c r="FT42" s="43" t="str">
        <f t="shared" si="21"/>
        <v>Ja</v>
      </c>
      <c r="FU42" s="43" t="str">
        <f t="shared" si="21"/>
        <v>Ja</v>
      </c>
      <c r="FV42" s="43" t="str">
        <f t="shared" si="21"/>
        <v>Ja</v>
      </c>
      <c r="FW42" s="43" t="str">
        <f t="shared" si="21"/>
        <v>Optie</v>
      </c>
      <c r="FX42" s="43" t="str">
        <f t="shared" si="21"/>
        <v>Ja</v>
      </c>
      <c r="FY42" s="43" t="str">
        <f t="shared" si="22"/>
        <v>Ja</v>
      </c>
      <c r="FZ42" s="43" t="str">
        <f t="shared" si="22"/>
        <v>Ja</v>
      </c>
      <c r="GA42" s="43" t="str">
        <f t="shared" si="22"/>
        <v>Ja</v>
      </c>
      <c r="GB42" s="43" t="str">
        <f t="shared" si="22"/>
        <v>Ja</v>
      </c>
      <c r="GC42" s="43" t="str">
        <f t="shared" si="22"/>
        <v>Ja</v>
      </c>
      <c r="GD42" s="43" t="str">
        <f t="shared" si="22"/>
        <v>Ja</v>
      </c>
      <c r="GE42" s="43" t="str">
        <f t="shared" si="22"/>
        <v>Ja</v>
      </c>
      <c r="GF42" s="43" t="str">
        <f t="shared" si="22"/>
        <v>Nee</v>
      </c>
    </row>
    <row r="43" spans="1:188" x14ac:dyDescent="0.3">
      <c r="A43" s="45"/>
      <c r="B43" s="47" t="s">
        <v>568</v>
      </c>
      <c r="C43" s="47" t="s">
        <v>502</v>
      </c>
      <c r="D43" s="45" t="s">
        <v>330</v>
      </c>
      <c r="E43" s="45" t="s">
        <v>330</v>
      </c>
      <c r="F43" s="45" t="s">
        <v>337</v>
      </c>
      <c r="G43" s="43" t="s">
        <v>495</v>
      </c>
      <c r="H43" s="43" t="s">
        <v>497</v>
      </c>
      <c r="I43" s="119" t="s">
        <v>337</v>
      </c>
      <c r="J43" s="119" t="s">
        <v>832</v>
      </c>
      <c r="K43" s="119" t="s">
        <v>842</v>
      </c>
      <c r="L43" s="50">
        <v>18</v>
      </c>
      <c r="M43" s="119"/>
      <c r="N43" s="119"/>
      <c r="O43" s="119"/>
      <c r="P43" s="129" t="s">
        <v>507</v>
      </c>
      <c r="Q43" s="43" t="str">
        <f t="shared" si="6"/>
        <v>Ja</v>
      </c>
      <c r="R43" s="43" t="str">
        <f t="shared" si="6"/>
        <v>Ja</v>
      </c>
      <c r="S43" s="43" t="str">
        <f t="shared" si="6"/>
        <v>Optie</v>
      </c>
      <c r="T43" s="43" t="str">
        <f t="shared" si="6"/>
        <v>Ja</v>
      </c>
      <c r="U43" s="43" t="str">
        <f t="shared" si="6"/>
        <v>Ja</v>
      </c>
      <c r="V43" s="43" t="str">
        <f t="shared" si="6"/>
        <v>Ja</v>
      </c>
      <c r="W43" s="43" t="str">
        <f t="shared" si="6"/>
        <v>Nee</v>
      </c>
      <c r="X43" s="43" t="str">
        <f t="shared" si="6"/>
        <v>Ja</v>
      </c>
      <c r="Y43" s="43" t="str">
        <f t="shared" si="6"/>
        <v>Nee</v>
      </c>
      <c r="Z43" s="43" t="str">
        <f t="shared" si="6"/>
        <v>Nee</v>
      </c>
      <c r="AA43" s="43" t="str">
        <f t="shared" si="7"/>
        <v>Optie</v>
      </c>
      <c r="AB43" s="43" t="str">
        <f t="shared" si="7"/>
        <v>Nee</v>
      </c>
      <c r="AC43" s="43" t="str">
        <f t="shared" si="7"/>
        <v>Nvt</v>
      </c>
      <c r="AD43" s="43" t="str">
        <f t="shared" si="7"/>
        <v>Nvt</v>
      </c>
      <c r="AE43" s="43" t="str">
        <f t="shared" si="7"/>
        <v>Nvt</v>
      </c>
      <c r="AF43" s="43" t="str">
        <f t="shared" si="7"/>
        <v>Nvt</v>
      </c>
      <c r="AG43" s="43" t="str">
        <f t="shared" si="7"/>
        <v>Nvt</v>
      </c>
      <c r="AH43" s="43" t="str">
        <f t="shared" si="7"/>
        <v>Nvt</v>
      </c>
      <c r="AI43" s="43" t="str">
        <f t="shared" si="7"/>
        <v>Nvt</v>
      </c>
      <c r="AJ43" s="43" t="str">
        <f t="shared" si="7"/>
        <v>Nvt</v>
      </c>
      <c r="AK43" s="43" t="str">
        <f t="shared" si="8"/>
        <v>Nvt</v>
      </c>
      <c r="AL43" s="43" t="str">
        <f t="shared" si="8"/>
        <v>Nvt</v>
      </c>
      <c r="AM43" s="43" t="str">
        <f t="shared" si="8"/>
        <v>Nvt</v>
      </c>
      <c r="AN43" s="43" t="str">
        <f t="shared" si="8"/>
        <v>Nvt</v>
      </c>
      <c r="AO43" s="43" t="str">
        <f t="shared" si="8"/>
        <v>Nvt</v>
      </c>
      <c r="AP43" s="43" t="str">
        <f t="shared" si="8"/>
        <v>Nvt</v>
      </c>
      <c r="AQ43" s="43" t="str">
        <f t="shared" si="8"/>
        <v>Nvt</v>
      </c>
      <c r="AR43" s="43" t="str">
        <f t="shared" si="8"/>
        <v>Nvt</v>
      </c>
      <c r="AS43" s="43" t="str">
        <f t="shared" si="8"/>
        <v>Nvt</v>
      </c>
      <c r="AT43" s="43" t="str">
        <f t="shared" si="8"/>
        <v>Nvt</v>
      </c>
      <c r="AU43" s="43" t="str">
        <f t="shared" si="9"/>
        <v>Nvt</v>
      </c>
      <c r="AV43" s="43" t="str">
        <f t="shared" si="9"/>
        <v>Nvt</v>
      </c>
      <c r="AW43" s="43" t="str">
        <f t="shared" si="9"/>
        <v>Nvt</v>
      </c>
      <c r="AX43" s="43" t="str">
        <f t="shared" si="9"/>
        <v>Ja</v>
      </c>
      <c r="AY43" s="43" t="str">
        <f t="shared" si="9"/>
        <v>Ja</v>
      </c>
      <c r="AZ43" s="43" t="str">
        <f t="shared" si="9"/>
        <v>Nee</v>
      </c>
      <c r="BA43" s="43" t="str">
        <f t="shared" si="9"/>
        <v>Ja</v>
      </c>
      <c r="BB43" s="43" t="str">
        <f t="shared" si="9"/>
        <v>Ja</v>
      </c>
      <c r="BC43" s="43" t="str">
        <f t="shared" si="9"/>
        <v>Optie</v>
      </c>
      <c r="BD43" s="43" t="str">
        <f t="shared" si="9"/>
        <v>Ja</v>
      </c>
      <c r="BE43" s="43" t="str">
        <f t="shared" si="9"/>
        <v>Ja</v>
      </c>
      <c r="BF43" s="43" t="str">
        <f t="shared" si="9"/>
        <v>Nvt</v>
      </c>
      <c r="BG43" s="43" t="str">
        <f t="shared" si="9"/>
        <v>Nvt</v>
      </c>
      <c r="BH43" s="129" t="s">
        <v>878</v>
      </c>
      <c r="BI43" s="43" t="str">
        <f t="shared" si="10"/>
        <v>Ja</v>
      </c>
      <c r="BJ43" s="43" t="str">
        <f t="shared" si="10"/>
        <v>Ja</v>
      </c>
      <c r="BK43" s="43" t="str">
        <f t="shared" si="10"/>
        <v>Optie</v>
      </c>
      <c r="BL43" s="43" t="str">
        <f t="shared" si="10"/>
        <v>Ja</v>
      </c>
      <c r="BM43" s="43" t="str">
        <f t="shared" si="10"/>
        <v>Ja</v>
      </c>
      <c r="BN43" s="43" t="str">
        <f t="shared" si="10"/>
        <v>Ja</v>
      </c>
      <c r="BO43" s="43" t="str">
        <f t="shared" si="10"/>
        <v>Nee</v>
      </c>
      <c r="BP43" s="43" t="str">
        <f t="shared" si="10"/>
        <v>Ja</v>
      </c>
      <c r="BQ43" s="43" t="str">
        <f t="shared" si="10"/>
        <v>Nee</v>
      </c>
      <c r="BR43" s="43" t="str">
        <f t="shared" si="10"/>
        <v>Nee</v>
      </c>
      <c r="BS43" s="43" t="str">
        <f t="shared" si="11"/>
        <v>Ja</v>
      </c>
      <c r="BT43" s="43" t="str">
        <f t="shared" si="11"/>
        <v>Ja</v>
      </c>
      <c r="BU43" s="43" t="str">
        <f t="shared" si="11"/>
        <v>Ja</v>
      </c>
      <c r="BV43" s="43" t="str">
        <f t="shared" si="11"/>
        <v>Ja</v>
      </c>
      <c r="BW43" s="43" t="str">
        <f t="shared" si="11"/>
        <v>Ja</v>
      </c>
      <c r="BX43" s="43" t="str">
        <f t="shared" si="11"/>
        <v>Ja</v>
      </c>
      <c r="BY43" s="43" t="str">
        <f t="shared" si="11"/>
        <v>Ja</v>
      </c>
      <c r="BZ43" s="43" t="str">
        <f t="shared" si="11"/>
        <v>Optie</v>
      </c>
      <c r="CA43" s="43" t="str">
        <f t="shared" si="11"/>
        <v>Ja</v>
      </c>
      <c r="CB43" s="43" t="str">
        <f t="shared" si="11"/>
        <v>Ja</v>
      </c>
      <c r="CC43" s="43" t="str">
        <f t="shared" si="12"/>
        <v>Nee</v>
      </c>
      <c r="CD43" s="43" t="str">
        <f t="shared" si="12"/>
        <v>Ja</v>
      </c>
      <c r="CE43" s="43" t="str">
        <f t="shared" si="12"/>
        <v>Nee</v>
      </c>
      <c r="CF43" s="43" t="str">
        <f t="shared" si="12"/>
        <v>Nvt</v>
      </c>
      <c r="CG43" s="43" t="str">
        <f t="shared" si="12"/>
        <v>Nvt</v>
      </c>
      <c r="CH43" s="43" t="str">
        <f t="shared" si="12"/>
        <v>Nvt</v>
      </c>
      <c r="CI43" s="43" t="str">
        <f t="shared" si="12"/>
        <v>Nvt</v>
      </c>
      <c r="CJ43" s="43" t="str">
        <f t="shared" si="12"/>
        <v>Nvt</v>
      </c>
      <c r="CK43" s="43" t="str">
        <f t="shared" si="12"/>
        <v>Nvt</v>
      </c>
      <c r="CL43" s="43" t="str">
        <f t="shared" si="12"/>
        <v>Nvt</v>
      </c>
      <c r="CM43" s="43" t="str">
        <f t="shared" si="13"/>
        <v>Nvt</v>
      </c>
      <c r="CN43" s="43" t="str">
        <f t="shared" si="13"/>
        <v>Nvt</v>
      </c>
      <c r="CO43" s="43" t="str">
        <f t="shared" si="13"/>
        <v>Nvt</v>
      </c>
      <c r="CP43" s="43" t="str">
        <f t="shared" si="13"/>
        <v>Nvt</v>
      </c>
      <c r="CQ43" s="43" t="str">
        <f t="shared" si="13"/>
        <v>Nvt</v>
      </c>
      <c r="CR43" s="43" t="str">
        <f t="shared" si="13"/>
        <v>Nvt</v>
      </c>
      <c r="CS43" s="43" t="str">
        <f t="shared" si="13"/>
        <v>Nvt</v>
      </c>
      <c r="CT43" s="43" t="str">
        <f t="shared" si="13"/>
        <v>Nvt</v>
      </c>
      <c r="CU43" s="43" t="str">
        <f t="shared" si="13"/>
        <v>Nvt</v>
      </c>
      <c r="CV43" s="43" t="str">
        <f t="shared" si="13"/>
        <v>Nvt</v>
      </c>
      <c r="CW43" s="43" t="str">
        <f t="shared" si="14"/>
        <v>Nvt</v>
      </c>
      <c r="CX43" s="43" t="str">
        <f t="shared" si="14"/>
        <v>Nvt</v>
      </c>
      <c r="CY43" s="43" t="str">
        <f t="shared" si="14"/>
        <v>Nvt</v>
      </c>
      <c r="CZ43" s="43" t="str">
        <f t="shared" si="14"/>
        <v>Nvt</v>
      </c>
      <c r="DA43" s="43" t="str">
        <f t="shared" si="14"/>
        <v>Nvt</v>
      </c>
      <c r="DB43" s="43" t="str">
        <f t="shared" si="14"/>
        <v>Nvt</v>
      </c>
      <c r="DC43" s="43" t="str">
        <f t="shared" si="14"/>
        <v>Nvt</v>
      </c>
      <c r="DD43" s="43" t="str">
        <f t="shared" si="14"/>
        <v>Nvt</v>
      </c>
      <c r="DE43" s="43" t="str">
        <f t="shared" si="14"/>
        <v>Nvt</v>
      </c>
      <c r="DF43" s="43" t="str">
        <f t="shared" si="14"/>
        <v>Nvt</v>
      </c>
      <c r="DG43" s="43" t="str">
        <f t="shared" si="15"/>
        <v>Nvt</v>
      </c>
      <c r="DH43" s="43" t="str">
        <f t="shared" si="15"/>
        <v>Nvt</v>
      </c>
      <c r="DI43" s="43" t="str">
        <f t="shared" si="15"/>
        <v>Nvt</v>
      </c>
      <c r="DJ43" s="43" t="str">
        <f t="shared" si="15"/>
        <v>Nvt</v>
      </c>
      <c r="DK43" s="43" t="str">
        <f t="shared" si="15"/>
        <v>Nvt</v>
      </c>
      <c r="DL43" s="43" t="str">
        <f t="shared" si="15"/>
        <v>Nvt</v>
      </c>
      <c r="DM43" s="43" t="str">
        <f t="shared" si="15"/>
        <v>Nvt</v>
      </c>
      <c r="DN43" s="43" t="str">
        <f t="shared" si="15"/>
        <v>Nvt</v>
      </c>
      <c r="DO43" s="43" t="str">
        <f t="shared" si="15"/>
        <v>Nvt</v>
      </c>
      <c r="DP43" s="43" t="str">
        <f t="shared" si="15"/>
        <v>Nvt</v>
      </c>
      <c r="DQ43" s="43" t="str">
        <f t="shared" si="16"/>
        <v>Nvt</v>
      </c>
      <c r="DR43" s="43" t="str">
        <f t="shared" si="16"/>
        <v>Nvt</v>
      </c>
      <c r="DS43" s="43" t="str">
        <f t="shared" si="16"/>
        <v>Nvt</v>
      </c>
      <c r="DT43" s="43" t="str">
        <f t="shared" si="16"/>
        <v>Nvt</v>
      </c>
      <c r="DU43" s="43" t="str">
        <f t="shared" si="16"/>
        <v>Nvt</v>
      </c>
      <c r="DV43" s="43" t="str">
        <f t="shared" si="16"/>
        <v>Nvt</v>
      </c>
      <c r="DW43" s="43" t="str">
        <f t="shared" si="16"/>
        <v>Nvt</v>
      </c>
      <c r="DX43" s="43" t="str">
        <f t="shared" si="16"/>
        <v>Nvt</v>
      </c>
      <c r="DY43" s="43" t="str">
        <f t="shared" si="16"/>
        <v>Nvt</v>
      </c>
      <c r="DZ43" s="43" t="str">
        <f t="shared" si="16"/>
        <v>Nvt</v>
      </c>
      <c r="EA43" s="43" t="str">
        <f t="shared" si="17"/>
        <v>Nvt</v>
      </c>
      <c r="EB43" s="43" t="str">
        <f t="shared" si="17"/>
        <v>Nvt</v>
      </c>
      <c r="EC43" s="43" t="str">
        <f t="shared" si="17"/>
        <v>Nvt</v>
      </c>
      <c r="ED43" s="43" t="str">
        <f t="shared" si="17"/>
        <v>Ja</v>
      </c>
      <c r="EE43" s="43" t="str">
        <f t="shared" si="17"/>
        <v>Ja</v>
      </c>
      <c r="EF43" s="43" t="str">
        <f t="shared" si="17"/>
        <v>Ja</v>
      </c>
      <c r="EG43" s="43" t="str">
        <f t="shared" si="17"/>
        <v>Optie</v>
      </c>
      <c r="EH43" s="43" t="str">
        <f t="shared" si="17"/>
        <v>Ja</v>
      </c>
      <c r="EI43" s="43" t="str">
        <f t="shared" si="17"/>
        <v>Ja</v>
      </c>
      <c r="EJ43" s="43" t="str">
        <f t="shared" si="17"/>
        <v>Ja</v>
      </c>
      <c r="EK43" s="43" t="str">
        <f t="shared" si="18"/>
        <v>Ja</v>
      </c>
      <c r="EL43" s="43" t="str">
        <f t="shared" si="18"/>
        <v>Ja</v>
      </c>
      <c r="EM43" s="43" t="str">
        <f t="shared" si="18"/>
        <v>Optie</v>
      </c>
      <c r="EN43" s="43" t="str">
        <f t="shared" si="18"/>
        <v>Ja</v>
      </c>
      <c r="EO43" s="43" t="str">
        <f t="shared" si="18"/>
        <v>Ja</v>
      </c>
      <c r="EP43" s="43" t="str">
        <f t="shared" si="18"/>
        <v>Ja</v>
      </c>
      <c r="EQ43" s="43" t="str">
        <f t="shared" si="18"/>
        <v>Optie</v>
      </c>
      <c r="ER43" s="43" t="str">
        <f t="shared" si="18"/>
        <v>Nee</v>
      </c>
      <c r="ES43" s="43" t="str">
        <f t="shared" si="18"/>
        <v>Nvt</v>
      </c>
      <c r="ET43" s="43" t="str">
        <f t="shared" si="18"/>
        <v>Nvt</v>
      </c>
      <c r="EU43" s="43" t="str">
        <f t="shared" si="19"/>
        <v>Nvt</v>
      </c>
      <c r="EV43" s="43" t="str">
        <f t="shared" si="19"/>
        <v>Nvt</v>
      </c>
      <c r="EW43" s="43" t="str">
        <f t="shared" si="19"/>
        <v>Ja</v>
      </c>
      <c r="EX43" s="43" t="str">
        <f t="shared" si="19"/>
        <v>Ja</v>
      </c>
      <c r="EY43" s="43" t="str">
        <f t="shared" si="19"/>
        <v>Ja</v>
      </c>
      <c r="EZ43" s="43" t="str">
        <f t="shared" si="19"/>
        <v>Optie</v>
      </c>
      <c r="FA43" s="43" t="str">
        <f t="shared" si="19"/>
        <v>Ja</v>
      </c>
      <c r="FB43" s="43" t="str">
        <f t="shared" si="19"/>
        <v>Ja</v>
      </c>
      <c r="FC43" s="43" t="str">
        <f t="shared" si="19"/>
        <v>Ja</v>
      </c>
      <c r="FD43" s="43" t="str">
        <f t="shared" si="19"/>
        <v>Optie</v>
      </c>
      <c r="FE43" s="43" t="str">
        <f t="shared" si="20"/>
        <v>Ja</v>
      </c>
      <c r="FF43" s="43" t="str">
        <f t="shared" si="20"/>
        <v>Ja</v>
      </c>
      <c r="FG43" s="43" t="str">
        <f t="shared" si="20"/>
        <v>Optie</v>
      </c>
      <c r="FH43" s="43" t="str">
        <f t="shared" si="20"/>
        <v>Ja</v>
      </c>
      <c r="FI43" s="43" t="str">
        <f t="shared" si="20"/>
        <v>Ja</v>
      </c>
      <c r="FJ43" s="43" t="str">
        <f t="shared" si="20"/>
        <v>Ja</v>
      </c>
      <c r="FK43" s="43" t="str">
        <f t="shared" si="20"/>
        <v>Ja</v>
      </c>
      <c r="FL43" s="43" t="str">
        <f t="shared" si="20"/>
        <v>Ja</v>
      </c>
      <c r="FM43" s="43" t="str">
        <f t="shared" si="20"/>
        <v>Optie</v>
      </c>
      <c r="FN43" s="43" t="str">
        <f t="shared" si="20"/>
        <v>Optie</v>
      </c>
      <c r="FO43" s="43" t="str">
        <f t="shared" si="21"/>
        <v>Optie</v>
      </c>
      <c r="FP43" s="43" t="str">
        <f t="shared" si="21"/>
        <v>Optie</v>
      </c>
      <c r="FQ43" s="43" t="str">
        <f t="shared" si="21"/>
        <v>Nee</v>
      </c>
      <c r="FR43" s="43" t="str">
        <f t="shared" si="21"/>
        <v>Optie</v>
      </c>
      <c r="FS43" s="43" t="str">
        <f t="shared" si="21"/>
        <v>Ja</v>
      </c>
      <c r="FT43" s="43" t="str">
        <f t="shared" si="21"/>
        <v>Ja</v>
      </c>
      <c r="FU43" s="43" t="str">
        <f t="shared" si="21"/>
        <v>Ja</v>
      </c>
      <c r="FV43" s="43" t="str">
        <f t="shared" si="21"/>
        <v>Ja</v>
      </c>
      <c r="FW43" s="43" t="str">
        <f t="shared" si="21"/>
        <v>Optie</v>
      </c>
      <c r="FX43" s="43" t="str">
        <f t="shared" si="21"/>
        <v>Ja</v>
      </c>
      <c r="FY43" s="43" t="str">
        <f t="shared" si="22"/>
        <v>Ja</v>
      </c>
      <c r="FZ43" s="43" t="str">
        <f t="shared" si="22"/>
        <v>Ja</v>
      </c>
      <c r="GA43" s="43" t="str">
        <f t="shared" si="22"/>
        <v>Ja</v>
      </c>
      <c r="GB43" s="43" t="str">
        <f t="shared" si="22"/>
        <v>Ja</v>
      </c>
      <c r="GC43" s="43" t="str">
        <f t="shared" si="22"/>
        <v>Ja</v>
      </c>
      <c r="GD43" s="43" t="str">
        <f t="shared" si="22"/>
        <v>Ja</v>
      </c>
      <c r="GE43" s="43" t="str">
        <f t="shared" si="22"/>
        <v>Ja</v>
      </c>
      <c r="GF43" s="43" t="str">
        <f t="shared" si="22"/>
        <v>Nee</v>
      </c>
    </row>
    <row r="44" spans="1:188" x14ac:dyDescent="0.3">
      <c r="A44" s="45"/>
      <c r="B44" s="47" t="s">
        <v>568</v>
      </c>
      <c r="C44" s="47" t="s">
        <v>502</v>
      </c>
      <c r="D44" s="45" t="s">
        <v>330</v>
      </c>
      <c r="E44" s="45" t="s">
        <v>337</v>
      </c>
      <c r="F44" s="45" t="s">
        <v>337</v>
      </c>
      <c r="G44" s="43" t="s">
        <v>495</v>
      </c>
      <c r="H44" s="43" t="s">
        <v>497</v>
      </c>
      <c r="I44" s="119" t="s">
        <v>337</v>
      </c>
      <c r="J44" s="119" t="s">
        <v>834</v>
      </c>
      <c r="K44" s="119" t="s">
        <v>843</v>
      </c>
      <c r="L44" s="50">
        <v>26</v>
      </c>
      <c r="M44" s="119"/>
      <c r="N44" s="119"/>
      <c r="O44" s="119"/>
      <c r="P44" s="129" t="s">
        <v>507</v>
      </c>
      <c r="Q44" s="43" t="str">
        <f t="shared" ref="Q44:Z53" si="23">IF((VLOOKUP($F44,$O$11:$BG$16,Q$10,FALSE))="Ja","Ja",IF((VLOOKUP($E44,$O$17:$BG$23,Q$10,FALSE))="Ja","Ja",IF((VLOOKUP($F44,$O$11:$BG$16,Q$10,FALSE))="Optie","Optie",IF((VLOOKUP($E44,$O$17:$BG$23,Q$10,FALSE))="Optie","Optie",IF((VLOOKUP($F44,$O$11:$BG$16,Q$10,FALSE))="Nee","Nee",IF((VLOOKUP($E44,$O$17:$BG$23,Q$10,FALSE))= "Nee","Nee",IF((VLOOKUP($F44,$O$11:$BG$16,Q$10,FALSE))="Nvt","Nvt",IF((VLOOKUP($E44,$O$17:$BG$23,Q$10,FALSE))="Nvt","Nvt","Fout"))))))))</f>
        <v>Ja</v>
      </c>
      <c r="R44" s="43" t="str">
        <f t="shared" si="23"/>
        <v>Ja</v>
      </c>
      <c r="S44" s="43" t="str">
        <f t="shared" si="23"/>
        <v>Optie</v>
      </c>
      <c r="T44" s="43" t="str">
        <f t="shared" si="23"/>
        <v>Ja</v>
      </c>
      <c r="U44" s="43" t="str">
        <f t="shared" si="23"/>
        <v>Ja</v>
      </c>
      <c r="V44" s="43" t="str">
        <f t="shared" si="23"/>
        <v>Ja</v>
      </c>
      <c r="W44" s="43" t="str">
        <f t="shared" si="23"/>
        <v>Nee</v>
      </c>
      <c r="X44" s="43" t="str">
        <f t="shared" si="23"/>
        <v>Ja</v>
      </c>
      <c r="Y44" s="43" t="str">
        <f t="shared" si="23"/>
        <v>Nee</v>
      </c>
      <c r="Z44" s="43" t="str">
        <f t="shared" si="23"/>
        <v>Nee</v>
      </c>
      <c r="AA44" s="43" t="str">
        <f t="shared" ref="AA44:AJ53" si="24">IF((VLOOKUP($F44,$O$11:$BG$16,AA$10,FALSE))="Ja","Ja",IF((VLOOKUP($E44,$O$17:$BG$23,AA$10,FALSE))="Ja","Ja",IF((VLOOKUP($F44,$O$11:$BG$16,AA$10,FALSE))="Optie","Optie",IF((VLOOKUP($E44,$O$17:$BG$23,AA$10,FALSE))="Optie","Optie",IF((VLOOKUP($F44,$O$11:$BG$16,AA$10,FALSE))="Nee","Nee",IF((VLOOKUP($E44,$O$17:$BG$23,AA$10,FALSE))= "Nee","Nee",IF((VLOOKUP($F44,$O$11:$BG$16,AA$10,FALSE))="Nvt","Nvt",IF((VLOOKUP($E44,$O$17:$BG$23,AA$10,FALSE))="Nvt","Nvt","Fout"))))))))</f>
        <v>Optie</v>
      </c>
      <c r="AB44" s="43" t="str">
        <f t="shared" si="24"/>
        <v>Nee</v>
      </c>
      <c r="AC44" s="43" t="str">
        <f t="shared" si="24"/>
        <v>Nvt</v>
      </c>
      <c r="AD44" s="43" t="str">
        <f t="shared" si="24"/>
        <v>Nvt</v>
      </c>
      <c r="AE44" s="43" t="str">
        <f t="shared" si="24"/>
        <v>Nvt</v>
      </c>
      <c r="AF44" s="43" t="str">
        <f t="shared" si="24"/>
        <v>Nvt</v>
      </c>
      <c r="AG44" s="43" t="str">
        <f t="shared" si="24"/>
        <v>Nvt</v>
      </c>
      <c r="AH44" s="43" t="str">
        <f t="shared" si="24"/>
        <v>Nvt</v>
      </c>
      <c r="AI44" s="43" t="str">
        <f t="shared" si="24"/>
        <v>Nvt</v>
      </c>
      <c r="AJ44" s="43" t="str">
        <f t="shared" si="24"/>
        <v>Nvt</v>
      </c>
      <c r="AK44" s="43" t="str">
        <f t="shared" ref="AK44:AT53" si="25">IF((VLOOKUP($F44,$O$11:$BG$16,AK$10,FALSE))="Ja","Ja",IF((VLOOKUP($E44,$O$17:$BG$23,AK$10,FALSE))="Ja","Ja",IF((VLOOKUP($F44,$O$11:$BG$16,AK$10,FALSE))="Optie","Optie",IF((VLOOKUP($E44,$O$17:$BG$23,AK$10,FALSE))="Optie","Optie",IF((VLOOKUP($F44,$O$11:$BG$16,AK$10,FALSE))="Nee","Nee",IF((VLOOKUP($E44,$O$17:$BG$23,AK$10,FALSE))= "Nee","Nee",IF((VLOOKUP($F44,$O$11:$BG$16,AK$10,FALSE))="Nvt","Nvt",IF((VLOOKUP($E44,$O$17:$BG$23,AK$10,FALSE))="Nvt","Nvt","Fout"))))))))</f>
        <v>Nvt</v>
      </c>
      <c r="AL44" s="43" t="str">
        <f t="shared" si="25"/>
        <v>Nvt</v>
      </c>
      <c r="AM44" s="43" t="str">
        <f t="shared" si="25"/>
        <v>Nvt</v>
      </c>
      <c r="AN44" s="43" t="str">
        <f t="shared" si="25"/>
        <v>Nvt</v>
      </c>
      <c r="AO44" s="43" t="str">
        <f t="shared" si="25"/>
        <v>Nvt</v>
      </c>
      <c r="AP44" s="43" t="str">
        <f t="shared" si="25"/>
        <v>Nvt</v>
      </c>
      <c r="AQ44" s="43" t="str">
        <f t="shared" si="25"/>
        <v>Nvt</v>
      </c>
      <c r="AR44" s="43" t="str">
        <f t="shared" si="25"/>
        <v>Nvt</v>
      </c>
      <c r="AS44" s="43" t="str">
        <f t="shared" si="25"/>
        <v>Nvt</v>
      </c>
      <c r="AT44" s="43" t="str">
        <f t="shared" si="25"/>
        <v>Nvt</v>
      </c>
      <c r="AU44" s="43" t="str">
        <f t="shared" ref="AU44:BG53" si="26">IF((VLOOKUP($F44,$O$11:$BG$16,AU$10,FALSE))="Ja","Ja",IF((VLOOKUP($E44,$O$17:$BG$23,AU$10,FALSE))="Ja","Ja",IF((VLOOKUP($F44,$O$11:$BG$16,AU$10,FALSE))="Optie","Optie",IF((VLOOKUP($E44,$O$17:$BG$23,AU$10,FALSE))="Optie","Optie",IF((VLOOKUP($F44,$O$11:$BG$16,AU$10,FALSE))="Nee","Nee",IF((VLOOKUP($E44,$O$17:$BG$23,AU$10,FALSE))= "Nee","Nee",IF((VLOOKUP($F44,$O$11:$BG$16,AU$10,FALSE))="Nvt","Nvt",IF((VLOOKUP($E44,$O$17:$BG$23,AU$10,FALSE))="Nvt","Nvt","Fout"))))))))</f>
        <v>Nvt</v>
      </c>
      <c r="AV44" s="43" t="str">
        <f t="shared" si="26"/>
        <v>Nvt</v>
      </c>
      <c r="AW44" s="43" t="str">
        <f t="shared" si="26"/>
        <v>Nvt</v>
      </c>
      <c r="AX44" s="43" t="str">
        <f t="shared" si="26"/>
        <v>Ja</v>
      </c>
      <c r="AY44" s="43" t="str">
        <f t="shared" si="26"/>
        <v>Ja</v>
      </c>
      <c r="AZ44" s="43" t="str">
        <f t="shared" si="26"/>
        <v>Nee</v>
      </c>
      <c r="BA44" s="43" t="str">
        <f t="shared" si="26"/>
        <v>Ja</v>
      </c>
      <c r="BB44" s="43" t="str">
        <f t="shared" si="26"/>
        <v>Ja</v>
      </c>
      <c r="BC44" s="43" t="str">
        <f t="shared" si="26"/>
        <v>Optie</v>
      </c>
      <c r="BD44" s="43" t="str">
        <f t="shared" si="26"/>
        <v>Ja</v>
      </c>
      <c r="BE44" s="43" t="str">
        <f t="shared" si="26"/>
        <v>Ja</v>
      </c>
      <c r="BF44" s="43" t="str">
        <f t="shared" si="26"/>
        <v>Nvt</v>
      </c>
      <c r="BG44" s="43" t="str">
        <f t="shared" si="26"/>
        <v>Nvt</v>
      </c>
      <c r="BH44" s="129" t="s">
        <v>878</v>
      </c>
      <c r="BI44" s="43" t="str">
        <f t="shared" ref="BI44:BR53" si="27">IF((VLOOKUP($D44,$O$24:$GF$33,BI$10,FALSE))="Ja","Ja",IF((VLOOKUP($E44,$O$17:$GF$23,BI$10,FALSE))="Ja","Ja",IF((VLOOKUP($D44,$O$24:$GF$33,BI$10,FALSE))="Optie","Optie",IF((VLOOKUP($E44,$O$17:$GF$23,BI$10,FALSE))="Optie","Optie",IF((VLOOKUP($D44,$O$24:$GF$33,BI$10,FALSE))="Nee","Nee",IF((VLOOKUP($E44,$O$17:$GF$23,BI$10,FALSE))= "Nee","Nee",IF((VLOOKUP($D44,$O$24:$GF$33,BI$10,FALSE))="Nvt","Nvt",IF((VLOOKUP($E44,$O$17:$GF$23,BI$10,FALSE))="Nvt","Nvt","Fout"))))))))</f>
        <v>Ja</v>
      </c>
      <c r="BJ44" s="43" t="str">
        <f t="shared" si="27"/>
        <v>Ja</v>
      </c>
      <c r="BK44" s="43" t="str">
        <f t="shared" si="27"/>
        <v>Optie</v>
      </c>
      <c r="BL44" s="43" t="str">
        <f t="shared" si="27"/>
        <v>Ja</v>
      </c>
      <c r="BM44" s="43" t="str">
        <f t="shared" si="27"/>
        <v>Ja</v>
      </c>
      <c r="BN44" s="43" t="str">
        <f t="shared" si="27"/>
        <v>Ja</v>
      </c>
      <c r="BO44" s="43" t="str">
        <f t="shared" si="27"/>
        <v>Nee</v>
      </c>
      <c r="BP44" s="43" t="str">
        <f t="shared" si="27"/>
        <v>Ja</v>
      </c>
      <c r="BQ44" s="43" t="str">
        <f t="shared" si="27"/>
        <v>Nee</v>
      </c>
      <c r="BR44" s="43" t="str">
        <f t="shared" si="27"/>
        <v>Nee</v>
      </c>
      <c r="BS44" s="43" t="str">
        <f t="shared" ref="BS44:CB53" si="28">IF((VLOOKUP($D44,$O$24:$GF$33,BS$10,FALSE))="Ja","Ja",IF((VLOOKUP($E44,$O$17:$GF$23,BS$10,FALSE))="Ja","Ja",IF((VLOOKUP($D44,$O$24:$GF$33,BS$10,FALSE))="Optie","Optie",IF((VLOOKUP($E44,$O$17:$GF$23,BS$10,FALSE))="Optie","Optie",IF((VLOOKUP($D44,$O$24:$GF$33,BS$10,FALSE))="Nee","Nee",IF((VLOOKUP($E44,$O$17:$GF$23,BS$10,FALSE))= "Nee","Nee",IF((VLOOKUP($D44,$O$24:$GF$33,BS$10,FALSE))="Nvt","Nvt",IF((VLOOKUP($E44,$O$17:$GF$23,BS$10,FALSE))="Nvt","Nvt","Fout"))))))))</f>
        <v>Ja</v>
      </c>
      <c r="BT44" s="43" t="str">
        <f t="shared" si="28"/>
        <v>Ja</v>
      </c>
      <c r="BU44" s="43" t="str">
        <f t="shared" si="28"/>
        <v>Ja</v>
      </c>
      <c r="BV44" s="43" t="str">
        <f t="shared" si="28"/>
        <v>Ja</v>
      </c>
      <c r="BW44" s="43" t="str">
        <f t="shared" si="28"/>
        <v>Ja</v>
      </c>
      <c r="BX44" s="43" t="str">
        <f t="shared" si="28"/>
        <v>Ja</v>
      </c>
      <c r="BY44" s="43" t="str">
        <f t="shared" si="28"/>
        <v>Ja</v>
      </c>
      <c r="BZ44" s="43" t="str">
        <f t="shared" si="28"/>
        <v>Optie</v>
      </c>
      <c r="CA44" s="43" t="str">
        <f t="shared" si="28"/>
        <v>Ja</v>
      </c>
      <c r="CB44" s="43" t="str">
        <f t="shared" si="28"/>
        <v>Ja</v>
      </c>
      <c r="CC44" s="43" t="str">
        <f t="shared" ref="CC44:CL53" si="29">IF((VLOOKUP($D44,$O$24:$GF$33,CC$10,FALSE))="Ja","Ja",IF((VLOOKUP($E44,$O$17:$GF$23,CC$10,FALSE))="Ja","Ja",IF((VLOOKUP($D44,$O$24:$GF$33,CC$10,FALSE))="Optie","Optie",IF((VLOOKUP($E44,$O$17:$GF$23,CC$10,FALSE))="Optie","Optie",IF((VLOOKUP($D44,$O$24:$GF$33,CC$10,FALSE))="Nee","Nee",IF((VLOOKUP($E44,$O$17:$GF$23,CC$10,FALSE))= "Nee","Nee",IF((VLOOKUP($D44,$O$24:$GF$33,CC$10,FALSE))="Nvt","Nvt",IF((VLOOKUP($E44,$O$17:$GF$23,CC$10,FALSE))="Nvt","Nvt","Fout"))))))))</f>
        <v>Nee</v>
      </c>
      <c r="CD44" s="43" t="str">
        <f t="shared" si="29"/>
        <v>Ja</v>
      </c>
      <c r="CE44" s="43" t="str">
        <f t="shared" si="29"/>
        <v>Nee</v>
      </c>
      <c r="CF44" s="43" t="str">
        <f t="shared" si="29"/>
        <v>Nvt</v>
      </c>
      <c r="CG44" s="43" t="str">
        <f t="shared" si="29"/>
        <v>Nvt</v>
      </c>
      <c r="CH44" s="43" t="str">
        <f t="shared" si="29"/>
        <v>Nvt</v>
      </c>
      <c r="CI44" s="43" t="str">
        <f t="shared" si="29"/>
        <v>Nvt</v>
      </c>
      <c r="CJ44" s="43" t="str">
        <f t="shared" si="29"/>
        <v>Nvt</v>
      </c>
      <c r="CK44" s="43" t="str">
        <f t="shared" si="29"/>
        <v>Nvt</v>
      </c>
      <c r="CL44" s="43" t="str">
        <f t="shared" si="29"/>
        <v>Nvt</v>
      </c>
      <c r="CM44" s="43" t="str">
        <f t="shared" ref="CM44:CV53" si="30">IF((VLOOKUP($D44,$O$24:$GF$33,CM$10,FALSE))="Ja","Ja",IF((VLOOKUP($E44,$O$17:$GF$23,CM$10,FALSE))="Ja","Ja",IF((VLOOKUP($D44,$O$24:$GF$33,CM$10,FALSE))="Optie","Optie",IF((VLOOKUP($E44,$O$17:$GF$23,CM$10,FALSE))="Optie","Optie",IF((VLOOKUP($D44,$O$24:$GF$33,CM$10,FALSE))="Nee","Nee",IF((VLOOKUP($E44,$O$17:$GF$23,CM$10,FALSE))= "Nee","Nee",IF((VLOOKUP($D44,$O$24:$GF$33,CM$10,FALSE))="Nvt","Nvt",IF((VLOOKUP($E44,$O$17:$GF$23,CM$10,FALSE))="Nvt","Nvt","Fout"))))))))</f>
        <v>Nvt</v>
      </c>
      <c r="CN44" s="43" t="str">
        <f t="shared" si="30"/>
        <v>Nvt</v>
      </c>
      <c r="CO44" s="43" t="str">
        <f t="shared" si="30"/>
        <v>Nvt</v>
      </c>
      <c r="CP44" s="43" t="str">
        <f t="shared" si="30"/>
        <v>Nvt</v>
      </c>
      <c r="CQ44" s="43" t="str">
        <f t="shared" si="30"/>
        <v>Nvt</v>
      </c>
      <c r="CR44" s="43" t="str">
        <f t="shared" si="30"/>
        <v>Nvt</v>
      </c>
      <c r="CS44" s="43" t="str">
        <f t="shared" si="30"/>
        <v>Nvt</v>
      </c>
      <c r="CT44" s="43" t="str">
        <f t="shared" si="30"/>
        <v>Nvt</v>
      </c>
      <c r="CU44" s="43" t="str">
        <f t="shared" si="30"/>
        <v>Nvt</v>
      </c>
      <c r="CV44" s="43" t="str">
        <f t="shared" si="30"/>
        <v>Nvt</v>
      </c>
      <c r="CW44" s="43" t="str">
        <f t="shared" ref="CW44:DF53" si="31">IF((VLOOKUP($D44,$O$24:$GF$33,CW$10,FALSE))="Ja","Ja",IF((VLOOKUP($E44,$O$17:$GF$23,CW$10,FALSE))="Ja","Ja",IF((VLOOKUP($D44,$O$24:$GF$33,CW$10,FALSE))="Optie","Optie",IF((VLOOKUP($E44,$O$17:$GF$23,CW$10,FALSE))="Optie","Optie",IF((VLOOKUP($D44,$O$24:$GF$33,CW$10,FALSE))="Nee","Nee",IF((VLOOKUP($E44,$O$17:$GF$23,CW$10,FALSE))= "Nee","Nee",IF((VLOOKUP($D44,$O$24:$GF$33,CW$10,FALSE))="Nvt","Nvt",IF((VLOOKUP($E44,$O$17:$GF$23,CW$10,FALSE))="Nvt","Nvt","Fout"))))))))</f>
        <v>Nvt</v>
      </c>
      <c r="CX44" s="43" t="str">
        <f t="shared" si="31"/>
        <v>Nvt</v>
      </c>
      <c r="CY44" s="43" t="str">
        <f t="shared" si="31"/>
        <v>Nvt</v>
      </c>
      <c r="CZ44" s="43" t="str">
        <f t="shared" si="31"/>
        <v>Nvt</v>
      </c>
      <c r="DA44" s="43" t="str">
        <f t="shared" si="31"/>
        <v>Nvt</v>
      </c>
      <c r="DB44" s="43" t="str">
        <f t="shared" si="31"/>
        <v>Nvt</v>
      </c>
      <c r="DC44" s="43" t="str">
        <f t="shared" si="31"/>
        <v>Nvt</v>
      </c>
      <c r="DD44" s="43" t="str">
        <f t="shared" si="31"/>
        <v>Nvt</v>
      </c>
      <c r="DE44" s="43" t="str">
        <f t="shared" si="31"/>
        <v>Nvt</v>
      </c>
      <c r="DF44" s="43" t="str">
        <f t="shared" si="31"/>
        <v>Nvt</v>
      </c>
      <c r="DG44" s="43" t="str">
        <f t="shared" ref="DG44:DP53" si="32">IF((VLOOKUP($D44,$O$24:$GF$33,DG$10,FALSE))="Ja","Ja",IF((VLOOKUP($E44,$O$17:$GF$23,DG$10,FALSE))="Ja","Ja",IF((VLOOKUP($D44,$O$24:$GF$33,DG$10,FALSE))="Optie","Optie",IF((VLOOKUP($E44,$O$17:$GF$23,DG$10,FALSE))="Optie","Optie",IF((VLOOKUP($D44,$O$24:$GF$33,DG$10,FALSE))="Nee","Nee",IF((VLOOKUP($E44,$O$17:$GF$23,DG$10,FALSE))= "Nee","Nee",IF((VLOOKUP($D44,$O$24:$GF$33,DG$10,FALSE))="Nvt","Nvt",IF((VLOOKUP($E44,$O$17:$GF$23,DG$10,FALSE))="Nvt","Nvt","Fout"))))))))</f>
        <v>Nvt</v>
      </c>
      <c r="DH44" s="43" t="str">
        <f t="shared" si="32"/>
        <v>Nvt</v>
      </c>
      <c r="DI44" s="43" t="str">
        <f t="shared" si="32"/>
        <v>Nvt</v>
      </c>
      <c r="DJ44" s="43" t="str">
        <f t="shared" si="32"/>
        <v>Nvt</v>
      </c>
      <c r="DK44" s="43" t="str">
        <f t="shared" si="32"/>
        <v>Nvt</v>
      </c>
      <c r="DL44" s="43" t="str">
        <f t="shared" si="32"/>
        <v>Nvt</v>
      </c>
      <c r="DM44" s="43" t="str">
        <f t="shared" si="32"/>
        <v>Nvt</v>
      </c>
      <c r="DN44" s="43" t="str">
        <f t="shared" si="32"/>
        <v>Nvt</v>
      </c>
      <c r="DO44" s="43" t="str">
        <f t="shared" si="32"/>
        <v>Nvt</v>
      </c>
      <c r="DP44" s="43" t="str">
        <f t="shared" si="32"/>
        <v>Nvt</v>
      </c>
      <c r="DQ44" s="43" t="str">
        <f t="shared" ref="DQ44:DZ53" si="33">IF((VLOOKUP($D44,$O$24:$GF$33,DQ$10,FALSE))="Ja","Ja",IF((VLOOKUP($E44,$O$17:$GF$23,DQ$10,FALSE))="Ja","Ja",IF((VLOOKUP($D44,$O$24:$GF$33,DQ$10,FALSE))="Optie","Optie",IF((VLOOKUP($E44,$O$17:$GF$23,DQ$10,FALSE))="Optie","Optie",IF((VLOOKUP($D44,$O$24:$GF$33,DQ$10,FALSE))="Nee","Nee",IF((VLOOKUP($E44,$O$17:$GF$23,DQ$10,FALSE))= "Nee","Nee",IF((VLOOKUP($D44,$O$24:$GF$33,DQ$10,FALSE))="Nvt","Nvt",IF((VLOOKUP($E44,$O$17:$GF$23,DQ$10,FALSE))="Nvt","Nvt","Fout"))))))))</f>
        <v>Nvt</v>
      </c>
      <c r="DR44" s="43" t="str">
        <f t="shared" si="33"/>
        <v>Nvt</v>
      </c>
      <c r="DS44" s="43" t="str">
        <f t="shared" si="33"/>
        <v>Nvt</v>
      </c>
      <c r="DT44" s="43" t="str">
        <f t="shared" si="33"/>
        <v>Nvt</v>
      </c>
      <c r="DU44" s="43" t="str">
        <f t="shared" si="33"/>
        <v>Nvt</v>
      </c>
      <c r="DV44" s="43" t="str">
        <f t="shared" si="33"/>
        <v>Nvt</v>
      </c>
      <c r="DW44" s="43" t="str">
        <f t="shared" si="33"/>
        <v>Nvt</v>
      </c>
      <c r="DX44" s="43" t="str">
        <f t="shared" si="33"/>
        <v>Nvt</v>
      </c>
      <c r="DY44" s="43" t="str">
        <f t="shared" si="33"/>
        <v>Nvt</v>
      </c>
      <c r="DZ44" s="43" t="str">
        <f t="shared" si="33"/>
        <v>Nvt</v>
      </c>
      <c r="EA44" s="43" t="str">
        <f t="shared" ref="EA44:EJ53" si="34">IF((VLOOKUP($D44,$O$24:$GF$33,EA$10,FALSE))="Ja","Ja",IF((VLOOKUP($E44,$O$17:$GF$23,EA$10,FALSE))="Ja","Ja",IF((VLOOKUP($D44,$O$24:$GF$33,EA$10,FALSE))="Optie","Optie",IF((VLOOKUP($E44,$O$17:$GF$23,EA$10,FALSE))="Optie","Optie",IF((VLOOKUP($D44,$O$24:$GF$33,EA$10,FALSE))="Nee","Nee",IF((VLOOKUP($E44,$O$17:$GF$23,EA$10,FALSE))= "Nee","Nee",IF((VLOOKUP($D44,$O$24:$GF$33,EA$10,FALSE))="Nvt","Nvt",IF((VLOOKUP($E44,$O$17:$GF$23,EA$10,FALSE))="Nvt","Nvt","Fout"))))))))</f>
        <v>Nvt</v>
      </c>
      <c r="EB44" s="43" t="str">
        <f t="shared" si="34"/>
        <v>Nvt</v>
      </c>
      <c r="EC44" s="43" t="str">
        <f t="shared" si="34"/>
        <v>Nvt</v>
      </c>
      <c r="ED44" s="43" t="str">
        <f t="shared" si="34"/>
        <v>Ja</v>
      </c>
      <c r="EE44" s="43" t="str">
        <f t="shared" si="34"/>
        <v>Ja</v>
      </c>
      <c r="EF44" s="43" t="str">
        <f t="shared" si="34"/>
        <v>Ja</v>
      </c>
      <c r="EG44" s="43" t="str">
        <f t="shared" si="34"/>
        <v>Optie</v>
      </c>
      <c r="EH44" s="43" t="str">
        <f t="shared" si="34"/>
        <v>Ja</v>
      </c>
      <c r="EI44" s="43" t="str">
        <f t="shared" si="34"/>
        <v>Ja</v>
      </c>
      <c r="EJ44" s="43" t="str">
        <f t="shared" si="34"/>
        <v>Ja</v>
      </c>
      <c r="EK44" s="43" t="str">
        <f t="shared" ref="EK44:ET53" si="35">IF((VLOOKUP($D44,$O$24:$GF$33,EK$10,FALSE))="Ja","Ja",IF((VLOOKUP($E44,$O$17:$GF$23,EK$10,FALSE))="Ja","Ja",IF((VLOOKUP($D44,$O$24:$GF$33,EK$10,FALSE))="Optie","Optie",IF((VLOOKUP($E44,$O$17:$GF$23,EK$10,FALSE))="Optie","Optie",IF((VLOOKUP($D44,$O$24:$GF$33,EK$10,FALSE))="Nee","Nee",IF((VLOOKUP($E44,$O$17:$GF$23,EK$10,FALSE))= "Nee","Nee",IF((VLOOKUP($D44,$O$24:$GF$33,EK$10,FALSE))="Nvt","Nvt",IF((VLOOKUP($E44,$O$17:$GF$23,EK$10,FALSE))="Nvt","Nvt","Fout"))))))))</f>
        <v>Ja</v>
      </c>
      <c r="EL44" s="43" t="str">
        <f t="shared" si="35"/>
        <v>Ja</v>
      </c>
      <c r="EM44" s="43" t="str">
        <f t="shared" si="35"/>
        <v>Optie</v>
      </c>
      <c r="EN44" s="43" t="str">
        <f t="shared" si="35"/>
        <v>Ja</v>
      </c>
      <c r="EO44" s="43" t="str">
        <f t="shared" si="35"/>
        <v>Ja</v>
      </c>
      <c r="EP44" s="43" t="str">
        <f t="shared" si="35"/>
        <v>Ja</v>
      </c>
      <c r="EQ44" s="43" t="str">
        <f t="shared" si="35"/>
        <v>Optie</v>
      </c>
      <c r="ER44" s="43" t="str">
        <f t="shared" si="35"/>
        <v>Nee</v>
      </c>
      <c r="ES44" s="43" t="str">
        <f t="shared" si="35"/>
        <v>Nvt</v>
      </c>
      <c r="ET44" s="43" t="str">
        <f t="shared" si="35"/>
        <v>Nvt</v>
      </c>
      <c r="EU44" s="43" t="str">
        <f t="shared" ref="EU44:FD53" si="36">IF((VLOOKUP($D44,$O$24:$GF$33,EU$10,FALSE))="Ja","Ja",IF((VLOOKUP($E44,$O$17:$GF$23,EU$10,FALSE))="Ja","Ja",IF((VLOOKUP($D44,$O$24:$GF$33,EU$10,FALSE))="Optie","Optie",IF((VLOOKUP($E44,$O$17:$GF$23,EU$10,FALSE))="Optie","Optie",IF((VLOOKUP($D44,$O$24:$GF$33,EU$10,FALSE))="Nee","Nee",IF((VLOOKUP($E44,$O$17:$GF$23,EU$10,FALSE))= "Nee","Nee",IF((VLOOKUP($D44,$O$24:$GF$33,EU$10,FALSE))="Nvt","Nvt",IF((VLOOKUP($E44,$O$17:$GF$23,EU$10,FALSE))="Nvt","Nvt","Fout"))))))))</f>
        <v>Nvt</v>
      </c>
      <c r="EV44" s="43" t="str">
        <f t="shared" si="36"/>
        <v>Nvt</v>
      </c>
      <c r="EW44" s="43" t="str">
        <f t="shared" si="36"/>
        <v>Ja</v>
      </c>
      <c r="EX44" s="43" t="str">
        <f t="shared" si="36"/>
        <v>Ja</v>
      </c>
      <c r="EY44" s="43" t="str">
        <f t="shared" si="36"/>
        <v>Ja</v>
      </c>
      <c r="EZ44" s="43" t="str">
        <f t="shared" si="36"/>
        <v>Optie</v>
      </c>
      <c r="FA44" s="43" t="str">
        <f t="shared" si="36"/>
        <v>Ja</v>
      </c>
      <c r="FB44" s="43" t="str">
        <f t="shared" si="36"/>
        <v>Ja</v>
      </c>
      <c r="FC44" s="43" t="str">
        <f t="shared" si="36"/>
        <v>Ja</v>
      </c>
      <c r="FD44" s="43" t="str">
        <f t="shared" si="36"/>
        <v>Optie</v>
      </c>
      <c r="FE44" s="43" t="str">
        <f t="shared" ref="FE44:FN53" si="37">IF((VLOOKUP($D44,$O$24:$GF$33,FE$10,FALSE))="Ja","Ja",IF((VLOOKUP($E44,$O$17:$GF$23,FE$10,FALSE))="Ja","Ja",IF((VLOOKUP($D44,$O$24:$GF$33,FE$10,FALSE))="Optie","Optie",IF((VLOOKUP($E44,$O$17:$GF$23,FE$10,FALSE))="Optie","Optie",IF((VLOOKUP($D44,$O$24:$GF$33,FE$10,FALSE))="Nee","Nee",IF((VLOOKUP($E44,$O$17:$GF$23,FE$10,FALSE))= "Nee","Nee",IF((VLOOKUP($D44,$O$24:$GF$33,FE$10,FALSE))="Nvt","Nvt",IF((VLOOKUP($E44,$O$17:$GF$23,FE$10,FALSE))="Nvt","Nvt","Fout"))))))))</f>
        <v>Ja</v>
      </c>
      <c r="FF44" s="43" t="str">
        <f t="shared" si="37"/>
        <v>Ja</v>
      </c>
      <c r="FG44" s="43" t="str">
        <f t="shared" si="37"/>
        <v>Optie</v>
      </c>
      <c r="FH44" s="43" t="str">
        <f t="shared" si="37"/>
        <v>Ja</v>
      </c>
      <c r="FI44" s="43" t="str">
        <f t="shared" si="37"/>
        <v>Ja</v>
      </c>
      <c r="FJ44" s="43" t="str">
        <f t="shared" si="37"/>
        <v>Ja</v>
      </c>
      <c r="FK44" s="43" t="str">
        <f t="shared" si="37"/>
        <v>Ja</v>
      </c>
      <c r="FL44" s="43" t="str">
        <f t="shared" si="37"/>
        <v>Ja</v>
      </c>
      <c r="FM44" s="43" t="str">
        <f t="shared" si="37"/>
        <v>Optie</v>
      </c>
      <c r="FN44" s="43" t="str">
        <f t="shared" si="37"/>
        <v>Optie</v>
      </c>
      <c r="FO44" s="43" t="str">
        <f t="shared" ref="FO44:FX53" si="38">IF((VLOOKUP($D44,$O$24:$GF$33,FO$10,FALSE))="Ja","Ja",IF((VLOOKUP($E44,$O$17:$GF$23,FO$10,FALSE))="Ja","Ja",IF((VLOOKUP($D44,$O$24:$GF$33,FO$10,FALSE))="Optie","Optie",IF((VLOOKUP($E44,$O$17:$GF$23,FO$10,FALSE))="Optie","Optie",IF((VLOOKUP($D44,$O$24:$GF$33,FO$10,FALSE))="Nee","Nee",IF((VLOOKUP($E44,$O$17:$GF$23,FO$10,FALSE))= "Nee","Nee",IF((VLOOKUP($D44,$O$24:$GF$33,FO$10,FALSE))="Nvt","Nvt",IF((VLOOKUP($E44,$O$17:$GF$23,FO$10,FALSE))="Nvt","Nvt","Fout"))))))))</f>
        <v>Optie</v>
      </c>
      <c r="FP44" s="43" t="str">
        <f t="shared" si="38"/>
        <v>Optie</v>
      </c>
      <c r="FQ44" s="43" t="str">
        <f t="shared" si="38"/>
        <v>Nee</v>
      </c>
      <c r="FR44" s="43" t="str">
        <f t="shared" si="38"/>
        <v>Optie</v>
      </c>
      <c r="FS44" s="43" t="str">
        <f t="shared" si="38"/>
        <v>Ja</v>
      </c>
      <c r="FT44" s="43" t="str">
        <f t="shared" si="38"/>
        <v>Ja</v>
      </c>
      <c r="FU44" s="43" t="str">
        <f t="shared" si="38"/>
        <v>Ja</v>
      </c>
      <c r="FV44" s="43" t="str">
        <f t="shared" si="38"/>
        <v>Ja</v>
      </c>
      <c r="FW44" s="43" t="str">
        <f t="shared" si="38"/>
        <v>Optie</v>
      </c>
      <c r="FX44" s="43" t="str">
        <f t="shared" si="38"/>
        <v>Ja</v>
      </c>
      <c r="FY44" s="43" t="str">
        <f t="shared" ref="FY44:GF53" si="39">IF((VLOOKUP($D44,$O$24:$GF$33,FY$10,FALSE))="Ja","Ja",IF((VLOOKUP($E44,$O$17:$GF$23,FY$10,FALSE))="Ja","Ja",IF((VLOOKUP($D44,$O$24:$GF$33,FY$10,FALSE))="Optie","Optie",IF((VLOOKUP($E44,$O$17:$GF$23,FY$10,FALSE))="Optie","Optie",IF((VLOOKUP($D44,$O$24:$GF$33,FY$10,FALSE))="Nee","Nee",IF((VLOOKUP($E44,$O$17:$GF$23,FY$10,FALSE))= "Nee","Nee",IF((VLOOKUP($D44,$O$24:$GF$33,FY$10,FALSE))="Nvt","Nvt",IF((VLOOKUP($E44,$O$17:$GF$23,FY$10,FALSE))="Nvt","Nvt","Fout"))))))))</f>
        <v>Ja</v>
      </c>
      <c r="FZ44" s="43" t="str">
        <f t="shared" si="39"/>
        <v>Ja</v>
      </c>
      <c r="GA44" s="43" t="str">
        <f t="shared" si="39"/>
        <v>Ja</v>
      </c>
      <c r="GB44" s="43" t="str">
        <f t="shared" si="39"/>
        <v>Ja</v>
      </c>
      <c r="GC44" s="43" t="str">
        <f t="shared" si="39"/>
        <v>Ja</v>
      </c>
      <c r="GD44" s="43" t="str">
        <f t="shared" si="39"/>
        <v>Ja</v>
      </c>
      <c r="GE44" s="43" t="str">
        <f t="shared" si="39"/>
        <v>Ja</v>
      </c>
      <c r="GF44" s="43" t="str">
        <f t="shared" si="39"/>
        <v>Nee</v>
      </c>
    </row>
    <row r="45" spans="1:188" x14ac:dyDescent="0.3">
      <c r="A45" s="45"/>
      <c r="B45" s="47" t="s">
        <v>735</v>
      </c>
      <c r="C45" s="47" t="s">
        <v>502</v>
      </c>
      <c r="D45" s="45" t="s">
        <v>337</v>
      </c>
      <c r="E45" s="45" t="s">
        <v>329</v>
      </c>
      <c r="F45" s="45" t="s">
        <v>337</v>
      </c>
      <c r="G45" s="43" t="s">
        <v>495</v>
      </c>
      <c r="H45" s="43" t="s">
        <v>497</v>
      </c>
      <c r="I45" s="119" t="s">
        <v>498</v>
      </c>
      <c r="J45" s="119" t="s">
        <v>830</v>
      </c>
      <c r="K45" s="119" t="s">
        <v>844</v>
      </c>
      <c r="L45" s="50">
        <v>11</v>
      </c>
      <c r="M45" s="119"/>
      <c r="N45" s="119"/>
      <c r="O45" s="119"/>
      <c r="P45" s="129" t="s">
        <v>507</v>
      </c>
      <c r="Q45" s="43" t="str">
        <f t="shared" si="23"/>
        <v>Ja</v>
      </c>
      <c r="R45" s="43" t="str">
        <f t="shared" si="23"/>
        <v>Ja</v>
      </c>
      <c r="S45" s="43" t="str">
        <f t="shared" si="23"/>
        <v>Optie</v>
      </c>
      <c r="T45" s="43" t="str">
        <f t="shared" si="23"/>
        <v>Ja</v>
      </c>
      <c r="U45" s="43" t="str">
        <f t="shared" si="23"/>
        <v>Ja</v>
      </c>
      <c r="V45" s="43" t="str">
        <f t="shared" si="23"/>
        <v>Ja</v>
      </c>
      <c r="W45" s="43" t="str">
        <f t="shared" si="23"/>
        <v>Nee</v>
      </c>
      <c r="X45" s="43" t="str">
        <f t="shared" si="23"/>
        <v>Ja</v>
      </c>
      <c r="Y45" s="43" t="str">
        <f t="shared" si="23"/>
        <v>Nee</v>
      </c>
      <c r="Z45" s="43" t="str">
        <f t="shared" si="23"/>
        <v>Nee</v>
      </c>
      <c r="AA45" s="43" t="str">
        <f t="shared" si="24"/>
        <v>Optie</v>
      </c>
      <c r="AB45" s="43" t="str">
        <f t="shared" si="24"/>
        <v>Nee</v>
      </c>
      <c r="AC45" s="43" t="str">
        <f t="shared" si="24"/>
        <v>Nvt</v>
      </c>
      <c r="AD45" s="43" t="str">
        <f t="shared" si="24"/>
        <v>Nvt</v>
      </c>
      <c r="AE45" s="43" t="str">
        <f t="shared" si="24"/>
        <v>Nvt</v>
      </c>
      <c r="AF45" s="43" t="str">
        <f t="shared" si="24"/>
        <v>Nvt</v>
      </c>
      <c r="AG45" s="43" t="str">
        <f t="shared" si="24"/>
        <v>Nvt</v>
      </c>
      <c r="AH45" s="43" t="str">
        <f t="shared" si="24"/>
        <v>Nvt</v>
      </c>
      <c r="AI45" s="43" t="str">
        <f t="shared" si="24"/>
        <v>Nvt</v>
      </c>
      <c r="AJ45" s="43" t="str">
        <f t="shared" si="24"/>
        <v>Nvt</v>
      </c>
      <c r="AK45" s="43" t="str">
        <f t="shared" si="25"/>
        <v>Nvt</v>
      </c>
      <c r="AL45" s="43" t="str">
        <f t="shared" si="25"/>
        <v>Nvt</v>
      </c>
      <c r="AM45" s="43" t="str">
        <f t="shared" si="25"/>
        <v>Nvt</v>
      </c>
      <c r="AN45" s="43" t="str">
        <f t="shared" si="25"/>
        <v>Nvt</v>
      </c>
      <c r="AO45" s="43" t="str">
        <f t="shared" si="25"/>
        <v>Nvt</v>
      </c>
      <c r="AP45" s="43" t="str">
        <f t="shared" si="25"/>
        <v>Nvt</v>
      </c>
      <c r="AQ45" s="43" t="str">
        <f t="shared" si="25"/>
        <v>Nvt</v>
      </c>
      <c r="AR45" s="43" t="str">
        <f t="shared" si="25"/>
        <v>Nvt</v>
      </c>
      <c r="AS45" s="43" t="str">
        <f t="shared" si="25"/>
        <v>Nvt</v>
      </c>
      <c r="AT45" s="43" t="str">
        <f t="shared" si="25"/>
        <v>Nvt</v>
      </c>
      <c r="AU45" s="43" t="str">
        <f t="shared" si="26"/>
        <v>Nvt</v>
      </c>
      <c r="AV45" s="43" t="str">
        <f t="shared" si="26"/>
        <v>Nvt</v>
      </c>
      <c r="AW45" s="43" t="str">
        <f t="shared" si="26"/>
        <v>Nvt</v>
      </c>
      <c r="AX45" s="43" t="str">
        <f t="shared" si="26"/>
        <v>Ja</v>
      </c>
      <c r="AY45" s="43" t="str">
        <f t="shared" si="26"/>
        <v>Ja</v>
      </c>
      <c r="AZ45" s="43" t="str">
        <f t="shared" si="26"/>
        <v>Nee</v>
      </c>
      <c r="BA45" s="43" t="str">
        <f t="shared" si="26"/>
        <v>Ja</v>
      </c>
      <c r="BB45" s="43" t="str">
        <f t="shared" si="26"/>
        <v>Ja</v>
      </c>
      <c r="BC45" s="43" t="str">
        <f t="shared" si="26"/>
        <v>Optie</v>
      </c>
      <c r="BD45" s="43" t="str">
        <f t="shared" si="26"/>
        <v>Ja</v>
      </c>
      <c r="BE45" s="43" t="str">
        <f t="shared" si="26"/>
        <v>Ja</v>
      </c>
      <c r="BF45" s="43" t="str">
        <f t="shared" si="26"/>
        <v>Nvt</v>
      </c>
      <c r="BG45" s="43" t="str">
        <f t="shared" si="26"/>
        <v>Nvt</v>
      </c>
      <c r="BH45" s="129" t="s">
        <v>878</v>
      </c>
      <c r="BI45" s="43" t="str">
        <f t="shared" si="27"/>
        <v>Ja</v>
      </c>
      <c r="BJ45" s="43" t="str">
        <f t="shared" si="27"/>
        <v>Ja</v>
      </c>
      <c r="BK45" s="43" t="str">
        <f t="shared" si="27"/>
        <v>Optie</v>
      </c>
      <c r="BL45" s="43" t="str">
        <f t="shared" si="27"/>
        <v>Ja</v>
      </c>
      <c r="BM45" s="43" t="str">
        <f t="shared" si="27"/>
        <v>Ja</v>
      </c>
      <c r="BN45" s="43" t="str">
        <f t="shared" si="27"/>
        <v>Ja</v>
      </c>
      <c r="BO45" s="43" t="str">
        <f t="shared" si="27"/>
        <v>Nee</v>
      </c>
      <c r="BP45" s="43" t="str">
        <f t="shared" si="27"/>
        <v>Ja</v>
      </c>
      <c r="BQ45" s="43" t="str">
        <f t="shared" si="27"/>
        <v>Nee</v>
      </c>
      <c r="BR45" s="43" t="str">
        <f t="shared" si="27"/>
        <v>Nee</v>
      </c>
      <c r="BS45" s="43" t="str">
        <f t="shared" si="28"/>
        <v>Ja</v>
      </c>
      <c r="BT45" s="43" t="str">
        <f t="shared" si="28"/>
        <v>Ja</v>
      </c>
      <c r="BU45" s="43" t="str">
        <f t="shared" si="28"/>
        <v>Ja</v>
      </c>
      <c r="BV45" s="43" t="str">
        <f t="shared" si="28"/>
        <v>Ja</v>
      </c>
      <c r="BW45" s="43" t="str">
        <f t="shared" si="28"/>
        <v>Ja</v>
      </c>
      <c r="BX45" s="43" t="str">
        <f t="shared" si="28"/>
        <v>Nee</v>
      </c>
      <c r="BY45" s="43" t="str">
        <f t="shared" si="28"/>
        <v>Ja</v>
      </c>
      <c r="BZ45" s="43" t="str">
        <f t="shared" si="28"/>
        <v>Optie</v>
      </c>
      <c r="CA45" s="43" t="str">
        <f t="shared" si="28"/>
        <v>Ja</v>
      </c>
      <c r="CB45" s="43" t="str">
        <f t="shared" si="28"/>
        <v>Ja</v>
      </c>
      <c r="CC45" s="43" t="str">
        <f t="shared" si="29"/>
        <v>Nee</v>
      </c>
      <c r="CD45" s="43" t="str">
        <f t="shared" si="29"/>
        <v>Ja</v>
      </c>
      <c r="CE45" s="43" t="str">
        <f t="shared" si="29"/>
        <v>Nee</v>
      </c>
      <c r="CF45" s="43" t="str">
        <f t="shared" si="29"/>
        <v>Nvt</v>
      </c>
      <c r="CG45" s="43" t="str">
        <f t="shared" si="29"/>
        <v>Nvt</v>
      </c>
      <c r="CH45" s="43" t="str">
        <f t="shared" si="29"/>
        <v>Nvt</v>
      </c>
      <c r="CI45" s="43" t="str">
        <f t="shared" si="29"/>
        <v>Nvt</v>
      </c>
      <c r="CJ45" s="43" t="str">
        <f t="shared" si="29"/>
        <v>Nvt</v>
      </c>
      <c r="CK45" s="43" t="str">
        <f t="shared" si="29"/>
        <v>Nvt</v>
      </c>
      <c r="CL45" s="43" t="str">
        <f t="shared" si="29"/>
        <v>Nvt</v>
      </c>
      <c r="CM45" s="43" t="str">
        <f t="shared" si="30"/>
        <v>Nvt</v>
      </c>
      <c r="CN45" s="43" t="str">
        <f t="shared" si="30"/>
        <v>Nvt</v>
      </c>
      <c r="CO45" s="43" t="str">
        <f t="shared" si="30"/>
        <v>Nvt</v>
      </c>
      <c r="CP45" s="43" t="str">
        <f t="shared" si="30"/>
        <v>Nvt</v>
      </c>
      <c r="CQ45" s="43" t="str">
        <f t="shared" si="30"/>
        <v>Nvt</v>
      </c>
      <c r="CR45" s="43" t="str">
        <f t="shared" si="30"/>
        <v>Nvt</v>
      </c>
      <c r="CS45" s="43" t="str">
        <f t="shared" si="30"/>
        <v>Nvt</v>
      </c>
      <c r="CT45" s="43" t="str">
        <f t="shared" si="30"/>
        <v>Nvt</v>
      </c>
      <c r="CU45" s="43" t="str">
        <f t="shared" si="30"/>
        <v>Nvt</v>
      </c>
      <c r="CV45" s="43" t="str">
        <f t="shared" si="30"/>
        <v>Nvt</v>
      </c>
      <c r="CW45" s="43" t="str">
        <f t="shared" si="31"/>
        <v>Nvt</v>
      </c>
      <c r="CX45" s="43" t="str">
        <f t="shared" si="31"/>
        <v>Nvt</v>
      </c>
      <c r="CY45" s="43" t="str">
        <f t="shared" si="31"/>
        <v>Nvt</v>
      </c>
      <c r="CZ45" s="43" t="str">
        <f t="shared" si="31"/>
        <v>Nvt</v>
      </c>
      <c r="DA45" s="43" t="str">
        <f t="shared" si="31"/>
        <v>Nvt</v>
      </c>
      <c r="DB45" s="43" t="str">
        <f t="shared" si="31"/>
        <v>Nvt</v>
      </c>
      <c r="DC45" s="43" t="str">
        <f t="shared" si="31"/>
        <v>Nvt</v>
      </c>
      <c r="DD45" s="43" t="str">
        <f t="shared" si="31"/>
        <v>Nvt</v>
      </c>
      <c r="DE45" s="43" t="str">
        <f t="shared" si="31"/>
        <v>Nvt</v>
      </c>
      <c r="DF45" s="43" t="str">
        <f t="shared" si="31"/>
        <v>Nvt</v>
      </c>
      <c r="DG45" s="43" t="str">
        <f t="shared" si="32"/>
        <v>Nvt</v>
      </c>
      <c r="DH45" s="43" t="str">
        <f t="shared" si="32"/>
        <v>Nvt</v>
      </c>
      <c r="DI45" s="43" t="str">
        <f t="shared" si="32"/>
        <v>Nvt</v>
      </c>
      <c r="DJ45" s="43" t="str">
        <f t="shared" si="32"/>
        <v>Nvt</v>
      </c>
      <c r="DK45" s="43" t="str">
        <f t="shared" si="32"/>
        <v>Nvt</v>
      </c>
      <c r="DL45" s="43" t="str">
        <f t="shared" si="32"/>
        <v>Nvt</v>
      </c>
      <c r="DM45" s="43" t="str">
        <f t="shared" si="32"/>
        <v>Nvt</v>
      </c>
      <c r="DN45" s="43" t="str">
        <f t="shared" si="32"/>
        <v>Nvt</v>
      </c>
      <c r="DO45" s="43" t="str">
        <f t="shared" si="32"/>
        <v>Nvt</v>
      </c>
      <c r="DP45" s="43" t="str">
        <f t="shared" si="32"/>
        <v>Nvt</v>
      </c>
      <c r="DQ45" s="43" t="str">
        <f t="shared" si="33"/>
        <v>Nvt</v>
      </c>
      <c r="DR45" s="43" t="str">
        <f t="shared" si="33"/>
        <v>Nvt</v>
      </c>
      <c r="DS45" s="43" t="str">
        <f t="shared" si="33"/>
        <v>Nvt</v>
      </c>
      <c r="DT45" s="43" t="str">
        <f t="shared" si="33"/>
        <v>Nvt</v>
      </c>
      <c r="DU45" s="43" t="str">
        <f t="shared" si="33"/>
        <v>Nvt</v>
      </c>
      <c r="DV45" s="43" t="str">
        <f t="shared" si="33"/>
        <v>Nvt</v>
      </c>
      <c r="DW45" s="43" t="str">
        <f t="shared" si="33"/>
        <v>Nvt</v>
      </c>
      <c r="DX45" s="43" t="str">
        <f t="shared" si="33"/>
        <v>Nvt</v>
      </c>
      <c r="DY45" s="43" t="str">
        <f t="shared" si="33"/>
        <v>Nvt</v>
      </c>
      <c r="DZ45" s="43" t="str">
        <f t="shared" si="33"/>
        <v>Nvt</v>
      </c>
      <c r="EA45" s="43" t="str">
        <f t="shared" si="34"/>
        <v>Nvt</v>
      </c>
      <c r="EB45" s="43" t="str">
        <f t="shared" si="34"/>
        <v>Nvt</v>
      </c>
      <c r="EC45" s="43" t="str">
        <f t="shared" si="34"/>
        <v>Nvt</v>
      </c>
      <c r="ED45" s="43" t="str">
        <f t="shared" si="34"/>
        <v>Ja</v>
      </c>
      <c r="EE45" s="43" t="str">
        <f t="shared" si="34"/>
        <v>Ja</v>
      </c>
      <c r="EF45" s="43" t="str">
        <f t="shared" si="34"/>
        <v>Ja</v>
      </c>
      <c r="EG45" s="43" t="str">
        <f t="shared" si="34"/>
        <v>Nee</v>
      </c>
      <c r="EH45" s="43" t="str">
        <f t="shared" si="34"/>
        <v>Nvt</v>
      </c>
      <c r="EI45" s="43" t="str">
        <f t="shared" si="34"/>
        <v>Nvt</v>
      </c>
      <c r="EJ45" s="43" t="str">
        <f t="shared" si="34"/>
        <v>Nvt</v>
      </c>
      <c r="EK45" s="43" t="str">
        <f t="shared" si="35"/>
        <v>Nvt</v>
      </c>
      <c r="EL45" s="43" t="str">
        <f t="shared" si="35"/>
        <v>Nvt</v>
      </c>
      <c r="EM45" s="43" t="str">
        <f t="shared" si="35"/>
        <v>Nee</v>
      </c>
      <c r="EN45" s="43" t="str">
        <f t="shared" si="35"/>
        <v>Nvt</v>
      </c>
      <c r="EO45" s="43" t="str">
        <f t="shared" si="35"/>
        <v>Nee</v>
      </c>
      <c r="EP45" s="43" t="str">
        <f t="shared" si="35"/>
        <v>Nvt</v>
      </c>
      <c r="EQ45" s="43" t="str">
        <f t="shared" si="35"/>
        <v>Nee</v>
      </c>
      <c r="ER45" s="43" t="str">
        <f t="shared" si="35"/>
        <v>Nee</v>
      </c>
      <c r="ES45" s="43" t="str">
        <f t="shared" si="35"/>
        <v>Nvt</v>
      </c>
      <c r="ET45" s="43" t="str">
        <f t="shared" si="35"/>
        <v>Nvt</v>
      </c>
      <c r="EU45" s="43" t="str">
        <f t="shared" si="36"/>
        <v>Nvt</v>
      </c>
      <c r="EV45" s="43" t="str">
        <f t="shared" si="36"/>
        <v>Nvt</v>
      </c>
      <c r="EW45" s="43" t="str">
        <f t="shared" si="36"/>
        <v>Nee</v>
      </c>
      <c r="EX45" s="43" t="str">
        <f t="shared" si="36"/>
        <v>Nvt</v>
      </c>
      <c r="EY45" s="43" t="str">
        <f t="shared" si="36"/>
        <v>Nvt</v>
      </c>
      <c r="EZ45" s="43" t="str">
        <f t="shared" si="36"/>
        <v>Nvt</v>
      </c>
      <c r="FA45" s="43" t="str">
        <f t="shared" si="36"/>
        <v>Nvt</v>
      </c>
      <c r="FB45" s="43" t="str">
        <f t="shared" si="36"/>
        <v>Nvt</v>
      </c>
      <c r="FC45" s="43" t="str">
        <f t="shared" si="36"/>
        <v>Nvt</v>
      </c>
      <c r="FD45" s="43" t="str">
        <f t="shared" si="36"/>
        <v>Nee</v>
      </c>
      <c r="FE45" s="43" t="str">
        <f t="shared" si="37"/>
        <v>Nvt</v>
      </c>
      <c r="FF45" s="43" t="str">
        <f t="shared" si="37"/>
        <v>Nvt</v>
      </c>
      <c r="FG45" s="43" t="str">
        <f t="shared" si="37"/>
        <v>Nvt</v>
      </c>
      <c r="FH45" s="43" t="str">
        <f t="shared" si="37"/>
        <v>Ja</v>
      </c>
      <c r="FI45" s="43" t="str">
        <f t="shared" si="37"/>
        <v>Ja</v>
      </c>
      <c r="FJ45" s="43" t="str">
        <f t="shared" si="37"/>
        <v>Ja</v>
      </c>
      <c r="FK45" s="43" t="str">
        <f t="shared" si="37"/>
        <v>Ja</v>
      </c>
      <c r="FL45" s="43" t="str">
        <f t="shared" si="37"/>
        <v>Ja</v>
      </c>
      <c r="FM45" s="43" t="str">
        <f t="shared" si="37"/>
        <v>Optie</v>
      </c>
      <c r="FN45" s="43" t="str">
        <f t="shared" si="37"/>
        <v>Optie</v>
      </c>
      <c r="FO45" s="43" t="str">
        <f t="shared" si="38"/>
        <v>Optie</v>
      </c>
      <c r="FP45" s="43" t="str">
        <f t="shared" si="38"/>
        <v>Optie</v>
      </c>
      <c r="FQ45" s="43" t="str">
        <f t="shared" si="38"/>
        <v>Nee</v>
      </c>
      <c r="FR45" s="43" t="str">
        <f t="shared" si="38"/>
        <v>Optie</v>
      </c>
      <c r="FS45" s="43" t="str">
        <f t="shared" si="38"/>
        <v>Ja</v>
      </c>
      <c r="FT45" s="43" t="str">
        <f t="shared" si="38"/>
        <v>Ja</v>
      </c>
      <c r="FU45" s="43" t="str">
        <f t="shared" si="38"/>
        <v>Ja</v>
      </c>
      <c r="FV45" s="43" t="str">
        <f t="shared" si="38"/>
        <v>Ja</v>
      </c>
      <c r="FW45" s="43" t="str">
        <f t="shared" si="38"/>
        <v>Optie</v>
      </c>
      <c r="FX45" s="43" t="str">
        <f t="shared" si="38"/>
        <v>Ja</v>
      </c>
      <c r="FY45" s="43" t="str">
        <f t="shared" si="39"/>
        <v>Ja</v>
      </c>
      <c r="FZ45" s="43" t="str">
        <f t="shared" si="39"/>
        <v>Ja</v>
      </c>
      <c r="GA45" s="43" t="str">
        <f t="shared" si="39"/>
        <v>Ja</v>
      </c>
      <c r="GB45" s="43" t="str">
        <f t="shared" si="39"/>
        <v>Ja</v>
      </c>
      <c r="GC45" s="43" t="str">
        <f t="shared" si="39"/>
        <v>Ja</v>
      </c>
      <c r="GD45" s="43" t="str">
        <f t="shared" si="39"/>
        <v>Ja</v>
      </c>
      <c r="GE45" s="43" t="str">
        <f t="shared" si="39"/>
        <v>Ja</v>
      </c>
      <c r="GF45" s="43" t="str">
        <f t="shared" si="39"/>
        <v>Nee</v>
      </c>
    </row>
    <row r="46" spans="1:188" x14ac:dyDescent="0.3">
      <c r="A46" s="45"/>
      <c r="B46" s="47" t="s">
        <v>735</v>
      </c>
      <c r="C46" s="47" t="s">
        <v>502</v>
      </c>
      <c r="D46" s="45" t="s">
        <v>337</v>
      </c>
      <c r="E46" s="45" t="s">
        <v>330</v>
      </c>
      <c r="F46" s="45" t="s">
        <v>337</v>
      </c>
      <c r="G46" s="43" t="s">
        <v>495</v>
      </c>
      <c r="H46" s="43" t="s">
        <v>497</v>
      </c>
      <c r="I46" s="119" t="s">
        <v>498</v>
      </c>
      <c r="J46" s="119" t="s">
        <v>832</v>
      </c>
      <c r="K46" s="119" t="s">
        <v>845</v>
      </c>
      <c r="L46" s="50">
        <v>19</v>
      </c>
      <c r="M46" s="119"/>
      <c r="N46" s="119"/>
      <c r="O46" s="119"/>
      <c r="P46" s="129" t="s">
        <v>507</v>
      </c>
      <c r="Q46" s="43" t="str">
        <f t="shared" si="23"/>
        <v>Ja</v>
      </c>
      <c r="R46" s="43" t="str">
        <f t="shared" si="23"/>
        <v>Ja</v>
      </c>
      <c r="S46" s="43" t="str">
        <f t="shared" si="23"/>
        <v>Optie</v>
      </c>
      <c r="T46" s="43" t="str">
        <f t="shared" si="23"/>
        <v>Ja</v>
      </c>
      <c r="U46" s="43" t="str">
        <f t="shared" si="23"/>
        <v>Ja</v>
      </c>
      <c r="V46" s="43" t="str">
        <f t="shared" si="23"/>
        <v>Ja</v>
      </c>
      <c r="W46" s="43" t="str">
        <f t="shared" si="23"/>
        <v>Nee</v>
      </c>
      <c r="X46" s="43" t="str">
        <f t="shared" si="23"/>
        <v>Ja</v>
      </c>
      <c r="Y46" s="43" t="str">
        <f t="shared" si="23"/>
        <v>Nee</v>
      </c>
      <c r="Z46" s="43" t="str">
        <f t="shared" si="23"/>
        <v>Nee</v>
      </c>
      <c r="AA46" s="43" t="str">
        <f t="shared" si="24"/>
        <v>Optie</v>
      </c>
      <c r="AB46" s="43" t="str">
        <f t="shared" si="24"/>
        <v>Nee</v>
      </c>
      <c r="AC46" s="43" t="str">
        <f t="shared" si="24"/>
        <v>Nvt</v>
      </c>
      <c r="AD46" s="43" t="str">
        <f t="shared" si="24"/>
        <v>Nvt</v>
      </c>
      <c r="AE46" s="43" t="str">
        <f t="shared" si="24"/>
        <v>Nvt</v>
      </c>
      <c r="AF46" s="43" t="str">
        <f t="shared" si="24"/>
        <v>Nvt</v>
      </c>
      <c r="AG46" s="43" t="str">
        <f t="shared" si="24"/>
        <v>Nvt</v>
      </c>
      <c r="AH46" s="43" t="str">
        <f t="shared" si="24"/>
        <v>Nvt</v>
      </c>
      <c r="AI46" s="43" t="str">
        <f t="shared" si="24"/>
        <v>Nvt</v>
      </c>
      <c r="AJ46" s="43" t="str">
        <f t="shared" si="24"/>
        <v>Nvt</v>
      </c>
      <c r="AK46" s="43" t="str">
        <f t="shared" si="25"/>
        <v>Nvt</v>
      </c>
      <c r="AL46" s="43" t="str">
        <f t="shared" si="25"/>
        <v>Nvt</v>
      </c>
      <c r="AM46" s="43" t="str">
        <f t="shared" si="25"/>
        <v>Nvt</v>
      </c>
      <c r="AN46" s="43" t="str">
        <f t="shared" si="25"/>
        <v>Nvt</v>
      </c>
      <c r="AO46" s="43" t="str">
        <f t="shared" si="25"/>
        <v>Nvt</v>
      </c>
      <c r="AP46" s="43" t="str">
        <f t="shared" si="25"/>
        <v>Nvt</v>
      </c>
      <c r="AQ46" s="43" t="str">
        <f t="shared" si="25"/>
        <v>Nvt</v>
      </c>
      <c r="AR46" s="43" t="str">
        <f t="shared" si="25"/>
        <v>Nvt</v>
      </c>
      <c r="AS46" s="43" t="str">
        <f t="shared" si="25"/>
        <v>Nvt</v>
      </c>
      <c r="AT46" s="43" t="str">
        <f t="shared" si="25"/>
        <v>Nvt</v>
      </c>
      <c r="AU46" s="43" t="str">
        <f t="shared" si="26"/>
        <v>Nvt</v>
      </c>
      <c r="AV46" s="43" t="str">
        <f t="shared" si="26"/>
        <v>Nvt</v>
      </c>
      <c r="AW46" s="43" t="str">
        <f t="shared" si="26"/>
        <v>Nvt</v>
      </c>
      <c r="AX46" s="43" t="str">
        <f t="shared" si="26"/>
        <v>Ja</v>
      </c>
      <c r="AY46" s="43" t="str">
        <f t="shared" si="26"/>
        <v>Ja</v>
      </c>
      <c r="AZ46" s="43" t="str">
        <f t="shared" si="26"/>
        <v>Nee</v>
      </c>
      <c r="BA46" s="43" t="str">
        <f t="shared" si="26"/>
        <v>Ja</v>
      </c>
      <c r="BB46" s="43" t="str">
        <f t="shared" si="26"/>
        <v>Ja</v>
      </c>
      <c r="BC46" s="43" t="str">
        <f t="shared" si="26"/>
        <v>Optie</v>
      </c>
      <c r="BD46" s="43" t="str">
        <f t="shared" si="26"/>
        <v>Ja</v>
      </c>
      <c r="BE46" s="43" t="str">
        <f t="shared" si="26"/>
        <v>Ja</v>
      </c>
      <c r="BF46" s="43" t="str">
        <f t="shared" si="26"/>
        <v>Nvt</v>
      </c>
      <c r="BG46" s="43" t="str">
        <f t="shared" si="26"/>
        <v>Nvt</v>
      </c>
      <c r="BH46" s="129" t="s">
        <v>878</v>
      </c>
      <c r="BI46" s="43" t="str">
        <f t="shared" si="27"/>
        <v>Ja</v>
      </c>
      <c r="BJ46" s="43" t="str">
        <f t="shared" si="27"/>
        <v>Ja</v>
      </c>
      <c r="BK46" s="43" t="str">
        <f t="shared" si="27"/>
        <v>Optie</v>
      </c>
      <c r="BL46" s="43" t="str">
        <f t="shared" si="27"/>
        <v>Ja</v>
      </c>
      <c r="BM46" s="43" t="str">
        <f t="shared" si="27"/>
        <v>Ja</v>
      </c>
      <c r="BN46" s="43" t="str">
        <f t="shared" si="27"/>
        <v>Ja</v>
      </c>
      <c r="BO46" s="43" t="str">
        <f t="shared" si="27"/>
        <v>Nee</v>
      </c>
      <c r="BP46" s="43" t="str">
        <f t="shared" si="27"/>
        <v>Ja</v>
      </c>
      <c r="BQ46" s="43" t="str">
        <f t="shared" si="27"/>
        <v>Nee</v>
      </c>
      <c r="BR46" s="43" t="str">
        <f t="shared" si="27"/>
        <v>Nee</v>
      </c>
      <c r="BS46" s="43" t="str">
        <f t="shared" si="28"/>
        <v>Ja</v>
      </c>
      <c r="BT46" s="43" t="str">
        <f t="shared" si="28"/>
        <v>Ja</v>
      </c>
      <c r="BU46" s="43" t="str">
        <f t="shared" si="28"/>
        <v>Ja</v>
      </c>
      <c r="BV46" s="43" t="str">
        <f t="shared" si="28"/>
        <v>Ja</v>
      </c>
      <c r="BW46" s="43" t="str">
        <f t="shared" si="28"/>
        <v>Ja</v>
      </c>
      <c r="BX46" s="43" t="str">
        <f t="shared" si="28"/>
        <v>Nee</v>
      </c>
      <c r="BY46" s="43" t="str">
        <f t="shared" si="28"/>
        <v>Ja</v>
      </c>
      <c r="BZ46" s="43" t="str">
        <f t="shared" si="28"/>
        <v>Optie</v>
      </c>
      <c r="CA46" s="43" t="str">
        <f t="shared" si="28"/>
        <v>Ja</v>
      </c>
      <c r="CB46" s="43" t="str">
        <f t="shared" si="28"/>
        <v>Ja</v>
      </c>
      <c r="CC46" s="43" t="str">
        <f t="shared" si="29"/>
        <v>Nee</v>
      </c>
      <c r="CD46" s="43" t="str">
        <f t="shared" si="29"/>
        <v>Ja</v>
      </c>
      <c r="CE46" s="43" t="str">
        <f t="shared" si="29"/>
        <v>Nee</v>
      </c>
      <c r="CF46" s="43" t="str">
        <f t="shared" si="29"/>
        <v>Nvt</v>
      </c>
      <c r="CG46" s="43" t="str">
        <f t="shared" si="29"/>
        <v>Nvt</v>
      </c>
      <c r="CH46" s="43" t="str">
        <f t="shared" si="29"/>
        <v>Nvt</v>
      </c>
      <c r="CI46" s="43" t="str">
        <f t="shared" si="29"/>
        <v>Nvt</v>
      </c>
      <c r="CJ46" s="43" t="str">
        <f t="shared" si="29"/>
        <v>Nvt</v>
      </c>
      <c r="CK46" s="43" t="str">
        <f t="shared" si="29"/>
        <v>Nvt</v>
      </c>
      <c r="CL46" s="43" t="str">
        <f t="shared" si="29"/>
        <v>Nvt</v>
      </c>
      <c r="CM46" s="43" t="str">
        <f t="shared" si="30"/>
        <v>Nvt</v>
      </c>
      <c r="CN46" s="43" t="str">
        <f t="shared" si="30"/>
        <v>Nvt</v>
      </c>
      <c r="CO46" s="43" t="str">
        <f t="shared" si="30"/>
        <v>Nvt</v>
      </c>
      <c r="CP46" s="43" t="str">
        <f t="shared" si="30"/>
        <v>Nvt</v>
      </c>
      <c r="CQ46" s="43" t="str">
        <f t="shared" si="30"/>
        <v>Nvt</v>
      </c>
      <c r="CR46" s="43" t="str">
        <f t="shared" si="30"/>
        <v>Nvt</v>
      </c>
      <c r="CS46" s="43" t="str">
        <f t="shared" si="30"/>
        <v>Nvt</v>
      </c>
      <c r="CT46" s="43" t="str">
        <f t="shared" si="30"/>
        <v>Nvt</v>
      </c>
      <c r="CU46" s="43" t="str">
        <f t="shared" si="30"/>
        <v>Nvt</v>
      </c>
      <c r="CV46" s="43" t="str">
        <f t="shared" si="30"/>
        <v>Nvt</v>
      </c>
      <c r="CW46" s="43" t="str">
        <f t="shared" si="31"/>
        <v>Nvt</v>
      </c>
      <c r="CX46" s="43" t="str">
        <f t="shared" si="31"/>
        <v>Nvt</v>
      </c>
      <c r="CY46" s="43" t="str">
        <f t="shared" si="31"/>
        <v>Nvt</v>
      </c>
      <c r="CZ46" s="43" t="str">
        <f t="shared" si="31"/>
        <v>Nvt</v>
      </c>
      <c r="DA46" s="43" t="str">
        <f t="shared" si="31"/>
        <v>Nvt</v>
      </c>
      <c r="DB46" s="43" t="str">
        <f t="shared" si="31"/>
        <v>Nvt</v>
      </c>
      <c r="DC46" s="43" t="str">
        <f t="shared" si="31"/>
        <v>Nvt</v>
      </c>
      <c r="DD46" s="43" t="str">
        <f t="shared" si="31"/>
        <v>Nvt</v>
      </c>
      <c r="DE46" s="43" t="str">
        <f t="shared" si="31"/>
        <v>Nvt</v>
      </c>
      <c r="DF46" s="43" t="str">
        <f t="shared" si="31"/>
        <v>Nvt</v>
      </c>
      <c r="DG46" s="43" t="str">
        <f t="shared" si="32"/>
        <v>Nvt</v>
      </c>
      <c r="DH46" s="43" t="str">
        <f t="shared" si="32"/>
        <v>Nvt</v>
      </c>
      <c r="DI46" s="43" t="str">
        <f t="shared" si="32"/>
        <v>Nvt</v>
      </c>
      <c r="DJ46" s="43" t="str">
        <f t="shared" si="32"/>
        <v>Nvt</v>
      </c>
      <c r="DK46" s="43" t="str">
        <f t="shared" si="32"/>
        <v>Nvt</v>
      </c>
      <c r="DL46" s="43" t="str">
        <f t="shared" si="32"/>
        <v>Nvt</v>
      </c>
      <c r="DM46" s="43" t="str">
        <f t="shared" si="32"/>
        <v>Nvt</v>
      </c>
      <c r="DN46" s="43" t="str">
        <f t="shared" si="32"/>
        <v>Nvt</v>
      </c>
      <c r="DO46" s="43" t="str">
        <f t="shared" si="32"/>
        <v>Nvt</v>
      </c>
      <c r="DP46" s="43" t="str">
        <f t="shared" si="32"/>
        <v>Nvt</v>
      </c>
      <c r="DQ46" s="43" t="str">
        <f t="shared" si="33"/>
        <v>Nvt</v>
      </c>
      <c r="DR46" s="43" t="str">
        <f t="shared" si="33"/>
        <v>Nvt</v>
      </c>
      <c r="DS46" s="43" t="str">
        <f t="shared" si="33"/>
        <v>Nvt</v>
      </c>
      <c r="DT46" s="43" t="str">
        <f t="shared" si="33"/>
        <v>Nvt</v>
      </c>
      <c r="DU46" s="43" t="str">
        <f t="shared" si="33"/>
        <v>Nvt</v>
      </c>
      <c r="DV46" s="43" t="str">
        <f t="shared" si="33"/>
        <v>Nvt</v>
      </c>
      <c r="DW46" s="43" t="str">
        <f t="shared" si="33"/>
        <v>Nvt</v>
      </c>
      <c r="DX46" s="43" t="str">
        <f t="shared" si="33"/>
        <v>Nvt</v>
      </c>
      <c r="DY46" s="43" t="str">
        <f t="shared" si="33"/>
        <v>Nvt</v>
      </c>
      <c r="DZ46" s="43" t="str">
        <f t="shared" si="33"/>
        <v>Nvt</v>
      </c>
      <c r="EA46" s="43" t="str">
        <f t="shared" si="34"/>
        <v>Nvt</v>
      </c>
      <c r="EB46" s="43" t="str">
        <f t="shared" si="34"/>
        <v>Nvt</v>
      </c>
      <c r="EC46" s="43" t="str">
        <f t="shared" si="34"/>
        <v>Nvt</v>
      </c>
      <c r="ED46" s="43" t="str">
        <f t="shared" si="34"/>
        <v>Ja</v>
      </c>
      <c r="EE46" s="43" t="str">
        <f t="shared" si="34"/>
        <v>Ja</v>
      </c>
      <c r="EF46" s="43" t="str">
        <f t="shared" si="34"/>
        <v>Ja</v>
      </c>
      <c r="EG46" s="43" t="str">
        <f t="shared" si="34"/>
        <v>Nee</v>
      </c>
      <c r="EH46" s="43" t="str">
        <f t="shared" si="34"/>
        <v>Nvt</v>
      </c>
      <c r="EI46" s="43" t="str">
        <f t="shared" si="34"/>
        <v>Nvt</v>
      </c>
      <c r="EJ46" s="43" t="str">
        <f t="shared" si="34"/>
        <v>Nvt</v>
      </c>
      <c r="EK46" s="43" t="str">
        <f t="shared" si="35"/>
        <v>Nvt</v>
      </c>
      <c r="EL46" s="43" t="str">
        <f t="shared" si="35"/>
        <v>Nvt</v>
      </c>
      <c r="EM46" s="43" t="str">
        <f t="shared" si="35"/>
        <v>Nee</v>
      </c>
      <c r="EN46" s="43" t="str">
        <f t="shared" si="35"/>
        <v>Nvt</v>
      </c>
      <c r="EO46" s="43" t="str">
        <f t="shared" si="35"/>
        <v>Nee</v>
      </c>
      <c r="EP46" s="43" t="str">
        <f t="shared" si="35"/>
        <v>Nvt</v>
      </c>
      <c r="EQ46" s="43" t="str">
        <f t="shared" si="35"/>
        <v>Nee</v>
      </c>
      <c r="ER46" s="43" t="str">
        <f t="shared" si="35"/>
        <v>Nee</v>
      </c>
      <c r="ES46" s="43" t="str">
        <f t="shared" si="35"/>
        <v>Nvt</v>
      </c>
      <c r="ET46" s="43" t="str">
        <f t="shared" si="35"/>
        <v>Nvt</v>
      </c>
      <c r="EU46" s="43" t="str">
        <f t="shared" si="36"/>
        <v>Nvt</v>
      </c>
      <c r="EV46" s="43" t="str">
        <f t="shared" si="36"/>
        <v>Nvt</v>
      </c>
      <c r="EW46" s="43" t="str">
        <f t="shared" si="36"/>
        <v>Nee</v>
      </c>
      <c r="EX46" s="43" t="str">
        <f t="shared" si="36"/>
        <v>Nvt</v>
      </c>
      <c r="EY46" s="43" t="str">
        <f t="shared" si="36"/>
        <v>Nvt</v>
      </c>
      <c r="EZ46" s="43" t="str">
        <f t="shared" si="36"/>
        <v>Nvt</v>
      </c>
      <c r="FA46" s="43" t="str">
        <f t="shared" si="36"/>
        <v>Nvt</v>
      </c>
      <c r="FB46" s="43" t="str">
        <f t="shared" si="36"/>
        <v>Nvt</v>
      </c>
      <c r="FC46" s="43" t="str">
        <f t="shared" si="36"/>
        <v>Nvt</v>
      </c>
      <c r="FD46" s="43" t="str">
        <f t="shared" si="36"/>
        <v>Nee</v>
      </c>
      <c r="FE46" s="43" t="str">
        <f t="shared" si="37"/>
        <v>Nvt</v>
      </c>
      <c r="FF46" s="43" t="str">
        <f t="shared" si="37"/>
        <v>Nvt</v>
      </c>
      <c r="FG46" s="43" t="str">
        <f t="shared" si="37"/>
        <v>Nvt</v>
      </c>
      <c r="FH46" s="43" t="str">
        <f t="shared" si="37"/>
        <v>Ja</v>
      </c>
      <c r="FI46" s="43" t="str">
        <f t="shared" si="37"/>
        <v>Ja</v>
      </c>
      <c r="FJ46" s="43" t="str">
        <f t="shared" si="37"/>
        <v>Ja</v>
      </c>
      <c r="FK46" s="43" t="str">
        <f t="shared" si="37"/>
        <v>Ja</v>
      </c>
      <c r="FL46" s="43" t="str">
        <f t="shared" si="37"/>
        <v>Ja</v>
      </c>
      <c r="FM46" s="43" t="str">
        <f t="shared" si="37"/>
        <v>Optie</v>
      </c>
      <c r="FN46" s="43" t="str">
        <f t="shared" si="37"/>
        <v>Optie</v>
      </c>
      <c r="FO46" s="43" t="str">
        <f t="shared" si="38"/>
        <v>Optie</v>
      </c>
      <c r="FP46" s="43" t="str">
        <f t="shared" si="38"/>
        <v>Optie</v>
      </c>
      <c r="FQ46" s="43" t="str">
        <f t="shared" si="38"/>
        <v>Nee</v>
      </c>
      <c r="FR46" s="43" t="str">
        <f t="shared" si="38"/>
        <v>Optie</v>
      </c>
      <c r="FS46" s="43" t="str">
        <f t="shared" si="38"/>
        <v>Ja</v>
      </c>
      <c r="FT46" s="43" t="str">
        <f t="shared" si="38"/>
        <v>Ja</v>
      </c>
      <c r="FU46" s="43" t="str">
        <f t="shared" si="38"/>
        <v>Ja</v>
      </c>
      <c r="FV46" s="43" t="str">
        <f t="shared" si="38"/>
        <v>Ja</v>
      </c>
      <c r="FW46" s="43" t="str">
        <f t="shared" si="38"/>
        <v>Optie</v>
      </c>
      <c r="FX46" s="43" t="str">
        <f t="shared" si="38"/>
        <v>Ja</v>
      </c>
      <c r="FY46" s="43" t="str">
        <f t="shared" si="39"/>
        <v>Ja</v>
      </c>
      <c r="FZ46" s="43" t="str">
        <f t="shared" si="39"/>
        <v>Ja</v>
      </c>
      <c r="GA46" s="43" t="str">
        <f t="shared" si="39"/>
        <v>Ja</v>
      </c>
      <c r="GB46" s="43" t="str">
        <f t="shared" si="39"/>
        <v>Ja</v>
      </c>
      <c r="GC46" s="43" t="str">
        <f t="shared" si="39"/>
        <v>Ja</v>
      </c>
      <c r="GD46" s="43" t="str">
        <f t="shared" si="39"/>
        <v>Ja</v>
      </c>
      <c r="GE46" s="43" t="str">
        <f t="shared" si="39"/>
        <v>Ja</v>
      </c>
      <c r="GF46" s="43" t="str">
        <f t="shared" si="39"/>
        <v>Nee</v>
      </c>
    </row>
    <row r="47" spans="1:188" x14ac:dyDescent="0.3">
      <c r="A47" s="45"/>
      <c r="B47" s="47" t="s">
        <v>735</v>
      </c>
      <c r="C47" s="47" t="s">
        <v>502</v>
      </c>
      <c r="D47" s="45" t="s">
        <v>337</v>
      </c>
      <c r="E47" s="45" t="s">
        <v>337</v>
      </c>
      <c r="F47" s="45" t="s">
        <v>337</v>
      </c>
      <c r="G47" s="43" t="s">
        <v>495</v>
      </c>
      <c r="H47" s="43" t="s">
        <v>497</v>
      </c>
      <c r="I47" s="119" t="s">
        <v>498</v>
      </c>
      <c r="J47" s="119" t="s">
        <v>834</v>
      </c>
      <c r="K47" s="119" t="s">
        <v>846</v>
      </c>
      <c r="L47" s="50">
        <v>27</v>
      </c>
      <c r="M47" s="119"/>
      <c r="N47" s="119"/>
      <c r="O47" s="119"/>
      <c r="P47" s="129" t="s">
        <v>507</v>
      </c>
      <c r="Q47" s="43" t="str">
        <f t="shared" si="23"/>
        <v>Ja</v>
      </c>
      <c r="R47" s="43" t="str">
        <f t="shared" si="23"/>
        <v>Ja</v>
      </c>
      <c r="S47" s="43" t="str">
        <f t="shared" si="23"/>
        <v>Optie</v>
      </c>
      <c r="T47" s="43" t="str">
        <f t="shared" si="23"/>
        <v>Ja</v>
      </c>
      <c r="U47" s="43" t="str">
        <f t="shared" si="23"/>
        <v>Ja</v>
      </c>
      <c r="V47" s="43" t="str">
        <f t="shared" si="23"/>
        <v>Ja</v>
      </c>
      <c r="W47" s="43" t="str">
        <f t="shared" si="23"/>
        <v>Nee</v>
      </c>
      <c r="X47" s="43" t="str">
        <f t="shared" si="23"/>
        <v>Ja</v>
      </c>
      <c r="Y47" s="43" t="str">
        <f t="shared" si="23"/>
        <v>Nee</v>
      </c>
      <c r="Z47" s="43" t="str">
        <f t="shared" si="23"/>
        <v>Nee</v>
      </c>
      <c r="AA47" s="43" t="str">
        <f t="shared" si="24"/>
        <v>Optie</v>
      </c>
      <c r="AB47" s="43" t="str">
        <f t="shared" si="24"/>
        <v>Nee</v>
      </c>
      <c r="AC47" s="43" t="str">
        <f t="shared" si="24"/>
        <v>Nvt</v>
      </c>
      <c r="AD47" s="43" t="str">
        <f t="shared" si="24"/>
        <v>Nvt</v>
      </c>
      <c r="AE47" s="43" t="str">
        <f t="shared" si="24"/>
        <v>Nvt</v>
      </c>
      <c r="AF47" s="43" t="str">
        <f t="shared" si="24"/>
        <v>Nvt</v>
      </c>
      <c r="AG47" s="43" t="str">
        <f t="shared" si="24"/>
        <v>Nvt</v>
      </c>
      <c r="AH47" s="43" t="str">
        <f t="shared" si="24"/>
        <v>Nvt</v>
      </c>
      <c r="AI47" s="43" t="str">
        <f t="shared" si="24"/>
        <v>Nvt</v>
      </c>
      <c r="AJ47" s="43" t="str">
        <f t="shared" si="24"/>
        <v>Nvt</v>
      </c>
      <c r="AK47" s="43" t="str">
        <f t="shared" si="25"/>
        <v>Nvt</v>
      </c>
      <c r="AL47" s="43" t="str">
        <f t="shared" si="25"/>
        <v>Nvt</v>
      </c>
      <c r="AM47" s="43" t="str">
        <f t="shared" si="25"/>
        <v>Nvt</v>
      </c>
      <c r="AN47" s="43" t="str">
        <f t="shared" si="25"/>
        <v>Nvt</v>
      </c>
      <c r="AO47" s="43" t="str">
        <f t="shared" si="25"/>
        <v>Nvt</v>
      </c>
      <c r="AP47" s="43" t="str">
        <f t="shared" si="25"/>
        <v>Nvt</v>
      </c>
      <c r="AQ47" s="43" t="str">
        <f t="shared" si="25"/>
        <v>Nvt</v>
      </c>
      <c r="AR47" s="43" t="str">
        <f t="shared" si="25"/>
        <v>Nvt</v>
      </c>
      <c r="AS47" s="43" t="str">
        <f t="shared" si="25"/>
        <v>Nvt</v>
      </c>
      <c r="AT47" s="43" t="str">
        <f t="shared" si="25"/>
        <v>Nvt</v>
      </c>
      <c r="AU47" s="43" t="str">
        <f t="shared" si="26"/>
        <v>Nvt</v>
      </c>
      <c r="AV47" s="43" t="str">
        <f t="shared" si="26"/>
        <v>Nvt</v>
      </c>
      <c r="AW47" s="43" t="str">
        <f t="shared" si="26"/>
        <v>Nvt</v>
      </c>
      <c r="AX47" s="43" t="str">
        <f t="shared" si="26"/>
        <v>Ja</v>
      </c>
      <c r="AY47" s="43" t="str">
        <f t="shared" si="26"/>
        <v>Ja</v>
      </c>
      <c r="AZ47" s="43" t="str">
        <f t="shared" si="26"/>
        <v>Nee</v>
      </c>
      <c r="BA47" s="43" t="str">
        <f t="shared" si="26"/>
        <v>Ja</v>
      </c>
      <c r="BB47" s="43" t="str">
        <f t="shared" si="26"/>
        <v>Ja</v>
      </c>
      <c r="BC47" s="43" t="str">
        <f t="shared" si="26"/>
        <v>Optie</v>
      </c>
      <c r="BD47" s="43" t="str">
        <f t="shared" si="26"/>
        <v>Ja</v>
      </c>
      <c r="BE47" s="43" t="str">
        <f t="shared" si="26"/>
        <v>Ja</v>
      </c>
      <c r="BF47" s="43" t="str">
        <f t="shared" si="26"/>
        <v>Nvt</v>
      </c>
      <c r="BG47" s="43" t="str">
        <f t="shared" si="26"/>
        <v>Nvt</v>
      </c>
      <c r="BH47" s="129" t="s">
        <v>878</v>
      </c>
      <c r="BI47" s="43" t="str">
        <f t="shared" si="27"/>
        <v>Ja</v>
      </c>
      <c r="BJ47" s="43" t="str">
        <f t="shared" si="27"/>
        <v>Ja</v>
      </c>
      <c r="BK47" s="43" t="str">
        <f t="shared" si="27"/>
        <v>Optie</v>
      </c>
      <c r="BL47" s="43" t="str">
        <f t="shared" si="27"/>
        <v>Ja</v>
      </c>
      <c r="BM47" s="43" t="str">
        <f t="shared" si="27"/>
        <v>Ja</v>
      </c>
      <c r="BN47" s="43" t="str">
        <f t="shared" si="27"/>
        <v>Ja</v>
      </c>
      <c r="BO47" s="43" t="str">
        <f t="shared" si="27"/>
        <v>Nee</v>
      </c>
      <c r="BP47" s="43" t="str">
        <f t="shared" si="27"/>
        <v>Ja</v>
      </c>
      <c r="BQ47" s="43" t="str">
        <f t="shared" si="27"/>
        <v>Nee</v>
      </c>
      <c r="BR47" s="43" t="str">
        <f t="shared" si="27"/>
        <v>Nee</v>
      </c>
      <c r="BS47" s="43" t="str">
        <f t="shared" si="28"/>
        <v>Ja</v>
      </c>
      <c r="BT47" s="43" t="str">
        <f t="shared" si="28"/>
        <v>Ja</v>
      </c>
      <c r="BU47" s="43" t="str">
        <f t="shared" si="28"/>
        <v>Ja</v>
      </c>
      <c r="BV47" s="43" t="str">
        <f t="shared" si="28"/>
        <v>Ja</v>
      </c>
      <c r="BW47" s="43" t="str">
        <f t="shared" si="28"/>
        <v>Ja</v>
      </c>
      <c r="BX47" s="43" t="str">
        <f t="shared" si="28"/>
        <v>Nee</v>
      </c>
      <c r="BY47" s="43" t="str">
        <f t="shared" si="28"/>
        <v>Ja</v>
      </c>
      <c r="BZ47" s="43" t="str">
        <f t="shared" si="28"/>
        <v>Optie</v>
      </c>
      <c r="CA47" s="43" t="str">
        <f t="shared" si="28"/>
        <v>Ja</v>
      </c>
      <c r="CB47" s="43" t="str">
        <f t="shared" si="28"/>
        <v>Ja</v>
      </c>
      <c r="CC47" s="43" t="str">
        <f t="shared" si="29"/>
        <v>Nee</v>
      </c>
      <c r="CD47" s="43" t="str">
        <f t="shared" si="29"/>
        <v>Ja</v>
      </c>
      <c r="CE47" s="43" t="str">
        <f t="shared" si="29"/>
        <v>Nee</v>
      </c>
      <c r="CF47" s="43" t="str">
        <f t="shared" si="29"/>
        <v>Nvt</v>
      </c>
      <c r="CG47" s="43" t="str">
        <f t="shared" si="29"/>
        <v>Nvt</v>
      </c>
      <c r="CH47" s="43" t="str">
        <f t="shared" si="29"/>
        <v>Nvt</v>
      </c>
      <c r="CI47" s="43" t="str">
        <f t="shared" si="29"/>
        <v>Nvt</v>
      </c>
      <c r="CJ47" s="43" t="str">
        <f t="shared" si="29"/>
        <v>Nvt</v>
      </c>
      <c r="CK47" s="43" t="str">
        <f t="shared" si="29"/>
        <v>Nvt</v>
      </c>
      <c r="CL47" s="43" t="str">
        <f t="shared" si="29"/>
        <v>Nvt</v>
      </c>
      <c r="CM47" s="43" t="str">
        <f t="shared" si="30"/>
        <v>Nvt</v>
      </c>
      <c r="CN47" s="43" t="str">
        <f t="shared" si="30"/>
        <v>Nvt</v>
      </c>
      <c r="CO47" s="43" t="str">
        <f t="shared" si="30"/>
        <v>Nvt</v>
      </c>
      <c r="CP47" s="43" t="str">
        <f t="shared" si="30"/>
        <v>Nvt</v>
      </c>
      <c r="CQ47" s="43" t="str">
        <f t="shared" si="30"/>
        <v>Nvt</v>
      </c>
      <c r="CR47" s="43" t="str">
        <f t="shared" si="30"/>
        <v>Nvt</v>
      </c>
      <c r="CS47" s="43" t="str">
        <f t="shared" si="30"/>
        <v>Nvt</v>
      </c>
      <c r="CT47" s="43" t="str">
        <f t="shared" si="30"/>
        <v>Nvt</v>
      </c>
      <c r="CU47" s="43" t="str">
        <f t="shared" si="30"/>
        <v>Nvt</v>
      </c>
      <c r="CV47" s="43" t="str">
        <f t="shared" si="30"/>
        <v>Nvt</v>
      </c>
      <c r="CW47" s="43" t="str">
        <f t="shared" si="31"/>
        <v>Nvt</v>
      </c>
      <c r="CX47" s="43" t="str">
        <f t="shared" si="31"/>
        <v>Nvt</v>
      </c>
      <c r="CY47" s="43" t="str">
        <f t="shared" si="31"/>
        <v>Nvt</v>
      </c>
      <c r="CZ47" s="43" t="str">
        <f t="shared" si="31"/>
        <v>Nvt</v>
      </c>
      <c r="DA47" s="43" t="str">
        <f t="shared" si="31"/>
        <v>Nvt</v>
      </c>
      <c r="DB47" s="43" t="str">
        <f t="shared" si="31"/>
        <v>Nvt</v>
      </c>
      <c r="DC47" s="43" t="str">
        <f t="shared" si="31"/>
        <v>Nvt</v>
      </c>
      <c r="DD47" s="43" t="str">
        <f t="shared" si="31"/>
        <v>Nvt</v>
      </c>
      <c r="DE47" s="43" t="str">
        <f t="shared" si="31"/>
        <v>Nvt</v>
      </c>
      <c r="DF47" s="43" t="str">
        <f t="shared" si="31"/>
        <v>Nvt</v>
      </c>
      <c r="DG47" s="43" t="str">
        <f t="shared" si="32"/>
        <v>Nvt</v>
      </c>
      <c r="DH47" s="43" t="str">
        <f t="shared" si="32"/>
        <v>Nvt</v>
      </c>
      <c r="DI47" s="43" t="str">
        <f t="shared" si="32"/>
        <v>Nvt</v>
      </c>
      <c r="DJ47" s="43" t="str">
        <f t="shared" si="32"/>
        <v>Nvt</v>
      </c>
      <c r="DK47" s="43" t="str">
        <f t="shared" si="32"/>
        <v>Nvt</v>
      </c>
      <c r="DL47" s="43" t="str">
        <f t="shared" si="32"/>
        <v>Nvt</v>
      </c>
      <c r="DM47" s="43" t="str">
        <f t="shared" si="32"/>
        <v>Nvt</v>
      </c>
      <c r="DN47" s="43" t="str">
        <f t="shared" si="32"/>
        <v>Nvt</v>
      </c>
      <c r="DO47" s="43" t="str">
        <f t="shared" si="32"/>
        <v>Nvt</v>
      </c>
      <c r="DP47" s="43" t="str">
        <f t="shared" si="32"/>
        <v>Nvt</v>
      </c>
      <c r="DQ47" s="43" t="str">
        <f t="shared" si="33"/>
        <v>Nvt</v>
      </c>
      <c r="DR47" s="43" t="str">
        <f t="shared" si="33"/>
        <v>Nvt</v>
      </c>
      <c r="DS47" s="43" t="str">
        <f t="shared" si="33"/>
        <v>Nvt</v>
      </c>
      <c r="DT47" s="43" t="str">
        <f t="shared" si="33"/>
        <v>Nvt</v>
      </c>
      <c r="DU47" s="43" t="str">
        <f t="shared" si="33"/>
        <v>Nvt</v>
      </c>
      <c r="DV47" s="43" t="str">
        <f t="shared" si="33"/>
        <v>Nvt</v>
      </c>
      <c r="DW47" s="43" t="str">
        <f t="shared" si="33"/>
        <v>Nvt</v>
      </c>
      <c r="DX47" s="43" t="str">
        <f t="shared" si="33"/>
        <v>Nvt</v>
      </c>
      <c r="DY47" s="43" t="str">
        <f t="shared" si="33"/>
        <v>Nvt</v>
      </c>
      <c r="DZ47" s="43" t="str">
        <f t="shared" si="33"/>
        <v>Nvt</v>
      </c>
      <c r="EA47" s="43" t="str">
        <f t="shared" si="34"/>
        <v>Nvt</v>
      </c>
      <c r="EB47" s="43" t="str">
        <f t="shared" si="34"/>
        <v>Nvt</v>
      </c>
      <c r="EC47" s="43" t="str">
        <f t="shared" si="34"/>
        <v>Nvt</v>
      </c>
      <c r="ED47" s="43" t="str">
        <f t="shared" si="34"/>
        <v>Ja</v>
      </c>
      <c r="EE47" s="43" t="str">
        <f t="shared" si="34"/>
        <v>Ja</v>
      </c>
      <c r="EF47" s="43" t="str">
        <f t="shared" si="34"/>
        <v>Ja</v>
      </c>
      <c r="EG47" s="43" t="str">
        <f t="shared" si="34"/>
        <v>Nee</v>
      </c>
      <c r="EH47" s="43" t="str">
        <f t="shared" si="34"/>
        <v>Nvt</v>
      </c>
      <c r="EI47" s="43" t="str">
        <f t="shared" si="34"/>
        <v>Nvt</v>
      </c>
      <c r="EJ47" s="43" t="str">
        <f t="shared" si="34"/>
        <v>Nvt</v>
      </c>
      <c r="EK47" s="43" t="str">
        <f t="shared" si="35"/>
        <v>Nvt</v>
      </c>
      <c r="EL47" s="43" t="str">
        <f t="shared" si="35"/>
        <v>Nvt</v>
      </c>
      <c r="EM47" s="43" t="str">
        <f t="shared" si="35"/>
        <v>Nee</v>
      </c>
      <c r="EN47" s="43" t="str">
        <f t="shared" si="35"/>
        <v>Nvt</v>
      </c>
      <c r="EO47" s="43" t="str">
        <f t="shared" si="35"/>
        <v>Nee</v>
      </c>
      <c r="EP47" s="43" t="str">
        <f t="shared" si="35"/>
        <v>Nvt</v>
      </c>
      <c r="EQ47" s="43" t="str">
        <f t="shared" si="35"/>
        <v>Nee</v>
      </c>
      <c r="ER47" s="43" t="str">
        <f t="shared" si="35"/>
        <v>Nee</v>
      </c>
      <c r="ES47" s="43" t="str">
        <f t="shared" si="35"/>
        <v>Nvt</v>
      </c>
      <c r="ET47" s="43" t="str">
        <f t="shared" si="35"/>
        <v>Nvt</v>
      </c>
      <c r="EU47" s="43" t="str">
        <f t="shared" si="36"/>
        <v>Nvt</v>
      </c>
      <c r="EV47" s="43" t="str">
        <f t="shared" si="36"/>
        <v>Nvt</v>
      </c>
      <c r="EW47" s="43" t="str">
        <f t="shared" si="36"/>
        <v>Nee</v>
      </c>
      <c r="EX47" s="43" t="str">
        <f t="shared" si="36"/>
        <v>Nvt</v>
      </c>
      <c r="EY47" s="43" t="str">
        <f t="shared" si="36"/>
        <v>Nvt</v>
      </c>
      <c r="EZ47" s="43" t="str">
        <f t="shared" si="36"/>
        <v>Nvt</v>
      </c>
      <c r="FA47" s="43" t="str">
        <f t="shared" si="36"/>
        <v>Nvt</v>
      </c>
      <c r="FB47" s="43" t="str">
        <f t="shared" si="36"/>
        <v>Nvt</v>
      </c>
      <c r="FC47" s="43" t="str">
        <f t="shared" si="36"/>
        <v>Nvt</v>
      </c>
      <c r="FD47" s="43" t="str">
        <f t="shared" si="36"/>
        <v>Nee</v>
      </c>
      <c r="FE47" s="43" t="str">
        <f t="shared" si="37"/>
        <v>Nvt</v>
      </c>
      <c r="FF47" s="43" t="str">
        <f t="shared" si="37"/>
        <v>Nvt</v>
      </c>
      <c r="FG47" s="43" t="str">
        <f t="shared" si="37"/>
        <v>Nvt</v>
      </c>
      <c r="FH47" s="43" t="str">
        <f t="shared" si="37"/>
        <v>Ja</v>
      </c>
      <c r="FI47" s="43" t="str">
        <f t="shared" si="37"/>
        <v>Ja</v>
      </c>
      <c r="FJ47" s="43" t="str">
        <f t="shared" si="37"/>
        <v>Ja</v>
      </c>
      <c r="FK47" s="43" t="str">
        <f t="shared" si="37"/>
        <v>Ja</v>
      </c>
      <c r="FL47" s="43" t="str">
        <f t="shared" si="37"/>
        <v>Ja</v>
      </c>
      <c r="FM47" s="43" t="str">
        <f t="shared" si="37"/>
        <v>Optie</v>
      </c>
      <c r="FN47" s="43" t="str">
        <f t="shared" si="37"/>
        <v>Optie</v>
      </c>
      <c r="FO47" s="43" t="str">
        <f t="shared" si="38"/>
        <v>Nee</v>
      </c>
      <c r="FP47" s="43" t="str">
        <f t="shared" si="38"/>
        <v>Optie</v>
      </c>
      <c r="FQ47" s="43" t="str">
        <f t="shared" si="38"/>
        <v>Nee</v>
      </c>
      <c r="FR47" s="43" t="str">
        <f t="shared" si="38"/>
        <v>Nee</v>
      </c>
      <c r="FS47" s="43" t="str">
        <f t="shared" si="38"/>
        <v>Nvt</v>
      </c>
      <c r="FT47" s="43" t="str">
        <f t="shared" si="38"/>
        <v>Nvt</v>
      </c>
      <c r="FU47" s="43" t="str">
        <f t="shared" si="38"/>
        <v>Nvt</v>
      </c>
      <c r="FV47" s="43" t="str">
        <f t="shared" si="38"/>
        <v>Nvt</v>
      </c>
      <c r="FW47" s="43" t="str">
        <f t="shared" si="38"/>
        <v>Nvt</v>
      </c>
      <c r="FX47" s="43" t="str">
        <f t="shared" si="38"/>
        <v>Nvt</v>
      </c>
      <c r="FY47" s="43" t="str">
        <f t="shared" si="39"/>
        <v>Ja</v>
      </c>
      <c r="FZ47" s="43" t="str">
        <f t="shared" si="39"/>
        <v>Ja</v>
      </c>
      <c r="GA47" s="43" t="str">
        <f t="shared" si="39"/>
        <v>Ja</v>
      </c>
      <c r="GB47" s="43" t="str">
        <f t="shared" si="39"/>
        <v>Ja</v>
      </c>
      <c r="GC47" s="43" t="str">
        <f t="shared" si="39"/>
        <v>Ja</v>
      </c>
      <c r="GD47" s="43" t="str">
        <f t="shared" si="39"/>
        <v>Ja</v>
      </c>
      <c r="GE47" s="43" t="str">
        <f t="shared" si="39"/>
        <v>Ja</v>
      </c>
      <c r="GF47" s="43" t="str">
        <f t="shared" si="39"/>
        <v>Nee</v>
      </c>
    </row>
    <row r="48" spans="1:188" x14ac:dyDescent="0.3">
      <c r="A48" s="45"/>
      <c r="B48" s="47" t="s">
        <v>734</v>
      </c>
      <c r="C48" s="47" t="s">
        <v>502</v>
      </c>
      <c r="D48" s="45" t="s">
        <v>337</v>
      </c>
      <c r="E48" s="45" t="s">
        <v>329</v>
      </c>
      <c r="F48" s="45" t="s">
        <v>433</v>
      </c>
      <c r="G48" s="43" t="s">
        <v>495</v>
      </c>
      <c r="H48" s="43" t="s">
        <v>497</v>
      </c>
      <c r="I48" s="119" t="s">
        <v>498</v>
      </c>
      <c r="J48" s="119" t="s">
        <v>829</v>
      </c>
      <c r="K48" s="119" t="s">
        <v>844</v>
      </c>
      <c r="L48" s="50">
        <v>7</v>
      </c>
      <c r="M48" s="119"/>
      <c r="N48" s="119"/>
      <c r="O48" s="119"/>
      <c r="P48" s="129" t="s">
        <v>507</v>
      </c>
      <c r="Q48" s="43" t="str">
        <f t="shared" si="23"/>
        <v>Ja</v>
      </c>
      <c r="R48" s="43" t="str">
        <f t="shared" si="23"/>
        <v>Ja</v>
      </c>
      <c r="S48" s="43" t="str">
        <f t="shared" si="23"/>
        <v>Optie</v>
      </c>
      <c r="T48" s="43" t="str">
        <f t="shared" si="23"/>
        <v>Ja</v>
      </c>
      <c r="U48" s="43" t="str">
        <f t="shared" si="23"/>
        <v>Ja</v>
      </c>
      <c r="V48" s="43" t="str">
        <f t="shared" si="23"/>
        <v>Ja</v>
      </c>
      <c r="W48" s="43" t="str">
        <f t="shared" si="23"/>
        <v>Nee</v>
      </c>
      <c r="X48" s="43" t="str">
        <f t="shared" si="23"/>
        <v>Ja</v>
      </c>
      <c r="Y48" s="43" t="str">
        <f t="shared" si="23"/>
        <v>Nee</v>
      </c>
      <c r="Z48" s="43" t="str">
        <f t="shared" si="23"/>
        <v>Nee</v>
      </c>
      <c r="AA48" s="43" t="str">
        <f t="shared" si="24"/>
        <v>Optie</v>
      </c>
      <c r="AB48" s="43" t="str">
        <f t="shared" si="24"/>
        <v>Nee</v>
      </c>
      <c r="AC48" s="43" t="str">
        <f t="shared" si="24"/>
        <v>Nvt</v>
      </c>
      <c r="AD48" s="43" t="str">
        <f t="shared" si="24"/>
        <v>Nvt</v>
      </c>
      <c r="AE48" s="43" t="str">
        <f t="shared" si="24"/>
        <v>Nvt</v>
      </c>
      <c r="AF48" s="43" t="str">
        <f t="shared" si="24"/>
        <v>Nvt</v>
      </c>
      <c r="AG48" s="43" t="str">
        <f t="shared" si="24"/>
        <v>Nvt</v>
      </c>
      <c r="AH48" s="43" t="str">
        <f t="shared" si="24"/>
        <v>Nvt</v>
      </c>
      <c r="AI48" s="43" t="str">
        <f t="shared" si="24"/>
        <v>Nvt</v>
      </c>
      <c r="AJ48" s="43" t="str">
        <f t="shared" si="24"/>
        <v>Nvt</v>
      </c>
      <c r="AK48" s="43" t="str">
        <f t="shared" si="25"/>
        <v>Nvt</v>
      </c>
      <c r="AL48" s="43" t="str">
        <f t="shared" si="25"/>
        <v>Nvt</v>
      </c>
      <c r="AM48" s="43" t="str">
        <f t="shared" si="25"/>
        <v>Nvt</v>
      </c>
      <c r="AN48" s="43" t="str">
        <f t="shared" si="25"/>
        <v>Nvt</v>
      </c>
      <c r="AO48" s="43" t="str">
        <f t="shared" si="25"/>
        <v>Nvt</v>
      </c>
      <c r="AP48" s="43" t="str">
        <f t="shared" si="25"/>
        <v>Nvt</v>
      </c>
      <c r="AQ48" s="43" t="str">
        <f t="shared" si="25"/>
        <v>Nvt</v>
      </c>
      <c r="AR48" s="43" t="str">
        <f t="shared" si="25"/>
        <v>Nvt</v>
      </c>
      <c r="AS48" s="43" t="str">
        <f t="shared" si="25"/>
        <v>Nvt</v>
      </c>
      <c r="AT48" s="43" t="str">
        <f t="shared" si="25"/>
        <v>Nvt</v>
      </c>
      <c r="AU48" s="43" t="str">
        <f t="shared" si="26"/>
        <v>Nvt</v>
      </c>
      <c r="AV48" s="43" t="str">
        <f t="shared" si="26"/>
        <v>Nvt</v>
      </c>
      <c r="AW48" s="43" t="str">
        <f t="shared" si="26"/>
        <v>Nvt</v>
      </c>
      <c r="AX48" s="43" t="str">
        <f t="shared" si="26"/>
        <v>Ja</v>
      </c>
      <c r="AY48" s="43" t="str">
        <f t="shared" si="26"/>
        <v>Ja</v>
      </c>
      <c r="AZ48" s="43" t="str">
        <f t="shared" si="26"/>
        <v>Nee</v>
      </c>
      <c r="BA48" s="43" t="str">
        <f t="shared" si="26"/>
        <v>Ja</v>
      </c>
      <c r="BB48" s="43" t="str">
        <f t="shared" si="26"/>
        <v>Ja</v>
      </c>
      <c r="BC48" s="43" t="str">
        <f t="shared" si="26"/>
        <v>Optie</v>
      </c>
      <c r="BD48" s="43" t="str">
        <f t="shared" si="26"/>
        <v>Ja</v>
      </c>
      <c r="BE48" s="43" t="str">
        <f t="shared" si="26"/>
        <v>Ja</v>
      </c>
      <c r="BF48" s="43" t="str">
        <f t="shared" si="26"/>
        <v>Nvt</v>
      </c>
      <c r="BG48" s="43" t="str">
        <f t="shared" si="26"/>
        <v>Nvt</v>
      </c>
      <c r="BH48" s="129" t="s">
        <v>878</v>
      </c>
      <c r="BI48" s="43" t="str">
        <f t="shared" si="27"/>
        <v>Ja</v>
      </c>
      <c r="BJ48" s="43" t="str">
        <f t="shared" si="27"/>
        <v>Ja</v>
      </c>
      <c r="BK48" s="43" t="str">
        <f t="shared" si="27"/>
        <v>Optie</v>
      </c>
      <c r="BL48" s="43" t="str">
        <f t="shared" si="27"/>
        <v>Ja</v>
      </c>
      <c r="BM48" s="43" t="str">
        <f t="shared" si="27"/>
        <v>Ja</v>
      </c>
      <c r="BN48" s="43" t="str">
        <f t="shared" si="27"/>
        <v>Ja</v>
      </c>
      <c r="BO48" s="43" t="str">
        <f t="shared" si="27"/>
        <v>Nee</v>
      </c>
      <c r="BP48" s="43" t="str">
        <f t="shared" si="27"/>
        <v>Ja</v>
      </c>
      <c r="BQ48" s="43" t="str">
        <f t="shared" si="27"/>
        <v>Nee</v>
      </c>
      <c r="BR48" s="43" t="str">
        <f t="shared" si="27"/>
        <v>Nee</v>
      </c>
      <c r="BS48" s="43" t="str">
        <f t="shared" si="28"/>
        <v>Ja</v>
      </c>
      <c r="BT48" s="43" t="str">
        <f t="shared" si="28"/>
        <v>Ja</v>
      </c>
      <c r="BU48" s="43" t="str">
        <f t="shared" si="28"/>
        <v>Ja</v>
      </c>
      <c r="BV48" s="43" t="str">
        <f t="shared" si="28"/>
        <v>Ja</v>
      </c>
      <c r="BW48" s="43" t="str">
        <f t="shared" si="28"/>
        <v>Ja</v>
      </c>
      <c r="BX48" s="43" t="str">
        <f t="shared" si="28"/>
        <v>Nee</v>
      </c>
      <c r="BY48" s="43" t="str">
        <f t="shared" si="28"/>
        <v>Ja</v>
      </c>
      <c r="BZ48" s="43" t="str">
        <f t="shared" si="28"/>
        <v>Optie</v>
      </c>
      <c r="CA48" s="43" t="str">
        <f t="shared" si="28"/>
        <v>Ja</v>
      </c>
      <c r="CB48" s="43" t="str">
        <f t="shared" si="28"/>
        <v>Ja</v>
      </c>
      <c r="CC48" s="43" t="str">
        <f t="shared" si="29"/>
        <v>Nee</v>
      </c>
      <c r="CD48" s="43" t="str">
        <f t="shared" si="29"/>
        <v>Ja</v>
      </c>
      <c r="CE48" s="43" t="str">
        <f t="shared" si="29"/>
        <v>Nee</v>
      </c>
      <c r="CF48" s="43" t="str">
        <f t="shared" si="29"/>
        <v>Nvt</v>
      </c>
      <c r="CG48" s="43" t="str">
        <f t="shared" si="29"/>
        <v>Nvt</v>
      </c>
      <c r="CH48" s="43" t="str">
        <f t="shared" si="29"/>
        <v>Nvt</v>
      </c>
      <c r="CI48" s="43" t="str">
        <f t="shared" si="29"/>
        <v>Nvt</v>
      </c>
      <c r="CJ48" s="43" t="str">
        <f t="shared" si="29"/>
        <v>Nvt</v>
      </c>
      <c r="CK48" s="43" t="str">
        <f t="shared" si="29"/>
        <v>Nvt</v>
      </c>
      <c r="CL48" s="43" t="str">
        <f t="shared" si="29"/>
        <v>Nvt</v>
      </c>
      <c r="CM48" s="43" t="str">
        <f t="shared" si="30"/>
        <v>Nvt</v>
      </c>
      <c r="CN48" s="43" t="str">
        <f t="shared" si="30"/>
        <v>Nvt</v>
      </c>
      <c r="CO48" s="43" t="str">
        <f t="shared" si="30"/>
        <v>Nvt</v>
      </c>
      <c r="CP48" s="43" t="str">
        <f t="shared" si="30"/>
        <v>Nvt</v>
      </c>
      <c r="CQ48" s="43" t="str">
        <f t="shared" si="30"/>
        <v>Nvt</v>
      </c>
      <c r="CR48" s="43" t="str">
        <f t="shared" si="30"/>
        <v>Nvt</v>
      </c>
      <c r="CS48" s="43" t="str">
        <f t="shared" si="30"/>
        <v>Nvt</v>
      </c>
      <c r="CT48" s="43" t="str">
        <f t="shared" si="30"/>
        <v>Nvt</v>
      </c>
      <c r="CU48" s="43" t="str">
        <f t="shared" si="30"/>
        <v>Nvt</v>
      </c>
      <c r="CV48" s="43" t="str">
        <f t="shared" si="30"/>
        <v>Nvt</v>
      </c>
      <c r="CW48" s="43" t="str">
        <f t="shared" si="31"/>
        <v>Nvt</v>
      </c>
      <c r="CX48" s="43" t="str">
        <f t="shared" si="31"/>
        <v>Nvt</v>
      </c>
      <c r="CY48" s="43" t="str">
        <f t="shared" si="31"/>
        <v>Nvt</v>
      </c>
      <c r="CZ48" s="43" t="str">
        <f t="shared" si="31"/>
        <v>Nvt</v>
      </c>
      <c r="DA48" s="43" t="str">
        <f t="shared" si="31"/>
        <v>Nvt</v>
      </c>
      <c r="DB48" s="43" t="str">
        <f t="shared" si="31"/>
        <v>Nvt</v>
      </c>
      <c r="DC48" s="43" t="str">
        <f t="shared" si="31"/>
        <v>Nvt</v>
      </c>
      <c r="DD48" s="43" t="str">
        <f t="shared" si="31"/>
        <v>Nvt</v>
      </c>
      <c r="DE48" s="43" t="str">
        <f t="shared" si="31"/>
        <v>Nvt</v>
      </c>
      <c r="DF48" s="43" t="str">
        <f t="shared" si="31"/>
        <v>Nvt</v>
      </c>
      <c r="DG48" s="43" t="str">
        <f t="shared" si="32"/>
        <v>Nvt</v>
      </c>
      <c r="DH48" s="43" t="str">
        <f t="shared" si="32"/>
        <v>Nvt</v>
      </c>
      <c r="DI48" s="43" t="str">
        <f t="shared" si="32"/>
        <v>Nvt</v>
      </c>
      <c r="DJ48" s="43" t="str">
        <f t="shared" si="32"/>
        <v>Nvt</v>
      </c>
      <c r="DK48" s="43" t="str">
        <f t="shared" si="32"/>
        <v>Nvt</v>
      </c>
      <c r="DL48" s="43" t="str">
        <f t="shared" si="32"/>
        <v>Nvt</v>
      </c>
      <c r="DM48" s="43" t="str">
        <f t="shared" si="32"/>
        <v>Nvt</v>
      </c>
      <c r="DN48" s="43" t="str">
        <f t="shared" si="32"/>
        <v>Nvt</v>
      </c>
      <c r="DO48" s="43" t="str">
        <f t="shared" si="32"/>
        <v>Nvt</v>
      </c>
      <c r="DP48" s="43" t="str">
        <f t="shared" si="32"/>
        <v>Nvt</v>
      </c>
      <c r="DQ48" s="43" t="str">
        <f t="shared" si="33"/>
        <v>Nvt</v>
      </c>
      <c r="DR48" s="43" t="str">
        <f t="shared" si="33"/>
        <v>Nvt</v>
      </c>
      <c r="DS48" s="43" t="str">
        <f t="shared" si="33"/>
        <v>Nvt</v>
      </c>
      <c r="DT48" s="43" t="str">
        <f t="shared" si="33"/>
        <v>Nvt</v>
      </c>
      <c r="DU48" s="43" t="str">
        <f t="shared" si="33"/>
        <v>Nvt</v>
      </c>
      <c r="DV48" s="43" t="str">
        <f t="shared" si="33"/>
        <v>Nvt</v>
      </c>
      <c r="DW48" s="43" t="str">
        <f t="shared" si="33"/>
        <v>Nvt</v>
      </c>
      <c r="DX48" s="43" t="str">
        <f t="shared" si="33"/>
        <v>Nvt</v>
      </c>
      <c r="DY48" s="43" t="str">
        <f t="shared" si="33"/>
        <v>Nvt</v>
      </c>
      <c r="DZ48" s="43" t="str">
        <f t="shared" si="33"/>
        <v>Nvt</v>
      </c>
      <c r="EA48" s="43" t="str">
        <f t="shared" si="34"/>
        <v>Nvt</v>
      </c>
      <c r="EB48" s="43" t="str">
        <f t="shared" si="34"/>
        <v>Nvt</v>
      </c>
      <c r="EC48" s="43" t="str">
        <f t="shared" si="34"/>
        <v>Nvt</v>
      </c>
      <c r="ED48" s="43" t="str">
        <f t="shared" si="34"/>
        <v>Ja</v>
      </c>
      <c r="EE48" s="43" t="str">
        <f t="shared" si="34"/>
        <v>Ja</v>
      </c>
      <c r="EF48" s="43" t="str">
        <f t="shared" si="34"/>
        <v>Ja</v>
      </c>
      <c r="EG48" s="43" t="str">
        <f t="shared" si="34"/>
        <v>Nee</v>
      </c>
      <c r="EH48" s="43" t="str">
        <f t="shared" si="34"/>
        <v>Nvt</v>
      </c>
      <c r="EI48" s="43" t="str">
        <f t="shared" si="34"/>
        <v>Nvt</v>
      </c>
      <c r="EJ48" s="43" t="str">
        <f t="shared" si="34"/>
        <v>Nvt</v>
      </c>
      <c r="EK48" s="43" t="str">
        <f t="shared" si="35"/>
        <v>Nvt</v>
      </c>
      <c r="EL48" s="43" t="str">
        <f t="shared" si="35"/>
        <v>Nvt</v>
      </c>
      <c r="EM48" s="43" t="str">
        <f t="shared" si="35"/>
        <v>Nee</v>
      </c>
      <c r="EN48" s="43" t="str">
        <f t="shared" si="35"/>
        <v>Nvt</v>
      </c>
      <c r="EO48" s="43" t="str">
        <f t="shared" si="35"/>
        <v>Nee</v>
      </c>
      <c r="EP48" s="43" t="str">
        <f t="shared" si="35"/>
        <v>Nvt</v>
      </c>
      <c r="EQ48" s="43" t="str">
        <f t="shared" si="35"/>
        <v>Nee</v>
      </c>
      <c r="ER48" s="43" t="str">
        <f t="shared" si="35"/>
        <v>Nee</v>
      </c>
      <c r="ES48" s="43" t="str">
        <f t="shared" si="35"/>
        <v>Nvt</v>
      </c>
      <c r="ET48" s="43" t="str">
        <f t="shared" si="35"/>
        <v>Nvt</v>
      </c>
      <c r="EU48" s="43" t="str">
        <f t="shared" si="36"/>
        <v>Nvt</v>
      </c>
      <c r="EV48" s="43" t="str">
        <f t="shared" si="36"/>
        <v>Nvt</v>
      </c>
      <c r="EW48" s="43" t="str">
        <f t="shared" si="36"/>
        <v>Nee</v>
      </c>
      <c r="EX48" s="43" t="str">
        <f t="shared" si="36"/>
        <v>Nvt</v>
      </c>
      <c r="EY48" s="43" t="str">
        <f t="shared" si="36"/>
        <v>Nvt</v>
      </c>
      <c r="EZ48" s="43" t="str">
        <f t="shared" si="36"/>
        <v>Nvt</v>
      </c>
      <c r="FA48" s="43" t="str">
        <f t="shared" si="36"/>
        <v>Nvt</v>
      </c>
      <c r="FB48" s="43" t="str">
        <f t="shared" si="36"/>
        <v>Nvt</v>
      </c>
      <c r="FC48" s="43" t="str">
        <f t="shared" si="36"/>
        <v>Nvt</v>
      </c>
      <c r="FD48" s="43" t="str">
        <f t="shared" si="36"/>
        <v>Nee</v>
      </c>
      <c r="FE48" s="43" t="str">
        <f t="shared" si="37"/>
        <v>Nvt</v>
      </c>
      <c r="FF48" s="43" t="str">
        <f t="shared" si="37"/>
        <v>Nvt</v>
      </c>
      <c r="FG48" s="43" t="str">
        <f t="shared" si="37"/>
        <v>Nvt</v>
      </c>
      <c r="FH48" s="43" t="str">
        <f t="shared" si="37"/>
        <v>Ja</v>
      </c>
      <c r="FI48" s="43" t="str">
        <f t="shared" si="37"/>
        <v>Ja</v>
      </c>
      <c r="FJ48" s="43" t="str">
        <f t="shared" si="37"/>
        <v>Ja</v>
      </c>
      <c r="FK48" s="43" t="str">
        <f t="shared" si="37"/>
        <v>Ja</v>
      </c>
      <c r="FL48" s="43" t="str">
        <f t="shared" si="37"/>
        <v>Ja</v>
      </c>
      <c r="FM48" s="43" t="str">
        <f t="shared" si="37"/>
        <v>Optie</v>
      </c>
      <c r="FN48" s="43" t="str">
        <f t="shared" si="37"/>
        <v>Optie</v>
      </c>
      <c r="FO48" s="43" t="str">
        <f t="shared" si="38"/>
        <v>Optie</v>
      </c>
      <c r="FP48" s="43" t="str">
        <f t="shared" si="38"/>
        <v>Optie</v>
      </c>
      <c r="FQ48" s="43" t="str">
        <f t="shared" si="38"/>
        <v>Nee</v>
      </c>
      <c r="FR48" s="43" t="str">
        <f t="shared" si="38"/>
        <v>Optie</v>
      </c>
      <c r="FS48" s="43" t="str">
        <f t="shared" si="38"/>
        <v>Ja</v>
      </c>
      <c r="FT48" s="43" t="str">
        <f t="shared" si="38"/>
        <v>Ja</v>
      </c>
      <c r="FU48" s="43" t="str">
        <f t="shared" si="38"/>
        <v>Ja</v>
      </c>
      <c r="FV48" s="43" t="str">
        <f t="shared" si="38"/>
        <v>Ja</v>
      </c>
      <c r="FW48" s="43" t="str">
        <f t="shared" si="38"/>
        <v>Optie</v>
      </c>
      <c r="FX48" s="43" t="str">
        <f t="shared" si="38"/>
        <v>Ja</v>
      </c>
      <c r="FY48" s="43" t="str">
        <f t="shared" si="39"/>
        <v>Ja</v>
      </c>
      <c r="FZ48" s="43" t="str">
        <f t="shared" si="39"/>
        <v>Ja</v>
      </c>
      <c r="GA48" s="43" t="str">
        <f t="shared" si="39"/>
        <v>Ja</v>
      </c>
      <c r="GB48" s="43" t="str">
        <f t="shared" si="39"/>
        <v>Ja</v>
      </c>
      <c r="GC48" s="43" t="str">
        <f t="shared" si="39"/>
        <v>Ja</v>
      </c>
      <c r="GD48" s="43" t="str">
        <f t="shared" si="39"/>
        <v>Ja</v>
      </c>
      <c r="GE48" s="43" t="str">
        <f t="shared" si="39"/>
        <v>Ja</v>
      </c>
      <c r="GF48" s="43" t="str">
        <f t="shared" si="39"/>
        <v>Nee</v>
      </c>
    </row>
    <row r="49" spans="1:188" x14ac:dyDescent="0.3">
      <c r="A49" s="45"/>
      <c r="B49" s="47" t="s">
        <v>734</v>
      </c>
      <c r="C49" s="47" t="s">
        <v>502</v>
      </c>
      <c r="D49" s="45" t="s">
        <v>337</v>
      </c>
      <c r="E49" s="45" t="s">
        <v>330</v>
      </c>
      <c r="F49" s="45" t="s">
        <v>433</v>
      </c>
      <c r="G49" s="43" t="s">
        <v>495</v>
      </c>
      <c r="H49" s="43" t="s">
        <v>497</v>
      </c>
      <c r="I49" s="119" t="s">
        <v>498</v>
      </c>
      <c r="J49" s="119" t="s">
        <v>831</v>
      </c>
      <c r="K49" s="119" t="s">
        <v>845</v>
      </c>
      <c r="L49" s="50">
        <v>15</v>
      </c>
      <c r="M49" s="119"/>
      <c r="N49" s="119"/>
      <c r="O49" s="119"/>
      <c r="P49" s="129" t="s">
        <v>507</v>
      </c>
      <c r="Q49" s="43" t="str">
        <f t="shared" si="23"/>
        <v>Ja</v>
      </c>
      <c r="R49" s="43" t="str">
        <f t="shared" si="23"/>
        <v>Ja</v>
      </c>
      <c r="S49" s="43" t="str">
        <f t="shared" si="23"/>
        <v>Optie</v>
      </c>
      <c r="T49" s="43" t="str">
        <f t="shared" si="23"/>
        <v>Ja</v>
      </c>
      <c r="U49" s="43" t="str">
        <f t="shared" si="23"/>
        <v>Ja</v>
      </c>
      <c r="V49" s="43" t="str">
        <f t="shared" si="23"/>
        <v>Ja</v>
      </c>
      <c r="W49" s="43" t="str">
        <f t="shared" si="23"/>
        <v>Nee</v>
      </c>
      <c r="X49" s="43" t="str">
        <f t="shared" si="23"/>
        <v>Ja</v>
      </c>
      <c r="Y49" s="43" t="str">
        <f t="shared" si="23"/>
        <v>Nee</v>
      </c>
      <c r="Z49" s="43" t="str">
        <f t="shared" si="23"/>
        <v>Nee</v>
      </c>
      <c r="AA49" s="43" t="str">
        <f t="shared" si="24"/>
        <v>Optie</v>
      </c>
      <c r="AB49" s="43" t="str">
        <f t="shared" si="24"/>
        <v>Nee</v>
      </c>
      <c r="AC49" s="43" t="str">
        <f t="shared" si="24"/>
        <v>Nvt</v>
      </c>
      <c r="AD49" s="43" t="str">
        <f t="shared" si="24"/>
        <v>Nvt</v>
      </c>
      <c r="AE49" s="43" t="str">
        <f t="shared" si="24"/>
        <v>Nvt</v>
      </c>
      <c r="AF49" s="43" t="str">
        <f t="shared" si="24"/>
        <v>Nvt</v>
      </c>
      <c r="AG49" s="43" t="str">
        <f t="shared" si="24"/>
        <v>Nvt</v>
      </c>
      <c r="AH49" s="43" t="str">
        <f t="shared" si="24"/>
        <v>Nvt</v>
      </c>
      <c r="AI49" s="43" t="str">
        <f t="shared" si="24"/>
        <v>Nvt</v>
      </c>
      <c r="AJ49" s="43" t="str">
        <f t="shared" si="24"/>
        <v>Nvt</v>
      </c>
      <c r="AK49" s="43" t="str">
        <f t="shared" si="25"/>
        <v>Nvt</v>
      </c>
      <c r="AL49" s="43" t="str">
        <f t="shared" si="25"/>
        <v>Nvt</v>
      </c>
      <c r="AM49" s="43" t="str">
        <f t="shared" si="25"/>
        <v>Nvt</v>
      </c>
      <c r="AN49" s="43" t="str">
        <f t="shared" si="25"/>
        <v>Nvt</v>
      </c>
      <c r="AO49" s="43" t="str">
        <f t="shared" si="25"/>
        <v>Nvt</v>
      </c>
      <c r="AP49" s="43" t="str">
        <f t="shared" si="25"/>
        <v>Nvt</v>
      </c>
      <c r="AQ49" s="43" t="str">
        <f t="shared" si="25"/>
        <v>Nvt</v>
      </c>
      <c r="AR49" s="43" t="str">
        <f t="shared" si="25"/>
        <v>Nvt</v>
      </c>
      <c r="AS49" s="43" t="str">
        <f t="shared" si="25"/>
        <v>Nvt</v>
      </c>
      <c r="AT49" s="43" t="str">
        <f t="shared" si="25"/>
        <v>Nvt</v>
      </c>
      <c r="AU49" s="43" t="str">
        <f t="shared" si="26"/>
        <v>Nvt</v>
      </c>
      <c r="AV49" s="43" t="str">
        <f t="shared" si="26"/>
        <v>Nvt</v>
      </c>
      <c r="AW49" s="43" t="str">
        <f t="shared" si="26"/>
        <v>Nvt</v>
      </c>
      <c r="AX49" s="43" t="str">
        <f t="shared" si="26"/>
        <v>Ja</v>
      </c>
      <c r="AY49" s="43" t="str">
        <f t="shared" si="26"/>
        <v>Ja</v>
      </c>
      <c r="AZ49" s="43" t="str">
        <f t="shared" si="26"/>
        <v>Nee</v>
      </c>
      <c r="BA49" s="43" t="str">
        <f t="shared" si="26"/>
        <v>Ja</v>
      </c>
      <c r="BB49" s="43" t="str">
        <f t="shared" si="26"/>
        <v>Ja</v>
      </c>
      <c r="BC49" s="43" t="str">
        <f t="shared" si="26"/>
        <v>Optie</v>
      </c>
      <c r="BD49" s="43" t="str">
        <f t="shared" si="26"/>
        <v>Ja</v>
      </c>
      <c r="BE49" s="43" t="str">
        <f t="shared" si="26"/>
        <v>Ja</v>
      </c>
      <c r="BF49" s="43" t="str">
        <f t="shared" si="26"/>
        <v>Nvt</v>
      </c>
      <c r="BG49" s="43" t="str">
        <f t="shared" si="26"/>
        <v>Nvt</v>
      </c>
      <c r="BH49" s="129" t="s">
        <v>878</v>
      </c>
      <c r="BI49" s="43" t="str">
        <f t="shared" si="27"/>
        <v>Ja</v>
      </c>
      <c r="BJ49" s="43" t="str">
        <f t="shared" si="27"/>
        <v>Ja</v>
      </c>
      <c r="BK49" s="43" t="str">
        <f t="shared" si="27"/>
        <v>Optie</v>
      </c>
      <c r="BL49" s="43" t="str">
        <f t="shared" si="27"/>
        <v>Ja</v>
      </c>
      <c r="BM49" s="43" t="str">
        <f t="shared" si="27"/>
        <v>Ja</v>
      </c>
      <c r="BN49" s="43" t="str">
        <f t="shared" si="27"/>
        <v>Ja</v>
      </c>
      <c r="BO49" s="43" t="str">
        <f t="shared" si="27"/>
        <v>Nee</v>
      </c>
      <c r="BP49" s="43" t="str">
        <f t="shared" si="27"/>
        <v>Ja</v>
      </c>
      <c r="BQ49" s="43" t="str">
        <f t="shared" si="27"/>
        <v>Nee</v>
      </c>
      <c r="BR49" s="43" t="str">
        <f t="shared" si="27"/>
        <v>Nee</v>
      </c>
      <c r="BS49" s="43" t="str">
        <f t="shared" si="28"/>
        <v>Ja</v>
      </c>
      <c r="BT49" s="43" t="str">
        <f t="shared" si="28"/>
        <v>Ja</v>
      </c>
      <c r="BU49" s="43" t="str">
        <f t="shared" si="28"/>
        <v>Ja</v>
      </c>
      <c r="BV49" s="43" t="str">
        <f t="shared" si="28"/>
        <v>Ja</v>
      </c>
      <c r="BW49" s="43" t="str">
        <f t="shared" si="28"/>
        <v>Ja</v>
      </c>
      <c r="BX49" s="43" t="str">
        <f t="shared" si="28"/>
        <v>Nee</v>
      </c>
      <c r="BY49" s="43" t="str">
        <f t="shared" si="28"/>
        <v>Ja</v>
      </c>
      <c r="BZ49" s="43" t="str">
        <f t="shared" si="28"/>
        <v>Optie</v>
      </c>
      <c r="CA49" s="43" t="str">
        <f t="shared" si="28"/>
        <v>Ja</v>
      </c>
      <c r="CB49" s="43" t="str">
        <f t="shared" si="28"/>
        <v>Ja</v>
      </c>
      <c r="CC49" s="43" t="str">
        <f t="shared" si="29"/>
        <v>Nee</v>
      </c>
      <c r="CD49" s="43" t="str">
        <f t="shared" si="29"/>
        <v>Ja</v>
      </c>
      <c r="CE49" s="43" t="str">
        <f t="shared" si="29"/>
        <v>Nee</v>
      </c>
      <c r="CF49" s="43" t="str">
        <f t="shared" si="29"/>
        <v>Nvt</v>
      </c>
      <c r="CG49" s="43" t="str">
        <f t="shared" si="29"/>
        <v>Nvt</v>
      </c>
      <c r="CH49" s="43" t="str">
        <f t="shared" si="29"/>
        <v>Nvt</v>
      </c>
      <c r="CI49" s="43" t="str">
        <f t="shared" si="29"/>
        <v>Nvt</v>
      </c>
      <c r="CJ49" s="43" t="str">
        <f t="shared" si="29"/>
        <v>Nvt</v>
      </c>
      <c r="CK49" s="43" t="str">
        <f t="shared" si="29"/>
        <v>Nvt</v>
      </c>
      <c r="CL49" s="43" t="str">
        <f t="shared" si="29"/>
        <v>Nvt</v>
      </c>
      <c r="CM49" s="43" t="str">
        <f t="shared" si="30"/>
        <v>Nvt</v>
      </c>
      <c r="CN49" s="43" t="str">
        <f t="shared" si="30"/>
        <v>Nvt</v>
      </c>
      <c r="CO49" s="43" t="str">
        <f t="shared" si="30"/>
        <v>Nvt</v>
      </c>
      <c r="CP49" s="43" t="str">
        <f t="shared" si="30"/>
        <v>Nvt</v>
      </c>
      <c r="CQ49" s="43" t="str">
        <f t="shared" si="30"/>
        <v>Nvt</v>
      </c>
      <c r="CR49" s="43" t="str">
        <f t="shared" si="30"/>
        <v>Nvt</v>
      </c>
      <c r="CS49" s="43" t="str">
        <f t="shared" si="30"/>
        <v>Nvt</v>
      </c>
      <c r="CT49" s="43" t="str">
        <f t="shared" si="30"/>
        <v>Nvt</v>
      </c>
      <c r="CU49" s="43" t="str">
        <f t="shared" si="30"/>
        <v>Nvt</v>
      </c>
      <c r="CV49" s="43" t="str">
        <f t="shared" si="30"/>
        <v>Nvt</v>
      </c>
      <c r="CW49" s="43" t="str">
        <f t="shared" si="31"/>
        <v>Nvt</v>
      </c>
      <c r="CX49" s="43" t="str">
        <f t="shared" si="31"/>
        <v>Nvt</v>
      </c>
      <c r="CY49" s="43" t="str">
        <f t="shared" si="31"/>
        <v>Nvt</v>
      </c>
      <c r="CZ49" s="43" t="str">
        <f t="shared" si="31"/>
        <v>Nvt</v>
      </c>
      <c r="DA49" s="43" t="str">
        <f t="shared" si="31"/>
        <v>Nvt</v>
      </c>
      <c r="DB49" s="43" t="str">
        <f t="shared" si="31"/>
        <v>Nvt</v>
      </c>
      <c r="DC49" s="43" t="str">
        <f t="shared" si="31"/>
        <v>Nvt</v>
      </c>
      <c r="DD49" s="43" t="str">
        <f t="shared" si="31"/>
        <v>Nvt</v>
      </c>
      <c r="DE49" s="43" t="str">
        <f t="shared" si="31"/>
        <v>Nvt</v>
      </c>
      <c r="DF49" s="43" t="str">
        <f t="shared" si="31"/>
        <v>Nvt</v>
      </c>
      <c r="DG49" s="43" t="str">
        <f t="shared" si="32"/>
        <v>Nvt</v>
      </c>
      <c r="DH49" s="43" t="str">
        <f t="shared" si="32"/>
        <v>Nvt</v>
      </c>
      <c r="DI49" s="43" t="str">
        <f t="shared" si="32"/>
        <v>Nvt</v>
      </c>
      <c r="DJ49" s="43" t="str">
        <f t="shared" si="32"/>
        <v>Nvt</v>
      </c>
      <c r="DK49" s="43" t="str">
        <f t="shared" si="32"/>
        <v>Nvt</v>
      </c>
      <c r="DL49" s="43" t="str">
        <f t="shared" si="32"/>
        <v>Nvt</v>
      </c>
      <c r="DM49" s="43" t="str">
        <f t="shared" si="32"/>
        <v>Nvt</v>
      </c>
      <c r="DN49" s="43" t="str">
        <f t="shared" si="32"/>
        <v>Nvt</v>
      </c>
      <c r="DO49" s="43" t="str">
        <f t="shared" si="32"/>
        <v>Nvt</v>
      </c>
      <c r="DP49" s="43" t="str">
        <f t="shared" si="32"/>
        <v>Nvt</v>
      </c>
      <c r="DQ49" s="43" t="str">
        <f t="shared" si="33"/>
        <v>Nvt</v>
      </c>
      <c r="DR49" s="43" t="str">
        <f t="shared" si="33"/>
        <v>Nvt</v>
      </c>
      <c r="DS49" s="43" t="str">
        <f t="shared" si="33"/>
        <v>Nvt</v>
      </c>
      <c r="DT49" s="43" t="str">
        <f t="shared" si="33"/>
        <v>Nvt</v>
      </c>
      <c r="DU49" s="43" t="str">
        <f t="shared" si="33"/>
        <v>Nvt</v>
      </c>
      <c r="DV49" s="43" t="str">
        <f t="shared" si="33"/>
        <v>Nvt</v>
      </c>
      <c r="DW49" s="43" t="str">
        <f t="shared" si="33"/>
        <v>Nvt</v>
      </c>
      <c r="DX49" s="43" t="str">
        <f t="shared" si="33"/>
        <v>Nvt</v>
      </c>
      <c r="DY49" s="43" t="str">
        <f t="shared" si="33"/>
        <v>Nvt</v>
      </c>
      <c r="DZ49" s="43" t="str">
        <f t="shared" si="33"/>
        <v>Nvt</v>
      </c>
      <c r="EA49" s="43" t="str">
        <f t="shared" si="34"/>
        <v>Nvt</v>
      </c>
      <c r="EB49" s="43" t="str">
        <f t="shared" si="34"/>
        <v>Nvt</v>
      </c>
      <c r="EC49" s="43" t="str">
        <f t="shared" si="34"/>
        <v>Nvt</v>
      </c>
      <c r="ED49" s="43" t="str">
        <f t="shared" si="34"/>
        <v>Ja</v>
      </c>
      <c r="EE49" s="43" t="str">
        <f t="shared" si="34"/>
        <v>Ja</v>
      </c>
      <c r="EF49" s="43" t="str">
        <f t="shared" si="34"/>
        <v>Ja</v>
      </c>
      <c r="EG49" s="43" t="str">
        <f t="shared" si="34"/>
        <v>Nee</v>
      </c>
      <c r="EH49" s="43" t="str">
        <f t="shared" si="34"/>
        <v>Nvt</v>
      </c>
      <c r="EI49" s="43" t="str">
        <f t="shared" si="34"/>
        <v>Nvt</v>
      </c>
      <c r="EJ49" s="43" t="str">
        <f t="shared" si="34"/>
        <v>Nvt</v>
      </c>
      <c r="EK49" s="43" t="str">
        <f t="shared" si="35"/>
        <v>Nvt</v>
      </c>
      <c r="EL49" s="43" t="str">
        <f t="shared" si="35"/>
        <v>Nvt</v>
      </c>
      <c r="EM49" s="43" t="str">
        <f t="shared" si="35"/>
        <v>Nee</v>
      </c>
      <c r="EN49" s="43" t="str">
        <f t="shared" si="35"/>
        <v>Nvt</v>
      </c>
      <c r="EO49" s="43" t="str">
        <f t="shared" si="35"/>
        <v>Nee</v>
      </c>
      <c r="EP49" s="43" t="str">
        <f t="shared" si="35"/>
        <v>Nvt</v>
      </c>
      <c r="EQ49" s="43" t="str">
        <f t="shared" si="35"/>
        <v>Nee</v>
      </c>
      <c r="ER49" s="43" t="str">
        <f t="shared" si="35"/>
        <v>Nee</v>
      </c>
      <c r="ES49" s="43" t="str">
        <f t="shared" si="35"/>
        <v>Nvt</v>
      </c>
      <c r="ET49" s="43" t="str">
        <f t="shared" si="35"/>
        <v>Nvt</v>
      </c>
      <c r="EU49" s="43" t="str">
        <f t="shared" si="36"/>
        <v>Nvt</v>
      </c>
      <c r="EV49" s="43" t="str">
        <f t="shared" si="36"/>
        <v>Nvt</v>
      </c>
      <c r="EW49" s="43" t="str">
        <f t="shared" si="36"/>
        <v>Nee</v>
      </c>
      <c r="EX49" s="43" t="str">
        <f t="shared" si="36"/>
        <v>Nvt</v>
      </c>
      <c r="EY49" s="43" t="str">
        <f t="shared" si="36"/>
        <v>Nvt</v>
      </c>
      <c r="EZ49" s="43" t="str">
        <f t="shared" si="36"/>
        <v>Nvt</v>
      </c>
      <c r="FA49" s="43" t="str">
        <f t="shared" si="36"/>
        <v>Nvt</v>
      </c>
      <c r="FB49" s="43" t="str">
        <f t="shared" si="36"/>
        <v>Nvt</v>
      </c>
      <c r="FC49" s="43" t="str">
        <f t="shared" si="36"/>
        <v>Nvt</v>
      </c>
      <c r="FD49" s="43" t="str">
        <f t="shared" si="36"/>
        <v>Nee</v>
      </c>
      <c r="FE49" s="43" t="str">
        <f t="shared" si="37"/>
        <v>Nvt</v>
      </c>
      <c r="FF49" s="43" t="str">
        <f t="shared" si="37"/>
        <v>Nvt</v>
      </c>
      <c r="FG49" s="43" t="str">
        <f t="shared" si="37"/>
        <v>Nvt</v>
      </c>
      <c r="FH49" s="43" t="str">
        <f t="shared" si="37"/>
        <v>Ja</v>
      </c>
      <c r="FI49" s="43" t="str">
        <f t="shared" si="37"/>
        <v>Ja</v>
      </c>
      <c r="FJ49" s="43" t="str">
        <f t="shared" si="37"/>
        <v>Ja</v>
      </c>
      <c r="FK49" s="43" t="str">
        <f t="shared" si="37"/>
        <v>Ja</v>
      </c>
      <c r="FL49" s="43" t="str">
        <f t="shared" si="37"/>
        <v>Ja</v>
      </c>
      <c r="FM49" s="43" t="str">
        <f t="shared" si="37"/>
        <v>Optie</v>
      </c>
      <c r="FN49" s="43" t="str">
        <f t="shared" si="37"/>
        <v>Optie</v>
      </c>
      <c r="FO49" s="43" t="str">
        <f t="shared" si="38"/>
        <v>Optie</v>
      </c>
      <c r="FP49" s="43" t="str">
        <f t="shared" si="38"/>
        <v>Optie</v>
      </c>
      <c r="FQ49" s="43" t="str">
        <f t="shared" si="38"/>
        <v>Nee</v>
      </c>
      <c r="FR49" s="43" t="str">
        <f t="shared" si="38"/>
        <v>Optie</v>
      </c>
      <c r="FS49" s="43" t="str">
        <f t="shared" si="38"/>
        <v>Ja</v>
      </c>
      <c r="FT49" s="43" t="str">
        <f t="shared" si="38"/>
        <v>Ja</v>
      </c>
      <c r="FU49" s="43" t="str">
        <f t="shared" si="38"/>
        <v>Ja</v>
      </c>
      <c r="FV49" s="43" t="str">
        <f t="shared" si="38"/>
        <v>Ja</v>
      </c>
      <c r="FW49" s="43" t="str">
        <f t="shared" si="38"/>
        <v>Optie</v>
      </c>
      <c r="FX49" s="43" t="str">
        <f t="shared" si="38"/>
        <v>Ja</v>
      </c>
      <c r="FY49" s="43" t="str">
        <f t="shared" si="39"/>
        <v>Ja</v>
      </c>
      <c r="FZ49" s="43" t="str">
        <f t="shared" si="39"/>
        <v>Ja</v>
      </c>
      <c r="GA49" s="43" t="str">
        <f t="shared" si="39"/>
        <v>Ja</v>
      </c>
      <c r="GB49" s="43" t="str">
        <f t="shared" si="39"/>
        <v>Ja</v>
      </c>
      <c r="GC49" s="43" t="str">
        <f t="shared" si="39"/>
        <v>Ja</v>
      </c>
      <c r="GD49" s="43" t="str">
        <f t="shared" si="39"/>
        <v>Ja</v>
      </c>
      <c r="GE49" s="43" t="str">
        <f t="shared" si="39"/>
        <v>Ja</v>
      </c>
      <c r="GF49" s="43" t="str">
        <f t="shared" si="39"/>
        <v>Nee</v>
      </c>
    </row>
    <row r="50" spans="1:188" x14ac:dyDescent="0.3">
      <c r="A50" s="45"/>
      <c r="B50" s="47" t="s">
        <v>734</v>
      </c>
      <c r="C50" s="47" t="s">
        <v>502</v>
      </c>
      <c r="D50" s="45" t="s">
        <v>337</v>
      </c>
      <c r="E50" s="45" t="s">
        <v>337</v>
      </c>
      <c r="F50" s="45" t="s">
        <v>433</v>
      </c>
      <c r="G50" s="43" t="s">
        <v>495</v>
      </c>
      <c r="H50" s="43" t="s">
        <v>497</v>
      </c>
      <c r="I50" s="119" t="s">
        <v>498</v>
      </c>
      <c r="J50" s="119" t="s">
        <v>833</v>
      </c>
      <c r="K50" s="119" t="s">
        <v>846</v>
      </c>
      <c r="L50" s="50">
        <v>23</v>
      </c>
      <c r="M50" s="119"/>
      <c r="N50" s="119"/>
      <c r="O50" s="119"/>
      <c r="P50" s="129" t="s">
        <v>507</v>
      </c>
      <c r="Q50" s="43" t="str">
        <f t="shared" si="23"/>
        <v>Ja</v>
      </c>
      <c r="R50" s="43" t="str">
        <f t="shared" si="23"/>
        <v>Ja</v>
      </c>
      <c r="S50" s="43" t="str">
        <f t="shared" si="23"/>
        <v>Optie</v>
      </c>
      <c r="T50" s="43" t="str">
        <f t="shared" si="23"/>
        <v>Ja</v>
      </c>
      <c r="U50" s="43" t="str">
        <f t="shared" si="23"/>
        <v>Ja</v>
      </c>
      <c r="V50" s="43" t="str">
        <f t="shared" si="23"/>
        <v>Ja</v>
      </c>
      <c r="W50" s="43" t="str">
        <f t="shared" si="23"/>
        <v>Nee</v>
      </c>
      <c r="X50" s="43" t="str">
        <f t="shared" si="23"/>
        <v>Ja</v>
      </c>
      <c r="Y50" s="43" t="str">
        <f t="shared" si="23"/>
        <v>Nee</v>
      </c>
      <c r="Z50" s="43" t="str">
        <f t="shared" si="23"/>
        <v>Nee</v>
      </c>
      <c r="AA50" s="43" t="str">
        <f t="shared" si="24"/>
        <v>Optie</v>
      </c>
      <c r="AB50" s="43" t="str">
        <f t="shared" si="24"/>
        <v>Nee</v>
      </c>
      <c r="AC50" s="43" t="str">
        <f t="shared" si="24"/>
        <v>Nvt</v>
      </c>
      <c r="AD50" s="43" t="str">
        <f t="shared" si="24"/>
        <v>Nvt</v>
      </c>
      <c r="AE50" s="43" t="str">
        <f t="shared" si="24"/>
        <v>Nvt</v>
      </c>
      <c r="AF50" s="43" t="str">
        <f t="shared" si="24"/>
        <v>Nvt</v>
      </c>
      <c r="AG50" s="43" t="str">
        <f t="shared" si="24"/>
        <v>Nvt</v>
      </c>
      <c r="AH50" s="43" t="str">
        <f t="shared" si="24"/>
        <v>Nvt</v>
      </c>
      <c r="AI50" s="43" t="str">
        <f t="shared" si="24"/>
        <v>Nvt</v>
      </c>
      <c r="AJ50" s="43" t="str">
        <f t="shared" si="24"/>
        <v>Nvt</v>
      </c>
      <c r="AK50" s="43" t="str">
        <f t="shared" si="25"/>
        <v>Nvt</v>
      </c>
      <c r="AL50" s="43" t="str">
        <f t="shared" si="25"/>
        <v>Nvt</v>
      </c>
      <c r="AM50" s="43" t="str">
        <f t="shared" si="25"/>
        <v>Nvt</v>
      </c>
      <c r="AN50" s="43" t="str">
        <f t="shared" si="25"/>
        <v>Nvt</v>
      </c>
      <c r="AO50" s="43" t="str">
        <f t="shared" si="25"/>
        <v>Nvt</v>
      </c>
      <c r="AP50" s="43" t="str">
        <f t="shared" si="25"/>
        <v>Nvt</v>
      </c>
      <c r="AQ50" s="43" t="str">
        <f t="shared" si="25"/>
        <v>Nvt</v>
      </c>
      <c r="AR50" s="43" t="str">
        <f t="shared" si="25"/>
        <v>Nvt</v>
      </c>
      <c r="AS50" s="43" t="str">
        <f t="shared" si="25"/>
        <v>Nvt</v>
      </c>
      <c r="AT50" s="43" t="str">
        <f t="shared" si="25"/>
        <v>Nvt</v>
      </c>
      <c r="AU50" s="43" t="str">
        <f t="shared" si="26"/>
        <v>Nvt</v>
      </c>
      <c r="AV50" s="43" t="str">
        <f t="shared" si="26"/>
        <v>Nvt</v>
      </c>
      <c r="AW50" s="43" t="str">
        <f t="shared" si="26"/>
        <v>Nvt</v>
      </c>
      <c r="AX50" s="43" t="str">
        <f t="shared" si="26"/>
        <v>Ja</v>
      </c>
      <c r="AY50" s="43" t="str">
        <f t="shared" si="26"/>
        <v>Ja</v>
      </c>
      <c r="AZ50" s="43" t="str">
        <f t="shared" si="26"/>
        <v>Nee</v>
      </c>
      <c r="BA50" s="43" t="str">
        <f t="shared" si="26"/>
        <v>Ja</v>
      </c>
      <c r="BB50" s="43" t="str">
        <f t="shared" si="26"/>
        <v>Ja</v>
      </c>
      <c r="BC50" s="43" t="str">
        <f t="shared" si="26"/>
        <v>Optie</v>
      </c>
      <c r="BD50" s="43" t="str">
        <f t="shared" si="26"/>
        <v>Ja</v>
      </c>
      <c r="BE50" s="43" t="str">
        <f t="shared" si="26"/>
        <v>Ja</v>
      </c>
      <c r="BF50" s="43" t="str">
        <f t="shared" si="26"/>
        <v>Nvt</v>
      </c>
      <c r="BG50" s="43" t="str">
        <f t="shared" si="26"/>
        <v>Nvt</v>
      </c>
      <c r="BH50" s="129" t="s">
        <v>878</v>
      </c>
      <c r="BI50" s="43" t="str">
        <f t="shared" si="27"/>
        <v>Ja</v>
      </c>
      <c r="BJ50" s="43" t="str">
        <f t="shared" si="27"/>
        <v>Ja</v>
      </c>
      <c r="BK50" s="43" t="str">
        <f t="shared" si="27"/>
        <v>Optie</v>
      </c>
      <c r="BL50" s="43" t="str">
        <f t="shared" si="27"/>
        <v>Ja</v>
      </c>
      <c r="BM50" s="43" t="str">
        <f t="shared" si="27"/>
        <v>Ja</v>
      </c>
      <c r="BN50" s="43" t="str">
        <f t="shared" si="27"/>
        <v>Ja</v>
      </c>
      <c r="BO50" s="43" t="str">
        <f t="shared" si="27"/>
        <v>Nee</v>
      </c>
      <c r="BP50" s="43" t="str">
        <f t="shared" si="27"/>
        <v>Ja</v>
      </c>
      <c r="BQ50" s="43" t="str">
        <f t="shared" si="27"/>
        <v>Nee</v>
      </c>
      <c r="BR50" s="43" t="str">
        <f t="shared" si="27"/>
        <v>Nee</v>
      </c>
      <c r="BS50" s="43" t="str">
        <f t="shared" si="28"/>
        <v>Ja</v>
      </c>
      <c r="BT50" s="43" t="str">
        <f t="shared" si="28"/>
        <v>Ja</v>
      </c>
      <c r="BU50" s="43" t="str">
        <f t="shared" si="28"/>
        <v>Ja</v>
      </c>
      <c r="BV50" s="43" t="str">
        <f t="shared" si="28"/>
        <v>Ja</v>
      </c>
      <c r="BW50" s="43" t="str">
        <f t="shared" si="28"/>
        <v>Ja</v>
      </c>
      <c r="BX50" s="43" t="str">
        <f t="shared" si="28"/>
        <v>Nee</v>
      </c>
      <c r="BY50" s="43" t="str">
        <f t="shared" si="28"/>
        <v>Ja</v>
      </c>
      <c r="BZ50" s="43" t="str">
        <f t="shared" si="28"/>
        <v>Optie</v>
      </c>
      <c r="CA50" s="43" t="str">
        <f t="shared" si="28"/>
        <v>Ja</v>
      </c>
      <c r="CB50" s="43" t="str">
        <f t="shared" si="28"/>
        <v>Ja</v>
      </c>
      <c r="CC50" s="43" t="str">
        <f t="shared" si="29"/>
        <v>Nee</v>
      </c>
      <c r="CD50" s="43" t="str">
        <f t="shared" si="29"/>
        <v>Ja</v>
      </c>
      <c r="CE50" s="43" t="str">
        <f t="shared" si="29"/>
        <v>Nee</v>
      </c>
      <c r="CF50" s="43" t="str">
        <f t="shared" si="29"/>
        <v>Nvt</v>
      </c>
      <c r="CG50" s="43" t="str">
        <f t="shared" si="29"/>
        <v>Nvt</v>
      </c>
      <c r="CH50" s="43" t="str">
        <f t="shared" si="29"/>
        <v>Nvt</v>
      </c>
      <c r="CI50" s="43" t="str">
        <f t="shared" si="29"/>
        <v>Nvt</v>
      </c>
      <c r="CJ50" s="43" t="str">
        <f t="shared" si="29"/>
        <v>Nvt</v>
      </c>
      <c r="CK50" s="43" t="str">
        <f t="shared" si="29"/>
        <v>Nvt</v>
      </c>
      <c r="CL50" s="43" t="str">
        <f t="shared" si="29"/>
        <v>Nvt</v>
      </c>
      <c r="CM50" s="43" t="str">
        <f t="shared" si="30"/>
        <v>Nvt</v>
      </c>
      <c r="CN50" s="43" t="str">
        <f t="shared" si="30"/>
        <v>Nvt</v>
      </c>
      <c r="CO50" s="43" t="str">
        <f t="shared" si="30"/>
        <v>Nvt</v>
      </c>
      <c r="CP50" s="43" t="str">
        <f t="shared" si="30"/>
        <v>Nvt</v>
      </c>
      <c r="CQ50" s="43" t="str">
        <f t="shared" si="30"/>
        <v>Nvt</v>
      </c>
      <c r="CR50" s="43" t="str">
        <f t="shared" si="30"/>
        <v>Nvt</v>
      </c>
      <c r="CS50" s="43" t="str">
        <f t="shared" si="30"/>
        <v>Nvt</v>
      </c>
      <c r="CT50" s="43" t="str">
        <f t="shared" si="30"/>
        <v>Nvt</v>
      </c>
      <c r="CU50" s="43" t="str">
        <f t="shared" si="30"/>
        <v>Nvt</v>
      </c>
      <c r="CV50" s="43" t="str">
        <f t="shared" si="30"/>
        <v>Nvt</v>
      </c>
      <c r="CW50" s="43" t="str">
        <f t="shared" si="31"/>
        <v>Nvt</v>
      </c>
      <c r="CX50" s="43" t="str">
        <f t="shared" si="31"/>
        <v>Nvt</v>
      </c>
      <c r="CY50" s="43" t="str">
        <f t="shared" si="31"/>
        <v>Nvt</v>
      </c>
      <c r="CZ50" s="43" t="str">
        <f t="shared" si="31"/>
        <v>Nvt</v>
      </c>
      <c r="DA50" s="43" t="str">
        <f t="shared" si="31"/>
        <v>Nvt</v>
      </c>
      <c r="DB50" s="43" t="str">
        <f t="shared" si="31"/>
        <v>Nvt</v>
      </c>
      <c r="DC50" s="43" t="str">
        <f t="shared" si="31"/>
        <v>Nvt</v>
      </c>
      <c r="DD50" s="43" t="str">
        <f t="shared" si="31"/>
        <v>Nvt</v>
      </c>
      <c r="DE50" s="43" t="str">
        <f t="shared" si="31"/>
        <v>Nvt</v>
      </c>
      <c r="DF50" s="43" t="str">
        <f t="shared" si="31"/>
        <v>Nvt</v>
      </c>
      <c r="DG50" s="43" t="str">
        <f t="shared" si="32"/>
        <v>Nvt</v>
      </c>
      <c r="DH50" s="43" t="str">
        <f t="shared" si="32"/>
        <v>Nvt</v>
      </c>
      <c r="DI50" s="43" t="str">
        <f t="shared" si="32"/>
        <v>Nvt</v>
      </c>
      <c r="DJ50" s="43" t="str">
        <f t="shared" si="32"/>
        <v>Nvt</v>
      </c>
      <c r="DK50" s="43" t="str">
        <f t="shared" si="32"/>
        <v>Nvt</v>
      </c>
      <c r="DL50" s="43" t="str">
        <f t="shared" si="32"/>
        <v>Nvt</v>
      </c>
      <c r="DM50" s="43" t="str">
        <f t="shared" si="32"/>
        <v>Nvt</v>
      </c>
      <c r="DN50" s="43" t="str">
        <f t="shared" si="32"/>
        <v>Nvt</v>
      </c>
      <c r="DO50" s="43" t="str">
        <f t="shared" si="32"/>
        <v>Nvt</v>
      </c>
      <c r="DP50" s="43" t="str">
        <f t="shared" si="32"/>
        <v>Nvt</v>
      </c>
      <c r="DQ50" s="43" t="str">
        <f t="shared" si="33"/>
        <v>Nvt</v>
      </c>
      <c r="DR50" s="43" t="str">
        <f t="shared" si="33"/>
        <v>Nvt</v>
      </c>
      <c r="DS50" s="43" t="str">
        <f t="shared" si="33"/>
        <v>Nvt</v>
      </c>
      <c r="DT50" s="43" t="str">
        <f t="shared" si="33"/>
        <v>Nvt</v>
      </c>
      <c r="DU50" s="43" t="str">
        <f t="shared" si="33"/>
        <v>Nvt</v>
      </c>
      <c r="DV50" s="43" t="str">
        <f t="shared" si="33"/>
        <v>Nvt</v>
      </c>
      <c r="DW50" s="43" t="str">
        <f t="shared" si="33"/>
        <v>Nvt</v>
      </c>
      <c r="DX50" s="43" t="str">
        <f t="shared" si="33"/>
        <v>Nvt</v>
      </c>
      <c r="DY50" s="43" t="str">
        <f t="shared" si="33"/>
        <v>Nvt</v>
      </c>
      <c r="DZ50" s="43" t="str">
        <f t="shared" si="33"/>
        <v>Nvt</v>
      </c>
      <c r="EA50" s="43" t="str">
        <f t="shared" si="34"/>
        <v>Nvt</v>
      </c>
      <c r="EB50" s="43" t="str">
        <f t="shared" si="34"/>
        <v>Nvt</v>
      </c>
      <c r="EC50" s="43" t="str">
        <f t="shared" si="34"/>
        <v>Nvt</v>
      </c>
      <c r="ED50" s="43" t="str">
        <f t="shared" si="34"/>
        <v>Ja</v>
      </c>
      <c r="EE50" s="43" t="str">
        <f t="shared" si="34"/>
        <v>Ja</v>
      </c>
      <c r="EF50" s="43" t="str">
        <f t="shared" si="34"/>
        <v>Ja</v>
      </c>
      <c r="EG50" s="43" t="str">
        <f t="shared" si="34"/>
        <v>Nee</v>
      </c>
      <c r="EH50" s="43" t="str">
        <f t="shared" si="34"/>
        <v>Nvt</v>
      </c>
      <c r="EI50" s="43" t="str">
        <f t="shared" si="34"/>
        <v>Nvt</v>
      </c>
      <c r="EJ50" s="43" t="str">
        <f t="shared" si="34"/>
        <v>Nvt</v>
      </c>
      <c r="EK50" s="43" t="str">
        <f t="shared" si="35"/>
        <v>Nvt</v>
      </c>
      <c r="EL50" s="43" t="str">
        <f t="shared" si="35"/>
        <v>Nvt</v>
      </c>
      <c r="EM50" s="43" t="str">
        <f t="shared" si="35"/>
        <v>Nee</v>
      </c>
      <c r="EN50" s="43" t="str">
        <f t="shared" si="35"/>
        <v>Nvt</v>
      </c>
      <c r="EO50" s="43" t="str">
        <f t="shared" si="35"/>
        <v>Nee</v>
      </c>
      <c r="EP50" s="43" t="str">
        <f t="shared" si="35"/>
        <v>Nvt</v>
      </c>
      <c r="EQ50" s="43" t="str">
        <f t="shared" si="35"/>
        <v>Nee</v>
      </c>
      <c r="ER50" s="43" t="str">
        <f t="shared" si="35"/>
        <v>Nee</v>
      </c>
      <c r="ES50" s="43" t="str">
        <f t="shared" si="35"/>
        <v>Nvt</v>
      </c>
      <c r="ET50" s="43" t="str">
        <f t="shared" si="35"/>
        <v>Nvt</v>
      </c>
      <c r="EU50" s="43" t="str">
        <f t="shared" si="36"/>
        <v>Nvt</v>
      </c>
      <c r="EV50" s="43" t="str">
        <f t="shared" si="36"/>
        <v>Nvt</v>
      </c>
      <c r="EW50" s="43" t="str">
        <f t="shared" si="36"/>
        <v>Nee</v>
      </c>
      <c r="EX50" s="43" t="str">
        <f t="shared" si="36"/>
        <v>Nvt</v>
      </c>
      <c r="EY50" s="43" t="str">
        <f t="shared" si="36"/>
        <v>Nvt</v>
      </c>
      <c r="EZ50" s="43" t="str">
        <f t="shared" si="36"/>
        <v>Nvt</v>
      </c>
      <c r="FA50" s="43" t="str">
        <f t="shared" si="36"/>
        <v>Nvt</v>
      </c>
      <c r="FB50" s="43" t="str">
        <f t="shared" si="36"/>
        <v>Nvt</v>
      </c>
      <c r="FC50" s="43" t="str">
        <f t="shared" si="36"/>
        <v>Nvt</v>
      </c>
      <c r="FD50" s="43" t="str">
        <f t="shared" si="36"/>
        <v>Nee</v>
      </c>
      <c r="FE50" s="43" t="str">
        <f t="shared" si="37"/>
        <v>Nvt</v>
      </c>
      <c r="FF50" s="43" t="str">
        <f t="shared" si="37"/>
        <v>Nvt</v>
      </c>
      <c r="FG50" s="43" t="str">
        <f t="shared" si="37"/>
        <v>Nvt</v>
      </c>
      <c r="FH50" s="43" t="str">
        <f t="shared" si="37"/>
        <v>Ja</v>
      </c>
      <c r="FI50" s="43" t="str">
        <f t="shared" si="37"/>
        <v>Ja</v>
      </c>
      <c r="FJ50" s="43" t="str">
        <f t="shared" si="37"/>
        <v>Ja</v>
      </c>
      <c r="FK50" s="43" t="str">
        <f t="shared" si="37"/>
        <v>Ja</v>
      </c>
      <c r="FL50" s="43" t="str">
        <f t="shared" si="37"/>
        <v>Ja</v>
      </c>
      <c r="FM50" s="43" t="str">
        <f t="shared" si="37"/>
        <v>Optie</v>
      </c>
      <c r="FN50" s="43" t="str">
        <f t="shared" si="37"/>
        <v>Optie</v>
      </c>
      <c r="FO50" s="43" t="str">
        <f t="shared" si="38"/>
        <v>Nee</v>
      </c>
      <c r="FP50" s="43" t="str">
        <f t="shared" si="38"/>
        <v>Optie</v>
      </c>
      <c r="FQ50" s="43" t="str">
        <f t="shared" si="38"/>
        <v>Nee</v>
      </c>
      <c r="FR50" s="43" t="str">
        <f t="shared" si="38"/>
        <v>Nee</v>
      </c>
      <c r="FS50" s="43" t="str">
        <f t="shared" si="38"/>
        <v>Nvt</v>
      </c>
      <c r="FT50" s="43" t="str">
        <f t="shared" si="38"/>
        <v>Nvt</v>
      </c>
      <c r="FU50" s="43" t="str">
        <f t="shared" si="38"/>
        <v>Nvt</v>
      </c>
      <c r="FV50" s="43" t="str">
        <f t="shared" si="38"/>
        <v>Nvt</v>
      </c>
      <c r="FW50" s="43" t="str">
        <f t="shared" si="38"/>
        <v>Nvt</v>
      </c>
      <c r="FX50" s="43" t="str">
        <f t="shared" si="38"/>
        <v>Nvt</v>
      </c>
      <c r="FY50" s="43" t="str">
        <f t="shared" si="39"/>
        <v>Ja</v>
      </c>
      <c r="FZ50" s="43" t="str">
        <f t="shared" si="39"/>
        <v>Ja</v>
      </c>
      <c r="GA50" s="43" t="str">
        <f t="shared" si="39"/>
        <v>Ja</v>
      </c>
      <c r="GB50" s="43" t="str">
        <f t="shared" si="39"/>
        <v>Ja</v>
      </c>
      <c r="GC50" s="43" t="str">
        <f t="shared" si="39"/>
        <v>Ja</v>
      </c>
      <c r="GD50" s="43" t="str">
        <f t="shared" si="39"/>
        <v>Ja</v>
      </c>
      <c r="GE50" s="43" t="str">
        <f t="shared" si="39"/>
        <v>Ja</v>
      </c>
      <c r="GF50" s="43" t="str">
        <f t="shared" si="39"/>
        <v>Nee</v>
      </c>
    </row>
    <row r="51" spans="1:188" x14ac:dyDescent="0.3">
      <c r="A51" s="45"/>
      <c r="B51" s="47" t="s">
        <v>733</v>
      </c>
      <c r="C51" s="47" t="s">
        <v>502</v>
      </c>
      <c r="D51" s="45" t="s">
        <v>335</v>
      </c>
      <c r="E51" s="45" t="s">
        <v>329</v>
      </c>
      <c r="F51" s="45" t="s">
        <v>337</v>
      </c>
      <c r="G51" s="43" t="s">
        <v>495</v>
      </c>
      <c r="H51" s="43" t="s">
        <v>497</v>
      </c>
      <c r="I51" s="119" t="s">
        <v>498</v>
      </c>
      <c r="J51" s="119" t="s">
        <v>830</v>
      </c>
      <c r="K51" s="119" t="s">
        <v>849</v>
      </c>
      <c r="L51" s="50">
        <v>12</v>
      </c>
      <c r="M51" s="119"/>
      <c r="N51" s="119"/>
      <c r="O51" s="119"/>
      <c r="P51" s="129" t="s">
        <v>507</v>
      </c>
      <c r="Q51" s="43" t="str">
        <f t="shared" si="23"/>
        <v>Ja</v>
      </c>
      <c r="R51" s="43" t="str">
        <f t="shared" si="23"/>
        <v>Ja</v>
      </c>
      <c r="S51" s="43" t="str">
        <f t="shared" si="23"/>
        <v>Optie</v>
      </c>
      <c r="T51" s="43" t="str">
        <f t="shared" si="23"/>
        <v>Ja</v>
      </c>
      <c r="U51" s="43" t="str">
        <f t="shared" si="23"/>
        <v>Ja</v>
      </c>
      <c r="V51" s="43" t="str">
        <f t="shared" si="23"/>
        <v>Ja</v>
      </c>
      <c r="W51" s="43" t="str">
        <f t="shared" si="23"/>
        <v>Nee</v>
      </c>
      <c r="X51" s="43" t="str">
        <f t="shared" si="23"/>
        <v>Ja</v>
      </c>
      <c r="Y51" s="43" t="str">
        <f t="shared" si="23"/>
        <v>Nee</v>
      </c>
      <c r="Z51" s="43" t="str">
        <f t="shared" si="23"/>
        <v>Nee</v>
      </c>
      <c r="AA51" s="43" t="str">
        <f t="shared" si="24"/>
        <v>Optie</v>
      </c>
      <c r="AB51" s="43" t="str">
        <f t="shared" si="24"/>
        <v>Nee</v>
      </c>
      <c r="AC51" s="43" t="str">
        <f t="shared" si="24"/>
        <v>Nvt</v>
      </c>
      <c r="AD51" s="43" t="str">
        <f t="shared" si="24"/>
        <v>Nvt</v>
      </c>
      <c r="AE51" s="43" t="str">
        <f t="shared" si="24"/>
        <v>Nvt</v>
      </c>
      <c r="AF51" s="43" t="str">
        <f t="shared" si="24"/>
        <v>Nvt</v>
      </c>
      <c r="AG51" s="43" t="str">
        <f t="shared" si="24"/>
        <v>Nvt</v>
      </c>
      <c r="AH51" s="43" t="str">
        <f t="shared" si="24"/>
        <v>Nvt</v>
      </c>
      <c r="AI51" s="43" t="str">
        <f t="shared" si="24"/>
        <v>Nvt</v>
      </c>
      <c r="AJ51" s="43" t="str">
        <f t="shared" si="24"/>
        <v>Nvt</v>
      </c>
      <c r="AK51" s="43" t="str">
        <f t="shared" si="25"/>
        <v>Nvt</v>
      </c>
      <c r="AL51" s="43" t="str">
        <f t="shared" si="25"/>
        <v>Nvt</v>
      </c>
      <c r="AM51" s="43" t="str">
        <f t="shared" si="25"/>
        <v>Nvt</v>
      </c>
      <c r="AN51" s="43" t="str">
        <f t="shared" si="25"/>
        <v>Nvt</v>
      </c>
      <c r="AO51" s="43" t="str">
        <f t="shared" si="25"/>
        <v>Nvt</v>
      </c>
      <c r="AP51" s="43" t="str">
        <f t="shared" si="25"/>
        <v>Nvt</v>
      </c>
      <c r="AQ51" s="43" t="str">
        <f t="shared" si="25"/>
        <v>Nvt</v>
      </c>
      <c r="AR51" s="43" t="str">
        <f t="shared" si="25"/>
        <v>Nvt</v>
      </c>
      <c r="AS51" s="43" t="str">
        <f t="shared" si="25"/>
        <v>Nvt</v>
      </c>
      <c r="AT51" s="43" t="str">
        <f t="shared" si="25"/>
        <v>Nvt</v>
      </c>
      <c r="AU51" s="43" t="str">
        <f t="shared" si="26"/>
        <v>Nvt</v>
      </c>
      <c r="AV51" s="43" t="str">
        <f t="shared" si="26"/>
        <v>Nvt</v>
      </c>
      <c r="AW51" s="43" t="str">
        <f t="shared" si="26"/>
        <v>Nvt</v>
      </c>
      <c r="AX51" s="43" t="str">
        <f t="shared" si="26"/>
        <v>Ja</v>
      </c>
      <c r="AY51" s="43" t="str">
        <f t="shared" si="26"/>
        <v>Ja</v>
      </c>
      <c r="AZ51" s="43" t="str">
        <f t="shared" si="26"/>
        <v>Nee</v>
      </c>
      <c r="BA51" s="43" t="str">
        <f t="shared" si="26"/>
        <v>Ja</v>
      </c>
      <c r="BB51" s="43" t="str">
        <f t="shared" si="26"/>
        <v>Ja</v>
      </c>
      <c r="BC51" s="43" t="str">
        <f t="shared" si="26"/>
        <v>Optie</v>
      </c>
      <c r="BD51" s="43" t="str">
        <f t="shared" si="26"/>
        <v>Ja</v>
      </c>
      <c r="BE51" s="43" t="str">
        <f t="shared" si="26"/>
        <v>Ja</v>
      </c>
      <c r="BF51" s="43" t="str">
        <f t="shared" si="26"/>
        <v>Nvt</v>
      </c>
      <c r="BG51" s="43" t="str">
        <f t="shared" si="26"/>
        <v>Nvt</v>
      </c>
      <c r="BH51" s="129" t="s">
        <v>878</v>
      </c>
      <c r="BI51" s="43" t="str">
        <f t="shared" si="27"/>
        <v>Ja</v>
      </c>
      <c r="BJ51" s="43" t="str">
        <f t="shared" si="27"/>
        <v>Ja</v>
      </c>
      <c r="BK51" s="43" t="str">
        <f t="shared" si="27"/>
        <v>Optie</v>
      </c>
      <c r="BL51" s="43" t="str">
        <f t="shared" si="27"/>
        <v>Ja</v>
      </c>
      <c r="BM51" s="43" t="str">
        <f t="shared" si="27"/>
        <v>Ja</v>
      </c>
      <c r="BN51" s="43" t="str">
        <f t="shared" si="27"/>
        <v>Ja</v>
      </c>
      <c r="BO51" s="43" t="str">
        <f t="shared" si="27"/>
        <v>Nee</v>
      </c>
      <c r="BP51" s="43" t="str">
        <f t="shared" si="27"/>
        <v>Ja</v>
      </c>
      <c r="BQ51" s="43" t="str">
        <f t="shared" si="27"/>
        <v>Nee</v>
      </c>
      <c r="BR51" s="43" t="str">
        <f t="shared" si="27"/>
        <v>Nee</v>
      </c>
      <c r="BS51" s="43" t="str">
        <f t="shared" si="28"/>
        <v>Ja</v>
      </c>
      <c r="BT51" s="43" t="str">
        <f t="shared" si="28"/>
        <v>Ja</v>
      </c>
      <c r="BU51" s="43" t="str">
        <f t="shared" si="28"/>
        <v>Ja</v>
      </c>
      <c r="BV51" s="43" t="str">
        <f t="shared" si="28"/>
        <v>Ja</v>
      </c>
      <c r="BW51" s="43" t="str">
        <f t="shared" si="28"/>
        <v>Ja</v>
      </c>
      <c r="BX51" s="43" t="str">
        <f t="shared" si="28"/>
        <v>Ja</v>
      </c>
      <c r="BY51" s="43" t="str">
        <f t="shared" si="28"/>
        <v>Ja</v>
      </c>
      <c r="BZ51" s="43" t="str">
        <f t="shared" si="28"/>
        <v>Optie</v>
      </c>
      <c r="CA51" s="43" t="str">
        <f t="shared" si="28"/>
        <v>Ja</v>
      </c>
      <c r="CB51" s="43" t="str">
        <f t="shared" si="28"/>
        <v>Ja</v>
      </c>
      <c r="CC51" s="43" t="str">
        <f t="shared" si="29"/>
        <v>Nee</v>
      </c>
      <c r="CD51" s="43" t="str">
        <f t="shared" si="29"/>
        <v>Ja</v>
      </c>
      <c r="CE51" s="43" t="str">
        <f t="shared" si="29"/>
        <v>Nee</v>
      </c>
      <c r="CF51" s="43" t="str">
        <f t="shared" si="29"/>
        <v>Nvt</v>
      </c>
      <c r="CG51" s="43" t="str">
        <f t="shared" si="29"/>
        <v>Nvt</v>
      </c>
      <c r="CH51" s="43" t="str">
        <f t="shared" si="29"/>
        <v>Nvt</v>
      </c>
      <c r="CI51" s="43" t="str">
        <f t="shared" si="29"/>
        <v>Nvt</v>
      </c>
      <c r="CJ51" s="43" t="str">
        <f t="shared" si="29"/>
        <v>Nvt</v>
      </c>
      <c r="CK51" s="43" t="str">
        <f t="shared" si="29"/>
        <v>Nvt</v>
      </c>
      <c r="CL51" s="43" t="str">
        <f t="shared" si="29"/>
        <v>Nvt</v>
      </c>
      <c r="CM51" s="43" t="str">
        <f t="shared" si="30"/>
        <v>Nvt</v>
      </c>
      <c r="CN51" s="43" t="str">
        <f t="shared" si="30"/>
        <v>Nvt</v>
      </c>
      <c r="CO51" s="43" t="str">
        <f t="shared" si="30"/>
        <v>Nvt</v>
      </c>
      <c r="CP51" s="43" t="str">
        <f t="shared" si="30"/>
        <v>Nvt</v>
      </c>
      <c r="CQ51" s="43" t="str">
        <f t="shared" si="30"/>
        <v>Nvt</v>
      </c>
      <c r="CR51" s="43" t="str">
        <f t="shared" si="30"/>
        <v>Nvt</v>
      </c>
      <c r="CS51" s="43" t="str">
        <f t="shared" si="30"/>
        <v>Nvt</v>
      </c>
      <c r="CT51" s="43" t="str">
        <f t="shared" si="30"/>
        <v>Nvt</v>
      </c>
      <c r="CU51" s="43" t="str">
        <f t="shared" si="30"/>
        <v>Nvt</v>
      </c>
      <c r="CV51" s="43" t="str">
        <f t="shared" si="30"/>
        <v>Nvt</v>
      </c>
      <c r="CW51" s="43" t="str">
        <f t="shared" si="31"/>
        <v>Nvt</v>
      </c>
      <c r="CX51" s="43" t="str">
        <f t="shared" si="31"/>
        <v>Nvt</v>
      </c>
      <c r="CY51" s="43" t="str">
        <f t="shared" si="31"/>
        <v>Nvt</v>
      </c>
      <c r="CZ51" s="43" t="str">
        <f t="shared" si="31"/>
        <v>Nvt</v>
      </c>
      <c r="DA51" s="43" t="str">
        <f t="shared" si="31"/>
        <v>Nvt</v>
      </c>
      <c r="DB51" s="43" t="str">
        <f t="shared" si="31"/>
        <v>Nvt</v>
      </c>
      <c r="DC51" s="43" t="str">
        <f t="shared" si="31"/>
        <v>Nvt</v>
      </c>
      <c r="DD51" s="43" t="str">
        <f t="shared" si="31"/>
        <v>Nvt</v>
      </c>
      <c r="DE51" s="43" t="str">
        <f t="shared" si="31"/>
        <v>Nvt</v>
      </c>
      <c r="DF51" s="43" t="str">
        <f t="shared" si="31"/>
        <v>Nvt</v>
      </c>
      <c r="DG51" s="43" t="str">
        <f t="shared" si="32"/>
        <v>Nvt</v>
      </c>
      <c r="DH51" s="43" t="str">
        <f t="shared" si="32"/>
        <v>Nvt</v>
      </c>
      <c r="DI51" s="43" t="str">
        <f t="shared" si="32"/>
        <v>Nvt</v>
      </c>
      <c r="DJ51" s="43" t="str">
        <f t="shared" si="32"/>
        <v>Nvt</v>
      </c>
      <c r="DK51" s="43" t="str">
        <f t="shared" si="32"/>
        <v>Nvt</v>
      </c>
      <c r="DL51" s="43" t="str">
        <f t="shared" si="32"/>
        <v>Nvt</v>
      </c>
      <c r="DM51" s="43" t="str">
        <f t="shared" si="32"/>
        <v>Nvt</v>
      </c>
      <c r="DN51" s="43" t="str">
        <f t="shared" si="32"/>
        <v>Nvt</v>
      </c>
      <c r="DO51" s="43" t="str">
        <f t="shared" si="32"/>
        <v>Nvt</v>
      </c>
      <c r="DP51" s="43" t="str">
        <f t="shared" si="32"/>
        <v>Nvt</v>
      </c>
      <c r="DQ51" s="43" t="str">
        <f t="shared" si="33"/>
        <v>Nvt</v>
      </c>
      <c r="DR51" s="43" t="str">
        <f t="shared" si="33"/>
        <v>Nvt</v>
      </c>
      <c r="DS51" s="43" t="str">
        <f t="shared" si="33"/>
        <v>Nvt</v>
      </c>
      <c r="DT51" s="43" t="str">
        <f t="shared" si="33"/>
        <v>Nvt</v>
      </c>
      <c r="DU51" s="43" t="str">
        <f t="shared" si="33"/>
        <v>Nvt</v>
      </c>
      <c r="DV51" s="43" t="str">
        <f t="shared" si="33"/>
        <v>Nvt</v>
      </c>
      <c r="DW51" s="43" t="str">
        <f t="shared" si="33"/>
        <v>Nvt</v>
      </c>
      <c r="DX51" s="43" t="str">
        <f t="shared" si="33"/>
        <v>Nvt</v>
      </c>
      <c r="DY51" s="43" t="str">
        <f t="shared" si="33"/>
        <v>Nvt</v>
      </c>
      <c r="DZ51" s="43" t="str">
        <f t="shared" si="33"/>
        <v>Nvt</v>
      </c>
      <c r="EA51" s="43" t="str">
        <f t="shared" si="34"/>
        <v>Nvt</v>
      </c>
      <c r="EB51" s="43" t="str">
        <f t="shared" si="34"/>
        <v>Nvt</v>
      </c>
      <c r="EC51" s="43" t="str">
        <f t="shared" si="34"/>
        <v>Nvt</v>
      </c>
      <c r="ED51" s="43" t="str">
        <f t="shared" si="34"/>
        <v>Ja</v>
      </c>
      <c r="EE51" s="43" t="str">
        <f t="shared" si="34"/>
        <v>Ja</v>
      </c>
      <c r="EF51" s="43" t="str">
        <f t="shared" si="34"/>
        <v>Ja</v>
      </c>
      <c r="EG51" s="43" t="str">
        <f t="shared" si="34"/>
        <v>Optie</v>
      </c>
      <c r="EH51" s="43" t="str">
        <f t="shared" si="34"/>
        <v>Ja</v>
      </c>
      <c r="EI51" s="43" t="str">
        <f t="shared" si="34"/>
        <v>Ja</v>
      </c>
      <c r="EJ51" s="43" t="str">
        <f t="shared" si="34"/>
        <v>Ja</v>
      </c>
      <c r="EK51" s="43" t="str">
        <f t="shared" si="35"/>
        <v>Ja</v>
      </c>
      <c r="EL51" s="43" t="str">
        <f t="shared" si="35"/>
        <v>Ja</v>
      </c>
      <c r="EM51" s="43" t="str">
        <f t="shared" si="35"/>
        <v>Optie</v>
      </c>
      <c r="EN51" s="43" t="str">
        <f t="shared" si="35"/>
        <v>Ja</v>
      </c>
      <c r="EO51" s="43" t="str">
        <f t="shared" si="35"/>
        <v>Ja</v>
      </c>
      <c r="EP51" s="43" t="str">
        <f t="shared" si="35"/>
        <v>Ja</v>
      </c>
      <c r="EQ51" s="43" t="str">
        <f t="shared" si="35"/>
        <v>Optie</v>
      </c>
      <c r="ER51" s="43" t="str">
        <f t="shared" si="35"/>
        <v>Nee</v>
      </c>
      <c r="ES51" s="43" t="str">
        <f t="shared" si="35"/>
        <v>Nvt</v>
      </c>
      <c r="ET51" s="43" t="str">
        <f t="shared" si="35"/>
        <v>Nvt</v>
      </c>
      <c r="EU51" s="43" t="str">
        <f t="shared" si="36"/>
        <v>Nvt</v>
      </c>
      <c r="EV51" s="43" t="str">
        <f t="shared" si="36"/>
        <v>Nvt</v>
      </c>
      <c r="EW51" s="43" t="str">
        <f t="shared" si="36"/>
        <v>Ja</v>
      </c>
      <c r="EX51" s="43" t="str">
        <f t="shared" si="36"/>
        <v>Ja</v>
      </c>
      <c r="EY51" s="43" t="str">
        <f t="shared" si="36"/>
        <v>Ja</v>
      </c>
      <c r="EZ51" s="43" t="str">
        <f t="shared" si="36"/>
        <v>Optie</v>
      </c>
      <c r="FA51" s="43" t="str">
        <f t="shared" si="36"/>
        <v>Ja</v>
      </c>
      <c r="FB51" s="43" t="str">
        <f t="shared" si="36"/>
        <v>Ja</v>
      </c>
      <c r="FC51" s="43" t="str">
        <f t="shared" si="36"/>
        <v>Ja</v>
      </c>
      <c r="FD51" s="43" t="str">
        <f t="shared" si="36"/>
        <v>Optie</v>
      </c>
      <c r="FE51" s="43" t="str">
        <f t="shared" si="37"/>
        <v>Ja</v>
      </c>
      <c r="FF51" s="43" t="str">
        <f t="shared" si="37"/>
        <v>Ja</v>
      </c>
      <c r="FG51" s="43" t="str">
        <f t="shared" si="37"/>
        <v>Optie</v>
      </c>
      <c r="FH51" s="43" t="str">
        <f t="shared" si="37"/>
        <v>Ja</v>
      </c>
      <c r="FI51" s="43" t="str">
        <f t="shared" si="37"/>
        <v>Ja</v>
      </c>
      <c r="FJ51" s="43" t="str">
        <f t="shared" si="37"/>
        <v>Ja</v>
      </c>
      <c r="FK51" s="43" t="str">
        <f t="shared" si="37"/>
        <v>Ja</v>
      </c>
      <c r="FL51" s="43" t="str">
        <f t="shared" si="37"/>
        <v>Ja</v>
      </c>
      <c r="FM51" s="43" t="str">
        <f t="shared" si="37"/>
        <v>Optie</v>
      </c>
      <c r="FN51" s="43" t="str">
        <f t="shared" si="37"/>
        <v>Optie</v>
      </c>
      <c r="FO51" s="43" t="str">
        <f t="shared" si="38"/>
        <v>Optie</v>
      </c>
      <c r="FP51" s="43" t="str">
        <f t="shared" si="38"/>
        <v>Optie</v>
      </c>
      <c r="FQ51" s="43" t="str">
        <f t="shared" si="38"/>
        <v>Nee</v>
      </c>
      <c r="FR51" s="43" t="str">
        <f t="shared" si="38"/>
        <v>Optie</v>
      </c>
      <c r="FS51" s="43" t="str">
        <f t="shared" si="38"/>
        <v>Ja</v>
      </c>
      <c r="FT51" s="43" t="str">
        <f t="shared" si="38"/>
        <v>Ja</v>
      </c>
      <c r="FU51" s="43" t="str">
        <f t="shared" si="38"/>
        <v>Ja</v>
      </c>
      <c r="FV51" s="43" t="str">
        <f t="shared" si="38"/>
        <v>Ja</v>
      </c>
      <c r="FW51" s="43" t="str">
        <f t="shared" si="38"/>
        <v>Optie</v>
      </c>
      <c r="FX51" s="43" t="str">
        <f t="shared" si="38"/>
        <v>Ja</v>
      </c>
      <c r="FY51" s="43" t="str">
        <f t="shared" si="39"/>
        <v>Ja</v>
      </c>
      <c r="FZ51" s="43" t="str">
        <f t="shared" si="39"/>
        <v>Ja</v>
      </c>
      <c r="GA51" s="43" t="str">
        <f t="shared" si="39"/>
        <v>Ja</v>
      </c>
      <c r="GB51" s="43" t="str">
        <f t="shared" si="39"/>
        <v>Ja</v>
      </c>
      <c r="GC51" s="43" t="str">
        <f t="shared" si="39"/>
        <v>Ja</v>
      </c>
      <c r="GD51" s="43" t="str">
        <f t="shared" si="39"/>
        <v>Ja</v>
      </c>
      <c r="GE51" s="43" t="str">
        <f t="shared" si="39"/>
        <v>Ja</v>
      </c>
      <c r="GF51" s="43" t="str">
        <f t="shared" si="39"/>
        <v>Nee</v>
      </c>
    </row>
    <row r="52" spans="1:188" x14ac:dyDescent="0.3">
      <c r="A52" s="45"/>
      <c r="B52" s="47" t="s">
        <v>733</v>
      </c>
      <c r="C52" s="47" t="s">
        <v>502</v>
      </c>
      <c r="D52" s="45" t="s">
        <v>335</v>
      </c>
      <c r="E52" s="45" t="s">
        <v>330</v>
      </c>
      <c r="F52" s="45" t="s">
        <v>337</v>
      </c>
      <c r="G52" s="43" t="s">
        <v>495</v>
      </c>
      <c r="H52" s="43" t="s">
        <v>497</v>
      </c>
      <c r="I52" s="119" t="s">
        <v>498</v>
      </c>
      <c r="J52" s="119" t="s">
        <v>832</v>
      </c>
      <c r="K52" s="119" t="s">
        <v>850</v>
      </c>
      <c r="L52" s="50">
        <v>20</v>
      </c>
      <c r="M52" s="119"/>
      <c r="N52" s="119"/>
      <c r="O52" s="119"/>
      <c r="P52" s="129" t="s">
        <v>507</v>
      </c>
      <c r="Q52" s="43" t="str">
        <f t="shared" si="23"/>
        <v>Ja</v>
      </c>
      <c r="R52" s="43" t="str">
        <f t="shared" si="23"/>
        <v>Ja</v>
      </c>
      <c r="S52" s="43" t="str">
        <f t="shared" si="23"/>
        <v>Optie</v>
      </c>
      <c r="T52" s="43" t="str">
        <f t="shared" si="23"/>
        <v>Ja</v>
      </c>
      <c r="U52" s="43" t="str">
        <f t="shared" si="23"/>
        <v>Ja</v>
      </c>
      <c r="V52" s="43" t="str">
        <f t="shared" si="23"/>
        <v>Ja</v>
      </c>
      <c r="W52" s="43" t="str">
        <f t="shared" si="23"/>
        <v>Nee</v>
      </c>
      <c r="X52" s="43" t="str">
        <f t="shared" si="23"/>
        <v>Ja</v>
      </c>
      <c r="Y52" s="43" t="str">
        <f t="shared" si="23"/>
        <v>Nee</v>
      </c>
      <c r="Z52" s="43" t="str">
        <f t="shared" si="23"/>
        <v>Nee</v>
      </c>
      <c r="AA52" s="43" t="str">
        <f t="shared" si="24"/>
        <v>Optie</v>
      </c>
      <c r="AB52" s="43" t="str">
        <f t="shared" si="24"/>
        <v>Nee</v>
      </c>
      <c r="AC52" s="43" t="str">
        <f t="shared" si="24"/>
        <v>Nvt</v>
      </c>
      <c r="AD52" s="43" t="str">
        <f t="shared" si="24"/>
        <v>Nvt</v>
      </c>
      <c r="AE52" s="43" t="str">
        <f t="shared" si="24"/>
        <v>Nvt</v>
      </c>
      <c r="AF52" s="43" t="str">
        <f t="shared" si="24"/>
        <v>Nvt</v>
      </c>
      <c r="AG52" s="43" t="str">
        <f t="shared" si="24"/>
        <v>Nvt</v>
      </c>
      <c r="AH52" s="43" t="str">
        <f t="shared" si="24"/>
        <v>Nvt</v>
      </c>
      <c r="AI52" s="43" t="str">
        <f t="shared" si="24"/>
        <v>Nvt</v>
      </c>
      <c r="AJ52" s="43" t="str">
        <f t="shared" si="24"/>
        <v>Nvt</v>
      </c>
      <c r="AK52" s="43" t="str">
        <f t="shared" si="25"/>
        <v>Nvt</v>
      </c>
      <c r="AL52" s="43" t="str">
        <f t="shared" si="25"/>
        <v>Nvt</v>
      </c>
      <c r="AM52" s="43" t="str">
        <f t="shared" si="25"/>
        <v>Nvt</v>
      </c>
      <c r="AN52" s="43" t="str">
        <f t="shared" si="25"/>
        <v>Nvt</v>
      </c>
      <c r="AO52" s="43" t="str">
        <f t="shared" si="25"/>
        <v>Nvt</v>
      </c>
      <c r="AP52" s="43" t="str">
        <f t="shared" si="25"/>
        <v>Nvt</v>
      </c>
      <c r="AQ52" s="43" t="str">
        <f t="shared" si="25"/>
        <v>Nvt</v>
      </c>
      <c r="AR52" s="43" t="str">
        <f t="shared" si="25"/>
        <v>Nvt</v>
      </c>
      <c r="AS52" s="43" t="str">
        <f t="shared" si="25"/>
        <v>Nvt</v>
      </c>
      <c r="AT52" s="43" t="str">
        <f t="shared" si="25"/>
        <v>Nvt</v>
      </c>
      <c r="AU52" s="43" t="str">
        <f t="shared" si="26"/>
        <v>Nvt</v>
      </c>
      <c r="AV52" s="43" t="str">
        <f t="shared" si="26"/>
        <v>Nvt</v>
      </c>
      <c r="AW52" s="43" t="str">
        <f t="shared" si="26"/>
        <v>Nvt</v>
      </c>
      <c r="AX52" s="43" t="str">
        <f t="shared" si="26"/>
        <v>Ja</v>
      </c>
      <c r="AY52" s="43" t="str">
        <f t="shared" si="26"/>
        <v>Ja</v>
      </c>
      <c r="AZ52" s="43" t="str">
        <f t="shared" si="26"/>
        <v>Nee</v>
      </c>
      <c r="BA52" s="43" t="str">
        <f t="shared" si="26"/>
        <v>Ja</v>
      </c>
      <c r="BB52" s="43" t="str">
        <f t="shared" si="26"/>
        <v>Ja</v>
      </c>
      <c r="BC52" s="43" t="str">
        <f t="shared" si="26"/>
        <v>Optie</v>
      </c>
      <c r="BD52" s="43" t="str">
        <f t="shared" si="26"/>
        <v>Ja</v>
      </c>
      <c r="BE52" s="43" t="str">
        <f t="shared" si="26"/>
        <v>Ja</v>
      </c>
      <c r="BF52" s="43" t="str">
        <f t="shared" si="26"/>
        <v>Nvt</v>
      </c>
      <c r="BG52" s="43" t="str">
        <f t="shared" si="26"/>
        <v>Nvt</v>
      </c>
      <c r="BH52" s="129" t="s">
        <v>878</v>
      </c>
      <c r="BI52" s="43" t="str">
        <f t="shared" si="27"/>
        <v>Ja</v>
      </c>
      <c r="BJ52" s="43" t="str">
        <f t="shared" si="27"/>
        <v>Ja</v>
      </c>
      <c r="BK52" s="43" t="str">
        <f t="shared" si="27"/>
        <v>Optie</v>
      </c>
      <c r="BL52" s="43" t="str">
        <f t="shared" si="27"/>
        <v>Ja</v>
      </c>
      <c r="BM52" s="43" t="str">
        <f t="shared" si="27"/>
        <v>Ja</v>
      </c>
      <c r="BN52" s="43" t="str">
        <f t="shared" si="27"/>
        <v>Ja</v>
      </c>
      <c r="BO52" s="43" t="str">
        <f t="shared" si="27"/>
        <v>Nee</v>
      </c>
      <c r="BP52" s="43" t="str">
        <f t="shared" si="27"/>
        <v>Ja</v>
      </c>
      <c r="BQ52" s="43" t="str">
        <f t="shared" si="27"/>
        <v>Nee</v>
      </c>
      <c r="BR52" s="43" t="str">
        <f t="shared" si="27"/>
        <v>Nee</v>
      </c>
      <c r="BS52" s="43" t="str">
        <f t="shared" si="28"/>
        <v>Ja</v>
      </c>
      <c r="BT52" s="43" t="str">
        <f t="shared" si="28"/>
        <v>Ja</v>
      </c>
      <c r="BU52" s="43" t="str">
        <f t="shared" si="28"/>
        <v>Ja</v>
      </c>
      <c r="BV52" s="43" t="str">
        <f t="shared" si="28"/>
        <v>Ja</v>
      </c>
      <c r="BW52" s="43" t="str">
        <f t="shared" si="28"/>
        <v>Ja</v>
      </c>
      <c r="BX52" s="43" t="str">
        <f t="shared" si="28"/>
        <v>Ja</v>
      </c>
      <c r="BY52" s="43" t="str">
        <f t="shared" si="28"/>
        <v>Ja</v>
      </c>
      <c r="BZ52" s="43" t="str">
        <f t="shared" si="28"/>
        <v>Optie</v>
      </c>
      <c r="CA52" s="43" t="str">
        <f t="shared" si="28"/>
        <v>Ja</v>
      </c>
      <c r="CB52" s="43" t="str">
        <f t="shared" si="28"/>
        <v>Ja</v>
      </c>
      <c r="CC52" s="43" t="str">
        <f t="shared" si="29"/>
        <v>Nee</v>
      </c>
      <c r="CD52" s="43" t="str">
        <f t="shared" si="29"/>
        <v>Ja</v>
      </c>
      <c r="CE52" s="43" t="str">
        <f t="shared" si="29"/>
        <v>Nee</v>
      </c>
      <c r="CF52" s="43" t="str">
        <f t="shared" si="29"/>
        <v>Nvt</v>
      </c>
      <c r="CG52" s="43" t="str">
        <f t="shared" si="29"/>
        <v>Nvt</v>
      </c>
      <c r="CH52" s="43" t="str">
        <f t="shared" si="29"/>
        <v>Nvt</v>
      </c>
      <c r="CI52" s="43" t="str">
        <f t="shared" si="29"/>
        <v>Nvt</v>
      </c>
      <c r="CJ52" s="43" t="str">
        <f t="shared" si="29"/>
        <v>Nvt</v>
      </c>
      <c r="CK52" s="43" t="str">
        <f t="shared" si="29"/>
        <v>Nvt</v>
      </c>
      <c r="CL52" s="43" t="str">
        <f t="shared" si="29"/>
        <v>Nvt</v>
      </c>
      <c r="CM52" s="43" t="str">
        <f t="shared" si="30"/>
        <v>Nvt</v>
      </c>
      <c r="CN52" s="43" t="str">
        <f t="shared" si="30"/>
        <v>Nvt</v>
      </c>
      <c r="CO52" s="43" t="str">
        <f t="shared" si="30"/>
        <v>Nvt</v>
      </c>
      <c r="CP52" s="43" t="str">
        <f t="shared" si="30"/>
        <v>Nvt</v>
      </c>
      <c r="CQ52" s="43" t="str">
        <f t="shared" si="30"/>
        <v>Nvt</v>
      </c>
      <c r="CR52" s="43" t="str">
        <f t="shared" si="30"/>
        <v>Nvt</v>
      </c>
      <c r="CS52" s="43" t="str">
        <f t="shared" si="30"/>
        <v>Nvt</v>
      </c>
      <c r="CT52" s="43" t="str">
        <f t="shared" si="30"/>
        <v>Nvt</v>
      </c>
      <c r="CU52" s="43" t="str">
        <f t="shared" si="30"/>
        <v>Nvt</v>
      </c>
      <c r="CV52" s="43" t="str">
        <f t="shared" si="30"/>
        <v>Nvt</v>
      </c>
      <c r="CW52" s="43" t="str">
        <f t="shared" si="31"/>
        <v>Nvt</v>
      </c>
      <c r="CX52" s="43" t="str">
        <f t="shared" si="31"/>
        <v>Nvt</v>
      </c>
      <c r="CY52" s="43" t="str">
        <f t="shared" si="31"/>
        <v>Nvt</v>
      </c>
      <c r="CZ52" s="43" t="str">
        <f t="shared" si="31"/>
        <v>Nvt</v>
      </c>
      <c r="DA52" s="43" t="str">
        <f t="shared" si="31"/>
        <v>Nvt</v>
      </c>
      <c r="DB52" s="43" t="str">
        <f t="shared" si="31"/>
        <v>Nvt</v>
      </c>
      <c r="DC52" s="43" t="str">
        <f t="shared" si="31"/>
        <v>Nvt</v>
      </c>
      <c r="DD52" s="43" t="str">
        <f t="shared" si="31"/>
        <v>Nvt</v>
      </c>
      <c r="DE52" s="43" t="str">
        <f t="shared" si="31"/>
        <v>Nvt</v>
      </c>
      <c r="DF52" s="43" t="str">
        <f t="shared" si="31"/>
        <v>Nvt</v>
      </c>
      <c r="DG52" s="43" t="str">
        <f t="shared" si="32"/>
        <v>Nvt</v>
      </c>
      <c r="DH52" s="43" t="str">
        <f t="shared" si="32"/>
        <v>Nvt</v>
      </c>
      <c r="DI52" s="43" t="str">
        <f t="shared" si="32"/>
        <v>Nvt</v>
      </c>
      <c r="DJ52" s="43" t="str">
        <f t="shared" si="32"/>
        <v>Nvt</v>
      </c>
      <c r="DK52" s="43" t="str">
        <f t="shared" si="32"/>
        <v>Nvt</v>
      </c>
      <c r="DL52" s="43" t="str">
        <f t="shared" si="32"/>
        <v>Nvt</v>
      </c>
      <c r="DM52" s="43" t="str">
        <f t="shared" si="32"/>
        <v>Nvt</v>
      </c>
      <c r="DN52" s="43" t="str">
        <f t="shared" si="32"/>
        <v>Nvt</v>
      </c>
      <c r="DO52" s="43" t="str">
        <f t="shared" si="32"/>
        <v>Nvt</v>
      </c>
      <c r="DP52" s="43" t="str">
        <f t="shared" si="32"/>
        <v>Nvt</v>
      </c>
      <c r="DQ52" s="43" t="str">
        <f t="shared" si="33"/>
        <v>Nvt</v>
      </c>
      <c r="DR52" s="43" t="str">
        <f t="shared" si="33"/>
        <v>Nvt</v>
      </c>
      <c r="DS52" s="43" t="str">
        <f t="shared" si="33"/>
        <v>Nvt</v>
      </c>
      <c r="DT52" s="43" t="str">
        <f t="shared" si="33"/>
        <v>Nvt</v>
      </c>
      <c r="DU52" s="43" t="str">
        <f t="shared" si="33"/>
        <v>Nvt</v>
      </c>
      <c r="DV52" s="43" t="str">
        <f t="shared" si="33"/>
        <v>Nvt</v>
      </c>
      <c r="DW52" s="43" t="str">
        <f t="shared" si="33"/>
        <v>Nvt</v>
      </c>
      <c r="DX52" s="43" t="str">
        <f t="shared" si="33"/>
        <v>Nvt</v>
      </c>
      <c r="DY52" s="43" t="str">
        <f t="shared" si="33"/>
        <v>Nvt</v>
      </c>
      <c r="DZ52" s="43" t="str">
        <f t="shared" si="33"/>
        <v>Nvt</v>
      </c>
      <c r="EA52" s="43" t="str">
        <f t="shared" si="34"/>
        <v>Nvt</v>
      </c>
      <c r="EB52" s="43" t="str">
        <f t="shared" si="34"/>
        <v>Nvt</v>
      </c>
      <c r="EC52" s="43" t="str">
        <f t="shared" si="34"/>
        <v>Nvt</v>
      </c>
      <c r="ED52" s="43" t="str">
        <f t="shared" si="34"/>
        <v>Ja</v>
      </c>
      <c r="EE52" s="43" t="str">
        <f t="shared" si="34"/>
        <v>Ja</v>
      </c>
      <c r="EF52" s="43" t="str">
        <f t="shared" si="34"/>
        <v>Ja</v>
      </c>
      <c r="EG52" s="43" t="str">
        <f t="shared" si="34"/>
        <v>Optie</v>
      </c>
      <c r="EH52" s="43" t="str">
        <f t="shared" si="34"/>
        <v>Ja</v>
      </c>
      <c r="EI52" s="43" t="str">
        <f t="shared" si="34"/>
        <v>Ja</v>
      </c>
      <c r="EJ52" s="43" t="str">
        <f t="shared" si="34"/>
        <v>Ja</v>
      </c>
      <c r="EK52" s="43" t="str">
        <f t="shared" si="35"/>
        <v>Ja</v>
      </c>
      <c r="EL52" s="43" t="str">
        <f t="shared" si="35"/>
        <v>Ja</v>
      </c>
      <c r="EM52" s="43" t="str">
        <f t="shared" si="35"/>
        <v>Optie</v>
      </c>
      <c r="EN52" s="43" t="str">
        <f t="shared" si="35"/>
        <v>Ja</v>
      </c>
      <c r="EO52" s="43" t="str">
        <f t="shared" si="35"/>
        <v>Ja</v>
      </c>
      <c r="EP52" s="43" t="str">
        <f t="shared" si="35"/>
        <v>Ja</v>
      </c>
      <c r="EQ52" s="43" t="str">
        <f t="shared" si="35"/>
        <v>Optie</v>
      </c>
      <c r="ER52" s="43" t="str">
        <f t="shared" si="35"/>
        <v>Nee</v>
      </c>
      <c r="ES52" s="43" t="str">
        <f t="shared" si="35"/>
        <v>Nvt</v>
      </c>
      <c r="ET52" s="43" t="str">
        <f t="shared" si="35"/>
        <v>Nvt</v>
      </c>
      <c r="EU52" s="43" t="str">
        <f t="shared" si="36"/>
        <v>Nvt</v>
      </c>
      <c r="EV52" s="43" t="str">
        <f t="shared" si="36"/>
        <v>Nvt</v>
      </c>
      <c r="EW52" s="43" t="str">
        <f t="shared" si="36"/>
        <v>Ja</v>
      </c>
      <c r="EX52" s="43" t="str">
        <f t="shared" si="36"/>
        <v>Ja</v>
      </c>
      <c r="EY52" s="43" t="str">
        <f t="shared" si="36"/>
        <v>Ja</v>
      </c>
      <c r="EZ52" s="43" t="str">
        <f t="shared" si="36"/>
        <v>Optie</v>
      </c>
      <c r="FA52" s="43" t="str">
        <f t="shared" si="36"/>
        <v>Ja</v>
      </c>
      <c r="FB52" s="43" t="str">
        <f t="shared" si="36"/>
        <v>Ja</v>
      </c>
      <c r="FC52" s="43" t="str">
        <f t="shared" si="36"/>
        <v>Ja</v>
      </c>
      <c r="FD52" s="43" t="str">
        <f t="shared" si="36"/>
        <v>Optie</v>
      </c>
      <c r="FE52" s="43" t="str">
        <f t="shared" si="37"/>
        <v>Ja</v>
      </c>
      <c r="FF52" s="43" t="str">
        <f t="shared" si="37"/>
        <v>Ja</v>
      </c>
      <c r="FG52" s="43" t="str">
        <f t="shared" si="37"/>
        <v>Optie</v>
      </c>
      <c r="FH52" s="43" t="str">
        <f t="shared" si="37"/>
        <v>Ja</v>
      </c>
      <c r="FI52" s="43" t="str">
        <f t="shared" si="37"/>
        <v>Ja</v>
      </c>
      <c r="FJ52" s="43" t="str">
        <f t="shared" si="37"/>
        <v>Ja</v>
      </c>
      <c r="FK52" s="43" t="str">
        <f t="shared" si="37"/>
        <v>Ja</v>
      </c>
      <c r="FL52" s="43" t="str">
        <f t="shared" si="37"/>
        <v>Ja</v>
      </c>
      <c r="FM52" s="43" t="str">
        <f t="shared" si="37"/>
        <v>Optie</v>
      </c>
      <c r="FN52" s="43" t="str">
        <f t="shared" si="37"/>
        <v>Optie</v>
      </c>
      <c r="FO52" s="43" t="str">
        <f t="shared" si="38"/>
        <v>Optie</v>
      </c>
      <c r="FP52" s="43" t="str">
        <f t="shared" si="38"/>
        <v>Optie</v>
      </c>
      <c r="FQ52" s="43" t="str">
        <f t="shared" si="38"/>
        <v>Nee</v>
      </c>
      <c r="FR52" s="43" t="str">
        <f t="shared" si="38"/>
        <v>Optie</v>
      </c>
      <c r="FS52" s="43" t="str">
        <f t="shared" si="38"/>
        <v>Ja</v>
      </c>
      <c r="FT52" s="43" t="str">
        <f t="shared" si="38"/>
        <v>Ja</v>
      </c>
      <c r="FU52" s="43" t="str">
        <f t="shared" si="38"/>
        <v>Ja</v>
      </c>
      <c r="FV52" s="43" t="str">
        <f t="shared" si="38"/>
        <v>Ja</v>
      </c>
      <c r="FW52" s="43" t="str">
        <f t="shared" si="38"/>
        <v>Optie</v>
      </c>
      <c r="FX52" s="43" t="str">
        <f t="shared" si="38"/>
        <v>Ja</v>
      </c>
      <c r="FY52" s="43" t="str">
        <f t="shared" si="39"/>
        <v>Ja</v>
      </c>
      <c r="FZ52" s="43" t="str">
        <f t="shared" si="39"/>
        <v>Ja</v>
      </c>
      <c r="GA52" s="43" t="str">
        <f t="shared" si="39"/>
        <v>Ja</v>
      </c>
      <c r="GB52" s="43" t="str">
        <f t="shared" si="39"/>
        <v>Ja</v>
      </c>
      <c r="GC52" s="43" t="str">
        <f t="shared" si="39"/>
        <v>Ja</v>
      </c>
      <c r="GD52" s="43" t="str">
        <f t="shared" si="39"/>
        <v>Ja</v>
      </c>
      <c r="GE52" s="43" t="str">
        <f t="shared" si="39"/>
        <v>Ja</v>
      </c>
      <c r="GF52" s="43" t="str">
        <f t="shared" si="39"/>
        <v>Nee</v>
      </c>
    </row>
    <row r="53" spans="1:188" x14ac:dyDescent="0.3">
      <c r="A53" s="45"/>
      <c r="B53" s="47" t="s">
        <v>733</v>
      </c>
      <c r="C53" s="47" t="s">
        <v>502</v>
      </c>
      <c r="D53" s="45" t="s">
        <v>335</v>
      </c>
      <c r="E53" s="45" t="s">
        <v>337</v>
      </c>
      <c r="F53" s="45" t="s">
        <v>337</v>
      </c>
      <c r="G53" s="43" t="s">
        <v>495</v>
      </c>
      <c r="H53" s="43" t="s">
        <v>497</v>
      </c>
      <c r="I53" s="119" t="s">
        <v>498</v>
      </c>
      <c r="J53" s="119" t="s">
        <v>834</v>
      </c>
      <c r="K53" s="119" t="s">
        <v>851</v>
      </c>
      <c r="L53" s="50">
        <v>28</v>
      </c>
      <c r="M53" s="119"/>
      <c r="N53" s="119"/>
      <c r="O53" s="119"/>
      <c r="P53" s="129" t="s">
        <v>507</v>
      </c>
      <c r="Q53" s="43" t="str">
        <f t="shared" si="23"/>
        <v>Ja</v>
      </c>
      <c r="R53" s="43" t="str">
        <f t="shared" si="23"/>
        <v>Ja</v>
      </c>
      <c r="S53" s="43" t="str">
        <f t="shared" si="23"/>
        <v>Optie</v>
      </c>
      <c r="T53" s="43" t="str">
        <f t="shared" si="23"/>
        <v>Ja</v>
      </c>
      <c r="U53" s="43" t="str">
        <f t="shared" si="23"/>
        <v>Ja</v>
      </c>
      <c r="V53" s="43" t="str">
        <f t="shared" si="23"/>
        <v>Ja</v>
      </c>
      <c r="W53" s="43" t="str">
        <f t="shared" si="23"/>
        <v>Nee</v>
      </c>
      <c r="X53" s="43" t="str">
        <f t="shared" si="23"/>
        <v>Ja</v>
      </c>
      <c r="Y53" s="43" t="str">
        <f t="shared" si="23"/>
        <v>Nee</v>
      </c>
      <c r="Z53" s="43" t="str">
        <f t="shared" si="23"/>
        <v>Nee</v>
      </c>
      <c r="AA53" s="43" t="str">
        <f t="shared" si="24"/>
        <v>Optie</v>
      </c>
      <c r="AB53" s="43" t="str">
        <f t="shared" si="24"/>
        <v>Nee</v>
      </c>
      <c r="AC53" s="43" t="str">
        <f t="shared" si="24"/>
        <v>Nvt</v>
      </c>
      <c r="AD53" s="43" t="str">
        <f t="shared" si="24"/>
        <v>Nvt</v>
      </c>
      <c r="AE53" s="43" t="str">
        <f t="shared" si="24"/>
        <v>Nvt</v>
      </c>
      <c r="AF53" s="43" t="str">
        <f t="shared" si="24"/>
        <v>Nvt</v>
      </c>
      <c r="AG53" s="43" t="str">
        <f t="shared" si="24"/>
        <v>Nvt</v>
      </c>
      <c r="AH53" s="43" t="str">
        <f t="shared" si="24"/>
        <v>Nvt</v>
      </c>
      <c r="AI53" s="43" t="str">
        <f t="shared" si="24"/>
        <v>Nvt</v>
      </c>
      <c r="AJ53" s="43" t="str">
        <f t="shared" si="24"/>
        <v>Nvt</v>
      </c>
      <c r="AK53" s="43" t="str">
        <f t="shared" si="25"/>
        <v>Nvt</v>
      </c>
      <c r="AL53" s="43" t="str">
        <f t="shared" si="25"/>
        <v>Nvt</v>
      </c>
      <c r="AM53" s="43" t="str">
        <f t="shared" si="25"/>
        <v>Nvt</v>
      </c>
      <c r="AN53" s="43" t="str">
        <f t="shared" si="25"/>
        <v>Nvt</v>
      </c>
      <c r="AO53" s="43" t="str">
        <f t="shared" si="25"/>
        <v>Nvt</v>
      </c>
      <c r="AP53" s="43" t="str">
        <f t="shared" si="25"/>
        <v>Nvt</v>
      </c>
      <c r="AQ53" s="43" t="str">
        <f t="shared" si="25"/>
        <v>Nvt</v>
      </c>
      <c r="AR53" s="43" t="str">
        <f t="shared" si="25"/>
        <v>Nvt</v>
      </c>
      <c r="AS53" s="43" t="str">
        <f t="shared" si="25"/>
        <v>Nvt</v>
      </c>
      <c r="AT53" s="43" t="str">
        <f t="shared" si="25"/>
        <v>Nvt</v>
      </c>
      <c r="AU53" s="43" t="str">
        <f t="shared" si="26"/>
        <v>Nvt</v>
      </c>
      <c r="AV53" s="43" t="str">
        <f t="shared" si="26"/>
        <v>Nvt</v>
      </c>
      <c r="AW53" s="43" t="str">
        <f t="shared" si="26"/>
        <v>Nvt</v>
      </c>
      <c r="AX53" s="43" t="str">
        <f t="shared" si="26"/>
        <v>Ja</v>
      </c>
      <c r="AY53" s="43" t="str">
        <f t="shared" si="26"/>
        <v>Ja</v>
      </c>
      <c r="AZ53" s="43" t="str">
        <f t="shared" si="26"/>
        <v>Nee</v>
      </c>
      <c r="BA53" s="43" t="str">
        <f t="shared" si="26"/>
        <v>Ja</v>
      </c>
      <c r="BB53" s="43" t="str">
        <f t="shared" si="26"/>
        <v>Ja</v>
      </c>
      <c r="BC53" s="43" t="str">
        <f t="shared" si="26"/>
        <v>Optie</v>
      </c>
      <c r="BD53" s="43" t="str">
        <f t="shared" si="26"/>
        <v>Ja</v>
      </c>
      <c r="BE53" s="43" t="str">
        <f t="shared" si="26"/>
        <v>Ja</v>
      </c>
      <c r="BF53" s="43" t="str">
        <f t="shared" si="26"/>
        <v>Nvt</v>
      </c>
      <c r="BG53" s="43" t="str">
        <f t="shared" si="26"/>
        <v>Nvt</v>
      </c>
      <c r="BH53" s="129" t="s">
        <v>878</v>
      </c>
      <c r="BI53" s="43" t="str">
        <f t="shared" si="27"/>
        <v>Ja</v>
      </c>
      <c r="BJ53" s="43" t="str">
        <f t="shared" si="27"/>
        <v>Ja</v>
      </c>
      <c r="BK53" s="43" t="str">
        <f t="shared" si="27"/>
        <v>Optie</v>
      </c>
      <c r="BL53" s="43" t="str">
        <f t="shared" si="27"/>
        <v>Ja</v>
      </c>
      <c r="BM53" s="43" t="str">
        <f t="shared" si="27"/>
        <v>Ja</v>
      </c>
      <c r="BN53" s="43" t="str">
        <f t="shared" si="27"/>
        <v>Ja</v>
      </c>
      <c r="BO53" s="43" t="str">
        <f t="shared" si="27"/>
        <v>Nee</v>
      </c>
      <c r="BP53" s="43" t="str">
        <f t="shared" si="27"/>
        <v>Ja</v>
      </c>
      <c r="BQ53" s="43" t="str">
        <f t="shared" si="27"/>
        <v>Nee</v>
      </c>
      <c r="BR53" s="43" t="str">
        <f t="shared" si="27"/>
        <v>Nee</v>
      </c>
      <c r="BS53" s="43" t="str">
        <f t="shared" si="28"/>
        <v>Ja</v>
      </c>
      <c r="BT53" s="43" t="str">
        <f t="shared" si="28"/>
        <v>Ja</v>
      </c>
      <c r="BU53" s="43" t="str">
        <f t="shared" si="28"/>
        <v>Ja</v>
      </c>
      <c r="BV53" s="43" t="str">
        <f t="shared" si="28"/>
        <v>Ja</v>
      </c>
      <c r="BW53" s="43" t="str">
        <f t="shared" si="28"/>
        <v>Ja</v>
      </c>
      <c r="BX53" s="43" t="str">
        <f t="shared" si="28"/>
        <v>Ja</v>
      </c>
      <c r="BY53" s="43" t="str">
        <f t="shared" si="28"/>
        <v>Ja</v>
      </c>
      <c r="BZ53" s="43" t="str">
        <f t="shared" si="28"/>
        <v>Optie</v>
      </c>
      <c r="CA53" s="43" t="str">
        <f t="shared" si="28"/>
        <v>Ja</v>
      </c>
      <c r="CB53" s="43" t="str">
        <f t="shared" si="28"/>
        <v>Ja</v>
      </c>
      <c r="CC53" s="43" t="str">
        <f t="shared" si="29"/>
        <v>Nee</v>
      </c>
      <c r="CD53" s="43" t="str">
        <f t="shared" si="29"/>
        <v>Ja</v>
      </c>
      <c r="CE53" s="43" t="str">
        <f t="shared" si="29"/>
        <v>Nee</v>
      </c>
      <c r="CF53" s="43" t="str">
        <f t="shared" si="29"/>
        <v>Nvt</v>
      </c>
      <c r="CG53" s="43" t="str">
        <f t="shared" si="29"/>
        <v>Nvt</v>
      </c>
      <c r="CH53" s="43" t="str">
        <f t="shared" si="29"/>
        <v>Nvt</v>
      </c>
      <c r="CI53" s="43" t="str">
        <f t="shared" si="29"/>
        <v>Nvt</v>
      </c>
      <c r="CJ53" s="43" t="str">
        <f t="shared" si="29"/>
        <v>Nvt</v>
      </c>
      <c r="CK53" s="43" t="str">
        <f t="shared" si="29"/>
        <v>Nvt</v>
      </c>
      <c r="CL53" s="43" t="str">
        <f t="shared" si="29"/>
        <v>Nvt</v>
      </c>
      <c r="CM53" s="43" t="str">
        <f t="shared" si="30"/>
        <v>Nvt</v>
      </c>
      <c r="CN53" s="43" t="str">
        <f t="shared" si="30"/>
        <v>Nvt</v>
      </c>
      <c r="CO53" s="43" t="str">
        <f t="shared" si="30"/>
        <v>Nvt</v>
      </c>
      <c r="CP53" s="43" t="str">
        <f t="shared" si="30"/>
        <v>Nvt</v>
      </c>
      <c r="CQ53" s="43" t="str">
        <f t="shared" si="30"/>
        <v>Nvt</v>
      </c>
      <c r="CR53" s="43" t="str">
        <f t="shared" si="30"/>
        <v>Nvt</v>
      </c>
      <c r="CS53" s="43" t="str">
        <f t="shared" si="30"/>
        <v>Nvt</v>
      </c>
      <c r="CT53" s="43" t="str">
        <f t="shared" si="30"/>
        <v>Nvt</v>
      </c>
      <c r="CU53" s="43" t="str">
        <f t="shared" si="30"/>
        <v>Nvt</v>
      </c>
      <c r="CV53" s="43" t="str">
        <f t="shared" si="30"/>
        <v>Nvt</v>
      </c>
      <c r="CW53" s="43" t="str">
        <f t="shared" si="31"/>
        <v>Nvt</v>
      </c>
      <c r="CX53" s="43" t="str">
        <f t="shared" si="31"/>
        <v>Nvt</v>
      </c>
      <c r="CY53" s="43" t="str">
        <f t="shared" si="31"/>
        <v>Nvt</v>
      </c>
      <c r="CZ53" s="43" t="str">
        <f t="shared" si="31"/>
        <v>Nvt</v>
      </c>
      <c r="DA53" s="43" t="str">
        <f t="shared" si="31"/>
        <v>Nvt</v>
      </c>
      <c r="DB53" s="43" t="str">
        <f t="shared" si="31"/>
        <v>Nvt</v>
      </c>
      <c r="DC53" s="43" t="str">
        <f t="shared" si="31"/>
        <v>Nvt</v>
      </c>
      <c r="DD53" s="43" t="str">
        <f t="shared" si="31"/>
        <v>Nvt</v>
      </c>
      <c r="DE53" s="43" t="str">
        <f t="shared" si="31"/>
        <v>Nvt</v>
      </c>
      <c r="DF53" s="43" t="str">
        <f t="shared" si="31"/>
        <v>Nvt</v>
      </c>
      <c r="DG53" s="43" t="str">
        <f t="shared" si="32"/>
        <v>Nvt</v>
      </c>
      <c r="DH53" s="43" t="str">
        <f t="shared" si="32"/>
        <v>Nvt</v>
      </c>
      <c r="DI53" s="43" t="str">
        <f t="shared" si="32"/>
        <v>Nvt</v>
      </c>
      <c r="DJ53" s="43" t="str">
        <f t="shared" si="32"/>
        <v>Nvt</v>
      </c>
      <c r="DK53" s="43" t="str">
        <f t="shared" si="32"/>
        <v>Nvt</v>
      </c>
      <c r="DL53" s="43" t="str">
        <f t="shared" si="32"/>
        <v>Nvt</v>
      </c>
      <c r="DM53" s="43" t="str">
        <f t="shared" si="32"/>
        <v>Nvt</v>
      </c>
      <c r="DN53" s="43" t="str">
        <f t="shared" si="32"/>
        <v>Nvt</v>
      </c>
      <c r="DO53" s="43" t="str">
        <f t="shared" si="32"/>
        <v>Nvt</v>
      </c>
      <c r="DP53" s="43" t="str">
        <f t="shared" si="32"/>
        <v>Nvt</v>
      </c>
      <c r="DQ53" s="43" t="str">
        <f t="shared" si="33"/>
        <v>Nvt</v>
      </c>
      <c r="DR53" s="43" t="str">
        <f t="shared" si="33"/>
        <v>Nvt</v>
      </c>
      <c r="DS53" s="43" t="str">
        <f t="shared" si="33"/>
        <v>Nvt</v>
      </c>
      <c r="DT53" s="43" t="str">
        <f t="shared" si="33"/>
        <v>Nvt</v>
      </c>
      <c r="DU53" s="43" t="str">
        <f t="shared" si="33"/>
        <v>Nvt</v>
      </c>
      <c r="DV53" s="43" t="str">
        <f t="shared" si="33"/>
        <v>Nvt</v>
      </c>
      <c r="DW53" s="43" t="str">
        <f t="shared" si="33"/>
        <v>Nvt</v>
      </c>
      <c r="DX53" s="43" t="str">
        <f t="shared" si="33"/>
        <v>Nvt</v>
      </c>
      <c r="DY53" s="43" t="str">
        <f t="shared" si="33"/>
        <v>Nvt</v>
      </c>
      <c r="DZ53" s="43" t="str">
        <f t="shared" si="33"/>
        <v>Nvt</v>
      </c>
      <c r="EA53" s="43" t="str">
        <f t="shared" si="34"/>
        <v>Nvt</v>
      </c>
      <c r="EB53" s="43" t="str">
        <f t="shared" si="34"/>
        <v>Nvt</v>
      </c>
      <c r="EC53" s="43" t="str">
        <f t="shared" si="34"/>
        <v>Nvt</v>
      </c>
      <c r="ED53" s="43" t="str">
        <f t="shared" si="34"/>
        <v>Ja</v>
      </c>
      <c r="EE53" s="43" t="str">
        <f t="shared" si="34"/>
        <v>Ja</v>
      </c>
      <c r="EF53" s="43" t="str">
        <f t="shared" si="34"/>
        <v>Ja</v>
      </c>
      <c r="EG53" s="43" t="str">
        <f t="shared" si="34"/>
        <v>Optie</v>
      </c>
      <c r="EH53" s="43" t="str">
        <f t="shared" si="34"/>
        <v>Ja</v>
      </c>
      <c r="EI53" s="43" t="str">
        <f t="shared" si="34"/>
        <v>Ja</v>
      </c>
      <c r="EJ53" s="43" t="str">
        <f t="shared" si="34"/>
        <v>Ja</v>
      </c>
      <c r="EK53" s="43" t="str">
        <f t="shared" si="35"/>
        <v>Ja</v>
      </c>
      <c r="EL53" s="43" t="str">
        <f t="shared" si="35"/>
        <v>Ja</v>
      </c>
      <c r="EM53" s="43" t="str">
        <f t="shared" si="35"/>
        <v>Optie</v>
      </c>
      <c r="EN53" s="43" t="str">
        <f t="shared" si="35"/>
        <v>Ja</v>
      </c>
      <c r="EO53" s="43" t="str">
        <f t="shared" si="35"/>
        <v>Ja</v>
      </c>
      <c r="EP53" s="43" t="str">
        <f t="shared" si="35"/>
        <v>Ja</v>
      </c>
      <c r="EQ53" s="43" t="str">
        <f t="shared" si="35"/>
        <v>Optie</v>
      </c>
      <c r="ER53" s="43" t="str">
        <f t="shared" si="35"/>
        <v>Nee</v>
      </c>
      <c r="ES53" s="43" t="str">
        <f t="shared" si="35"/>
        <v>Nvt</v>
      </c>
      <c r="ET53" s="43" t="str">
        <f t="shared" si="35"/>
        <v>Nvt</v>
      </c>
      <c r="EU53" s="43" t="str">
        <f t="shared" si="36"/>
        <v>Nvt</v>
      </c>
      <c r="EV53" s="43" t="str">
        <f t="shared" si="36"/>
        <v>Nvt</v>
      </c>
      <c r="EW53" s="43" t="str">
        <f t="shared" si="36"/>
        <v>Ja</v>
      </c>
      <c r="EX53" s="43" t="str">
        <f t="shared" si="36"/>
        <v>Ja</v>
      </c>
      <c r="EY53" s="43" t="str">
        <f t="shared" si="36"/>
        <v>Ja</v>
      </c>
      <c r="EZ53" s="43" t="str">
        <f t="shared" si="36"/>
        <v>Optie</v>
      </c>
      <c r="FA53" s="43" t="str">
        <f t="shared" si="36"/>
        <v>Ja</v>
      </c>
      <c r="FB53" s="43" t="str">
        <f t="shared" si="36"/>
        <v>Ja</v>
      </c>
      <c r="FC53" s="43" t="str">
        <f t="shared" si="36"/>
        <v>Ja</v>
      </c>
      <c r="FD53" s="43" t="str">
        <f t="shared" si="36"/>
        <v>Optie</v>
      </c>
      <c r="FE53" s="43" t="str">
        <f t="shared" si="37"/>
        <v>Ja</v>
      </c>
      <c r="FF53" s="43" t="str">
        <f t="shared" si="37"/>
        <v>Ja</v>
      </c>
      <c r="FG53" s="43" t="str">
        <f t="shared" si="37"/>
        <v>Optie</v>
      </c>
      <c r="FH53" s="43" t="str">
        <f t="shared" si="37"/>
        <v>Ja</v>
      </c>
      <c r="FI53" s="43" t="str">
        <f t="shared" si="37"/>
        <v>Ja</v>
      </c>
      <c r="FJ53" s="43" t="str">
        <f t="shared" si="37"/>
        <v>Ja</v>
      </c>
      <c r="FK53" s="43" t="str">
        <f t="shared" si="37"/>
        <v>Ja</v>
      </c>
      <c r="FL53" s="43" t="str">
        <f t="shared" si="37"/>
        <v>Ja</v>
      </c>
      <c r="FM53" s="43" t="str">
        <f t="shared" si="37"/>
        <v>Optie</v>
      </c>
      <c r="FN53" s="43" t="str">
        <f t="shared" si="37"/>
        <v>Optie</v>
      </c>
      <c r="FO53" s="43" t="str">
        <f t="shared" si="38"/>
        <v>Optie</v>
      </c>
      <c r="FP53" s="43" t="str">
        <f t="shared" si="38"/>
        <v>Optie</v>
      </c>
      <c r="FQ53" s="43" t="str">
        <f t="shared" si="38"/>
        <v>Nee</v>
      </c>
      <c r="FR53" s="43" t="str">
        <f t="shared" si="38"/>
        <v>Optie</v>
      </c>
      <c r="FS53" s="43" t="str">
        <f t="shared" si="38"/>
        <v>Ja</v>
      </c>
      <c r="FT53" s="43" t="str">
        <f t="shared" si="38"/>
        <v>Ja</v>
      </c>
      <c r="FU53" s="43" t="str">
        <f t="shared" si="38"/>
        <v>Ja</v>
      </c>
      <c r="FV53" s="43" t="str">
        <f t="shared" si="38"/>
        <v>Ja</v>
      </c>
      <c r="FW53" s="43" t="str">
        <f t="shared" si="38"/>
        <v>Optie</v>
      </c>
      <c r="FX53" s="43" t="str">
        <f t="shared" si="38"/>
        <v>Ja</v>
      </c>
      <c r="FY53" s="43" t="str">
        <f t="shared" si="39"/>
        <v>Ja</v>
      </c>
      <c r="FZ53" s="43" t="str">
        <f t="shared" si="39"/>
        <v>Ja</v>
      </c>
      <c r="GA53" s="43" t="str">
        <f t="shared" si="39"/>
        <v>Ja</v>
      </c>
      <c r="GB53" s="43" t="str">
        <f t="shared" si="39"/>
        <v>Ja</v>
      </c>
      <c r="GC53" s="43" t="str">
        <f t="shared" si="39"/>
        <v>Ja</v>
      </c>
      <c r="GD53" s="43" t="str">
        <f t="shared" si="39"/>
        <v>Ja</v>
      </c>
      <c r="GE53" s="43" t="str">
        <f t="shared" si="39"/>
        <v>Ja</v>
      </c>
      <c r="GF53" s="43" t="str">
        <f t="shared" si="39"/>
        <v>Nee</v>
      </c>
    </row>
    <row r="54" spans="1:188" x14ac:dyDescent="0.3">
      <c r="A54" s="45"/>
      <c r="B54" s="47" t="s">
        <v>732</v>
      </c>
      <c r="C54" s="47" t="s">
        <v>502</v>
      </c>
      <c r="D54" s="45" t="s">
        <v>335</v>
      </c>
      <c r="E54" s="45" t="s">
        <v>329</v>
      </c>
      <c r="F54" s="45" t="s">
        <v>433</v>
      </c>
      <c r="G54" s="43" t="s">
        <v>495</v>
      </c>
      <c r="H54" s="43" t="s">
        <v>497</v>
      </c>
      <c r="I54" s="119" t="s">
        <v>498</v>
      </c>
      <c r="J54" s="119" t="s">
        <v>829</v>
      </c>
      <c r="K54" s="119" t="s">
        <v>849</v>
      </c>
      <c r="L54" s="50">
        <v>8</v>
      </c>
      <c r="M54" s="119"/>
      <c r="N54" s="119"/>
      <c r="O54" s="119"/>
      <c r="P54" s="129" t="s">
        <v>507</v>
      </c>
      <c r="Q54" s="43" t="str">
        <f t="shared" ref="Q54:Z63" si="40">IF((VLOOKUP($F54,$O$11:$BG$16,Q$10,FALSE))="Ja","Ja",IF((VLOOKUP($E54,$O$17:$BG$23,Q$10,FALSE))="Ja","Ja",IF((VLOOKUP($F54,$O$11:$BG$16,Q$10,FALSE))="Optie","Optie",IF((VLOOKUP($E54,$O$17:$BG$23,Q$10,FALSE))="Optie","Optie",IF((VLOOKUP($F54,$O$11:$BG$16,Q$10,FALSE))="Nee","Nee",IF((VLOOKUP($E54,$O$17:$BG$23,Q$10,FALSE))= "Nee","Nee",IF((VLOOKUP($F54,$O$11:$BG$16,Q$10,FALSE))="Nvt","Nvt",IF((VLOOKUP($E54,$O$17:$BG$23,Q$10,FALSE))="Nvt","Nvt","Fout"))))))))</f>
        <v>Ja</v>
      </c>
      <c r="R54" s="43" t="str">
        <f t="shared" si="40"/>
        <v>Ja</v>
      </c>
      <c r="S54" s="43" t="str">
        <f t="shared" si="40"/>
        <v>Optie</v>
      </c>
      <c r="T54" s="43" t="str">
        <f t="shared" si="40"/>
        <v>Ja</v>
      </c>
      <c r="U54" s="43" t="str">
        <f t="shared" si="40"/>
        <v>Ja</v>
      </c>
      <c r="V54" s="43" t="str">
        <f t="shared" si="40"/>
        <v>Ja</v>
      </c>
      <c r="W54" s="43" t="str">
        <f t="shared" si="40"/>
        <v>Nee</v>
      </c>
      <c r="X54" s="43" t="str">
        <f t="shared" si="40"/>
        <v>Ja</v>
      </c>
      <c r="Y54" s="43" t="str">
        <f t="shared" si="40"/>
        <v>Nee</v>
      </c>
      <c r="Z54" s="43" t="str">
        <f t="shared" si="40"/>
        <v>Nee</v>
      </c>
      <c r="AA54" s="43" t="str">
        <f t="shared" ref="AA54:AJ63" si="41">IF((VLOOKUP($F54,$O$11:$BG$16,AA$10,FALSE))="Ja","Ja",IF((VLOOKUP($E54,$O$17:$BG$23,AA$10,FALSE))="Ja","Ja",IF((VLOOKUP($F54,$O$11:$BG$16,AA$10,FALSE))="Optie","Optie",IF((VLOOKUP($E54,$O$17:$BG$23,AA$10,FALSE))="Optie","Optie",IF((VLOOKUP($F54,$O$11:$BG$16,AA$10,FALSE))="Nee","Nee",IF((VLOOKUP($E54,$O$17:$BG$23,AA$10,FALSE))= "Nee","Nee",IF((VLOOKUP($F54,$O$11:$BG$16,AA$10,FALSE))="Nvt","Nvt",IF((VLOOKUP($E54,$O$17:$BG$23,AA$10,FALSE))="Nvt","Nvt","Fout"))))))))</f>
        <v>Optie</v>
      </c>
      <c r="AB54" s="43" t="str">
        <f t="shared" si="41"/>
        <v>Nee</v>
      </c>
      <c r="AC54" s="43" t="str">
        <f t="shared" si="41"/>
        <v>Nvt</v>
      </c>
      <c r="AD54" s="43" t="str">
        <f t="shared" si="41"/>
        <v>Nvt</v>
      </c>
      <c r="AE54" s="43" t="str">
        <f t="shared" si="41"/>
        <v>Nvt</v>
      </c>
      <c r="AF54" s="43" t="str">
        <f t="shared" si="41"/>
        <v>Nvt</v>
      </c>
      <c r="AG54" s="43" t="str">
        <f t="shared" si="41"/>
        <v>Nvt</v>
      </c>
      <c r="AH54" s="43" t="str">
        <f t="shared" si="41"/>
        <v>Nvt</v>
      </c>
      <c r="AI54" s="43" t="str">
        <f t="shared" si="41"/>
        <v>Nvt</v>
      </c>
      <c r="AJ54" s="43" t="str">
        <f t="shared" si="41"/>
        <v>Nvt</v>
      </c>
      <c r="AK54" s="43" t="str">
        <f t="shared" ref="AK54:AT63" si="42">IF((VLOOKUP($F54,$O$11:$BG$16,AK$10,FALSE))="Ja","Ja",IF((VLOOKUP($E54,$O$17:$BG$23,AK$10,FALSE))="Ja","Ja",IF((VLOOKUP($F54,$O$11:$BG$16,AK$10,FALSE))="Optie","Optie",IF((VLOOKUP($E54,$O$17:$BG$23,AK$10,FALSE))="Optie","Optie",IF((VLOOKUP($F54,$O$11:$BG$16,AK$10,FALSE))="Nee","Nee",IF((VLOOKUP($E54,$O$17:$BG$23,AK$10,FALSE))= "Nee","Nee",IF((VLOOKUP($F54,$O$11:$BG$16,AK$10,FALSE))="Nvt","Nvt",IF((VLOOKUP($E54,$O$17:$BG$23,AK$10,FALSE))="Nvt","Nvt","Fout"))))))))</f>
        <v>Nvt</v>
      </c>
      <c r="AL54" s="43" t="str">
        <f t="shared" si="42"/>
        <v>Nvt</v>
      </c>
      <c r="AM54" s="43" t="str">
        <f t="shared" si="42"/>
        <v>Nvt</v>
      </c>
      <c r="AN54" s="43" t="str">
        <f t="shared" si="42"/>
        <v>Nvt</v>
      </c>
      <c r="AO54" s="43" t="str">
        <f t="shared" si="42"/>
        <v>Nvt</v>
      </c>
      <c r="AP54" s="43" t="str">
        <f t="shared" si="42"/>
        <v>Nvt</v>
      </c>
      <c r="AQ54" s="43" t="str">
        <f t="shared" si="42"/>
        <v>Nvt</v>
      </c>
      <c r="AR54" s="43" t="str">
        <f t="shared" si="42"/>
        <v>Nvt</v>
      </c>
      <c r="AS54" s="43" t="str">
        <f t="shared" si="42"/>
        <v>Nvt</v>
      </c>
      <c r="AT54" s="43" t="str">
        <f t="shared" si="42"/>
        <v>Nvt</v>
      </c>
      <c r="AU54" s="43" t="str">
        <f t="shared" ref="AU54:BG63" si="43">IF((VLOOKUP($F54,$O$11:$BG$16,AU$10,FALSE))="Ja","Ja",IF((VLOOKUP($E54,$O$17:$BG$23,AU$10,FALSE))="Ja","Ja",IF((VLOOKUP($F54,$O$11:$BG$16,AU$10,FALSE))="Optie","Optie",IF((VLOOKUP($E54,$O$17:$BG$23,AU$10,FALSE))="Optie","Optie",IF((VLOOKUP($F54,$O$11:$BG$16,AU$10,FALSE))="Nee","Nee",IF((VLOOKUP($E54,$O$17:$BG$23,AU$10,FALSE))= "Nee","Nee",IF((VLOOKUP($F54,$O$11:$BG$16,AU$10,FALSE))="Nvt","Nvt",IF((VLOOKUP($E54,$O$17:$BG$23,AU$10,FALSE))="Nvt","Nvt","Fout"))))))))</f>
        <v>Nvt</v>
      </c>
      <c r="AV54" s="43" t="str">
        <f t="shared" si="43"/>
        <v>Nvt</v>
      </c>
      <c r="AW54" s="43" t="str">
        <f t="shared" si="43"/>
        <v>Nvt</v>
      </c>
      <c r="AX54" s="43" t="str">
        <f t="shared" si="43"/>
        <v>Ja</v>
      </c>
      <c r="AY54" s="43" t="str">
        <f t="shared" si="43"/>
        <v>Ja</v>
      </c>
      <c r="AZ54" s="43" t="str">
        <f t="shared" si="43"/>
        <v>Nee</v>
      </c>
      <c r="BA54" s="43" t="str">
        <f t="shared" si="43"/>
        <v>Ja</v>
      </c>
      <c r="BB54" s="43" t="str">
        <f t="shared" si="43"/>
        <v>Ja</v>
      </c>
      <c r="BC54" s="43" t="str">
        <f t="shared" si="43"/>
        <v>Optie</v>
      </c>
      <c r="BD54" s="43" t="str">
        <f t="shared" si="43"/>
        <v>Ja</v>
      </c>
      <c r="BE54" s="43" t="str">
        <f t="shared" si="43"/>
        <v>Ja</v>
      </c>
      <c r="BF54" s="43" t="str">
        <f t="shared" si="43"/>
        <v>Nvt</v>
      </c>
      <c r="BG54" s="43" t="str">
        <f t="shared" si="43"/>
        <v>Nvt</v>
      </c>
      <c r="BH54" s="129" t="s">
        <v>878</v>
      </c>
      <c r="BI54" s="43" t="str">
        <f t="shared" ref="BI54:BR63" si="44">IF((VLOOKUP($D54,$O$24:$GF$33,BI$10,FALSE))="Ja","Ja",IF((VLOOKUP($E54,$O$17:$GF$23,BI$10,FALSE))="Ja","Ja",IF((VLOOKUP($D54,$O$24:$GF$33,BI$10,FALSE))="Optie","Optie",IF((VLOOKUP($E54,$O$17:$GF$23,BI$10,FALSE))="Optie","Optie",IF((VLOOKUP($D54,$O$24:$GF$33,BI$10,FALSE))="Nee","Nee",IF((VLOOKUP($E54,$O$17:$GF$23,BI$10,FALSE))= "Nee","Nee",IF((VLOOKUP($D54,$O$24:$GF$33,BI$10,FALSE))="Nvt","Nvt",IF((VLOOKUP($E54,$O$17:$GF$23,BI$10,FALSE))="Nvt","Nvt","Fout"))))))))</f>
        <v>Ja</v>
      </c>
      <c r="BJ54" s="43" t="str">
        <f t="shared" si="44"/>
        <v>Ja</v>
      </c>
      <c r="BK54" s="43" t="str">
        <f t="shared" si="44"/>
        <v>Optie</v>
      </c>
      <c r="BL54" s="43" t="str">
        <f t="shared" si="44"/>
        <v>Ja</v>
      </c>
      <c r="BM54" s="43" t="str">
        <f t="shared" si="44"/>
        <v>Ja</v>
      </c>
      <c r="BN54" s="43" t="str">
        <f t="shared" si="44"/>
        <v>Ja</v>
      </c>
      <c r="BO54" s="43" t="str">
        <f t="shared" si="44"/>
        <v>Nee</v>
      </c>
      <c r="BP54" s="43" t="str">
        <f t="shared" si="44"/>
        <v>Ja</v>
      </c>
      <c r="BQ54" s="43" t="str">
        <f t="shared" si="44"/>
        <v>Nee</v>
      </c>
      <c r="BR54" s="43" t="str">
        <f t="shared" si="44"/>
        <v>Nee</v>
      </c>
      <c r="BS54" s="43" t="str">
        <f t="shared" ref="BS54:CB63" si="45">IF((VLOOKUP($D54,$O$24:$GF$33,BS$10,FALSE))="Ja","Ja",IF((VLOOKUP($E54,$O$17:$GF$23,BS$10,FALSE))="Ja","Ja",IF((VLOOKUP($D54,$O$24:$GF$33,BS$10,FALSE))="Optie","Optie",IF((VLOOKUP($E54,$O$17:$GF$23,BS$10,FALSE))="Optie","Optie",IF((VLOOKUP($D54,$O$24:$GF$33,BS$10,FALSE))="Nee","Nee",IF((VLOOKUP($E54,$O$17:$GF$23,BS$10,FALSE))= "Nee","Nee",IF((VLOOKUP($D54,$O$24:$GF$33,BS$10,FALSE))="Nvt","Nvt",IF((VLOOKUP($E54,$O$17:$GF$23,BS$10,FALSE))="Nvt","Nvt","Fout"))))))))</f>
        <v>Ja</v>
      </c>
      <c r="BT54" s="43" t="str">
        <f t="shared" si="45"/>
        <v>Ja</v>
      </c>
      <c r="BU54" s="43" t="str">
        <f t="shared" si="45"/>
        <v>Ja</v>
      </c>
      <c r="BV54" s="43" t="str">
        <f t="shared" si="45"/>
        <v>Ja</v>
      </c>
      <c r="BW54" s="43" t="str">
        <f t="shared" si="45"/>
        <v>Ja</v>
      </c>
      <c r="BX54" s="43" t="str">
        <f t="shared" si="45"/>
        <v>Ja</v>
      </c>
      <c r="BY54" s="43" t="str">
        <f t="shared" si="45"/>
        <v>Ja</v>
      </c>
      <c r="BZ54" s="43" t="str">
        <f t="shared" si="45"/>
        <v>Optie</v>
      </c>
      <c r="CA54" s="43" t="str">
        <f t="shared" si="45"/>
        <v>Ja</v>
      </c>
      <c r="CB54" s="43" t="str">
        <f t="shared" si="45"/>
        <v>Ja</v>
      </c>
      <c r="CC54" s="43" t="str">
        <f t="shared" ref="CC54:CL63" si="46">IF((VLOOKUP($D54,$O$24:$GF$33,CC$10,FALSE))="Ja","Ja",IF((VLOOKUP($E54,$O$17:$GF$23,CC$10,FALSE))="Ja","Ja",IF((VLOOKUP($D54,$O$24:$GF$33,CC$10,FALSE))="Optie","Optie",IF((VLOOKUP($E54,$O$17:$GF$23,CC$10,FALSE))="Optie","Optie",IF((VLOOKUP($D54,$O$24:$GF$33,CC$10,FALSE))="Nee","Nee",IF((VLOOKUP($E54,$O$17:$GF$23,CC$10,FALSE))= "Nee","Nee",IF((VLOOKUP($D54,$O$24:$GF$33,CC$10,FALSE))="Nvt","Nvt",IF((VLOOKUP($E54,$O$17:$GF$23,CC$10,FALSE))="Nvt","Nvt","Fout"))))))))</f>
        <v>Nee</v>
      </c>
      <c r="CD54" s="43" t="str">
        <f t="shared" si="46"/>
        <v>Ja</v>
      </c>
      <c r="CE54" s="43" t="str">
        <f t="shared" si="46"/>
        <v>Nee</v>
      </c>
      <c r="CF54" s="43" t="str">
        <f t="shared" si="46"/>
        <v>Nvt</v>
      </c>
      <c r="CG54" s="43" t="str">
        <f t="shared" si="46"/>
        <v>Nvt</v>
      </c>
      <c r="CH54" s="43" t="str">
        <f t="shared" si="46"/>
        <v>Nvt</v>
      </c>
      <c r="CI54" s="43" t="str">
        <f t="shared" si="46"/>
        <v>Nvt</v>
      </c>
      <c r="CJ54" s="43" t="str">
        <f t="shared" si="46"/>
        <v>Nvt</v>
      </c>
      <c r="CK54" s="43" t="str">
        <f t="shared" si="46"/>
        <v>Nvt</v>
      </c>
      <c r="CL54" s="43" t="str">
        <f t="shared" si="46"/>
        <v>Nvt</v>
      </c>
      <c r="CM54" s="43" t="str">
        <f t="shared" ref="CM54:CV63" si="47">IF((VLOOKUP($D54,$O$24:$GF$33,CM$10,FALSE))="Ja","Ja",IF((VLOOKUP($E54,$O$17:$GF$23,CM$10,FALSE))="Ja","Ja",IF((VLOOKUP($D54,$O$24:$GF$33,CM$10,FALSE))="Optie","Optie",IF((VLOOKUP($E54,$O$17:$GF$23,CM$10,FALSE))="Optie","Optie",IF((VLOOKUP($D54,$O$24:$GF$33,CM$10,FALSE))="Nee","Nee",IF((VLOOKUP($E54,$O$17:$GF$23,CM$10,FALSE))= "Nee","Nee",IF((VLOOKUP($D54,$O$24:$GF$33,CM$10,FALSE))="Nvt","Nvt",IF((VLOOKUP($E54,$O$17:$GF$23,CM$10,FALSE))="Nvt","Nvt","Fout"))))))))</f>
        <v>Nvt</v>
      </c>
      <c r="CN54" s="43" t="str">
        <f t="shared" si="47"/>
        <v>Nvt</v>
      </c>
      <c r="CO54" s="43" t="str">
        <f t="shared" si="47"/>
        <v>Nvt</v>
      </c>
      <c r="CP54" s="43" t="str">
        <f t="shared" si="47"/>
        <v>Nvt</v>
      </c>
      <c r="CQ54" s="43" t="str">
        <f t="shared" si="47"/>
        <v>Nvt</v>
      </c>
      <c r="CR54" s="43" t="str">
        <f t="shared" si="47"/>
        <v>Nvt</v>
      </c>
      <c r="CS54" s="43" t="str">
        <f t="shared" si="47"/>
        <v>Nvt</v>
      </c>
      <c r="CT54" s="43" t="str">
        <f t="shared" si="47"/>
        <v>Nvt</v>
      </c>
      <c r="CU54" s="43" t="str">
        <f t="shared" si="47"/>
        <v>Nvt</v>
      </c>
      <c r="CV54" s="43" t="str">
        <f t="shared" si="47"/>
        <v>Nvt</v>
      </c>
      <c r="CW54" s="43" t="str">
        <f t="shared" ref="CW54:DF63" si="48">IF((VLOOKUP($D54,$O$24:$GF$33,CW$10,FALSE))="Ja","Ja",IF((VLOOKUP($E54,$O$17:$GF$23,CW$10,FALSE))="Ja","Ja",IF((VLOOKUP($D54,$O$24:$GF$33,CW$10,FALSE))="Optie","Optie",IF((VLOOKUP($E54,$O$17:$GF$23,CW$10,FALSE))="Optie","Optie",IF((VLOOKUP($D54,$O$24:$GF$33,CW$10,FALSE))="Nee","Nee",IF((VLOOKUP($E54,$O$17:$GF$23,CW$10,FALSE))= "Nee","Nee",IF((VLOOKUP($D54,$O$24:$GF$33,CW$10,FALSE))="Nvt","Nvt",IF((VLOOKUP($E54,$O$17:$GF$23,CW$10,FALSE))="Nvt","Nvt","Fout"))))))))</f>
        <v>Nvt</v>
      </c>
      <c r="CX54" s="43" t="str">
        <f t="shared" si="48"/>
        <v>Nvt</v>
      </c>
      <c r="CY54" s="43" t="str">
        <f t="shared" si="48"/>
        <v>Nvt</v>
      </c>
      <c r="CZ54" s="43" t="str">
        <f t="shared" si="48"/>
        <v>Nvt</v>
      </c>
      <c r="DA54" s="43" t="str">
        <f t="shared" si="48"/>
        <v>Nvt</v>
      </c>
      <c r="DB54" s="43" t="str">
        <f t="shared" si="48"/>
        <v>Nvt</v>
      </c>
      <c r="DC54" s="43" t="str">
        <f t="shared" si="48"/>
        <v>Nvt</v>
      </c>
      <c r="DD54" s="43" t="str">
        <f t="shared" si="48"/>
        <v>Nvt</v>
      </c>
      <c r="DE54" s="43" t="str">
        <f t="shared" si="48"/>
        <v>Nvt</v>
      </c>
      <c r="DF54" s="43" t="str">
        <f t="shared" si="48"/>
        <v>Nvt</v>
      </c>
      <c r="DG54" s="43" t="str">
        <f t="shared" ref="DG54:DP63" si="49">IF((VLOOKUP($D54,$O$24:$GF$33,DG$10,FALSE))="Ja","Ja",IF((VLOOKUP($E54,$O$17:$GF$23,DG$10,FALSE))="Ja","Ja",IF((VLOOKUP($D54,$O$24:$GF$33,DG$10,FALSE))="Optie","Optie",IF((VLOOKUP($E54,$O$17:$GF$23,DG$10,FALSE))="Optie","Optie",IF((VLOOKUP($D54,$O$24:$GF$33,DG$10,FALSE))="Nee","Nee",IF((VLOOKUP($E54,$O$17:$GF$23,DG$10,FALSE))= "Nee","Nee",IF((VLOOKUP($D54,$O$24:$GF$33,DG$10,FALSE))="Nvt","Nvt",IF((VLOOKUP($E54,$O$17:$GF$23,DG$10,FALSE))="Nvt","Nvt","Fout"))))))))</f>
        <v>Nvt</v>
      </c>
      <c r="DH54" s="43" t="str">
        <f t="shared" si="49"/>
        <v>Nvt</v>
      </c>
      <c r="DI54" s="43" t="str">
        <f t="shared" si="49"/>
        <v>Nvt</v>
      </c>
      <c r="DJ54" s="43" t="str">
        <f t="shared" si="49"/>
        <v>Nvt</v>
      </c>
      <c r="DK54" s="43" t="str">
        <f t="shared" si="49"/>
        <v>Nvt</v>
      </c>
      <c r="DL54" s="43" t="str">
        <f t="shared" si="49"/>
        <v>Nvt</v>
      </c>
      <c r="DM54" s="43" t="str">
        <f t="shared" si="49"/>
        <v>Nvt</v>
      </c>
      <c r="DN54" s="43" t="str">
        <f t="shared" si="49"/>
        <v>Nvt</v>
      </c>
      <c r="DO54" s="43" t="str">
        <f t="shared" si="49"/>
        <v>Nvt</v>
      </c>
      <c r="DP54" s="43" t="str">
        <f t="shared" si="49"/>
        <v>Nvt</v>
      </c>
      <c r="DQ54" s="43" t="str">
        <f t="shared" ref="DQ54:DZ63" si="50">IF((VLOOKUP($D54,$O$24:$GF$33,DQ$10,FALSE))="Ja","Ja",IF((VLOOKUP($E54,$O$17:$GF$23,DQ$10,FALSE))="Ja","Ja",IF((VLOOKUP($D54,$O$24:$GF$33,DQ$10,FALSE))="Optie","Optie",IF((VLOOKUP($E54,$O$17:$GF$23,DQ$10,FALSE))="Optie","Optie",IF((VLOOKUP($D54,$O$24:$GF$33,DQ$10,FALSE))="Nee","Nee",IF((VLOOKUP($E54,$O$17:$GF$23,DQ$10,FALSE))= "Nee","Nee",IF((VLOOKUP($D54,$O$24:$GF$33,DQ$10,FALSE))="Nvt","Nvt",IF((VLOOKUP($E54,$O$17:$GF$23,DQ$10,FALSE))="Nvt","Nvt","Fout"))))))))</f>
        <v>Nvt</v>
      </c>
      <c r="DR54" s="43" t="str">
        <f t="shared" si="50"/>
        <v>Nvt</v>
      </c>
      <c r="DS54" s="43" t="str">
        <f t="shared" si="50"/>
        <v>Nvt</v>
      </c>
      <c r="DT54" s="43" t="str">
        <f t="shared" si="50"/>
        <v>Nvt</v>
      </c>
      <c r="DU54" s="43" t="str">
        <f t="shared" si="50"/>
        <v>Nvt</v>
      </c>
      <c r="DV54" s="43" t="str">
        <f t="shared" si="50"/>
        <v>Nvt</v>
      </c>
      <c r="DW54" s="43" t="str">
        <f t="shared" si="50"/>
        <v>Nvt</v>
      </c>
      <c r="DX54" s="43" t="str">
        <f t="shared" si="50"/>
        <v>Nvt</v>
      </c>
      <c r="DY54" s="43" t="str">
        <f t="shared" si="50"/>
        <v>Nvt</v>
      </c>
      <c r="DZ54" s="43" t="str">
        <f t="shared" si="50"/>
        <v>Nvt</v>
      </c>
      <c r="EA54" s="43" t="str">
        <f t="shared" ref="EA54:EJ63" si="51">IF((VLOOKUP($D54,$O$24:$GF$33,EA$10,FALSE))="Ja","Ja",IF((VLOOKUP($E54,$O$17:$GF$23,EA$10,FALSE))="Ja","Ja",IF((VLOOKUP($D54,$O$24:$GF$33,EA$10,FALSE))="Optie","Optie",IF((VLOOKUP($E54,$O$17:$GF$23,EA$10,FALSE))="Optie","Optie",IF((VLOOKUP($D54,$O$24:$GF$33,EA$10,FALSE))="Nee","Nee",IF((VLOOKUP($E54,$O$17:$GF$23,EA$10,FALSE))= "Nee","Nee",IF((VLOOKUP($D54,$O$24:$GF$33,EA$10,FALSE))="Nvt","Nvt",IF((VLOOKUP($E54,$O$17:$GF$23,EA$10,FALSE))="Nvt","Nvt","Fout"))))))))</f>
        <v>Nvt</v>
      </c>
      <c r="EB54" s="43" t="str">
        <f t="shared" si="51"/>
        <v>Nvt</v>
      </c>
      <c r="EC54" s="43" t="str">
        <f t="shared" si="51"/>
        <v>Nvt</v>
      </c>
      <c r="ED54" s="43" t="str">
        <f t="shared" si="51"/>
        <v>Ja</v>
      </c>
      <c r="EE54" s="43" t="str">
        <f t="shared" si="51"/>
        <v>Ja</v>
      </c>
      <c r="EF54" s="43" t="str">
        <f t="shared" si="51"/>
        <v>Ja</v>
      </c>
      <c r="EG54" s="43" t="str">
        <f t="shared" si="51"/>
        <v>Optie</v>
      </c>
      <c r="EH54" s="43" t="str">
        <f t="shared" si="51"/>
        <v>Ja</v>
      </c>
      <c r="EI54" s="43" t="str">
        <f t="shared" si="51"/>
        <v>Ja</v>
      </c>
      <c r="EJ54" s="43" t="str">
        <f t="shared" si="51"/>
        <v>Ja</v>
      </c>
      <c r="EK54" s="43" t="str">
        <f t="shared" ref="EK54:ET63" si="52">IF((VLOOKUP($D54,$O$24:$GF$33,EK$10,FALSE))="Ja","Ja",IF((VLOOKUP($E54,$O$17:$GF$23,EK$10,FALSE))="Ja","Ja",IF((VLOOKUP($D54,$O$24:$GF$33,EK$10,FALSE))="Optie","Optie",IF((VLOOKUP($E54,$O$17:$GF$23,EK$10,FALSE))="Optie","Optie",IF((VLOOKUP($D54,$O$24:$GF$33,EK$10,FALSE))="Nee","Nee",IF((VLOOKUP($E54,$O$17:$GF$23,EK$10,FALSE))= "Nee","Nee",IF((VLOOKUP($D54,$O$24:$GF$33,EK$10,FALSE))="Nvt","Nvt",IF((VLOOKUP($E54,$O$17:$GF$23,EK$10,FALSE))="Nvt","Nvt","Fout"))))))))</f>
        <v>Ja</v>
      </c>
      <c r="EL54" s="43" t="str">
        <f t="shared" si="52"/>
        <v>Ja</v>
      </c>
      <c r="EM54" s="43" t="str">
        <f t="shared" si="52"/>
        <v>Optie</v>
      </c>
      <c r="EN54" s="43" t="str">
        <f t="shared" si="52"/>
        <v>Ja</v>
      </c>
      <c r="EO54" s="43" t="str">
        <f t="shared" si="52"/>
        <v>Ja</v>
      </c>
      <c r="EP54" s="43" t="str">
        <f t="shared" si="52"/>
        <v>Ja</v>
      </c>
      <c r="EQ54" s="43" t="str">
        <f t="shared" si="52"/>
        <v>Optie</v>
      </c>
      <c r="ER54" s="43" t="str">
        <f t="shared" si="52"/>
        <v>Nee</v>
      </c>
      <c r="ES54" s="43" t="str">
        <f t="shared" si="52"/>
        <v>Nvt</v>
      </c>
      <c r="ET54" s="43" t="str">
        <f t="shared" si="52"/>
        <v>Nvt</v>
      </c>
      <c r="EU54" s="43" t="str">
        <f t="shared" ref="EU54:FD63" si="53">IF((VLOOKUP($D54,$O$24:$GF$33,EU$10,FALSE))="Ja","Ja",IF((VLOOKUP($E54,$O$17:$GF$23,EU$10,FALSE))="Ja","Ja",IF((VLOOKUP($D54,$O$24:$GF$33,EU$10,FALSE))="Optie","Optie",IF((VLOOKUP($E54,$O$17:$GF$23,EU$10,FALSE))="Optie","Optie",IF((VLOOKUP($D54,$O$24:$GF$33,EU$10,FALSE))="Nee","Nee",IF((VLOOKUP($E54,$O$17:$GF$23,EU$10,FALSE))= "Nee","Nee",IF((VLOOKUP($D54,$O$24:$GF$33,EU$10,FALSE))="Nvt","Nvt",IF((VLOOKUP($E54,$O$17:$GF$23,EU$10,FALSE))="Nvt","Nvt","Fout"))))))))</f>
        <v>Nvt</v>
      </c>
      <c r="EV54" s="43" t="str">
        <f t="shared" si="53"/>
        <v>Nvt</v>
      </c>
      <c r="EW54" s="43" t="str">
        <f t="shared" si="53"/>
        <v>Ja</v>
      </c>
      <c r="EX54" s="43" t="str">
        <f t="shared" si="53"/>
        <v>Ja</v>
      </c>
      <c r="EY54" s="43" t="str">
        <f t="shared" si="53"/>
        <v>Ja</v>
      </c>
      <c r="EZ54" s="43" t="str">
        <f t="shared" si="53"/>
        <v>Optie</v>
      </c>
      <c r="FA54" s="43" t="str">
        <f t="shared" si="53"/>
        <v>Ja</v>
      </c>
      <c r="FB54" s="43" t="str">
        <f t="shared" si="53"/>
        <v>Ja</v>
      </c>
      <c r="FC54" s="43" t="str">
        <f t="shared" si="53"/>
        <v>Ja</v>
      </c>
      <c r="FD54" s="43" t="str">
        <f t="shared" si="53"/>
        <v>Optie</v>
      </c>
      <c r="FE54" s="43" t="str">
        <f t="shared" ref="FE54:FN63" si="54">IF((VLOOKUP($D54,$O$24:$GF$33,FE$10,FALSE))="Ja","Ja",IF((VLOOKUP($E54,$O$17:$GF$23,FE$10,FALSE))="Ja","Ja",IF((VLOOKUP($D54,$O$24:$GF$33,FE$10,FALSE))="Optie","Optie",IF((VLOOKUP($E54,$O$17:$GF$23,FE$10,FALSE))="Optie","Optie",IF((VLOOKUP($D54,$O$24:$GF$33,FE$10,FALSE))="Nee","Nee",IF((VLOOKUP($E54,$O$17:$GF$23,FE$10,FALSE))= "Nee","Nee",IF((VLOOKUP($D54,$O$24:$GF$33,FE$10,FALSE))="Nvt","Nvt",IF((VLOOKUP($E54,$O$17:$GF$23,FE$10,FALSE))="Nvt","Nvt","Fout"))))))))</f>
        <v>Ja</v>
      </c>
      <c r="FF54" s="43" t="str">
        <f t="shared" si="54"/>
        <v>Ja</v>
      </c>
      <c r="FG54" s="43" t="str">
        <f t="shared" si="54"/>
        <v>Optie</v>
      </c>
      <c r="FH54" s="43" t="str">
        <f t="shared" si="54"/>
        <v>Ja</v>
      </c>
      <c r="FI54" s="43" t="str">
        <f t="shared" si="54"/>
        <v>Ja</v>
      </c>
      <c r="FJ54" s="43" t="str">
        <f t="shared" si="54"/>
        <v>Ja</v>
      </c>
      <c r="FK54" s="43" t="str">
        <f t="shared" si="54"/>
        <v>Ja</v>
      </c>
      <c r="FL54" s="43" t="str">
        <f t="shared" si="54"/>
        <v>Ja</v>
      </c>
      <c r="FM54" s="43" t="str">
        <f t="shared" si="54"/>
        <v>Optie</v>
      </c>
      <c r="FN54" s="43" t="str">
        <f t="shared" si="54"/>
        <v>Optie</v>
      </c>
      <c r="FO54" s="43" t="str">
        <f t="shared" ref="FO54:FX63" si="55">IF((VLOOKUP($D54,$O$24:$GF$33,FO$10,FALSE))="Ja","Ja",IF((VLOOKUP($E54,$O$17:$GF$23,FO$10,FALSE))="Ja","Ja",IF((VLOOKUP($D54,$O$24:$GF$33,FO$10,FALSE))="Optie","Optie",IF((VLOOKUP($E54,$O$17:$GF$23,FO$10,FALSE))="Optie","Optie",IF((VLOOKUP($D54,$O$24:$GF$33,FO$10,FALSE))="Nee","Nee",IF((VLOOKUP($E54,$O$17:$GF$23,FO$10,FALSE))= "Nee","Nee",IF((VLOOKUP($D54,$O$24:$GF$33,FO$10,FALSE))="Nvt","Nvt",IF((VLOOKUP($E54,$O$17:$GF$23,FO$10,FALSE))="Nvt","Nvt","Fout"))))))))</f>
        <v>Optie</v>
      </c>
      <c r="FP54" s="43" t="str">
        <f t="shared" si="55"/>
        <v>Optie</v>
      </c>
      <c r="FQ54" s="43" t="str">
        <f t="shared" si="55"/>
        <v>Nee</v>
      </c>
      <c r="FR54" s="43" t="str">
        <f t="shared" si="55"/>
        <v>Optie</v>
      </c>
      <c r="FS54" s="43" t="str">
        <f t="shared" si="55"/>
        <v>Ja</v>
      </c>
      <c r="FT54" s="43" t="str">
        <f t="shared" si="55"/>
        <v>Ja</v>
      </c>
      <c r="FU54" s="43" t="str">
        <f t="shared" si="55"/>
        <v>Ja</v>
      </c>
      <c r="FV54" s="43" t="str">
        <f t="shared" si="55"/>
        <v>Ja</v>
      </c>
      <c r="FW54" s="43" t="str">
        <f t="shared" si="55"/>
        <v>Optie</v>
      </c>
      <c r="FX54" s="43" t="str">
        <f t="shared" si="55"/>
        <v>Ja</v>
      </c>
      <c r="FY54" s="43" t="str">
        <f t="shared" ref="FY54:GF63" si="56">IF((VLOOKUP($D54,$O$24:$GF$33,FY$10,FALSE))="Ja","Ja",IF((VLOOKUP($E54,$O$17:$GF$23,FY$10,FALSE))="Ja","Ja",IF((VLOOKUP($D54,$O$24:$GF$33,FY$10,FALSE))="Optie","Optie",IF((VLOOKUP($E54,$O$17:$GF$23,FY$10,FALSE))="Optie","Optie",IF((VLOOKUP($D54,$O$24:$GF$33,FY$10,FALSE))="Nee","Nee",IF((VLOOKUP($E54,$O$17:$GF$23,FY$10,FALSE))= "Nee","Nee",IF((VLOOKUP($D54,$O$24:$GF$33,FY$10,FALSE))="Nvt","Nvt",IF((VLOOKUP($E54,$O$17:$GF$23,FY$10,FALSE))="Nvt","Nvt","Fout"))))))))</f>
        <v>Ja</v>
      </c>
      <c r="FZ54" s="43" t="str">
        <f t="shared" si="56"/>
        <v>Ja</v>
      </c>
      <c r="GA54" s="43" t="str">
        <f t="shared" si="56"/>
        <v>Ja</v>
      </c>
      <c r="GB54" s="43" t="str">
        <f t="shared" si="56"/>
        <v>Ja</v>
      </c>
      <c r="GC54" s="43" t="str">
        <f t="shared" si="56"/>
        <v>Ja</v>
      </c>
      <c r="GD54" s="43" t="str">
        <f t="shared" si="56"/>
        <v>Ja</v>
      </c>
      <c r="GE54" s="43" t="str">
        <f t="shared" si="56"/>
        <v>Ja</v>
      </c>
      <c r="GF54" s="43" t="str">
        <f t="shared" si="56"/>
        <v>Nee</v>
      </c>
    </row>
    <row r="55" spans="1:188" x14ac:dyDescent="0.3">
      <c r="A55" s="45"/>
      <c r="B55" s="47" t="s">
        <v>732</v>
      </c>
      <c r="C55" s="47" t="s">
        <v>502</v>
      </c>
      <c r="D55" s="45" t="s">
        <v>335</v>
      </c>
      <c r="E55" s="45" t="s">
        <v>330</v>
      </c>
      <c r="F55" s="45" t="s">
        <v>433</v>
      </c>
      <c r="G55" s="43" t="s">
        <v>495</v>
      </c>
      <c r="H55" s="43" t="s">
        <v>497</v>
      </c>
      <c r="I55" s="119" t="s">
        <v>498</v>
      </c>
      <c r="J55" s="119" t="s">
        <v>831</v>
      </c>
      <c r="K55" s="119" t="s">
        <v>850</v>
      </c>
      <c r="L55" s="50">
        <v>16</v>
      </c>
      <c r="M55" s="119"/>
      <c r="N55" s="119"/>
      <c r="O55" s="119"/>
      <c r="P55" s="129" t="s">
        <v>507</v>
      </c>
      <c r="Q55" s="43" t="str">
        <f t="shared" si="40"/>
        <v>Ja</v>
      </c>
      <c r="R55" s="43" t="str">
        <f t="shared" si="40"/>
        <v>Ja</v>
      </c>
      <c r="S55" s="43" t="str">
        <f t="shared" si="40"/>
        <v>Optie</v>
      </c>
      <c r="T55" s="43" t="str">
        <f t="shared" si="40"/>
        <v>Ja</v>
      </c>
      <c r="U55" s="43" t="str">
        <f t="shared" si="40"/>
        <v>Ja</v>
      </c>
      <c r="V55" s="43" t="str">
        <f t="shared" si="40"/>
        <v>Ja</v>
      </c>
      <c r="W55" s="43" t="str">
        <f t="shared" si="40"/>
        <v>Nee</v>
      </c>
      <c r="X55" s="43" t="str">
        <f t="shared" si="40"/>
        <v>Ja</v>
      </c>
      <c r="Y55" s="43" t="str">
        <f t="shared" si="40"/>
        <v>Nee</v>
      </c>
      <c r="Z55" s="43" t="str">
        <f t="shared" si="40"/>
        <v>Nee</v>
      </c>
      <c r="AA55" s="43" t="str">
        <f t="shared" si="41"/>
        <v>Optie</v>
      </c>
      <c r="AB55" s="43" t="str">
        <f t="shared" si="41"/>
        <v>Nee</v>
      </c>
      <c r="AC55" s="43" t="str">
        <f t="shared" si="41"/>
        <v>Nvt</v>
      </c>
      <c r="AD55" s="43" t="str">
        <f t="shared" si="41"/>
        <v>Nvt</v>
      </c>
      <c r="AE55" s="43" t="str">
        <f t="shared" si="41"/>
        <v>Nvt</v>
      </c>
      <c r="AF55" s="43" t="str">
        <f t="shared" si="41"/>
        <v>Nvt</v>
      </c>
      <c r="AG55" s="43" t="str">
        <f t="shared" si="41"/>
        <v>Nvt</v>
      </c>
      <c r="AH55" s="43" t="str">
        <f t="shared" si="41"/>
        <v>Nvt</v>
      </c>
      <c r="AI55" s="43" t="str">
        <f t="shared" si="41"/>
        <v>Nvt</v>
      </c>
      <c r="AJ55" s="43" t="str">
        <f t="shared" si="41"/>
        <v>Nvt</v>
      </c>
      <c r="AK55" s="43" t="str">
        <f t="shared" si="42"/>
        <v>Nvt</v>
      </c>
      <c r="AL55" s="43" t="str">
        <f t="shared" si="42"/>
        <v>Nvt</v>
      </c>
      <c r="AM55" s="43" t="str">
        <f t="shared" si="42"/>
        <v>Nvt</v>
      </c>
      <c r="AN55" s="43" t="str">
        <f t="shared" si="42"/>
        <v>Nvt</v>
      </c>
      <c r="AO55" s="43" t="str">
        <f t="shared" si="42"/>
        <v>Nvt</v>
      </c>
      <c r="AP55" s="43" t="str">
        <f t="shared" si="42"/>
        <v>Nvt</v>
      </c>
      <c r="AQ55" s="43" t="str">
        <f t="shared" si="42"/>
        <v>Nvt</v>
      </c>
      <c r="AR55" s="43" t="str">
        <f t="shared" si="42"/>
        <v>Nvt</v>
      </c>
      <c r="AS55" s="43" t="str">
        <f t="shared" si="42"/>
        <v>Nvt</v>
      </c>
      <c r="AT55" s="43" t="str">
        <f t="shared" si="42"/>
        <v>Nvt</v>
      </c>
      <c r="AU55" s="43" t="str">
        <f t="shared" si="43"/>
        <v>Nvt</v>
      </c>
      <c r="AV55" s="43" t="str">
        <f t="shared" si="43"/>
        <v>Nvt</v>
      </c>
      <c r="AW55" s="43" t="str">
        <f t="shared" si="43"/>
        <v>Nvt</v>
      </c>
      <c r="AX55" s="43" t="str">
        <f t="shared" si="43"/>
        <v>Ja</v>
      </c>
      <c r="AY55" s="43" t="str">
        <f t="shared" si="43"/>
        <v>Ja</v>
      </c>
      <c r="AZ55" s="43" t="str">
        <f t="shared" si="43"/>
        <v>Nee</v>
      </c>
      <c r="BA55" s="43" t="str">
        <f t="shared" si="43"/>
        <v>Ja</v>
      </c>
      <c r="BB55" s="43" t="str">
        <f t="shared" si="43"/>
        <v>Ja</v>
      </c>
      <c r="BC55" s="43" t="str">
        <f t="shared" si="43"/>
        <v>Optie</v>
      </c>
      <c r="BD55" s="43" t="str">
        <f t="shared" si="43"/>
        <v>Ja</v>
      </c>
      <c r="BE55" s="43" t="str">
        <f t="shared" si="43"/>
        <v>Ja</v>
      </c>
      <c r="BF55" s="43" t="str">
        <f t="shared" si="43"/>
        <v>Nvt</v>
      </c>
      <c r="BG55" s="43" t="str">
        <f t="shared" si="43"/>
        <v>Nvt</v>
      </c>
      <c r="BH55" s="129" t="s">
        <v>878</v>
      </c>
      <c r="BI55" s="43" t="str">
        <f t="shared" si="44"/>
        <v>Ja</v>
      </c>
      <c r="BJ55" s="43" t="str">
        <f t="shared" si="44"/>
        <v>Ja</v>
      </c>
      <c r="BK55" s="43" t="str">
        <f t="shared" si="44"/>
        <v>Optie</v>
      </c>
      <c r="BL55" s="43" t="str">
        <f t="shared" si="44"/>
        <v>Ja</v>
      </c>
      <c r="BM55" s="43" t="str">
        <f t="shared" si="44"/>
        <v>Ja</v>
      </c>
      <c r="BN55" s="43" t="str">
        <f t="shared" si="44"/>
        <v>Ja</v>
      </c>
      <c r="BO55" s="43" t="str">
        <f t="shared" si="44"/>
        <v>Nee</v>
      </c>
      <c r="BP55" s="43" t="str">
        <f t="shared" si="44"/>
        <v>Ja</v>
      </c>
      <c r="BQ55" s="43" t="str">
        <f t="shared" si="44"/>
        <v>Nee</v>
      </c>
      <c r="BR55" s="43" t="str">
        <f t="shared" si="44"/>
        <v>Nee</v>
      </c>
      <c r="BS55" s="43" t="str">
        <f t="shared" si="45"/>
        <v>Ja</v>
      </c>
      <c r="BT55" s="43" t="str">
        <f t="shared" si="45"/>
        <v>Ja</v>
      </c>
      <c r="BU55" s="43" t="str">
        <f t="shared" si="45"/>
        <v>Ja</v>
      </c>
      <c r="BV55" s="43" t="str">
        <f t="shared" si="45"/>
        <v>Ja</v>
      </c>
      <c r="BW55" s="43" t="str">
        <f t="shared" si="45"/>
        <v>Ja</v>
      </c>
      <c r="BX55" s="43" t="str">
        <f t="shared" si="45"/>
        <v>Ja</v>
      </c>
      <c r="BY55" s="43" t="str">
        <f t="shared" si="45"/>
        <v>Ja</v>
      </c>
      <c r="BZ55" s="43" t="str">
        <f t="shared" si="45"/>
        <v>Optie</v>
      </c>
      <c r="CA55" s="43" t="str">
        <f t="shared" si="45"/>
        <v>Ja</v>
      </c>
      <c r="CB55" s="43" t="str">
        <f t="shared" si="45"/>
        <v>Ja</v>
      </c>
      <c r="CC55" s="43" t="str">
        <f t="shared" si="46"/>
        <v>Nee</v>
      </c>
      <c r="CD55" s="43" t="str">
        <f t="shared" si="46"/>
        <v>Ja</v>
      </c>
      <c r="CE55" s="43" t="str">
        <f t="shared" si="46"/>
        <v>Nee</v>
      </c>
      <c r="CF55" s="43" t="str">
        <f t="shared" si="46"/>
        <v>Nvt</v>
      </c>
      <c r="CG55" s="43" t="str">
        <f t="shared" si="46"/>
        <v>Nvt</v>
      </c>
      <c r="CH55" s="43" t="str">
        <f t="shared" si="46"/>
        <v>Nvt</v>
      </c>
      <c r="CI55" s="43" t="str">
        <f t="shared" si="46"/>
        <v>Nvt</v>
      </c>
      <c r="CJ55" s="43" t="str">
        <f t="shared" si="46"/>
        <v>Nvt</v>
      </c>
      <c r="CK55" s="43" t="str">
        <f t="shared" si="46"/>
        <v>Nvt</v>
      </c>
      <c r="CL55" s="43" t="str">
        <f t="shared" si="46"/>
        <v>Nvt</v>
      </c>
      <c r="CM55" s="43" t="str">
        <f t="shared" si="47"/>
        <v>Nvt</v>
      </c>
      <c r="CN55" s="43" t="str">
        <f t="shared" si="47"/>
        <v>Nvt</v>
      </c>
      <c r="CO55" s="43" t="str">
        <f t="shared" si="47"/>
        <v>Nvt</v>
      </c>
      <c r="CP55" s="43" t="str">
        <f t="shared" si="47"/>
        <v>Nvt</v>
      </c>
      <c r="CQ55" s="43" t="str">
        <f t="shared" si="47"/>
        <v>Nvt</v>
      </c>
      <c r="CR55" s="43" t="str">
        <f t="shared" si="47"/>
        <v>Nvt</v>
      </c>
      <c r="CS55" s="43" t="str">
        <f t="shared" si="47"/>
        <v>Nvt</v>
      </c>
      <c r="CT55" s="43" t="str">
        <f t="shared" si="47"/>
        <v>Nvt</v>
      </c>
      <c r="CU55" s="43" t="str">
        <f t="shared" si="47"/>
        <v>Nvt</v>
      </c>
      <c r="CV55" s="43" t="str">
        <f t="shared" si="47"/>
        <v>Nvt</v>
      </c>
      <c r="CW55" s="43" t="str">
        <f t="shared" si="48"/>
        <v>Nvt</v>
      </c>
      <c r="CX55" s="43" t="str">
        <f t="shared" si="48"/>
        <v>Nvt</v>
      </c>
      <c r="CY55" s="43" t="str">
        <f t="shared" si="48"/>
        <v>Nvt</v>
      </c>
      <c r="CZ55" s="43" t="str">
        <f t="shared" si="48"/>
        <v>Nvt</v>
      </c>
      <c r="DA55" s="43" t="str">
        <f t="shared" si="48"/>
        <v>Nvt</v>
      </c>
      <c r="DB55" s="43" t="str">
        <f t="shared" si="48"/>
        <v>Nvt</v>
      </c>
      <c r="DC55" s="43" t="str">
        <f t="shared" si="48"/>
        <v>Nvt</v>
      </c>
      <c r="DD55" s="43" t="str">
        <f t="shared" si="48"/>
        <v>Nvt</v>
      </c>
      <c r="DE55" s="43" t="str">
        <f t="shared" si="48"/>
        <v>Nvt</v>
      </c>
      <c r="DF55" s="43" t="str">
        <f t="shared" si="48"/>
        <v>Nvt</v>
      </c>
      <c r="DG55" s="43" t="str">
        <f t="shared" si="49"/>
        <v>Nvt</v>
      </c>
      <c r="DH55" s="43" t="str">
        <f t="shared" si="49"/>
        <v>Nvt</v>
      </c>
      <c r="DI55" s="43" t="str">
        <f t="shared" si="49"/>
        <v>Nvt</v>
      </c>
      <c r="DJ55" s="43" t="str">
        <f t="shared" si="49"/>
        <v>Nvt</v>
      </c>
      <c r="DK55" s="43" t="str">
        <f t="shared" si="49"/>
        <v>Nvt</v>
      </c>
      <c r="DL55" s="43" t="str">
        <f t="shared" si="49"/>
        <v>Nvt</v>
      </c>
      <c r="DM55" s="43" t="str">
        <f t="shared" si="49"/>
        <v>Nvt</v>
      </c>
      <c r="DN55" s="43" t="str">
        <f t="shared" si="49"/>
        <v>Nvt</v>
      </c>
      <c r="DO55" s="43" t="str">
        <f t="shared" si="49"/>
        <v>Nvt</v>
      </c>
      <c r="DP55" s="43" t="str">
        <f t="shared" si="49"/>
        <v>Nvt</v>
      </c>
      <c r="DQ55" s="43" t="str">
        <f t="shared" si="50"/>
        <v>Nvt</v>
      </c>
      <c r="DR55" s="43" t="str">
        <f t="shared" si="50"/>
        <v>Nvt</v>
      </c>
      <c r="DS55" s="43" t="str">
        <f t="shared" si="50"/>
        <v>Nvt</v>
      </c>
      <c r="DT55" s="43" t="str">
        <f t="shared" si="50"/>
        <v>Nvt</v>
      </c>
      <c r="DU55" s="43" t="str">
        <f t="shared" si="50"/>
        <v>Nvt</v>
      </c>
      <c r="DV55" s="43" t="str">
        <f t="shared" si="50"/>
        <v>Nvt</v>
      </c>
      <c r="DW55" s="43" t="str">
        <f t="shared" si="50"/>
        <v>Nvt</v>
      </c>
      <c r="DX55" s="43" t="str">
        <f t="shared" si="50"/>
        <v>Nvt</v>
      </c>
      <c r="DY55" s="43" t="str">
        <f t="shared" si="50"/>
        <v>Nvt</v>
      </c>
      <c r="DZ55" s="43" t="str">
        <f t="shared" si="50"/>
        <v>Nvt</v>
      </c>
      <c r="EA55" s="43" t="str">
        <f t="shared" si="51"/>
        <v>Nvt</v>
      </c>
      <c r="EB55" s="43" t="str">
        <f t="shared" si="51"/>
        <v>Nvt</v>
      </c>
      <c r="EC55" s="43" t="str">
        <f t="shared" si="51"/>
        <v>Nvt</v>
      </c>
      <c r="ED55" s="43" t="str">
        <f t="shared" si="51"/>
        <v>Ja</v>
      </c>
      <c r="EE55" s="43" t="str">
        <f t="shared" si="51"/>
        <v>Ja</v>
      </c>
      <c r="EF55" s="43" t="str">
        <f t="shared" si="51"/>
        <v>Ja</v>
      </c>
      <c r="EG55" s="43" t="str">
        <f t="shared" si="51"/>
        <v>Optie</v>
      </c>
      <c r="EH55" s="43" t="str">
        <f t="shared" si="51"/>
        <v>Ja</v>
      </c>
      <c r="EI55" s="43" t="str">
        <f t="shared" si="51"/>
        <v>Ja</v>
      </c>
      <c r="EJ55" s="43" t="str">
        <f t="shared" si="51"/>
        <v>Ja</v>
      </c>
      <c r="EK55" s="43" t="str">
        <f t="shared" si="52"/>
        <v>Ja</v>
      </c>
      <c r="EL55" s="43" t="str">
        <f t="shared" si="52"/>
        <v>Ja</v>
      </c>
      <c r="EM55" s="43" t="str">
        <f t="shared" si="52"/>
        <v>Optie</v>
      </c>
      <c r="EN55" s="43" t="str">
        <f t="shared" si="52"/>
        <v>Ja</v>
      </c>
      <c r="EO55" s="43" t="str">
        <f t="shared" si="52"/>
        <v>Ja</v>
      </c>
      <c r="EP55" s="43" t="str">
        <f t="shared" si="52"/>
        <v>Ja</v>
      </c>
      <c r="EQ55" s="43" t="str">
        <f t="shared" si="52"/>
        <v>Optie</v>
      </c>
      <c r="ER55" s="43" t="str">
        <f t="shared" si="52"/>
        <v>Nee</v>
      </c>
      <c r="ES55" s="43" t="str">
        <f t="shared" si="52"/>
        <v>Nvt</v>
      </c>
      <c r="ET55" s="43" t="str">
        <f t="shared" si="52"/>
        <v>Nvt</v>
      </c>
      <c r="EU55" s="43" t="str">
        <f t="shared" si="53"/>
        <v>Nvt</v>
      </c>
      <c r="EV55" s="43" t="str">
        <f t="shared" si="53"/>
        <v>Nvt</v>
      </c>
      <c r="EW55" s="43" t="str">
        <f t="shared" si="53"/>
        <v>Ja</v>
      </c>
      <c r="EX55" s="43" t="str">
        <f t="shared" si="53"/>
        <v>Ja</v>
      </c>
      <c r="EY55" s="43" t="str">
        <f t="shared" si="53"/>
        <v>Ja</v>
      </c>
      <c r="EZ55" s="43" t="str">
        <f t="shared" si="53"/>
        <v>Optie</v>
      </c>
      <c r="FA55" s="43" t="str">
        <f t="shared" si="53"/>
        <v>Ja</v>
      </c>
      <c r="FB55" s="43" t="str">
        <f t="shared" si="53"/>
        <v>Ja</v>
      </c>
      <c r="FC55" s="43" t="str">
        <f t="shared" si="53"/>
        <v>Ja</v>
      </c>
      <c r="FD55" s="43" t="str">
        <f t="shared" si="53"/>
        <v>Optie</v>
      </c>
      <c r="FE55" s="43" t="str">
        <f t="shared" si="54"/>
        <v>Ja</v>
      </c>
      <c r="FF55" s="43" t="str">
        <f t="shared" si="54"/>
        <v>Ja</v>
      </c>
      <c r="FG55" s="43" t="str">
        <f t="shared" si="54"/>
        <v>Optie</v>
      </c>
      <c r="FH55" s="43" t="str">
        <f t="shared" si="54"/>
        <v>Ja</v>
      </c>
      <c r="FI55" s="43" t="str">
        <f t="shared" si="54"/>
        <v>Ja</v>
      </c>
      <c r="FJ55" s="43" t="str">
        <f t="shared" si="54"/>
        <v>Ja</v>
      </c>
      <c r="FK55" s="43" t="str">
        <f t="shared" si="54"/>
        <v>Ja</v>
      </c>
      <c r="FL55" s="43" t="str">
        <f t="shared" si="54"/>
        <v>Ja</v>
      </c>
      <c r="FM55" s="43" t="str">
        <f t="shared" si="54"/>
        <v>Optie</v>
      </c>
      <c r="FN55" s="43" t="str">
        <f t="shared" si="54"/>
        <v>Optie</v>
      </c>
      <c r="FO55" s="43" t="str">
        <f t="shared" si="55"/>
        <v>Optie</v>
      </c>
      <c r="FP55" s="43" t="str">
        <f t="shared" si="55"/>
        <v>Optie</v>
      </c>
      <c r="FQ55" s="43" t="str">
        <f t="shared" si="55"/>
        <v>Nee</v>
      </c>
      <c r="FR55" s="43" t="str">
        <f t="shared" si="55"/>
        <v>Optie</v>
      </c>
      <c r="FS55" s="43" t="str">
        <f t="shared" si="55"/>
        <v>Ja</v>
      </c>
      <c r="FT55" s="43" t="str">
        <f t="shared" si="55"/>
        <v>Ja</v>
      </c>
      <c r="FU55" s="43" t="str">
        <f t="shared" si="55"/>
        <v>Ja</v>
      </c>
      <c r="FV55" s="43" t="str">
        <f t="shared" si="55"/>
        <v>Ja</v>
      </c>
      <c r="FW55" s="43" t="str">
        <f t="shared" si="55"/>
        <v>Optie</v>
      </c>
      <c r="FX55" s="43" t="str">
        <f t="shared" si="55"/>
        <v>Ja</v>
      </c>
      <c r="FY55" s="43" t="str">
        <f t="shared" si="56"/>
        <v>Ja</v>
      </c>
      <c r="FZ55" s="43" t="str">
        <f t="shared" si="56"/>
        <v>Ja</v>
      </c>
      <c r="GA55" s="43" t="str">
        <f t="shared" si="56"/>
        <v>Ja</v>
      </c>
      <c r="GB55" s="43" t="str">
        <f t="shared" si="56"/>
        <v>Ja</v>
      </c>
      <c r="GC55" s="43" t="str">
        <f t="shared" si="56"/>
        <v>Ja</v>
      </c>
      <c r="GD55" s="43" t="str">
        <f t="shared" si="56"/>
        <v>Ja</v>
      </c>
      <c r="GE55" s="43" t="str">
        <f t="shared" si="56"/>
        <v>Ja</v>
      </c>
      <c r="GF55" s="43" t="str">
        <f t="shared" si="56"/>
        <v>Nee</v>
      </c>
    </row>
    <row r="56" spans="1:188" x14ac:dyDescent="0.3">
      <c r="A56" s="45"/>
      <c r="B56" s="47" t="s">
        <v>732</v>
      </c>
      <c r="C56" s="47" t="s">
        <v>502</v>
      </c>
      <c r="D56" s="45" t="s">
        <v>335</v>
      </c>
      <c r="E56" s="45" t="s">
        <v>337</v>
      </c>
      <c r="F56" s="45" t="s">
        <v>433</v>
      </c>
      <c r="G56" s="43" t="s">
        <v>495</v>
      </c>
      <c r="H56" s="43" t="s">
        <v>497</v>
      </c>
      <c r="I56" s="119" t="s">
        <v>498</v>
      </c>
      <c r="J56" s="119" t="s">
        <v>833</v>
      </c>
      <c r="K56" s="119" t="s">
        <v>851</v>
      </c>
      <c r="L56" s="50">
        <v>24</v>
      </c>
      <c r="M56" s="119"/>
      <c r="N56" s="119"/>
      <c r="O56" s="119"/>
      <c r="P56" s="129" t="s">
        <v>507</v>
      </c>
      <c r="Q56" s="43" t="str">
        <f t="shared" si="40"/>
        <v>Ja</v>
      </c>
      <c r="R56" s="43" t="str">
        <f t="shared" si="40"/>
        <v>Ja</v>
      </c>
      <c r="S56" s="43" t="str">
        <f t="shared" si="40"/>
        <v>Optie</v>
      </c>
      <c r="T56" s="43" t="str">
        <f t="shared" si="40"/>
        <v>Ja</v>
      </c>
      <c r="U56" s="43" t="str">
        <f t="shared" si="40"/>
        <v>Ja</v>
      </c>
      <c r="V56" s="43" t="str">
        <f t="shared" si="40"/>
        <v>Ja</v>
      </c>
      <c r="W56" s="43" t="str">
        <f t="shared" si="40"/>
        <v>Nee</v>
      </c>
      <c r="X56" s="43" t="str">
        <f t="shared" si="40"/>
        <v>Ja</v>
      </c>
      <c r="Y56" s="43" t="str">
        <f t="shared" si="40"/>
        <v>Nee</v>
      </c>
      <c r="Z56" s="43" t="str">
        <f t="shared" si="40"/>
        <v>Nee</v>
      </c>
      <c r="AA56" s="43" t="str">
        <f t="shared" si="41"/>
        <v>Optie</v>
      </c>
      <c r="AB56" s="43" t="str">
        <f t="shared" si="41"/>
        <v>Nee</v>
      </c>
      <c r="AC56" s="43" t="str">
        <f t="shared" si="41"/>
        <v>Nvt</v>
      </c>
      <c r="AD56" s="43" t="str">
        <f t="shared" si="41"/>
        <v>Nvt</v>
      </c>
      <c r="AE56" s="43" t="str">
        <f t="shared" si="41"/>
        <v>Nvt</v>
      </c>
      <c r="AF56" s="43" t="str">
        <f t="shared" si="41"/>
        <v>Nvt</v>
      </c>
      <c r="AG56" s="43" t="str">
        <f t="shared" si="41"/>
        <v>Nvt</v>
      </c>
      <c r="AH56" s="43" t="str">
        <f t="shared" si="41"/>
        <v>Nvt</v>
      </c>
      <c r="AI56" s="43" t="str">
        <f t="shared" si="41"/>
        <v>Nvt</v>
      </c>
      <c r="AJ56" s="43" t="str">
        <f t="shared" si="41"/>
        <v>Nvt</v>
      </c>
      <c r="AK56" s="43" t="str">
        <f t="shared" si="42"/>
        <v>Nvt</v>
      </c>
      <c r="AL56" s="43" t="str">
        <f t="shared" si="42"/>
        <v>Nvt</v>
      </c>
      <c r="AM56" s="43" t="str">
        <f t="shared" si="42"/>
        <v>Nvt</v>
      </c>
      <c r="AN56" s="43" t="str">
        <f t="shared" si="42"/>
        <v>Nvt</v>
      </c>
      <c r="AO56" s="43" t="str">
        <f t="shared" si="42"/>
        <v>Nvt</v>
      </c>
      <c r="AP56" s="43" t="str">
        <f t="shared" si="42"/>
        <v>Nvt</v>
      </c>
      <c r="AQ56" s="43" t="str">
        <f t="shared" si="42"/>
        <v>Nvt</v>
      </c>
      <c r="AR56" s="43" t="str">
        <f t="shared" si="42"/>
        <v>Nvt</v>
      </c>
      <c r="AS56" s="43" t="str">
        <f t="shared" si="42"/>
        <v>Nvt</v>
      </c>
      <c r="AT56" s="43" t="str">
        <f t="shared" si="42"/>
        <v>Nvt</v>
      </c>
      <c r="AU56" s="43" t="str">
        <f t="shared" si="43"/>
        <v>Nvt</v>
      </c>
      <c r="AV56" s="43" t="str">
        <f t="shared" si="43"/>
        <v>Nvt</v>
      </c>
      <c r="AW56" s="43" t="str">
        <f t="shared" si="43"/>
        <v>Nvt</v>
      </c>
      <c r="AX56" s="43" t="str">
        <f t="shared" si="43"/>
        <v>Ja</v>
      </c>
      <c r="AY56" s="43" t="str">
        <f t="shared" si="43"/>
        <v>Ja</v>
      </c>
      <c r="AZ56" s="43" t="str">
        <f t="shared" si="43"/>
        <v>Nee</v>
      </c>
      <c r="BA56" s="43" t="str">
        <f t="shared" si="43"/>
        <v>Ja</v>
      </c>
      <c r="BB56" s="43" t="str">
        <f t="shared" si="43"/>
        <v>Ja</v>
      </c>
      <c r="BC56" s="43" t="str">
        <f t="shared" si="43"/>
        <v>Optie</v>
      </c>
      <c r="BD56" s="43" t="str">
        <f t="shared" si="43"/>
        <v>Ja</v>
      </c>
      <c r="BE56" s="43" t="str">
        <f t="shared" si="43"/>
        <v>Ja</v>
      </c>
      <c r="BF56" s="43" t="str">
        <f t="shared" si="43"/>
        <v>Nvt</v>
      </c>
      <c r="BG56" s="43" t="str">
        <f t="shared" si="43"/>
        <v>Nvt</v>
      </c>
      <c r="BH56" s="129" t="s">
        <v>878</v>
      </c>
      <c r="BI56" s="43" t="str">
        <f t="shared" si="44"/>
        <v>Ja</v>
      </c>
      <c r="BJ56" s="43" t="str">
        <f t="shared" si="44"/>
        <v>Ja</v>
      </c>
      <c r="BK56" s="43" t="str">
        <f t="shared" si="44"/>
        <v>Optie</v>
      </c>
      <c r="BL56" s="43" t="str">
        <f t="shared" si="44"/>
        <v>Ja</v>
      </c>
      <c r="BM56" s="43" t="str">
        <f t="shared" si="44"/>
        <v>Ja</v>
      </c>
      <c r="BN56" s="43" t="str">
        <f t="shared" si="44"/>
        <v>Ja</v>
      </c>
      <c r="BO56" s="43" t="str">
        <f t="shared" si="44"/>
        <v>Nee</v>
      </c>
      <c r="BP56" s="43" t="str">
        <f t="shared" si="44"/>
        <v>Ja</v>
      </c>
      <c r="BQ56" s="43" t="str">
        <f t="shared" si="44"/>
        <v>Nee</v>
      </c>
      <c r="BR56" s="43" t="str">
        <f t="shared" si="44"/>
        <v>Nee</v>
      </c>
      <c r="BS56" s="43" t="str">
        <f t="shared" si="45"/>
        <v>Ja</v>
      </c>
      <c r="BT56" s="43" t="str">
        <f t="shared" si="45"/>
        <v>Ja</v>
      </c>
      <c r="BU56" s="43" t="str">
        <f t="shared" si="45"/>
        <v>Ja</v>
      </c>
      <c r="BV56" s="43" t="str">
        <f t="shared" si="45"/>
        <v>Ja</v>
      </c>
      <c r="BW56" s="43" t="str">
        <f t="shared" si="45"/>
        <v>Ja</v>
      </c>
      <c r="BX56" s="43" t="str">
        <f t="shared" si="45"/>
        <v>Ja</v>
      </c>
      <c r="BY56" s="43" t="str">
        <f t="shared" si="45"/>
        <v>Ja</v>
      </c>
      <c r="BZ56" s="43" t="str">
        <f t="shared" si="45"/>
        <v>Optie</v>
      </c>
      <c r="CA56" s="43" t="str">
        <f t="shared" si="45"/>
        <v>Ja</v>
      </c>
      <c r="CB56" s="43" t="str">
        <f t="shared" si="45"/>
        <v>Ja</v>
      </c>
      <c r="CC56" s="43" t="str">
        <f t="shared" si="46"/>
        <v>Nee</v>
      </c>
      <c r="CD56" s="43" t="str">
        <f t="shared" si="46"/>
        <v>Ja</v>
      </c>
      <c r="CE56" s="43" t="str">
        <f t="shared" si="46"/>
        <v>Nee</v>
      </c>
      <c r="CF56" s="43" t="str">
        <f t="shared" si="46"/>
        <v>Nvt</v>
      </c>
      <c r="CG56" s="43" t="str">
        <f t="shared" si="46"/>
        <v>Nvt</v>
      </c>
      <c r="CH56" s="43" t="str">
        <f t="shared" si="46"/>
        <v>Nvt</v>
      </c>
      <c r="CI56" s="43" t="str">
        <f t="shared" si="46"/>
        <v>Nvt</v>
      </c>
      <c r="CJ56" s="43" t="str">
        <f t="shared" si="46"/>
        <v>Nvt</v>
      </c>
      <c r="CK56" s="43" t="str">
        <f t="shared" si="46"/>
        <v>Nvt</v>
      </c>
      <c r="CL56" s="43" t="str">
        <f t="shared" si="46"/>
        <v>Nvt</v>
      </c>
      <c r="CM56" s="43" t="str">
        <f t="shared" si="47"/>
        <v>Nvt</v>
      </c>
      <c r="CN56" s="43" t="str">
        <f t="shared" si="47"/>
        <v>Nvt</v>
      </c>
      <c r="CO56" s="43" t="str">
        <f t="shared" si="47"/>
        <v>Nvt</v>
      </c>
      <c r="CP56" s="43" t="str">
        <f t="shared" si="47"/>
        <v>Nvt</v>
      </c>
      <c r="CQ56" s="43" t="str">
        <f t="shared" si="47"/>
        <v>Nvt</v>
      </c>
      <c r="CR56" s="43" t="str">
        <f t="shared" si="47"/>
        <v>Nvt</v>
      </c>
      <c r="CS56" s="43" t="str">
        <f t="shared" si="47"/>
        <v>Nvt</v>
      </c>
      <c r="CT56" s="43" t="str">
        <f t="shared" si="47"/>
        <v>Nvt</v>
      </c>
      <c r="CU56" s="43" t="str">
        <f t="shared" si="47"/>
        <v>Nvt</v>
      </c>
      <c r="CV56" s="43" t="str">
        <f t="shared" si="47"/>
        <v>Nvt</v>
      </c>
      <c r="CW56" s="43" t="str">
        <f t="shared" si="48"/>
        <v>Nvt</v>
      </c>
      <c r="CX56" s="43" t="str">
        <f t="shared" si="48"/>
        <v>Nvt</v>
      </c>
      <c r="CY56" s="43" t="str">
        <f t="shared" si="48"/>
        <v>Nvt</v>
      </c>
      <c r="CZ56" s="43" t="str">
        <f t="shared" si="48"/>
        <v>Nvt</v>
      </c>
      <c r="DA56" s="43" t="str">
        <f t="shared" si="48"/>
        <v>Nvt</v>
      </c>
      <c r="DB56" s="43" t="str">
        <f t="shared" si="48"/>
        <v>Nvt</v>
      </c>
      <c r="DC56" s="43" t="str">
        <f t="shared" si="48"/>
        <v>Nvt</v>
      </c>
      <c r="DD56" s="43" t="str">
        <f t="shared" si="48"/>
        <v>Nvt</v>
      </c>
      <c r="DE56" s="43" t="str">
        <f t="shared" si="48"/>
        <v>Nvt</v>
      </c>
      <c r="DF56" s="43" t="str">
        <f t="shared" si="48"/>
        <v>Nvt</v>
      </c>
      <c r="DG56" s="43" t="str">
        <f t="shared" si="49"/>
        <v>Nvt</v>
      </c>
      <c r="DH56" s="43" t="str">
        <f t="shared" si="49"/>
        <v>Nvt</v>
      </c>
      <c r="DI56" s="43" t="str">
        <f t="shared" si="49"/>
        <v>Nvt</v>
      </c>
      <c r="DJ56" s="43" t="str">
        <f t="shared" si="49"/>
        <v>Nvt</v>
      </c>
      <c r="DK56" s="43" t="str">
        <f t="shared" si="49"/>
        <v>Nvt</v>
      </c>
      <c r="DL56" s="43" t="str">
        <f t="shared" si="49"/>
        <v>Nvt</v>
      </c>
      <c r="DM56" s="43" t="str">
        <f t="shared" si="49"/>
        <v>Nvt</v>
      </c>
      <c r="DN56" s="43" t="str">
        <f t="shared" si="49"/>
        <v>Nvt</v>
      </c>
      <c r="DO56" s="43" t="str">
        <f t="shared" si="49"/>
        <v>Nvt</v>
      </c>
      <c r="DP56" s="43" t="str">
        <f t="shared" si="49"/>
        <v>Nvt</v>
      </c>
      <c r="DQ56" s="43" t="str">
        <f t="shared" si="50"/>
        <v>Nvt</v>
      </c>
      <c r="DR56" s="43" t="str">
        <f t="shared" si="50"/>
        <v>Nvt</v>
      </c>
      <c r="DS56" s="43" t="str">
        <f t="shared" si="50"/>
        <v>Nvt</v>
      </c>
      <c r="DT56" s="43" t="str">
        <f t="shared" si="50"/>
        <v>Nvt</v>
      </c>
      <c r="DU56" s="43" t="str">
        <f t="shared" si="50"/>
        <v>Nvt</v>
      </c>
      <c r="DV56" s="43" t="str">
        <f t="shared" si="50"/>
        <v>Nvt</v>
      </c>
      <c r="DW56" s="43" t="str">
        <f t="shared" si="50"/>
        <v>Nvt</v>
      </c>
      <c r="DX56" s="43" t="str">
        <f t="shared" si="50"/>
        <v>Nvt</v>
      </c>
      <c r="DY56" s="43" t="str">
        <f t="shared" si="50"/>
        <v>Nvt</v>
      </c>
      <c r="DZ56" s="43" t="str">
        <f t="shared" si="50"/>
        <v>Nvt</v>
      </c>
      <c r="EA56" s="43" t="str">
        <f t="shared" si="51"/>
        <v>Nvt</v>
      </c>
      <c r="EB56" s="43" t="str">
        <f t="shared" si="51"/>
        <v>Nvt</v>
      </c>
      <c r="EC56" s="43" t="str">
        <f t="shared" si="51"/>
        <v>Nvt</v>
      </c>
      <c r="ED56" s="43" t="str">
        <f t="shared" si="51"/>
        <v>Ja</v>
      </c>
      <c r="EE56" s="43" t="str">
        <f t="shared" si="51"/>
        <v>Ja</v>
      </c>
      <c r="EF56" s="43" t="str">
        <f t="shared" si="51"/>
        <v>Ja</v>
      </c>
      <c r="EG56" s="43" t="str">
        <f t="shared" si="51"/>
        <v>Optie</v>
      </c>
      <c r="EH56" s="43" t="str">
        <f t="shared" si="51"/>
        <v>Ja</v>
      </c>
      <c r="EI56" s="43" t="str">
        <f t="shared" si="51"/>
        <v>Ja</v>
      </c>
      <c r="EJ56" s="43" t="str">
        <f t="shared" si="51"/>
        <v>Ja</v>
      </c>
      <c r="EK56" s="43" t="str">
        <f t="shared" si="52"/>
        <v>Ja</v>
      </c>
      <c r="EL56" s="43" t="str">
        <f t="shared" si="52"/>
        <v>Ja</v>
      </c>
      <c r="EM56" s="43" t="str">
        <f t="shared" si="52"/>
        <v>Optie</v>
      </c>
      <c r="EN56" s="43" t="str">
        <f t="shared" si="52"/>
        <v>Ja</v>
      </c>
      <c r="EO56" s="43" t="str">
        <f t="shared" si="52"/>
        <v>Ja</v>
      </c>
      <c r="EP56" s="43" t="str">
        <f t="shared" si="52"/>
        <v>Ja</v>
      </c>
      <c r="EQ56" s="43" t="str">
        <f t="shared" si="52"/>
        <v>Optie</v>
      </c>
      <c r="ER56" s="43" t="str">
        <f t="shared" si="52"/>
        <v>Nee</v>
      </c>
      <c r="ES56" s="43" t="str">
        <f t="shared" si="52"/>
        <v>Nvt</v>
      </c>
      <c r="ET56" s="43" t="str">
        <f t="shared" si="52"/>
        <v>Nvt</v>
      </c>
      <c r="EU56" s="43" t="str">
        <f t="shared" si="53"/>
        <v>Nvt</v>
      </c>
      <c r="EV56" s="43" t="str">
        <f t="shared" si="53"/>
        <v>Nvt</v>
      </c>
      <c r="EW56" s="43" t="str">
        <f t="shared" si="53"/>
        <v>Ja</v>
      </c>
      <c r="EX56" s="43" t="str">
        <f t="shared" si="53"/>
        <v>Ja</v>
      </c>
      <c r="EY56" s="43" t="str">
        <f t="shared" si="53"/>
        <v>Ja</v>
      </c>
      <c r="EZ56" s="43" t="str">
        <f t="shared" si="53"/>
        <v>Optie</v>
      </c>
      <c r="FA56" s="43" t="str">
        <f t="shared" si="53"/>
        <v>Ja</v>
      </c>
      <c r="FB56" s="43" t="str">
        <f t="shared" si="53"/>
        <v>Ja</v>
      </c>
      <c r="FC56" s="43" t="str">
        <f t="shared" si="53"/>
        <v>Ja</v>
      </c>
      <c r="FD56" s="43" t="str">
        <f t="shared" si="53"/>
        <v>Optie</v>
      </c>
      <c r="FE56" s="43" t="str">
        <f t="shared" si="54"/>
        <v>Ja</v>
      </c>
      <c r="FF56" s="43" t="str">
        <f t="shared" si="54"/>
        <v>Ja</v>
      </c>
      <c r="FG56" s="43" t="str">
        <f t="shared" si="54"/>
        <v>Optie</v>
      </c>
      <c r="FH56" s="43" t="str">
        <f t="shared" si="54"/>
        <v>Ja</v>
      </c>
      <c r="FI56" s="43" t="str">
        <f t="shared" si="54"/>
        <v>Ja</v>
      </c>
      <c r="FJ56" s="43" t="str">
        <f t="shared" si="54"/>
        <v>Ja</v>
      </c>
      <c r="FK56" s="43" t="str">
        <f t="shared" si="54"/>
        <v>Ja</v>
      </c>
      <c r="FL56" s="43" t="str">
        <f t="shared" si="54"/>
        <v>Ja</v>
      </c>
      <c r="FM56" s="43" t="str">
        <f t="shared" si="54"/>
        <v>Optie</v>
      </c>
      <c r="FN56" s="43" t="str">
        <f t="shared" si="54"/>
        <v>Optie</v>
      </c>
      <c r="FO56" s="43" t="str">
        <f t="shared" si="55"/>
        <v>Optie</v>
      </c>
      <c r="FP56" s="43" t="str">
        <f t="shared" si="55"/>
        <v>Optie</v>
      </c>
      <c r="FQ56" s="43" t="str">
        <f t="shared" si="55"/>
        <v>Nee</v>
      </c>
      <c r="FR56" s="43" t="str">
        <f t="shared" si="55"/>
        <v>Optie</v>
      </c>
      <c r="FS56" s="43" t="str">
        <f t="shared" si="55"/>
        <v>Ja</v>
      </c>
      <c r="FT56" s="43" t="str">
        <f t="shared" si="55"/>
        <v>Ja</v>
      </c>
      <c r="FU56" s="43" t="str">
        <f t="shared" si="55"/>
        <v>Ja</v>
      </c>
      <c r="FV56" s="43" t="str">
        <f t="shared" si="55"/>
        <v>Ja</v>
      </c>
      <c r="FW56" s="43" t="str">
        <f t="shared" si="55"/>
        <v>Optie</v>
      </c>
      <c r="FX56" s="43" t="str">
        <f t="shared" si="55"/>
        <v>Ja</v>
      </c>
      <c r="FY56" s="43" t="str">
        <f t="shared" si="56"/>
        <v>Ja</v>
      </c>
      <c r="FZ56" s="43" t="str">
        <f t="shared" si="56"/>
        <v>Ja</v>
      </c>
      <c r="GA56" s="43" t="str">
        <f t="shared" si="56"/>
        <v>Ja</v>
      </c>
      <c r="GB56" s="43" t="str">
        <f t="shared" si="56"/>
        <v>Ja</v>
      </c>
      <c r="GC56" s="43" t="str">
        <f t="shared" si="56"/>
        <v>Ja</v>
      </c>
      <c r="GD56" s="43" t="str">
        <f t="shared" si="56"/>
        <v>Ja</v>
      </c>
      <c r="GE56" s="43" t="str">
        <f t="shared" si="56"/>
        <v>Ja</v>
      </c>
      <c r="GF56" s="43" t="str">
        <f t="shared" si="56"/>
        <v>Nee</v>
      </c>
    </row>
    <row r="57" spans="1:188" x14ac:dyDescent="0.3">
      <c r="A57" s="45"/>
      <c r="B57" s="47" t="s">
        <v>731</v>
      </c>
      <c r="C57" s="47" t="s">
        <v>502</v>
      </c>
      <c r="D57" s="45" t="s">
        <v>337</v>
      </c>
      <c r="E57" s="45" t="s">
        <v>329</v>
      </c>
      <c r="F57" s="45" t="s">
        <v>337</v>
      </c>
      <c r="G57" s="43" t="s">
        <v>495</v>
      </c>
      <c r="H57" s="43" t="s">
        <v>497</v>
      </c>
      <c r="I57" s="119" t="s">
        <v>496</v>
      </c>
      <c r="J57" s="119" t="s">
        <v>830</v>
      </c>
      <c r="K57" s="119" t="s">
        <v>844</v>
      </c>
      <c r="L57" s="50">
        <v>11</v>
      </c>
      <c r="M57" s="119"/>
      <c r="N57" s="119"/>
      <c r="O57" s="119"/>
      <c r="P57" s="129" t="s">
        <v>507</v>
      </c>
      <c r="Q57" s="43" t="str">
        <f t="shared" si="40"/>
        <v>Ja</v>
      </c>
      <c r="R57" s="43" t="str">
        <f t="shared" si="40"/>
        <v>Ja</v>
      </c>
      <c r="S57" s="43" t="str">
        <f t="shared" si="40"/>
        <v>Optie</v>
      </c>
      <c r="T57" s="43" t="str">
        <f t="shared" si="40"/>
        <v>Ja</v>
      </c>
      <c r="U57" s="43" t="str">
        <f t="shared" si="40"/>
        <v>Ja</v>
      </c>
      <c r="V57" s="43" t="str">
        <f t="shared" si="40"/>
        <v>Ja</v>
      </c>
      <c r="W57" s="43" t="str">
        <f t="shared" si="40"/>
        <v>Nee</v>
      </c>
      <c r="X57" s="43" t="str">
        <f t="shared" si="40"/>
        <v>Ja</v>
      </c>
      <c r="Y57" s="43" t="str">
        <f t="shared" si="40"/>
        <v>Nee</v>
      </c>
      <c r="Z57" s="43" t="str">
        <f t="shared" si="40"/>
        <v>Nee</v>
      </c>
      <c r="AA57" s="43" t="str">
        <f t="shared" si="41"/>
        <v>Optie</v>
      </c>
      <c r="AB57" s="43" t="str">
        <f t="shared" si="41"/>
        <v>Nee</v>
      </c>
      <c r="AC57" s="43" t="str">
        <f t="shared" si="41"/>
        <v>Nvt</v>
      </c>
      <c r="AD57" s="43" t="str">
        <f t="shared" si="41"/>
        <v>Nvt</v>
      </c>
      <c r="AE57" s="43" t="str">
        <f t="shared" si="41"/>
        <v>Nvt</v>
      </c>
      <c r="AF57" s="43" t="str">
        <f t="shared" si="41"/>
        <v>Nvt</v>
      </c>
      <c r="AG57" s="43" t="str">
        <f t="shared" si="41"/>
        <v>Nvt</v>
      </c>
      <c r="AH57" s="43" t="str">
        <f t="shared" si="41"/>
        <v>Nvt</v>
      </c>
      <c r="AI57" s="43" t="str">
        <f t="shared" si="41"/>
        <v>Nvt</v>
      </c>
      <c r="AJ57" s="43" t="str">
        <f t="shared" si="41"/>
        <v>Nvt</v>
      </c>
      <c r="AK57" s="43" t="str">
        <f t="shared" si="42"/>
        <v>Nvt</v>
      </c>
      <c r="AL57" s="43" t="str">
        <f t="shared" si="42"/>
        <v>Nvt</v>
      </c>
      <c r="AM57" s="43" t="str">
        <f t="shared" si="42"/>
        <v>Nvt</v>
      </c>
      <c r="AN57" s="43" t="str">
        <f t="shared" si="42"/>
        <v>Nvt</v>
      </c>
      <c r="AO57" s="43" t="str">
        <f t="shared" si="42"/>
        <v>Nvt</v>
      </c>
      <c r="AP57" s="43" t="str">
        <f t="shared" si="42"/>
        <v>Nvt</v>
      </c>
      <c r="AQ57" s="43" t="str">
        <f t="shared" si="42"/>
        <v>Nvt</v>
      </c>
      <c r="AR57" s="43" t="str">
        <f t="shared" si="42"/>
        <v>Nvt</v>
      </c>
      <c r="AS57" s="43" t="str">
        <f t="shared" si="42"/>
        <v>Nvt</v>
      </c>
      <c r="AT57" s="43" t="str">
        <f t="shared" si="42"/>
        <v>Nvt</v>
      </c>
      <c r="AU57" s="43" t="str">
        <f t="shared" si="43"/>
        <v>Nvt</v>
      </c>
      <c r="AV57" s="43" t="str">
        <f t="shared" si="43"/>
        <v>Nvt</v>
      </c>
      <c r="AW57" s="43" t="str">
        <f t="shared" si="43"/>
        <v>Nvt</v>
      </c>
      <c r="AX57" s="43" t="str">
        <f t="shared" si="43"/>
        <v>Ja</v>
      </c>
      <c r="AY57" s="43" t="str">
        <f t="shared" si="43"/>
        <v>Ja</v>
      </c>
      <c r="AZ57" s="43" t="str">
        <f t="shared" si="43"/>
        <v>Nee</v>
      </c>
      <c r="BA57" s="43" t="str">
        <f t="shared" si="43"/>
        <v>Ja</v>
      </c>
      <c r="BB57" s="43" t="str">
        <f t="shared" si="43"/>
        <v>Ja</v>
      </c>
      <c r="BC57" s="43" t="str">
        <f t="shared" si="43"/>
        <v>Optie</v>
      </c>
      <c r="BD57" s="43" t="str">
        <f t="shared" si="43"/>
        <v>Ja</v>
      </c>
      <c r="BE57" s="43" t="str">
        <f t="shared" si="43"/>
        <v>Ja</v>
      </c>
      <c r="BF57" s="43" t="str">
        <f t="shared" si="43"/>
        <v>Nvt</v>
      </c>
      <c r="BG57" s="43" t="str">
        <f t="shared" si="43"/>
        <v>Nvt</v>
      </c>
      <c r="BH57" s="129" t="s">
        <v>878</v>
      </c>
      <c r="BI57" s="43" t="str">
        <f t="shared" si="44"/>
        <v>Ja</v>
      </c>
      <c r="BJ57" s="43" t="str">
        <f t="shared" si="44"/>
        <v>Ja</v>
      </c>
      <c r="BK57" s="43" t="str">
        <f t="shared" si="44"/>
        <v>Optie</v>
      </c>
      <c r="BL57" s="43" t="str">
        <f t="shared" si="44"/>
        <v>Ja</v>
      </c>
      <c r="BM57" s="43" t="str">
        <f t="shared" si="44"/>
        <v>Ja</v>
      </c>
      <c r="BN57" s="43" t="str">
        <f t="shared" si="44"/>
        <v>Ja</v>
      </c>
      <c r="BO57" s="43" t="str">
        <f t="shared" si="44"/>
        <v>Nee</v>
      </c>
      <c r="BP57" s="43" t="str">
        <f t="shared" si="44"/>
        <v>Ja</v>
      </c>
      <c r="BQ57" s="43" t="str">
        <f t="shared" si="44"/>
        <v>Nee</v>
      </c>
      <c r="BR57" s="43" t="str">
        <f t="shared" si="44"/>
        <v>Nee</v>
      </c>
      <c r="BS57" s="43" t="str">
        <f t="shared" si="45"/>
        <v>Ja</v>
      </c>
      <c r="BT57" s="43" t="str">
        <f t="shared" si="45"/>
        <v>Ja</v>
      </c>
      <c r="BU57" s="43" t="str">
        <f t="shared" si="45"/>
        <v>Ja</v>
      </c>
      <c r="BV57" s="43" t="str">
        <f t="shared" si="45"/>
        <v>Ja</v>
      </c>
      <c r="BW57" s="43" t="str">
        <f t="shared" si="45"/>
        <v>Ja</v>
      </c>
      <c r="BX57" s="43" t="str">
        <f t="shared" si="45"/>
        <v>Nee</v>
      </c>
      <c r="BY57" s="43" t="str">
        <f t="shared" si="45"/>
        <v>Ja</v>
      </c>
      <c r="BZ57" s="43" t="str">
        <f t="shared" si="45"/>
        <v>Optie</v>
      </c>
      <c r="CA57" s="43" t="str">
        <f t="shared" si="45"/>
        <v>Ja</v>
      </c>
      <c r="CB57" s="43" t="str">
        <f t="shared" si="45"/>
        <v>Ja</v>
      </c>
      <c r="CC57" s="43" t="str">
        <f t="shared" si="46"/>
        <v>Nee</v>
      </c>
      <c r="CD57" s="43" t="str">
        <f t="shared" si="46"/>
        <v>Ja</v>
      </c>
      <c r="CE57" s="43" t="str">
        <f t="shared" si="46"/>
        <v>Nee</v>
      </c>
      <c r="CF57" s="43" t="str">
        <f t="shared" si="46"/>
        <v>Nvt</v>
      </c>
      <c r="CG57" s="43" t="str">
        <f t="shared" si="46"/>
        <v>Nvt</v>
      </c>
      <c r="CH57" s="43" t="str">
        <f t="shared" si="46"/>
        <v>Nvt</v>
      </c>
      <c r="CI57" s="43" t="str">
        <f t="shared" si="46"/>
        <v>Nvt</v>
      </c>
      <c r="CJ57" s="43" t="str">
        <f t="shared" si="46"/>
        <v>Nvt</v>
      </c>
      <c r="CK57" s="43" t="str">
        <f t="shared" si="46"/>
        <v>Nvt</v>
      </c>
      <c r="CL57" s="43" t="str">
        <f t="shared" si="46"/>
        <v>Nvt</v>
      </c>
      <c r="CM57" s="43" t="str">
        <f t="shared" si="47"/>
        <v>Nvt</v>
      </c>
      <c r="CN57" s="43" t="str">
        <f t="shared" si="47"/>
        <v>Nvt</v>
      </c>
      <c r="CO57" s="43" t="str">
        <f t="shared" si="47"/>
        <v>Nvt</v>
      </c>
      <c r="CP57" s="43" t="str">
        <f t="shared" si="47"/>
        <v>Nvt</v>
      </c>
      <c r="CQ57" s="43" t="str">
        <f t="shared" si="47"/>
        <v>Nvt</v>
      </c>
      <c r="CR57" s="43" t="str">
        <f t="shared" si="47"/>
        <v>Nvt</v>
      </c>
      <c r="CS57" s="43" t="str">
        <f t="shared" si="47"/>
        <v>Nvt</v>
      </c>
      <c r="CT57" s="43" t="str">
        <f t="shared" si="47"/>
        <v>Nvt</v>
      </c>
      <c r="CU57" s="43" t="str">
        <f t="shared" si="47"/>
        <v>Nvt</v>
      </c>
      <c r="CV57" s="43" t="str">
        <f t="shared" si="47"/>
        <v>Nvt</v>
      </c>
      <c r="CW57" s="43" t="str">
        <f t="shared" si="48"/>
        <v>Nvt</v>
      </c>
      <c r="CX57" s="43" t="str">
        <f t="shared" si="48"/>
        <v>Nvt</v>
      </c>
      <c r="CY57" s="43" t="str">
        <f t="shared" si="48"/>
        <v>Nvt</v>
      </c>
      <c r="CZ57" s="43" t="str">
        <f t="shared" si="48"/>
        <v>Nvt</v>
      </c>
      <c r="DA57" s="43" t="str">
        <f t="shared" si="48"/>
        <v>Nvt</v>
      </c>
      <c r="DB57" s="43" t="str">
        <f t="shared" si="48"/>
        <v>Nvt</v>
      </c>
      <c r="DC57" s="43" t="str">
        <f t="shared" si="48"/>
        <v>Nvt</v>
      </c>
      <c r="DD57" s="43" t="str">
        <f t="shared" si="48"/>
        <v>Nvt</v>
      </c>
      <c r="DE57" s="43" t="str">
        <f t="shared" si="48"/>
        <v>Nvt</v>
      </c>
      <c r="DF57" s="43" t="str">
        <f t="shared" si="48"/>
        <v>Nvt</v>
      </c>
      <c r="DG57" s="43" t="str">
        <f t="shared" si="49"/>
        <v>Nvt</v>
      </c>
      <c r="DH57" s="43" t="str">
        <f t="shared" si="49"/>
        <v>Nvt</v>
      </c>
      <c r="DI57" s="43" t="str">
        <f t="shared" si="49"/>
        <v>Nvt</v>
      </c>
      <c r="DJ57" s="43" t="str">
        <f t="shared" si="49"/>
        <v>Nvt</v>
      </c>
      <c r="DK57" s="43" t="str">
        <f t="shared" si="49"/>
        <v>Nvt</v>
      </c>
      <c r="DL57" s="43" t="str">
        <f t="shared" si="49"/>
        <v>Nvt</v>
      </c>
      <c r="DM57" s="43" t="str">
        <f t="shared" si="49"/>
        <v>Nvt</v>
      </c>
      <c r="DN57" s="43" t="str">
        <f t="shared" si="49"/>
        <v>Nvt</v>
      </c>
      <c r="DO57" s="43" t="str">
        <f t="shared" si="49"/>
        <v>Nvt</v>
      </c>
      <c r="DP57" s="43" t="str">
        <f t="shared" si="49"/>
        <v>Nvt</v>
      </c>
      <c r="DQ57" s="43" t="str">
        <f t="shared" si="50"/>
        <v>Nvt</v>
      </c>
      <c r="DR57" s="43" t="str">
        <f t="shared" si="50"/>
        <v>Nvt</v>
      </c>
      <c r="DS57" s="43" t="str">
        <f t="shared" si="50"/>
        <v>Nvt</v>
      </c>
      <c r="DT57" s="43" t="str">
        <f t="shared" si="50"/>
        <v>Nvt</v>
      </c>
      <c r="DU57" s="43" t="str">
        <f t="shared" si="50"/>
        <v>Nvt</v>
      </c>
      <c r="DV57" s="43" t="str">
        <f t="shared" si="50"/>
        <v>Nvt</v>
      </c>
      <c r="DW57" s="43" t="str">
        <f t="shared" si="50"/>
        <v>Nvt</v>
      </c>
      <c r="DX57" s="43" t="str">
        <f t="shared" si="50"/>
        <v>Nvt</v>
      </c>
      <c r="DY57" s="43" t="str">
        <f t="shared" si="50"/>
        <v>Nvt</v>
      </c>
      <c r="DZ57" s="43" t="str">
        <f t="shared" si="50"/>
        <v>Nvt</v>
      </c>
      <c r="EA57" s="43" t="str">
        <f t="shared" si="51"/>
        <v>Nvt</v>
      </c>
      <c r="EB57" s="43" t="str">
        <f t="shared" si="51"/>
        <v>Nvt</v>
      </c>
      <c r="EC57" s="43" t="str">
        <f t="shared" si="51"/>
        <v>Nvt</v>
      </c>
      <c r="ED57" s="43" t="str">
        <f t="shared" si="51"/>
        <v>Ja</v>
      </c>
      <c r="EE57" s="43" t="str">
        <f t="shared" si="51"/>
        <v>Ja</v>
      </c>
      <c r="EF57" s="43" t="str">
        <f t="shared" si="51"/>
        <v>Ja</v>
      </c>
      <c r="EG57" s="43" t="str">
        <f t="shared" si="51"/>
        <v>Nee</v>
      </c>
      <c r="EH57" s="43" t="str">
        <f t="shared" si="51"/>
        <v>Nvt</v>
      </c>
      <c r="EI57" s="43" t="str">
        <f t="shared" si="51"/>
        <v>Nvt</v>
      </c>
      <c r="EJ57" s="43" t="str">
        <f t="shared" si="51"/>
        <v>Nvt</v>
      </c>
      <c r="EK57" s="43" t="str">
        <f t="shared" si="52"/>
        <v>Nvt</v>
      </c>
      <c r="EL57" s="43" t="str">
        <f t="shared" si="52"/>
        <v>Nvt</v>
      </c>
      <c r="EM57" s="43" t="str">
        <f t="shared" si="52"/>
        <v>Nee</v>
      </c>
      <c r="EN57" s="43" t="str">
        <f t="shared" si="52"/>
        <v>Nvt</v>
      </c>
      <c r="EO57" s="43" t="str">
        <f t="shared" si="52"/>
        <v>Nee</v>
      </c>
      <c r="EP57" s="43" t="str">
        <f t="shared" si="52"/>
        <v>Nvt</v>
      </c>
      <c r="EQ57" s="43" t="str">
        <f t="shared" si="52"/>
        <v>Nee</v>
      </c>
      <c r="ER57" s="43" t="str">
        <f t="shared" si="52"/>
        <v>Nee</v>
      </c>
      <c r="ES57" s="43" t="str">
        <f t="shared" si="52"/>
        <v>Nvt</v>
      </c>
      <c r="ET57" s="43" t="str">
        <f t="shared" si="52"/>
        <v>Nvt</v>
      </c>
      <c r="EU57" s="43" t="str">
        <f t="shared" si="53"/>
        <v>Nvt</v>
      </c>
      <c r="EV57" s="43" t="str">
        <f t="shared" si="53"/>
        <v>Nvt</v>
      </c>
      <c r="EW57" s="43" t="str">
        <f t="shared" si="53"/>
        <v>Nee</v>
      </c>
      <c r="EX57" s="43" t="str">
        <f t="shared" si="53"/>
        <v>Nvt</v>
      </c>
      <c r="EY57" s="43" t="str">
        <f t="shared" si="53"/>
        <v>Nvt</v>
      </c>
      <c r="EZ57" s="43" t="str">
        <f t="shared" si="53"/>
        <v>Nvt</v>
      </c>
      <c r="FA57" s="43" t="str">
        <f t="shared" si="53"/>
        <v>Nvt</v>
      </c>
      <c r="FB57" s="43" t="str">
        <f t="shared" si="53"/>
        <v>Nvt</v>
      </c>
      <c r="FC57" s="43" t="str">
        <f t="shared" si="53"/>
        <v>Nvt</v>
      </c>
      <c r="FD57" s="43" t="str">
        <f t="shared" si="53"/>
        <v>Nee</v>
      </c>
      <c r="FE57" s="43" t="str">
        <f t="shared" si="54"/>
        <v>Nvt</v>
      </c>
      <c r="FF57" s="43" t="str">
        <f t="shared" si="54"/>
        <v>Nvt</v>
      </c>
      <c r="FG57" s="43" t="str">
        <f t="shared" si="54"/>
        <v>Nvt</v>
      </c>
      <c r="FH57" s="43" t="str">
        <f t="shared" si="54"/>
        <v>Ja</v>
      </c>
      <c r="FI57" s="43" t="str">
        <f t="shared" si="54"/>
        <v>Ja</v>
      </c>
      <c r="FJ57" s="43" t="str">
        <f t="shared" si="54"/>
        <v>Ja</v>
      </c>
      <c r="FK57" s="43" t="str">
        <f t="shared" si="54"/>
        <v>Ja</v>
      </c>
      <c r="FL57" s="43" t="str">
        <f t="shared" si="54"/>
        <v>Ja</v>
      </c>
      <c r="FM57" s="43" t="str">
        <f t="shared" si="54"/>
        <v>Optie</v>
      </c>
      <c r="FN57" s="43" t="str">
        <f t="shared" si="54"/>
        <v>Optie</v>
      </c>
      <c r="FO57" s="43" t="str">
        <f t="shared" si="55"/>
        <v>Optie</v>
      </c>
      <c r="FP57" s="43" t="str">
        <f t="shared" si="55"/>
        <v>Optie</v>
      </c>
      <c r="FQ57" s="43" t="str">
        <f t="shared" si="55"/>
        <v>Nee</v>
      </c>
      <c r="FR57" s="43" t="str">
        <f t="shared" si="55"/>
        <v>Optie</v>
      </c>
      <c r="FS57" s="43" t="str">
        <f t="shared" si="55"/>
        <v>Ja</v>
      </c>
      <c r="FT57" s="43" t="str">
        <f t="shared" si="55"/>
        <v>Ja</v>
      </c>
      <c r="FU57" s="43" t="str">
        <f t="shared" si="55"/>
        <v>Ja</v>
      </c>
      <c r="FV57" s="43" t="str">
        <f t="shared" si="55"/>
        <v>Ja</v>
      </c>
      <c r="FW57" s="43" t="str">
        <f t="shared" si="55"/>
        <v>Optie</v>
      </c>
      <c r="FX57" s="43" t="str">
        <f t="shared" si="55"/>
        <v>Ja</v>
      </c>
      <c r="FY57" s="43" t="str">
        <f t="shared" si="56"/>
        <v>Ja</v>
      </c>
      <c r="FZ57" s="43" t="str">
        <f t="shared" si="56"/>
        <v>Ja</v>
      </c>
      <c r="GA57" s="43" t="str">
        <f t="shared" si="56"/>
        <v>Ja</v>
      </c>
      <c r="GB57" s="43" t="str">
        <f t="shared" si="56"/>
        <v>Ja</v>
      </c>
      <c r="GC57" s="43" t="str">
        <f t="shared" si="56"/>
        <v>Ja</v>
      </c>
      <c r="GD57" s="43" t="str">
        <f t="shared" si="56"/>
        <v>Ja</v>
      </c>
      <c r="GE57" s="43" t="str">
        <f t="shared" si="56"/>
        <v>Ja</v>
      </c>
      <c r="GF57" s="43" t="str">
        <f t="shared" si="56"/>
        <v>Nee</v>
      </c>
    </row>
    <row r="58" spans="1:188" x14ac:dyDescent="0.3">
      <c r="A58" s="45"/>
      <c r="B58" s="47" t="s">
        <v>731</v>
      </c>
      <c r="C58" s="47" t="s">
        <v>502</v>
      </c>
      <c r="D58" s="45" t="s">
        <v>337</v>
      </c>
      <c r="E58" s="45" t="s">
        <v>330</v>
      </c>
      <c r="F58" s="45" t="s">
        <v>337</v>
      </c>
      <c r="G58" s="43" t="s">
        <v>495</v>
      </c>
      <c r="H58" s="43" t="s">
        <v>497</v>
      </c>
      <c r="I58" s="119" t="s">
        <v>496</v>
      </c>
      <c r="J58" s="119" t="s">
        <v>832</v>
      </c>
      <c r="K58" s="119" t="s">
        <v>845</v>
      </c>
      <c r="L58" s="50">
        <v>19</v>
      </c>
      <c r="M58" s="119"/>
      <c r="N58" s="119"/>
      <c r="O58" s="119"/>
      <c r="P58" s="129" t="s">
        <v>507</v>
      </c>
      <c r="Q58" s="43" t="str">
        <f t="shared" si="40"/>
        <v>Ja</v>
      </c>
      <c r="R58" s="43" t="str">
        <f t="shared" si="40"/>
        <v>Ja</v>
      </c>
      <c r="S58" s="43" t="str">
        <f t="shared" si="40"/>
        <v>Optie</v>
      </c>
      <c r="T58" s="43" t="str">
        <f t="shared" si="40"/>
        <v>Ja</v>
      </c>
      <c r="U58" s="43" t="str">
        <f t="shared" si="40"/>
        <v>Ja</v>
      </c>
      <c r="V58" s="43" t="str">
        <f t="shared" si="40"/>
        <v>Ja</v>
      </c>
      <c r="W58" s="43" t="str">
        <f t="shared" si="40"/>
        <v>Nee</v>
      </c>
      <c r="X58" s="43" t="str">
        <f t="shared" si="40"/>
        <v>Ja</v>
      </c>
      <c r="Y58" s="43" t="str">
        <f t="shared" si="40"/>
        <v>Nee</v>
      </c>
      <c r="Z58" s="43" t="str">
        <f t="shared" si="40"/>
        <v>Nee</v>
      </c>
      <c r="AA58" s="43" t="str">
        <f t="shared" si="41"/>
        <v>Optie</v>
      </c>
      <c r="AB58" s="43" t="str">
        <f t="shared" si="41"/>
        <v>Nee</v>
      </c>
      <c r="AC58" s="43" t="str">
        <f t="shared" si="41"/>
        <v>Nvt</v>
      </c>
      <c r="AD58" s="43" t="str">
        <f t="shared" si="41"/>
        <v>Nvt</v>
      </c>
      <c r="AE58" s="43" t="str">
        <f t="shared" si="41"/>
        <v>Nvt</v>
      </c>
      <c r="AF58" s="43" t="str">
        <f t="shared" si="41"/>
        <v>Nvt</v>
      </c>
      <c r="AG58" s="43" t="str">
        <f t="shared" si="41"/>
        <v>Nvt</v>
      </c>
      <c r="AH58" s="43" t="str">
        <f t="shared" si="41"/>
        <v>Nvt</v>
      </c>
      <c r="AI58" s="43" t="str">
        <f t="shared" si="41"/>
        <v>Nvt</v>
      </c>
      <c r="AJ58" s="43" t="str">
        <f t="shared" si="41"/>
        <v>Nvt</v>
      </c>
      <c r="AK58" s="43" t="str">
        <f t="shared" si="42"/>
        <v>Nvt</v>
      </c>
      <c r="AL58" s="43" t="str">
        <f t="shared" si="42"/>
        <v>Nvt</v>
      </c>
      <c r="AM58" s="43" t="str">
        <f t="shared" si="42"/>
        <v>Nvt</v>
      </c>
      <c r="AN58" s="43" t="str">
        <f t="shared" si="42"/>
        <v>Nvt</v>
      </c>
      <c r="AO58" s="43" t="str">
        <f t="shared" si="42"/>
        <v>Nvt</v>
      </c>
      <c r="AP58" s="43" t="str">
        <f t="shared" si="42"/>
        <v>Nvt</v>
      </c>
      <c r="AQ58" s="43" t="str">
        <f t="shared" si="42"/>
        <v>Nvt</v>
      </c>
      <c r="AR58" s="43" t="str">
        <f t="shared" si="42"/>
        <v>Nvt</v>
      </c>
      <c r="AS58" s="43" t="str">
        <f t="shared" si="42"/>
        <v>Nvt</v>
      </c>
      <c r="AT58" s="43" t="str">
        <f t="shared" si="42"/>
        <v>Nvt</v>
      </c>
      <c r="AU58" s="43" t="str">
        <f t="shared" si="43"/>
        <v>Nvt</v>
      </c>
      <c r="AV58" s="43" t="str">
        <f t="shared" si="43"/>
        <v>Nvt</v>
      </c>
      <c r="AW58" s="43" t="str">
        <f t="shared" si="43"/>
        <v>Nvt</v>
      </c>
      <c r="AX58" s="43" t="str">
        <f t="shared" si="43"/>
        <v>Ja</v>
      </c>
      <c r="AY58" s="43" t="str">
        <f t="shared" si="43"/>
        <v>Ja</v>
      </c>
      <c r="AZ58" s="43" t="str">
        <f t="shared" si="43"/>
        <v>Nee</v>
      </c>
      <c r="BA58" s="43" t="str">
        <f t="shared" si="43"/>
        <v>Ja</v>
      </c>
      <c r="BB58" s="43" t="str">
        <f t="shared" si="43"/>
        <v>Ja</v>
      </c>
      <c r="BC58" s="43" t="str">
        <f t="shared" si="43"/>
        <v>Optie</v>
      </c>
      <c r="BD58" s="43" t="str">
        <f t="shared" si="43"/>
        <v>Ja</v>
      </c>
      <c r="BE58" s="43" t="str">
        <f t="shared" si="43"/>
        <v>Ja</v>
      </c>
      <c r="BF58" s="43" t="str">
        <f t="shared" si="43"/>
        <v>Nvt</v>
      </c>
      <c r="BG58" s="43" t="str">
        <f t="shared" si="43"/>
        <v>Nvt</v>
      </c>
      <c r="BH58" s="129" t="s">
        <v>878</v>
      </c>
      <c r="BI58" s="43" t="str">
        <f t="shared" si="44"/>
        <v>Ja</v>
      </c>
      <c r="BJ58" s="43" t="str">
        <f t="shared" si="44"/>
        <v>Ja</v>
      </c>
      <c r="BK58" s="43" t="str">
        <f t="shared" si="44"/>
        <v>Optie</v>
      </c>
      <c r="BL58" s="43" t="str">
        <f t="shared" si="44"/>
        <v>Ja</v>
      </c>
      <c r="BM58" s="43" t="str">
        <f t="shared" si="44"/>
        <v>Ja</v>
      </c>
      <c r="BN58" s="43" t="str">
        <f t="shared" si="44"/>
        <v>Ja</v>
      </c>
      <c r="BO58" s="43" t="str">
        <f t="shared" si="44"/>
        <v>Nee</v>
      </c>
      <c r="BP58" s="43" t="str">
        <f t="shared" si="44"/>
        <v>Ja</v>
      </c>
      <c r="BQ58" s="43" t="str">
        <f t="shared" si="44"/>
        <v>Nee</v>
      </c>
      <c r="BR58" s="43" t="str">
        <f t="shared" si="44"/>
        <v>Nee</v>
      </c>
      <c r="BS58" s="43" t="str">
        <f t="shared" si="45"/>
        <v>Ja</v>
      </c>
      <c r="BT58" s="43" t="str">
        <f t="shared" si="45"/>
        <v>Ja</v>
      </c>
      <c r="BU58" s="43" t="str">
        <f t="shared" si="45"/>
        <v>Ja</v>
      </c>
      <c r="BV58" s="43" t="str">
        <f t="shared" si="45"/>
        <v>Ja</v>
      </c>
      <c r="BW58" s="43" t="str">
        <f t="shared" si="45"/>
        <v>Ja</v>
      </c>
      <c r="BX58" s="43" t="str">
        <f t="shared" si="45"/>
        <v>Nee</v>
      </c>
      <c r="BY58" s="43" t="str">
        <f t="shared" si="45"/>
        <v>Ja</v>
      </c>
      <c r="BZ58" s="43" t="str">
        <f t="shared" si="45"/>
        <v>Optie</v>
      </c>
      <c r="CA58" s="43" t="str">
        <f t="shared" si="45"/>
        <v>Ja</v>
      </c>
      <c r="CB58" s="43" t="str">
        <f t="shared" si="45"/>
        <v>Ja</v>
      </c>
      <c r="CC58" s="43" t="str">
        <f t="shared" si="46"/>
        <v>Nee</v>
      </c>
      <c r="CD58" s="43" t="str">
        <f t="shared" si="46"/>
        <v>Ja</v>
      </c>
      <c r="CE58" s="43" t="str">
        <f t="shared" si="46"/>
        <v>Nee</v>
      </c>
      <c r="CF58" s="43" t="str">
        <f t="shared" si="46"/>
        <v>Nvt</v>
      </c>
      <c r="CG58" s="43" t="str">
        <f t="shared" si="46"/>
        <v>Nvt</v>
      </c>
      <c r="CH58" s="43" t="str">
        <f t="shared" si="46"/>
        <v>Nvt</v>
      </c>
      <c r="CI58" s="43" t="str">
        <f t="shared" si="46"/>
        <v>Nvt</v>
      </c>
      <c r="CJ58" s="43" t="str">
        <f t="shared" si="46"/>
        <v>Nvt</v>
      </c>
      <c r="CK58" s="43" t="str">
        <f t="shared" si="46"/>
        <v>Nvt</v>
      </c>
      <c r="CL58" s="43" t="str">
        <f t="shared" si="46"/>
        <v>Nvt</v>
      </c>
      <c r="CM58" s="43" t="str">
        <f t="shared" si="47"/>
        <v>Nvt</v>
      </c>
      <c r="CN58" s="43" t="str">
        <f t="shared" si="47"/>
        <v>Nvt</v>
      </c>
      <c r="CO58" s="43" t="str">
        <f t="shared" si="47"/>
        <v>Nvt</v>
      </c>
      <c r="CP58" s="43" t="str">
        <f t="shared" si="47"/>
        <v>Nvt</v>
      </c>
      <c r="CQ58" s="43" t="str">
        <f t="shared" si="47"/>
        <v>Nvt</v>
      </c>
      <c r="CR58" s="43" t="str">
        <f t="shared" si="47"/>
        <v>Nvt</v>
      </c>
      <c r="CS58" s="43" t="str">
        <f t="shared" si="47"/>
        <v>Nvt</v>
      </c>
      <c r="CT58" s="43" t="str">
        <f t="shared" si="47"/>
        <v>Nvt</v>
      </c>
      <c r="CU58" s="43" t="str">
        <f t="shared" si="47"/>
        <v>Nvt</v>
      </c>
      <c r="CV58" s="43" t="str">
        <f t="shared" si="47"/>
        <v>Nvt</v>
      </c>
      <c r="CW58" s="43" t="str">
        <f t="shared" si="48"/>
        <v>Nvt</v>
      </c>
      <c r="CX58" s="43" t="str">
        <f t="shared" si="48"/>
        <v>Nvt</v>
      </c>
      <c r="CY58" s="43" t="str">
        <f t="shared" si="48"/>
        <v>Nvt</v>
      </c>
      <c r="CZ58" s="43" t="str">
        <f t="shared" si="48"/>
        <v>Nvt</v>
      </c>
      <c r="DA58" s="43" t="str">
        <f t="shared" si="48"/>
        <v>Nvt</v>
      </c>
      <c r="DB58" s="43" t="str">
        <f t="shared" si="48"/>
        <v>Nvt</v>
      </c>
      <c r="DC58" s="43" t="str">
        <f t="shared" si="48"/>
        <v>Nvt</v>
      </c>
      <c r="DD58" s="43" t="str">
        <f t="shared" si="48"/>
        <v>Nvt</v>
      </c>
      <c r="DE58" s="43" t="str">
        <f t="shared" si="48"/>
        <v>Nvt</v>
      </c>
      <c r="DF58" s="43" t="str">
        <f t="shared" si="48"/>
        <v>Nvt</v>
      </c>
      <c r="DG58" s="43" t="str">
        <f t="shared" si="49"/>
        <v>Nvt</v>
      </c>
      <c r="DH58" s="43" t="str">
        <f t="shared" si="49"/>
        <v>Nvt</v>
      </c>
      <c r="DI58" s="43" t="str">
        <f t="shared" si="49"/>
        <v>Nvt</v>
      </c>
      <c r="DJ58" s="43" t="str">
        <f t="shared" si="49"/>
        <v>Nvt</v>
      </c>
      <c r="DK58" s="43" t="str">
        <f t="shared" si="49"/>
        <v>Nvt</v>
      </c>
      <c r="DL58" s="43" t="str">
        <f t="shared" si="49"/>
        <v>Nvt</v>
      </c>
      <c r="DM58" s="43" t="str">
        <f t="shared" si="49"/>
        <v>Nvt</v>
      </c>
      <c r="DN58" s="43" t="str">
        <f t="shared" si="49"/>
        <v>Nvt</v>
      </c>
      <c r="DO58" s="43" t="str">
        <f t="shared" si="49"/>
        <v>Nvt</v>
      </c>
      <c r="DP58" s="43" t="str">
        <f t="shared" si="49"/>
        <v>Nvt</v>
      </c>
      <c r="DQ58" s="43" t="str">
        <f t="shared" si="50"/>
        <v>Nvt</v>
      </c>
      <c r="DR58" s="43" t="str">
        <f t="shared" si="50"/>
        <v>Nvt</v>
      </c>
      <c r="DS58" s="43" t="str">
        <f t="shared" si="50"/>
        <v>Nvt</v>
      </c>
      <c r="DT58" s="43" t="str">
        <f t="shared" si="50"/>
        <v>Nvt</v>
      </c>
      <c r="DU58" s="43" t="str">
        <f t="shared" si="50"/>
        <v>Nvt</v>
      </c>
      <c r="DV58" s="43" t="str">
        <f t="shared" si="50"/>
        <v>Nvt</v>
      </c>
      <c r="DW58" s="43" t="str">
        <f t="shared" si="50"/>
        <v>Nvt</v>
      </c>
      <c r="DX58" s="43" t="str">
        <f t="shared" si="50"/>
        <v>Nvt</v>
      </c>
      <c r="DY58" s="43" t="str">
        <f t="shared" si="50"/>
        <v>Nvt</v>
      </c>
      <c r="DZ58" s="43" t="str">
        <f t="shared" si="50"/>
        <v>Nvt</v>
      </c>
      <c r="EA58" s="43" t="str">
        <f t="shared" si="51"/>
        <v>Nvt</v>
      </c>
      <c r="EB58" s="43" t="str">
        <f t="shared" si="51"/>
        <v>Nvt</v>
      </c>
      <c r="EC58" s="43" t="str">
        <f t="shared" si="51"/>
        <v>Nvt</v>
      </c>
      <c r="ED58" s="43" t="str">
        <f t="shared" si="51"/>
        <v>Ja</v>
      </c>
      <c r="EE58" s="43" t="str">
        <f t="shared" si="51"/>
        <v>Ja</v>
      </c>
      <c r="EF58" s="43" t="str">
        <f t="shared" si="51"/>
        <v>Ja</v>
      </c>
      <c r="EG58" s="43" t="str">
        <f t="shared" si="51"/>
        <v>Nee</v>
      </c>
      <c r="EH58" s="43" t="str">
        <f t="shared" si="51"/>
        <v>Nvt</v>
      </c>
      <c r="EI58" s="43" t="str">
        <f t="shared" si="51"/>
        <v>Nvt</v>
      </c>
      <c r="EJ58" s="43" t="str">
        <f t="shared" si="51"/>
        <v>Nvt</v>
      </c>
      <c r="EK58" s="43" t="str">
        <f t="shared" si="52"/>
        <v>Nvt</v>
      </c>
      <c r="EL58" s="43" t="str">
        <f t="shared" si="52"/>
        <v>Nvt</v>
      </c>
      <c r="EM58" s="43" t="str">
        <f t="shared" si="52"/>
        <v>Nee</v>
      </c>
      <c r="EN58" s="43" t="str">
        <f t="shared" si="52"/>
        <v>Nvt</v>
      </c>
      <c r="EO58" s="43" t="str">
        <f t="shared" si="52"/>
        <v>Nee</v>
      </c>
      <c r="EP58" s="43" t="str">
        <f t="shared" si="52"/>
        <v>Nvt</v>
      </c>
      <c r="EQ58" s="43" t="str">
        <f t="shared" si="52"/>
        <v>Nee</v>
      </c>
      <c r="ER58" s="43" t="str">
        <f t="shared" si="52"/>
        <v>Nee</v>
      </c>
      <c r="ES58" s="43" t="str">
        <f t="shared" si="52"/>
        <v>Nvt</v>
      </c>
      <c r="ET58" s="43" t="str">
        <f t="shared" si="52"/>
        <v>Nvt</v>
      </c>
      <c r="EU58" s="43" t="str">
        <f t="shared" si="53"/>
        <v>Nvt</v>
      </c>
      <c r="EV58" s="43" t="str">
        <f t="shared" si="53"/>
        <v>Nvt</v>
      </c>
      <c r="EW58" s="43" t="str">
        <f t="shared" si="53"/>
        <v>Nee</v>
      </c>
      <c r="EX58" s="43" t="str">
        <f t="shared" si="53"/>
        <v>Nvt</v>
      </c>
      <c r="EY58" s="43" t="str">
        <f t="shared" si="53"/>
        <v>Nvt</v>
      </c>
      <c r="EZ58" s="43" t="str">
        <f t="shared" si="53"/>
        <v>Nvt</v>
      </c>
      <c r="FA58" s="43" t="str">
        <f t="shared" si="53"/>
        <v>Nvt</v>
      </c>
      <c r="FB58" s="43" t="str">
        <f t="shared" si="53"/>
        <v>Nvt</v>
      </c>
      <c r="FC58" s="43" t="str">
        <f t="shared" si="53"/>
        <v>Nvt</v>
      </c>
      <c r="FD58" s="43" t="str">
        <f t="shared" si="53"/>
        <v>Nee</v>
      </c>
      <c r="FE58" s="43" t="str">
        <f t="shared" si="54"/>
        <v>Nvt</v>
      </c>
      <c r="FF58" s="43" t="str">
        <f t="shared" si="54"/>
        <v>Nvt</v>
      </c>
      <c r="FG58" s="43" t="str">
        <f t="shared" si="54"/>
        <v>Nvt</v>
      </c>
      <c r="FH58" s="43" t="str">
        <f t="shared" si="54"/>
        <v>Ja</v>
      </c>
      <c r="FI58" s="43" t="str">
        <f t="shared" si="54"/>
        <v>Ja</v>
      </c>
      <c r="FJ58" s="43" t="str">
        <f t="shared" si="54"/>
        <v>Ja</v>
      </c>
      <c r="FK58" s="43" t="str">
        <f t="shared" si="54"/>
        <v>Ja</v>
      </c>
      <c r="FL58" s="43" t="str">
        <f t="shared" si="54"/>
        <v>Ja</v>
      </c>
      <c r="FM58" s="43" t="str">
        <f t="shared" si="54"/>
        <v>Optie</v>
      </c>
      <c r="FN58" s="43" t="str">
        <f t="shared" si="54"/>
        <v>Optie</v>
      </c>
      <c r="FO58" s="43" t="str">
        <f t="shared" si="55"/>
        <v>Optie</v>
      </c>
      <c r="FP58" s="43" t="str">
        <f t="shared" si="55"/>
        <v>Optie</v>
      </c>
      <c r="FQ58" s="43" t="str">
        <f t="shared" si="55"/>
        <v>Nee</v>
      </c>
      <c r="FR58" s="43" t="str">
        <f t="shared" si="55"/>
        <v>Optie</v>
      </c>
      <c r="FS58" s="43" t="str">
        <f t="shared" si="55"/>
        <v>Ja</v>
      </c>
      <c r="FT58" s="43" t="str">
        <f t="shared" si="55"/>
        <v>Ja</v>
      </c>
      <c r="FU58" s="43" t="str">
        <f t="shared" si="55"/>
        <v>Ja</v>
      </c>
      <c r="FV58" s="43" t="str">
        <f t="shared" si="55"/>
        <v>Ja</v>
      </c>
      <c r="FW58" s="43" t="str">
        <f t="shared" si="55"/>
        <v>Optie</v>
      </c>
      <c r="FX58" s="43" t="str">
        <f t="shared" si="55"/>
        <v>Ja</v>
      </c>
      <c r="FY58" s="43" t="str">
        <f t="shared" si="56"/>
        <v>Ja</v>
      </c>
      <c r="FZ58" s="43" t="str">
        <f t="shared" si="56"/>
        <v>Ja</v>
      </c>
      <c r="GA58" s="43" t="str">
        <f t="shared" si="56"/>
        <v>Ja</v>
      </c>
      <c r="GB58" s="43" t="str">
        <f t="shared" si="56"/>
        <v>Ja</v>
      </c>
      <c r="GC58" s="43" t="str">
        <f t="shared" si="56"/>
        <v>Ja</v>
      </c>
      <c r="GD58" s="43" t="str">
        <f t="shared" si="56"/>
        <v>Ja</v>
      </c>
      <c r="GE58" s="43" t="str">
        <f t="shared" si="56"/>
        <v>Ja</v>
      </c>
      <c r="GF58" s="43" t="str">
        <f t="shared" si="56"/>
        <v>Nee</v>
      </c>
    </row>
    <row r="59" spans="1:188" x14ac:dyDescent="0.3">
      <c r="A59" s="45"/>
      <c r="B59" s="47" t="s">
        <v>731</v>
      </c>
      <c r="C59" s="47" t="s">
        <v>502</v>
      </c>
      <c r="D59" s="45" t="s">
        <v>337</v>
      </c>
      <c r="E59" s="45" t="s">
        <v>337</v>
      </c>
      <c r="F59" s="45" t="s">
        <v>337</v>
      </c>
      <c r="G59" s="43" t="s">
        <v>495</v>
      </c>
      <c r="H59" s="43" t="s">
        <v>497</v>
      </c>
      <c r="I59" s="119" t="s">
        <v>496</v>
      </c>
      <c r="J59" s="119" t="s">
        <v>834</v>
      </c>
      <c r="K59" s="119" t="s">
        <v>846</v>
      </c>
      <c r="L59" s="50">
        <v>27</v>
      </c>
      <c r="M59" s="119"/>
      <c r="N59" s="119"/>
      <c r="O59" s="119"/>
      <c r="P59" s="129" t="s">
        <v>507</v>
      </c>
      <c r="Q59" s="43" t="str">
        <f t="shared" si="40"/>
        <v>Ja</v>
      </c>
      <c r="R59" s="43" t="str">
        <f t="shared" si="40"/>
        <v>Ja</v>
      </c>
      <c r="S59" s="43" t="str">
        <f t="shared" si="40"/>
        <v>Optie</v>
      </c>
      <c r="T59" s="43" t="str">
        <f t="shared" si="40"/>
        <v>Ja</v>
      </c>
      <c r="U59" s="43" t="str">
        <f t="shared" si="40"/>
        <v>Ja</v>
      </c>
      <c r="V59" s="43" t="str">
        <f t="shared" si="40"/>
        <v>Ja</v>
      </c>
      <c r="W59" s="43" t="str">
        <f t="shared" si="40"/>
        <v>Nee</v>
      </c>
      <c r="X59" s="43" t="str">
        <f t="shared" si="40"/>
        <v>Ja</v>
      </c>
      <c r="Y59" s="43" t="str">
        <f t="shared" si="40"/>
        <v>Nee</v>
      </c>
      <c r="Z59" s="43" t="str">
        <f t="shared" si="40"/>
        <v>Nee</v>
      </c>
      <c r="AA59" s="43" t="str">
        <f t="shared" si="41"/>
        <v>Optie</v>
      </c>
      <c r="AB59" s="43" t="str">
        <f t="shared" si="41"/>
        <v>Nee</v>
      </c>
      <c r="AC59" s="43" t="str">
        <f t="shared" si="41"/>
        <v>Nvt</v>
      </c>
      <c r="AD59" s="43" t="str">
        <f t="shared" si="41"/>
        <v>Nvt</v>
      </c>
      <c r="AE59" s="43" t="str">
        <f t="shared" si="41"/>
        <v>Nvt</v>
      </c>
      <c r="AF59" s="43" t="str">
        <f t="shared" si="41"/>
        <v>Nvt</v>
      </c>
      <c r="AG59" s="43" t="str">
        <f t="shared" si="41"/>
        <v>Nvt</v>
      </c>
      <c r="AH59" s="43" t="str">
        <f t="shared" si="41"/>
        <v>Nvt</v>
      </c>
      <c r="AI59" s="43" t="str">
        <f t="shared" si="41"/>
        <v>Nvt</v>
      </c>
      <c r="AJ59" s="43" t="str">
        <f t="shared" si="41"/>
        <v>Nvt</v>
      </c>
      <c r="AK59" s="43" t="str">
        <f t="shared" si="42"/>
        <v>Nvt</v>
      </c>
      <c r="AL59" s="43" t="str">
        <f t="shared" si="42"/>
        <v>Nvt</v>
      </c>
      <c r="AM59" s="43" t="str">
        <f t="shared" si="42"/>
        <v>Nvt</v>
      </c>
      <c r="AN59" s="43" t="str">
        <f t="shared" si="42"/>
        <v>Nvt</v>
      </c>
      <c r="AO59" s="43" t="str">
        <f t="shared" si="42"/>
        <v>Nvt</v>
      </c>
      <c r="AP59" s="43" t="str">
        <f t="shared" si="42"/>
        <v>Nvt</v>
      </c>
      <c r="AQ59" s="43" t="str">
        <f t="shared" si="42"/>
        <v>Nvt</v>
      </c>
      <c r="AR59" s="43" t="str">
        <f t="shared" si="42"/>
        <v>Nvt</v>
      </c>
      <c r="AS59" s="43" t="str">
        <f t="shared" si="42"/>
        <v>Nvt</v>
      </c>
      <c r="AT59" s="43" t="str">
        <f t="shared" si="42"/>
        <v>Nvt</v>
      </c>
      <c r="AU59" s="43" t="str">
        <f t="shared" si="43"/>
        <v>Nvt</v>
      </c>
      <c r="AV59" s="43" t="str">
        <f t="shared" si="43"/>
        <v>Nvt</v>
      </c>
      <c r="AW59" s="43" t="str">
        <f t="shared" si="43"/>
        <v>Nvt</v>
      </c>
      <c r="AX59" s="43" t="str">
        <f t="shared" si="43"/>
        <v>Ja</v>
      </c>
      <c r="AY59" s="43" t="str">
        <f t="shared" si="43"/>
        <v>Ja</v>
      </c>
      <c r="AZ59" s="43" t="str">
        <f t="shared" si="43"/>
        <v>Nee</v>
      </c>
      <c r="BA59" s="43" t="str">
        <f t="shared" si="43"/>
        <v>Ja</v>
      </c>
      <c r="BB59" s="43" t="str">
        <f t="shared" si="43"/>
        <v>Ja</v>
      </c>
      <c r="BC59" s="43" t="str">
        <f t="shared" si="43"/>
        <v>Optie</v>
      </c>
      <c r="BD59" s="43" t="str">
        <f t="shared" si="43"/>
        <v>Ja</v>
      </c>
      <c r="BE59" s="43" t="str">
        <f t="shared" si="43"/>
        <v>Ja</v>
      </c>
      <c r="BF59" s="43" t="str">
        <f t="shared" si="43"/>
        <v>Nvt</v>
      </c>
      <c r="BG59" s="43" t="str">
        <f t="shared" si="43"/>
        <v>Nvt</v>
      </c>
      <c r="BH59" s="129" t="s">
        <v>878</v>
      </c>
      <c r="BI59" s="43" t="str">
        <f t="shared" si="44"/>
        <v>Ja</v>
      </c>
      <c r="BJ59" s="43" t="str">
        <f t="shared" si="44"/>
        <v>Ja</v>
      </c>
      <c r="BK59" s="43" t="str">
        <f t="shared" si="44"/>
        <v>Optie</v>
      </c>
      <c r="BL59" s="43" t="str">
        <f t="shared" si="44"/>
        <v>Ja</v>
      </c>
      <c r="BM59" s="43" t="str">
        <f t="shared" si="44"/>
        <v>Ja</v>
      </c>
      <c r="BN59" s="43" t="str">
        <f t="shared" si="44"/>
        <v>Ja</v>
      </c>
      <c r="BO59" s="43" t="str">
        <f t="shared" si="44"/>
        <v>Nee</v>
      </c>
      <c r="BP59" s="43" t="str">
        <f t="shared" si="44"/>
        <v>Ja</v>
      </c>
      <c r="BQ59" s="43" t="str">
        <f t="shared" si="44"/>
        <v>Nee</v>
      </c>
      <c r="BR59" s="43" t="str">
        <f t="shared" si="44"/>
        <v>Nee</v>
      </c>
      <c r="BS59" s="43" t="str">
        <f t="shared" si="45"/>
        <v>Ja</v>
      </c>
      <c r="BT59" s="43" t="str">
        <f t="shared" si="45"/>
        <v>Ja</v>
      </c>
      <c r="BU59" s="43" t="str">
        <f t="shared" si="45"/>
        <v>Ja</v>
      </c>
      <c r="BV59" s="43" t="str">
        <f t="shared" si="45"/>
        <v>Ja</v>
      </c>
      <c r="BW59" s="43" t="str">
        <f t="shared" si="45"/>
        <v>Ja</v>
      </c>
      <c r="BX59" s="43" t="str">
        <f t="shared" si="45"/>
        <v>Nee</v>
      </c>
      <c r="BY59" s="43" t="str">
        <f t="shared" si="45"/>
        <v>Ja</v>
      </c>
      <c r="BZ59" s="43" t="str">
        <f t="shared" si="45"/>
        <v>Optie</v>
      </c>
      <c r="CA59" s="43" t="str">
        <f t="shared" si="45"/>
        <v>Ja</v>
      </c>
      <c r="CB59" s="43" t="str">
        <f t="shared" si="45"/>
        <v>Ja</v>
      </c>
      <c r="CC59" s="43" t="str">
        <f t="shared" si="46"/>
        <v>Nee</v>
      </c>
      <c r="CD59" s="43" t="str">
        <f t="shared" si="46"/>
        <v>Ja</v>
      </c>
      <c r="CE59" s="43" t="str">
        <f t="shared" si="46"/>
        <v>Nee</v>
      </c>
      <c r="CF59" s="43" t="str">
        <f t="shared" si="46"/>
        <v>Nvt</v>
      </c>
      <c r="CG59" s="43" t="str">
        <f t="shared" si="46"/>
        <v>Nvt</v>
      </c>
      <c r="CH59" s="43" t="str">
        <f t="shared" si="46"/>
        <v>Nvt</v>
      </c>
      <c r="CI59" s="43" t="str">
        <f t="shared" si="46"/>
        <v>Nvt</v>
      </c>
      <c r="CJ59" s="43" t="str">
        <f t="shared" si="46"/>
        <v>Nvt</v>
      </c>
      <c r="CK59" s="43" t="str">
        <f t="shared" si="46"/>
        <v>Nvt</v>
      </c>
      <c r="CL59" s="43" t="str">
        <f t="shared" si="46"/>
        <v>Nvt</v>
      </c>
      <c r="CM59" s="43" t="str">
        <f t="shared" si="47"/>
        <v>Nvt</v>
      </c>
      <c r="CN59" s="43" t="str">
        <f t="shared" si="47"/>
        <v>Nvt</v>
      </c>
      <c r="CO59" s="43" t="str">
        <f t="shared" si="47"/>
        <v>Nvt</v>
      </c>
      <c r="CP59" s="43" t="str">
        <f t="shared" si="47"/>
        <v>Nvt</v>
      </c>
      <c r="CQ59" s="43" t="str">
        <f t="shared" si="47"/>
        <v>Nvt</v>
      </c>
      <c r="CR59" s="43" t="str">
        <f t="shared" si="47"/>
        <v>Nvt</v>
      </c>
      <c r="CS59" s="43" t="str">
        <f t="shared" si="47"/>
        <v>Nvt</v>
      </c>
      <c r="CT59" s="43" t="str">
        <f t="shared" si="47"/>
        <v>Nvt</v>
      </c>
      <c r="CU59" s="43" t="str">
        <f t="shared" si="47"/>
        <v>Nvt</v>
      </c>
      <c r="CV59" s="43" t="str">
        <f t="shared" si="47"/>
        <v>Nvt</v>
      </c>
      <c r="CW59" s="43" t="str">
        <f t="shared" si="48"/>
        <v>Nvt</v>
      </c>
      <c r="CX59" s="43" t="str">
        <f t="shared" si="48"/>
        <v>Nvt</v>
      </c>
      <c r="CY59" s="43" t="str">
        <f t="shared" si="48"/>
        <v>Nvt</v>
      </c>
      <c r="CZ59" s="43" t="str">
        <f t="shared" si="48"/>
        <v>Nvt</v>
      </c>
      <c r="DA59" s="43" t="str">
        <f t="shared" si="48"/>
        <v>Nvt</v>
      </c>
      <c r="DB59" s="43" t="str">
        <f t="shared" si="48"/>
        <v>Nvt</v>
      </c>
      <c r="DC59" s="43" t="str">
        <f t="shared" si="48"/>
        <v>Nvt</v>
      </c>
      <c r="DD59" s="43" t="str">
        <f t="shared" si="48"/>
        <v>Nvt</v>
      </c>
      <c r="DE59" s="43" t="str">
        <f t="shared" si="48"/>
        <v>Nvt</v>
      </c>
      <c r="DF59" s="43" t="str">
        <f t="shared" si="48"/>
        <v>Nvt</v>
      </c>
      <c r="DG59" s="43" t="str">
        <f t="shared" si="49"/>
        <v>Nvt</v>
      </c>
      <c r="DH59" s="43" t="str">
        <f t="shared" si="49"/>
        <v>Nvt</v>
      </c>
      <c r="DI59" s="43" t="str">
        <f t="shared" si="49"/>
        <v>Nvt</v>
      </c>
      <c r="DJ59" s="43" t="str">
        <f t="shared" si="49"/>
        <v>Nvt</v>
      </c>
      <c r="DK59" s="43" t="str">
        <f t="shared" si="49"/>
        <v>Nvt</v>
      </c>
      <c r="DL59" s="43" t="str">
        <f t="shared" si="49"/>
        <v>Nvt</v>
      </c>
      <c r="DM59" s="43" t="str">
        <f t="shared" si="49"/>
        <v>Nvt</v>
      </c>
      <c r="DN59" s="43" t="str">
        <f t="shared" si="49"/>
        <v>Nvt</v>
      </c>
      <c r="DO59" s="43" t="str">
        <f t="shared" si="49"/>
        <v>Nvt</v>
      </c>
      <c r="DP59" s="43" t="str">
        <f t="shared" si="49"/>
        <v>Nvt</v>
      </c>
      <c r="DQ59" s="43" t="str">
        <f t="shared" si="50"/>
        <v>Nvt</v>
      </c>
      <c r="DR59" s="43" t="str">
        <f t="shared" si="50"/>
        <v>Nvt</v>
      </c>
      <c r="DS59" s="43" t="str">
        <f t="shared" si="50"/>
        <v>Nvt</v>
      </c>
      <c r="DT59" s="43" t="str">
        <f t="shared" si="50"/>
        <v>Nvt</v>
      </c>
      <c r="DU59" s="43" t="str">
        <f t="shared" si="50"/>
        <v>Nvt</v>
      </c>
      <c r="DV59" s="43" t="str">
        <f t="shared" si="50"/>
        <v>Nvt</v>
      </c>
      <c r="DW59" s="43" t="str">
        <f t="shared" si="50"/>
        <v>Nvt</v>
      </c>
      <c r="DX59" s="43" t="str">
        <f t="shared" si="50"/>
        <v>Nvt</v>
      </c>
      <c r="DY59" s="43" t="str">
        <f t="shared" si="50"/>
        <v>Nvt</v>
      </c>
      <c r="DZ59" s="43" t="str">
        <f t="shared" si="50"/>
        <v>Nvt</v>
      </c>
      <c r="EA59" s="43" t="str">
        <f t="shared" si="51"/>
        <v>Nvt</v>
      </c>
      <c r="EB59" s="43" t="str">
        <f t="shared" si="51"/>
        <v>Nvt</v>
      </c>
      <c r="EC59" s="43" t="str">
        <f t="shared" si="51"/>
        <v>Nvt</v>
      </c>
      <c r="ED59" s="43" t="str">
        <f t="shared" si="51"/>
        <v>Ja</v>
      </c>
      <c r="EE59" s="43" t="str">
        <f t="shared" si="51"/>
        <v>Ja</v>
      </c>
      <c r="EF59" s="43" t="str">
        <f t="shared" si="51"/>
        <v>Ja</v>
      </c>
      <c r="EG59" s="43" t="str">
        <f t="shared" si="51"/>
        <v>Nee</v>
      </c>
      <c r="EH59" s="43" t="str">
        <f t="shared" si="51"/>
        <v>Nvt</v>
      </c>
      <c r="EI59" s="43" t="str">
        <f t="shared" si="51"/>
        <v>Nvt</v>
      </c>
      <c r="EJ59" s="43" t="str">
        <f t="shared" si="51"/>
        <v>Nvt</v>
      </c>
      <c r="EK59" s="43" t="str">
        <f t="shared" si="52"/>
        <v>Nvt</v>
      </c>
      <c r="EL59" s="43" t="str">
        <f t="shared" si="52"/>
        <v>Nvt</v>
      </c>
      <c r="EM59" s="43" t="str">
        <f t="shared" si="52"/>
        <v>Nee</v>
      </c>
      <c r="EN59" s="43" t="str">
        <f t="shared" si="52"/>
        <v>Nvt</v>
      </c>
      <c r="EO59" s="43" t="str">
        <f t="shared" si="52"/>
        <v>Nee</v>
      </c>
      <c r="EP59" s="43" t="str">
        <f t="shared" si="52"/>
        <v>Nvt</v>
      </c>
      <c r="EQ59" s="43" t="str">
        <f t="shared" si="52"/>
        <v>Nee</v>
      </c>
      <c r="ER59" s="43" t="str">
        <f t="shared" si="52"/>
        <v>Nee</v>
      </c>
      <c r="ES59" s="43" t="str">
        <f t="shared" si="52"/>
        <v>Nvt</v>
      </c>
      <c r="ET59" s="43" t="str">
        <f t="shared" si="52"/>
        <v>Nvt</v>
      </c>
      <c r="EU59" s="43" t="str">
        <f t="shared" si="53"/>
        <v>Nvt</v>
      </c>
      <c r="EV59" s="43" t="str">
        <f t="shared" si="53"/>
        <v>Nvt</v>
      </c>
      <c r="EW59" s="43" t="str">
        <f t="shared" si="53"/>
        <v>Nee</v>
      </c>
      <c r="EX59" s="43" t="str">
        <f t="shared" si="53"/>
        <v>Nvt</v>
      </c>
      <c r="EY59" s="43" t="str">
        <f t="shared" si="53"/>
        <v>Nvt</v>
      </c>
      <c r="EZ59" s="43" t="str">
        <f t="shared" si="53"/>
        <v>Nvt</v>
      </c>
      <c r="FA59" s="43" t="str">
        <f t="shared" si="53"/>
        <v>Nvt</v>
      </c>
      <c r="FB59" s="43" t="str">
        <f t="shared" si="53"/>
        <v>Nvt</v>
      </c>
      <c r="FC59" s="43" t="str">
        <f t="shared" si="53"/>
        <v>Nvt</v>
      </c>
      <c r="FD59" s="43" t="str">
        <f t="shared" si="53"/>
        <v>Nee</v>
      </c>
      <c r="FE59" s="43" t="str">
        <f t="shared" si="54"/>
        <v>Nvt</v>
      </c>
      <c r="FF59" s="43" t="str">
        <f t="shared" si="54"/>
        <v>Nvt</v>
      </c>
      <c r="FG59" s="43" t="str">
        <f t="shared" si="54"/>
        <v>Nvt</v>
      </c>
      <c r="FH59" s="43" t="str">
        <f t="shared" si="54"/>
        <v>Ja</v>
      </c>
      <c r="FI59" s="43" t="str">
        <f t="shared" si="54"/>
        <v>Ja</v>
      </c>
      <c r="FJ59" s="43" t="str">
        <f t="shared" si="54"/>
        <v>Ja</v>
      </c>
      <c r="FK59" s="43" t="str">
        <f t="shared" si="54"/>
        <v>Ja</v>
      </c>
      <c r="FL59" s="43" t="str">
        <f t="shared" si="54"/>
        <v>Ja</v>
      </c>
      <c r="FM59" s="43" t="str">
        <f t="shared" si="54"/>
        <v>Optie</v>
      </c>
      <c r="FN59" s="43" t="str">
        <f t="shared" si="54"/>
        <v>Optie</v>
      </c>
      <c r="FO59" s="43" t="str">
        <f t="shared" si="55"/>
        <v>Nee</v>
      </c>
      <c r="FP59" s="43" t="str">
        <f t="shared" si="55"/>
        <v>Optie</v>
      </c>
      <c r="FQ59" s="43" t="str">
        <f t="shared" si="55"/>
        <v>Nee</v>
      </c>
      <c r="FR59" s="43" t="str">
        <f t="shared" si="55"/>
        <v>Nee</v>
      </c>
      <c r="FS59" s="43" t="str">
        <f t="shared" si="55"/>
        <v>Nvt</v>
      </c>
      <c r="FT59" s="43" t="str">
        <f t="shared" si="55"/>
        <v>Nvt</v>
      </c>
      <c r="FU59" s="43" t="str">
        <f t="shared" si="55"/>
        <v>Nvt</v>
      </c>
      <c r="FV59" s="43" t="str">
        <f t="shared" si="55"/>
        <v>Nvt</v>
      </c>
      <c r="FW59" s="43" t="str">
        <f t="shared" si="55"/>
        <v>Nvt</v>
      </c>
      <c r="FX59" s="43" t="str">
        <f t="shared" si="55"/>
        <v>Nvt</v>
      </c>
      <c r="FY59" s="43" t="str">
        <f t="shared" si="56"/>
        <v>Ja</v>
      </c>
      <c r="FZ59" s="43" t="str">
        <f t="shared" si="56"/>
        <v>Ja</v>
      </c>
      <c r="GA59" s="43" t="str">
        <f t="shared" si="56"/>
        <v>Ja</v>
      </c>
      <c r="GB59" s="43" t="str">
        <f t="shared" si="56"/>
        <v>Ja</v>
      </c>
      <c r="GC59" s="43" t="str">
        <f t="shared" si="56"/>
        <v>Ja</v>
      </c>
      <c r="GD59" s="43" t="str">
        <f t="shared" si="56"/>
        <v>Ja</v>
      </c>
      <c r="GE59" s="43" t="str">
        <f t="shared" si="56"/>
        <v>Ja</v>
      </c>
      <c r="GF59" s="43" t="str">
        <f t="shared" si="56"/>
        <v>Nee</v>
      </c>
    </row>
    <row r="60" spans="1:188" x14ac:dyDescent="0.3">
      <c r="A60" s="45"/>
      <c r="B60" s="47" t="s">
        <v>730</v>
      </c>
      <c r="C60" s="47" t="s">
        <v>502</v>
      </c>
      <c r="D60" s="45" t="s">
        <v>337</v>
      </c>
      <c r="E60" s="45" t="s">
        <v>329</v>
      </c>
      <c r="F60" s="45" t="s">
        <v>433</v>
      </c>
      <c r="G60" s="43" t="s">
        <v>495</v>
      </c>
      <c r="H60" s="43" t="s">
        <v>497</v>
      </c>
      <c r="I60" s="119" t="s">
        <v>496</v>
      </c>
      <c r="J60" s="119" t="s">
        <v>829</v>
      </c>
      <c r="K60" s="119" t="s">
        <v>844</v>
      </c>
      <c r="L60" s="50">
        <v>7</v>
      </c>
      <c r="M60" s="119"/>
      <c r="N60" s="119"/>
      <c r="O60" s="119"/>
      <c r="P60" s="129" t="s">
        <v>507</v>
      </c>
      <c r="Q60" s="43" t="str">
        <f t="shared" si="40"/>
        <v>Ja</v>
      </c>
      <c r="R60" s="43" t="str">
        <f t="shared" si="40"/>
        <v>Ja</v>
      </c>
      <c r="S60" s="43" t="str">
        <f t="shared" si="40"/>
        <v>Optie</v>
      </c>
      <c r="T60" s="43" t="str">
        <f t="shared" si="40"/>
        <v>Ja</v>
      </c>
      <c r="U60" s="43" t="str">
        <f t="shared" si="40"/>
        <v>Ja</v>
      </c>
      <c r="V60" s="43" t="str">
        <f t="shared" si="40"/>
        <v>Ja</v>
      </c>
      <c r="W60" s="43" t="str">
        <f t="shared" si="40"/>
        <v>Nee</v>
      </c>
      <c r="X60" s="43" t="str">
        <f t="shared" si="40"/>
        <v>Ja</v>
      </c>
      <c r="Y60" s="43" t="str">
        <f t="shared" si="40"/>
        <v>Nee</v>
      </c>
      <c r="Z60" s="43" t="str">
        <f t="shared" si="40"/>
        <v>Nee</v>
      </c>
      <c r="AA60" s="43" t="str">
        <f t="shared" si="41"/>
        <v>Optie</v>
      </c>
      <c r="AB60" s="43" t="str">
        <f t="shared" si="41"/>
        <v>Nee</v>
      </c>
      <c r="AC60" s="43" t="str">
        <f t="shared" si="41"/>
        <v>Nvt</v>
      </c>
      <c r="AD60" s="43" t="str">
        <f t="shared" si="41"/>
        <v>Nvt</v>
      </c>
      <c r="AE60" s="43" t="str">
        <f t="shared" si="41"/>
        <v>Nvt</v>
      </c>
      <c r="AF60" s="43" t="str">
        <f t="shared" si="41"/>
        <v>Nvt</v>
      </c>
      <c r="AG60" s="43" t="str">
        <f t="shared" si="41"/>
        <v>Nvt</v>
      </c>
      <c r="AH60" s="43" t="str">
        <f t="shared" si="41"/>
        <v>Nvt</v>
      </c>
      <c r="AI60" s="43" t="str">
        <f t="shared" si="41"/>
        <v>Nvt</v>
      </c>
      <c r="AJ60" s="43" t="str">
        <f t="shared" si="41"/>
        <v>Nvt</v>
      </c>
      <c r="AK60" s="43" t="str">
        <f t="shared" si="42"/>
        <v>Nvt</v>
      </c>
      <c r="AL60" s="43" t="str">
        <f t="shared" si="42"/>
        <v>Nvt</v>
      </c>
      <c r="AM60" s="43" t="str">
        <f t="shared" si="42"/>
        <v>Nvt</v>
      </c>
      <c r="AN60" s="43" t="str">
        <f t="shared" si="42"/>
        <v>Nvt</v>
      </c>
      <c r="AO60" s="43" t="str">
        <f t="shared" si="42"/>
        <v>Nvt</v>
      </c>
      <c r="AP60" s="43" t="str">
        <f t="shared" si="42"/>
        <v>Nvt</v>
      </c>
      <c r="AQ60" s="43" t="str">
        <f t="shared" si="42"/>
        <v>Nvt</v>
      </c>
      <c r="AR60" s="43" t="str">
        <f t="shared" si="42"/>
        <v>Nvt</v>
      </c>
      <c r="AS60" s="43" t="str">
        <f t="shared" si="42"/>
        <v>Nvt</v>
      </c>
      <c r="AT60" s="43" t="str">
        <f t="shared" si="42"/>
        <v>Nvt</v>
      </c>
      <c r="AU60" s="43" t="str">
        <f t="shared" si="43"/>
        <v>Nvt</v>
      </c>
      <c r="AV60" s="43" t="str">
        <f t="shared" si="43"/>
        <v>Nvt</v>
      </c>
      <c r="AW60" s="43" t="str">
        <f t="shared" si="43"/>
        <v>Nvt</v>
      </c>
      <c r="AX60" s="43" t="str">
        <f t="shared" si="43"/>
        <v>Ja</v>
      </c>
      <c r="AY60" s="43" t="str">
        <f t="shared" si="43"/>
        <v>Ja</v>
      </c>
      <c r="AZ60" s="43" t="str">
        <f t="shared" si="43"/>
        <v>Nee</v>
      </c>
      <c r="BA60" s="43" t="str">
        <f t="shared" si="43"/>
        <v>Ja</v>
      </c>
      <c r="BB60" s="43" t="str">
        <f t="shared" si="43"/>
        <v>Ja</v>
      </c>
      <c r="BC60" s="43" t="str">
        <f t="shared" si="43"/>
        <v>Optie</v>
      </c>
      <c r="BD60" s="43" t="str">
        <f t="shared" si="43"/>
        <v>Ja</v>
      </c>
      <c r="BE60" s="43" t="str">
        <f t="shared" si="43"/>
        <v>Ja</v>
      </c>
      <c r="BF60" s="43" t="str">
        <f t="shared" si="43"/>
        <v>Nvt</v>
      </c>
      <c r="BG60" s="43" t="str">
        <f t="shared" si="43"/>
        <v>Nvt</v>
      </c>
      <c r="BH60" s="129" t="s">
        <v>878</v>
      </c>
      <c r="BI60" s="43" t="str">
        <f t="shared" si="44"/>
        <v>Ja</v>
      </c>
      <c r="BJ60" s="43" t="str">
        <f t="shared" si="44"/>
        <v>Ja</v>
      </c>
      <c r="BK60" s="43" t="str">
        <f t="shared" si="44"/>
        <v>Optie</v>
      </c>
      <c r="BL60" s="43" t="str">
        <f t="shared" si="44"/>
        <v>Ja</v>
      </c>
      <c r="BM60" s="43" t="str">
        <f t="shared" si="44"/>
        <v>Ja</v>
      </c>
      <c r="BN60" s="43" t="str">
        <f t="shared" si="44"/>
        <v>Ja</v>
      </c>
      <c r="BO60" s="43" t="str">
        <f t="shared" si="44"/>
        <v>Nee</v>
      </c>
      <c r="BP60" s="43" t="str">
        <f t="shared" si="44"/>
        <v>Ja</v>
      </c>
      <c r="BQ60" s="43" t="str">
        <f t="shared" si="44"/>
        <v>Nee</v>
      </c>
      <c r="BR60" s="43" t="str">
        <f t="shared" si="44"/>
        <v>Nee</v>
      </c>
      <c r="BS60" s="43" t="str">
        <f t="shared" si="45"/>
        <v>Ja</v>
      </c>
      <c r="BT60" s="43" t="str">
        <f t="shared" si="45"/>
        <v>Ja</v>
      </c>
      <c r="BU60" s="43" t="str">
        <f t="shared" si="45"/>
        <v>Ja</v>
      </c>
      <c r="BV60" s="43" t="str">
        <f t="shared" si="45"/>
        <v>Ja</v>
      </c>
      <c r="BW60" s="43" t="str">
        <f t="shared" si="45"/>
        <v>Ja</v>
      </c>
      <c r="BX60" s="43" t="str">
        <f t="shared" si="45"/>
        <v>Nee</v>
      </c>
      <c r="BY60" s="43" t="str">
        <f t="shared" si="45"/>
        <v>Ja</v>
      </c>
      <c r="BZ60" s="43" t="str">
        <f t="shared" si="45"/>
        <v>Optie</v>
      </c>
      <c r="CA60" s="43" t="str">
        <f t="shared" si="45"/>
        <v>Ja</v>
      </c>
      <c r="CB60" s="43" t="str">
        <f t="shared" si="45"/>
        <v>Ja</v>
      </c>
      <c r="CC60" s="43" t="str">
        <f t="shared" si="46"/>
        <v>Nee</v>
      </c>
      <c r="CD60" s="43" t="str">
        <f t="shared" si="46"/>
        <v>Ja</v>
      </c>
      <c r="CE60" s="43" t="str">
        <f t="shared" si="46"/>
        <v>Nee</v>
      </c>
      <c r="CF60" s="43" t="str">
        <f t="shared" si="46"/>
        <v>Nvt</v>
      </c>
      <c r="CG60" s="43" t="str">
        <f t="shared" si="46"/>
        <v>Nvt</v>
      </c>
      <c r="CH60" s="43" t="str">
        <f t="shared" si="46"/>
        <v>Nvt</v>
      </c>
      <c r="CI60" s="43" t="str">
        <f t="shared" si="46"/>
        <v>Nvt</v>
      </c>
      <c r="CJ60" s="43" t="str">
        <f t="shared" si="46"/>
        <v>Nvt</v>
      </c>
      <c r="CK60" s="43" t="str">
        <f t="shared" si="46"/>
        <v>Nvt</v>
      </c>
      <c r="CL60" s="43" t="str">
        <f t="shared" si="46"/>
        <v>Nvt</v>
      </c>
      <c r="CM60" s="43" t="str">
        <f t="shared" si="47"/>
        <v>Nvt</v>
      </c>
      <c r="CN60" s="43" t="str">
        <f t="shared" si="47"/>
        <v>Nvt</v>
      </c>
      <c r="CO60" s="43" t="str">
        <f t="shared" si="47"/>
        <v>Nvt</v>
      </c>
      <c r="CP60" s="43" t="str">
        <f t="shared" si="47"/>
        <v>Nvt</v>
      </c>
      <c r="CQ60" s="43" t="str">
        <f t="shared" si="47"/>
        <v>Nvt</v>
      </c>
      <c r="CR60" s="43" t="str">
        <f t="shared" si="47"/>
        <v>Nvt</v>
      </c>
      <c r="CS60" s="43" t="str">
        <f t="shared" si="47"/>
        <v>Nvt</v>
      </c>
      <c r="CT60" s="43" t="str">
        <f t="shared" si="47"/>
        <v>Nvt</v>
      </c>
      <c r="CU60" s="43" t="str">
        <f t="shared" si="47"/>
        <v>Nvt</v>
      </c>
      <c r="CV60" s="43" t="str">
        <f t="shared" si="47"/>
        <v>Nvt</v>
      </c>
      <c r="CW60" s="43" t="str">
        <f t="shared" si="48"/>
        <v>Nvt</v>
      </c>
      <c r="CX60" s="43" t="str">
        <f t="shared" si="48"/>
        <v>Nvt</v>
      </c>
      <c r="CY60" s="43" t="str">
        <f t="shared" si="48"/>
        <v>Nvt</v>
      </c>
      <c r="CZ60" s="43" t="str">
        <f t="shared" si="48"/>
        <v>Nvt</v>
      </c>
      <c r="DA60" s="43" t="str">
        <f t="shared" si="48"/>
        <v>Nvt</v>
      </c>
      <c r="DB60" s="43" t="str">
        <f t="shared" si="48"/>
        <v>Nvt</v>
      </c>
      <c r="DC60" s="43" t="str">
        <f t="shared" si="48"/>
        <v>Nvt</v>
      </c>
      <c r="DD60" s="43" t="str">
        <f t="shared" si="48"/>
        <v>Nvt</v>
      </c>
      <c r="DE60" s="43" t="str">
        <f t="shared" si="48"/>
        <v>Nvt</v>
      </c>
      <c r="DF60" s="43" t="str">
        <f t="shared" si="48"/>
        <v>Nvt</v>
      </c>
      <c r="DG60" s="43" t="str">
        <f t="shared" si="49"/>
        <v>Nvt</v>
      </c>
      <c r="DH60" s="43" t="str">
        <f t="shared" si="49"/>
        <v>Nvt</v>
      </c>
      <c r="DI60" s="43" t="str">
        <f t="shared" si="49"/>
        <v>Nvt</v>
      </c>
      <c r="DJ60" s="43" t="str">
        <f t="shared" si="49"/>
        <v>Nvt</v>
      </c>
      <c r="DK60" s="43" t="str">
        <f t="shared" si="49"/>
        <v>Nvt</v>
      </c>
      <c r="DL60" s="43" t="str">
        <f t="shared" si="49"/>
        <v>Nvt</v>
      </c>
      <c r="DM60" s="43" t="str">
        <f t="shared" si="49"/>
        <v>Nvt</v>
      </c>
      <c r="DN60" s="43" t="str">
        <f t="shared" si="49"/>
        <v>Nvt</v>
      </c>
      <c r="DO60" s="43" t="str">
        <f t="shared" si="49"/>
        <v>Nvt</v>
      </c>
      <c r="DP60" s="43" t="str">
        <f t="shared" si="49"/>
        <v>Nvt</v>
      </c>
      <c r="DQ60" s="43" t="str">
        <f t="shared" si="50"/>
        <v>Nvt</v>
      </c>
      <c r="DR60" s="43" t="str">
        <f t="shared" si="50"/>
        <v>Nvt</v>
      </c>
      <c r="DS60" s="43" t="str">
        <f t="shared" si="50"/>
        <v>Nvt</v>
      </c>
      <c r="DT60" s="43" t="str">
        <f t="shared" si="50"/>
        <v>Nvt</v>
      </c>
      <c r="DU60" s="43" t="str">
        <f t="shared" si="50"/>
        <v>Nvt</v>
      </c>
      <c r="DV60" s="43" t="str">
        <f t="shared" si="50"/>
        <v>Nvt</v>
      </c>
      <c r="DW60" s="43" t="str">
        <f t="shared" si="50"/>
        <v>Nvt</v>
      </c>
      <c r="DX60" s="43" t="str">
        <f t="shared" si="50"/>
        <v>Nvt</v>
      </c>
      <c r="DY60" s="43" t="str">
        <f t="shared" si="50"/>
        <v>Nvt</v>
      </c>
      <c r="DZ60" s="43" t="str">
        <f t="shared" si="50"/>
        <v>Nvt</v>
      </c>
      <c r="EA60" s="43" t="str">
        <f t="shared" si="51"/>
        <v>Nvt</v>
      </c>
      <c r="EB60" s="43" t="str">
        <f t="shared" si="51"/>
        <v>Nvt</v>
      </c>
      <c r="EC60" s="43" t="str">
        <f t="shared" si="51"/>
        <v>Nvt</v>
      </c>
      <c r="ED60" s="43" t="str">
        <f t="shared" si="51"/>
        <v>Ja</v>
      </c>
      <c r="EE60" s="43" t="str">
        <f t="shared" si="51"/>
        <v>Ja</v>
      </c>
      <c r="EF60" s="43" t="str">
        <f t="shared" si="51"/>
        <v>Ja</v>
      </c>
      <c r="EG60" s="43" t="str">
        <f t="shared" si="51"/>
        <v>Nee</v>
      </c>
      <c r="EH60" s="43" t="str">
        <f t="shared" si="51"/>
        <v>Nvt</v>
      </c>
      <c r="EI60" s="43" t="str">
        <f t="shared" si="51"/>
        <v>Nvt</v>
      </c>
      <c r="EJ60" s="43" t="str">
        <f t="shared" si="51"/>
        <v>Nvt</v>
      </c>
      <c r="EK60" s="43" t="str">
        <f t="shared" si="52"/>
        <v>Nvt</v>
      </c>
      <c r="EL60" s="43" t="str">
        <f t="shared" si="52"/>
        <v>Nvt</v>
      </c>
      <c r="EM60" s="43" t="str">
        <f t="shared" si="52"/>
        <v>Nee</v>
      </c>
      <c r="EN60" s="43" t="str">
        <f t="shared" si="52"/>
        <v>Nvt</v>
      </c>
      <c r="EO60" s="43" t="str">
        <f t="shared" si="52"/>
        <v>Nee</v>
      </c>
      <c r="EP60" s="43" t="str">
        <f t="shared" si="52"/>
        <v>Nvt</v>
      </c>
      <c r="EQ60" s="43" t="str">
        <f t="shared" si="52"/>
        <v>Nee</v>
      </c>
      <c r="ER60" s="43" t="str">
        <f t="shared" si="52"/>
        <v>Nee</v>
      </c>
      <c r="ES60" s="43" t="str">
        <f t="shared" si="52"/>
        <v>Nvt</v>
      </c>
      <c r="ET60" s="43" t="str">
        <f t="shared" si="52"/>
        <v>Nvt</v>
      </c>
      <c r="EU60" s="43" t="str">
        <f t="shared" si="53"/>
        <v>Nvt</v>
      </c>
      <c r="EV60" s="43" t="str">
        <f t="shared" si="53"/>
        <v>Nvt</v>
      </c>
      <c r="EW60" s="43" t="str">
        <f t="shared" si="53"/>
        <v>Nee</v>
      </c>
      <c r="EX60" s="43" t="str">
        <f t="shared" si="53"/>
        <v>Nvt</v>
      </c>
      <c r="EY60" s="43" t="str">
        <f t="shared" si="53"/>
        <v>Nvt</v>
      </c>
      <c r="EZ60" s="43" t="str">
        <f t="shared" si="53"/>
        <v>Nvt</v>
      </c>
      <c r="FA60" s="43" t="str">
        <f t="shared" si="53"/>
        <v>Nvt</v>
      </c>
      <c r="FB60" s="43" t="str">
        <f t="shared" si="53"/>
        <v>Nvt</v>
      </c>
      <c r="FC60" s="43" t="str">
        <f t="shared" si="53"/>
        <v>Nvt</v>
      </c>
      <c r="FD60" s="43" t="str">
        <f t="shared" si="53"/>
        <v>Nee</v>
      </c>
      <c r="FE60" s="43" t="str">
        <f t="shared" si="54"/>
        <v>Nvt</v>
      </c>
      <c r="FF60" s="43" t="str">
        <f t="shared" si="54"/>
        <v>Nvt</v>
      </c>
      <c r="FG60" s="43" t="str">
        <f t="shared" si="54"/>
        <v>Nvt</v>
      </c>
      <c r="FH60" s="43" t="str">
        <f t="shared" si="54"/>
        <v>Ja</v>
      </c>
      <c r="FI60" s="43" t="str">
        <f t="shared" si="54"/>
        <v>Ja</v>
      </c>
      <c r="FJ60" s="43" t="str">
        <f t="shared" si="54"/>
        <v>Ja</v>
      </c>
      <c r="FK60" s="43" t="str">
        <f t="shared" si="54"/>
        <v>Ja</v>
      </c>
      <c r="FL60" s="43" t="str">
        <f t="shared" si="54"/>
        <v>Ja</v>
      </c>
      <c r="FM60" s="43" t="str">
        <f t="shared" si="54"/>
        <v>Optie</v>
      </c>
      <c r="FN60" s="43" t="str">
        <f t="shared" si="54"/>
        <v>Optie</v>
      </c>
      <c r="FO60" s="43" t="str">
        <f t="shared" si="55"/>
        <v>Optie</v>
      </c>
      <c r="FP60" s="43" t="str">
        <f t="shared" si="55"/>
        <v>Optie</v>
      </c>
      <c r="FQ60" s="43" t="str">
        <f t="shared" si="55"/>
        <v>Nee</v>
      </c>
      <c r="FR60" s="43" t="str">
        <f t="shared" si="55"/>
        <v>Optie</v>
      </c>
      <c r="FS60" s="43" t="str">
        <f t="shared" si="55"/>
        <v>Ja</v>
      </c>
      <c r="FT60" s="43" t="str">
        <f t="shared" si="55"/>
        <v>Ja</v>
      </c>
      <c r="FU60" s="43" t="str">
        <f t="shared" si="55"/>
        <v>Ja</v>
      </c>
      <c r="FV60" s="43" t="str">
        <f t="shared" si="55"/>
        <v>Ja</v>
      </c>
      <c r="FW60" s="43" t="str">
        <f t="shared" si="55"/>
        <v>Optie</v>
      </c>
      <c r="FX60" s="43" t="str">
        <f t="shared" si="55"/>
        <v>Ja</v>
      </c>
      <c r="FY60" s="43" t="str">
        <f t="shared" si="56"/>
        <v>Ja</v>
      </c>
      <c r="FZ60" s="43" t="str">
        <f t="shared" si="56"/>
        <v>Ja</v>
      </c>
      <c r="GA60" s="43" t="str">
        <f t="shared" si="56"/>
        <v>Ja</v>
      </c>
      <c r="GB60" s="43" t="str">
        <f t="shared" si="56"/>
        <v>Ja</v>
      </c>
      <c r="GC60" s="43" t="str">
        <f t="shared" si="56"/>
        <v>Ja</v>
      </c>
      <c r="GD60" s="43" t="str">
        <f t="shared" si="56"/>
        <v>Ja</v>
      </c>
      <c r="GE60" s="43" t="str">
        <f t="shared" si="56"/>
        <v>Ja</v>
      </c>
      <c r="GF60" s="43" t="str">
        <f t="shared" si="56"/>
        <v>Nee</v>
      </c>
    </row>
    <row r="61" spans="1:188" x14ac:dyDescent="0.3">
      <c r="A61" s="45"/>
      <c r="B61" s="47" t="s">
        <v>730</v>
      </c>
      <c r="C61" s="47" t="s">
        <v>502</v>
      </c>
      <c r="D61" s="45" t="s">
        <v>337</v>
      </c>
      <c r="E61" s="45" t="s">
        <v>330</v>
      </c>
      <c r="F61" s="45" t="s">
        <v>433</v>
      </c>
      <c r="G61" s="43" t="s">
        <v>495</v>
      </c>
      <c r="H61" s="43" t="s">
        <v>497</v>
      </c>
      <c r="I61" s="119" t="s">
        <v>496</v>
      </c>
      <c r="J61" s="119" t="s">
        <v>831</v>
      </c>
      <c r="K61" s="119" t="s">
        <v>845</v>
      </c>
      <c r="L61" s="50">
        <v>15</v>
      </c>
      <c r="M61" s="119"/>
      <c r="N61" s="119"/>
      <c r="O61" s="119"/>
      <c r="P61" s="129" t="s">
        <v>507</v>
      </c>
      <c r="Q61" s="43" t="str">
        <f t="shared" si="40"/>
        <v>Ja</v>
      </c>
      <c r="R61" s="43" t="str">
        <f t="shared" si="40"/>
        <v>Ja</v>
      </c>
      <c r="S61" s="43" t="str">
        <f t="shared" si="40"/>
        <v>Optie</v>
      </c>
      <c r="T61" s="43" t="str">
        <f t="shared" si="40"/>
        <v>Ja</v>
      </c>
      <c r="U61" s="43" t="str">
        <f t="shared" si="40"/>
        <v>Ja</v>
      </c>
      <c r="V61" s="43" t="str">
        <f t="shared" si="40"/>
        <v>Ja</v>
      </c>
      <c r="W61" s="43" t="str">
        <f t="shared" si="40"/>
        <v>Nee</v>
      </c>
      <c r="X61" s="43" t="str">
        <f t="shared" si="40"/>
        <v>Ja</v>
      </c>
      <c r="Y61" s="43" t="str">
        <f t="shared" si="40"/>
        <v>Nee</v>
      </c>
      <c r="Z61" s="43" t="str">
        <f t="shared" si="40"/>
        <v>Nee</v>
      </c>
      <c r="AA61" s="43" t="str">
        <f t="shared" si="41"/>
        <v>Optie</v>
      </c>
      <c r="AB61" s="43" t="str">
        <f t="shared" si="41"/>
        <v>Nee</v>
      </c>
      <c r="AC61" s="43" t="str">
        <f t="shared" si="41"/>
        <v>Nvt</v>
      </c>
      <c r="AD61" s="43" t="str">
        <f t="shared" si="41"/>
        <v>Nvt</v>
      </c>
      <c r="AE61" s="43" t="str">
        <f t="shared" si="41"/>
        <v>Nvt</v>
      </c>
      <c r="AF61" s="43" t="str">
        <f t="shared" si="41"/>
        <v>Nvt</v>
      </c>
      <c r="AG61" s="43" t="str">
        <f t="shared" si="41"/>
        <v>Nvt</v>
      </c>
      <c r="AH61" s="43" t="str">
        <f t="shared" si="41"/>
        <v>Nvt</v>
      </c>
      <c r="AI61" s="43" t="str">
        <f t="shared" si="41"/>
        <v>Nvt</v>
      </c>
      <c r="AJ61" s="43" t="str">
        <f t="shared" si="41"/>
        <v>Nvt</v>
      </c>
      <c r="AK61" s="43" t="str">
        <f t="shared" si="42"/>
        <v>Nvt</v>
      </c>
      <c r="AL61" s="43" t="str">
        <f t="shared" si="42"/>
        <v>Nvt</v>
      </c>
      <c r="AM61" s="43" t="str">
        <f t="shared" si="42"/>
        <v>Nvt</v>
      </c>
      <c r="AN61" s="43" t="str">
        <f t="shared" si="42"/>
        <v>Nvt</v>
      </c>
      <c r="AO61" s="43" t="str">
        <f t="shared" si="42"/>
        <v>Nvt</v>
      </c>
      <c r="AP61" s="43" t="str">
        <f t="shared" si="42"/>
        <v>Nvt</v>
      </c>
      <c r="AQ61" s="43" t="str">
        <f t="shared" si="42"/>
        <v>Nvt</v>
      </c>
      <c r="AR61" s="43" t="str">
        <f t="shared" si="42"/>
        <v>Nvt</v>
      </c>
      <c r="AS61" s="43" t="str">
        <f t="shared" si="42"/>
        <v>Nvt</v>
      </c>
      <c r="AT61" s="43" t="str">
        <f t="shared" si="42"/>
        <v>Nvt</v>
      </c>
      <c r="AU61" s="43" t="str">
        <f t="shared" si="43"/>
        <v>Nvt</v>
      </c>
      <c r="AV61" s="43" t="str">
        <f t="shared" si="43"/>
        <v>Nvt</v>
      </c>
      <c r="AW61" s="43" t="str">
        <f t="shared" si="43"/>
        <v>Nvt</v>
      </c>
      <c r="AX61" s="43" t="str">
        <f t="shared" si="43"/>
        <v>Ja</v>
      </c>
      <c r="AY61" s="43" t="str">
        <f t="shared" si="43"/>
        <v>Ja</v>
      </c>
      <c r="AZ61" s="43" t="str">
        <f t="shared" si="43"/>
        <v>Nee</v>
      </c>
      <c r="BA61" s="43" t="str">
        <f t="shared" si="43"/>
        <v>Ja</v>
      </c>
      <c r="BB61" s="43" t="str">
        <f t="shared" si="43"/>
        <v>Ja</v>
      </c>
      <c r="BC61" s="43" t="str">
        <f t="shared" si="43"/>
        <v>Optie</v>
      </c>
      <c r="BD61" s="43" t="str">
        <f t="shared" si="43"/>
        <v>Ja</v>
      </c>
      <c r="BE61" s="43" t="str">
        <f t="shared" si="43"/>
        <v>Ja</v>
      </c>
      <c r="BF61" s="43" t="str">
        <f t="shared" si="43"/>
        <v>Nvt</v>
      </c>
      <c r="BG61" s="43" t="str">
        <f t="shared" si="43"/>
        <v>Nvt</v>
      </c>
      <c r="BH61" s="129" t="s">
        <v>878</v>
      </c>
      <c r="BI61" s="43" t="str">
        <f t="shared" si="44"/>
        <v>Ja</v>
      </c>
      <c r="BJ61" s="43" t="str">
        <f t="shared" si="44"/>
        <v>Ja</v>
      </c>
      <c r="BK61" s="43" t="str">
        <f t="shared" si="44"/>
        <v>Optie</v>
      </c>
      <c r="BL61" s="43" t="str">
        <f t="shared" si="44"/>
        <v>Ja</v>
      </c>
      <c r="BM61" s="43" t="str">
        <f t="shared" si="44"/>
        <v>Ja</v>
      </c>
      <c r="BN61" s="43" t="str">
        <f t="shared" si="44"/>
        <v>Ja</v>
      </c>
      <c r="BO61" s="43" t="str">
        <f t="shared" si="44"/>
        <v>Nee</v>
      </c>
      <c r="BP61" s="43" t="str">
        <f t="shared" si="44"/>
        <v>Ja</v>
      </c>
      <c r="BQ61" s="43" t="str">
        <f t="shared" si="44"/>
        <v>Nee</v>
      </c>
      <c r="BR61" s="43" t="str">
        <f t="shared" si="44"/>
        <v>Nee</v>
      </c>
      <c r="BS61" s="43" t="str">
        <f t="shared" si="45"/>
        <v>Ja</v>
      </c>
      <c r="BT61" s="43" t="str">
        <f t="shared" si="45"/>
        <v>Ja</v>
      </c>
      <c r="BU61" s="43" t="str">
        <f t="shared" si="45"/>
        <v>Ja</v>
      </c>
      <c r="BV61" s="43" t="str">
        <f t="shared" si="45"/>
        <v>Ja</v>
      </c>
      <c r="BW61" s="43" t="str">
        <f t="shared" si="45"/>
        <v>Ja</v>
      </c>
      <c r="BX61" s="43" t="str">
        <f t="shared" si="45"/>
        <v>Nee</v>
      </c>
      <c r="BY61" s="43" t="str">
        <f t="shared" si="45"/>
        <v>Ja</v>
      </c>
      <c r="BZ61" s="43" t="str">
        <f t="shared" si="45"/>
        <v>Optie</v>
      </c>
      <c r="CA61" s="43" t="str">
        <f t="shared" si="45"/>
        <v>Ja</v>
      </c>
      <c r="CB61" s="43" t="str">
        <f t="shared" si="45"/>
        <v>Ja</v>
      </c>
      <c r="CC61" s="43" t="str">
        <f t="shared" si="46"/>
        <v>Nee</v>
      </c>
      <c r="CD61" s="43" t="str">
        <f t="shared" si="46"/>
        <v>Ja</v>
      </c>
      <c r="CE61" s="43" t="str">
        <f t="shared" si="46"/>
        <v>Nee</v>
      </c>
      <c r="CF61" s="43" t="str">
        <f t="shared" si="46"/>
        <v>Nvt</v>
      </c>
      <c r="CG61" s="43" t="str">
        <f t="shared" si="46"/>
        <v>Nvt</v>
      </c>
      <c r="CH61" s="43" t="str">
        <f t="shared" si="46"/>
        <v>Nvt</v>
      </c>
      <c r="CI61" s="43" t="str">
        <f t="shared" si="46"/>
        <v>Nvt</v>
      </c>
      <c r="CJ61" s="43" t="str">
        <f t="shared" si="46"/>
        <v>Nvt</v>
      </c>
      <c r="CK61" s="43" t="str">
        <f t="shared" si="46"/>
        <v>Nvt</v>
      </c>
      <c r="CL61" s="43" t="str">
        <f t="shared" si="46"/>
        <v>Nvt</v>
      </c>
      <c r="CM61" s="43" t="str">
        <f t="shared" si="47"/>
        <v>Nvt</v>
      </c>
      <c r="CN61" s="43" t="str">
        <f t="shared" si="47"/>
        <v>Nvt</v>
      </c>
      <c r="CO61" s="43" t="str">
        <f t="shared" si="47"/>
        <v>Nvt</v>
      </c>
      <c r="CP61" s="43" t="str">
        <f t="shared" si="47"/>
        <v>Nvt</v>
      </c>
      <c r="CQ61" s="43" t="str">
        <f t="shared" si="47"/>
        <v>Nvt</v>
      </c>
      <c r="CR61" s="43" t="str">
        <f t="shared" si="47"/>
        <v>Nvt</v>
      </c>
      <c r="CS61" s="43" t="str">
        <f t="shared" si="47"/>
        <v>Nvt</v>
      </c>
      <c r="CT61" s="43" t="str">
        <f t="shared" si="47"/>
        <v>Nvt</v>
      </c>
      <c r="CU61" s="43" t="str">
        <f t="shared" si="47"/>
        <v>Nvt</v>
      </c>
      <c r="CV61" s="43" t="str">
        <f t="shared" si="47"/>
        <v>Nvt</v>
      </c>
      <c r="CW61" s="43" t="str">
        <f t="shared" si="48"/>
        <v>Nvt</v>
      </c>
      <c r="CX61" s="43" t="str">
        <f t="shared" si="48"/>
        <v>Nvt</v>
      </c>
      <c r="CY61" s="43" t="str">
        <f t="shared" si="48"/>
        <v>Nvt</v>
      </c>
      <c r="CZ61" s="43" t="str">
        <f t="shared" si="48"/>
        <v>Nvt</v>
      </c>
      <c r="DA61" s="43" t="str">
        <f t="shared" si="48"/>
        <v>Nvt</v>
      </c>
      <c r="DB61" s="43" t="str">
        <f t="shared" si="48"/>
        <v>Nvt</v>
      </c>
      <c r="DC61" s="43" t="str">
        <f t="shared" si="48"/>
        <v>Nvt</v>
      </c>
      <c r="DD61" s="43" t="str">
        <f t="shared" si="48"/>
        <v>Nvt</v>
      </c>
      <c r="DE61" s="43" t="str">
        <f t="shared" si="48"/>
        <v>Nvt</v>
      </c>
      <c r="DF61" s="43" t="str">
        <f t="shared" si="48"/>
        <v>Nvt</v>
      </c>
      <c r="DG61" s="43" t="str">
        <f t="shared" si="49"/>
        <v>Nvt</v>
      </c>
      <c r="DH61" s="43" t="str">
        <f t="shared" si="49"/>
        <v>Nvt</v>
      </c>
      <c r="DI61" s="43" t="str">
        <f t="shared" si="49"/>
        <v>Nvt</v>
      </c>
      <c r="DJ61" s="43" t="str">
        <f t="shared" si="49"/>
        <v>Nvt</v>
      </c>
      <c r="DK61" s="43" t="str">
        <f t="shared" si="49"/>
        <v>Nvt</v>
      </c>
      <c r="DL61" s="43" t="str">
        <f t="shared" si="49"/>
        <v>Nvt</v>
      </c>
      <c r="DM61" s="43" t="str">
        <f t="shared" si="49"/>
        <v>Nvt</v>
      </c>
      <c r="DN61" s="43" t="str">
        <f t="shared" si="49"/>
        <v>Nvt</v>
      </c>
      <c r="DO61" s="43" t="str">
        <f t="shared" si="49"/>
        <v>Nvt</v>
      </c>
      <c r="DP61" s="43" t="str">
        <f t="shared" si="49"/>
        <v>Nvt</v>
      </c>
      <c r="DQ61" s="43" t="str">
        <f t="shared" si="50"/>
        <v>Nvt</v>
      </c>
      <c r="DR61" s="43" t="str">
        <f t="shared" si="50"/>
        <v>Nvt</v>
      </c>
      <c r="DS61" s="43" t="str">
        <f t="shared" si="50"/>
        <v>Nvt</v>
      </c>
      <c r="DT61" s="43" t="str">
        <f t="shared" si="50"/>
        <v>Nvt</v>
      </c>
      <c r="DU61" s="43" t="str">
        <f t="shared" si="50"/>
        <v>Nvt</v>
      </c>
      <c r="DV61" s="43" t="str">
        <f t="shared" si="50"/>
        <v>Nvt</v>
      </c>
      <c r="DW61" s="43" t="str">
        <f t="shared" si="50"/>
        <v>Nvt</v>
      </c>
      <c r="DX61" s="43" t="str">
        <f t="shared" si="50"/>
        <v>Nvt</v>
      </c>
      <c r="DY61" s="43" t="str">
        <f t="shared" si="50"/>
        <v>Nvt</v>
      </c>
      <c r="DZ61" s="43" t="str">
        <f t="shared" si="50"/>
        <v>Nvt</v>
      </c>
      <c r="EA61" s="43" t="str">
        <f t="shared" si="51"/>
        <v>Nvt</v>
      </c>
      <c r="EB61" s="43" t="str">
        <f t="shared" si="51"/>
        <v>Nvt</v>
      </c>
      <c r="EC61" s="43" t="str">
        <f t="shared" si="51"/>
        <v>Nvt</v>
      </c>
      <c r="ED61" s="43" t="str">
        <f t="shared" si="51"/>
        <v>Ja</v>
      </c>
      <c r="EE61" s="43" t="str">
        <f t="shared" si="51"/>
        <v>Ja</v>
      </c>
      <c r="EF61" s="43" t="str">
        <f t="shared" si="51"/>
        <v>Ja</v>
      </c>
      <c r="EG61" s="43" t="str">
        <f t="shared" si="51"/>
        <v>Nee</v>
      </c>
      <c r="EH61" s="43" t="str">
        <f t="shared" si="51"/>
        <v>Nvt</v>
      </c>
      <c r="EI61" s="43" t="str">
        <f t="shared" si="51"/>
        <v>Nvt</v>
      </c>
      <c r="EJ61" s="43" t="str">
        <f t="shared" si="51"/>
        <v>Nvt</v>
      </c>
      <c r="EK61" s="43" t="str">
        <f t="shared" si="52"/>
        <v>Nvt</v>
      </c>
      <c r="EL61" s="43" t="str">
        <f t="shared" si="52"/>
        <v>Nvt</v>
      </c>
      <c r="EM61" s="43" t="str">
        <f t="shared" si="52"/>
        <v>Nee</v>
      </c>
      <c r="EN61" s="43" t="str">
        <f t="shared" si="52"/>
        <v>Nvt</v>
      </c>
      <c r="EO61" s="43" t="str">
        <f t="shared" si="52"/>
        <v>Nee</v>
      </c>
      <c r="EP61" s="43" t="str">
        <f t="shared" si="52"/>
        <v>Nvt</v>
      </c>
      <c r="EQ61" s="43" t="str">
        <f t="shared" si="52"/>
        <v>Nee</v>
      </c>
      <c r="ER61" s="43" t="str">
        <f t="shared" si="52"/>
        <v>Nee</v>
      </c>
      <c r="ES61" s="43" t="str">
        <f t="shared" si="52"/>
        <v>Nvt</v>
      </c>
      <c r="ET61" s="43" t="str">
        <f t="shared" si="52"/>
        <v>Nvt</v>
      </c>
      <c r="EU61" s="43" t="str">
        <f t="shared" si="53"/>
        <v>Nvt</v>
      </c>
      <c r="EV61" s="43" t="str">
        <f t="shared" si="53"/>
        <v>Nvt</v>
      </c>
      <c r="EW61" s="43" t="str">
        <f t="shared" si="53"/>
        <v>Nee</v>
      </c>
      <c r="EX61" s="43" t="str">
        <f t="shared" si="53"/>
        <v>Nvt</v>
      </c>
      <c r="EY61" s="43" t="str">
        <f t="shared" si="53"/>
        <v>Nvt</v>
      </c>
      <c r="EZ61" s="43" t="str">
        <f t="shared" si="53"/>
        <v>Nvt</v>
      </c>
      <c r="FA61" s="43" t="str">
        <f t="shared" si="53"/>
        <v>Nvt</v>
      </c>
      <c r="FB61" s="43" t="str">
        <f t="shared" si="53"/>
        <v>Nvt</v>
      </c>
      <c r="FC61" s="43" t="str">
        <f t="shared" si="53"/>
        <v>Nvt</v>
      </c>
      <c r="FD61" s="43" t="str">
        <f t="shared" si="53"/>
        <v>Nee</v>
      </c>
      <c r="FE61" s="43" t="str">
        <f t="shared" si="54"/>
        <v>Nvt</v>
      </c>
      <c r="FF61" s="43" t="str">
        <f t="shared" si="54"/>
        <v>Nvt</v>
      </c>
      <c r="FG61" s="43" t="str">
        <f t="shared" si="54"/>
        <v>Nvt</v>
      </c>
      <c r="FH61" s="43" t="str">
        <f t="shared" si="54"/>
        <v>Ja</v>
      </c>
      <c r="FI61" s="43" t="str">
        <f t="shared" si="54"/>
        <v>Ja</v>
      </c>
      <c r="FJ61" s="43" t="str">
        <f t="shared" si="54"/>
        <v>Ja</v>
      </c>
      <c r="FK61" s="43" t="str">
        <f t="shared" si="54"/>
        <v>Ja</v>
      </c>
      <c r="FL61" s="43" t="str">
        <f t="shared" si="54"/>
        <v>Ja</v>
      </c>
      <c r="FM61" s="43" t="str">
        <f t="shared" si="54"/>
        <v>Optie</v>
      </c>
      <c r="FN61" s="43" t="str">
        <f t="shared" si="54"/>
        <v>Optie</v>
      </c>
      <c r="FO61" s="43" t="str">
        <f t="shared" si="55"/>
        <v>Optie</v>
      </c>
      <c r="FP61" s="43" t="str">
        <f t="shared" si="55"/>
        <v>Optie</v>
      </c>
      <c r="FQ61" s="43" t="str">
        <f t="shared" si="55"/>
        <v>Nee</v>
      </c>
      <c r="FR61" s="43" t="str">
        <f t="shared" si="55"/>
        <v>Optie</v>
      </c>
      <c r="FS61" s="43" t="str">
        <f t="shared" si="55"/>
        <v>Ja</v>
      </c>
      <c r="FT61" s="43" t="str">
        <f t="shared" si="55"/>
        <v>Ja</v>
      </c>
      <c r="FU61" s="43" t="str">
        <f t="shared" si="55"/>
        <v>Ja</v>
      </c>
      <c r="FV61" s="43" t="str">
        <f t="shared" si="55"/>
        <v>Ja</v>
      </c>
      <c r="FW61" s="43" t="str">
        <f t="shared" si="55"/>
        <v>Optie</v>
      </c>
      <c r="FX61" s="43" t="str">
        <f t="shared" si="55"/>
        <v>Ja</v>
      </c>
      <c r="FY61" s="43" t="str">
        <f t="shared" si="56"/>
        <v>Ja</v>
      </c>
      <c r="FZ61" s="43" t="str">
        <f t="shared" si="56"/>
        <v>Ja</v>
      </c>
      <c r="GA61" s="43" t="str">
        <f t="shared" si="56"/>
        <v>Ja</v>
      </c>
      <c r="GB61" s="43" t="str">
        <f t="shared" si="56"/>
        <v>Ja</v>
      </c>
      <c r="GC61" s="43" t="str">
        <f t="shared" si="56"/>
        <v>Ja</v>
      </c>
      <c r="GD61" s="43" t="str">
        <f t="shared" si="56"/>
        <v>Ja</v>
      </c>
      <c r="GE61" s="43" t="str">
        <f t="shared" si="56"/>
        <v>Ja</v>
      </c>
      <c r="GF61" s="43" t="str">
        <f t="shared" si="56"/>
        <v>Nee</v>
      </c>
    </row>
    <row r="62" spans="1:188" x14ac:dyDescent="0.3">
      <c r="A62" s="45"/>
      <c r="B62" s="47" t="s">
        <v>730</v>
      </c>
      <c r="C62" s="47" t="s">
        <v>502</v>
      </c>
      <c r="D62" s="45" t="s">
        <v>337</v>
      </c>
      <c r="E62" s="45" t="s">
        <v>337</v>
      </c>
      <c r="F62" s="45" t="s">
        <v>433</v>
      </c>
      <c r="G62" s="43" t="s">
        <v>495</v>
      </c>
      <c r="H62" s="43" t="s">
        <v>497</v>
      </c>
      <c r="I62" s="119" t="s">
        <v>496</v>
      </c>
      <c r="J62" s="119" t="s">
        <v>833</v>
      </c>
      <c r="K62" s="119" t="s">
        <v>846</v>
      </c>
      <c r="L62" s="50">
        <v>23</v>
      </c>
      <c r="M62" s="119"/>
      <c r="N62" s="119"/>
      <c r="O62" s="119"/>
      <c r="P62" s="129" t="s">
        <v>507</v>
      </c>
      <c r="Q62" s="43" t="str">
        <f t="shared" si="40"/>
        <v>Ja</v>
      </c>
      <c r="R62" s="43" t="str">
        <f t="shared" si="40"/>
        <v>Ja</v>
      </c>
      <c r="S62" s="43" t="str">
        <f t="shared" si="40"/>
        <v>Optie</v>
      </c>
      <c r="T62" s="43" t="str">
        <f t="shared" si="40"/>
        <v>Ja</v>
      </c>
      <c r="U62" s="43" t="str">
        <f t="shared" si="40"/>
        <v>Ja</v>
      </c>
      <c r="V62" s="43" t="str">
        <f t="shared" si="40"/>
        <v>Ja</v>
      </c>
      <c r="W62" s="43" t="str">
        <f t="shared" si="40"/>
        <v>Nee</v>
      </c>
      <c r="X62" s="43" t="str">
        <f t="shared" si="40"/>
        <v>Ja</v>
      </c>
      <c r="Y62" s="43" t="str">
        <f t="shared" si="40"/>
        <v>Nee</v>
      </c>
      <c r="Z62" s="43" t="str">
        <f t="shared" si="40"/>
        <v>Nee</v>
      </c>
      <c r="AA62" s="43" t="str">
        <f t="shared" si="41"/>
        <v>Optie</v>
      </c>
      <c r="AB62" s="43" t="str">
        <f t="shared" si="41"/>
        <v>Nee</v>
      </c>
      <c r="AC62" s="43" t="str">
        <f t="shared" si="41"/>
        <v>Nvt</v>
      </c>
      <c r="AD62" s="43" t="str">
        <f t="shared" si="41"/>
        <v>Nvt</v>
      </c>
      <c r="AE62" s="43" t="str">
        <f t="shared" si="41"/>
        <v>Nvt</v>
      </c>
      <c r="AF62" s="43" t="str">
        <f t="shared" si="41"/>
        <v>Nvt</v>
      </c>
      <c r="AG62" s="43" t="str">
        <f t="shared" si="41"/>
        <v>Nvt</v>
      </c>
      <c r="AH62" s="43" t="str">
        <f t="shared" si="41"/>
        <v>Nvt</v>
      </c>
      <c r="AI62" s="43" t="str">
        <f t="shared" si="41"/>
        <v>Nvt</v>
      </c>
      <c r="AJ62" s="43" t="str">
        <f t="shared" si="41"/>
        <v>Nvt</v>
      </c>
      <c r="AK62" s="43" t="str">
        <f t="shared" si="42"/>
        <v>Nvt</v>
      </c>
      <c r="AL62" s="43" t="str">
        <f t="shared" si="42"/>
        <v>Nvt</v>
      </c>
      <c r="AM62" s="43" t="str">
        <f t="shared" si="42"/>
        <v>Nvt</v>
      </c>
      <c r="AN62" s="43" t="str">
        <f t="shared" si="42"/>
        <v>Nvt</v>
      </c>
      <c r="AO62" s="43" t="str">
        <f t="shared" si="42"/>
        <v>Nvt</v>
      </c>
      <c r="AP62" s="43" t="str">
        <f t="shared" si="42"/>
        <v>Nvt</v>
      </c>
      <c r="AQ62" s="43" t="str">
        <f t="shared" si="42"/>
        <v>Nvt</v>
      </c>
      <c r="AR62" s="43" t="str">
        <f t="shared" si="42"/>
        <v>Nvt</v>
      </c>
      <c r="AS62" s="43" t="str">
        <f t="shared" si="42"/>
        <v>Nvt</v>
      </c>
      <c r="AT62" s="43" t="str">
        <f t="shared" si="42"/>
        <v>Nvt</v>
      </c>
      <c r="AU62" s="43" t="str">
        <f t="shared" si="43"/>
        <v>Nvt</v>
      </c>
      <c r="AV62" s="43" t="str">
        <f t="shared" si="43"/>
        <v>Nvt</v>
      </c>
      <c r="AW62" s="43" t="str">
        <f t="shared" si="43"/>
        <v>Nvt</v>
      </c>
      <c r="AX62" s="43" t="str">
        <f t="shared" si="43"/>
        <v>Ja</v>
      </c>
      <c r="AY62" s="43" t="str">
        <f t="shared" si="43"/>
        <v>Ja</v>
      </c>
      <c r="AZ62" s="43" t="str">
        <f t="shared" si="43"/>
        <v>Nee</v>
      </c>
      <c r="BA62" s="43" t="str">
        <f t="shared" si="43"/>
        <v>Ja</v>
      </c>
      <c r="BB62" s="43" t="str">
        <f t="shared" si="43"/>
        <v>Ja</v>
      </c>
      <c r="BC62" s="43" t="str">
        <f t="shared" si="43"/>
        <v>Optie</v>
      </c>
      <c r="BD62" s="43" t="str">
        <f t="shared" si="43"/>
        <v>Ja</v>
      </c>
      <c r="BE62" s="43" t="str">
        <f t="shared" si="43"/>
        <v>Ja</v>
      </c>
      <c r="BF62" s="43" t="str">
        <f t="shared" si="43"/>
        <v>Nvt</v>
      </c>
      <c r="BG62" s="43" t="str">
        <f t="shared" si="43"/>
        <v>Nvt</v>
      </c>
      <c r="BH62" s="129" t="s">
        <v>878</v>
      </c>
      <c r="BI62" s="43" t="str">
        <f t="shared" si="44"/>
        <v>Ja</v>
      </c>
      <c r="BJ62" s="43" t="str">
        <f t="shared" si="44"/>
        <v>Ja</v>
      </c>
      <c r="BK62" s="43" t="str">
        <f t="shared" si="44"/>
        <v>Optie</v>
      </c>
      <c r="BL62" s="43" t="str">
        <f t="shared" si="44"/>
        <v>Ja</v>
      </c>
      <c r="BM62" s="43" t="str">
        <f t="shared" si="44"/>
        <v>Ja</v>
      </c>
      <c r="BN62" s="43" t="str">
        <f t="shared" si="44"/>
        <v>Ja</v>
      </c>
      <c r="BO62" s="43" t="str">
        <f t="shared" si="44"/>
        <v>Nee</v>
      </c>
      <c r="BP62" s="43" t="str">
        <f t="shared" si="44"/>
        <v>Ja</v>
      </c>
      <c r="BQ62" s="43" t="str">
        <f t="shared" si="44"/>
        <v>Nee</v>
      </c>
      <c r="BR62" s="43" t="str">
        <f t="shared" si="44"/>
        <v>Nee</v>
      </c>
      <c r="BS62" s="43" t="str">
        <f t="shared" si="45"/>
        <v>Ja</v>
      </c>
      <c r="BT62" s="43" t="str">
        <f t="shared" si="45"/>
        <v>Ja</v>
      </c>
      <c r="BU62" s="43" t="str">
        <f t="shared" si="45"/>
        <v>Ja</v>
      </c>
      <c r="BV62" s="43" t="str">
        <f t="shared" si="45"/>
        <v>Ja</v>
      </c>
      <c r="BW62" s="43" t="str">
        <f t="shared" si="45"/>
        <v>Ja</v>
      </c>
      <c r="BX62" s="43" t="str">
        <f t="shared" si="45"/>
        <v>Nee</v>
      </c>
      <c r="BY62" s="43" t="str">
        <f t="shared" si="45"/>
        <v>Ja</v>
      </c>
      <c r="BZ62" s="43" t="str">
        <f t="shared" si="45"/>
        <v>Optie</v>
      </c>
      <c r="CA62" s="43" t="str">
        <f t="shared" si="45"/>
        <v>Ja</v>
      </c>
      <c r="CB62" s="43" t="str">
        <f t="shared" si="45"/>
        <v>Ja</v>
      </c>
      <c r="CC62" s="43" t="str">
        <f t="shared" si="46"/>
        <v>Nee</v>
      </c>
      <c r="CD62" s="43" t="str">
        <f t="shared" si="46"/>
        <v>Ja</v>
      </c>
      <c r="CE62" s="43" t="str">
        <f t="shared" si="46"/>
        <v>Nee</v>
      </c>
      <c r="CF62" s="43" t="str">
        <f t="shared" si="46"/>
        <v>Nvt</v>
      </c>
      <c r="CG62" s="43" t="str">
        <f t="shared" si="46"/>
        <v>Nvt</v>
      </c>
      <c r="CH62" s="43" t="str">
        <f t="shared" si="46"/>
        <v>Nvt</v>
      </c>
      <c r="CI62" s="43" t="str">
        <f t="shared" si="46"/>
        <v>Nvt</v>
      </c>
      <c r="CJ62" s="43" t="str">
        <f t="shared" si="46"/>
        <v>Nvt</v>
      </c>
      <c r="CK62" s="43" t="str">
        <f t="shared" si="46"/>
        <v>Nvt</v>
      </c>
      <c r="CL62" s="43" t="str">
        <f t="shared" si="46"/>
        <v>Nvt</v>
      </c>
      <c r="CM62" s="43" t="str">
        <f t="shared" si="47"/>
        <v>Nvt</v>
      </c>
      <c r="CN62" s="43" t="str">
        <f t="shared" si="47"/>
        <v>Nvt</v>
      </c>
      <c r="CO62" s="43" t="str">
        <f t="shared" si="47"/>
        <v>Nvt</v>
      </c>
      <c r="CP62" s="43" t="str">
        <f t="shared" si="47"/>
        <v>Nvt</v>
      </c>
      <c r="CQ62" s="43" t="str">
        <f t="shared" si="47"/>
        <v>Nvt</v>
      </c>
      <c r="CR62" s="43" t="str">
        <f t="shared" si="47"/>
        <v>Nvt</v>
      </c>
      <c r="CS62" s="43" t="str">
        <f t="shared" si="47"/>
        <v>Nvt</v>
      </c>
      <c r="CT62" s="43" t="str">
        <f t="shared" si="47"/>
        <v>Nvt</v>
      </c>
      <c r="CU62" s="43" t="str">
        <f t="shared" si="47"/>
        <v>Nvt</v>
      </c>
      <c r="CV62" s="43" t="str">
        <f t="shared" si="47"/>
        <v>Nvt</v>
      </c>
      <c r="CW62" s="43" t="str">
        <f t="shared" si="48"/>
        <v>Nvt</v>
      </c>
      <c r="CX62" s="43" t="str">
        <f t="shared" si="48"/>
        <v>Nvt</v>
      </c>
      <c r="CY62" s="43" t="str">
        <f t="shared" si="48"/>
        <v>Nvt</v>
      </c>
      <c r="CZ62" s="43" t="str">
        <f t="shared" si="48"/>
        <v>Nvt</v>
      </c>
      <c r="DA62" s="43" t="str">
        <f t="shared" si="48"/>
        <v>Nvt</v>
      </c>
      <c r="DB62" s="43" t="str">
        <f t="shared" si="48"/>
        <v>Nvt</v>
      </c>
      <c r="DC62" s="43" t="str">
        <f t="shared" si="48"/>
        <v>Nvt</v>
      </c>
      <c r="DD62" s="43" t="str">
        <f t="shared" si="48"/>
        <v>Nvt</v>
      </c>
      <c r="DE62" s="43" t="str">
        <f t="shared" si="48"/>
        <v>Nvt</v>
      </c>
      <c r="DF62" s="43" t="str">
        <f t="shared" si="48"/>
        <v>Nvt</v>
      </c>
      <c r="DG62" s="43" t="str">
        <f t="shared" si="49"/>
        <v>Nvt</v>
      </c>
      <c r="DH62" s="43" t="str">
        <f t="shared" si="49"/>
        <v>Nvt</v>
      </c>
      <c r="DI62" s="43" t="str">
        <f t="shared" si="49"/>
        <v>Nvt</v>
      </c>
      <c r="DJ62" s="43" t="str">
        <f t="shared" si="49"/>
        <v>Nvt</v>
      </c>
      <c r="DK62" s="43" t="str">
        <f t="shared" si="49"/>
        <v>Nvt</v>
      </c>
      <c r="DL62" s="43" t="str">
        <f t="shared" si="49"/>
        <v>Nvt</v>
      </c>
      <c r="DM62" s="43" t="str">
        <f t="shared" si="49"/>
        <v>Nvt</v>
      </c>
      <c r="DN62" s="43" t="str">
        <f t="shared" si="49"/>
        <v>Nvt</v>
      </c>
      <c r="DO62" s="43" t="str">
        <f t="shared" si="49"/>
        <v>Nvt</v>
      </c>
      <c r="DP62" s="43" t="str">
        <f t="shared" si="49"/>
        <v>Nvt</v>
      </c>
      <c r="DQ62" s="43" t="str">
        <f t="shared" si="50"/>
        <v>Nvt</v>
      </c>
      <c r="DR62" s="43" t="str">
        <f t="shared" si="50"/>
        <v>Nvt</v>
      </c>
      <c r="DS62" s="43" t="str">
        <f t="shared" si="50"/>
        <v>Nvt</v>
      </c>
      <c r="DT62" s="43" t="str">
        <f t="shared" si="50"/>
        <v>Nvt</v>
      </c>
      <c r="DU62" s="43" t="str">
        <f t="shared" si="50"/>
        <v>Nvt</v>
      </c>
      <c r="DV62" s="43" t="str">
        <f t="shared" si="50"/>
        <v>Nvt</v>
      </c>
      <c r="DW62" s="43" t="str">
        <f t="shared" si="50"/>
        <v>Nvt</v>
      </c>
      <c r="DX62" s="43" t="str">
        <f t="shared" si="50"/>
        <v>Nvt</v>
      </c>
      <c r="DY62" s="43" t="str">
        <f t="shared" si="50"/>
        <v>Nvt</v>
      </c>
      <c r="DZ62" s="43" t="str">
        <f t="shared" si="50"/>
        <v>Nvt</v>
      </c>
      <c r="EA62" s="43" t="str">
        <f t="shared" si="51"/>
        <v>Nvt</v>
      </c>
      <c r="EB62" s="43" t="str">
        <f t="shared" si="51"/>
        <v>Nvt</v>
      </c>
      <c r="EC62" s="43" t="str">
        <f t="shared" si="51"/>
        <v>Nvt</v>
      </c>
      <c r="ED62" s="43" t="str">
        <f t="shared" si="51"/>
        <v>Ja</v>
      </c>
      <c r="EE62" s="43" t="str">
        <f t="shared" si="51"/>
        <v>Ja</v>
      </c>
      <c r="EF62" s="43" t="str">
        <f t="shared" si="51"/>
        <v>Ja</v>
      </c>
      <c r="EG62" s="43" t="str">
        <f t="shared" si="51"/>
        <v>Nee</v>
      </c>
      <c r="EH62" s="43" t="str">
        <f t="shared" si="51"/>
        <v>Nvt</v>
      </c>
      <c r="EI62" s="43" t="str">
        <f t="shared" si="51"/>
        <v>Nvt</v>
      </c>
      <c r="EJ62" s="43" t="str">
        <f t="shared" si="51"/>
        <v>Nvt</v>
      </c>
      <c r="EK62" s="43" t="str">
        <f t="shared" si="52"/>
        <v>Nvt</v>
      </c>
      <c r="EL62" s="43" t="str">
        <f t="shared" si="52"/>
        <v>Nvt</v>
      </c>
      <c r="EM62" s="43" t="str">
        <f t="shared" si="52"/>
        <v>Nee</v>
      </c>
      <c r="EN62" s="43" t="str">
        <f t="shared" si="52"/>
        <v>Nvt</v>
      </c>
      <c r="EO62" s="43" t="str">
        <f t="shared" si="52"/>
        <v>Nee</v>
      </c>
      <c r="EP62" s="43" t="str">
        <f t="shared" si="52"/>
        <v>Nvt</v>
      </c>
      <c r="EQ62" s="43" t="str">
        <f t="shared" si="52"/>
        <v>Nee</v>
      </c>
      <c r="ER62" s="43" t="str">
        <f t="shared" si="52"/>
        <v>Nee</v>
      </c>
      <c r="ES62" s="43" t="str">
        <f t="shared" si="52"/>
        <v>Nvt</v>
      </c>
      <c r="ET62" s="43" t="str">
        <f t="shared" si="52"/>
        <v>Nvt</v>
      </c>
      <c r="EU62" s="43" t="str">
        <f t="shared" si="53"/>
        <v>Nvt</v>
      </c>
      <c r="EV62" s="43" t="str">
        <f t="shared" si="53"/>
        <v>Nvt</v>
      </c>
      <c r="EW62" s="43" t="str">
        <f t="shared" si="53"/>
        <v>Nee</v>
      </c>
      <c r="EX62" s="43" t="str">
        <f t="shared" si="53"/>
        <v>Nvt</v>
      </c>
      <c r="EY62" s="43" t="str">
        <f t="shared" si="53"/>
        <v>Nvt</v>
      </c>
      <c r="EZ62" s="43" t="str">
        <f t="shared" si="53"/>
        <v>Nvt</v>
      </c>
      <c r="FA62" s="43" t="str">
        <f t="shared" si="53"/>
        <v>Nvt</v>
      </c>
      <c r="FB62" s="43" t="str">
        <f t="shared" si="53"/>
        <v>Nvt</v>
      </c>
      <c r="FC62" s="43" t="str">
        <f t="shared" si="53"/>
        <v>Nvt</v>
      </c>
      <c r="FD62" s="43" t="str">
        <f t="shared" si="53"/>
        <v>Nee</v>
      </c>
      <c r="FE62" s="43" t="str">
        <f t="shared" si="54"/>
        <v>Nvt</v>
      </c>
      <c r="FF62" s="43" t="str">
        <f t="shared" si="54"/>
        <v>Nvt</v>
      </c>
      <c r="FG62" s="43" t="str">
        <f t="shared" si="54"/>
        <v>Nvt</v>
      </c>
      <c r="FH62" s="43" t="str">
        <f t="shared" si="54"/>
        <v>Ja</v>
      </c>
      <c r="FI62" s="43" t="str">
        <f t="shared" si="54"/>
        <v>Ja</v>
      </c>
      <c r="FJ62" s="43" t="str">
        <f t="shared" si="54"/>
        <v>Ja</v>
      </c>
      <c r="FK62" s="43" t="str">
        <f t="shared" si="54"/>
        <v>Ja</v>
      </c>
      <c r="FL62" s="43" t="str">
        <f t="shared" si="54"/>
        <v>Ja</v>
      </c>
      <c r="FM62" s="43" t="str">
        <f t="shared" si="54"/>
        <v>Optie</v>
      </c>
      <c r="FN62" s="43" t="str">
        <f t="shared" si="54"/>
        <v>Optie</v>
      </c>
      <c r="FO62" s="43" t="str">
        <f t="shared" si="55"/>
        <v>Nee</v>
      </c>
      <c r="FP62" s="43" t="str">
        <f t="shared" si="55"/>
        <v>Optie</v>
      </c>
      <c r="FQ62" s="43" t="str">
        <f t="shared" si="55"/>
        <v>Nee</v>
      </c>
      <c r="FR62" s="43" t="str">
        <f t="shared" si="55"/>
        <v>Nee</v>
      </c>
      <c r="FS62" s="43" t="str">
        <f t="shared" si="55"/>
        <v>Nvt</v>
      </c>
      <c r="FT62" s="43" t="str">
        <f t="shared" si="55"/>
        <v>Nvt</v>
      </c>
      <c r="FU62" s="43" t="str">
        <f t="shared" si="55"/>
        <v>Nvt</v>
      </c>
      <c r="FV62" s="43" t="str">
        <f t="shared" si="55"/>
        <v>Nvt</v>
      </c>
      <c r="FW62" s="43" t="str">
        <f t="shared" si="55"/>
        <v>Nvt</v>
      </c>
      <c r="FX62" s="43" t="str">
        <f t="shared" si="55"/>
        <v>Nvt</v>
      </c>
      <c r="FY62" s="43" t="str">
        <f t="shared" si="56"/>
        <v>Ja</v>
      </c>
      <c r="FZ62" s="43" t="str">
        <f t="shared" si="56"/>
        <v>Ja</v>
      </c>
      <c r="GA62" s="43" t="str">
        <f t="shared" si="56"/>
        <v>Ja</v>
      </c>
      <c r="GB62" s="43" t="str">
        <f t="shared" si="56"/>
        <v>Ja</v>
      </c>
      <c r="GC62" s="43" t="str">
        <f t="shared" si="56"/>
        <v>Ja</v>
      </c>
      <c r="GD62" s="43" t="str">
        <f t="shared" si="56"/>
        <v>Ja</v>
      </c>
      <c r="GE62" s="43" t="str">
        <f t="shared" si="56"/>
        <v>Ja</v>
      </c>
      <c r="GF62" s="43" t="str">
        <f t="shared" si="56"/>
        <v>Nee</v>
      </c>
    </row>
    <row r="63" spans="1:188" x14ac:dyDescent="0.3">
      <c r="A63" s="45"/>
      <c r="B63" s="47" t="s">
        <v>729</v>
      </c>
      <c r="C63" s="47" t="s">
        <v>502</v>
      </c>
      <c r="D63" s="45" t="s">
        <v>335</v>
      </c>
      <c r="E63" s="45" t="s">
        <v>329</v>
      </c>
      <c r="F63" s="45" t="s">
        <v>337</v>
      </c>
      <c r="G63" s="43" t="s">
        <v>495</v>
      </c>
      <c r="H63" s="43" t="s">
        <v>497</v>
      </c>
      <c r="I63" s="119" t="s">
        <v>496</v>
      </c>
      <c r="J63" s="119" t="s">
        <v>830</v>
      </c>
      <c r="K63" s="119" t="s">
        <v>849</v>
      </c>
      <c r="L63" s="50">
        <v>12</v>
      </c>
      <c r="M63" s="119"/>
      <c r="N63" s="119"/>
      <c r="O63" s="119"/>
      <c r="P63" s="129" t="s">
        <v>507</v>
      </c>
      <c r="Q63" s="43" t="str">
        <f t="shared" si="40"/>
        <v>Ja</v>
      </c>
      <c r="R63" s="43" t="str">
        <f t="shared" si="40"/>
        <v>Ja</v>
      </c>
      <c r="S63" s="43" t="str">
        <f t="shared" si="40"/>
        <v>Optie</v>
      </c>
      <c r="T63" s="43" t="str">
        <f t="shared" si="40"/>
        <v>Ja</v>
      </c>
      <c r="U63" s="43" t="str">
        <f t="shared" si="40"/>
        <v>Ja</v>
      </c>
      <c r="V63" s="43" t="str">
        <f t="shared" si="40"/>
        <v>Ja</v>
      </c>
      <c r="W63" s="43" t="str">
        <f t="shared" si="40"/>
        <v>Nee</v>
      </c>
      <c r="X63" s="43" t="str">
        <f t="shared" si="40"/>
        <v>Ja</v>
      </c>
      <c r="Y63" s="43" t="str">
        <f t="shared" si="40"/>
        <v>Nee</v>
      </c>
      <c r="Z63" s="43" t="str">
        <f t="shared" si="40"/>
        <v>Nee</v>
      </c>
      <c r="AA63" s="43" t="str">
        <f t="shared" si="41"/>
        <v>Optie</v>
      </c>
      <c r="AB63" s="43" t="str">
        <f t="shared" si="41"/>
        <v>Nee</v>
      </c>
      <c r="AC63" s="43" t="str">
        <f t="shared" si="41"/>
        <v>Nvt</v>
      </c>
      <c r="AD63" s="43" t="str">
        <f t="shared" si="41"/>
        <v>Nvt</v>
      </c>
      <c r="AE63" s="43" t="str">
        <f t="shared" si="41"/>
        <v>Nvt</v>
      </c>
      <c r="AF63" s="43" t="str">
        <f t="shared" si="41"/>
        <v>Nvt</v>
      </c>
      <c r="AG63" s="43" t="str">
        <f t="shared" si="41"/>
        <v>Nvt</v>
      </c>
      <c r="AH63" s="43" t="str">
        <f t="shared" si="41"/>
        <v>Nvt</v>
      </c>
      <c r="AI63" s="43" t="str">
        <f t="shared" si="41"/>
        <v>Nvt</v>
      </c>
      <c r="AJ63" s="43" t="str">
        <f t="shared" si="41"/>
        <v>Nvt</v>
      </c>
      <c r="AK63" s="43" t="str">
        <f t="shared" si="42"/>
        <v>Nvt</v>
      </c>
      <c r="AL63" s="43" t="str">
        <f t="shared" si="42"/>
        <v>Nvt</v>
      </c>
      <c r="AM63" s="43" t="str">
        <f t="shared" si="42"/>
        <v>Nvt</v>
      </c>
      <c r="AN63" s="43" t="str">
        <f t="shared" si="42"/>
        <v>Nvt</v>
      </c>
      <c r="AO63" s="43" t="str">
        <f t="shared" si="42"/>
        <v>Nvt</v>
      </c>
      <c r="AP63" s="43" t="str">
        <f t="shared" si="42"/>
        <v>Nvt</v>
      </c>
      <c r="AQ63" s="43" t="str">
        <f t="shared" si="42"/>
        <v>Nvt</v>
      </c>
      <c r="AR63" s="43" t="str">
        <f t="shared" si="42"/>
        <v>Nvt</v>
      </c>
      <c r="AS63" s="43" t="str">
        <f t="shared" si="42"/>
        <v>Nvt</v>
      </c>
      <c r="AT63" s="43" t="str">
        <f t="shared" si="42"/>
        <v>Nvt</v>
      </c>
      <c r="AU63" s="43" t="str">
        <f t="shared" si="43"/>
        <v>Nvt</v>
      </c>
      <c r="AV63" s="43" t="str">
        <f t="shared" si="43"/>
        <v>Nvt</v>
      </c>
      <c r="AW63" s="43" t="str">
        <f t="shared" si="43"/>
        <v>Nvt</v>
      </c>
      <c r="AX63" s="43" t="str">
        <f t="shared" si="43"/>
        <v>Ja</v>
      </c>
      <c r="AY63" s="43" t="str">
        <f t="shared" si="43"/>
        <v>Ja</v>
      </c>
      <c r="AZ63" s="43" t="str">
        <f t="shared" si="43"/>
        <v>Nee</v>
      </c>
      <c r="BA63" s="43" t="str">
        <f t="shared" si="43"/>
        <v>Ja</v>
      </c>
      <c r="BB63" s="43" t="str">
        <f t="shared" si="43"/>
        <v>Ja</v>
      </c>
      <c r="BC63" s="43" t="str">
        <f t="shared" si="43"/>
        <v>Optie</v>
      </c>
      <c r="BD63" s="43" t="str">
        <f t="shared" si="43"/>
        <v>Ja</v>
      </c>
      <c r="BE63" s="43" t="str">
        <f t="shared" si="43"/>
        <v>Ja</v>
      </c>
      <c r="BF63" s="43" t="str">
        <f t="shared" si="43"/>
        <v>Nvt</v>
      </c>
      <c r="BG63" s="43" t="str">
        <f t="shared" si="43"/>
        <v>Nvt</v>
      </c>
      <c r="BH63" s="129" t="s">
        <v>878</v>
      </c>
      <c r="BI63" s="43" t="str">
        <f t="shared" si="44"/>
        <v>Ja</v>
      </c>
      <c r="BJ63" s="43" t="str">
        <f t="shared" si="44"/>
        <v>Ja</v>
      </c>
      <c r="BK63" s="43" t="str">
        <f t="shared" si="44"/>
        <v>Optie</v>
      </c>
      <c r="BL63" s="43" t="str">
        <f t="shared" si="44"/>
        <v>Ja</v>
      </c>
      <c r="BM63" s="43" t="str">
        <f t="shared" si="44"/>
        <v>Ja</v>
      </c>
      <c r="BN63" s="43" t="str">
        <f t="shared" si="44"/>
        <v>Ja</v>
      </c>
      <c r="BO63" s="43" t="str">
        <f t="shared" si="44"/>
        <v>Nee</v>
      </c>
      <c r="BP63" s="43" t="str">
        <f t="shared" si="44"/>
        <v>Ja</v>
      </c>
      <c r="BQ63" s="43" t="str">
        <f t="shared" si="44"/>
        <v>Nee</v>
      </c>
      <c r="BR63" s="43" t="str">
        <f t="shared" si="44"/>
        <v>Nee</v>
      </c>
      <c r="BS63" s="43" t="str">
        <f t="shared" si="45"/>
        <v>Ja</v>
      </c>
      <c r="BT63" s="43" t="str">
        <f t="shared" si="45"/>
        <v>Ja</v>
      </c>
      <c r="BU63" s="43" t="str">
        <f t="shared" si="45"/>
        <v>Ja</v>
      </c>
      <c r="BV63" s="43" t="str">
        <f t="shared" si="45"/>
        <v>Ja</v>
      </c>
      <c r="BW63" s="43" t="str">
        <f t="shared" si="45"/>
        <v>Ja</v>
      </c>
      <c r="BX63" s="43" t="str">
        <f t="shared" si="45"/>
        <v>Ja</v>
      </c>
      <c r="BY63" s="43" t="str">
        <f t="shared" si="45"/>
        <v>Ja</v>
      </c>
      <c r="BZ63" s="43" t="str">
        <f t="shared" si="45"/>
        <v>Optie</v>
      </c>
      <c r="CA63" s="43" t="str">
        <f t="shared" si="45"/>
        <v>Ja</v>
      </c>
      <c r="CB63" s="43" t="str">
        <f t="shared" si="45"/>
        <v>Ja</v>
      </c>
      <c r="CC63" s="43" t="str">
        <f t="shared" si="46"/>
        <v>Nee</v>
      </c>
      <c r="CD63" s="43" t="str">
        <f t="shared" si="46"/>
        <v>Ja</v>
      </c>
      <c r="CE63" s="43" t="str">
        <f t="shared" si="46"/>
        <v>Nee</v>
      </c>
      <c r="CF63" s="43" t="str">
        <f t="shared" si="46"/>
        <v>Nvt</v>
      </c>
      <c r="CG63" s="43" t="str">
        <f t="shared" si="46"/>
        <v>Nvt</v>
      </c>
      <c r="CH63" s="43" t="str">
        <f t="shared" si="46"/>
        <v>Nvt</v>
      </c>
      <c r="CI63" s="43" t="str">
        <f t="shared" si="46"/>
        <v>Nvt</v>
      </c>
      <c r="CJ63" s="43" t="str">
        <f t="shared" si="46"/>
        <v>Nvt</v>
      </c>
      <c r="CK63" s="43" t="str">
        <f t="shared" si="46"/>
        <v>Nvt</v>
      </c>
      <c r="CL63" s="43" t="str">
        <f t="shared" si="46"/>
        <v>Nvt</v>
      </c>
      <c r="CM63" s="43" t="str">
        <f t="shared" si="47"/>
        <v>Nvt</v>
      </c>
      <c r="CN63" s="43" t="str">
        <f t="shared" si="47"/>
        <v>Nvt</v>
      </c>
      <c r="CO63" s="43" t="str">
        <f t="shared" si="47"/>
        <v>Nvt</v>
      </c>
      <c r="CP63" s="43" t="str">
        <f t="shared" si="47"/>
        <v>Nvt</v>
      </c>
      <c r="CQ63" s="43" t="str">
        <f t="shared" si="47"/>
        <v>Nvt</v>
      </c>
      <c r="CR63" s="43" t="str">
        <f t="shared" si="47"/>
        <v>Nvt</v>
      </c>
      <c r="CS63" s="43" t="str">
        <f t="shared" si="47"/>
        <v>Nvt</v>
      </c>
      <c r="CT63" s="43" t="str">
        <f t="shared" si="47"/>
        <v>Nvt</v>
      </c>
      <c r="CU63" s="43" t="str">
        <f t="shared" si="47"/>
        <v>Nvt</v>
      </c>
      <c r="CV63" s="43" t="str">
        <f t="shared" si="47"/>
        <v>Nvt</v>
      </c>
      <c r="CW63" s="43" t="str">
        <f t="shared" si="48"/>
        <v>Nvt</v>
      </c>
      <c r="CX63" s="43" t="str">
        <f t="shared" si="48"/>
        <v>Nvt</v>
      </c>
      <c r="CY63" s="43" t="str">
        <f t="shared" si="48"/>
        <v>Nvt</v>
      </c>
      <c r="CZ63" s="43" t="str">
        <f t="shared" si="48"/>
        <v>Nvt</v>
      </c>
      <c r="DA63" s="43" t="str">
        <f t="shared" si="48"/>
        <v>Nvt</v>
      </c>
      <c r="DB63" s="43" t="str">
        <f t="shared" si="48"/>
        <v>Nvt</v>
      </c>
      <c r="DC63" s="43" t="str">
        <f t="shared" si="48"/>
        <v>Nvt</v>
      </c>
      <c r="DD63" s="43" t="str">
        <f t="shared" si="48"/>
        <v>Nvt</v>
      </c>
      <c r="DE63" s="43" t="str">
        <f t="shared" si="48"/>
        <v>Nvt</v>
      </c>
      <c r="DF63" s="43" t="str">
        <f t="shared" si="48"/>
        <v>Nvt</v>
      </c>
      <c r="DG63" s="43" t="str">
        <f t="shared" si="49"/>
        <v>Nvt</v>
      </c>
      <c r="DH63" s="43" t="str">
        <f t="shared" si="49"/>
        <v>Nvt</v>
      </c>
      <c r="DI63" s="43" t="str">
        <f t="shared" si="49"/>
        <v>Nvt</v>
      </c>
      <c r="DJ63" s="43" t="str">
        <f t="shared" si="49"/>
        <v>Nvt</v>
      </c>
      <c r="DK63" s="43" t="str">
        <f t="shared" si="49"/>
        <v>Nvt</v>
      </c>
      <c r="DL63" s="43" t="str">
        <f t="shared" si="49"/>
        <v>Nvt</v>
      </c>
      <c r="DM63" s="43" t="str">
        <f t="shared" si="49"/>
        <v>Nvt</v>
      </c>
      <c r="DN63" s="43" t="str">
        <f t="shared" si="49"/>
        <v>Nvt</v>
      </c>
      <c r="DO63" s="43" t="str">
        <f t="shared" si="49"/>
        <v>Nvt</v>
      </c>
      <c r="DP63" s="43" t="str">
        <f t="shared" si="49"/>
        <v>Nvt</v>
      </c>
      <c r="DQ63" s="43" t="str">
        <f t="shared" si="50"/>
        <v>Nvt</v>
      </c>
      <c r="DR63" s="43" t="str">
        <f t="shared" si="50"/>
        <v>Nvt</v>
      </c>
      <c r="DS63" s="43" t="str">
        <f t="shared" si="50"/>
        <v>Nvt</v>
      </c>
      <c r="DT63" s="43" t="str">
        <f t="shared" si="50"/>
        <v>Nvt</v>
      </c>
      <c r="DU63" s="43" t="str">
        <f t="shared" si="50"/>
        <v>Nvt</v>
      </c>
      <c r="DV63" s="43" t="str">
        <f t="shared" si="50"/>
        <v>Nvt</v>
      </c>
      <c r="DW63" s="43" t="str">
        <f t="shared" si="50"/>
        <v>Nvt</v>
      </c>
      <c r="DX63" s="43" t="str">
        <f t="shared" si="50"/>
        <v>Nvt</v>
      </c>
      <c r="DY63" s="43" t="str">
        <f t="shared" si="50"/>
        <v>Nvt</v>
      </c>
      <c r="DZ63" s="43" t="str">
        <f t="shared" si="50"/>
        <v>Nvt</v>
      </c>
      <c r="EA63" s="43" t="str">
        <f t="shared" si="51"/>
        <v>Nvt</v>
      </c>
      <c r="EB63" s="43" t="str">
        <f t="shared" si="51"/>
        <v>Nvt</v>
      </c>
      <c r="EC63" s="43" t="str">
        <f t="shared" si="51"/>
        <v>Nvt</v>
      </c>
      <c r="ED63" s="43" t="str">
        <f t="shared" si="51"/>
        <v>Ja</v>
      </c>
      <c r="EE63" s="43" t="str">
        <f t="shared" si="51"/>
        <v>Ja</v>
      </c>
      <c r="EF63" s="43" t="str">
        <f t="shared" si="51"/>
        <v>Ja</v>
      </c>
      <c r="EG63" s="43" t="str">
        <f t="shared" si="51"/>
        <v>Optie</v>
      </c>
      <c r="EH63" s="43" t="str">
        <f t="shared" si="51"/>
        <v>Ja</v>
      </c>
      <c r="EI63" s="43" t="str">
        <f t="shared" si="51"/>
        <v>Ja</v>
      </c>
      <c r="EJ63" s="43" t="str">
        <f t="shared" si="51"/>
        <v>Ja</v>
      </c>
      <c r="EK63" s="43" t="str">
        <f t="shared" si="52"/>
        <v>Ja</v>
      </c>
      <c r="EL63" s="43" t="str">
        <f t="shared" si="52"/>
        <v>Ja</v>
      </c>
      <c r="EM63" s="43" t="str">
        <f t="shared" si="52"/>
        <v>Optie</v>
      </c>
      <c r="EN63" s="43" t="str">
        <f t="shared" si="52"/>
        <v>Ja</v>
      </c>
      <c r="EO63" s="43" t="str">
        <f t="shared" si="52"/>
        <v>Ja</v>
      </c>
      <c r="EP63" s="43" t="str">
        <f t="shared" si="52"/>
        <v>Ja</v>
      </c>
      <c r="EQ63" s="43" t="str">
        <f t="shared" si="52"/>
        <v>Optie</v>
      </c>
      <c r="ER63" s="43" t="str">
        <f t="shared" si="52"/>
        <v>Nee</v>
      </c>
      <c r="ES63" s="43" t="str">
        <f t="shared" si="52"/>
        <v>Nvt</v>
      </c>
      <c r="ET63" s="43" t="str">
        <f t="shared" si="52"/>
        <v>Nvt</v>
      </c>
      <c r="EU63" s="43" t="str">
        <f t="shared" si="53"/>
        <v>Nvt</v>
      </c>
      <c r="EV63" s="43" t="str">
        <f t="shared" si="53"/>
        <v>Nvt</v>
      </c>
      <c r="EW63" s="43" t="str">
        <f t="shared" si="53"/>
        <v>Ja</v>
      </c>
      <c r="EX63" s="43" t="str">
        <f t="shared" si="53"/>
        <v>Ja</v>
      </c>
      <c r="EY63" s="43" t="str">
        <f t="shared" si="53"/>
        <v>Ja</v>
      </c>
      <c r="EZ63" s="43" t="str">
        <f t="shared" si="53"/>
        <v>Optie</v>
      </c>
      <c r="FA63" s="43" t="str">
        <f t="shared" si="53"/>
        <v>Ja</v>
      </c>
      <c r="FB63" s="43" t="str">
        <f t="shared" si="53"/>
        <v>Ja</v>
      </c>
      <c r="FC63" s="43" t="str">
        <f t="shared" si="53"/>
        <v>Ja</v>
      </c>
      <c r="FD63" s="43" t="str">
        <f t="shared" si="53"/>
        <v>Optie</v>
      </c>
      <c r="FE63" s="43" t="str">
        <f t="shared" si="54"/>
        <v>Ja</v>
      </c>
      <c r="FF63" s="43" t="str">
        <f t="shared" si="54"/>
        <v>Ja</v>
      </c>
      <c r="FG63" s="43" t="str">
        <f t="shared" si="54"/>
        <v>Optie</v>
      </c>
      <c r="FH63" s="43" t="str">
        <f t="shared" si="54"/>
        <v>Ja</v>
      </c>
      <c r="FI63" s="43" t="str">
        <f t="shared" si="54"/>
        <v>Ja</v>
      </c>
      <c r="FJ63" s="43" t="str">
        <f t="shared" si="54"/>
        <v>Ja</v>
      </c>
      <c r="FK63" s="43" t="str">
        <f t="shared" si="54"/>
        <v>Ja</v>
      </c>
      <c r="FL63" s="43" t="str">
        <f t="shared" si="54"/>
        <v>Ja</v>
      </c>
      <c r="FM63" s="43" t="str">
        <f t="shared" si="54"/>
        <v>Optie</v>
      </c>
      <c r="FN63" s="43" t="str">
        <f t="shared" si="54"/>
        <v>Optie</v>
      </c>
      <c r="FO63" s="43" t="str">
        <f t="shared" si="55"/>
        <v>Optie</v>
      </c>
      <c r="FP63" s="43" t="str">
        <f t="shared" si="55"/>
        <v>Optie</v>
      </c>
      <c r="FQ63" s="43" t="str">
        <f t="shared" si="55"/>
        <v>Nee</v>
      </c>
      <c r="FR63" s="43" t="str">
        <f t="shared" si="55"/>
        <v>Optie</v>
      </c>
      <c r="FS63" s="43" t="str">
        <f t="shared" si="55"/>
        <v>Ja</v>
      </c>
      <c r="FT63" s="43" t="str">
        <f t="shared" si="55"/>
        <v>Ja</v>
      </c>
      <c r="FU63" s="43" t="str">
        <f t="shared" si="55"/>
        <v>Ja</v>
      </c>
      <c r="FV63" s="43" t="str">
        <f t="shared" si="55"/>
        <v>Ja</v>
      </c>
      <c r="FW63" s="43" t="str">
        <f t="shared" si="55"/>
        <v>Optie</v>
      </c>
      <c r="FX63" s="43" t="str">
        <f t="shared" si="55"/>
        <v>Ja</v>
      </c>
      <c r="FY63" s="43" t="str">
        <f t="shared" si="56"/>
        <v>Ja</v>
      </c>
      <c r="FZ63" s="43" t="str">
        <f t="shared" si="56"/>
        <v>Ja</v>
      </c>
      <c r="GA63" s="43" t="str">
        <f t="shared" si="56"/>
        <v>Ja</v>
      </c>
      <c r="GB63" s="43" t="str">
        <f t="shared" si="56"/>
        <v>Ja</v>
      </c>
      <c r="GC63" s="43" t="str">
        <f t="shared" si="56"/>
        <v>Ja</v>
      </c>
      <c r="GD63" s="43" t="str">
        <f t="shared" si="56"/>
        <v>Ja</v>
      </c>
      <c r="GE63" s="43" t="str">
        <f t="shared" si="56"/>
        <v>Ja</v>
      </c>
      <c r="GF63" s="43" t="str">
        <f t="shared" si="56"/>
        <v>Nee</v>
      </c>
    </row>
    <row r="64" spans="1:188" x14ac:dyDescent="0.3">
      <c r="A64" s="45"/>
      <c r="B64" s="47" t="s">
        <v>729</v>
      </c>
      <c r="C64" s="47" t="s">
        <v>502</v>
      </c>
      <c r="D64" s="45" t="s">
        <v>335</v>
      </c>
      <c r="E64" s="45" t="s">
        <v>330</v>
      </c>
      <c r="F64" s="45" t="s">
        <v>337</v>
      </c>
      <c r="G64" s="43" t="s">
        <v>495</v>
      </c>
      <c r="H64" s="43" t="s">
        <v>497</v>
      </c>
      <c r="I64" s="119" t="s">
        <v>496</v>
      </c>
      <c r="J64" s="119" t="s">
        <v>832</v>
      </c>
      <c r="K64" s="119" t="s">
        <v>850</v>
      </c>
      <c r="L64" s="50">
        <v>20</v>
      </c>
      <c r="M64" s="119"/>
      <c r="N64" s="119"/>
      <c r="O64" s="119"/>
      <c r="P64" s="129" t="s">
        <v>507</v>
      </c>
      <c r="Q64" s="43" t="str">
        <f t="shared" ref="Q64:Z73" si="57">IF((VLOOKUP($F64,$O$11:$BG$16,Q$10,FALSE))="Ja","Ja",IF((VLOOKUP($E64,$O$17:$BG$23,Q$10,FALSE))="Ja","Ja",IF((VLOOKUP($F64,$O$11:$BG$16,Q$10,FALSE))="Optie","Optie",IF((VLOOKUP($E64,$O$17:$BG$23,Q$10,FALSE))="Optie","Optie",IF((VLOOKUP($F64,$O$11:$BG$16,Q$10,FALSE))="Nee","Nee",IF((VLOOKUP($E64,$O$17:$BG$23,Q$10,FALSE))= "Nee","Nee",IF((VLOOKUP($F64,$O$11:$BG$16,Q$10,FALSE))="Nvt","Nvt",IF((VLOOKUP($E64,$O$17:$BG$23,Q$10,FALSE))="Nvt","Nvt","Fout"))))))))</f>
        <v>Ja</v>
      </c>
      <c r="R64" s="43" t="str">
        <f t="shared" si="57"/>
        <v>Ja</v>
      </c>
      <c r="S64" s="43" t="str">
        <f t="shared" si="57"/>
        <v>Optie</v>
      </c>
      <c r="T64" s="43" t="str">
        <f t="shared" si="57"/>
        <v>Ja</v>
      </c>
      <c r="U64" s="43" t="str">
        <f t="shared" si="57"/>
        <v>Ja</v>
      </c>
      <c r="V64" s="43" t="str">
        <f t="shared" si="57"/>
        <v>Ja</v>
      </c>
      <c r="W64" s="43" t="str">
        <f t="shared" si="57"/>
        <v>Nee</v>
      </c>
      <c r="X64" s="43" t="str">
        <f t="shared" si="57"/>
        <v>Ja</v>
      </c>
      <c r="Y64" s="43" t="str">
        <f t="shared" si="57"/>
        <v>Nee</v>
      </c>
      <c r="Z64" s="43" t="str">
        <f t="shared" si="57"/>
        <v>Nee</v>
      </c>
      <c r="AA64" s="43" t="str">
        <f t="shared" ref="AA64:AJ73" si="58">IF((VLOOKUP($F64,$O$11:$BG$16,AA$10,FALSE))="Ja","Ja",IF((VLOOKUP($E64,$O$17:$BG$23,AA$10,FALSE))="Ja","Ja",IF((VLOOKUP($F64,$O$11:$BG$16,AA$10,FALSE))="Optie","Optie",IF((VLOOKUP($E64,$O$17:$BG$23,AA$10,FALSE))="Optie","Optie",IF((VLOOKUP($F64,$O$11:$BG$16,AA$10,FALSE))="Nee","Nee",IF((VLOOKUP($E64,$O$17:$BG$23,AA$10,FALSE))= "Nee","Nee",IF((VLOOKUP($F64,$O$11:$BG$16,AA$10,FALSE))="Nvt","Nvt",IF((VLOOKUP($E64,$O$17:$BG$23,AA$10,FALSE))="Nvt","Nvt","Fout"))))))))</f>
        <v>Optie</v>
      </c>
      <c r="AB64" s="43" t="str">
        <f t="shared" si="58"/>
        <v>Nee</v>
      </c>
      <c r="AC64" s="43" t="str">
        <f t="shared" si="58"/>
        <v>Nvt</v>
      </c>
      <c r="AD64" s="43" t="str">
        <f t="shared" si="58"/>
        <v>Nvt</v>
      </c>
      <c r="AE64" s="43" t="str">
        <f t="shared" si="58"/>
        <v>Nvt</v>
      </c>
      <c r="AF64" s="43" t="str">
        <f t="shared" si="58"/>
        <v>Nvt</v>
      </c>
      <c r="AG64" s="43" t="str">
        <f t="shared" si="58"/>
        <v>Nvt</v>
      </c>
      <c r="AH64" s="43" t="str">
        <f t="shared" si="58"/>
        <v>Nvt</v>
      </c>
      <c r="AI64" s="43" t="str">
        <f t="shared" si="58"/>
        <v>Nvt</v>
      </c>
      <c r="AJ64" s="43" t="str">
        <f t="shared" si="58"/>
        <v>Nvt</v>
      </c>
      <c r="AK64" s="43" t="str">
        <f t="shared" ref="AK64:AT73" si="59">IF((VLOOKUP($F64,$O$11:$BG$16,AK$10,FALSE))="Ja","Ja",IF((VLOOKUP($E64,$O$17:$BG$23,AK$10,FALSE))="Ja","Ja",IF((VLOOKUP($F64,$O$11:$BG$16,AK$10,FALSE))="Optie","Optie",IF((VLOOKUP($E64,$O$17:$BG$23,AK$10,FALSE))="Optie","Optie",IF((VLOOKUP($F64,$O$11:$BG$16,AK$10,FALSE))="Nee","Nee",IF((VLOOKUP($E64,$O$17:$BG$23,AK$10,FALSE))= "Nee","Nee",IF((VLOOKUP($F64,$O$11:$BG$16,AK$10,FALSE))="Nvt","Nvt",IF((VLOOKUP($E64,$O$17:$BG$23,AK$10,FALSE))="Nvt","Nvt","Fout"))))))))</f>
        <v>Nvt</v>
      </c>
      <c r="AL64" s="43" t="str">
        <f t="shared" si="59"/>
        <v>Nvt</v>
      </c>
      <c r="AM64" s="43" t="str">
        <f t="shared" si="59"/>
        <v>Nvt</v>
      </c>
      <c r="AN64" s="43" t="str">
        <f t="shared" si="59"/>
        <v>Nvt</v>
      </c>
      <c r="AO64" s="43" t="str">
        <f t="shared" si="59"/>
        <v>Nvt</v>
      </c>
      <c r="AP64" s="43" t="str">
        <f t="shared" si="59"/>
        <v>Nvt</v>
      </c>
      <c r="AQ64" s="43" t="str">
        <f t="shared" si="59"/>
        <v>Nvt</v>
      </c>
      <c r="AR64" s="43" t="str">
        <f t="shared" si="59"/>
        <v>Nvt</v>
      </c>
      <c r="AS64" s="43" t="str">
        <f t="shared" si="59"/>
        <v>Nvt</v>
      </c>
      <c r="AT64" s="43" t="str">
        <f t="shared" si="59"/>
        <v>Nvt</v>
      </c>
      <c r="AU64" s="43" t="str">
        <f t="shared" ref="AU64:BG73" si="60">IF((VLOOKUP($F64,$O$11:$BG$16,AU$10,FALSE))="Ja","Ja",IF((VLOOKUP($E64,$O$17:$BG$23,AU$10,FALSE))="Ja","Ja",IF((VLOOKUP($F64,$O$11:$BG$16,AU$10,FALSE))="Optie","Optie",IF((VLOOKUP($E64,$O$17:$BG$23,AU$10,FALSE))="Optie","Optie",IF((VLOOKUP($F64,$O$11:$BG$16,AU$10,FALSE))="Nee","Nee",IF((VLOOKUP($E64,$O$17:$BG$23,AU$10,FALSE))= "Nee","Nee",IF((VLOOKUP($F64,$O$11:$BG$16,AU$10,FALSE))="Nvt","Nvt",IF((VLOOKUP($E64,$O$17:$BG$23,AU$10,FALSE))="Nvt","Nvt","Fout"))))))))</f>
        <v>Nvt</v>
      </c>
      <c r="AV64" s="43" t="str">
        <f t="shared" si="60"/>
        <v>Nvt</v>
      </c>
      <c r="AW64" s="43" t="str">
        <f t="shared" si="60"/>
        <v>Nvt</v>
      </c>
      <c r="AX64" s="43" t="str">
        <f t="shared" si="60"/>
        <v>Ja</v>
      </c>
      <c r="AY64" s="43" t="str">
        <f t="shared" si="60"/>
        <v>Ja</v>
      </c>
      <c r="AZ64" s="43" t="str">
        <f t="shared" si="60"/>
        <v>Nee</v>
      </c>
      <c r="BA64" s="43" t="str">
        <f t="shared" si="60"/>
        <v>Ja</v>
      </c>
      <c r="BB64" s="43" t="str">
        <f t="shared" si="60"/>
        <v>Ja</v>
      </c>
      <c r="BC64" s="43" t="str">
        <f t="shared" si="60"/>
        <v>Optie</v>
      </c>
      <c r="BD64" s="43" t="str">
        <f t="shared" si="60"/>
        <v>Ja</v>
      </c>
      <c r="BE64" s="43" t="str">
        <f t="shared" si="60"/>
        <v>Ja</v>
      </c>
      <c r="BF64" s="43" t="str">
        <f t="shared" si="60"/>
        <v>Nvt</v>
      </c>
      <c r="BG64" s="43" t="str">
        <f t="shared" si="60"/>
        <v>Nvt</v>
      </c>
      <c r="BH64" s="129" t="s">
        <v>878</v>
      </c>
      <c r="BI64" s="43" t="str">
        <f t="shared" ref="BI64:BR73" si="61">IF((VLOOKUP($D64,$O$24:$GF$33,BI$10,FALSE))="Ja","Ja",IF((VLOOKUP($E64,$O$17:$GF$23,BI$10,FALSE))="Ja","Ja",IF((VLOOKUP($D64,$O$24:$GF$33,BI$10,FALSE))="Optie","Optie",IF((VLOOKUP($E64,$O$17:$GF$23,BI$10,FALSE))="Optie","Optie",IF((VLOOKUP($D64,$O$24:$GF$33,BI$10,FALSE))="Nee","Nee",IF((VLOOKUP($E64,$O$17:$GF$23,BI$10,FALSE))= "Nee","Nee",IF((VLOOKUP($D64,$O$24:$GF$33,BI$10,FALSE))="Nvt","Nvt",IF((VLOOKUP($E64,$O$17:$GF$23,BI$10,FALSE))="Nvt","Nvt","Fout"))))))))</f>
        <v>Ja</v>
      </c>
      <c r="BJ64" s="43" t="str">
        <f t="shared" si="61"/>
        <v>Ja</v>
      </c>
      <c r="BK64" s="43" t="str">
        <f t="shared" si="61"/>
        <v>Optie</v>
      </c>
      <c r="BL64" s="43" t="str">
        <f t="shared" si="61"/>
        <v>Ja</v>
      </c>
      <c r="BM64" s="43" t="str">
        <f t="shared" si="61"/>
        <v>Ja</v>
      </c>
      <c r="BN64" s="43" t="str">
        <f t="shared" si="61"/>
        <v>Ja</v>
      </c>
      <c r="BO64" s="43" t="str">
        <f t="shared" si="61"/>
        <v>Nee</v>
      </c>
      <c r="BP64" s="43" t="str">
        <f t="shared" si="61"/>
        <v>Ja</v>
      </c>
      <c r="BQ64" s="43" t="str">
        <f t="shared" si="61"/>
        <v>Nee</v>
      </c>
      <c r="BR64" s="43" t="str">
        <f t="shared" si="61"/>
        <v>Nee</v>
      </c>
      <c r="BS64" s="43" t="str">
        <f t="shared" ref="BS64:CB73" si="62">IF((VLOOKUP($D64,$O$24:$GF$33,BS$10,FALSE))="Ja","Ja",IF((VLOOKUP($E64,$O$17:$GF$23,BS$10,FALSE))="Ja","Ja",IF((VLOOKUP($D64,$O$24:$GF$33,BS$10,FALSE))="Optie","Optie",IF((VLOOKUP($E64,$O$17:$GF$23,BS$10,FALSE))="Optie","Optie",IF((VLOOKUP($D64,$O$24:$GF$33,BS$10,FALSE))="Nee","Nee",IF((VLOOKUP($E64,$O$17:$GF$23,BS$10,FALSE))= "Nee","Nee",IF((VLOOKUP($D64,$O$24:$GF$33,BS$10,FALSE))="Nvt","Nvt",IF((VLOOKUP($E64,$O$17:$GF$23,BS$10,FALSE))="Nvt","Nvt","Fout"))))))))</f>
        <v>Ja</v>
      </c>
      <c r="BT64" s="43" t="str">
        <f t="shared" si="62"/>
        <v>Ja</v>
      </c>
      <c r="BU64" s="43" t="str">
        <f t="shared" si="62"/>
        <v>Ja</v>
      </c>
      <c r="BV64" s="43" t="str">
        <f t="shared" si="62"/>
        <v>Ja</v>
      </c>
      <c r="BW64" s="43" t="str">
        <f t="shared" si="62"/>
        <v>Ja</v>
      </c>
      <c r="BX64" s="43" t="str">
        <f t="shared" si="62"/>
        <v>Ja</v>
      </c>
      <c r="BY64" s="43" t="str">
        <f t="shared" si="62"/>
        <v>Ja</v>
      </c>
      <c r="BZ64" s="43" t="str">
        <f t="shared" si="62"/>
        <v>Optie</v>
      </c>
      <c r="CA64" s="43" t="str">
        <f t="shared" si="62"/>
        <v>Ja</v>
      </c>
      <c r="CB64" s="43" t="str">
        <f t="shared" si="62"/>
        <v>Ja</v>
      </c>
      <c r="CC64" s="43" t="str">
        <f t="shared" ref="CC64:CL73" si="63">IF((VLOOKUP($D64,$O$24:$GF$33,CC$10,FALSE))="Ja","Ja",IF((VLOOKUP($E64,$O$17:$GF$23,CC$10,FALSE))="Ja","Ja",IF((VLOOKUP($D64,$O$24:$GF$33,CC$10,FALSE))="Optie","Optie",IF((VLOOKUP($E64,$O$17:$GF$23,CC$10,FALSE))="Optie","Optie",IF((VLOOKUP($D64,$O$24:$GF$33,CC$10,FALSE))="Nee","Nee",IF((VLOOKUP($E64,$O$17:$GF$23,CC$10,FALSE))= "Nee","Nee",IF((VLOOKUP($D64,$O$24:$GF$33,CC$10,FALSE))="Nvt","Nvt",IF((VLOOKUP($E64,$O$17:$GF$23,CC$10,FALSE))="Nvt","Nvt","Fout"))))))))</f>
        <v>Nee</v>
      </c>
      <c r="CD64" s="43" t="str">
        <f t="shared" si="63"/>
        <v>Ja</v>
      </c>
      <c r="CE64" s="43" t="str">
        <f t="shared" si="63"/>
        <v>Nee</v>
      </c>
      <c r="CF64" s="43" t="str">
        <f t="shared" si="63"/>
        <v>Nvt</v>
      </c>
      <c r="CG64" s="43" t="str">
        <f t="shared" si="63"/>
        <v>Nvt</v>
      </c>
      <c r="CH64" s="43" t="str">
        <f t="shared" si="63"/>
        <v>Nvt</v>
      </c>
      <c r="CI64" s="43" t="str">
        <f t="shared" si="63"/>
        <v>Nvt</v>
      </c>
      <c r="CJ64" s="43" t="str">
        <f t="shared" si="63"/>
        <v>Nvt</v>
      </c>
      <c r="CK64" s="43" t="str">
        <f t="shared" si="63"/>
        <v>Nvt</v>
      </c>
      <c r="CL64" s="43" t="str">
        <f t="shared" si="63"/>
        <v>Nvt</v>
      </c>
      <c r="CM64" s="43" t="str">
        <f t="shared" ref="CM64:CV73" si="64">IF((VLOOKUP($D64,$O$24:$GF$33,CM$10,FALSE))="Ja","Ja",IF((VLOOKUP($E64,$O$17:$GF$23,CM$10,FALSE))="Ja","Ja",IF((VLOOKUP($D64,$O$24:$GF$33,CM$10,FALSE))="Optie","Optie",IF((VLOOKUP($E64,$O$17:$GF$23,CM$10,FALSE))="Optie","Optie",IF((VLOOKUP($D64,$O$24:$GF$33,CM$10,FALSE))="Nee","Nee",IF((VLOOKUP($E64,$O$17:$GF$23,CM$10,FALSE))= "Nee","Nee",IF((VLOOKUP($D64,$O$24:$GF$33,CM$10,FALSE))="Nvt","Nvt",IF((VLOOKUP($E64,$O$17:$GF$23,CM$10,FALSE))="Nvt","Nvt","Fout"))))))))</f>
        <v>Nvt</v>
      </c>
      <c r="CN64" s="43" t="str">
        <f t="shared" si="64"/>
        <v>Nvt</v>
      </c>
      <c r="CO64" s="43" t="str">
        <f t="shared" si="64"/>
        <v>Nvt</v>
      </c>
      <c r="CP64" s="43" t="str">
        <f t="shared" si="64"/>
        <v>Nvt</v>
      </c>
      <c r="CQ64" s="43" t="str">
        <f t="shared" si="64"/>
        <v>Nvt</v>
      </c>
      <c r="CR64" s="43" t="str">
        <f t="shared" si="64"/>
        <v>Nvt</v>
      </c>
      <c r="CS64" s="43" t="str">
        <f t="shared" si="64"/>
        <v>Nvt</v>
      </c>
      <c r="CT64" s="43" t="str">
        <f t="shared" si="64"/>
        <v>Nvt</v>
      </c>
      <c r="CU64" s="43" t="str">
        <f t="shared" si="64"/>
        <v>Nvt</v>
      </c>
      <c r="CV64" s="43" t="str">
        <f t="shared" si="64"/>
        <v>Nvt</v>
      </c>
      <c r="CW64" s="43" t="str">
        <f t="shared" ref="CW64:DF73" si="65">IF((VLOOKUP($D64,$O$24:$GF$33,CW$10,FALSE))="Ja","Ja",IF((VLOOKUP($E64,$O$17:$GF$23,CW$10,FALSE))="Ja","Ja",IF((VLOOKUP($D64,$O$24:$GF$33,CW$10,FALSE))="Optie","Optie",IF((VLOOKUP($E64,$O$17:$GF$23,CW$10,FALSE))="Optie","Optie",IF((VLOOKUP($D64,$O$24:$GF$33,CW$10,FALSE))="Nee","Nee",IF((VLOOKUP($E64,$O$17:$GF$23,CW$10,FALSE))= "Nee","Nee",IF((VLOOKUP($D64,$O$24:$GF$33,CW$10,FALSE))="Nvt","Nvt",IF((VLOOKUP($E64,$O$17:$GF$23,CW$10,FALSE))="Nvt","Nvt","Fout"))))))))</f>
        <v>Nvt</v>
      </c>
      <c r="CX64" s="43" t="str">
        <f t="shared" si="65"/>
        <v>Nvt</v>
      </c>
      <c r="CY64" s="43" t="str">
        <f t="shared" si="65"/>
        <v>Nvt</v>
      </c>
      <c r="CZ64" s="43" t="str">
        <f t="shared" si="65"/>
        <v>Nvt</v>
      </c>
      <c r="DA64" s="43" t="str">
        <f t="shared" si="65"/>
        <v>Nvt</v>
      </c>
      <c r="DB64" s="43" t="str">
        <f t="shared" si="65"/>
        <v>Nvt</v>
      </c>
      <c r="DC64" s="43" t="str">
        <f t="shared" si="65"/>
        <v>Nvt</v>
      </c>
      <c r="DD64" s="43" t="str">
        <f t="shared" si="65"/>
        <v>Nvt</v>
      </c>
      <c r="DE64" s="43" t="str">
        <f t="shared" si="65"/>
        <v>Nvt</v>
      </c>
      <c r="DF64" s="43" t="str">
        <f t="shared" si="65"/>
        <v>Nvt</v>
      </c>
      <c r="DG64" s="43" t="str">
        <f t="shared" ref="DG64:DP73" si="66">IF((VLOOKUP($D64,$O$24:$GF$33,DG$10,FALSE))="Ja","Ja",IF((VLOOKUP($E64,$O$17:$GF$23,DG$10,FALSE))="Ja","Ja",IF((VLOOKUP($D64,$O$24:$GF$33,DG$10,FALSE))="Optie","Optie",IF((VLOOKUP($E64,$O$17:$GF$23,DG$10,FALSE))="Optie","Optie",IF((VLOOKUP($D64,$O$24:$GF$33,DG$10,FALSE))="Nee","Nee",IF((VLOOKUP($E64,$O$17:$GF$23,DG$10,FALSE))= "Nee","Nee",IF((VLOOKUP($D64,$O$24:$GF$33,DG$10,FALSE))="Nvt","Nvt",IF((VLOOKUP($E64,$O$17:$GF$23,DG$10,FALSE))="Nvt","Nvt","Fout"))))))))</f>
        <v>Nvt</v>
      </c>
      <c r="DH64" s="43" t="str">
        <f t="shared" si="66"/>
        <v>Nvt</v>
      </c>
      <c r="DI64" s="43" t="str">
        <f t="shared" si="66"/>
        <v>Nvt</v>
      </c>
      <c r="DJ64" s="43" t="str">
        <f t="shared" si="66"/>
        <v>Nvt</v>
      </c>
      <c r="DK64" s="43" t="str">
        <f t="shared" si="66"/>
        <v>Nvt</v>
      </c>
      <c r="DL64" s="43" t="str">
        <f t="shared" si="66"/>
        <v>Nvt</v>
      </c>
      <c r="DM64" s="43" t="str">
        <f t="shared" si="66"/>
        <v>Nvt</v>
      </c>
      <c r="DN64" s="43" t="str">
        <f t="shared" si="66"/>
        <v>Nvt</v>
      </c>
      <c r="DO64" s="43" t="str">
        <f t="shared" si="66"/>
        <v>Nvt</v>
      </c>
      <c r="DP64" s="43" t="str">
        <f t="shared" si="66"/>
        <v>Nvt</v>
      </c>
      <c r="DQ64" s="43" t="str">
        <f t="shared" ref="DQ64:DZ73" si="67">IF((VLOOKUP($D64,$O$24:$GF$33,DQ$10,FALSE))="Ja","Ja",IF((VLOOKUP($E64,$O$17:$GF$23,DQ$10,FALSE))="Ja","Ja",IF((VLOOKUP($D64,$O$24:$GF$33,DQ$10,FALSE))="Optie","Optie",IF((VLOOKUP($E64,$O$17:$GF$23,DQ$10,FALSE))="Optie","Optie",IF((VLOOKUP($D64,$O$24:$GF$33,DQ$10,FALSE))="Nee","Nee",IF((VLOOKUP($E64,$O$17:$GF$23,DQ$10,FALSE))= "Nee","Nee",IF((VLOOKUP($D64,$O$24:$GF$33,DQ$10,FALSE))="Nvt","Nvt",IF((VLOOKUP($E64,$O$17:$GF$23,DQ$10,FALSE))="Nvt","Nvt","Fout"))))))))</f>
        <v>Nvt</v>
      </c>
      <c r="DR64" s="43" t="str">
        <f t="shared" si="67"/>
        <v>Nvt</v>
      </c>
      <c r="DS64" s="43" t="str">
        <f t="shared" si="67"/>
        <v>Nvt</v>
      </c>
      <c r="DT64" s="43" t="str">
        <f t="shared" si="67"/>
        <v>Nvt</v>
      </c>
      <c r="DU64" s="43" t="str">
        <f t="shared" si="67"/>
        <v>Nvt</v>
      </c>
      <c r="DV64" s="43" t="str">
        <f t="shared" si="67"/>
        <v>Nvt</v>
      </c>
      <c r="DW64" s="43" t="str">
        <f t="shared" si="67"/>
        <v>Nvt</v>
      </c>
      <c r="DX64" s="43" t="str">
        <f t="shared" si="67"/>
        <v>Nvt</v>
      </c>
      <c r="DY64" s="43" t="str">
        <f t="shared" si="67"/>
        <v>Nvt</v>
      </c>
      <c r="DZ64" s="43" t="str">
        <f t="shared" si="67"/>
        <v>Nvt</v>
      </c>
      <c r="EA64" s="43" t="str">
        <f t="shared" ref="EA64:EJ73" si="68">IF((VLOOKUP($D64,$O$24:$GF$33,EA$10,FALSE))="Ja","Ja",IF((VLOOKUP($E64,$O$17:$GF$23,EA$10,FALSE))="Ja","Ja",IF((VLOOKUP($D64,$O$24:$GF$33,EA$10,FALSE))="Optie","Optie",IF((VLOOKUP($E64,$O$17:$GF$23,EA$10,FALSE))="Optie","Optie",IF((VLOOKUP($D64,$O$24:$GF$33,EA$10,FALSE))="Nee","Nee",IF((VLOOKUP($E64,$O$17:$GF$23,EA$10,FALSE))= "Nee","Nee",IF((VLOOKUP($D64,$O$24:$GF$33,EA$10,FALSE))="Nvt","Nvt",IF((VLOOKUP($E64,$O$17:$GF$23,EA$10,FALSE))="Nvt","Nvt","Fout"))))))))</f>
        <v>Nvt</v>
      </c>
      <c r="EB64" s="43" t="str">
        <f t="shared" si="68"/>
        <v>Nvt</v>
      </c>
      <c r="EC64" s="43" t="str">
        <f t="shared" si="68"/>
        <v>Nvt</v>
      </c>
      <c r="ED64" s="43" t="str">
        <f t="shared" si="68"/>
        <v>Ja</v>
      </c>
      <c r="EE64" s="43" t="str">
        <f t="shared" si="68"/>
        <v>Ja</v>
      </c>
      <c r="EF64" s="43" t="str">
        <f t="shared" si="68"/>
        <v>Ja</v>
      </c>
      <c r="EG64" s="43" t="str">
        <f t="shared" si="68"/>
        <v>Optie</v>
      </c>
      <c r="EH64" s="43" t="str">
        <f t="shared" si="68"/>
        <v>Ja</v>
      </c>
      <c r="EI64" s="43" t="str">
        <f t="shared" si="68"/>
        <v>Ja</v>
      </c>
      <c r="EJ64" s="43" t="str">
        <f t="shared" si="68"/>
        <v>Ja</v>
      </c>
      <c r="EK64" s="43" t="str">
        <f t="shared" ref="EK64:ET73" si="69">IF((VLOOKUP($D64,$O$24:$GF$33,EK$10,FALSE))="Ja","Ja",IF((VLOOKUP($E64,$O$17:$GF$23,EK$10,FALSE))="Ja","Ja",IF((VLOOKUP($D64,$O$24:$GF$33,EK$10,FALSE))="Optie","Optie",IF((VLOOKUP($E64,$O$17:$GF$23,EK$10,FALSE))="Optie","Optie",IF((VLOOKUP($D64,$O$24:$GF$33,EK$10,FALSE))="Nee","Nee",IF((VLOOKUP($E64,$O$17:$GF$23,EK$10,FALSE))= "Nee","Nee",IF((VLOOKUP($D64,$O$24:$GF$33,EK$10,FALSE))="Nvt","Nvt",IF((VLOOKUP($E64,$O$17:$GF$23,EK$10,FALSE))="Nvt","Nvt","Fout"))))))))</f>
        <v>Ja</v>
      </c>
      <c r="EL64" s="43" t="str">
        <f t="shared" si="69"/>
        <v>Ja</v>
      </c>
      <c r="EM64" s="43" t="str">
        <f t="shared" si="69"/>
        <v>Optie</v>
      </c>
      <c r="EN64" s="43" t="str">
        <f t="shared" si="69"/>
        <v>Ja</v>
      </c>
      <c r="EO64" s="43" t="str">
        <f t="shared" si="69"/>
        <v>Ja</v>
      </c>
      <c r="EP64" s="43" t="str">
        <f t="shared" si="69"/>
        <v>Ja</v>
      </c>
      <c r="EQ64" s="43" t="str">
        <f t="shared" si="69"/>
        <v>Optie</v>
      </c>
      <c r="ER64" s="43" t="str">
        <f t="shared" si="69"/>
        <v>Nee</v>
      </c>
      <c r="ES64" s="43" t="str">
        <f t="shared" si="69"/>
        <v>Nvt</v>
      </c>
      <c r="ET64" s="43" t="str">
        <f t="shared" si="69"/>
        <v>Nvt</v>
      </c>
      <c r="EU64" s="43" t="str">
        <f t="shared" ref="EU64:FD73" si="70">IF((VLOOKUP($D64,$O$24:$GF$33,EU$10,FALSE))="Ja","Ja",IF((VLOOKUP($E64,$O$17:$GF$23,EU$10,FALSE))="Ja","Ja",IF((VLOOKUP($D64,$O$24:$GF$33,EU$10,FALSE))="Optie","Optie",IF((VLOOKUP($E64,$O$17:$GF$23,EU$10,FALSE))="Optie","Optie",IF((VLOOKUP($D64,$O$24:$GF$33,EU$10,FALSE))="Nee","Nee",IF((VLOOKUP($E64,$O$17:$GF$23,EU$10,FALSE))= "Nee","Nee",IF((VLOOKUP($D64,$O$24:$GF$33,EU$10,FALSE))="Nvt","Nvt",IF((VLOOKUP($E64,$O$17:$GF$23,EU$10,FALSE))="Nvt","Nvt","Fout"))))))))</f>
        <v>Nvt</v>
      </c>
      <c r="EV64" s="43" t="str">
        <f t="shared" si="70"/>
        <v>Nvt</v>
      </c>
      <c r="EW64" s="43" t="str">
        <f t="shared" si="70"/>
        <v>Ja</v>
      </c>
      <c r="EX64" s="43" t="str">
        <f t="shared" si="70"/>
        <v>Ja</v>
      </c>
      <c r="EY64" s="43" t="str">
        <f t="shared" si="70"/>
        <v>Ja</v>
      </c>
      <c r="EZ64" s="43" t="str">
        <f t="shared" si="70"/>
        <v>Optie</v>
      </c>
      <c r="FA64" s="43" t="str">
        <f t="shared" si="70"/>
        <v>Ja</v>
      </c>
      <c r="FB64" s="43" t="str">
        <f t="shared" si="70"/>
        <v>Ja</v>
      </c>
      <c r="FC64" s="43" t="str">
        <f t="shared" si="70"/>
        <v>Ja</v>
      </c>
      <c r="FD64" s="43" t="str">
        <f t="shared" si="70"/>
        <v>Optie</v>
      </c>
      <c r="FE64" s="43" t="str">
        <f t="shared" ref="FE64:FN73" si="71">IF((VLOOKUP($D64,$O$24:$GF$33,FE$10,FALSE))="Ja","Ja",IF((VLOOKUP($E64,$O$17:$GF$23,FE$10,FALSE))="Ja","Ja",IF((VLOOKUP($D64,$O$24:$GF$33,FE$10,FALSE))="Optie","Optie",IF((VLOOKUP($E64,$O$17:$GF$23,FE$10,FALSE))="Optie","Optie",IF((VLOOKUP($D64,$O$24:$GF$33,FE$10,FALSE))="Nee","Nee",IF((VLOOKUP($E64,$O$17:$GF$23,FE$10,FALSE))= "Nee","Nee",IF((VLOOKUP($D64,$O$24:$GF$33,FE$10,FALSE))="Nvt","Nvt",IF((VLOOKUP($E64,$O$17:$GF$23,FE$10,FALSE))="Nvt","Nvt","Fout"))))))))</f>
        <v>Ja</v>
      </c>
      <c r="FF64" s="43" t="str">
        <f t="shared" si="71"/>
        <v>Ja</v>
      </c>
      <c r="FG64" s="43" t="str">
        <f t="shared" si="71"/>
        <v>Optie</v>
      </c>
      <c r="FH64" s="43" t="str">
        <f t="shared" si="71"/>
        <v>Ja</v>
      </c>
      <c r="FI64" s="43" t="str">
        <f t="shared" si="71"/>
        <v>Ja</v>
      </c>
      <c r="FJ64" s="43" t="str">
        <f t="shared" si="71"/>
        <v>Ja</v>
      </c>
      <c r="FK64" s="43" t="str">
        <f t="shared" si="71"/>
        <v>Ja</v>
      </c>
      <c r="FL64" s="43" t="str">
        <f t="shared" si="71"/>
        <v>Ja</v>
      </c>
      <c r="FM64" s="43" t="str">
        <f t="shared" si="71"/>
        <v>Optie</v>
      </c>
      <c r="FN64" s="43" t="str">
        <f t="shared" si="71"/>
        <v>Optie</v>
      </c>
      <c r="FO64" s="43" t="str">
        <f t="shared" ref="FO64:FX73" si="72">IF((VLOOKUP($D64,$O$24:$GF$33,FO$10,FALSE))="Ja","Ja",IF((VLOOKUP($E64,$O$17:$GF$23,FO$10,FALSE))="Ja","Ja",IF((VLOOKUP($D64,$O$24:$GF$33,FO$10,FALSE))="Optie","Optie",IF((VLOOKUP($E64,$O$17:$GF$23,FO$10,FALSE))="Optie","Optie",IF((VLOOKUP($D64,$O$24:$GF$33,FO$10,FALSE))="Nee","Nee",IF((VLOOKUP($E64,$O$17:$GF$23,FO$10,FALSE))= "Nee","Nee",IF((VLOOKUP($D64,$O$24:$GF$33,FO$10,FALSE))="Nvt","Nvt",IF((VLOOKUP($E64,$O$17:$GF$23,FO$10,FALSE))="Nvt","Nvt","Fout"))))))))</f>
        <v>Optie</v>
      </c>
      <c r="FP64" s="43" t="str">
        <f t="shared" si="72"/>
        <v>Optie</v>
      </c>
      <c r="FQ64" s="43" t="str">
        <f t="shared" si="72"/>
        <v>Nee</v>
      </c>
      <c r="FR64" s="43" t="str">
        <f t="shared" si="72"/>
        <v>Optie</v>
      </c>
      <c r="FS64" s="43" t="str">
        <f t="shared" si="72"/>
        <v>Ja</v>
      </c>
      <c r="FT64" s="43" t="str">
        <f t="shared" si="72"/>
        <v>Ja</v>
      </c>
      <c r="FU64" s="43" t="str">
        <f t="shared" si="72"/>
        <v>Ja</v>
      </c>
      <c r="FV64" s="43" t="str">
        <f t="shared" si="72"/>
        <v>Ja</v>
      </c>
      <c r="FW64" s="43" t="str">
        <f t="shared" si="72"/>
        <v>Optie</v>
      </c>
      <c r="FX64" s="43" t="str">
        <f t="shared" si="72"/>
        <v>Ja</v>
      </c>
      <c r="FY64" s="43" t="str">
        <f t="shared" ref="FY64:GF73" si="73">IF((VLOOKUP($D64,$O$24:$GF$33,FY$10,FALSE))="Ja","Ja",IF((VLOOKUP($E64,$O$17:$GF$23,FY$10,FALSE))="Ja","Ja",IF((VLOOKUP($D64,$O$24:$GF$33,FY$10,FALSE))="Optie","Optie",IF((VLOOKUP($E64,$O$17:$GF$23,FY$10,FALSE))="Optie","Optie",IF((VLOOKUP($D64,$O$24:$GF$33,FY$10,FALSE))="Nee","Nee",IF((VLOOKUP($E64,$O$17:$GF$23,FY$10,FALSE))= "Nee","Nee",IF((VLOOKUP($D64,$O$24:$GF$33,FY$10,FALSE))="Nvt","Nvt",IF((VLOOKUP($E64,$O$17:$GF$23,FY$10,FALSE))="Nvt","Nvt","Fout"))))))))</f>
        <v>Ja</v>
      </c>
      <c r="FZ64" s="43" t="str">
        <f t="shared" si="73"/>
        <v>Ja</v>
      </c>
      <c r="GA64" s="43" t="str">
        <f t="shared" si="73"/>
        <v>Ja</v>
      </c>
      <c r="GB64" s="43" t="str">
        <f t="shared" si="73"/>
        <v>Ja</v>
      </c>
      <c r="GC64" s="43" t="str">
        <f t="shared" si="73"/>
        <v>Ja</v>
      </c>
      <c r="GD64" s="43" t="str">
        <f t="shared" si="73"/>
        <v>Ja</v>
      </c>
      <c r="GE64" s="43" t="str">
        <f t="shared" si="73"/>
        <v>Ja</v>
      </c>
      <c r="GF64" s="43" t="str">
        <f t="shared" si="73"/>
        <v>Nee</v>
      </c>
    </row>
    <row r="65" spans="1:188" x14ac:dyDescent="0.3">
      <c r="A65" s="45"/>
      <c r="B65" s="47" t="s">
        <v>729</v>
      </c>
      <c r="C65" s="47" t="s">
        <v>502</v>
      </c>
      <c r="D65" s="45" t="s">
        <v>335</v>
      </c>
      <c r="E65" s="45" t="s">
        <v>337</v>
      </c>
      <c r="F65" s="45" t="s">
        <v>337</v>
      </c>
      <c r="G65" s="43" t="s">
        <v>495</v>
      </c>
      <c r="H65" s="43" t="s">
        <v>497</v>
      </c>
      <c r="I65" s="119" t="s">
        <v>496</v>
      </c>
      <c r="J65" s="119" t="s">
        <v>834</v>
      </c>
      <c r="K65" s="119" t="s">
        <v>851</v>
      </c>
      <c r="L65" s="50">
        <v>28</v>
      </c>
      <c r="M65" s="119"/>
      <c r="N65" s="119"/>
      <c r="O65" s="119"/>
      <c r="P65" s="129" t="s">
        <v>507</v>
      </c>
      <c r="Q65" s="43" t="str">
        <f t="shared" si="57"/>
        <v>Ja</v>
      </c>
      <c r="R65" s="43" t="str">
        <f t="shared" si="57"/>
        <v>Ja</v>
      </c>
      <c r="S65" s="43" t="str">
        <f t="shared" si="57"/>
        <v>Optie</v>
      </c>
      <c r="T65" s="43" t="str">
        <f t="shared" si="57"/>
        <v>Ja</v>
      </c>
      <c r="U65" s="43" t="str">
        <f t="shared" si="57"/>
        <v>Ja</v>
      </c>
      <c r="V65" s="43" t="str">
        <f t="shared" si="57"/>
        <v>Ja</v>
      </c>
      <c r="W65" s="43" t="str">
        <f t="shared" si="57"/>
        <v>Nee</v>
      </c>
      <c r="X65" s="43" t="str">
        <f t="shared" si="57"/>
        <v>Ja</v>
      </c>
      <c r="Y65" s="43" t="str">
        <f t="shared" si="57"/>
        <v>Nee</v>
      </c>
      <c r="Z65" s="43" t="str">
        <f t="shared" si="57"/>
        <v>Nee</v>
      </c>
      <c r="AA65" s="43" t="str">
        <f t="shared" si="58"/>
        <v>Optie</v>
      </c>
      <c r="AB65" s="43" t="str">
        <f t="shared" si="58"/>
        <v>Nee</v>
      </c>
      <c r="AC65" s="43" t="str">
        <f t="shared" si="58"/>
        <v>Nvt</v>
      </c>
      <c r="AD65" s="43" t="str">
        <f t="shared" si="58"/>
        <v>Nvt</v>
      </c>
      <c r="AE65" s="43" t="str">
        <f t="shared" si="58"/>
        <v>Nvt</v>
      </c>
      <c r="AF65" s="43" t="str">
        <f t="shared" si="58"/>
        <v>Nvt</v>
      </c>
      <c r="AG65" s="43" t="str">
        <f t="shared" si="58"/>
        <v>Nvt</v>
      </c>
      <c r="AH65" s="43" t="str">
        <f t="shared" si="58"/>
        <v>Nvt</v>
      </c>
      <c r="AI65" s="43" t="str">
        <f t="shared" si="58"/>
        <v>Nvt</v>
      </c>
      <c r="AJ65" s="43" t="str">
        <f t="shared" si="58"/>
        <v>Nvt</v>
      </c>
      <c r="AK65" s="43" t="str">
        <f t="shared" si="59"/>
        <v>Nvt</v>
      </c>
      <c r="AL65" s="43" t="str">
        <f t="shared" si="59"/>
        <v>Nvt</v>
      </c>
      <c r="AM65" s="43" t="str">
        <f t="shared" si="59"/>
        <v>Nvt</v>
      </c>
      <c r="AN65" s="43" t="str">
        <f t="shared" si="59"/>
        <v>Nvt</v>
      </c>
      <c r="AO65" s="43" t="str">
        <f t="shared" si="59"/>
        <v>Nvt</v>
      </c>
      <c r="AP65" s="43" t="str">
        <f t="shared" si="59"/>
        <v>Nvt</v>
      </c>
      <c r="AQ65" s="43" t="str">
        <f t="shared" si="59"/>
        <v>Nvt</v>
      </c>
      <c r="AR65" s="43" t="str">
        <f t="shared" si="59"/>
        <v>Nvt</v>
      </c>
      <c r="AS65" s="43" t="str">
        <f t="shared" si="59"/>
        <v>Nvt</v>
      </c>
      <c r="AT65" s="43" t="str">
        <f t="shared" si="59"/>
        <v>Nvt</v>
      </c>
      <c r="AU65" s="43" t="str">
        <f t="shared" si="60"/>
        <v>Nvt</v>
      </c>
      <c r="AV65" s="43" t="str">
        <f t="shared" si="60"/>
        <v>Nvt</v>
      </c>
      <c r="AW65" s="43" t="str">
        <f t="shared" si="60"/>
        <v>Nvt</v>
      </c>
      <c r="AX65" s="43" t="str">
        <f t="shared" si="60"/>
        <v>Ja</v>
      </c>
      <c r="AY65" s="43" t="str">
        <f t="shared" si="60"/>
        <v>Ja</v>
      </c>
      <c r="AZ65" s="43" t="str">
        <f t="shared" si="60"/>
        <v>Nee</v>
      </c>
      <c r="BA65" s="43" t="str">
        <f t="shared" si="60"/>
        <v>Ja</v>
      </c>
      <c r="BB65" s="43" t="str">
        <f t="shared" si="60"/>
        <v>Ja</v>
      </c>
      <c r="BC65" s="43" t="str">
        <f t="shared" si="60"/>
        <v>Optie</v>
      </c>
      <c r="BD65" s="43" t="str">
        <f t="shared" si="60"/>
        <v>Ja</v>
      </c>
      <c r="BE65" s="43" t="str">
        <f t="shared" si="60"/>
        <v>Ja</v>
      </c>
      <c r="BF65" s="43" t="str">
        <f t="shared" si="60"/>
        <v>Nvt</v>
      </c>
      <c r="BG65" s="43" t="str">
        <f t="shared" si="60"/>
        <v>Nvt</v>
      </c>
      <c r="BH65" s="129" t="s">
        <v>878</v>
      </c>
      <c r="BI65" s="43" t="str">
        <f t="shared" si="61"/>
        <v>Ja</v>
      </c>
      <c r="BJ65" s="43" t="str">
        <f t="shared" si="61"/>
        <v>Ja</v>
      </c>
      <c r="BK65" s="43" t="str">
        <f t="shared" si="61"/>
        <v>Optie</v>
      </c>
      <c r="BL65" s="43" t="str">
        <f t="shared" si="61"/>
        <v>Ja</v>
      </c>
      <c r="BM65" s="43" t="str">
        <f t="shared" si="61"/>
        <v>Ja</v>
      </c>
      <c r="BN65" s="43" t="str">
        <f t="shared" si="61"/>
        <v>Ja</v>
      </c>
      <c r="BO65" s="43" t="str">
        <f t="shared" si="61"/>
        <v>Nee</v>
      </c>
      <c r="BP65" s="43" t="str">
        <f t="shared" si="61"/>
        <v>Ja</v>
      </c>
      <c r="BQ65" s="43" t="str">
        <f t="shared" si="61"/>
        <v>Nee</v>
      </c>
      <c r="BR65" s="43" t="str">
        <f t="shared" si="61"/>
        <v>Nee</v>
      </c>
      <c r="BS65" s="43" t="str">
        <f t="shared" si="62"/>
        <v>Ja</v>
      </c>
      <c r="BT65" s="43" t="str">
        <f t="shared" si="62"/>
        <v>Ja</v>
      </c>
      <c r="BU65" s="43" t="str">
        <f t="shared" si="62"/>
        <v>Ja</v>
      </c>
      <c r="BV65" s="43" t="str">
        <f t="shared" si="62"/>
        <v>Ja</v>
      </c>
      <c r="BW65" s="43" t="str">
        <f t="shared" si="62"/>
        <v>Ja</v>
      </c>
      <c r="BX65" s="43" t="str">
        <f t="shared" si="62"/>
        <v>Ja</v>
      </c>
      <c r="BY65" s="43" t="str">
        <f t="shared" si="62"/>
        <v>Ja</v>
      </c>
      <c r="BZ65" s="43" t="str">
        <f t="shared" si="62"/>
        <v>Optie</v>
      </c>
      <c r="CA65" s="43" t="str">
        <f t="shared" si="62"/>
        <v>Ja</v>
      </c>
      <c r="CB65" s="43" t="str">
        <f t="shared" si="62"/>
        <v>Ja</v>
      </c>
      <c r="CC65" s="43" t="str">
        <f t="shared" si="63"/>
        <v>Nee</v>
      </c>
      <c r="CD65" s="43" t="str">
        <f t="shared" si="63"/>
        <v>Ja</v>
      </c>
      <c r="CE65" s="43" t="str">
        <f t="shared" si="63"/>
        <v>Nee</v>
      </c>
      <c r="CF65" s="43" t="str">
        <f t="shared" si="63"/>
        <v>Nvt</v>
      </c>
      <c r="CG65" s="43" t="str">
        <f t="shared" si="63"/>
        <v>Nvt</v>
      </c>
      <c r="CH65" s="43" t="str">
        <f t="shared" si="63"/>
        <v>Nvt</v>
      </c>
      <c r="CI65" s="43" t="str">
        <f t="shared" si="63"/>
        <v>Nvt</v>
      </c>
      <c r="CJ65" s="43" t="str">
        <f t="shared" si="63"/>
        <v>Nvt</v>
      </c>
      <c r="CK65" s="43" t="str">
        <f t="shared" si="63"/>
        <v>Nvt</v>
      </c>
      <c r="CL65" s="43" t="str">
        <f t="shared" si="63"/>
        <v>Nvt</v>
      </c>
      <c r="CM65" s="43" t="str">
        <f t="shared" si="64"/>
        <v>Nvt</v>
      </c>
      <c r="CN65" s="43" t="str">
        <f t="shared" si="64"/>
        <v>Nvt</v>
      </c>
      <c r="CO65" s="43" t="str">
        <f t="shared" si="64"/>
        <v>Nvt</v>
      </c>
      <c r="CP65" s="43" t="str">
        <f t="shared" si="64"/>
        <v>Nvt</v>
      </c>
      <c r="CQ65" s="43" t="str">
        <f t="shared" si="64"/>
        <v>Nvt</v>
      </c>
      <c r="CR65" s="43" t="str">
        <f t="shared" si="64"/>
        <v>Nvt</v>
      </c>
      <c r="CS65" s="43" t="str">
        <f t="shared" si="64"/>
        <v>Nvt</v>
      </c>
      <c r="CT65" s="43" t="str">
        <f t="shared" si="64"/>
        <v>Nvt</v>
      </c>
      <c r="CU65" s="43" t="str">
        <f t="shared" si="64"/>
        <v>Nvt</v>
      </c>
      <c r="CV65" s="43" t="str">
        <f t="shared" si="64"/>
        <v>Nvt</v>
      </c>
      <c r="CW65" s="43" t="str">
        <f t="shared" si="65"/>
        <v>Nvt</v>
      </c>
      <c r="CX65" s="43" t="str">
        <f t="shared" si="65"/>
        <v>Nvt</v>
      </c>
      <c r="CY65" s="43" t="str">
        <f t="shared" si="65"/>
        <v>Nvt</v>
      </c>
      <c r="CZ65" s="43" t="str">
        <f t="shared" si="65"/>
        <v>Nvt</v>
      </c>
      <c r="DA65" s="43" t="str">
        <f t="shared" si="65"/>
        <v>Nvt</v>
      </c>
      <c r="DB65" s="43" t="str">
        <f t="shared" si="65"/>
        <v>Nvt</v>
      </c>
      <c r="DC65" s="43" t="str">
        <f t="shared" si="65"/>
        <v>Nvt</v>
      </c>
      <c r="DD65" s="43" t="str">
        <f t="shared" si="65"/>
        <v>Nvt</v>
      </c>
      <c r="DE65" s="43" t="str">
        <f t="shared" si="65"/>
        <v>Nvt</v>
      </c>
      <c r="DF65" s="43" t="str">
        <f t="shared" si="65"/>
        <v>Nvt</v>
      </c>
      <c r="DG65" s="43" t="str">
        <f t="shared" si="66"/>
        <v>Nvt</v>
      </c>
      <c r="DH65" s="43" t="str">
        <f t="shared" si="66"/>
        <v>Nvt</v>
      </c>
      <c r="DI65" s="43" t="str">
        <f t="shared" si="66"/>
        <v>Nvt</v>
      </c>
      <c r="DJ65" s="43" t="str">
        <f t="shared" si="66"/>
        <v>Nvt</v>
      </c>
      <c r="DK65" s="43" t="str">
        <f t="shared" si="66"/>
        <v>Nvt</v>
      </c>
      <c r="DL65" s="43" t="str">
        <f t="shared" si="66"/>
        <v>Nvt</v>
      </c>
      <c r="DM65" s="43" t="str">
        <f t="shared" si="66"/>
        <v>Nvt</v>
      </c>
      <c r="DN65" s="43" t="str">
        <f t="shared" si="66"/>
        <v>Nvt</v>
      </c>
      <c r="DO65" s="43" t="str">
        <f t="shared" si="66"/>
        <v>Nvt</v>
      </c>
      <c r="DP65" s="43" t="str">
        <f t="shared" si="66"/>
        <v>Nvt</v>
      </c>
      <c r="DQ65" s="43" t="str">
        <f t="shared" si="67"/>
        <v>Nvt</v>
      </c>
      <c r="DR65" s="43" t="str">
        <f t="shared" si="67"/>
        <v>Nvt</v>
      </c>
      <c r="DS65" s="43" t="str">
        <f t="shared" si="67"/>
        <v>Nvt</v>
      </c>
      <c r="DT65" s="43" t="str">
        <f t="shared" si="67"/>
        <v>Nvt</v>
      </c>
      <c r="DU65" s="43" t="str">
        <f t="shared" si="67"/>
        <v>Nvt</v>
      </c>
      <c r="DV65" s="43" t="str">
        <f t="shared" si="67"/>
        <v>Nvt</v>
      </c>
      <c r="DW65" s="43" t="str">
        <f t="shared" si="67"/>
        <v>Nvt</v>
      </c>
      <c r="DX65" s="43" t="str">
        <f t="shared" si="67"/>
        <v>Nvt</v>
      </c>
      <c r="DY65" s="43" t="str">
        <f t="shared" si="67"/>
        <v>Nvt</v>
      </c>
      <c r="DZ65" s="43" t="str">
        <f t="shared" si="67"/>
        <v>Nvt</v>
      </c>
      <c r="EA65" s="43" t="str">
        <f t="shared" si="68"/>
        <v>Nvt</v>
      </c>
      <c r="EB65" s="43" t="str">
        <f t="shared" si="68"/>
        <v>Nvt</v>
      </c>
      <c r="EC65" s="43" t="str">
        <f t="shared" si="68"/>
        <v>Nvt</v>
      </c>
      <c r="ED65" s="43" t="str">
        <f t="shared" si="68"/>
        <v>Ja</v>
      </c>
      <c r="EE65" s="43" t="str">
        <f t="shared" si="68"/>
        <v>Ja</v>
      </c>
      <c r="EF65" s="43" t="str">
        <f t="shared" si="68"/>
        <v>Ja</v>
      </c>
      <c r="EG65" s="43" t="str">
        <f t="shared" si="68"/>
        <v>Optie</v>
      </c>
      <c r="EH65" s="43" t="str">
        <f t="shared" si="68"/>
        <v>Ja</v>
      </c>
      <c r="EI65" s="43" t="str">
        <f t="shared" si="68"/>
        <v>Ja</v>
      </c>
      <c r="EJ65" s="43" t="str">
        <f t="shared" si="68"/>
        <v>Ja</v>
      </c>
      <c r="EK65" s="43" t="str">
        <f t="shared" si="69"/>
        <v>Ja</v>
      </c>
      <c r="EL65" s="43" t="str">
        <f t="shared" si="69"/>
        <v>Ja</v>
      </c>
      <c r="EM65" s="43" t="str">
        <f t="shared" si="69"/>
        <v>Optie</v>
      </c>
      <c r="EN65" s="43" t="str">
        <f t="shared" si="69"/>
        <v>Ja</v>
      </c>
      <c r="EO65" s="43" t="str">
        <f t="shared" si="69"/>
        <v>Ja</v>
      </c>
      <c r="EP65" s="43" t="str">
        <f t="shared" si="69"/>
        <v>Ja</v>
      </c>
      <c r="EQ65" s="43" t="str">
        <f t="shared" si="69"/>
        <v>Optie</v>
      </c>
      <c r="ER65" s="43" t="str">
        <f t="shared" si="69"/>
        <v>Nee</v>
      </c>
      <c r="ES65" s="43" t="str">
        <f t="shared" si="69"/>
        <v>Nvt</v>
      </c>
      <c r="ET65" s="43" t="str">
        <f t="shared" si="69"/>
        <v>Nvt</v>
      </c>
      <c r="EU65" s="43" t="str">
        <f t="shared" si="70"/>
        <v>Nvt</v>
      </c>
      <c r="EV65" s="43" t="str">
        <f t="shared" si="70"/>
        <v>Nvt</v>
      </c>
      <c r="EW65" s="43" t="str">
        <f t="shared" si="70"/>
        <v>Ja</v>
      </c>
      <c r="EX65" s="43" t="str">
        <f t="shared" si="70"/>
        <v>Ja</v>
      </c>
      <c r="EY65" s="43" t="str">
        <f t="shared" si="70"/>
        <v>Ja</v>
      </c>
      <c r="EZ65" s="43" t="str">
        <f t="shared" si="70"/>
        <v>Optie</v>
      </c>
      <c r="FA65" s="43" t="str">
        <f t="shared" si="70"/>
        <v>Ja</v>
      </c>
      <c r="FB65" s="43" t="str">
        <f t="shared" si="70"/>
        <v>Ja</v>
      </c>
      <c r="FC65" s="43" t="str">
        <f t="shared" si="70"/>
        <v>Ja</v>
      </c>
      <c r="FD65" s="43" t="str">
        <f t="shared" si="70"/>
        <v>Optie</v>
      </c>
      <c r="FE65" s="43" t="str">
        <f t="shared" si="71"/>
        <v>Ja</v>
      </c>
      <c r="FF65" s="43" t="str">
        <f t="shared" si="71"/>
        <v>Ja</v>
      </c>
      <c r="FG65" s="43" t="str">
        <f t="shared" si="71"/>
        <v>Optie</v>
      </c>
      <c r="FH65" s="43" t="str">
        <f t="shared" si="71"/>
        <v>Ja</v>
      </c>
      <c r="FI65" s="43" t="str">
        <f t="shared" si="71"/>
        <v>Ja</v>
      </c>
      <c r="FJ65" s="43" t="str">
        <f t="shared" si="71"/>
        <v>Ja</v>
      </c>
      <c r="FK65" s="43" t="str">
        <f t="shared" si="71"/>
        <v>Ja</v>
      </c>
      <c r="FL65" s="43" t="str">
        <f t="shared" si="71"/>
        <v>Ja</v>
      </c>
      <c r="FM65" s="43" t="str">
        <f t="shared" si="71"/>
        <v>Optie</v>
      </c>
      <c r="FN65" s="43" t="str">
        <f t="shared" si="71"/>
        <v>Optie</v>
      </c>
      <c r="FO65" s="43" t="str">
        <f t="shared" si="72"/>
        <v>Optie</v>
      </c>
      <c r="FP65" s="43" t="str">
        <f t="shared" si="72"/>
        <v>Optie</v>
      </c>
      <c r="FQ65" s="43" t="str">
        <f t="shared" si="72"/>
        <v>Nee</v>
      </c>
      <c r="FR65" s="43" t="str">
        <f t="shared" si="72"/>
        <v>Optie</v>
      </c>
      <c r="FS65" s="43" t="str">
        <f t="shared" si="72"/>
        <v>Ja</v>
      </c>
      <c r="FT65" s="43" t="str">
        <f t="shared" si="72"/>
        <v>Ja</v>
      </c>
      <c r="FU65" s="43" t="str">
        <f t="shared" si="72"/>
        <v>Ja</v>
      </c>
      <c r="FV65" s="43" t="str">
        <f t="shared" si="72"/>
        <v>Ja</v>
      </c>
      <c r="FW65" s="43" t="str">
        <f t="shared" si="72"/>
        <v>Optie</v>
      </c>
      <c r="FX65" s="43" t="str">
        <f t="shared" si="72"/>
        <v>Ja</v>
      </c>
      <c r="FY65" s="43" t="str">
        <f t="shared" si="73"/>
        <v>Ja</v>
      </c>
      <c r="FZ65" s="43" t="str">
        <f t="shared" si="73"/>
        <v>Ja</v>
      </c>
      <c r="GA65" s="43" t="str">
        <f t="shared" si="73"/>
        <v>Ja</v>
      </c>
      <c r="GB65" s="43" t="str">
        <f t="shared" si="73"/>
        <v>Ja</v>
      </c>
      <c r="GC65" s="43" t="str">
        <f t="shared" si="73"/>
        <v>Ja</v>
      </c>
      <c r="GD65" s="43" t="str">
        <f t="shared" si="73"/>
        <v>Ja</v>
      </c>
      <c r="GE65" s="43" t="str">
        <f t="shared" si="73"/>
        <v>Ja</v>
      </c>
      <c r="GF65" s="43" t="str">
        <f t="shared" si="73"/>
        <v>Nee</v>
      </c>
    </row>
    <row r="66" spans="1:188" x14ac:dyDescent="0.3">
      <c r="A66" s="45"/>
      <c r="B66" s="47" t="s">
        <v>728</v>
      </c>
      <c r="C66" s="47" t="s">
        <v>502</v>
      </c>
      <c r="D66" s="45" t="s">
        <v>335</v>
      </c>
      <c r="E66" s="45" t="s">
        <v>329</v>
      </c>
      <c r="F66" s="45" t="s">
        <v>433</v>
      </c>
      <c r="G66" s="43" t="s">
        <v>495</v>
      </c>
      <c r="H66" s="43" t="s">
        <v>497</v>
      </c>
      <c r="I66" s="119" t="s">
        <v>496</v>
      </c>
      <c r="J66" s="119" t="s">
        <v>829</v>
      </c>
      <c r="K66" s="119" t="s">
        <v>849</v>
      </c>
      <c r="L66" s="50">
        <v>8</v>
      </c>
      <c r="M66" s="119"/>
      <c r="N66" s="119"/>
      <c r="O66" s="119"/>
      <c r="P66" s="129" t="s">
        <v>507</v>
      </c>
      <c r="Q66" s="43" t="str">
        <f t="shared" si="57"/>
        <v>Ja</v>
      </c>
      <c r="R66" s="43" t="str">
        <f t="shared" si="57"/>
        <v>Ja</v>
      </c>
      <c r="S66" s="43" t="str">
        <f t="shared" si="57"/>
        <v>Optie</v>
      </c>
      <c r="T66" s="43" t="str">
        <f t="shared" si="57"/>
        <v>Ja</v>
      </c>
      <c r="U66" s="43" t="str">
        <f t="shared" si="57"/>
        <v>Ja</v>
      </c>
      <c r="V66" s="43" t="str">
        <f t="shared" si="57"/>
        <v>Ja</v>
      </c>
      <c r="W66" s="43" t="str">
        <f t="shared" si="57"/>
        <v>Nee</v>
      </c>
      <c r="X66" s="43" t="str">
        <f t="shared" si="57"/>
        <v>Ja</v>
      </c>
      <c r="Y66" s="43" t="str">
        <f t="shared" si="57"/>
        <v>Nee</v>
      </c>
      <c r="Z66" s="43" t="str">
        <f t="shared" si="57"/>
        <v>Nee</v>
      </c>
      <c r="AA66" s="43" t="str">
        <f t="shared" si="58"/>
        <v>Optie</v>
      </c>
      <c r="AB66" s="43" t="str">
        <f t="shared" si="58"/>
        <v>Nee</v>
      </c>
      <c r="AC66" s="43" t="str">
        <f t="shared" si="58"/>
        <v>Nvt</v>
      </c>
      <c r="AD66" s="43" t="str">
        <f t="shared" si="58"/>
        <v>Nvt</v>
      </c>
      <c r="AE66" s="43" t="str">
        <f t="shared" si="58"/>
        <v>Nvt</v>
      </c>
      <c r="AF66" s="43" t="str">
        <f t="shared" si="58"/>
        <v>Nvt</v>
      </c>
      <c r="AG66" s="43" t="str">
        <f t="shared" si="58"/>
        <v>Nvt</v>
      </c>
      <c r="AH66" s="43" t="str">
        <f t="shared" si="58"/>
        <v>Nvt</v>
      </c>
      <c r="AI66" s="43" t="str">
        <f t="shared" si="58"/>
        <v>Nvt</v>
      </c>
      <c r="AJ66" s="43" t="str">
        <f t="shared" si="58"/>
        <v>Nvt</v>
      </c>
      <c r="AK66" s="43" t="str">
        <f t="shared" si="59"/>
        <v>Nvt</v>
      </c>
      <c r="AL66" s="43" t="str">
        <f t="shared" si="59"/>
        <v>Nvt</v>
      </c>
      <c r="AM66" s="43" t="str">
        <f t="shared" si="59"/>
        <v>Nvt</v>
      </c>
      <c r="AN66" s="43" t="str">
        <f t="shared" si="59"/>
        <v>Nvt</v>
      </c>
      <c r="AO66" s="43" t="str">
        <f t="shared" si="59"/>
        <v>Nvt</v>
      </c>
      <c r="AP66" s="43" t="str">
        <f t="shared" si="59"/>
        <v>Nvt</v>
      </c>
      <c r="AQ66" s="43" t="str">
        <f t="shared" si="59"/>
        <v>Nvt</v>
      </c>
      <c r="AR66" s="43" t="str">
        <f t="shared" si="59"/>
        <v>Nvt</v>
      </c>
      <c r="AS66" s="43" t="str">
        <f t="shared" si="59"/>
        <v>Nvt</v>
      </c>
      <c r="AT66" s="43" t="str">
        <f t="shared" si="59"/>
        <v>Nvt</v>
      </c>
      <c r="AU66" s="43" t="str">
        <f t="shared" si="60"/>
        <v>Nvt</v>
      </c>
      <c r="AV66" s="43" t="str">
        <f t="shared" si="60"/>
        <v>Nvt</v>
      </c>
      <c r="AW66" s="43" t="str">
        <f t="shared" si="60"/>
        <v>Nvt</v>
      </c>
      <c r="AX66" s="43" t="str">
        <f t="shared" si="60"/>
        <v>Ja</v>
      </c>
      <c r="AY66" s="43" t="str">
        <f t="shared" si="60"/>
        <v>Ja</v>
      </c>
      <c r="AZ66" s="43" t="str">
        <f t="shared" si="60"/>
        <v>Nee</v>
      </c>
      <c r="BA66" s="43" t="str">
        <f t="shared" si="60"/>
        <v>Ja</v>
      </c>
      <c r="BB66" s="43" t="str">
        <f t="shared" si="60"/>
        <v>Ja</v>
      </c>
      <c r="BC66" s="43" t="str">
        <f t="shared" si="60"/>
        <v>Optie</v>
      </c>
      <c r="BD66" s="43" t="str">
        <f t="shared" si="60"/>
        <v>Ja</v>
      </c>
      <c r="BE66" s="43" t="str">
        <f t="shared" si="60"/>
        <v>Ja</v>
      </c>
      <c r="BF66" s="43" t="str">
        <f t="shared" si="60"/>
        <v>Nvt</v>
      </c>
      <c r="BG66" s="43" t="str">
        <f t="shared" si="60"/>
        <v>Nvt</v>
      </c>
      <c r="BH66" s="129" t="s">
        <v>878</v>
      </c>
      <c r="BI66" s="43" t="str">
        <f t="shared" si="61"/>
        <v>Ja</v>
      </c>
      <c r="BJ66" s="43" t="str">
        <f t="shared" si="61"/>
        <v>Ja</v>
      </c>
      <c r="BK66" s="43" t="str">
        <f t="shared" si="61"/>
        <v>Optie</v>
      </c>
      <c r="BL66" s="43" t="str">
        <f t="shared" si="61"/>
        <v>Ja</v>
      </c>
      <c r="BM66" s="43" t="str">
        <f t="shared" si="61"/>
        <v>Ja</v>
      </c>
      <c r="BN66" s="43" t="str">
        <f t="shared" si="61"/>
        <v>Ja</v>
      </c>
      <c r="BO66" s="43" t="str">
        <f t="shared" si="61"/>
        <v>Nee</v>
      </c>
      <c r="BP66" s="43" t="str">
        <f t="shared" si="61"/>
        <v>Ja</v>
      </c>
      <c r="BQ66" s="43" t="str">
        <f t="shared" si="61"/>
        <v>Nee</v>
      </c>
      <c r="BR66" s="43" t="str">
        <f t="shared" si="61"/>
        <v>Nee</v>
      </c>
      <c r="BS66" s="43" t="str">
        <f t="shared" si="62"/>
        <v>Ja</v>
      </c>
      <c r="BT66" s="43" t="str">
        <f t="shared" si="62"/>
        <v>Ja</v>
      </c>
      <c r="BU66" s="43" t="str">
        <f t="shared" si="62"/>
        <v>Ja</v>
      </c>
      <c r="BV66" s="43" t="str">
        <f t="shared" si="62"/>
        <v>Ja</v>
      </c>
      <c r="BW66" s="43" t="str">
        <f t="shared" si="62"/>
        <v>Ja</v>
      </c>
      <c r="BX66" s="43" t="str">
        <f t="shared" si="62"/>
        <v>Ja</v>
      </c>
      <c r="BY66" s="43" t="str">
        <f t="shared" si="62"/>
        <v>Ja</v>
      </c>
      <c r="BZ66" s="43" t="str">
        <f t="shared" si="62"/>
        <v>Optie</v>
      </c>
      <c r="CA66" s="43" t="str">
        <f t="shared" si="62"/>
        <v>Ja</v>
      </c>
      <c r="CB66" s="43" t="str">
        <f t="shared" si="62"/>
        <v>Ja</v>
      </c>
      <c r="CC66" s="43" t="str">
        <f t="shared" si="63"/>
        <v>Nee</v>
      </c>
      <c r="CD66" s="43" t="str">
        <f t="shared" si="63"/>
        <v>Ja</v>
      </c>
      <c r="CE66" s="43" t="str">
        <f t="shared" si="63"/>
        <v>Nee</v>
      </c>
      <c r="CF66" s="43" t="str">
        <f t="shared" si="63"/>
        <v>Nvt</v>
      </c>
      <c r="CG66" s="43" t="str">
        <f t="shared" si="63"/>
        <v>Nvt</v>
      </c>
      <c r="CH66" s="43" t="str">
        <f t="shared" si="63"/>
        <v>Nvt</v>
      </c>
      <c r="CI66" s="43" t="str">
        <f t="shared" si="63"/>
        <v>Nvt</v>
      </c>
      <c r="CJ66" s="43" t="str">
        <f t="shared" si="63"/>
        <v>Nvt</v>
      </c>
      <c r="CK66" s="43" t="str">
        <f t="shared" si="63"/>
        <v>Nvt</v>
      </c>
      <c r="CL66" s="43" t="str">
        <f t="shared" si="63"/>
        <v>Nvt</v>
      </c>
      <c r="CM66" s="43" t="str">
        <f t="shared" si="64"/>
        <v>Nvt</v>
      </c>
      <c r="CN66" s="43" t="str">
        <f t="shared" si="64"/>
        <v>Nvt</v>
      </c>
      <c r="CO66" s="43" t="str">
        <f t="shared" si="64"/>
        <v>Nvt</v>
      </c>
      <c r="CP66" s="43" t="str">
        <f t="shared" si="64"/>
        <v>Nvt</v>
      </c>
      <c r="CQ66" s="43" t="str">
        <f t="shared" si="64"/>
        <v>Nvt</v>
      </c>
      <c r="CR66" s="43" t="str">
        <f t="shared" si="64"/>
        <v>Nvt</v>
      </c>
      <c r="CS66" s="43" t="str">
        <f t="shared" si="64"/>
        <v>Nvt</v>
      </c>
      <c r="CT66" s="43" t="str">
        <f t="shared" si="64"/>
        <v>Nvt</v>
      </c>
      <c r="CU66" s="43" t="str">
        <f t="shared" si="64"/>
        <v>Nvt</v>
      </c>
      <c r="CV66" s="43" t="str">
        <f t="shared" si="64"/>
        <v>Nvt</v>
      </c>
      <c r="CW66" s="43" t="str">
        <f t="shared" si="65"/>
        <v>Nvt</v>
      </c>
      <c r="CX66" s="43" t="str">
        <f t="shared" si="65"/>
        <v>Nvt</v>
      </c>
      <c r="CY66" s="43" t="str">
        <f t="shared" si="65"/>
        <v>Nvt</v>
      </c>
      <c r="CZ66" s="43" t="str">
        <f t="shared" si="65"/>
        <v>Nvt</v>
      </c>
      <c r="DA66" s="43" t="str">
        <f t="shared" si="65"/>
        <v>Nvt</v>
      </c>
      <c r="DB66" s="43" t="str">
        <f t="shared" si="65"/>
        <v>Nvt</v>
      </c>
      <c r="DC66" s="43" t="str">
        <f t="shared" si="65"/>
        <v>Nvt</v>
      </c>
      <c r="DD66" s="43" t="str">
        <f t="shared" si="65"/>
        <v>Nvt</v>
      </c>
      <c r="DE66" s="43" t="str">
        <f t="shared" si="65"/>
        <v>Nvt</v>
      </c>
      <c r="DF66" s="43" t="str">
        <f t="shared" si="65"/>
        <v>Nvt</v>
      </c>
      <c r="DG66" s="43" t="str">
        <f t="shared" si="66"/>
        <v>Nvt</v>
      </c>
      <c r="DH66" s="43" t="str">
        <f t="shared" si="66"/>
        <v>Nvt</v>
      </c>
      <c r="DI66" s="43" t="str">
        <f t="shared" si="66"/>
        <v>Nvt</v>
      </c>
      <c r="DJ66" s="43" t="str">
        <f t="shared" si="66"/>
        <v>Nvt</v>
      </c>
      <c r="DK66" s="43" t="str">
        <f t="shared" si="66"/>
        <v>Nvt</v>
      </c>
      <c r="DL66" s="43" t="str">
        <f t="shared" si="66"/>
        <v>Nvt</v>
      </c>
      <c r="DM66" s="43" t="str">
        <f t="shared" si="66"/>
        <v>Nvt</v>
      </c>
      <c r="DN66" s="43" t="str">
        <f t="shared" si="66"/>
        <v>Nvt</v>
      </c>
      <c r="DO66" s="43" t="str">
        <f t="shared" si="66"/>
        <v>Nvt</v>
      </c>
      <c r="DP66" s="43" t="str">
        <f t="shared" si="66"/>
        <v>Nvt</v>
      </c>
      <c r="DQ66" s="43" t="str">
        <f t="shared" si="67"/>
        <v>Nvt</v>
      </c>
      <c r="DR66" s="43" t="str">
        <f t="shared" si="67"/>
        <v>Nvt</v>
      </c>
      <c r="DS66" s="43" t="str">
        <f t="shared" si="67"/>
        <v>Nvt</v>
      </c>
      <c r="DT66" s="43" t="str">
        <f t="shared" si="67"/>
        <v>Nvt</v>
      </c>
      <c r="DU66" s="43" t="str">
        <f t="shared" si="67"/>
        <v>Nvt</v>
      </c>
      <c r="DV66" s="43" t="str">
        <f t="shared" si="67"/>
        <v>Nvt</v>
      </c>
      <c r="DW66" s="43" t="str">
        <f t="shared" si="67"/>
        <v>Nvt</v>
      </c>
      <c r="DX66" s="43" t="str">
        <f t="shared" si="67"/>
        <v>Nvt</v>
      </c>
      <c r="DY66" s="43" t="str">
        <f t="shared" si="67"/>
        <v>Nvt</v>
      </c>
      <c r="DZ66" s="43" t="str">
        <f t="shared" si="67"/>
        <v>Nvt</v>
      </c>
      <c r="EA66" s="43" t="str">
        <f t="shared" si="68"/>
        <v>Nvt</v>
      </c>
      <c r="EB66" s="43" t="str">
        <f t="shared" si="68"/>
        <v>Nvt</v>
      </c>
      <c r="EC66" s="43" t="str">
        <f t="shared" si="68"/>
        <v>Nvt</v>
      </c>
      <c r="ED66" s="43" t="str">
        <f t="shared" si="68"/>
        <v>Ja</v>
      </c>
      <c r="EE66" s="43" t="str">
        <f t="shared" si="68"/>
        <v>Ja</v>
      </c>
      <c r="EF66" s="43" t="str">
        <f t="shared" si="68"/>
        <v>Ja</v>
      </c>
      <c r="EG66" s="43" t="str">
        <f t="shared" si="68"/>
        <v>Optie</v>
      </c>
      <c r="EH66" s="43" t="str">
        <f t="shared" si="68"/>
        <v>Ja</v>
      </c>
      <c r="EI66" s="43" t="str">
        <f t="shared" si="68"/>
        <v>Ja</v>
      </c>
      <c r="EJ66" s="43" t="str">
        <f t="shared" si="68"/>
        <v>Ja</v>
      </c>
      <c r="EK66" s="43" t="str">
        <f t="shared" si="69"/>
        <v>Ja</v>
      </c>
      <c r="EL66" s="43" t="str">
        <f t="shared" si="69"/>
        <v>Ja</v>
      </c>
      <c r="EM66" s="43" t="str">
        <f t="shared" si="69"/>
        <v>Optie</v>
      </c>
      <c r="EN66" s="43" t="str">
        <f t="shared" si="69"/>
        <v>Ja</v>
      </c>
      <c r="EO66" s="43" t="str">
        <f t="shared" si="69"/>
        <v>Ja</v>
      </c>
      <c r="EP66" s="43" t="str">
        <f t="shared" si="69"/>
        <v>Ja</v>
      </c>
      <c r="EQ66" s="43" t="str">
        <f t="shared" si="69"/>
        <v>Optie</v>
      </c>
      <c r="ER66" s="43" t="str">
        <f t="shared" si="69"/>
        <v>Nee</v>
      </c>
      <c r="ES66" s="43" t="str">
        <f t="shared" si="69"/>
        <v>Nvt</v>
      </c>
      <c r="ET66" s="43" t="str">
        <f t="shared" si="69"/>
        <v>Nvt</v>
      </c>
      <c r="EU66" s="43" t="str">
        <f t="shared" si="70"/>
        <v>Nvt</v>
      </c>
      <c r="EV66" s="43" t="str">
        <f t="shared" si="70"/>
        <v>Nvt</v>
      </c>
      <c r="EW66" s="43" t="str">
        <f t="shared" si="70"/>
        <v>Ja</v>
      </c>
      <c r="EX66" s="43" t="str">
        <f t="shared" si="70"/>
        <v>Ja</v>
      </c>
      <c r="EY66" s="43" t="str">
        <f t="shared" si="70"/>
        <v>Ja</v>
      </c>
      <c r="EZ66" s="43" t="str">
        <f t="shared" si="70"/>
        <v>Optie</v>
      </c>
      <c r="FA66" s="43" t="str">
        <f t="shared" si="70"/>
        <v>Ja</v>
      </c>
      <c r="FB66" s="43" t="str">
        <f t="shared" si="70"/>
        <v>Ja</v>
      </c>
      <c r="FC66" s="43" t="str">
        <f t="shared" si="70"/>
        <v>Ja</v>
      </c>
      <c r="FD66" s="43" t="str">
        <f t="shared" si="70"/>
        <v>Optie</v>
      </c>
      <c r="FE66" s="43" t="str">
        <f t="shared" si="71"/>
        <v>Ja</v>
      </c>
      <c r="FF66" s="43" t="str">
        <f t="shared" si="71"/>
        <v>Ja</v>
      </c>
      <c r="FG66" s="43" t="str">
        <f t="shared" si="71"/>
        <v>Optie</v>
      </c>
      <c r="FH66" s="43" t="str">
        <f t="shared" si="71"/>
        <v>Ja</v>
      </c>
      <c r="FI66" s="43" t="str">
        <f t="shared" si="71"/>
        <v>Ja</v>
      </c>
      <c r="FJ66" s="43" t="str">
        <f t="shared" si="71"/>
        <v>Ja</v>
      </c>
      <c r="FK66" s="43" t="str">
        <f t="shared" si="71"/>
        <v>Ja</v>
      </c>
      <c r="FL66" s="43" t="str">
        <f t="shared" si="71"/>
        <v>Ja</v>
      </c>
      <c r="FM66" s="43" t="str">
        <f t="shared" si="71"/>
        <v>Optie</v>
      </c>
      <c r="FN66" s="43" t="str">
        <f t="shared" si="71"/>
        <v>Optie</v>
      </c>
      <c r="FO66" s="43" t="str">
        <f t="shared" si="72"/>
        <v>Optie</v>
      </c>
      <c r="FP66" s="43" t="str">
        <f t="shared" si="72"/>
        <v>Optie</v>
      </c>
      <c r="FQ66" s="43" t="str">
        <f t="shared" si="72"/>
        <v>Nee</v>
      </c>
      <c r="FR66" s="43" t="str">
        <f t="shared" si="72"/>
        <v>Optie</v>
      </c>
      <c r="FS66" s="43" t="str">
        <f t="shared" si="72"/>
        <v>Ja</v>
      </c>
      <c r="FT66" s="43" t="str">
        <f t="shared" si="72"/>
        <v>Ja</v>
      </c>
      <c r="FU66" s="43" t="str">
        <f t="shared" si="72"/>
        <v>Ja</v>
      </c>
      <c r="FV66" s="43" t="str">
        <f t="shared" si="72"/>
        <v>Ja</v>
      </c>
      <c r="FW66" s="43" t="str">
        <f t="shared" si="72"/>
        <v>Optie</v>
      </c>
      <c r="FX66" s="43" t="str">
        <f t="shared" si="72"/>
        <v>Ja</v>
      </c>
      <c r="FY66" s="43" t="str">
        <f t="shared" si="73"/>
        <v>Ja</v>
      </c>
      <c r="FZ66" s="43" t="str">
        <f t="shared" si="73"/>
        <v>Ja</v>
      </c>
      <c r="GA66" s="43" t="str">
        <f t="shared" si="73"/>
        <v>Ja</v>
      </c>
      <c r="GB66" s="43" t="str">
        <f t="shared" si="73"/>
        <v>Ja</v>
      </c>
      <c r="GC66" s="43" t="str">
        <f t="shared" si="73"/>
        <v>Ja</v>
      </c>
      <c r="GD66" s="43" t="str">
        <f t="shared" si="73"/>
        <v>Ja</v>
      </c>
      <c r="GE66" s="43" t="str">
        <f t="shared" si="73"/>
        <v>Ja</v>
      </c>
      <c r="GF66" s="43" t="str">
        <f t="shared" si="73"/>
        <v>Nee</v>
      </c>
    </row>
    <row r="67" spans="1:188" x14ac:dyDescent="0.3">
      <c r="A67" s="45"/>
      <c r="B67" s="47" t="s">
        <v>728</v>
      </c>
      <c r="C67" s="47" t="s">
        <v>502</v>
      </c>
      <c r="D67" s="45" t="s">
        <v>335</v>
      </c>
      <c r="E67" s="45" t="s">
        <v>330</v>
      </c>
      <c r="F67" s="45" t="s">
        <v>433</v>
      </c>
      <c r="G67" s="43" t="s">
        <v>495</v>
      </c>
      <c r="H67" s="43" t="s">
        <v>497</v>
      </c>
      <c r="I67" s="119" t="s">
        <v>496</v>
      </c>
      <c r="J67" s="119" t="s">
        <v>831</v>
      </c>
      <c r="K67" s="119" t="s">
        <v>850</v>
      </c>
      <c r="L67" s="50">
        <v>16</v>
      </c>
      <c r="M67" s="119"/>
      <c r="N67" s="119"/>
      <c r="O67" s="119"/>
      <c r="P67" s="129" t="s">
        <v>507</v>
      </c>
      <c r="Q67" s="43" t="str">
        <f t="shared" si="57"/>
        <v>Ja</v>
      </c>
      <c r="R67" s="43" t="str">
        <f t="shared" si="57"/>
        <v>Ja</v>
      </c>
      <c r="S67" s="43" t="str">
        <f t="shared" si="57"/>
        <v>Optie</v>
      </c>
      <c r="T67" s="43" t="str">
        <f t="shared" si="57"/>
        <v>Ja</v>
      </c>
      <c r="U67" s="43" t="str">
        <f t="shared" si="57"/>
        <v>Ja</v>
      </c>
      <c r="V67" s="43" t="str">
        <f t="shared" si="57"/>
        <v>Ja</v>
      </c>
      <c r="W67" s="43" t="str">
        <f t="shared" si="57"/>
        <v>Nee</v>
      </c>
      <c r="X67" s="43" t="str">
        <f t="shared" si="57"/>
        <v>Ja</v>
      </c>
      <c r="Y67" s="43" t="str">
        <f t="shared" si="57"/>
        <v>Nee</v>
      </c>
      <c r="Z67" s="43" t="str">
        <f t="shared" si="57"/>
        <v>Nee</v>
      </c>
      <c r="AA67" s="43" t="str">
        <f t="shared" si="58"/>
        <v>Optie</v>
      </c>
      <c r="AB67" s="43" t="str">
        <f t="shared" si="58"/>
        <v>Nee</v>
      </c>
      <c r="AC67" s="43" t="str">
        <f t="shared" si="58"/>
        <v>Nvt</v>
      </c>
      <c r="AD67" s="43" t="str">
        <f t="shared" si="58"/>
        <v>Nvt</v>
      </c>
      <c r="AE67" s="43" t="str">
        <f t="shared" si="58"/>
        <v>Nvt</v>
      </c>
      <c r="AF67" s="43" t="str">
        <f t="shared" si="58"/>
        <v>Nvt</v>
      </c>
      <c r="AG67" s="43" t="str">
        <f t="shared" si="58"/>
        <v>Nvt</v>
      </c>
      <c r="AH67" s="43" t="str">
        <f t="shared" si="58"/>
        <v>Nvt</v>
      </c>
      <c r="AI67" s="43" t="str">
        <f t="shared" si="58"/>
        <v>Nvt</v>
      </c>
      <c r="AJ67" s="43" t="str">
        <f t="shared" si="58"/>
        <v>Nvt</v>
      </c>
      <c r="AK67" s="43" t="str">
        <f t="shared" si="59"/>
        <v>Nvt</v>
      </c>
      <c r="AL67" s="43" t="str">
        <f t="shared" si="59"/>
        <v>Nvt</v>
      </c>
      <c r="AM67" s="43" t="str">
        <f t="shared" si="59"/>
        <v>Nvt</v>
      </c>
      <c r="AN67" s="43" t="str">
        <f t="shared" si="59"/>
        <v>Nvt</v>
      </c>
      <c r="AO67" s="43" t="str">
        <f t="shared" si="59"/>
        <v>Nvt</v>
      </c>
      <c r="AP67" s="43" t="str">
        <f t="shared" si="59"/>
        <v>Nvt</v>
      </c>
      <c r="AQ67" s="43" t="str">
        <f t="shared" si="59"/>
        <v>Nvt</v>
      </c>
      <c r="AR67" s="43" t="str">
        <f t="shared" si="59"/>
        <v>Nvt</v>
      </c>
      <c r="AS67" s="43" t="str">
        <f t="shared" si="59"/>
        <v>Nvt</v>
      </c>
      <c r="AT67" s="43" t="str">
        <f t="shared" si="59"/>
        <v>Nvt</v>
      </c>
      <c r="AU67" s="43" t="str">
        <f t="shared" si="60"/>
        <v>Nvt</v>
      </c>
      <c r="AV67" s="43" t="str">
        <f t="shared" si="60"/>
        <v>Nvt</v>
      </c>
      <c r="AW67" s="43" t="str">
        <f t="shared" si="60"/>
        <v>Nvt</v>
      </c>
      <c r="AX67" s="43" t="str">
        <f t="shared" si="60"/>
        <v>Ja</v>
      </c>
      <c r="AY67" s="43" t="str">
        <f t="shared" si="60"/>
        <v>Ja</v>
      </c>
      <c r="AZ67" s="43" t="str">
        <f t="shared" si="60"/>
        <v>Nee</v>
      </c>
      <c r="BA67" s="43" t="str">
        <f t="shared" si="60"/>
        <v>Ja</v>
      </c>
      <c r="BB67" s="43" t="str">
        <f t="shared" si="60"/>
        <v>Ja</v>
      </c>
      <c r="BC67" s="43" t="str">
        <f t="shared" si="60"/>
        <v>Optie</v>
      </c>
      <c r="BD67" s="43" t="str">
        <f t="shared" si="60"/>
        <v>Ja</v>
      </c>
      <c r="BE67" s="43" t="str">
        <f t="shared" si="60"/>
        <v>Ja</v>
      </c>
      <c r="BF67" s="43" t="str">
        <f t="shared" si="60"/>
        <v>Nvt</v>
      </c>
      <c r="BG67" s="43" t="str">
        <f t="shared" si="60"/>
        <v>Nvt</v>
      </c>
      <c r="BH67" s="129" t="s">
        <v>878</v>
      </c>
      <c r="BI67" s="43" t="str">
        <f t="shared" si="61"/>
        <v>Ja</v>
      </c>
      <c r="BJ67" s="43" t="str">
        <f t="shared" si="61"/>
        <v>Ja</v>
      </c>
      <c r="BK67" s="43" t="str">
        <f t="shared" si="61"/>
        <v>Optie</v>
      </c>
      <c r="BL67" s="43" t="str">
        <f t="shared" si="61"/>
        <v>Ja</v>
      </c>
      <c r="BM67" s="43" t="str">
        <f t="shared" si="61"/>
        <v>Ja</v>
      </c>
      <c r="BN67" s="43" t="str">
        <f t="shared" si="61"/>
        <v>Ja</v>
      </c>
      <c r="BO67" s="43" t="str">
        <f t="shared" si="61"/>
        <v>Nee</v>
      </c>
      <c r="BP67" s="43" t="str">
        <f t="shared" si="61"/>
        <v>Ja</v>
      </c>
      <c r="BQ67" s="43" t="str">
        <f t="shared" si="61"/>
        <v>Nee</v>
      </c>
      <c r="BR67" s="43" t="str">
        <f t="shared" si="61"/>
        <v>Nee</v>
      </c>
      <c r="BS67" s="43" t="str">
        <f t="shared" si="62"/>
        <v>Ja</v>
      </c>
      <c r="BT67" s="43" t="str">
        <f t="shared" si="62"/>
        <v>Ja</v>
      </c>
      <c r="BU67" s="43" t="str">
        <f t="shared" si="62"/>
        <v>Ja</v>
      </c>
      <c r="BV67" s="43" t="str">
        <f t="shared" si="62"/>
        <v>Ja</v>
      </c>
      <c r="BW67" s="43" t="str">
        <f t="shared" si="62"/>
        <v>Ja</v>
      </c>
      <c r="BX67" s="43" t="str">
        <f t="shared" si="62"/>
        <v>Ja</v>
      </c>
      <c r="BY67" s="43" t="str">
        <f t="shared" si="62"/>
        <v>Ja</v>
      </c>
      <c r="BZ67" s="43" t="str">
        <f t="shared" si="62"/>
        <v>Optie</v>
      </c>
      <c r="CA67" s="43" t="str">
        <f t="shared" si="62"/>
        <v>Ja</v>
      </c>
      <c r="CB67" s="43" t="str">
        <f t="shared" si="62"/>
        <v>Ja</v>
      </c>
      <c r="CC67" s="43" t="str">
        <f t="shared" si="63"/>
        <v>Nee</v>
      </c>
      <c r="CD67" s="43" t="str">
        <f t="shared" si="63"/>
        <v>Ja</v>
      </c>
      <c r="CE67" s="43" t="str">
        <f t="shared" si="63"/>
        <v>Nee</v>
      </c>
      <c r="CF67" s="43" t="str">
        <f t="shared" si="63"/>
        <v>Nvt</v>
      </c>
      <c r="CG67" s="43" t="str">
        <f t="shared" si="63"/>
        <v>Nvt</v>
      </c>
      <c r="CH67" s="43" t="str">
        <f t="shared" si="63"/>
        <v>Nvt</v>
      </c>
      <c r="CI67" s="43" t="str">
        <f t="shared" si="63"/>
        <v>Nvt</v>
      </c>
      <c r="CJ67" s="43" t="str">
        <f t="shared" si="63"/>
        <v>Nvt</v>
      </c>
      <c r="CK67" s="43" t="str">
        <f t="shared" si="63"/>
        <v>Nvt</v>
      </c>
      <c r="CL67" s="43" t="str">
        <f t="shared" si="63"/>
        <v>Nvt</v>
      </c>
      <c r="CM67" s="43" t="str">
        <f t="shared" si="64"/>
        <v>Nvt</v>
      </c>
      <c r="CN67" s="43" t="str">
        <f t="shared" si="64"/>
        <v>Nvt</v>
      </c>
      <c r="CO67" s="43" t="str">
        <f t="shared" si="64"/>
        <v>Nvt</v>
      </c>
      <c r="CP67" s="43" t="str">
        <f t="shared" si="64"/>
        <v>Nvt</v>
      </c>
      <c r="CQ67" s="43" t="str">
        <f t="shared" si="64"/>
        <v>Nvt</v>
      </c>
      <c r="CR67" s="43" t="str">
        <f t="shared" si="64"/>
        <v>Nvt</v>
      </c>
      <c r="CS67" s="43" t="str">
        <f t="shared" si="64"/>
        <v>Nvt</v>
      </c>
      <c r="CT67" s="43" t="str">
        <f t="shared" si="64"/>
        <v>Nvt</v>
      </c>
      <c r="CU67" s="43" t="str">
        <f t="shared" si="64"/>
        <v>Nvt</v>
      </c>
      <c r="CV67" s="43" t="str">
        <f t="shared" si="64"/>
        <v>Nvt</v>
      </c>
      <c r="CW67" s="43" t="str">
        <f t="shared" si="65"/>
        <v>Nvt</v>
      </c>
      <c r="CX67" s="43" t="str">
        <f t="shared" si="65"/>
        <v>Nvt</v>
      </c>
      <c r="CY67" s="43" t="str">
        <f t="shared" si="65"/>
        <v>Nvt</v>
      </c>
      <c r="CZ67" s="43" t="str">
        <f t="shared" si="65"/>
        <v>Nvt</v>
      </c>
      <c r="DA67" s="43" t="str">
        <f t="shared" si="65"/>
        <v>Nvt</v>
      </c>
      <c r="DB67" s="43" t="str">
        <f t="shared" si="65"/>
        <v>Nvt</v>
      </c>
      <c r="DC67" s="43" t="str">
        <f t="shared" si="65"/>
        <v>Nvt</v>
      </c>
      <c r="DD67" s="43" t="str">
        <f t="shared" si="65"/>
        <v>Nvt</v>
      </c>
      <c r="DE67" s="43" t="str">
        <f t="shared" si="65"/>
        <v>Nvt</v>
      </c>
      <c r="DF67" s="43" t="str">
        <f t="shared" si="65"/>
        <v>Nvt</v>
      </c>
      <c r="DG67" s="43" t="str">
        <f t="shared" si="66"/>
        <v>Nvt</v>
      </c>
      <c r="DH67" s="43" t="str">
        <f t="shared" si="66"/>
        <v>Nvt</v>
      </c>
      <c r="DI67" s="43" t="str">
        <f t="shared" si="66"/>
        <v>Nvt</v>
      </c>
      <c r="DJ67" s="43" t="str">
        <f t="shared" si="66"/>
        <v>Nvt</v>
      </c>
      <c r="DK67" s="43" t="str">
        <f t="shared" si="66"/>
        <v>Nvt</v>
      </c>
      <c r="DL67" s="43" t="str">
        <f t="shared" si="66"/>
        <v>Nvt</v>
      </c>
      <c r="DM67" s="43" t="str">
        <f t="shared" si="66"/>
        <v>Nvt</v>
      </c>
      <c r="DN67" s="43" t="str">
        <f t="shared" si="66"/>
        <v>Nvt</v>
      </c>
      <c r="DO67" s="43" t="str">
        <f t="shared" si="66"/>
        <v>Nvt</v>
      </c>
      <c r="DP67" s="43" t="str">
        <f t="shared" si="66"/>
        <v>Nvt</v>
      </c>
      <c r="DQ67" s="43" t="str">
        <f t="shared" si="67"/>
        <v>Nvt</v>
      </c>
      <c r="DR67" s="43" t="str">
        <f t="shared" si="67"/>
        <v>Nvt</v>
      </c>
      <c r="DS67" s="43" t="str">
        <f t="shared" si="67"/>
        <v>Nvt</v>
      </c>
      <c r="DT67" s="43" t="str">
        <f t="shared" si="67"/>
        <v>Nvt</v>
      </c>
      <c r="DU67" s="43" t="str">
        <f t="shared" si="67"/>
        <v>Nvt</v>
      </c>
      <c r="DV67" s="43" t="str">
        <f t="shared" si="67"/>
        <v>Nvt</v>
      </c>
      <c r="DW67" s="43" t="str">
        <f t="shared" si="67"/>
        <v>Nvt</v>
      </c>
      <c r="DX67" s="43" t="str">
        <f t="shared" si="67"/>
        <v>Nvt</v>
      </c>
      <c r="DY67" s="43" t="str">
        <f t="shared" si="67"/>
        <v>Nvt</v>
      </c>
      <c r="DZ67" s="43" t="str">
        <f t="shared" si="67"/>
        <v>Nvt</v>
      </c>
      <c r="EA67" s="43" t="str">
        <f t="shared" si="68"/>
        <v>Nvt</v>
      </c>
      <c r="EB67" s="43" t="str">
        <f t="shared" si="68"/>
        <v>Nvt</v>
      </c>
      <c r="EC67" s="43" t="str">
        <f t="shared" si="68"/>
        <v>Nvt</v>
      </c>
      <c r="ED67" s="43" t="str">
        <f t="shared" si="68"/>
        <v>Ja</v>
      </c>
      <c r="EE67" s="43" t="str">
        <f t="shared" si="68"/>
        <v>Ja</v>
      </c>
      <c r="EF67" s="43" t="str">
        <f t="shared" si="68"/>
        <v>Ja</v>
      </c>
      <c r="EG67" s="43" t="str">
        <f t="shared" si="68"/>
        <v>Optie</v>
      </c>
      <c r="EH67" s="43" t="str">
        <f t="shared" si="68"/>
        <v>Ja</v>
      </c>
      <c r="EI67" s="43" t="str">
        <f t="shared" si="68"/>
        <v>Ja</v>
      </c>
      <c r="EJ67" s="43" t="str">
        <f t="shared" si="68"/>
        <v>Ja</v>
      </c>
      <c r="EK67" s="43" t="str">
        <f t="shared" si="69"/>
        <v>Ja</v>
      </c>
      <c r="EL67" s="43" t="str">
        <f t="shared" si="69"/>
        <v>Ja</v>
      </c>
      <c r="EM67" s="43" t="str">
        <f t="shared" si="69"/>
        <v>Optie</v>
      </c>
      <c r="EN67" s="43" t="str">
        <f t="shared" si="69"/>
        <v>Ja</v>
      </c>
      <c r="EO67" s="43" t="str">
        <f t="shared" si="69"/>
        <v>Ja</v>
      </c>
      <c r="EP67" s="43" t="str">
        <f t="shared" si="69"/>
        <v>Ja</v>
      </c>
      <c r="EQ67" s="43" t="str">
        <f t="shared" si="69"/>
        <v>Optie</v>
      </c>
      <c r="ER67" s="43" t="str">
        <f t="shared" si="69"/>
        <v>Nee</v>
      </c>
      <c r="ES67" s="43" t="str">
        <f t="shared" si="69"/>
        <v>Nvt</v>
      </c>
      <c r="ET67" s="43" t="str">
        <f t="shared" si="69"/>
        <v>Nvt</v>
      </c>
      <c r="EU67" s="43" t="str">
        <f t="shared" si="70"/>
        <v>Nvt</v>
      </c>
      <c r="EV67" s="43" t="str">
        <f t="shared" si="70"/>
        <v>Nvt</v>
      </c>
      <c r="EW67" s="43" t="str">
        <f t="shared" si="70"/>
        <v>Ja</v>
      </c>
      <c r="EX67" s="43" t="str">
        <f t="shared" si="70"/>
        <v>Ja</v>
      </c>
      <c r="EY67" s="43" t="str">
        <f t="shared" si="70"/>
        <v>Ja</v>
      </c>
      <c r="EZ67" s="43" t="str">
        <f t="shared" si="70"/>
        <v>Optie</v>
      </c>
      <c r="FA67" s="43" t="str">
        <f t="shared" si="70"/>
        <v>Ja</v>
      </c>
      <c r="FB67" s="43" t="str">
        <f t="shared" si="70"/>
        <v>Ja</v>
      </c>
      <c r="FC67" s="43" t="str">
        <f t="shared" si="70"/>
        <v>Ja</v>
      </c>
      <c r="FD67" s="43" t="str">
        <f t="shared" si="70"/>
        <v>Optie</v>
      </c>
      <c r="FE67" s="43" t="str">
        <f t="shared" si="71"/>
        <v>Ja</v>
      </c>
      <c r="FF67" s="43" t="str">
        <f t="shared" si="71"/>
        <v>Ja</v>
      </c>
      <c r="FG67" s="43" t="str">
        <f t="shared" si="71"/>
        <v>Optie</v>
      </c>
      <c r="FH67" s="43" t="str">
        <f t="shared" si="71"/>
        <v>Ja</v>
      </c>
      <c r="FI67" s="43" t="str">
        <f t="shared" si="71"/>
        <v>Ja</v>
      </c>
      <c r="FJ67" s="43" t="str">
        <f t="shared" si="71"/>
        <v>Ja</v>
      </c>
      <c r="FK67" s="43" t="str">
        <f t="shared" si="71"/>
        <v>Ja</v>
      </c>
      <c r="FL67" s="43" t="str">
        <f t="shared" si="71"/>
        <v>Ja</v>
      </c>
      <c r="FM67" s="43" t="str">
        <f t="shared" si="71"/>
        <v>Optie</v>
      </c>
      <c r="FN67" s="43" t="str">
        <f t="shared" si="71"/>
        <v>Optie</v>
      </c>
      <c r="FO67" s="43" t="str">
        <f t="shared" si="72"/>
        <v>Optie</v>
      </c>
      <c r="FP67" s="43" t="str">
        <f t="shared" si="72"/>
        <v>Optie</v>
      </c>
      <c r="FQ67" s="43" t="str">
        <f t="shared" si="72"/>
        <v>Nee</v>
      </c>
      <c r="FR67" s="43" t="str">
        <f t="shared" si="72"/>
        <v>Optie</v>
      </c>
      <c r="FS67" s="43" t="str">
        <f t="shared" si="72"/>
        <v>Ja</v>
      </c>
      <c r="FT67" s="43" t="str">
        <f t="shared" si="72"/>
        <v>Ja</v>
      </c>
      <c r="FU67" s="43" t="str">
        <f t="shared" si="72"/>
        <v>Ja</v>
      </c>
      <c r="FV67" s="43" t="str">
        <f t="shared" si="72"/>
        <v>Ja</v>
      </c>
      <c r="FW67" s="43" t="str">
        <f t="shared" si="72"/>
        <v>Optie</v>
      </c>
      <c r="FX67" s="43" t="str">
        <f t="shared" si="72"/>
        <v>Ja</v>
      </c>
      <c r="FY67" s="43" t="str">
        <f t="shared" si="73"/>
        <v>Ja</v>
      </c>
      <c r="FZ67" s="43" t="str">
        <f t="shared" si="73"/>
        <v>Ja</v>
      </c>
      <c r="GA67" s="43" t="str">
        <f t="shared" si="73"/>
        <v>Ja</v>
      </c>
      <c r="GB67" s="43" t="str">
        <f t="shared" si="73"/>
        <v>Ja</v>
      </c>
      <c r="GC67" s="43" t="str">
        <f t="shared" si="73"/>
        <v>Ja</v>
      </c>
      <c r="GD67" s="43" t="str">
        <f t="shared" si="73"/>
        <v>Ja</v>
      </c>
      <c r="GE67" s="43" t="str">
        <f t="shared" si="73"/>
        <v>Ja</v>
      </c>
      <c r="GF67" s="43" t="str">
        <f t="shared" si="73"/>
        <v>Nee</v>
      </c>
    </row>
    <row r="68" spans="1:188" x14ac:dyDescent="0.3">
      <c r="A68" s="45"/>
      <c r="B68" s="47" t="s">
        <v>728</v>
      </c>
      <c r="C68" s="47" t="s">
        <v>502</v>
      </c>
      <c r="D68" s="45" t="s">
        <v>335</v>
      </c>
      <c r="E68" s="45" t="s">
        <v>337</v>
      </c>
      <c r="F68" s="45" t="s">
        <v>433</v>
      </c>
      <c r="G68" s="43" t="s">
        <v>495</v>
      </c>
      <c r="H68" s="43" t="s">
        <v>497</v>
      </c>
      <c r="I68" s="119" t="s">
        <v>496</v>
      </c>
      <c r="J68" s="119" t="s">
        <v>833</v>
      </c>
      <c r="K68" s="119" t="s">
        <v>851</v>
      </c>
      <c r="L68" s="50">
        <v>24</v>
      </c>
      <c r="M68" s="119"/>
      <c r="N68" s="119"/>
      <c r="O68" s="119"/>
      <c r="P68" s="129" t="s">
        <v>507</v>
      </c>
      <c r="Q68" s="43" t="str">
        <f t="shared" si="57"/>
        <v>Ja</v>
      </c>
      <c r="R68" s="43" t="str">
        <f t="shared" si="57"/>
        <v>Ja</v>
      </c>
      <c r="S68" s="43" t="str">
        <f t="shared" si="57"/>
        <v>Optie</v>
      </c>
      <c r="T68" s="43" t="str">
        <f t="shared" si="57"/>
        <v>Ja</v>
      </c>
      <c r="U68" s="43" t="str">
        <f t="shared" si="57"/>
        <v>Ja</v>
      </c>
      <c r="V68" s="43" t="str">
        <f t="shared" si="57"/>
        <v>Ja</v>
      </c>
      <c r="W68" s="43" t="str">
        <f t="shared" si="57"/>
        <v>Nee</v>
      </c>
      <c r="X68" s="43" t="str">
        <f t="shared" si="57"/>
        <v>Ja</v>
      </c>
      <c r="Y68" s="43" t="str">
        <f t="shared" si="57"/>
        <v>Nee</v>
      </c>
      <c r="Z68" s="43" t="str">
        <f t="shared" si="57"/>
        <v>Nee</v>
      </c>
      <c r="AA68" s="43" t="str">
        <f t="shared" si="58"/>
        <v>Optie</v>
      </c>
      <c r="AB68" s="43" t="str">
        <f t="shared" si="58"/>
        <v>Nee</v>
      </c>
      <c r="AC68" s="43" t="str">
        <f t="shared" si="58"/>
        <v>Nvt</v>
      </c>
      <c r="AD68" s="43" t="str">
        <f t="shared" si="58"/>
        <v>Nvt</v>
      </c>
      <c r="AE68" s="43" t="str">
        <f t="shared" si="58"/>
        <v>Nvt</v>
      </c>
      <c r="AF68" s="43" t="str">
        <f t="shared" si="58"/>
        <v>Nvt</v>
      </c>
      <c r="AG68" s="43" t="str">
        <f t="shared" si="58"/>
        <v>Nvt</v>
      </c>
      <c r="AH68" s="43" t="str">
        <f t="shared" si="58"/>
        <v>Nvt</v>
      </c>
      <c r="AI68" s="43" t="str">
        <f t="shared" si="58"/>
        <v>Nvt</v>
      </c>
      <c r="AJ68" s="43" t="str">
        <f t="shared" si="58"/>
        <v>Nvt</v>
      </c>
      <c r="AK68" s="43" t="str">
        <f t="shared" si="59"/>
        <v>Nvt</v>
      </c>
      <c r="AL68" s="43" t="str">
        <f t="shared" si="59"/>
        <v>Nvt</v>
      </c>
      <c r="AM68" s="43" t="str">
        <f t="shared" si="59"/>
        <v>Nvt</v>
      </c>
      <c r="AN68" s="43" t="str">
        <f t="shared" si="59"/>
        <v>Nvt</v>
      </c>
      <c r="AO68" s="43" t="str">
        <f t="shared" si="59"/>
        <v>Nvt</v>
      </c>
      <c r="AP68" s="43" t="str">
        <f t="shared" si="59"/>
        <v>Nvt</v>
      </c>
      <c r="AQ68" s="43" t="str">
        <f t="shared" si="59"/>
        <v>Nvt</v>
      </c>
      <c r="AR68" s="43" t="str">
        <f t="shared" si="59"/>
        <v>Nvt</v>
      </c>
      <c r="AS68" s="43" t="str">
        <f t="shared" si="59"/>
        <v>Nvt</v>
      </c>
      <c r="AT68" s="43" t="str">
        <f t="shared" si="59"/>
        <v>Nvt</v>
      </c>
      <c r="AU68" s="43" t="str">
        <f t="shared" si="60"/>
        <v>Nvt</v>
      </c>
      <c r="AV68" s="43" t="str">
        <f t="shared" si="60"/>
        <v>Nvt</v>
      </c>
      <c r="AW68" s="43" t="str">
        <f t="shared" si="60"/>
        <v>Nvt</v>
      </c>
      <c r="AX68" s="43" t="str">
        <f t="shared" si="60"/>
        <v>Ja</v>
      </c>
      <c r="AY68" s="43" t="str">
        <f t="shared" si="60"/>
        <v>Ja</v>
      </c>
      <c r="AZ68" s="43" t="str">
        <f t="shared" si="60"/>
        <v>Nee</v>
      </c>
      <c r="BA68" s="43" t="str">
        <f t="shared" si="60"/>
        <v>Ja</v>
      </c>
      <c r="BB68" s="43" t="str">
        <f t="shared" si="60"/>
        <v>Ja</v>
      </c>
      <c r="BC68" s="43" t="str">
        <f t="shared" si="60"/>
        <v>Optie</v>
      </c>
      <c r="BD68" s="43" t="str">
        <f t="shared" si="60"/>
        <v>Ja</v>
      </c>
      <c r="BE68" s="43" t="str">
        <f t="shared" si="60"/>
        <v>Ja</v>
      </c>
      <c r="BF68" s="43" t="str">
        <f t="shared" si="60"/>
        <v>Nvt</v>
      </c>
      <c r="BG68" s="43" t="str">
        <f t="shared" si="60"/>
        <v>Nvt</v>
      </c>
      <c r="BH68" s="129" t="s">
        <v>878</v>
      </c>
      <c r="BI68" s="43" t="str">
        <f t="shared" si="61"/>
        <v>Ja</v>
      </c>
      <c r="BJ68" s="43" t="str">
        <f t="shared" si="61"/>
        <v>Ja</v>
      </c>
      <c r="BK68" s="43" t="str">
        <f t="shared" si="61"/>
        <v>Optie</v>
      </c>
      <c r="BL68" s="43" t="str">
        <f t="shared" si="61"/>
        <v>Ja</v>
      </c>
      <c r="BM68" s="43" t="str">
        <f t="shared" si="61"/>
        <v>Ja</v>
      </c>
      <c r="BN68" s="43" t="str">
        <f t="shared" si="61"/>
        <v>Ja</v>
      </c>
      <c r="BO68" s="43" t="str">
        <f t="shared" si="61"/>
        <v>Nee</v>
      </c>
      <c r="BP68" s="43" t="str">
        <f t="shared" si="61"/>
        <v>Ja</v>
      </c>
      <c r="BQ68" s="43" t="str">
        <f t="shared" si="61"/>
        <v>Nee</v>
      </c>
      <c r="BR68" s="43" t="str">
        <f t="shared" si="61"/>
        <v>Nee</v>
      </c>
      <c r="BS68" s="43" t="str">
        <f t="shared" si="62"/>
        <v>Ja</v>
      </c>
      <c r="BT68" s="43" t="str">
        <f t="shared" si="62"/>
        <v>Ja</v>
      </c>
      <c r="BU68" s="43" t="str">
        <f t="shared" si="62"/>
        <v>Ja</v>
      </c>
      <c r="BV68" s="43" t="str">
        <f t="shared" si="62"/>
        <v>Ja</v>
      </c>
      <c r="BW68" s="43" t="str">
        <f t="shared" si="62"/>
        <v>Ja</v>
      </c>
      <c r="BX68" s="43" t="str">
        <f t="shared" si="62"/>
        <v>Ja</v>
      </c>
      <c r="BY68" s="43" t="str">
        <f t="shared" si="62"/>
        <v>Ja</v>
      </c>
      <c r="BZ68" s="43" t="str">
        <f t="shared" si="62"/>
        <v>Optie</v>
      </c>
      <c r="CA68" s="43" t="str">
        <f t="shared" si="62"/>
        <v>Ja</v>
      </c>
      <c r="CB68" s="43" t="str">
        <f t="shared" si="62"/>
        <v>Ja</v>
      </c>
      <c r="CC68" s="43" t="str">
        <f t="shared" si="63"/>
        <v>Nee</v>
      </c>
      <c r="CD68" s="43" t="str">
        <f t="shared" si="63"/>
        <v>Ja</v>
      </c>
      <c r="CE68" s="43" t="str">
        <f t="shared" si="63"/>
        <v>Nee</v>
      </c>
      <c r="CF68" s="43" t="str">
        <f t="shared" si="63"/>
        <v>Nvt</v>
      </c>
      <c r="CG68" s="43" t="str">
        <f t="shared" si="63"/>
        <v>Nvt</v>
      </c>
      <c r="CH68" s="43" t="str">
        <f t="shared" si="63"/>
        <v>Nvt</v>
      </c>
      <c r="CI68" s="43" t="str">
        <f t="shared" si="63"/>
        <v>Nvt</v>
      </c>
      <c r="CJ68" s="43" t="str">
        <f t="shared" si="63"/>
        <v>Nvt</v>
      </c>
      <c r="CK68" s="43" t="str">
        <f t="shared" si="63"/>
        <v>Nvt</v>
      </c>
      <c r="CL68" s="43" t="str">
        <f t="shared" si="63"/>
        <v>Nvt</v>
      </c>
      <c r="CM68" s="43" t="str">
        <f t="shared" si="64"/>
        <v>Nvt</v>
      </c>
      <c r="CN68" s="43" t="str">
        <f t="shared" si="64"/>
        <v>Nvt</v>
      </c>
      <c r="CO68" s="43" t="str">
        <f t="shared" si="64"/>
        <v>Nvt</v>
      </c>
      <c r="CP68" s="43" t="str">
        <f t="shared" si="64"/>
        <v>Nvt</v>
      </c>
      <c r="CQ68" s="43" t="str">
        <f t="shared" si="64"/>
        <v>Nvt</v>
      </c>
      <c r="CR68" s="43" t="str">
        <f t="shared" si="64"/>
        <v>Nvt</v>
      </c>
      <c r="CS68" s="43" t="str">
        <f t="shared" si="64"/>
        <v>Nvt</v>
      </c>
      <c r="CT68" s="43" t="str">
        <f t="shared" si="64"/>
        <v>Nvt</v>
      </c>
      <c r="CU68" s="43" t="str">
        <f t="shared" si="64"/>
        <v>Nvt</v>
      </c>
      <c r="CV68" s="43" t="str">
        <f t="shared" si="64"/>
        <v>Nvt</v>
      </c>
      <c r="CW68" s="43" t="str">
        <f t="shared" si="65"/>
        <v>Nvt</v>
      </c>
      <c r="CX68" s="43" t="str">
        <f t="shared" si="65"/>
        <v>Nvt</v>
      </c>
      <c r="CY68" s="43" t="str">
        <f t="shared" si="65"/>
        <v>Nvt</v>
      </c>
      <c r="CZ68" s="43" t="str">
        <f t="shared" si="65"/>
        <v>Nvt</v>
      </c>
      <c r="DA68" s="43" t="str">
        <f t="shared" si="65"/>
        <v>Nvt</v>
      </c>
      <c r="DB68" s="43" t="str">
        <f t="shared" si="65"/>
        <v>Nvt</v>
      </c>
      <c r="DC68" s="43" t="str">
        <f t="shared" si="65"/>
        <v>Nvt</v>
      </c>
      <c r="DD68" s="43" t="str">
        <f t="shared" si="65"/>
        <v>Nvt</v>
      </c>
      <c r="DE68" s="43" t="str">
        <f t="shared" si="65"/>
        <v>Nvt</v>
      </c>
      <c r="DF68" s="43" t="str">
        <f t="shared" si="65"/>
        <v>Nvt</v>
      </c>
      <c r="DG68" s="43" t="str">
        <f t="shared" si="66"/>
        <v>Nvt</v>
      </c>
      <c r="DH68" s="43" t="str">
        <f t="shared" si="66"/>
        <v>Nvt</v>
      </c>
      <c r="DI68" s="43" t="str">
        <f t="shared" si="66"/>
        <v>Nvt</v>
      </c>
      <c r="DJ68" s="43" t="str">
        <f t="shared" si="66"/>
        <v>Nvt</v>
      </c>
      <c r="DK68" s="43" t="str">
        <f t="shared" si="66"/>
        <v>Nvt</v>
      </c>
      <c r="DL68" s="43" t="str">
        <f t="shared" si="66"/>
        <v>Nvt</v>
      </c>
      <c r="DM68" s="43" t="str">
        <f t="shared" si="66"/>
        <v>Nvt</v>
      </c>
      <c r="DN68" s="43" t="str">
        <f t="shared" si="66"/>
        <v>Nvt</v>
      </c>
      <c r="DO68" s="43" t="str">
        <f t="shared" si="66"/>
        <v>Nvt</v>
      </c>
      <c r="DP68" s="43" t="str">
        <f t="shared" si="66"/>
        <v>Nvt</v>
      </c>
      <c r="DQ68" s="43" t="str">
        <f t="shared" si="67"/>
        <v>Nvt</v>
      </c>
      <c r="DR68" s="43" t="str">
        <f t="shared" si="67"/>
        <v>Nvt</v>
      </c>
      <c r="DS68" s="43" t="str">
        <f t="shared" si="67"/>
        <v>Nvt</v>
      </c>
      <c r="DT68" s="43" t="str">
        <f t="shared" si="67"/>
        <v>Nvt</v>
      </c>
      <c r="DU68" s="43" t="str">
        <f t="shared" si="67"/>
        <v>Nvt</v>
      </c>
      <c r="DV68" s="43" t="str">
        <f t="shared" si="67"/>
        <v>Nvt</v>
      </c>
      <c r="DW68" s="43" t="str">
        <f t="shared" si="67"/>
        <v>Nvt</v>
      </c>
      <c r="DX68" s="43" t="str">
        <f t="shared" si="67"/>
        <v>Nvt</v>
      </c>
      <c r="DY68" s="43" t="str">
        <f t="shared" si="67"/>
        <v>Nvt</v>
      </c>
      <c r="DZ68" s="43" t="str">
        <f t="shared" si="67"/>
        <v>Nvt</v>
      </c>
      <c r="EA68" s="43" t="str">
        <f t="shared" si="68"/>
        <v>Nvt</v>
      </c>
      <c r="EB68" s="43" t="str">
        <f t="shared" si="68"/>
        <v>Nvt</v>
      </c>
      <c r="EC68" s="43" t="str">
        <f t="shared" si="68"/>
        <v>Nvt</v>
      </c>
      <c r="ED68" s="43" t="str">
        <f t="shared" si="68"/>
        <v>Ja</v>
      </c>
      <c r="EE68" s="43" t="str">
        <f t="shared" si="68"/>
        <v>Ja</v>
      </c>
      <c r="EF68" s="43" t="str">
        <f t="shared" si="68"/>
        <v>Ja</v>
      </c>
      <c r="EG68" s="43" t="str">
        <f t="shared" si="68"/>
        <v>Optie</v>
      </c>
      <c r="EH68" s="43" t="str">
        <f t="shared" si="68"/>
        <v>Ja</v>
      </c>
      <c r="EI68" s="43" t="str">
        <f t="shared" si="68"/>
        <v>Ja</v>
      </c>
      <c r="EJ68" s="43" t="str">
        <f t="shared" si="68"/>
        <v>Ja</v>
      </c>
      <c r="EK68" s="43" t="str">
        <f t="shared" si="69"/>
        <v>Ja</v>
      </c>
      <c r="EL68" s="43" t="str">
        <f t="shared" si="69"/>
        <v>Ja</v>
      </c>
      <c r="EM68" s="43" t="str">
        <f t="shared" si="69"/>
        <v>Optie</v>
      </c>
      <c r="EN68" s="43" t="str">
        <f t="shared" si="69"/>
        <v>Ja</v>
      </c>
      <c r="EO68" s="43" t="str">
        <f t="shared" si="69"/>
        <v>Ja</v>
      </c>
      <c r="EP68" s="43" t="str">
        <f t="shared" si="69"/>
        <v>Ja</v>
      </c>
      <c r="EQ68" s="43" t="str">
        <f t="shared" si="69"/>
        <v>Optie</v>
      </c>
      <c r="ER68" s="43" t="str">
        <f t="shared" si="69"/>
        <v>Nee</v>
      </c>
      <c r="ES68" s="43" t="str">
        <f t="shared" si="69"/>
        <v>Nvt</v>
      </c>
      <c r="ET68" s="43" t="str">
        <f t="shared" si="69"/>
        <v>Nvt</v>
      </c>
      <c r="EU68" s="43" t="str">
        <f t="shared" si="70"/>
        <v>Nvt</v>
      </c>
      <c r="EV68" s="43" t="str">
        <f t="shared" si="70"/>
        <v>Nvt</v>
      </c>
      <c r="EW68" s="43" t="str">
        <f t="shared" si="70"/>
        <v>Ja</v>
      </c>
      <c r="EX68" s="43" t="str">
        <f t="shared" si="70"/>
        <v>Ja</v>
      </c>
      <c r="EY68" s="43" t="str">
        <f t="shared" si="70"/>
        <v>Ja</v>
      </c>
      <c r="EZ68" s="43" t="str">
        <f t="shared" si="70"/>
        <v>Optie</v>
      </c>
      <c r="FA68" s="43" t="str">
        <f t="shared" si="70"/>
        <v>Ja</v>
      </c>
      <c r="FB68" s="43" t="str">
        <f t="shared" si="70"/>
        <v>Ja</v>
      </c>
      <c r="FC68" s="43" t="str">
        <f t="shared" si="70"/>
        <v>Ja</v>
      </c>
      <c r="FD68" s="43" t="str">
        <f t="shared" si="70"/>
        <v>Optie</v>
      </c>
      <c r="FE68" s="43" t="str">
        <f t="shared" si="71"/>
        <v>Ja</v>
      </c>
      <c r="FF68" s="43" t="str">
        <f t="shared" si="71"/>
        <v>Ja</v>
      </c>
      <c r="FG68" s="43" t="str">
        <f t="shared" si="71"/>
        <v>Optie</v>
      </c>
      <c r="FH68" s="43" t="str">
        <f t="shared" si="71"/>
        <v>Ja</v>
      </c>
      <c r="FI68" s="43" t="str">
        <f t="shared" si="71"/>
        <v>Ja</v>
      </c>
      <c r="FJ68" s="43" t="str">
        <f t="shared" si="71"/>
        <v>Ja</v>
      </c>
      <c r="FK68" s="43" t="str">
        <f t="shared" si="71"/>
        <v>Ja</v>
      </c>
      <c r="FL68" s="43" t="str">
        <f t="shared" si="71"/>
        <v>Ja</v>
      </c>
      <c r="FM68" s="43" t="str">
        <f t="shared" si="71"/>
        <v>Optie</v>
      </c>
      <c r="FN68" s="43" t="str">
        <f t="shared" si="71"/>
        <v>Optie</v>
      </c>
      <c r="FO68" s="43" t="str">
        <f t="shared" si="72"/>
        <v>Optie</v>
      </c>
      <c r="FP68" s="43" t="str">
        <f t="shared" si="72"/>
        <v>Optie</v>
      </c>
      <c r="FQ68" s="43" t="str">
        <f t="shared" si="72"/>
        <v>Nee</v>
      </c>
      <c r="FR68" s="43" t="str">
        <f t="shared" si="72"/>
        <v>Optie</v>
      </c>
      <c r="FS68" s="43" t="str">
        <f t="shared" si="72"/>
        <v>Ja</v>
      </c>
      <c r="FT68" s="43" t="str">
        <f t="shared" si="72"/>
        <v>Ja</v>
      </c>
      <c r="FU68" s="43" t="str">
        <f t="shared" si="72"/>
        <v>Ja</v>
      </c>
      <c r="FV68" s="43" t="str">
        <f t="shared" si="72"/>
        <v>Ja</v>
      </c>
      <c r="FW68" s="43" t="str">
        <f t="shared" si="72"/>
        <v>Optie</v>
      </c>
      <c r="FX68" s="43" t="str">
        <f t="shared" si="72"/>
        <v>Ja</v>
      </c>
      <c r="FY68" s="43" t="str">
        <f t="shared" si="73"/>
        <v>Ja</v>
      </c>
      <c r="FZ68" s="43" t="str">
        <f t="shared" si="73"/>
        <v>Ja</v>
      </c>
      <c r="GA68" s="43" t="str">
        <f t="shared" si="73"/>
        <v>Ja</v>
      </c>
      <c r="GB68" s="43" t="str">
        <f t="shared" si="73"/>
        <v>Ja</v>
      </c>
      <c r="GC68" s="43" t="str">
        <f t="shared" si="73"/>
        <v>Ja</v>
      </c>
      <c r="GD68" s="43" t="str">
        <f t="shared" si="73"/>
        <v>Ja</v>
      </c>
      <c r="GE68" s="43" t="str">
        <f t="shared" si="73"/>
        <v>Ja</v>
      </c>
      <c r="GF68" s="43" t="str">
        <f t="shared" si="73"/>
        <v>Nee</v>
      </c>
    </row>
    <row r="69" spans="1:188" x14ac:dyDescent="0.3">
      <c r="A69" s="45"/>
      <c r="B69" s="47" t="s">
        <v>726</v>
      </c>
      <c r="C69" s="47" t="s">
        <v>502</v>
      </c>
      <c r="D69" s="45" t="s">
        <v>329</v>
      </c>
      <c r="E69" s="45" t="s">
        <v>329</v>
      </c>
      <c r="F69" s="45" t="s">
        <v>433</v>
      </c>
      <c r="G69" s="43" t="s">
        <v>495</v>
      </c>
      <c r="H69" s="43" t="s">
        <v>497</v>
      </c>
      <c r="I69" s="119" t="s">
        <v>337</v>
      </c>
      <c r="J69" s="119" t="s">
        <v>829</v>
      </c>
      <c r="K69" s="119" t="s">
        <v>852</v>
      </c>
      <c r="L69" s="50">
        <v>9</v>
      </c>
      <c r="M69" s="119"/>
      <c r="N69" s="119"/>
      <c r="O69" s="119"/>
      <c r="P69" s="129" t="s">
        <v>507</v>
      </c>
      <c r="Q69" s="43" t="str">
        <f t="shared" si="57"/>
        <v>Ja</v>
      </c>
      <c r="R69" s="43" t="str">
        <f t="shared" si="57"/>
        <v>Ja</v>
      </c>
      <c r="S69" s="43" t="str">
        <f t="shared" si="57"/>
        <v>Optie</v>
      </c>
      <c r="T69" s="43" t="str">
        <f t="shared" si="57"/>
        <v>Ja</v>
      </c>
      <c r="U69" s="43" t="str">
        <f t="shared" si="57"/>
        <v>Ja</v>
      </c>
      <c r="V69" s="43" t="str">
        <f t="shared" si="57"/>
        <v>Ja</v>
      </c>
      <c r="W69" s="43" t="str">
        <f t="shared" si="57"/>
        <v>Nee</v>
      </c>
      <c r="X69" s="43" t="str">
        <f t="shared" si="57"/>
        <v>Ja</v>
      </c>
      <c r="Y69" s="43" t="str">
        <f t="shared" si="57"/>
        <v>Nee</v>
      </c>
      <c r="Z69" s="43" t="str">
        <f t="shared" si="57"/>
        <v>Nee</v>
      </c>
      <c r="AA69" s="43" t="str">
        <f t="shared" si="58"/>
        <v>Optie</v>
      </c>
      <c r="AB69" s="43" t="str">
        <f t="shared" si="58"/>
        <v>Nee</v>
      </c>
      <c r="AC69" s="43" t="str">
        <f t="shared" si="58"/>
        <v>Nvt</v>
      </c>
      <c r="AD69" s="43" t="str">
        <f t="shared" si="58"/>
        <v>Nvt</v>
      </c>
      <c r="AE69" s="43" t="str">
        <f t="shared" si="58"/>
        <v>Nvt</v>
      </c>
      <c r="AF69" s="43" t="str">
        <f t="shared" si="58"/>
        <v>Nvt</v>
      </c>
      <c r="AG69" s="43" t="str">
        <f t="shared" si="58"/>
        <v>Nvt</v>
      </c>
      <c r="AH69" s="43" t="str">
        <f t="shared" si="58"/>
        <v>Nvt</v>
      </c>
      <c r="AI69" s="43" t="str">
        <f t="shared" si="58"/>
        <v>Nvt</v>
      </c>
      <c r="AJ69" s="43" t="str">
        <f t="shared" si="58"/>
        <v>Nvt</v>
      </c>
      <c r="AK69" s="43" t="str">
        <f t="shared" si="59"/>
        <v>Nvt</v>
      </c>
      <c r="AL69" s="43" t="str">
        <f t="shared" si="59"/>
        <v>Nvt</v>
      </c>
      <c r="AM69" s="43" t="str">
        <f t="shared" si="59"/>
        <v>Nvt</v>
      </c>
      <c r="AN69" s="43" t="str">
        <f t="shared" si="59"/>
        <v>Nvt</v>
      </c>
      <c r="AO69" s="43" t="str">
        <f t="shared" si="59"/>
        <v>Nvt</v>
      </c>
      <c r="AP69" s="43" t="str">
        <f t="shared" si="59"/>
        <v>Nvt</v>
      </c>
      <c r="AQ69" s="43" t="str">
        <f t="shared" si="59"/>
        <v>Nvt</v>
      </c>
      <c r="AR69" s="43" t="str">
        <f t="shared" si="59"/>
        <v>Nvt</v>
      </c>
      <c r="AS69" s="43" t="str">
        <f t="shared" si="59"/>
        <v>Nvt</v>
      </c>
      <c r="AT69" s="43" t="str">
        <f t="shared" si="59"/>
        <v>Nvt</v>
      </c>
      <c r="AU69" s="43" t="str">
        <f t="shared" si="60"/>
        <v>Nvt</v>
      </c>
      <c r="AV69" s="43" t="str">
        <f t="shared" si="60"/>
        <v>Nvt</v>
      </c>
      <c r="AW69" s="43" t="str">
        <f t="shared" si="60"/>
        <v>Nvt</v>
      </c>
      <c r="AX69" s="43" t="str">
        <f t="shared" si="60"/>
        <v>Ja</v>
      </c>
      <c r="AY69" s="43" t="str">
        <f t="shared" si="60"/>
        <v>Ja</v>
      </c>
      <c r="AZ69" s="43" t="str">
        <f t="shared" si="60"/>
        <v>Nee</v>
      </c>
      <c r="BA69" s="43" t="str">
        <f t="shared" si="60"/>
        <v>Ja</v>
      </c>
      <c r="BB69" s="43" t="str">
        <f t="shared" si="60"/>
        <v>Ja</v>
      </c>
      <c r="BC69" s="43" t="str">
        <f t="shared" si="60"/>
        <v>Optie</v>
      </c>
      <c r="BD69" s="43" t="str">
        <f t="shared" si="60"/>
        <v>Ja</v>
      </c>
      <c r="BE69" s="43" t="str">
        <f t="shared" si="60"/>
        <v>Ja</v>
      </c>
      <c r="BF69" s="43" t="str">
        <f t="shared" si="60"/>
        <v>Nvt</v>
      </c>
      <c r="BG69" s="43" t="str">
        <f t="shared" si="60"/>
        <v>Nvt</v>
      </c>
      <c r="BH69" s="129" t="s">
        <v>878</v>
      </c>
      <c r="BI69" s="43" t="str">
        <f t="shared" si="61"/>
        <v>Ja</v>
      </c>
      <c r="BJ69" s="43" t="str">
        <f t="shared" si="61"/>
        <v>Ja</v>
      </c>
      <c r="BK69" s="43" t="str">
        <f t="shared" si="61"/>
        <v>Optie</v>
      </c>
      <c r="BL69" s="43" t="str">
        <f t="shared" si="61"/>
        <v>Ja</v>
      </c>
      <c r="BM69" s="43" t="str">
        <f t="shared" si="61"/>
        <v>Ja</v>
      </c>
      <c r="BN69" s="43" t="str">
        <f t="shared" si="61"/>
        <v>Ja</v>
      </c>
      <c r="BO69" s="43" t="str">
        <f t="shared" si="61"/>
        <v>Nee</v>
      </c>
      <c r="BP69" s="43" t="str">
        <f t="shared" si="61"/>
        <v>Ja</v>
      </c>
      <c r="BQ69" s="43" t="str">
        <f t="shared" si="61"/>
        <v>Nee</v>
      </c>
      <c r="BR69" s="43" t="str">
        <f t="shared" si="61"/>
        <v>Nee</v>
      </c>
      <c r="BS69" s="43" t="str">
        <f t="shared" si="62"/>
        <v>Ja</v>
      </c>
      <c r="BT69" s="43" t="str">
        <f t="shared" si="62"/>
        <v>Ja</v>
      </c>
      <c r="BU69" s="43" t="str">
        <f t="shared" si="62"/>
        <v>Ja</v>
      </c>
      <c r="BV69" s="43" t="str">
        <f t="shared" si="62"/>
        <v>Ja</v>
      </c>
      <c r="BW69" s="43" t="str">
        <f t="shared" si="62"/>
        <v>Ja</v>
      </c>
      <c r="BX69" s="43" t="str">
        <f t="shared" si="62"/>
        <v>Ja</v>
      </c>
      <c r="BY69" s="43" t="str">
        <f t="shared" si="62"/>
        <v>Ja</v>
      </c>
      <c r="BZ69" s="43" t="str">
        <f t="shared" si="62"/>
        <v>Optie</v>
      </c>
      <c r="CA69" s="43" t="str">
        <f t="shared" si="62"/>
        <v>Ja</v>
      </c>
      <c r="CB69" s="43" t="str">
        <f t="shared" si="62"/>
        <v>Ja</v>
      </c>
      <c r="CC69" s="43" t="str">
        <f t="shared" si="63"/>
        <v>Nee</v>
      </c>
      <c r="CD69" s="43" t="str">
        <f t="shared" si="63"/>
        <v>Ja</v>
      </c>
      <c r="CE69" s="43" t="str">
        <f t="shared" si="63"/>
        <v>Nee</v>
      </c>
      <c r="CF69" s="43" t="str">
        <f t="shared" si="63"/>
        <v>Nvt</v>
      </c>
      <c r="CG69" s="43" t="str">
        <f t="shared" si="63"/>
        <v>Nvt</v>
      </c>
      <c r="CH69" s="43" t="str">
        <f t="shared" si="63"/>
        <v>Nvt</v>
      </c>
      <c r="CI69" s="43" t="str">
        <f t="shared" si="63"/>
        <v>Nvt</v>
      </c>
      <c r="CJ69" s="43" t="str">
        <f t="shared" si="63"/>
        <v>Nvt</v>
      </c>
      <c r="CK69" s="43" t="str">
        <f t="shared" si="63"/>
        <v>Nvt</v>
      </c>
      <c r="CL69" s="43" t="str">
        <f t="shared" si="63"/>
        <v>Nvt</v>
      </c>
      <c r="CM69" s="43" t="str">
        <f t="shared" si="64"/>
        <v>Nvt</v>
      </c>
      <c r="CN69" s="43" t="str">
        <f t="shared" si="64"/>
        <v>Nvt</v>
      </c>
      <c r="CO69" s="43" t="str">
        <f t="shared" si="64"/>
        <v>Nvt</v>
      </c>
      <c r="CP69" s="43" t="str">
        <f t="shared" si="64"/>
        <v>Nvt</v>
      </c>
      <c r="CQ69" s="43" t="str">
        <f t="shared" si="64"/>
        <v>Nvt</v>
      </c>
      <c r="CR69" s="43" t="str">
        <f t="shared" si="64"/>
        <v>Nvt</v>
      </c>
      <c r="CS69" s="43" t="str">
        <f t="shared" si="64"/>
        <v>Nvt</v>
      </c>
      <c r="CT69" s="43" t="str">
        <f t="shared" si="64"/>
        <v>Nvt</v>
      </c>
      <c r="CU69" s="43" t="str">
        <f t="shared" si="64"/>
        <v>Nvt</v>
      </c>
      <c r="CV69" s="43" t="str">
        <f t="shared" si="64"/>
        <v>Nvt</v>
      </c>
      <c r="CW69" s="43" t="str">
        <f t="shared" si="65"/>
        <v>Nvt</v>
      </c>
      <c r="CX69" s="43" t="str">
        <f t="shared" si="65"/>
        <v>Nvt</v>
      </c>
      <c r="CY69" s="43" t="str">
        <f t="shared" si="65"/>
        <v>Nvt</v>
      </c>
      <c r="CZ69" s="43" t="str">
        <f t="shared" si="65"/>
        <v>Nvt</v>
      </c>
      <c r="DA69" s="43" t="str">
        <f t="shared" si="65"/>
        <v>Nvt</v>
      </c>
      <c r="DB69" s="43" t="str">
        <f t="shared" si="65"/>
        <v>Nvt</v>
      </c>
      <c r="DC69" s="43" t="str">
        <f t="shared" si="65"/>
        <v>Nvt</v>
      </c>
      <c r="DD69" s="43" t="str">
        <f t="shared" si="65"/>
        <v>Nvt</v>
      </c>
      <c r="DE69" s="43" t="str">
        <f t="shared" si="65"/>
        <v>Nvt</v>
      </c>
      <c r="DF69" s="43" t="str">
        <f t="shared" si="65"/>
        <v>Nvt</v>
      </c>
      <c r="DG69" s="43" t="str">
        <f t="shared" si="66"/>
        <v>Nvt</v>
      </c>
      <c r="DH69" s="43" t="str">
        <f t="shared" si="66"/>
        <v>Nvt</v>
      </c>
      <c r="DI69" s="43" t="str">
        <f t="shared" si="66"/>
        <v>Nvt</v>
      </c>
      <c r="DJ69" s="43" t="str">
        <f t="shared" si="66"/>
        <v>Nvt</v>
      </c>
      <c r="DK69" s="43" t="str">
        <f t="shared" si="66"/>
        <v>Nvt</v>
      </c>
      <c r="DL69" s="43" t="str">
        <f t="shared" si="66"/>
        <v>Nvt</v>
      </c>
      <c r="DM69" s="43" t="str">
        <f t="shared" si="66"/>
        <v>Nvt</v>
      </c>
      <c r="DN69" s="43" t="str">
        <f t="shared" si="66"/>
        <v>Nvt</v>
      </c>
      <c r="DO69" s="43" t="str">
        <f t="shared" si="66"/>
        <v>Nvt</v>
      </c>
      <c r="DP69" s="43" t="str">
        <f t="shared" si="66"/>
        <v>Nvt</v>
      </c>
      <c r="DQ69" s="43" t="str">
        <f t="shared" si="67"/>
        <v>Nvt</v>
      </c>
      <c r="DR69" s="43" t="str">
        <f t="shared" si="67"/>
        <v>Nvt</v>
      </c>
      <c r="DS69" s="43" t="str">
        <f t="shared" si="67"/>
        <v>Nvt</v>
      </c>
      <c r="DT69" s="43" t="str">
        <f t="shared" si="67"/>
        <v>Nvt</v>
      </c>
      <c r="DU69" s="43" t="str">
        <f t="shared" si="67"/>
        <v>Nvt</v>
      </c>
      <c r="DV69" s="43" t="str">
        <f t="shared" si="67"/>
        <v>Nvt</v>
      </c>
      <c r="DW69" s="43" t="str">
        <f t="shared" si="67"/>
        <v>Nvt</v>
      </c>
      <c r="DX69" s="43" t="str">
        <f t="shared" si="67"/>
        <v>Nvt</v>
      </c>
      <c r="DY69" s="43" t="str">
        <f t="shared" si="67"/>
        <v>Nvt</v>
      </c>
      <c r="DZ69" s="43" t="str">
        <f t="shared" si="67"/>
        <v>Nvt</v>
      </c>
      <c r="EA69" s="43" t="str">
        <f t="shared" si="68"/>
        <v>Nvt</v>
      </c>
      <c r="EB69" s="43" t="str">
        <f t="shared" si="68"/>
        <v>Nvt</v>
      </c>
      <c r="EC69" s="43" t="str">
        <f t="shared" si="68"/>
        <v>Nvt</v>
      </c>
      <c r="ED69" s="43" t="str">
        <f t="shared" si="68"/>
        <v>Ja</v>
      </c>
      <c r="EE69" s="43" t="str">
        <f t="shared" si="68"/>
        <v>Ja</v>
      </c>
      <c r="EF69" s="43" t="str">
        <f t="shared" si="68"/>
        <v>Ja</v>
      </c>
      <c r="EG69" s="43" t="str">
        <f t="shared" si="68"/>
        <v>Optie</v>
      </c>
      <c r="EH69" s="43" t="str">
        <f t="shared" si="68"/>
        <v>Ja</v>
      </c>
      <c r="EI69" s="43" t="str">
        <f t="shared" si="68"/>
        <v>Ja</v>
      </c>
      <c r="EJ69" s="43" t="str">
        <f t="shared" si="68"/>
        <v>Ja</v>
      </c>
      <c r="EK69" s="43" t="str">
        <f t="shared" si="69"/>
        <v>Ja</v>
      </c>
      <c r="EL69" s="43" t="str">
        <f t="shared" si="69"/>
        <v>Ja</v>
      </c>
      <c r="EM69" s="43" t="str">
        <f t="shared" si="69"/>
        <v>Optie</v>
      </c>
      <c r="EN69" s="43" t="str">
        <f t="shared" si="69"/>
        <v>Ja</v>
      </c>
      <c r="EO69" s="43" t="str">
        <f t="shared" si="69"/>
        <v>Ja</v>
      </c>
      <c r="EP69" s="43" t="str">
        <f t="shared" si="69"/>
        <v>Ja</v>
      </c>
      <c r="EQ69" s="43" t="str">
        <f t="shared" si="69"/>
        <v>Optie</v>
      </c>
      <c r="ER69" s="43" t="str">
        <f t="shared" si="69"/>
        <v>Nee</v>
      </c>
      <c r="ES69" s="43" t="str">
        <f t="shared" si="69"/>
        <v>Nvt</v>
      </c>
      <c r="ET69" s="43" t="str">
        <f t="shared" si="69"/>
        <v>Nvt</v>
      </c>
      <c r="EU69" s="43" t="str">
        <f t="shared" si="70"/>
        <v>Nvt</v>
      </c>
      <c r="EV69" s="43" t="str">
        <f t="shared" si="70"/>
        <v>Nvt</v>
      </c>
      <c r="EW69" s="43" t="str">
        <f t="shared" si="70"/>
        <v>Ja</v>
      </c>
      <c r="EX69" s="43" t="str">
        <f t="shared" si="70"/>
        <v>Ja</v>
      </c>
      <c r="EY69" s="43" t="str">
        <f t="shared" si="70"/>
        <v>Ja</v>
      </c>
      <c r="EZ69" s="43" t="str">
        <f t="shared" si="70"/>
        <v>Optie</v>
      </c>
      <c r="FA69" s="43" t="str">
        <f t="shared" si="70"/>
        <v>Ja</v>
      </c>
      <c r="FB69" s="43" t="str">
        <f t="shared" si="70"/>
        <v>Ja</v>
      </c>
      <c r="FC69" s="43" t="str">
        <f t="shared" si="70"/>
        <v>Ja</v>
      </c>
      <c r="FD69" s="43" t="str">
        <f t="shared" si="70"/>
        <v>Optie</v>
      </c>
      <c r="FE69" s="43" t="str">
        <f t="shared" si="71"/>
        <v>Ja</v>
      </c>
      <c r="FF69" s="43" t="str">
        <f t="shared" si="71"/>
        <v>Ja</v>
      </c>
      <c r="FG69" s="43" t="str">
        <f t="shared" si="71"/>
        <v>Optie</v>
      </c>
      <c r="FH69" s="43" t="str">
        <f t="shared" si="71"/>
        <v>Ja</v>
      </c>
      <c r="FI69" s="43" t="str">
        <f t="shared" si="71"/>
        <v>Ja</v>
      </c>
      <c r="FJ69" s="43" t="str">
        <f t="shared" si="71"/>
        <v>Ja</v>
      </c>
      <c r="FK69" s="43" t="str">
        <f t="shared" si="71"/>
        <v>Ja</v>
      </c>
      <c r="FL69" s="43" t="str">
        <f t="shared" si="71"/>
        <v>Ja</v>
      </c>
      <c r="FM69" s="43" t="str">
        <f t="shared" si="71"/>
        <v>Optie</v>
      </c>
      <c r="FN69" s="43" t="str">
        <f t="shared" si="71"/>
        <v>Optie</v>
      </c>
      <c r="FO69" s="43" t="str">
        <f t="shared" si="72"/>
        <v>Optie</v>
      </c>
      <c r="FP69" s="43" t="str">
        <f t="shared" si="72"/>
        <v>Optie</v>
      </c>
      <c r="FQ69" s="43" t="str">
        <f t="shared" si="72"/>
        <v>Nee</v>
      </c>
      <c r="FR69" s="43" t="str">
        <f t="shared" si="72"/>
        <v>Optie</v>
      </c>
      <c r="FS69" s="43" t="str">
        <f t="shared" si="72"/>
        <v>Ja</v>
      </c>
      <c r="FT69" s="43" t="str">
        <f t="shared" si="72"/>
        <v>Ja</v>
      </c>
      <c r="FU69" s="43" t="str">
        <f t="shared" si="72"/>
        <v>Ja</v>
      </c>
      <c r="FV69" s="43" t="str">
        <f t="shared" si="72"/>
        <v>Ja</v>
      </c>
      <c r="FW69" s="43" t="str">
        <f t="shared" si="72"/>
        <v>Optie</v>
      </c>
      <c r="FX69" s="43" t="str">
        <f t="shared" si="72"/>
        <v>Ja</v>
      </c>
      <c r="FY69" s="43" t="str">
        <f t="shared" si="73"/>
        <v>Ja</v>
      </c>
      <c r="FZ69" s="43" t="str">
        <f t="shared" si="73"/>
        <v>Ja</v>
      </c>
      <c r="GA69" s="43" t="str">
        <f t="shared" si="73"/>
        <v>Ja</v>
      </c>
      <c r="GB69" s="43" t="str">
        <f t="shared" si="73"/>
        <v>Ja</v>
      </c>
      <c r="GC69" s="43" t="str">
        <f t="shared" si="73"/>
        <v>Ja</v>
      </c>
      <c r="GD69" s="43" t="str">
        <f t="shared" si="73"/>
        <v>Ja</v>
      </c>
      <c r="GE69" s="43" t="str">
        <f t="shared" si="73"/>
        <v>Ja</v>
      </c>
      <c r="GF69" s="43" t="str">
        <f t="shared" si="73"/>
        <v>Nee</v>
      </c>
    </row>
    <row r="70" spans="1:188" x14ac:dyDescent="0.3">
      <c r="A70" s="45"/>
      <c r="B70" s="47" t="s">
        <v>726</v>
      </c>
      <c r="C70" s="47" t="s">
        <v>502</v>
      </c>
      <c r="D70" s="45" t="s">
        <v>329</v>
      </c>
      <c r="E70" s="45" t="s">
        <v>330</v>
      </c>
      <c r="F70" s="45" t="s">
        <v>433</v>
      </c>
      <c r="G70" s="43" t="s">
        <v>495</v>
      </c>
      <c r="H70" s="43" t="s">
        <v>497</v>
      </c>
      <c r="I70" s="119" t="s">
        <v>337</v>
      </c>
      <c r="J70" s="119" t="s">
        <v>831</v>
      </c>
      <c r="K70" s="119" t="s">
        <v>853</v>
      </c>
      <c r="L70" s="50">
        <v>17</v>
      </c>
      <c r="M70" s="119"/>
      <c r="N70" s="119"/>
      <c r="O70" s="119"/>
      <c r="P70" s="129" t="s">
        <v>507</v>
      </c>
      <c r="Q70" s="43" t="str">
        <f t="shared" si="57"/>
        <v>Ja</v>
      </c>
      <c r="R70" s="43" t="str">
        <f t="shared" si="57"/>
        <v>Ja</v>
      </c>
      <c r="S70" s="43" t="str">
        <f t="shared" si="57"/>
        <v>Optie</v>
      </c>
      <c r="T70" s="43" t="str">
        <f t="shared" si="57"/>
        <v>Ja</v>
      </c>
      <c r="U70" s="43" t="str">
        <f t="shared" si="57"/>
        <v>Ja</v>
      </c>
      <c r="V70" s="43" t="str">
        <f t="shared" si="57"/>
        <v>Ja</v>
      </c>
      <c r="W70" s="43" t="str">
        <f t="shared" si="57"/>
        <v>Nee</v>
      </c>
      <c r="X70" s="43" t="str">
        <f t="shared" si="57"/>
        <v>Ja</v>
      </c>
      <c r="Y70" s="43" t="str">
        <f t="shared" si="57"/>
        <v>Nee</v>
      </c>
      <c r="Z70" s="43" t="str">
        <f t="shared" si="57"/>
        <v>Nee</v>
      </c>
      <c r="AA70" s="43" t="str">
        <f t="shared" si="58"/>
        <v>Optie</v>
      </c>
      <c r="AB70" s="43" t="str">
        <f t="shared" si="58"/>
        <v>Nee</v>
      </c>
      <c r="AC70" s="43" t="str">
        <f t="shared" si="58"/>
        <v>Nvt</v>
      </c>
      <c r="AD70" s="43" t="str">
        <f t="shared" si="58"/>
        <v>Nvt</v>
      </c>
      <c r="AE70" s="43" t="str">
        <f t="shared" si="58"/>
        <v>Nvt</v>
      </c>
      <c r="AF70" s="43" t="str">
        <f t="shared" si="58"/>
        <v>Nvt</v>
      </c>
      <c r="AG70" s="43" t="str">
        <f t="shared" si="58"/>
        <v>Nvt</v>
      </c>
      <c r="AH70" s="43" t="str">
        <f t="shared" si="58"/>
        <v>Nvt</v>
      </c>
      <c r="AI70" s="43" t="str">
        <f t="shared" si="58"/>
        <v>Nvt</v>
      </c>
      <c r="AJ70" s="43" t="str">
        <f t="shared" si="58"/>
        <v>Nvt</v>
      </c>
      <c r="AK70" s="43" t="str">
        <f t="shared" si="59"/>
        <v>Nvt</v>
      </c>
      <c r="AL70" s="43" t="str">
        <f t="shared" si="59"/>
        <v>Nvt</v>
      </c>
      <c r="AM70" s="43" t="str">
        <f t="shared" si="59"/>
        <v>Nvt</v>
      </c>
      <c r="AN70" s="43" t="str">
        <f t="shared" si="59"/>
        <v>Nvt</v>
      </c>
      <c r="AO70" s="43" t="str">
        <f t="shared" si="59"/>
        <v>Nvt</v>
      </c>
      <c r="AP70" s="43" t="str">
        <f t="shared" si="59"/>
        <v>Nvt</v>
      </c>
      <c r="AQ70" s="43" t="str">
        <f t="shared" si="59"/>
        <v>Nvt</v>
      </c>
      <c r="AR70" s="43" t="str">
        <f t="shared" si="59"/>
        <v>Nvt</v>
      </c>
      <c r="AS70" s="43" t="str">
        <f t="shared" si="59"/>
        <v>Nvt</v>
      </c>
      <c r="AT70" s="43" t="str">
        <f t="shared" si="59"/>
        <v>Nvt</v>
      </c>
      <c r="AU70" s="43" t="str">
        <f t="shared" si="60"/>
        <v>Nvt</v>
      </c>
      <c r="AV70" s="43" t="str">
        <f t="shared" si="60"/>
        <v>Nvt</v>
      </c>
      <c r="AW70" s="43" t="str">
        <f t="shared" si="60"/>
        <v>Nvt</v>
      </c>
      <c r="AX70" s="43" t="str">
        <f t="shared" si="60"/>
        <v>Ja</v>
      </c>
      <c r="AY70" s="43" t="str">
        <f t="shared" si="60"/>
        <v>Ja</v>
      </c>
      <c r="AZ70" s="43" t="str">
        <f t="shared" si="60"/>
        <v>Nee</v>
      </c>
      <c r="BA70" s="43" t="str">
        <f t="shared" si="60"/>
        <v>Ja</v>
      </c>
      <c r="BB70" s="43" t="str">
        <f t="shared" si="60"/>
        <v>Ja</v>
      </c>
      <c r="BC70" s="43" t="str">
        <f t="shared" si="60"/>
        <v>Optie</v>
      </c>
      <c r="BD70" s="43" t="str">
        <f t="shared" si="60"/>
        <v>Ja</v>
      </c>
      <c r="BE70" s="43" t="str">
        <f t="shared" si="60"/>
        <v>Ja</v>
      </c>
      <c r="BF70" s="43" t="str">
        <f t="shared" si="60"/>
        <v>Nvt</v>
      </c>
      <c r="BG70" s="43" t="str">
        <f t="shared" si="60"/>
        <v>Nvt</v>
      </c>
      <c r="BH70" s="129" t="s">
        <v>878</v>
      </c>
      <c r="BI70" s="43" t="str">
        <f t="shared" si="61"/>
        <v>Ja</v>
      </c>
      <c r="BJ70" s="43" t="str">
        <f t="shared" si="61"/>
        <v>Ja</v>
      </c>
      <c r="BK70" s="43" t="str">
        <f t="shared" si="61"/>
        <v>Optie</v>
      </c>
      <c r="BL70" s="43" t="str">
        <f t="shared" si="61"/>
        <v>Ja</v>
      </c>
      <c r="BM70" s="43" t="str">
        <f t="shared" si="61"/>
        <v>Ja</v>
      </c>
      <c r="BN70" s="43" t="str">
        <f t="shared" si="61"/>
        <v>Ja</v>
      </c>
      <c r="BO70" s="43" t="str">
        <f t="shared" si="61"/>
        <v>Nee</v>
      </c>
      <c r="BP70" s="43" t="str">
        <f t="shared" si="61"/>
        <v>Ja</v>
      </c>
      <c r="BQ70" s="43" t="str">
        <f t="shared" si="61"/>
        <v>Nee</v>
      </c>
      <c r="BR70" s="43" t="str">
        <f t="shared" si="61"/>
        <v>Nee</v>
      </c>
      <c r="BS70" s="43" t="str">
        <f t="shared" si="62"/>
        <v>Ja</v>
      </c>
      <c r="BT70" s="43" t="str">
        <f t="shared" si="62"/>
        <v>Ja</v>
      </c>
      <c r="BU70" s="43" t="str">
        <f t="shared" si="62"/>
        <v>Ja</v>
      </c>
      <c r="BV70" s="43" t="str">
        <f t="shared" si="62"/>
        <v>Ja</v>
      </c>
      <c r="BW70" s="43" t="str">
        <f t="shared" si="62"/>
        <v>Ja</v>
      </c>
      <c r="BX70" s="43" t="str">
        <f t="shared" si="62"/>
        <v>Ja</v>
      </c>
      <c r="BY70" s="43" t="str">
        <f t="shared" si="62"/>
        <v>Ja</v>
      </c>
      <c r="BZ70" s="43" t="str">
        <f t="shared" si="62"/>
        <v>Optie</v>
      </c>
      <c r="CA70" s="43" t="str">
        <f t="shared" si="62"/>
        <v>Ja</v>
      </c>
      <c r="CB70" s="43" t="str">
        <f t="shared" si="62"/>
        <v>Ja</v>
      </c>
      <c r="CC70" s="43" t="str">
        <f t="shared" si="63"/>
        <v>Nee</v>
      </c>
      <c r="CD70" s="43" t="str">
        <f t="shared" si="63"/>
        <v>Ja</v>
      </c>
      <c r="CE70" s="43" t="str">
        <f t="shared" si="63"/>
        <v>Nee</v>
      </c>
      <c r="CF70" s="43" t="str">
        <f t="shared" si="63"/>
        <v>Nvt</v>
      </c>
      <c r="CG70" s="43" t="str">
        <f t="shared" si="63"/>
        <v>Nvt</v>
      </c>
      <c r="CH70" s="43" t="str">
        <f t="shared" si="63"/>
        <v>Nvt</v>
      </c>
      <c r="CI70" s="43" t="str">
        <f t="shared" si="63"/>
        <v>Nvt</v>
      </c>
      <c r="CJ70" s="43" t="str">
        <f t="shared" si="63"/>
        <v>Nvt</v>
      </c>
      <c r="CK70" s="43" t="str">
        <f t="shared" si="63"/>
        <v>Nvt</v>
      </c>
      <c r="CL70" s="43" t="str">
        <f t="shared" si="63"/>
        <v>Nvt</v>
      </c>
      <c r="CM70" s="43" t="str">
        <f t="shared" si="64"/>
        <v>Nvt</v>
      </c>
      <c r="CN70" s="43" t="str">
        <f t="shared" si="64"/>
        <v>Nvt</v>
      </c>
      <c r="CO70" s="43" t="str">
        <f t="shared" si="64"/>
        <v>Nvt</v>
      </c>
      <c r="CP70" s="43" t="str">
        <f t="shared" si="64"/>
        <v>Nvt</v>
      </c>
      <c r="CQ70" s="43" t="str">
        <f t="shared" si="64"/>
        <v>Nvt</v>
      </c>
      <c r="CR70" s="43" t="str">
        <f t="shared" si="64"/>
        <v>Nvt</v>
      </c>
      <c r="CS70" s="43" t="str">
        <f t="shared" si="64"/>
        <v>Nvt</v>
      </c>
      <c r="CT70" s="43" t="str">
        <f t="shared" si="64"/>
        <v>Nvt</v>
      </c>
      <c r="CU70" s="43" t="str">
        <f t="shared" si="64"/>
        <v>Nvt</v>
      </c>
      <c r="CV70" s="43" t="str">
        <f t="shared" si="64"/>
        <v>Nvt</v>
      </c>
      <c r="CW70" s="43" t="str">
        <f t="shared" si="65"/>
        <v>Nvt</v>
      </c>
      <c r="CX70" s="43" t="str">
        <f t="shared" si="65"/>
        <v>Nvt</v>
      </c>
      <c r="CY70" s="43" t="str">
        <f t="shared" si="65"/>
        <v>Nvt</v>
      </c>
      <c r="CZ70" s="43" t="str">
        <f t="shared" si="65"/>
        <v>Nvt</v>
      </c>
      <c r="DA70" s="43" t="str">
        <f t="shared" si="65"/>
        <v>Nvt</v>
      </c>
      <c r="DB70" s="43" t="str">
        <f t="shared" si="65"/>
        <v>Nvt</v>
      </c>
      <c r="DC70" s="43" t="str">
        <f t="shared" si="65"/>
        <v>Nvt</v>
      </c>
      <c r="DD70" s="43" t="str">
        <f t="shared" si="65"/>
        <v>Nvt</v>
      </c>
      <c r="DE70" s="43" t="str">
        <f t="shared" si="65"/>
        <v>Nvt</v>
      </c>
      <c r="DF70" s="43" t="str">
        <f t="shared" si="65"/>
        <v>Nvt</v>
      </c>
      <c r="DG70" s="43" t="str">
        <f t="shared" si="66"/>
        <v>Nvt</v>
      </c>
      <c r="DH70" s="43" t="str">
        <f t="shared" si="66"/>
        <v>Nvt</v>
      </c>
      <c r="DI70" s="43" t="str">
        <f t="shared" si="66"/>
        <v>Nvt</v>
      </c>
      <c r="DJ70" s="43" t="str">
        <f t="shared" si="66"/>
        <v>Nvt</v>
      </c>
      <c r="DK70" s="43" t="str">
        <f t="shared" si="66"/>
        <v>Nvt</v>
      </c>
      <c r="DL70" s="43" t="str">
        <f t="shared" si="66"/>
        <v>Nvt</v>
      </c>
      <c r="DM70" s="43" t="str">
        <f t="shared" si="66"/>
        <v>Nvt</v>
      </c>
      <c r="DN70" s="43" t="str">
        <f t="shared" si="66"/>
        <v>Nvt</v>
      </c>
      <c r="DO70" s="43" t="str">
        <f t="shared" si="66"/>
        <v>Nvt</v>
      </c>
      <c r="DP70" s="43" t="str">
        <f t="shared" si="66"/>
        <v>Nvt</v>
      </c>
      <c r="DQ70" s="43" t="str">
        <f t="shared" si="67"/>
        <v>Nvt</v>
      </c>
      <c r="DR70" s="43" t="str">
        <f t="shared" si="67"/>
        <v>Nvt</v>
      </c>
      <c r="DS70" s="43" t="str">
        <f t="shared" si="67"/>
        <v>Nvt</v>
      </c>
      <c r="DT70" s="43" t="str">
        <f t="shared" si="67"/>
        <v>Nvt</v>
      </c>
      <c r="DU70" s="43" t="str">
        <f t="shared" si="67"/>
        <v>Nvt</v>
      </c>
      <c r="DV70" s="43" t="str">
        <f t="shared" si="67"/>
        <v>Nvt</v>
      </c>
      <c r="DW70" s="43" t="str">
        <f t="shared" si="67"/>
        <v>Nvt</v>
      </c>
      <c r="DX70" s="43" t="str">
        <f t="shared" si="67"/>
        <v>Nvt</v>
      </c>
      <c r="DY70" s="43" t="str">
        <f t="shared" si="67"/>
        <v>Nvt</v>
      </c>
      <c r="DZ70" s="43" t="str">
        <f t="shared" si="67"/>
        <v>Nvt</v>
      </c>
      <c r="EA70" s="43" t="str">
        <f t="shared" si="68"/>
        <v>Nvt</v>
      </c>
      <c r="EB70" s="43" t="str">
        <f t="shared" si="68"/>
        <v>Nvt</v>
      </c>
      <c r="EC70" s="43" t="str">
        <f t="shared" si="68"/>
        <v>Nvt</v>
      </c>
      <c r="ED70" s="43" t="str">
        <f t="shared" si="68"/>
        <v>Ja</v>
      </c>
      <c r="EE70" s="43" t="str">
        <f t="shared" si="68"/>
        <v>Ja</v>
      </c>
      <c r="EF70" s="43" t="str">
        <f t="shared" si="68"/>
        <v>Ja</v>
      </c>
      <c r="EG70" s="43" t="str">
        <f t="shared" si="68"/>
        <v>Optie</v>
      </c>
      <c r="EH70" s="43" t="str">
        <f t="shared" si="68"/>
        <v>Ja</v>
      </c>
      <c r="EI70" s="43" t="str">
        <f t="shared" si="68"/>
        <v>Ja</v>
      </c>
      <c r="EJ70" s="43" t="str">
        <f t="shared" si="68"/>
        <v>Ja</v>
      </c>
      <c r="EK70" s="43" t="str">
        <f t="shared" si="69"/>
        <v>Ja</v>
      </c>
      <c r="EL70" s="43" t="str">
        <f t="shared" si="69"/>
        <v>Ja</v>
      </c>
      <c r="EM70" s="43" t="str">
        <f t="shared" si="69"/>
        <v>Optie</v>
      </c>
      <c r="EN70" s="43" t="str">
        <f t="shared" si="69"/>
        <v>Ja</v>
      </c>
      <c r="EO70" s="43" t="str">
        <f t="shared" si="69"/>
        <v>Ja</v>
      </c>
      <c r="EP70" s="43" t="str">
        <f t="shared" si="69"/>
        <v>Ja</v>
      </c>
      <c r="EQ70" s="43" t="str">
        <f t="shared" si="69"/>
        <v>Optie</v>
      </c>
      <c r="ER70" s="43" t="str">
        <f t="shared" si="69"/>
        <v>Nee</v>
      </c>
      <c r="ES70" s="43" t="str">
        <f t="shared" si="69"/>
        <v>Nvt</v>
      </c>
      <c r="ET70" s="43" t="str">
        <f t="shared" si="69"/>
        <v>Nvt</v>
      </c>
      <c r="EU70" s="43" t="str">
        <f t="shared" si="70"/>
        <v>Nvt</v>
      </c>
      <c r="EV70" s="43" t="str">
        <f t="shared" si="70"/>
        <v>Nvt</v>
      </c>
      <c r="EW70" s="43" t="str">
        <f t="shared" si="70"/>
        <v>Ja</v>
      </c>
      <c r="EX70" s="43" t="str">
        <f t="shared" si="70"/>
        <v>Ja</v>
      </c>
      <c r="EY70" s="43" t="str">
        <f t="shared" si="70"/>
        <v>Ja</v>
      </c>
      <c r="EZ70" s="43" t="str">
        <f t="shared" si="70"/>
        <v>Optie</v>
      </c>
      <c r="FA70" s="43" t="str">
        <f t="shared" si="70"/>
        <v>Ja</v>
      </c>
      <c r="FB70" s="43" t="str">
        <f t="shared" si="70"/>
        <v>Ja</v>
      </c>
      <c r="FC70" s="43" t="str">
        <f t="shared" si="70"/>
        <v>Ja</v>
      </c>
      <c r="FD70" s="43" t="str">
        <f t="shared" si="70"/>
        <v>Optie</v>
      </c>
      <c r="FE70" s="43" t="str">
        <f t="shared" si="71"/>
        <v>Ja</v>
      </c>
      <c r="FF70" s="43" t="str">
        <f t="shared" si="71"/>
        <v>Ja</v>
      </c>
      <c r="FG70" s="43" t="str">
        <f t="shared" si="71"/>
        <v>Optie</v>
      </c>
      <c r="FH70" s="43" t="str">
        <f t="shared" si="71"/>
        <v>Ja</v>
      </c>
      <c r="FI70" s="43" t="str">
        <f t="shared" si="71"/>
        <v>Ja</v>
      </c>
      <c r="FJ70" s="43" t="str">
        <f t="shared" si="71"/>
        <v>Ja</v>
      </c>
      <c r="FK70" s="43" t="str">
        <f t="shared" si="71"/>
        <v>Ja</v>
      </c>
      <c r="FL70" s="43" t="str">
        <f t="shared" si="71"/>
        <v>Ja</v>
      </c>
      <c r="FM70" s="43" t="str">
        <f t="shared" si="71"/>
        <v>Optie</v>
      </c>
      <c r="FN70" s="43" t="str">
        <f t="shared" si="71"/>
        <v>Optie</v>
      </c>
      <c r="FO70" s="43" t="str">
        <f t="shared" si="72"/>
        <v>Optie</v>
      </c>
      <c r="FP70" s="43" t="str">
        <f t="shared" si="72"/>
        <v>Optie</v>
      </c>
      <c r="FQ70" s="43" t="str">
        <f t="shared" si="72"/>
        <v>Nee</v>
      </c>
      <c r="FR70" s="43" t="str">
        <f t="shared" si="72"/>
        <v>Optie</v>
      </c>
      <c r="FS70" s="43" t="str">
        <f t="shared" si="72"/>
        <v>Ja</v>
      </c>
      <c r="FT70" s="43" t="str">
        <f t="shared" si="72"/>
        <v>Ja</v>
      </c>
      <c r="FU70" s="43" t="str">
        <f t="shared" si="72"/>
        <v>Ja</v>
      </c>
      <c r="FV70" s="43" t="str">
        <f t="shared" si="72"/>
        <v>Ja</v>
      </c>
      <c r="FW70" s="43" t="str">
        <f t="shared" si="72"/>
        <v>Optie</v>
      </c>
      <c r="FX70" s="43" t="str">
        <f t="shared" si="72"/>
        <v>Ja</v>
      </c>
      <c r="FY70" s="43" t="str">
        <f t="shared" si="73"/>
        <v>Ja</v>
      </c>
      <c r="FZ70" s="43" t="str">
        <f t="shared" si="73"/>
        <v>Ja</v>
      </c>
      <c r="GA70" s="43" t="str">
        <f t="shared" si="73"/>
        <v>Ja</v>
      </c>
      <c r="GB70" s="43" t="str">
        <f t="shared" si="73"/>
        <v>Ja</v>
      </c>
      <c r="GC70" s="43" t="str">
        <f t="shared" si="73"/>
        <v>Ja</v>
      </c>
      <c r="GD70" s="43" t="str">
        <f t="shared" si="73"/>
        <v>Ja</v>
      </c>
      <c r="GE70" s="43" t="str">
        <f t="shared" si="73"/>
        <v>Ja</v>
      </c>
      <c r="GF70" s="43" t="str">
        <f t="shared" si="73"/>
        <v>Nee</v>
      </c>
    </row>
    <row r="71" spans="1:188" x14ac:dyDescent="0.3">
      <c r="A71" s="45"/>
      <c r="B71" s="47" t="s">
        <v>726</v>
      </c>
      <c r="C71" s="47" t="s">
        <v>502</v>
      </c>
      <c r="D71" s="45" t="s">
        <v>329</v>
      </c>
      <c r="E71" s="45" t="s">
        <v>337</v>
      </c>
      <c r="F71" s="45" t="s">
        <v>433</v>
      </c>
      <c r="G71" s="43" t="s">
        <v>495</v>
      </c>
      <c r="H71" s="43" t="s">
        <v>497</v>
      </c>
      <c r="I71" s="119" t="s">
        <v>337</v>
      </c>
      <c r="J71" s="119" t="s">
        <v>833</v>
      </c>
      <c r="K71" s="119" t="s">
        <v>854</v>
      </c>
      <c r="L71" s="50">
        <v>25</v>
      </c>
      <c r="M71" s="119"/>
      <c r="N71" s="119"/>
      <c r="O71" s="119"/>
      <c r="P71" s="129" t="s">
        <v>507</v>
      </c>
      <c r="Q71" s="43" t="str">
        <f t="shared" si="57"/>
        <v>Ja</v>
      </c>
      <c r="R71" s="43" t="str">
        <f t="shared" si="57"/>
        <v>Ja</v>
      </c>
      <c r="S71" s="43" t="str">
        <f t="shared" si="57"/>
        <v>Optie</v>
      </c>
      <c r="T71" s="43" t="str">
        <f t="shared" si="57"/>
        <v>Ja</v>
      </c>
      <c r="U71" s="43" t="str">
        <f t="shared" si="57"/>
        <v>Ja</v>
      </c>
      <c r="V71" s="43" t="str">
        <f t="shared" si="57"/>
        <v>Ja</v>
      </c>
      <c r="W71" s="43" t="str">
        <f t="shared" si="57"/>
        <v>Nee</v>
      </c>
      <c r="X71" s="43" t="str">
        <f t="shared" si="57"/>
        <v>Ja</v>
      </c>
      <c r="Y71" s="43" t="str">
        <f t="shared" si="57"/>
        <v>Nee</v>
      </c>
      <c r="Z71" s="43" t="str">
        <f t="shared" si="57"/>
        <v>Nee</v>
      </c>
      <c r="AA71" s="43" t="str">
        <f t="shared" si="58"/>
        <v>Optie</v>
      </c>
      <c r="AB71" s="43" t="str">
        <f t="shared" si="58"/>
        <v>Nee</v>
      </c>
      <c r="AC71" s="43" t="str">
        <f t="shared" si="58"/>
        <v>Nvt</v>
      </c>
      <c r="AD71" s="43" t="str">
        <f t="shared" si="58"/>
        <v>Nvt</v>
      </c>
      <c r="AE71" s="43" t="str">
        <f t="shared" si="58"/>
        <v>Nvt</v>
      </c>
      <c r="AF71" s="43" t="str">
        <f t="shared" si="58"/>
        <v>Nvt</v>
      </c>
      <c r="AG71" s="43" t="str">
        <f t="shared" si="58"/>
        <v>Nvt</v>
      </c>
      <c r="AH71" s="43" t="str">
        <f t="shared" si="58"/>
        <v>Nvt</v>
      </c>
      <c r="AI71" s="43" t="str">
        <f t="shared" si="58"/>
        <v>Nvt</v>
      </c>
      <c r="AJ71" s="43" t="str">
        <f t="shared" si="58"/>
        <v>Nvt</v>
      </c>
      <c r="AK71" s="43" t="str">
        <f t="shared" si="59"/>
        <v>Nvt</v>
      </c>
      <c r="AL71" s="43" t="str">
        <f t="shared" si="59"/>
        <v>Nvt</v>
      </c>
      <c r="AM71" s="43" t="str">
        <f t="shared" si="59"/>
        <v>Nvt</v>
      </c>
      <c r="AN71" s="43" t="str">
        <f t="shared" si="59"/>
        <v>Nvt</v>
      </c>
      <c r="AO71" s="43" t="str">
        <f t="shared" si="59"/>
        <v>Nvt</v>
      </c>
      <c r="AP71" s="43" t="str">
        <f t="shared" si="59"/>
        <v>Nvt</v>
      </c>
      <c r="AQ71" s="43" t="str">
        <f t="shared" si="59"/>
        <v>Nvt</v>
      </c>
      <c r="AR71" s="43" t="str">
        <f t="shared" si="59"/>
        <v>Nvt</v>
      </c>
      <c r="AS71" s="43" t="str">
        <f t="shared" si="59"/>
        <v>Nvt</v>
      </c>
      <c r="AT71" s="43" t="str">
        <f t="shared" si="59"/>
        <v>Nvt</v>
      </c>
      <c r="AU71" s="43" t="str">
        <f t="shared" si="60"/>
        <v>Nvt</v>
      </c>
      <c r="AV71" s="43" t="str">
        <f t="shared" si="60"/>
        <v>Nvt</v>
      </c>
      <c r="AW71" s="43" t="str">
        <f t="shared" si="60"/>
        <v>Nvt</v>
      </c>
      <c r="AX71" s="43" t="str">
        <f t="shared" si="60"/>
        <v>Ja</v>
      </c>
      <c r="AY71" s="43" t="str">
        <f t="shared" si="60"/>
        <v>Ja</v>
      </c>
      <c r="AZ71" s="43" t="str">
        <f t="shared" si="60"/>
        <v>Nee</v>
      </c>
      <c r="BA71" s="43" t="str">
        <f t="shared" si="60"/>
        <v>Ja</v>
      </c>
      <c r="BB71" s="43" t="str">
        <f t="shared" si="60"/>
        <v>Ja</v>
      </c>
      <c r="BC71" s="43" t="str">
        <f t="shared" si="60"/>
        <v>Optie</v>
      </c>
      <c r="BD71" s="43" t="str">
        <f t="shared" si="60"/>
        <v>Ja</v>
      </c>
      <c r="BE71" s="43" t="str">
        <f t="shared" si="60"/>
        <v>Ja</v>
      </c>
      <c r="BF71" s="43" t="str">
        <f t="shared" si="60"/>
        <v>Nvt</v>
      </c>
      <c r="BG71" s="43" t="str">
        <f t="shared" si="60"/>
        <v>Nvt</v>
      </c>
      <c r="BH71" s="129" t="s">
        <v>878</v>
      </c>
      <c r="BI71" s="43" t="str">
        <f t="shared" si="61"/>
        <v>Ja</v>
      </c>
      <c r="BJ71" s="43" t="str">
        <f t="shared" si="61"/>
        <v>Ja</v>
      </c>
      <c r="BK71" s="43" t="str">
        <f t="shared" si="61"/>
        <v>Optie</v>
      </c>
      <c r="BL71" s="43" t="str">
        <f t="shared" si="61"/>
        <v>Ja</v>
      </c>
      <c r="BM71" s="43" t="str">
        <f t="shared" si="61"/>
        <v>Ja</v>
      </c>
      <c r="BN71" s="43" t="str">
        <f t="shared" si="61"/>
        <v>Ja</v>
      </c>
      <c r="BO71" s="43" t="str">
        <f t="shared" si="61"/>
        <v>Nee</v>
      </c>
      <c r="BP71" s="43" t="str">
        <f t="shared" si="61"/>
        <v>Ja</v>
      </c>
      <c r="BQ71" s="43" t="str">
        <f t="shared" si="61"/>
        <v>Nee</v>
      </c>
      <c r="BR71" s="43" t="str">
        <f t="shared" si="61"/>
        <v>Nee</v>
      </c>
      <c r="BS71" s="43" t="str">
        <f t="shared" si="62"/>
        <v>Ja</v>
      </c>
      <c r="BT71" s="43" t="str">
        <f t="shared" si="62"/>
        <v>Ja</v>
      </c>
      <c r="BU71" s="43" t="str">
        <f t="shared" si="62"/>
        <v>Ja</v>
      </c>
      <c r="BV71" s="43" t="str">
        <f t="shared" si="62"/>
        <v>Ja</v>
      </c>
      <c r="BW71" s="43" t="str">
        <f t="shared" si="62"/>
        <v>Ja</v>
      </c>
      <c r="BX71" s="43" t="str">
        <f t="shared" si="62"/>
        <v>Ja</v>
      </c>
      <c r="BY71" s="43" t="str">
        <f t="shared" si="62"/>
        <v>Ja</v>
      </c>
      <c r="BZ71" s="43" t="str">
        <f t="shared" si="62"/>
        <v>Optie</v>
      </c>
      <c r="CA71" s="43" t="str">
        <f t="shared" si="62"/>
        <v>Ja</v>
      </c>
      <c r="CB71" s="43" t="str">
        <f t="shared" si="62"/>
        <v>Ja</v>
      </c>
      <c r="CC71" s="43" t="str">
        <f t="shared" si="63"/>
        <v>Nee</v>
      </c>
      <c r="CD71" s="43" t="str">
        <f t="shared" si="63"/>
        <v>Ja</v>
      </c>
      <c r="CE71" s="43" t="str">
        <f t="shared" si="63"/>
        <v>Nee</v>
      </c>
      <c r="CF71" s="43" t="str">
        <f t="shared" si="63"/>
        <v>Nvt</v>
      </c>
      <c r="CG71" s="43" t="str">
        <f t="shared" si="63"/>
        <v>Nvt</v>
      </c>
      <c r="CH71" s="43" t="str">
        <f t="shared" si="63"/>
        <v>Nvt</v>
      </c>
      <c r="CI71" s="43" t="str">
        <f t="shared" si="63"/>
        <v>Nvt</v>
      </c>
      <c r="CJ71" s="43" t="str">
        <f t="shared" si="63"/>
        <v>Nvt</v>
      </c>
      <c r="CK71" s="43" t="str">
        <f t="shared" si="63"/>
        <v>Nvt</v>
      </c>
      <c r="CL71" s="43" t="str">
        <f t="shared" si="63"/>
        <v>Nvt</v>
      </c>
      <c r="CM71" s="43" t="str">
        <f t="shared" si="64"/>
        <v>Nvt</v>
      </c>
      <c r="CN71" s="43" t="str">
        <f t="shared" si="64"/>
        <v>Nvt</v>
      </c>
      <c r="CO71" s="43" t="str">
        <f t="shared" si="64"/>
        <v>Nvt</v>
      </c>
      <c r="CP71" s="43" t="str">
        <f t="shared" si="64"/>
        <v>Nvt</v>
      </c>
      <c r="CQ71" s="43" t="str">
        <f t="shared" si="64"/>
        <v>Nvt</v>
      </c>
      <c r="CR71" s="43" t="str">
        <f t="shared" si="64"/>
        <v>Nvt</v>
      </c>
      <c r="CS71" s="43" t="str">
        <f t="shared" si="64"/>
        <v>Nvt</v>
      </c>
      <c r="CT71" s="43" t="str">
        <f t="shared" si="64"/>
        <v>Nvt</v>
      </c>
      <c r="CU71" s="43" t="str">
        <f t="shared" si="64"/>
        <v>Nvt</v>
      </c>
      <c r="CV71" s="43" t="str">
        <f t="shared" si="64"/>
        <v>Nvt</v>
      </c>
      <c r="CW71" s="43" t="str">
        <f t="shared" si="65"/>
        <v>Nvt</v>
      </c>
      <c r="CX71" s="43" t="str">
        <f t="shared" si="65"/>
        <v>Nvt</v>
      </c>
      <c r="CY71" s="43" t="str">
        <f t="shared" si="65"/>
        <v>Nvt</v>
      </c>
      <c r="CZ71" s="43" t="str">
        <f t="shared" si="65"/>
        <v>Nvt</v>
      </c>
      <c r="DA71" s="43" t="str">
        <f t="shared" si="65"/>
        <v>Nvt</v>
      </c>
      <c r="DB71" s="43" t="str">
        <f t="shared" si="65"/>
        <v>Nvt</v>
      </c>
      <c r="DC71" s="43" t="str">
        <f t="shared" si="65"/>
        <v>Nvt</v>
      </c>
      <c r="DD71" s="43" t="str">
        <f t="shared" si="65"/>
        <v>Nvt</v>
      </c>
      <c r="DE71" s="43" t="str">
        <f t="shared" si="65"/>
        <v>Nvt</v>
      </c>
      <c r="DF71" s="43" t="str">
        <f t="shared" si="65"/>
        <v>Nvt</v>
      </c>
      <c r="DG71" s="43" t="str">
        <f t="shared" si="66"/>
        <v>Nvt</v>
      </c>
      <c r="DH71" s="43" t="str">
        <f t="shared" si="66"/>
        <v>Nvt</v>
      </c>
      <c r="DI71" s="43" t="str">
        <f t="shared" si="66"/>
        <v>Nvt</v>
      </c>
      <c r="DJ71" s="43" t="str">
        <f t="shared" si="66"/>
        <v>Nvt</v>
      </c>
      <c r="DK71" s="43" t="str">
        <f t="shared" si="66"/>
        <v>Nvt</v>
      </c>
      <c r="DL71" s="43" t="str">
        <f t="shared" si="66"/>
        <v>Nvt</v>
      </c>
      <c r="DM71" s="43" t="str">
        <f t="shared" si="66"/>
        <v>Nvt</v>
      </c>
      <c r="DN71" s="43" t="str">
        <f t="shared" si="66"/>
        <v>Nvt</v>
      </c>
      <c r="DO71" s="43" t="str">
        <f t="shared" si="66"/>
        <v>Nvt</v>
      </c>
      <c r="DP71" s="43" t="str">
        <f t="shared" si="66"/>
        <v>Nvt</v>
      </c>
      <c r="DQ71" s="43" t="str">
        <f t="shared" si="67"/>
        <v>Nvt</v>
      </c>
      <c r="DR71" s="43" t="str">
        <f t="shared" si="67"/>
        <v>Nvt</v>
      </c>
      <c r="DS71" s="43" t="str">
        <f t="shared" si="67"/>
        <v>Nvt</v>
      </c>
      <c r="DT71" s="43" t="str">
        <f t="shared" si="67"/>
        <v>Nvt</v>
      </c>
      <c r="DU71" s="43" t="str">
        <f t="shared" si="67"/>
        <v>Nvt</v>
      </c>
      <c r="DV71" s="43" t="str">
        <f t="shared" si="67"/>
        <v>Nvt</v>
      </c>
      <c r="DW71" s="43" t="str">
        <f t="shared" si="67"/>
        <v>Nvt</v>
      </c>
      <c r="DX71" s="43" t="str">
        <f t="shared" si="67"/>
        <v>Nvt</v>
      </c>
      <c r="DY71" s="43" t="str">
        <f t="shared" si="67"/>
        <v>Nvt</v>
      </c>
      <c r="DZ71" s="43" t="str">
        <f t="shared" si="67"/>
        <v>Nvt</v>
      </c>
      <c r="EA71" s="43" t="str">
        <f t="shared" si="68"/>
        <v>Nvt</v>
      </c>
      <c r="EB71" s="43" t="str">
        <f t="shared" si="68"/>
        <v>Nvt</v>
      </c>
      <c r="EC71" s="43" t="str">
        <f t="shared" si="68"/>
        <v>Nvt</v>
      </c>
      <c r="ED71" s="43" t="str">
        <f t="shared" si="68"/>
        <v>Ja</v>
      </c>
      <c r="EE71" s="43" t="str">
        <f t="shared" si="68"/>
        <v>Ja</v>
      </c>
      <c r="EF71" s="43" t="str">
        <f t="shared" si="68"/>
        <v>Ja</v>
      </c>
      <c r="EG71" s="43" t="str">
        <f t="shared" si="68"/>
        <v>Optie</v>
      </c>
      <c r="EH71" s="43" t="str">
        <f t="shared" si="68"/>
        <v>Ja</v>
      </c>
      <c r="EI71" s="43" t="str">
        <f t="shared" si="68"/>
        <v>Ja</v>
      </c>
      <c r="EJ71" s="43" t="str">
        <f t="shared" si="68"/>
        <v>Ja</v>
      </c>
      <c r="EK71" s="43" t="str">
        <f t="shared" si="69"/>
        <v>Ja</v>
      </c>
      <c r="EL71" s="43" t="str">
        <f t="shared" si="69"/>
        <v>Ja</v>
      </c>
      <c r="EM71" s="43" t="str">
        <f t="shared" si="69"/>
        <v>Optie</v>
      </c>
      <c r="EN71" s="43" t="str">
        <f t="shared" si="69"/>
        <v>Ja</v>
      </c>
      <c r="EO71" s="43" t="str">
        <f t="shared" si="69"/>
        <v>Ja</v>
      </c>
      <c r="EP71" s="43" t="str">
        <f t="shared" si="69"/>
        <v>Ja</v>
      </c>
      <c r="EQ71" s="43" t="str">
        <f t="shared" si="69"/>
        <v>Optie</v>
      </c>
      <c r="ER71" s="43" t="str">
        <f t="shared" si="69"/>
        <v>Nee</v>
      </c>
      <c r="ES71" s="43" t="str">
        <f t="shared" si="69"/>
        <v>Nvt</v>
      </c>
      <c r="ET71" s="43" t="str">
        <f t="shared" si="69"/>
        <v>Nvt</v>
      </c>
      <c r="EU71" s="43" t="str">
        <f t="shared" si="70"/>
        <v>Nvt</v>
      </c>
      <c r="EV71" s="43" t="str">
        <f t="shared" si="70"/>
        <v>Nvt</v>
      </c>
      <c r="EW71" s="43" t="str">
        <f t="shared" si="70"/>
        <v>Ja</v>
      </c>
      <c r="EX71" s="43" t="str">
        <f t="shared" si="70"/>
        <v>Ja</v>
      </c>
      <c r="EY71" s="43" t="str">
        <f t="shared" si="70"/>
        <v>Ja</v>
      </c>
      <c r="EZ71" s="43" t="str">
        <f t="shared" si="70"/>
        <v>Optie</v>
      </c>
      <c r="FA71" s="43" t="str">
        <f t="shared" si="70"/>
        <v>Ja</v>
      </c>
      <c r="FB71" s="43" t="str">
        <f t="shared" si="70"/>
        <v>Ja</v>
      </c>
      <c r="FC71" s="43" t="str">
        <f t="shared" si="70"/>
        <v>Ja</v>
      </c>
      <c r="FD71" s="43" t="str">
        <f t="shared" si="70"/>
        <v>Optie</v>
      </c>
      <c r="FE71" s="43" t="str">
        <f t="shared" si="71"/>
        <v>Ja</v>
      </c>
      <c r="FF71" s="43" t="str">
        <f t="shared" si="71"/>
        <v>Ja</v>
      </c>
      <c r="FG71" s="43" t="str">
        <f t="shared" si="71"/>
        <v>Optie</v>
      </c>
      <c r="FH71" s="43" t="str">
        <f t="shared" si="71"/>
        <v>Ja</v>
      </c>
      <c r="FI71" s="43" t="str">
        <f t="shared" si="71"/>
        <v>Ja</v>
      </c>
      <c r="FJ71" s="43" t="str">
        <f t="shared" si="71"/>
        <v>Ja</v>
      </c>
      <c r="FK71" s="43" t="str">
        <f t="shared" si="71"/>
        <v>Ja</v>
      </c>
      <c r="FL71" s="43" t="str">
        <f t="shared" si="71"/>
        <v>Ja</v>
      </c>
      <c r="FM71" s="43" t="str">
        <f t="shared" si="71"/>
        <v>Optie</v>
      </c>
      <c r="FN71" s="43" t="str">
        <f t="shared" si="71"/>
        <v>Optie</v>
      </c>
      <c r="FO71" s="43" t="str">
        <f t="shared" si="72"/>
        <v>Optie</v>
      </c>
      <c r="FP71" s="43" t="str">
        <f t="shared" si="72"/>
        <v>Optie</v>
      </c>
      <c r="FQ71" s="43" t="str">
        <f t="shared" si="72"/>
        <v>Nee</v>
      </c>
      <c r="FR71" s="43" t="str">
        <f t="shared" si="72"/>
        <v>Optie</v>
      </c>
      <c r="FS71" s="43" t="str">
        <f t="shared" si="72"/>
        <v>Ja</v>
      </c>
      <c r="FT71" s="43" t="str">
        <f t="shared" si="72"/>
        <v>Ja</v>
      </c>
      <c r="FU71" s="43" t="str">
        <f t="shared" si="72"/>
        <v>Ja</v>
      </c>
      <c r="FV71" s="43" t="str">
        <f t="shared" si="72"/>
        <v>Ja</v>
      </c>
      <c r="FW71" s="43" t="str">
        <f t="shared" si="72"/>
        <v>Optie</v>
      </c>
      <c r="FX71" s="43" t="str">
        <f t="shared" si="72"/>
        <v>Ja</v>
      </c>
      <c r="FY71" s="43" t="str">
        <f t="shared" si="73"/>
        <v>Ja</v>
      </c>
      <c r="FZ71" s="43" t="str">
        <f t="shared" si="73"/>
        <v>Ja</v>
      </c>
      <c r="GA71" s="43" t="str">
        <f t="shared" si="73"/>
        <v>Ja</v>
      </c>
      <c r="GB71" s="43" t="str">
        <f t="shared" si="73"/>
        <v>Ja</v>
      </c>
      <c r="GC71" s="43" t="str">
        <f t="shared" si="73"/>
        <v>Ja</v>
      </c>
      <c r="GD71" s="43" t="str">
        <f t="shared" si="73"/>
        <v>Ja</v>
      </c>
      <c r="GE71" s="43" t="str">
        <f t="shared" si="73"/>
        <v>Ja</v>
      </c>
      <c r="GF71" s="43" t="str">
        <f t="shared" si="73"/>
        <v>Nee</v>
      </c>
    </row>
    <row r="72" spans="1:188" x14ac:dyDescent="0.3">
      <c r="A72" s="45"/>
      <c r="B72" s="47" t="s">
        <v>727</v>
      </c>
      <c r="C72" s="47" t="s">
        <v>329</v>
      </c>
      <c r="D72" s="45" t="s">
        <v>337</v>
      </c>
      <c r="E72" s="45" t="s">
        <v>329</v>
      </c>
      <c r="F72" s="45" t="s">
        <v>433</v>
      </c>
      <c r="G72" s="43" t="s">
        <v>495</v>
      </c>
      <c r="H72" s="43" t="s">
        <v>497</v>
      </c>
      <c r="I72" s="119" t="s">
        <v>337</v>
      </c>
      <c r="J72" s="119" t="s">
        <v>829</v>
      </c>
      <c r="K72" s="119" t="s">
        <v>844</v>
      </c>
      <c r="L72" s="50">
        <v>7</v>
      </c>
      <c r="M72" s="119"/>
      <c r="N72" s="119"/>
      <c r="O72" s="119"/>
      <c r="P72" s="129" t="s">
        <v>507</v>
      </c>
      <c r="Q72" s="43" t="str">
        <f t="shared" si="57"/>
        <v>Ja</v>
      </c>
      <c r="R72" s="43" t="str">
        <f t="shared" si="57"/>
        <v>Ja</v>
      </c>
      <c r="S72" s="43" t="str">
        <f t="shared" si="57"/>
        <v>Optie</v>
      </c>
      <c r="T72" s="43" t="str">
        <f t="shared" si="57"/>
        <v>Ja</v>
      </c>
      <c r="U72" s="43" t="str">
        <f t="shared" si="57"/>
        <v>Ja</v>
      </c>
      <c r="V72" s="43" t="str">
        <f t="shared" si="57"/>
        <v>Ja</v>
      </c>
      <c r="W72" s="43" t="str">
        <f t="shared" si="57"/>
        <v>Nee</v>
      </c>
      <c r="X72" s="43" t="str">
        <f t="shared" si="57"/>
        <v>Ja</v>
      </c>
      <c r="Y72" s="43" t="str">
        <f t="shared" si="57"/>
        <v>Nee</v>
      </c>
      <c r="Z72" s="43" t="str">
        <f t="shared" si="57"/>
        <v>Nee</v>
      </c>
      <c r="AA72" s="43" t="str">
        <f t="shared" si="58"/>
        <v>Optie</v>
      </c>
      <c r="AB72" s="43" t="str">
        <f t="shared" si="58"/>
        <v>Nee</v>
      </c>
      <c r="AC72" s="43" t="str">
        <f t="shared" si="58"/>
        <v>Nvt</v>
      </c>
      <c r="AD72" s="43" t="str">
        <f t="shared" si="58"/>
        <v>Nvt</v>
      </c>
      <c r="AE72" s="43" t="str">
        <f t="shared" si="58"/>
        <v>Nvt</v>
      </c>
      <c r="AF72" s="43" t="str">
        <f t="shared" si="58"/>
        <v>Nvt</v>
      </c>
      <c r="AG72" s="43" t="str">
        <f t="shared" si="58"/>
        <v>Nvt</v>
      </c>
      <c r="AH72" s="43" t="str">
        <f t="shared" si="58"/>
        <v>Nvt</v>
      </c>
      <c r="AI72" s="43" t="str">
        <f t="shared" si="58"/>
        <v>Nvt</v>
      </c>
      <c r="AJ72" s="43" t="str">
        <f t="shared" si="58"/>
        <v>Nvt</v>
      </c>
      <c r="AK72" s="43" t="str">
        <f t="shared" si="59"/>
        <v>Nvt</v>
      </c>
      <c r="AL72" s="43" t="str">
        <f t="shared" si="59"/>
        <v>Nvt</v>
      </c>
      <c r="AM72" s="43" t="str">
        <f t="shared" si="59"/>
        <v>Nvt</v>
      </c>
      <c r="AN72" s="43" t="str">
        <f t="shared" si="59"/>
        <v>Nvt</v>
      </c>
      <c r="AO72" s="43" t="str">
        <f t="shared" si="59"/>
        <v>Nvt</v>
      </c>
      <c r="AP72" s="43" t="str">
        <f t="shared" si="59"/>
        <v>Nvt</v>
      </c>
      <c r="AQ72" s="43" t="str">
        <f t="shared" si="59"/>
        <v>Nvt</v>
      </c>
      <c r="AR72" s="43" t="str">
        <f t="shared" si="59"/>
        <v>Nvt</v>
      </c>
      <c r="AS72" s="43" t="str">
        <f t="shared" si="59"/>
        <v>Nvt</v>
      </c>
      <c r="AT72" s="43" t="str">
        <f t="shared" si="59"/>
        <v>Nvt</v>
      </c>
      <c r="AU72" s="43" t="str">
        <f t="shared" si="60"/>
        <v>Nvt</v>
      </c>
      <c r="AV72" s="43" t="str">
        <f t="shared" si="60"/>
        <v>Nvt</v>
      </c>
      <c r="AW72" s="43" t="str">
        <f t="shared" si="60"/>
        <v>Nvt</v>
      </c>
      <c r="AX72" s="43" t="str">
        <f t="shared" si="60"/>
        <v>Ja</v>
      </c>
      <c r="AY72" s="43" t="str">
        <f t="shared" si="60"/>
        <v>Ja</v>
      </c>
      <c r="AZ72" s="43" t="str">
        <f t="shared" si="60"/>
        <v>Nee</v>
      </c>
      <c r="BA72" s="43" t="str">
        <f t="shared" si="60"/>
        <v>Ja</v>
      </c>
      <c r="BB72" s="43" t="str">
        <f t="shared" si="60"/>
        <v>Ja</v>
      </c>
      <c r="BC72" s="43" t="str">
        <f t="shared" si="60"/>
        <v>Optie</v>
      </c>
      <c r="BD72" s="43" t="str">
        <f t="shared" si="60"/>
        <v>Ja</v>
      </c>
      <c r="BE72" s="43" t="str">
        <f t="shared" si="60"/>
        <v>Ja</v>
      </c>
      <c r="BF72" s="43" t="str">
        <f t="shared" si="60"/>
        <v>Nvt</v>
      </c>
      <c r="BG72" s="43" t="str">
        <f t="shared" si="60"/>
        <v>Nvt</v>
      </c>
      <c r="BH72" s="129" t="s">
        <v>878</v>
      </c>
      <c r="BI72" s="43" t="str">
        <f t="shared" si="61"/>
        <v>Ja</v>
      </c>
      <c r="BJ72" s="43" t="str">
        <f t="shared" si="61"/>
        <v>Ja</v>
      </c>
      <c r="BK72" s="43" t="str">
        <f t="shared" si="61"/>
        <v>Optie</v>
      </c>
      <c r="BL72" s="43" t="str">
        <f t="shared" si="61"/>
        <v>Ja</v>
      </c>
      <c r="BM72" s="43" t="str">
        <f t="shared" si="61"/>
        <v>Ja</v>
      </c>
      <c r="BN72" s="43" t="str">
        <f t="shared" si="61"/>
        <v>Ja</v>
      </c>
      <c r="BO72" s="43" t="str">
        <f t="shared" si="61"/>
        <v>Nee</v>
      </c>
      <c r="BP72" s="43" t="str">
        <f t="shared" si="61"/>
        <v>Ja</v>
      </c>
      <c r="BQ72" s="43" t="str">
        <f t="shared" si="61"/>
        <v>Nee</v>
      </c>
      <c r="BR72" s="43" t="str">
        <f t="shared" si="61"/>
        <v>Nee</v>
      </c>
      <c r="BS72" s="43" t="str">
        <f t="shared" si="62"/>
        <v>Ja</v>
      </c>
      <c r="BT72" s="43" t="str">
        <f t="shared" si="62"/>
        <v>Ja</v>
      </c>
      <c r="BU72" s="43" t="str">
        <f t="shared" si="62"/>
        <v>Ja</v>
      </c>
      <c r="BV72" s="43" t="str">
        <f t="shared" si="62"/>
        <v>Ja</v>
      </c>
      <c r="BW72" s="43" t="str">
        <f t="shared" si="62"/>
        <v>Ja</v>
      </c>
      <c r="BX72" s="43" t="str">
        <f t="shared" si="62"/>
        <v>Nee</v>
      </c>
      <c r="BY72" s="43" t="str">
        <f t="shared" si="62"/>
        <v>Ja</v>
      </c>
      <c r="BZ72" s="43" t="str">
        <f t="shared" si="62"/>
        <v>Optie</v>
      </c>
      <c r="CA72" s="43" t="str">
        <f t="shared" si="62"/>
        <v>Ja</v>
      </c>
      <c r="CB72" s="43" t="str">
        <f t="shared" si="62"/>
        <v>Ja</v>
      </c>
      <c r="CC72" s="43" t="str">
        <f t="shared" si="63"/>
        <v>Nee</v>
      </c>
      <c r="CD72" s="43" t="str">
        <f t="shared" si="63"/>
        <v>Ja</v>
      </c>
      <c r="CE72" s="43" t="str">
        <f t="shared" si="63"/>
        <v>Nee</v>
      </c>
      <c r="CF72" s="43" t="str">
        <f t="shared" si="63"/>
        <v>Nvt</v>
      </c>
      <c r="CG72" s="43" t="str">
        <f t="shared" si="63"/>
        <v>Nvt</v>
      </c>
      <c r="CH72" s="43" t="str">
        <f t="shared" si="63"/>
        <v>Nvt</v>
      </c>
      <c r="CI72" s="43" t="str">
        <f t="shared" si="63"/>
        <v>Nvt</v>
      </c>
      <c r="CJ72" s="43" t="str">
        <f t="shared" si="63"/>
        <v>Nvt</v>
      </c>
      <c r="CK72" s="43" t="str">
        <f t="shared" si="63"/>
        <v>Nvt</v>
      </c>
      <c r="CL72" s="43" t="str">
        <f t="shared" si="63"/>
        <v>Nvt</v>
      </c>
      <c r="CM72" s="43" t="str">
        <f t="shared" si="64"/>
        <v>Nvt</v>
      </c>
      <c r="CN72" s="43" t="str">
        <f t="shared" si="64"/>
        <v>Nvt</v>
      </c>
      <c r="CO72" s="43" t="str">
        <f t="shared" si="64"/>
        <v>Nvt</v>
      </c>
      <c r="CP72" s="43" t="str">
        <f t="shared" si="64"/>
        <v>Nvt</v>
      </c>
      <c r="CQ72" s="43" t="str">
        <f t="shared" si="64"/>
        <v>Nvt</v>
      </c>
      <c r="CR72" s="43" t="str">
        <f t="shared" si="64"/>
        <v>Nvt</v>
      </c>
      <c r="CS72" s="43" t="str">
        <f t="shared" si="64"/>
        <v>Nvt</v>
      </c>
      <c r="CT72" s="43" t="str">
        <f t="shared" si="64"/>
        <v>Nvt</v>
      </c>
      <c r="CU72" s="43" t="str">
        <f t="shared" si="64"/>
        <v>Nvt</v>
      </c>
      <c r="CV72" s="43" t="str">
        <f t="shared" si="64"/>
        <v>Nvt</v>
      </c>
      <c r="CW72" s="43" t="str">
        <f t="shared" si="65"/>
        <v>Nvt</v>
      </c>
      <c r="CX72" s="43" t="str">
        <f t="shared" si="65"/>
        <v>Nvt</v>
      </c>
      <c r="CY72" s="43" t="str">
        <f t="shared" si="65"/>
        <v>Nvt</v>
      </c>
      <c r="CZ72" s="43" t="str">
        <f t="shared" si="65"/>
        <v>Nvt</v>
      </c>
      <c r="DA72" s="43" t="str">
        <f t="shared" si="65"/>
        <v>Nvt</v>
      </c>
      <c r="DB72" s="43" t="str">
        <f t="shared" si="65"/>
        <v>Nvt</v>
      </c>
      <c r="DC72" s="43" t="str">
        <f t="shared" si="65"/>
        <v>Nvt</v>
      </c>
      <c r="DD72" s="43" t="str">
        <f t="shared" si="65"/>
        <v>Nvt</v>
      </c>
      <c r="DE72" s="43" t="str">
        <f t="shared" si="65"/>
        <v>Nvt</v>
      </c>
      <c r="DF72" s="43" t="str">
        <f t="shared" si="65"/>
        <v>Nvt</v>
      </c>
      <c r="DG72" s="43" t="str">
        <f t="shared" si="66"/>
        <v>Nvt</v>
      </c>
      <c r="DH72" s="43" t="str">
        <f t="shared" si="66"/>
        <v>Nvt</v>
      </c>
      <c r="DI72" s="43" t="str">
        <f t="shared" si="66"/>
        <v>Nvt</v>
      </c>
      <c r="DJ72" s="43" t="str">
        <f t="shared" si="66"/>
        <v>Nvt</v>
      </c>
      <c r="DK72" s="43" t="str">
        <f t="shared" si="66"/>
        <v>Nvt</v>
      </c>
      <c r="DL72" s="43" t="str">
        <f t="shared" si="66"/>
        <v>Nvt</v>
      </c>
      <c r="DM72" s="43" t="str">
        <f t="shared" si="66"/>
        <v>Nvt</v>
      </c>
      <c r="DN72" s="43" t="str">
        <f t="shared" si="66"/>
        <v>Nvt</v>
      </c>
      <c r="DO72" s="43" t="str">
        <f t="shared" si="66"/>
        <v>Nvt</v>
      </c>
      <c r="DP72" s="43" t="str">
        <f t="shared" si="66"/>
        <v>Nvt</v>
      </c>
      <c r="DQ72" s="43" t="str">
        <f t="shared" si="67"/>
        <v>Nvt</v>
      </c>
      <c r="DR72" s="43" t="str">
        <f t="shared" si="67"/>
        <v>Nvt</v>
      </c>
      <c r="DS72" s="43" t="str">
        <f t="shared" si="67"/>
        <v>Nvt</v>
      </c>
      <c r="DT72" s="43" t="str">
        <f t="shared" si="67"/>
        <v>Nvt</v>
      </c>
      <c r="DU72" s="43" t="str">
        <f t="shared" si="67"/>
        <v>Nvt</v>
      </c>
      <c r="DV72" s="43" t="str">
        <f t="shared" si="67"/>
        <v>Nvt</v>
      </c>
      <c r="DW72" s="43" t="str">
        <f t="shared" si="67"/>
        <v>Nvt</v>
      </c>
      <c r="DX72" s="43" t="str">
        <f t="shared" si="67"/>
        <v>Nvt</v>
      </c>
      <c r="DY72" s="43" t="str">
        <f t="shared" si="67"/>
        <v>Nvt</v>
      </c>
      <c r="DZ72" s="43" t="str">
        <f t="shared" si="67"/>
        <v>Nvt</v>
      </c>
      <c r="EA72" s="43" t="str">
        <f t="shared" si="68"/>
        <v>Nvt</v>
      </c>
      <c r="EB72" s="43" t="str">
        <f t="shared" si="68"/>
        <v>Nvt</v>
      </c>
      <c r="EC72" s="43" t="str">
        <f t="shared" si="68"/>
        <v>Nvt</v>
      </c>
      <c r="ED72" s="43" t="str">
        <f t="shared" si="68"/>
        <v>Ja</v>
      </c>
      <c r="EE72" s="43" t="str">
        <f t="shared" si="68"/>
        <v>Ja</v>
      </c>
      <c r="EF72" s="43" t="str">
        <f t="shared" si="68"/>
        <v>Ja</v>
      </c>
      <c r="EG72" s="43" t="str">
        <f t="shared" si="68"/>
        <v>Nee</v>
      </c>
      <c r="EH72" s="43" t="str">
        <f t="shared" si="68"/>
        <v>Nvt</v>
      </c>
      <c r="EI72" s="43" t="str">
        <f t="shared" si="68"/>
        <v>Nvt</v>
      </c>
      <c r="EJ72" s="43" t="str">
        <f t="shared" si="68"/>
        <v>Nvt</v>
      </c>
      <c r="EK72" s="43" t="str">
        <f t="shared" si="69"/>
        <v>Nvt</v>
      </c>
      <c r="EL72" s="43" t="str">
        <f t="shared" si="69"/>
        <v>Nvt</v>
      </c>
      <c r="EM72" s="43" t="str">
        <f t="shared" si="69"/>
        <v>Nee</v>
      </c>
      <c r="EN72" s="43" t="str">
        <f t="shared" si="69"/>
        <v>Nvt</v>
      </c>
      <c r="EO72" s="43" t="str">
        <f t="shared" si="69"/>
        <v>Nee</v>
      </c>
      <c r="EP72" s="43" t="str">
        <f t="shared" si="69"/>
        <v>Nvt</v>
      </c>
      <c r="EQ72" s="43" t="str">
        <f t="shared" si="69"/>
        <v>Nee</v>
      </c>
      <c r="ER72" s="43" t="str">
        <f t="shared" si="69"/>
        <v>Nee</v>
      </c>
      <c r="ES72" s="43" t="str">
        <f t="shared" si="69"/>
        <v>Nvt</v>
      </c>
      <c r="ET72" s="43" t="str">
        <f t="shared" si="69"/>
        <v>Nvt</v>
      </c>
      <c r="EU72" s="43" t="str">
        <f t="shared" si="70"/>
        <v>Nvt</v>
      </c>
      <c r="EV72" s="43" t="str">
        <f t="shared" si="70"/>
        <v>Nvt</v>
      </c>
      <c r="EW72" s="43" t="str">
        <f t="shared" si="70"/>
        <v>Nee</v>
      </c>
      <c r="EX72" s="43" t="str">
        <f t="shared" si="70"/>
        <v>Nvt</v>
      </c>
      <c r="EY72" s="43" t="str">
        <f t="shared" si="70"/>
        <v>Nvt</v>
      </c>
      <c r="EZ72" s="43" t="str">
        <f t="shared" si="70"/>
        <v>Nvt</v>
      </c>
      <c r="FA72" s="43" t="str">
        <f t="shared" si="70"/>
        <v>Nvt</v>
      </c>
      <c r="FB72" s="43" t="str">
        <f t="shared" si="70"/>
        <v>Nvt</v>
      </c>
      <c r="FC72" s="43" t="str">
        <f t="shared" si="70"/>
        <v>Nvt</v>
      </c>
      <c r="FD72" s="43" t="str">
        <f t="shared" si="70"/>
        <v>Nee</v>
      </c>
      <c r="FE72" s="43" t="str">
        <f t="shared" si="71"/>
        <v>Nvt</v>
      </c>
      <c r="FF72" s="43" t="str">
        <f t="shared" si="71"/>
        <v>Nvt</v>
      </c>
      <c r="FG72" s="43" t="str">
        <f t="shared" si="71"/>
        <v>Nvt</v>
      </c>
      <c r="FH72" s="43" t="str">
        <f t="shared" si="71"/>
        <v>Ja</v>
      </c>
      <c r="FI72" s="43" t="str">
        <f t="shared" si="71"/>
        <v>Ja</v>
      </c>
      <c r="FJ72" s="43" t="str">
        <f t="shared" si="71"/>
        <v>Ja</v>
      </c>
      <c r="FK72" s="43" t="str">
        <f t="shared" si="71"/>
        <v>Ja</v>
      </c>
      <c r="FL72" s="43" t="str">
        <f t="shared" si="71"/>
        <v>Ja</v>
      </c>
      <c r="FM72" s="43" t="str">
        <f t="shared" si="71"/>
        <v>Optie</v>
      </c>
      <c r="FN72" s="43" t="str">
        <f t="shared" si="71"/>
        <v>Optie</v>
      </c>
      <c r="FO72" s="43" t="str">
        <f t="shared" si="72"/>
        <v>Optie</v>
      </c>
      <c r="FP72" s="43" t="str">
        <f t="shared" si="72"/>
        <v>Optie</v>
      </c>
      <c r="FQ72" s="43" t="str">
        <f t="shared" si="72"/>
        <v>Nee</v>
      </c>
      <c r="FR72" s="43" t="str">
        <f t="shared" si="72"/>
        <v>Optie</v>
      </c>
      <c r="FS72" s="43" t="str">
        <f t="shared" si="72"/>
        <v>Ja</v>
      </c>
      <c r="FT72" s="43" t="str">
        <f t="shared" si="72"/>
        <v>Ja</v>
      </c>
      <c r="FU72" s="43" t="str">
        <f t="shared" si="72"/>
        <v>Ja</v>
      </c>
      <c r="FV72" s="43" t="str">
        <f t="shared" si="72"/>
        <v>Ja</v>
      </c>
      <c r="FW72" s="43" t="str">
        <f t="shared" si="72"/>
        <v>Optie</v>
      </c>
      <c r="FX72" s="43" t="str">
        <f t="shared" si="72"/>
        <v>Ja</v>
      </c>
      <c r="FY72" s="43" t="str">
        <f t="shared" si="73"/>
        <v>Ja</v>
      </c>
      <c r="FZ72" s="43" t="str">
        <f t="shared" si="73"/>
        <v>Ja</v>
      </c>
      <c r="GA72" s="43" t="str">
        <f t="shared" si="73"/>
        <v>Ja</v>
      </c>
      <c r="GB72" s="43" t="str">
        <f t="shared" si="73"/>
        <v>Ja</v>
      </c>
      <c r="GC72" s="43" t="str">
        <f t="shared" si="73"/>
        <v>Ja</v>
      </c>
      <c r="GD72" s="43" t="str">
        <f t="shared" si="73"/>
        <v>Ja</v>
      </c>
      <c r="GE72" s="43" t="str">
        <f t="shared" si="73"/>
        <v>Ja</v>
      </c>
      <c r="GF72" s="43" t="str">
        <f t="shared" si="73"/>
        <v>Nee</v>
      </c>
    </row>
    <row r="73" spans="1:188" x14ac:dyDescent="0.3">
      <c r="A73" s="45"/>
      <c r="B73" s="47" t="s">
        <v>569</v>
      </c>
      <c r="C73" s="47" t="s">
        <v>502</v>
      </c>
      <c r="D73" s="45" t="s">
        <v>329</v>
      </c>
      <c r="E73" s="45" t="s">
        <v>329</v>
      </c>
      <c r="F73" s="45" t="s">
        <v>337</v>
      </c>
      <c r="G73" s="43" t="s">
        <v>495</v>
      </c>
      <c r="H73" s="43" t="s">
        <v>497</v>
      </c>
      <c r="I73" s="119" t="s">
        <v>337</v>
      </c>
      <c r="J73" s="119" t="s">
        <v>830</v>
      </c>
      <c r="K73" s="119" t="s">
        <v>852</v>
      </c>
      <c r="L73" s="50">
        <v>13</v>
      </c>
      <c r="M73" s="119"/>
      <c r="N73" s="119"/>
      <c r="O73" s="119"/>
      <c r="P73" s="129" t="s">
        <v>507</v>
      </c>
      <c r="Q73" s="43" t="str">
        <f t="shared" si="57"/>
        <v>Ja</v>
      </c>
      <c r="R73" s="43" t="str">
        <f t="shared" si="57"/>
        <v>Ja</v>
      </c>
      <c r="S73" s="43" t="str">
        <f t="shared" si="57"/>
        <v>Optie</v>
      </c>
      <c r="T73" s="43" t="str">
        <f t="shared" si="57"/>
        <v>Ja</v>
      </c>
      <c r="U73" s="43" t="str">
        <f t="shared" si="57"/>
        <v>Ja</v>
      </c>
      <c r="V73" s="43" t="str">
        <f t="shared" si="57"/>
        <v>Ja</v>
      </c>
      <c r="W73" s="43" t="str">
        <f t="shared" si="57"/>
        <v>Nee</v>
      </c>
      <c r="X73" s="43" t="str">
        <f t="shared" si="57"/>
        <v>Ja</v>
      </c>
      <c r="Y73" s="43" t="str">
        <f t="shared" si="57"/>
        <v>Nee</v>
      </c>
      <c r="Z73" s="43" t="str">
        <f t="shared" si="57"/>
        <v>Nee</v>
      </c>
      <c r="AA73" s="43" t="str">
        <f t="shared" si="58"/>
        <v>Optie</v>
      </c>
      <c r="AB73" s="43" t="str">
        <f t="shared" si="58"/>
        <v>Nee</v>
      </c>
      <c r="AC73" s="43" t="str">
        <f t="shared" si="58"/>
        <v>Nvt</v>
      </c>
      <c r="AD73" s="43" t="str">
        <f t="shared" si="58"/>
        <v>Nvt</v>
      </c>
      <c r="AE73" s="43" t="str">
        <f t="shared" si="58"/>
        <v>Nvt</v>
      </c>
      <c r="AF73" s="43" t="str">
        <f t="shared" si="58"/>
        <v>Nvt</v>
      </c>
      <c r="AG73" s="43" t="str">
        <f t="shared" si="58"/>
        <v>Nvt</v>
      </c>
      <c r="AH73" s="43" t="str">
        <f t="shared" si="58"/>
        <v>Nvt</v>
      </c>
      <c r="AI73" s="43" t="str">
        <f t="shared" si="58"/>
        <v>Nvt</v>
      </c>
      <c r="AJ73" s="43" t="str">
        <f t="shared" si="58"/>
        <v>Nvt</v>
      </c>
      <c r="AK73" s="43" t="str">
        <f t="shared" si="59"/>
        <v>Nvt</v>
      </c>
      <c r="AL73" s="43" t="str">
        <f t="shared" si="59"/>
        <v>Nvt</v>
      </c>
      <c r="AM73" s="43" t="str">
        <f t="shared" si="59"/>
        <v>Nvt</v>
      </c>
      <c r="AN73" s="43" t="str">
        <f t="shared" si="59"/>
        <v>Nvt</v>
      </c>
      <c r="AO73" s="43" t="str">
        <f t="shared" si="59"/>
        <v>Nvt</v>
      </c>
      <c r="AP73" s="43" t="str">
        <f t="shared" si="59"/>
        <v>Nvt</v>
      </c>
      <c r="AQ73" s="43" t="str">
        <f t="shared" si="59"/>
        <v>Nvt</v>
      </c>
      <c r="AR73" s="43" t="str">
        <f t="shared" si="59"/>
        <v>Nvt</v>
      </c>
      <c r="AS73" s="43" t="str">
        <f t="shared" si="59"/>
        <v>Nvt</v>
      </c>
      <c r="AT73" s="43" t="str">
        <f t="shared" si="59"/>
        <v>Nvt</v>
      </c>
      <c r="AU73" s="43" t="str">
        <f t="shared" si="60"/>
        <v>Nvt</v>
      </c>
      <c r="AV73" s="43" t="str">
        <f t="shared" si="60"/>
        <v>Nvt</v>
      </c>
      <c r="AW73" s="43" t="str">
        <f t="shared" si="60"/>
        <v>Nvt</v>
      </c>
      <c r="AX73" s="43" t="str">
        <f t="shared" si="60"/>
        <v>Ja</v>
      </c>
      <c r="AY73" s="43" t="str">
        <f t="shared" si="60"/>
        <v>Ja</v>
      </c>
      <c r="AZ73" s="43" t="str">
        <f t="shared" si="60"/>
        <v>Nee</v>
      </c>
      <c r="BA73" s="43" t="str">
        <f t="shared" si="60"/>
        <v>Ja</v>
      </c>
      <c r="BB73" s="43" t="str">
        <f t="shared" si="60"/>
        <v>Ja</v>
      </c>
      <c r="BC73" s="43" t="str">
        <f t="shared" si="60"/>
        <v>Optie</v>
      </c>
      <c r="BD73" s="43" t="str">
        <f t="shared" si="60"/>
        <v>Ja</v>
      </c>
      <c r="BE73" s="43" t="str">
        <f t="shared" si="60"/>
        <v>Ja</v>
      </c>
      <c r="BF73" s="43" t="str">
        <f t="shared" si="60"/>
        <v>Nvt</v>
      </c>
      <c r="BG73" s="43" t="str">
        <f t="shared" si="60"/>
        <v>Nvt</v>
      </c>
      <c r="BH73" s="129" t="s">
        <v>878</v>
      </c>
      <c r="BI73" s="43" t="str">
        <f t="shared" si="61"/>
        <v>Ja</v>
      </c>
      <c r="BJ73" s="43" t="str">
        <f t="shared" si="61"/>
        <v>Ja</v>
      </c>
      <c r="BK73" s="43" t="str">
        <f t="shared" si="61"/>
        <v>Optie</v>
      </c>
      <c r="BL73" s="43" t="str">
        <f t="shared" si="61"/>
        <v>Ja</v>
      </c>
      <c r="BM73" s="43" t="str">
        <f t="shared" si="61"/>
        <v>Ja</v>
      </c>
      <c r="BN73" s="43" t="str">
        <f t="shared" si="61"/>
        <v>Ja</v>
      </c>
      <c r="BO73" s="43" t="str">
        <f t="shared" si="61"/>
        <v>Nee</v>
      </c>
      <c r="BP73" s="43" t="str">
        <f t="shared" si="61"/>
        <v>Ja</v>
      </c>
      <c r="BQ73" s="43" t="str">
        <f t="shared" si="61"/>
        <v>Nee</v>
      </c>
      <c r="BR73" s="43" t="str">
        <f t="shared" si="61"/>
        <v>Nee</v>
      </c>
      <c r="BS73" s="43" t="str">
        <f t="shared" si="62"/>
        <v>Ja</v>
      </c>
      <c r="BT73" s="43" t="str">
        <f t="shared" si="62"/>
        <v>Ja</v>
      </c>
      <c r="BU73" s="43" t="str">
        <f t="shared" si="62"/>
        <v>Ja</v>
      </c>
      <c r="BV73" s="43" t="str">
        <f t="shared" si="62"/>
        <v>Ja</v>
      </c>
      <c r="BW73" s="43" t="str">
        <f t="shared" si="62"/>
        <v>Ja</v>
      </c>
      <c r="BX73" s="43" t="str">
        <f t="shared" si="62"/>
        <v>Ja</v>
      </c>
      <c r="BY73" s="43" t="str">
        <f t="shared" si="62"/>
        <v>Ja</v>
      </c>
      <c r="BZ73" s="43" t="str">
        <f t="shared" si="62"/>
        <v>Optie</v>
      </c>
      <c r="CA73" s="43" t="str">
        <f t="shared" si="62"/>
        <v>Ja</v>
      </c>
      <c r="CB73" s="43" t="str">
        <f t="shared" si="62"/>
        <v>Ja</v>
      </c>
      <c r="CC73" s="43" t="str">
        <f t="shared" si="63"/>
        <v>Nee</v>
      </c>
      <c r="CD73" s="43" t="str">
        <f t="shared" si="63"/>
        <v>Ja</v>
      </c>
      <c r="CE73" s="43" t="str">
        <f t="shared" si="63"/>
        <v>Nee</v>
      </c>
      <c r="CF73" s="43" t="str">
        <f t="shared" si="63"/>
        <v>Nvt</v>
      </c>
      <c r="CG73" s="43" t="str">
        <f t="shared" si="63"/>
        <v>Nvt</v>
      </c>
      <c r="CH73" s="43" t="str">
        <f t="shared" si="63"/>
        <v>Nvt</v>
      </c>
      <c r="CI73" s="43" t="str">
        <f t="shared" si="63"/>
        <v>Nvt</v>
      </c>
      <c r="CJ73" s="43" t="str">
        <f t="shared" si="63"/>
        <v>Nvt</v>
      </c>
      <c r="CK73" s="43" t="str">
        <f t="shared" si="63"/>
        <v>Nvt</v>
      </c>
      <c r="CL73" s="43" t="str">
        <f t="shared" si="63"/>
        <v>Nvt</v>
      </c>
      <c r="CM73" s="43" t="str">
        <f t="shared" si="64"/>
        <v>Nvt</v>
      </c>
      <c r="CN73" s="43" t="str">
        <f t="shared" si="64"/>
        <v>Nvt</v>
      </c>
      <c r="CO73" s="43" t="str">
        <f t="shared" si="64"/>
        <v>Nvt</v>
      </c>
      <c r="CP73" s="43" t="str">
        <f t="shared" si="64"/>
        <v>Nvt</v>
      </c>
      <c r="CQ73" s="43" t="str">
        <f t="shared" si="64"/>
        <v>Nvt</v>
      </c>
      <c r="CR73" s="43" t="str">
        <f t="shared" si="64"/>
        <v>Nvt</v>
      </c>
      <c r="CS73" s="43" t="str">
        <f t="shared" si="64"/>
        <v>Nvt</v>
      </c>
      <c r="CT73" s="43" t="str">
        <f t="shared" si="64"/>
        <v>Nvt</v>
      </c>
      <c r="CU73" s="43" t="str">
        <f t="shared" si="64"/>
        <v>Nvt</v>
      </c>
      <c r="CV73" s="43" t="str">
        <f t="shared" si="64"/>
        <v>Nvt</v>
      </c>
      <c r="CW73" s="43" t="str">
        <f t="shared" si="65"/>
        <v>Nvt</v>
      </c>
      <c r="CX73" s="43" t="str">
        <f t="shared" si="65"/>
        <v>Nvt</v>
      </c>
      <c r="CY73" s="43" t="str">
        <f t="shared" si="65"/>
        <v>Nvt</v>
      </c>
      <c r="CZ73" s="43" t="str">
        <f t="shared" si="65"/>
        <v>Nvt</v>
      </c>
      <c r="DA73" s="43" t="str">
        <f t="shared" si="65"/>
        <v>Nvt</v>
      </c>
      <c r="DB73" s="43" t="str">
        <f t="shared" si="65"/>
        <v>Nvt</v>
      </c>
      <c r="DC73" s="43" t="str">
        <f t="shared" si="65"/>
        <v>Nvt</v>
      </c>
      <c r="DD73" s="43" t="str">
        <f t="shared" si="65"/>
        <v>Nvt</v>
      </c>
      <c r="DE73" s="43" t="str">
        <f t="shared" si="65"/>
        <v>Nvt</v>
      </c>
      <c r="DF73" s="43" t="str">
        <f t="shared" si="65"/>
        <v>Nvt</v>
      </c>
      <c r="DG73" s="43" t="str">
        <f t="shared" si="66"/>
        <v>Nvt</v>
      </c>
      <c r="DH73" s="43" t="str">
        <f t="shared" si="66"/>
        <v>Nvt</v>
      </c>
      <c r="DI73" s="43" t="str">
        <f t="shared" si="66"/>
        <v>Nvt</v>
      </c>
      <c r="DJ73" s="43" t="str">
        <f t="shared" si="66"/>
        <v>Nvt</v>
      </c>
      <c r="DK73" s="43" t="str">
        <f t="shared" si="66"/>
        <v>Nvt</v>
      </c>
      <c r="DL73" s="43" t="str">
        <f t="shared" si="66"/>
        <v>Nvt</v>
      </c>
      <c r="DM73" s="43" t="str">
        <f t="shared" si="66"/>
        <v>Nvt</v>
      </c>
      <c r="DN73" s="43" t="str">
        <f t="shared" si="66"/>
        <v>Nvt</v>
      </c>
      <c r="DO73" s="43" t="str">
        <f t="shared" si="66"/>
        <v>Nvt</v>
      </c>
      <c r="DP73" s="43" t="str">
        <f t="shared" si="66"/>
        <v>Nvt</v>
      </c>
      <c r="DQ73" s="43" t="str">
        <f t="shared" si="67"/>
        <v>Nvt</v>
      </c>
      <c r="DR73" s="43" t="str">
        <f t="shared" si="67"/>
        <v>Nvt</v>
      </c>
      <c r="DS73" s="43" t="str">
        <f t="shared" si="67"/>
        <v>Nvt</v>
      </c>
      <c r="DT73" s="43" t="str">
        <f t="shared" si="67"/>
        <v>Nvt</v>
      </c>
      <c r="DU73" s="43" t="str">
        <f t="shared" si="67"/>
        <v>Nvt</v>
      </c>
      <c r="DV73" s="43" t="str">
        <f t="shared" si="67"/>
        <v>Nvt</v>
      </c>
      <c r="DW73" s="43" t="str">
        <f t="shared" si="67"/>
        <v>Nvt</v>
      </c>
      <c r="DX73" s="43" t="str">
        <f t="shared" si="67"/>
        <v>Nvt</v>
      </c>
      <c r="DY73" s="43" t="str">
        <f t="shared" si="67"/>
        <v>Nvt</v>
      </c>
      <c r="DZ73" s="43" t="str">
        <f t="shared" si="67"/>
        <v>Nvt</v>
      </c>
      <c r="EA73" s="43" t="str">
        <f t="shared" si="68"/>
        <v>Nvt</v>
      </c>
      <c r="EB73" s="43" t="str">
        <f t="shared" si="68"/>
        <v>Nvt</v>
      </c>
      <c r="EC73" s="43" t="str">
        <f t="shared" si="68"/>
        <v>Nvt</v>
      </c>
      <c r="ED73" s="43" t="str">
        <f t="shared" si="68"/>
        <v>Ja</v>
      </c>
      <c r="EE73" s="43" t="str">
        <f t="shared" si="68"/>
        <v>Ja</v>
      </c>
      <c r="EF73" s="43" t="str">
        <f t="shared" si="68"/>
        <v>Ja</v>
      </c>
      <c r="EG73" s="43" t="str">
        <f t="shared" si="68"/>
        <v>Optie</v>
      </c>
      <c r="EH73" s="43" t="str">
        <f t="shared" si="68"/>
        <v>Ja</v>
      </c>
      <c r="EI73" s="43" t="str">
        <f t="shared" si="68"/>
        <v>Ja</v>
      </c>
      <c r="EJ73" s="43" t="str">
        <f t="shared" si="68"/>
        <v>Ja</v>
      </c>
      <c r="EK73" s="43" t="str">
        <f t="shared" si="69"/>
        <v>Ja</v>
      </c>
      <c r="EL73" s="43" t="str">
        <f t="shared" si="69"/>
        <v>Ja</v>
      </c>
      <c r="EM73" s="43" t="str">
        <f t="shared" si="69"/>
        <v>Optie</v>
      </c>
      <c r="EN73" s="43" t="str">
        <f t="shared" si="69"/>
        <v>Ja</v>
      </c>
      <c r="EO73" s="43" t="str">
        <f t="shared" si="69"/>
        <v>Ja</v>
      </c>
      <c r="EP73" s="43" t="str">
        <f t="shared" si="69"/>
        <v>Ja</v>
      </c>
      <c r="EQ73" s="43" t="str">
        <f t="shared" si="69"/>
        <v>Optie</v>
      </c>
      <c r="ER73" s="43" t="str">
        <f t="shared" si="69"/>
        <v>Nee</v>
      </c>
      <c r="ES73" s="43" t="str">
        <f t="shared" si="69"/>
        <v>Nvt</v>
      </c>
      <c r="ET73" s="43" t="str">
        <f t="shared" si="69"/>
        <v>Nvt</v>
      </c>
      <c r="EU73" s="43" t="str">
        <f t="shared" si="70"/>
        <v>Nvt</v>
      </c>
      <c r="EV73" s="43" t="str">
        <f t="shared" si="70"/>
        <v>Nvt</v>
      </c>
      <c r="EW73" s="43" t="str">
        <f t="shared" si="70"/>
        <v>Ja</v>
      </c>
      <c r="EX73" s="43" t="str">
        <f t="shared" si="70"/>
        <v>Ja</v>
      </c>
      <c r="EY73" s="43" t="str">
        <f t="shared" si="70"/>
        <v>Ja</v>
      </c>
      <c r="EZ73" s="43" t="str">
        <f t="shared" si="70"/>
        <v>Optie</v>
      </c>
      <c r="FA73" s="43" t="str">
        <f t="shared" si="70"/>
        <v>Ja</v>
      </c>
      <c r="FB73" s="43" t="str">
        <f t="shared" si="70"/>
        <v>Ja</v>
      </c>
      <c r="FC73" s="43" t="str">
        <f t="shared" si="70"/>
        <v>Ja</v>
      </c>
      <c r="FD73" s="43" t="str">
        <f t="shared" si="70"/>
        <v>Optie</v>
      </c>
      <c r="FE73" s="43" t="str">
        <f t="shared" si="71"/>
        <v>Ja</v>
      </c>
      <c r="FF73" s="43" t="str">
        <f t="shared" si="71"/>
        <v>Ja</v>
      </c>
      <c r="FG73" s="43" t="str">
        <f t="shared" si="71"/>
        <v>Optie</v>
      </c>
      <c r="FH73" s="43" t="str">
        <f t="shared" si="71"/>
        <v>Ja</v>
      </c>
      <c r="FI73" s="43" t="str">
        <f t="shared" si="71"/>
        <v>Ja</v>
      </c>
      <c r="FJ73" s="43" t="str">
        <f t="shared" si="71"/>
        <v>Ja</v>
      </c>
      <c r="FK73" s="43" t="str">
        <f t="shared" si="71"/>
        <v>Ja</v>
      </c>
      <c r="FL73" s="43" t="str">
        <f t="shared" si="71"/>
        <v>Ja</v>
      </c>
      <c r="FM73" s="43" t="str">
        <f t="shared" si="71"/>
        <v>Optie</v>
      </c>
      <c r="FN73" s="43" t="str">
        <f t="shared" si="71"/>
        <v>Optie</v>
      </c>
      <c r="FO73" s="43" t="str">
        <f t="shared" si="72"/>
        <v>Optie</v>
      </c>
      <c r="FP73" s="43" t="str">
        <f t="shared" si="72"/>
        <v>Optie</v>
      </c>
      <c r="FQ73" s="43" t="str">
        <f t="shared" si="72"/>
        <v>Nee</v>
      </c>
      <c r="FR73" s="43" t="str">
        <f t="shared" si="72"/>
        <v>Optie</v>
      </c>
      <c r="FS73" s="43" t="str">
        <f t="shared" si="72"/>
        <v>Ja</v>
      </c>
      <c r="FT73" s="43" t="str">
        <f t="shared" si="72"/>
        <v>Ja</v>
      </c>
      <c r="FU73" s="43" t="str">
        <f t="shared" si="72"/>
        <v>Ja</v>
      </c>
      <c r="FV73" s="43" t="str">
        <f t="shared" si="72"/>
        <v>Ja</v>
      </c>
      <c r="FW73" s="43" t="str">
        <f t="shared" si="72"/>
        <v>Optie</v>
      </c>
      <c r="FX73" s="43" t="str">
        <f t="shared" si="72"/>
        <v>Ja</v>
      </c>
      <c r="FY73" s="43" t="str">
        <f t="shared" si="73"/>
        <v>Ja</v>
      </c>
      <c r="FZ73" s="43" t="str">
        <f t="shared" si="73"/>
        <v>Ja</v>
      </c>
      <c r="GA73" s="43" t="str">
        <f t="shared" si="73"/>
        <v>Ja</v>
      </c>
      <c r="GB73" s="43" t="str">
        <f t="shared" si="73"/>
        <v>Ja</v>
      </c>
      <c r="GC73" s="43" t="str">
        <f t="shared" si="73"/>
        <v>Ja</v>
      </c>
      <c r="GD73" s="43" t="str">
        <f t="shared" si="73"/>
        <v>Ja</v>
      </c>
      <c r="GE73" s="43" t="str">
        <f t="shared" si="73"/>
        <v>Ja</v>
      </c>
      <c r="GF73" s="43" t="str">
        <f t="shared" si="73"/>
        <v>Nee</v>
      </c>
    </row>
    <row r="74" spans="1:188" x14ac:dyDescent="0.3">
      <c r="A74" s="45"/>
      <c r="B74" s="47" t="s">
        <v>569</v>
      </c>
      <c r="C74" s="47" t="s">
        <v>502</v>
      </c>
      <c r="D74" s="45" t="s">
        <v>329</v>
      </c>
      <c r="E74" s="45" t="s">
        <v>330</v>
      </c>
      <c r="F74" s="45" t="s">
        <v>337</v>
      </c>
      <c r="G74" s="43" t="s">
        <v>495</v>
      </c>
      <c r="H74" s="43" t="s">
        <v>497</v>
      </c>
      <c r="I74" s="119" t="s">
        <v>337</v>
      </c>
      <c r="J74" s="119" t="s">
        <v>832</v>
      </c>
      <c r="K74" s="119" t="s">
        <v>853</v>
      </c>
      <c r="L74" s="50">
        <v>21</v>
      </c>
      <c r="M74" s="119"/>
      <c r="N74" s="119"/>
      <c r="O74" s="119"/>
      <c r="P74" s="129" t="s">
        <v>507</v>
      </c>
      <c r="Q74" s="43" t="str">
        <f t="shared" ref="Q74:Z83" si="74">IF((VLOOKUP($F74,$O$11:$BG$16,Q$10,FALSE))="Ja","Ja",IF((VLOOKUP($E74,$O$17:$BG$23,Q$10,FALSE))="Ja","Ja",IF((VLOOKUP($F74,$O$11:$BG$16,Q$10,FALSE))="Optie","Optie",IF((VLOOKUP($E74,$O$17:$BG$23,Q$10,FALSE))="Optie","Optie",IF((VLOOKUP($F74,$O$11:$BG$16,Q$10,FALSE))="Nee","Nee",IF((VLOOKUP($E74,$O$17:$BG$23,Q$10,FALSE))= "Nee","Nee",IF((VLOOKUP($F74,$O$11:$BG$16,Q$10,FALSE))="Nvt","Nvt",IF((VLOOKUP($E74,$O$17:$BG$23,Q$10,FALSE))="Nvt","Nvt","Fout"))))))))</f>
        <v>Ja</v>
      </c>
      <c r="R74" s="43" t="str">
        <f t="shared" si="74"/>
        <v>Ja</v>
      </c>
      <c r="S74" s="43" t="str">
        <f t="shared" si="74"/>
        <v>Optie</v>
      </c>
      <c r="T74" s="43" t="str">
        <f t="shared" si="74"/>
        <v>Ja</v>
      </c>
      <c r="U74" s="43" t="str">
        <f t="shared" si="74"/>
        <v>Ja</v>
      </c>
      <c r="V74" s="43" t="str">
        <f t="shared" si="74"/>
        <v>Ja</v>
      </c>
      <c r="W74" s="43" t="str">
        <f t="shared" si="74"/>
        <v>Nee</v>
      </c>
      <c r="X74" s="43" t="str">
        <f t="shared" si="74"/>
        <v>Ja</v>
      </c>
      <c r="Y74" s="43" t="str">
        <f t="shared" si="74"/>
        <v>Nee</v>
      </c>
      <c r="Z74" s="43" t="str">
        <f t="shared" si="74"/>
        <v>Nee</v>
      </c>
      <c r="AA74" s="43" t="str">
        <f t="shared" ref="AA74:AJ83" si="75">IF((VLOOKUP($F74,$O$11:$BG$16,AA$10,FALSE))="Ja","Ja",IF((VLOOKUP($E74,$O$17:$BG$23,AA$10,FALSE))="Ja","Ja",IF((VLOOKUP($F74,$O$11:$BG$16,AA$10,FALSE))="Optie","Optie",IF((VLOOKUP($E74,$O$17:$BG$23,AA$10,FALSE))="Optie","Optie",IF((VLOOKUP($F74,$O$11:$BG$16,AA$10,FALSE))="Nee","Nee",IF((VLOOKUP($E74,$O$17:$BG$23,AA$10,FALSE))= "Nee","Nee",IF((VLOOKUP($F74,$O$11:$BG$16,AA$10,FALSE))="Nvt","Nvt",IF((VLOOKUP($E74,$O$17:$BG$23,AA$10,FALSE))="Nvt","Nvt","Fout"))))))))</f>
        <v>Optie</v>
      </c>
      <c r="AB74" s="43" t="str">
        <f t="shared" si="75"/>
        <v>Nee</v>
      </c>
      <c r="AC74" s="43" t="str">
        <f t="shared" si="75"/>
        <v>Nvt</v>
      </c>
      <c r="AD74" s="43" t="str">
        <f t="shared" si="75"/>
        <v>Nvt</v>
      </c>
      <c r="AE74" s="43" t="str">
        <f t="shared" si="75"/>
        <v>Nvt</v>
      </c>
      <c r="AF74" s="43" t="str">
        <f t="shared" si="75"/>
        <v>Nvt</v>
      </c>
      <c r="AG74" s="43" t="str">
        <f t="shared" si="75"/>
        <v>Nvt</v>
      </c>
      <c r="AH74" s="43" t="str">
        <f t="shared" si="75"/>
        <v>Nvt</v>
      </c>
      <c r="AI74" s="43" t="str">
        <f t="shared" si="75"/>
        <v>Nvt</v>
      </c>
      <c r="AJ74" s="43" t="str">
        <f t="shared" si="75"/>
        <v>Nvt</v>
      </c>
      <c r="AK74" s="43" t="str">
        <f t="shared" ref="AK74:AT83" si="76">IF((VLOOKUP($F74,$O$11:$BG$16,AK$10,FALSE))="Ja","Ja",IF((VLOOKUP($E74,$O$17:$BG$23,AK$10,FALSE))="Ja","Ja",IF((VLOOKUP($F74,$O$11:$BG$16,AK$10,FALSE))="Optie","Optie",IF((VLOOKUP($E74,$O$17:$BG$23,AK$10,FALSE))="Optie","Optie",IF((VLOOKUP($F74,$O$11:$BG$16,AK$10,FALSE))="Nee","Nee",IF((VLOOKUP($E74,$O$17:$BG$23,AK$10,FALSE))= "Nee","Nee",IF((VLOOKUP($F74,$O$11:$BG$16,AK$10,FALSE))="Nvt","Nvt",IF((VLOOKUP($E74,$O$17:$BG$23,AK$10,FALSE))="Nvt","Nvt","Fout"))))))))</f>
        <v>Nvt</v>
      </c>
      <c r="AL74" s="43" t="str">
        <f t="shared" si="76"/>
        <v>Nvt</v>
      </c>
      <c r="AM74" s="43" t="str">
        <f t="shared" si="76"/>
        <v>Nvt</v>
      </c>
      <c r="AN74" s="43" t="str">
        <f t="shared" si="76"/>
        <v>Nvt</v>
      </c>
      <c r="AO74" s="43" t="str">
        <f t="shared" si="76"/>
        <v>Nvt</v>
      </c>
      <c r="AP74" s="43" t="str">
        <f t="shared" si="76"/>
        <v>Nvt</v>
      </c>
      <c r="AQ74" s="43" t="str">
        <f t="shared" si="76"/>
        <v>Nvt</v>
      </c>
      <c r="AR74" s="43" t="str">
        <f t="shared" si="76"/>
        <v>Nvt</v>
      </c>
      <c r="AS74" s="43" t="str">
        <f t="shared" si="76"/>
        <v>Nvt</v>
      </c>
      <c r="AT74" s="43" t="str">
        <f t="shared" si="76"/>
        <v>Nvt</v>
      </c>
      <c r="AU74" s="43" t="str">
        <f t="shared" ref="AU74:BG83" si="77">IF((VLOOKUP($F74,$O$11:$BG$16,AU$10,FALSE))="Ja","Ja",IF((VLOOKUP($E74,$O$17:$BG$23,AU$10,FALSE))="Ja","Ja",IF((VLOOKUP($F74,$O$11:$BG$16,AU$10,FALSE))="Optie","Optie",IF((VLOOKUP($E74,$O$17:$BG$23,AU$10,FALSE))="Optie","Optie",IF((VLOOKUP($F74,$O$11:$BG$16,AU$10,FALSE))="Nee","Nee",IF((VLOOKUP($E74,$O$17:$BG$23,AU$10,FALSE))= "Nee","Nee",IF((VLOOKUP($F74,$O$11:$BG$16,AU$10,FALSE))="Nvt","Nvt",IF((VLOOKUP($E74,$O$17:$BG$23,AU$10,FALSE))="Nvt","Nvt","Fout"))))))))</f>
        <v>Nvt</v>
      </c>
      <c r="AV74" s="43" t="str">
        <f t="shared" si="77"/>
        <v>Nvt</v>
      </c>
      <c r="AW74" s="43" t="str">
        <f t="shared" si="77"/>
        <v>Nvt</v>
      </c>
      <c r="AX74" s="43" t="str">
        <f t="shared" si="77"/>
        <v>Ja</v>
      </c>
      <c r="AY74" s="43" t="str">
        <f t="shared" si="77"/>
        <v>Ja</v>
      </c>
      <c r="AZ74" s="43" t="str">
        <f t="shared" si="77"/>
        <v>Nee</v>
      </c>
      <c r="BA74" s="43" t="str">
        <f t="shared" si="77"/>
        <v>Ja</v>
      </c>
      <c r="BB74" s="43" t="str">
        <f t="shared" si="77"/>
        <v>Ja</v>
      </c>
      <c r="BC74" s="43" t="str">
        <f t="shared" si="77"/>
        <v>Optie</v>
      </c>
      <c r="BD74" s="43" t="str">
        <f t="shared" si="77"/>
        <v>Ja</v>
      </c>
      <c r="BE74" s="43" t="str">
        <f t="shared" si="77"/>
        <v>Ja</v>
      </c>
      <c r="BF74" s="43" t="str">
        <f t="shared" si="77"/>
        <v>Nvt</v>
      </c>
      <c r="BG74" s="43" t="str">
        <f t="shared" si="77"/>
        <v>Nvt</v>
      </c>
      <c r="BH74" s="129" t="s">
        <v>878</v>
      </c>
      <c r="BI74" s="43" t="str">
        <f t="shared" ref="BI74:BR83" si="78">IF((VLOOKUP($D74,$O$24:$GF$33,BI$10,FALSE))="Ja","Ja",IF((VLOOKUP($E74,$O$17:$GF$23,BI$10,FALSE))="Ja","Ja",IF((VLOOKUP($D74,$O$24:$GF$33,BI$10,FALSE))="Optie","Optie",IF((VLOOKUP($E74,$O$17:$GF$23,BI$10,FALSE))="Optie","Optie",IF((VLOOKUP($D74,$O$24:$GF$33,BI$10,FALSE))="Nee","Nee",IF((VLOOKUP($E74,$O$17:$GF$23,BI$10,FALSE))= "Nee","Nee",IF((VLOOKUP($D74,$O$24:$GF$33,BI$10,FALSE))="Nvt","Nvt",IF((VLOOKUP($E74,$O$17:$GF$23,BI$10,FALSE))="Nvt","Nvt","Fout"))))))))</f>
        <v>Ja</v>
      </c>
      <c r="BJ74" s="43" t="str">
        <f t="shared" si="78"/>
        <v>Ja</v>
      </c>
      <c r="BK74" s="43" t="str">
        <f t="shared" si="78"/>
        <v>Optie</v>
      </c>
      <c r="BL74" s="43" t="str">
        <f t="shared" si="78"/>
        <v>Ja</v>
      </c>
      <c r="BM74" s="43" t="str">
        <f t="shared" si="78"/>
        <v>Ja</v>
      </c>
      <c r="BN74" s="43" t="str">
        <f t="shared" si="78"/>
        <v>Ja</v>
      </c>
      <c r="BO74" s="43" t="str">
        <f t="shared" si="78"/>
        <v>Nee</v>
      </c>
      <c r="BP74" s="43" t="str">
        <f t="shared" si="78"/>
        <v>Ja</v>
      </c>
      <c r="BQ74" s="43" t="str">
        <f t="shared" si="78"/>
        <v>Nee</v>
      </c>
      <c r="BR74" s="43" t="str">
        <f t="shared" si="78"/>
        <v>Nee</v>
      </c>
      <c r="BS74" s="43" t="str">
        <f t="shared" ref="BS74:CB83" si="79">IF((VLOOKUP($D74,$O$24:$GF$33,BS$10,FALSE))="Ja","Ja",IF((VLOOKUP($E74,$O$17:$GF$23,BS$10,FALSE))="Ja","Ja",IF((VLOOKUP($D74,$O$24:$GF$33,BS$10,FALSE))="Optie","Optie",IF((VLOOKUP($E74,$O$17:$GF$23,BS$10,FALSE))="Optie","Optie",IF((VLOOKUP($D74,$O$24:$GF$33,BS$10,FALSE))="Nee","Nee",IF((VLOOKUP($E74,$O$17:$GF$23,BS$10,FALSE))= "Nee","Nee",IF((VLOOKUP($D74,$O$24:$GF$33,BS$10,FALSE))="Nvt","Nvt",IF((VLOOKUP($E74,$O$17:$GF$23,BS$10,FALSE))="Nvt","Nvt","Fout"))))))))</f>
        <v>Ja</v>
      </c>
      <c r="BT74" s="43" t="str">
        <f t="shared" si="79"/>
        <v>Ja</v>
      </c>
      <c r="BU74" s="43" t="str">
        <f t="shared" si="79"/>
        <v>Ja</v>
      </c>
      <c r="BV74" s="43" t="str">
        <f t="shared" si="79"/>
        <v>Ja</v>
      </c>
      <c r="BW74" s="43" t="str">
        <f t="shared" si="79"/>
        <v>Ja</v>
      </c>
      <c r="BX74" s="43" t="str">
        <f t="shared" si="79"/>
        <v>Ja</v>
      </c>
      <c r="BY74" s="43" t="str">
        <f t="shared" si="79"/>
        <v>Ja</v>
      </c>
      <c r="BZ74" s="43" t="str">
        <f t="shared" si="79"/>
        <v>Optie</v>
      </c>
      <c r="CA74" s="43" t="str">
        <f t="shared" si="79"/>
        <v>Ja</v>
      </c>
      <c r="CB74" s="43" t="str">
        <f t="shared" si="79"/>
        <v>Ja</v>
      </c>
      <c r="CC74" s="43" t="str">
        <f t="shared" ref="CC74:CL83" si="80">IF((VLOOKUP($D74,$O$24:$GF$33,CC$10,FALSE))="Ja","Ja",IF((VLOOKUP($E74,$O$17:$GF$23,CC$10,FALSE))="Ja","Ja",IF((VLOOKUP($D74,$O$24:$GF$33,CC$10,FALSE))="Optie","Optie",IF((VLOOKUP($E74,$O$17:$GF$23,CC$10,FALSE))="Optie","Optie",IF((VLOOKUP($D74,$O$24:$GF$33,CC$10,FALSE))="Nee","Nee",IF((VLOOKUP($E74,$O$17:$GF$23,CC$10,FALSE))= "Nee","Nee",IF((VLOOKUP($D74,$O$24:$GF$33,CC$10,FALSE))="Nvt","Nvt",IF((VLOOKUP($E74,$O$17:$GF$23,CC$10,FALSE))="Nvt","Nvt","Fout"))))))))</f>
        <v>Nee</v>
      </c>
      <c r="CD74" s="43" t="str">
        <f t="shared" si="80"/>
        <v>Ja</v>
      </c>
      <c r="CE74" s="43" t="str">
        <f t="shared" si="80"/>
        <v>Nee</v>
      </c>
      <c r="CF74" s="43" t="str">
        <f t="shared" si="80"/>
        <v>Nvt</v>
      </c>
      <c r="CG74" s="43" t="str">
        <f t="shared" si="80"/>
        <v>Nvt</v>
      </c>
      <c r="CH74" s="43" t="str">
        <f t="shared" si="80"/>
        <v>Nvt</v>
      </c>
      <c r="CI74" s="43" t="str">
        <f t="shared" si="80"/>
        <v>Nvt</v>
      </c>
      <c r="CJ74" s="43" t="str">
        <f t="shared" si="80"/>
        <v>Nvt</v>
      </c>
      <c r="CK74" s="43" t="str">
        <f t="shared" si="80"/>
        <v>Nvt</v>
      </c>
      <c r="CL74" s="43" t="str">
        <f t="shared" si="80"/>
        <v>Nvt</v>
      </c>
      <c r="CM74" s="43" t="str">
        <f t="shared" ref="CM74:CV83" si="81">IF((VLOOKUP($D74,$O$24:$GF$33,CM$10,FALSE))="Ja","Ja",IF((VLOOKUP($E74,$O$17:$GF$23,CM$10,FALSE))="Ja","Ja",IF((VLOOKUP($D74,$O$24:$GF$33,CM$10,FALSE))="Optie","Optie",IF((VLOOKUP($E74,$O$17:$GF$23,CM$10,FALSE))="Optie","Optie",IF((VLOOKUP($D74,$O$24:$GF$33,CM$10,FALSE))="Nee","Nee",IF((VLOOKUP($E74,$O$17:$GF$23,CM$10,FALSE))= "Nee","Nee",IF((VLOOKUP($D74,$O$24:$GF$33,CM$10,FALSE))="Nvt","Nvt",IF((VLOOKUP($E74,$O$17:$GF$23,CM$10,FALSE))="Nvt","Nvt","Fout"))))))))</f>
        <v>Nvt</v>
      </c>
      <c r="CN74" s="43" t="str">
        <f t="shared" si="81"/>
        <v>Nvt</v>
      </c>
      <c r="CO74" s="43" t="str">
        <f t="shared" si="81"/>
        <v>Nvt</v>
      </c>
      <c r="CP74" s="43" t="str">
        <f t="shared" si="81"/>
        <v>Nvt</v>
      </c>
      <c r="CQ74" s="43" t="str">
        <f t="shared" si="81"/>
        <v>Nvt</v>
      </c>
      <c r="CR74" s="43" t="str">
        <f t="shared" si="81"/>
        <v>Nvt</v>
      </c>
      <c r="CS74" s="43" t="str">
        <f t="shared" si="81"/>
        <v>Nvt</v>
      </c>
      <c r="CT74" s="43" t="str">
        <f t="shared" si="81"/>
        <v>Nvt</v>
      </c>
      <c r="CU74" s="43" t="str">
        <f t="shared" si="81"/>
        <v>Nvt</v>
      </c>
      <c r="CV74" s="43" t="str">
        <f t="shared" si="81"/>
        <v>Nvt</v>
      </c>
      <c r="CW74" s="43" t="str">
        <f t="shared" ref="CW74:DF83" si="82">IF((VLOOKUP($D74,$O$24:$GF$33,CW$10,FALSE))="Ja","Ja",IF((VLOOKUP($E74,$O$17:$GF$23,CW$10,FALSE))="Ja","Ja",IF((VLOOKUP($D74,$O$24:$GF$33,CW$10,FALSE))="Optie","Optie",IF((VLOOKUP($E74,$O$17:$GF$23,CW$10,FALSE))="Optie","Optie",IF((VLOOKUP($D74,$O$24:$GF$33,CW$10,FALSE))="Nee","Nee",IF((VLOOKUP($E74,$O$17:$GF$23,CW$10,FALSE))= "Nee","Nee",IF((VLOOKUP($D74,$O$24:$GF$33,CW$10,FALSE))="Nvt","Nvt",IF((VLOOKUP($E74,$O$17:$GF$23,CW$10,FALSE))="Nvt","Nvt","Fout"))))))))</f>
        <v>Nvt</v>
      </c>
      <c r="CX74" s="43" t="str">
        <f t="shared" si="82"/>
        <v>Nvt</v>
      </c>
      <c r="CY74" s="43" t="str">
        <f t="shared" si="82"/>
        <v>Nvt</v>
      </c>
      <c r="CZ74" s="43" t="str">
        <f t="shared" si="82"/>
        <v>Nvt</v>
      </c>
      <c r="DA74" s="43" t="str">
        <f t="shared" si="82"/>
        <v>Nvt</v>
      </c>
      <c r="DB74" s="43" t="str">
        <f t="shared" si="82"/>
        <v>Nvt</v>
      </c>
      <c r="DC74" s="43" t="str">
        <f t="shared" si="82"/>
        <v>Nvt</v>
      </c>
      <c r="DD74" s="43" t="str">
        <f t="shared" si="82"/>
        <v>Nvt</v>
      </c>
      <c r="DE74" s="43" t="str">
        <f t="shared" si="82"/>
        <v>Nvt</v>
      </c>
      <c r="DF74" s="43" t="str">
        <f t="shared" si="82"/>
        <v>Nvt</v>
      </c>
      <c r="DG74" s="43" t="str">
        <f t="shared" ref="DG74:DP83" si="83">IF((VLOOKUP($D74,$O$24:$GF$33,DG$10,FALSE))="Ja","Ja",IF((VLOOKUP($E74,$O$17:$GF$23,DG$10,FALSE))="Ja","Ja",IF((VLOOKUP($D74,$O$24:$GF$33,DG$10,FALSE))="Optie","Optie",IF((VLOOKUP($E74,$O$17:$GF$23,DG$10,FALSE))="Optie","Optie",IF((VLOOKUP($D74,$O$24:$GF$33,DG$10,FALSE))="Nee","Nee",IF((VLOOKUP($E74,$O$17:$GF$23,DG$10,FALSE))= "Nee","Nee",IF((VLOOKUP($D74,$O$24:$GF$33,DG$10,FALSE))="Nvt","Nvt",IF((VLOOKUP($E74,$O$17:$GF$23,DG$10,FALSE))="Nvt","Nvt","Fout"))))))))</f>
        <v>Nvt</v>
      </c>
      <c r="DH74" s="43" t="str">
        <f t="shared" si="83"/>
        <v>Nvt</v>
      </c>
      <c r="DI74" s="43" t="str">
        <f t="shared" si="83"/>
        <v>Nvt</v>
      </c>
      <c r="DJ74" s="43" t="str">
        <f t="shared" si="83"/>
        <v>Nvt</v>
      </c>
      <c r="DK74" s="43" t="str">
        <f t="shared" si="83"/>
        <v>Nvt</v>
      </c>
      <c r="DL74" s="43" t="str">
        <f t="shared" si="83"/>
        <v>Nvt</v>
      </c>
      <c r="DM74" s="43" t="str">
        <f t="shared" si="83"/>
        <v>Nvt</v>
      </c>
      <c r="DN74" s="43" t="str">
        <f t="shared" si="83"/>
        <v>Nvt</v>
      </c>
      <c r="DO74" s="43" t="str">
        <f t="shared" si="83"/>
        <v>Nvt</v>
      </c>
      <c r="DP74" s="43" t="str">
        <f t="shared" si="83"/>
        <v>Nvt</v>
      </c>
      <c r="DQ74" s="43" t="str">
        <f t="shared" ref="DQ74:DZ83" si="84">IF((VLOOKUP($D74,$O$24:$GF$33,DQ$10,FALSE))="Ja","Ja",IF((VLOOKUP($E74,$O$17:$GF$23,DQ$10,FALSE))="Ja","Ja",IF((VLOOKUP($D74,$O$24:$GF$33,DQ$10,FALSE))="Optie","Optie",IF((VLOOKUP($E74,$O$17:$GF$23,DQ$10,FALSE))="Optie","Optie",IF((VLOOKUP($D74,$O$24:$GF$33,DQ$10,FALSE))="Nee","Nee",IF((VLOOKUP($E74,$O$17:$GF$23,DQ$10,FALSE))= "Nee","Nee",IF((VLOOKUP($D74,$O$24:$GF$33,DQ$10,FALSE))="Nvt","Nvt",IF((VLOOKUP($E74,$O$17:$GF$23,DQ$10,FALSE))="Nvt","Nvt","Fout"))))))))</f>
        <v>Nvt</v>
      </c>
      <c r="DR74" s="43" t="str">
        <f t="shared" si="84"/>
        <v>Nvt</v>
      </c>
      <c r="DS74" s="43" t="str">
        <f t="shared" si="84"/>
        <v>Nvt</v>
      </c>
      <c r="DT74" s="43" t="str">
        <f t="shared" si="84"/>
        <v>Nvt</v>
      </c>
      <c r="DU74" s="43" t="str">
        <f t="shared" si="84"/>
        <v>Nvt</v>
      </c>
      <c r="DV74" s="43" t="str">
        <f t="shared" si="84"/>
        <v>Nvt</v>
      </c>
      <c r="DW74" s="43" t="str">
        <f t="shared" si="84"/>
        <v>Nvt</v>
      </c>
      <c r="DX74" s="43" t="str">
        <f t="shared" si="84"/>
        <v>Nvt</v>
      </c>
      <c r="DY74" s="43" t="str">
        <f t="shared" si="84"/>
        <v>Nvt</v>
      </c>
      <c r="DZ74" s="43" t="str">
        <f t="shared" si="84"/>
        <v>Nvt</v>
      </c>
      <c r="EA74" s="43" t="str">
        <f t="shared" ref="EA74:EJ83" si="85">IF((VLOOKUP($D74,$O$24:$GF$33,EA$10,FALSE))="Ja","Ja",IF((VLOOKUP($E74,$O$17:$GF$23,EA$10,FALSE))="Ja","Ja",IF((VLOOKUP($D74,$O$24:$GF$33,EA$10,FALSE))="Optie","Optie",IF((VLOOKUP($E74,$O$17:$GF$23,EA$10,FALSE))="Optie","Optie",IF((VLOOKUP($D74,$O$24:$GF$33,EA$10,FALSE))="Nee","Nee",IF((VLOOKUP($E74,$O$17:$GF$23,EA$10,FALSE))= "Nee","Nee",IF((VLOOKUP($D74,$O$24:$GF$33,EA$10,FALSE))="Nvt","Nvt",IF((VLOOKUP($E74,$O$17:$GF$23,EA$10,FALSE))="Nvt","Nvt","Fout"))))))))</f>
        <v>Nvt</v>
      </c>
      <c r="EB74" s="43" t="str">
        <f t="shared" si="85"/>
        <v>Nvt</v>
      </c>
      <c r="EC74" s="43" t="str">
        <f t="shared" si="85"/>
        <v>Nvt</v>
      </c>
      <c r="ED74" s="43" t="str">
        <f t="shared" si="85"/>
        <v>Ja</v>
      </c>
      <c r="EE74" s="43" t="str">
        <f t="shared" si="85"/>
        <v>Ja</v>
      </c>
      <c r="EF74" s="43" t="str">
        <f t="shared" si="85"/>
        <v>Ja</v>
      </c>
      <c r="EG74" s="43" t="str">
        <f t="shared" si="85"/>
        <v>Optie</v>
      </c>
      <c r="EH74" s="43" t="str">
        <f t="shared" si="85"/>
        <v>Ja</v>
      </c>
      <c r="EI74" s="43" t="str">
        <f t="shared" si="85"/>
        <v>Ja</v>
      </c>
      <c r="EJ74" s="43" t="str">
        <f t="shared" si="85"/>
        <v>Ja</v>
      </c>
      <c r="EK74" s="43" t="str">
        <f t="shared" ref="EK74:ET83" si="86">IF((VLOOKUP($D74,$O$24:$GF$33,EK$10,FALSE))="Ja","Ja",IF((VLOOKUP($E74,$O$17:$GF$23,EK$10,FALSE))="Ja","Ja",IF((VLOOKUP($D74,$O$24:$GF$33,EK$10,FALSE))="Optie","Optie",IF((VLOOKUP($E74,$O$17:$GF$23,EK$10,FALSE))="Optie","Optie",IF((VLOOKUP($D74,$O$24:$GF$33,EK$10,FALSE))="Nee","Nee",IF((VLOOKUP($E74,$O$17:$GF$23,EK$10,FALSE))= "Nee","Nee",IF((VLOOKUP($D74,$O$24:$GF$33,EK$10,FALSE))="Nvt","Nvt",IF((VLOOKUP($E74,$O$17:$GF$23,EK$10,FALSE))="Nvt","Nvt","Fout"))))))))</f>
        <v>Ja</v>
      </c>
      <c r="EL74" s="43" t="str">
        <f t="shared" si="86"/>
        <v>Ja</v>
      </c>
      <c r="EM74" s="43" t="str">
        <f t="shared" si="86"/>
        <v>Optie</v>
      </c>
      <c r="EN74" s="43" t="str">
        <f t="shared" si="86"/>
        <v>Ja</v>
      </c>
      <c r="EO74" s="43" t="str">
        <f t="shared" si="86"/>
        <v>Ja</v>
      </c>
      <c r="EP74" s="43" t="str">
        <f t="shared" si="86"/>
        <v>Ja</v>
      </c>
      <c r="EQ74" s="43" t="str">
        <f t="shared" si="86"/>
        <v>Optie</v>
      </c>
      <c r="ER74" s="43" t="str">
        <f t="shared" si="86"/>
        <v>Nee</v>
      </c>
      <c r="ES74" s="43" t="str">
        <f t="shared" si="86"/>
        <v>Nvt</v>
      </c>
      <c r="ET74" s="43" t="str">
        <f t="shared" si="86"/>
        <v>Nvt</v>
      </c>
      <c r="EU74" s="43" t="str">
        <f t="shared" ref="EU74:FD83" si="87">IF((VLOOKUP($D74,$O$24:$GF$33,EU$10,FALSE))="Ja","Ja",IF((VLOOKUP($E74,$O$17:$GF$23,EU$10,FALSE))="Ja","Ja",IF((VLOOKUP($D74,$O$24:$GF$33,EU$10,FALSE))="Optie","Optie",IF((VLOOKUP($E74,$O$17:$GF$23,EU$10,FALSE))="Optie","Optie",IF((VLOOKUP($D74,$O$24:$GF$33,EU$10,FALSE))="Nee","Nee",IF((VLOOKUP($E74,$O$17:$GF$23,EU$10,FALSE))= "Nee","Nee",IF((VLOOKUP($D74,$O$24:$GF$33,EU$10,FALSE))="Nvt","Nvt",IF((VLOOKUP($E74,$O$17:$GF$23,EU$10,FALSE))="Nvt","Nvt","Fout"))))))))</f>
        <v>Nvt</v>
      </c>
      <c r="EV74" s="43" t="str">
        <f t="shared" si="87"/>
        <v>Nvt</v>
      </c>
      <c r="EW74" s="43" t="str">
        <f t="shared" si="87"/>
        <v>Ja</v>
      </c>
      <c r="EX74" s="43" t="str">
        <f t="shared" si="87"/>
        <v>Ja</v>
      </c>
      <c r="EY74" s="43" t="str">
        <f t="shared" si="87"/>
        <v>Ja</v>
      </c>
      <c r="EZ74" s="43" t="str">
        <f t="shared" si="87"/>
        <v>Optie</v>
      </c>
      <c r="FA74" s="43" t="str">
        <f t="shared" si="87"/>
        <v>Ja</v>
      </c>
      <c r="FB74" s="43" t="str">
        <f t="shared" si="87"/>
        <v>Ja</v>
      </c>
      <c r="FC74" s="43" t="str">
        <f t="shared" si="87"/>
        <v>Ja</v>
      </c>
      <c r="FD74" s="43" t="str">
        <f t="shared" si="87"/>
        <v>Optie</v>
      </c>
      <c r="FE74" s="43" t="str">
        <f t="shared" ref="FE74:FN83" si="88">IF((VLOOKUP($D74,$O$24:$GF$33,FE$10,FALSE))="Ja","Ja",IF((VLOOKUP($E74,$O$17:$GF$23,FE$10,FALSE))="Ja","Ja",IF((VLOOKUP($D74,$O$24:$GF$33,FE$10,FALSE))="Optie","Optie",IF((VLOOKUP($E74,$O$17:$GF$23,FE$10,FALSE))="Optie","Optie",IF((VLOOKUP($D74,$O$24:$GF$33,FE$10,FALSE))="Nee","Nee",IF((VLOOKUP($E74,$O$17:$GF$23,FE$10,FALSE))= "Nee","Nee",IF((VLOOKUP($D74,$O$24:$GF$33,FE$10,FALSE))="Nvt","Nvt",IF((VLOOKUP($E74,$O$17:$GF$23,FE$10,FALSE))="Nvt","Nvt","Fout"))))))))</f>
        <v>Ja</v>
      </c>
      <c r="FF74" s="43" t="str">
        <f t="shared" si="88"/>
        <v>Ja</v>
      </c>
      <c r="FG74" s="43" t="str">
        <f t="shared" si="88"/>
        <v>Optie</v>
      </c>
      <c r="FH74" s="43" t="str">
        <f t="shared" si="88"/>
        <v>Ja</v>
      </c>
      <c r="FI74" s="43" t="str">
        <f t="shared" si="88"/>
        <v>Ja</v>
      </c>
      <c r="FJ74" s="43" t="str">
        <f t="shared" si="88"/>
        <v>Ja</v>
      </c>
      <c r="FK74" s="43" t="str">
        <f t="shared" si="88"/>
        <v>Ja</v>
      </c>
      <c r="FL74" s="43" t="str">
        <f t="shared" si="88"/>
        <v>Ja</v>
      </c>
      <c r="FM74" s="43" t="str">
        <f t="shared" si="88"/>
        <v>Optie</v>
      </c>
      <c r="FN74" s="43" t="str">
        <f t="shared" si="88"/>
        <v>Optie</v>
      </c>
      <c r="FO74" s="43" t="str">
        <f t="shared" ref="FO74:FX83" si="89">IF((VLOOKUP($D74,$O$24:$GF$33,FO$10,FALSE))="Ja","Ja",IF((VLOOKUP($E74,$O$17:$GF$23,FO$10,FALSE))="Ja","Ja",IF((VLOOKUP($D74,$O$24:$GF$33,FO$10,FALSE))="Optie","Optie",IF((VLOOKUP($E74,$O$17:$GF$23,FO$10,FALSE))="Optie","Optie",IF((VLOOKUP($D74,$O$24:$GF$33,FO$10,FALSE))="Nee","Nee",IF((VLOOKUP($E74,$O$17:$GF$23,FO$10,FALSE))= "Nee","Nee",IF((VLOOKUP($D74,$O$24:$GF$33,FO$10,FALSE))="Nvt","Nvt",IF((VLOOKUP($E74,$O$17:$GF$23,FO$10,FALSE))="Nvt","Nvt","Fout"))))))))</f>
        <v>Optie</v>
      </c>
      <c r="FP74" s="43" t="str">
        <f t="shared" si="89"/>
        <v>Optie</v>
      </c>
      <c r="FQ74" s="43" t="str">
        <f t="shared" si="89"/>
        <v>Nee</v>
      </c>
      <c r="FR74" s="43" t="str">
        <f t="shared" si="89"/>
        <v>Optie</v>
      </c>
      <c r="FS74" s="43" t="str">
        <f t="shared" si="89"/>
        <v>Ja</v>
      </c>
      <c r="FT74" s="43" t="str">
        <f t="shared" si="89"/>
        <v>Ja</v>
      </c>
      <c r="FU74" s="43" t="str">
        <f t="shared" si="89"/>
        <v>Ja</v>
      </c>
      <c r="FV74" s="43" t="str">
        <f t="shared" si="89"/>
        <v>Ja</v>
      </c>
      <c r="FW74" s="43" t="str">
        <f t="shared" si="89"/>
        <v>Optie</v>
      </c>
      <c r="FX74" s="43" t="str">
        <f t="shared" si="89"/>
        <v>Ja</v>
      </c>
      <c r="FY74" s="43" t="str">
        <f t="shared" ref="FY74:GF83" si="90">IF((VLOOKUP($D74,$O$24:$GF$33,FY$10,FALSE))="Ja","Ja",IF((VLOOKUP($E74,$O$17:$GF$23,FY$10,FALSE))="Ja","Ja",IF((VLOOKUP($D74,$O$24:$GF$33,FY$10,FALSE))="Optie","Optie",IF((VLOOKUP($E74,$O$17:$GF$23,FY$10,FALSE))="Optie","Optie",IF((VLOOKUP($D74,$O$24:$GF$33,FY$10,FALSE))="Nee","Nee",IF((VLOOKUP($E74,$O$17:$GF$23,FY$10,FALSE))= "Nee","Nee",IF((VLOOKUP($D74,$O$24:$GF$33,FY$10,FALSE))="Nvt","Nvt",IF((VLOOKUP($E74,$O$17:$GF$23,FY$10,FALSE))="Nvt","Nvt","Fout"))))))))</f>
        <v>Ja</v>
      </c>
      <c r="FZ74" s="43" t="str">
        <f t="shared" si="90"/>
        <v>Ja</v>
      </c>
      <c r="GA74" s="43" t="str">
        <f t="shared" si="90"/>
        <v>Ja</v>
      </c>
      <c r="GB74" s="43" t="str">
        <f t="shared" si="90"/>
        <v>Ja</v>
      </c>
      <c r="GC74" s="43" t="str">
        <f t="shared" si="90"/>
        <v>Ja</v>
      </c>
      <c r="GD74" s="43" t="str">
        <f t="shared" si="90"/>
        <v>Ja</v>
      </c>
      <c r="GE74" s="43" t="str">
        <f t="shared" si="90"/>
        <v>Ja</v>
      </c>
      <c r="GF74" s="43" t="str">
        <f t="shared" si="90"/>
        <v>Nee</v>
      </c>
    </row>
    <row r="75" spans="1:188" x14ac:dyDescent="0.3">
      <c r="A75" s="45"/>
      <c r="B75" s="47" t="s">
        <v>569</v>
      </c>
      <c r="C75" s="47" t="s">
        <v>502</v>
      </c>
      <c r="D75" s="45" t="s">
        <v>329</v>
      </c>
      <c r="E75" s="45" t="s">
        <v>337</v>
      </c>
      <c r="F75" s="45" t="s">
        <v>337</v>
      </c>
      <c r="G75" s="43" t="s">
        <v>495</v>
      </c>
      <c r="H75" s="43" t="s">
        <v>497</v>
      </c>
      <c r="I75" s="119" t="s">
        <v>337</v>
      </c>
      <c r="J75" s="119" t="s">
        <v>834</v>
      </c>
      <c r="K75" s="119" t="s">
        <v>854</v>
      </c>
      <c r="L75" s="50">
        <v>29</v>
      </c>
      <c r="M75" s="119"/>
      <c r="N75" s="119"/>
      <c r="O75" s="119"/>
      <c r="P75" s="129" t="s">
        <v>507</v>
      </c>
      <c r="Q75" s="43" t="str">
        <f t="shared" si="74"/>
        <v>Ja</v>
      </c>
      <c r="R75" s="43" t="str">
        <f t="shared" si="74"/>
        <v>Ja</v>
      </c>
      <c r="S75" s="43" t="str">
        <f t="shared" si="74"/>
        <v>Optie</v>
      </c>
      <c r="T75" s="43" t="str">
        <f t="shared" si="74"/>
        <v>Ja</v>
      </c>
      <c r="U75" s="43" t="str">
        <f t="shared" si="74"/>
        <v>Ja</v>
      </c>
      <c r="V75" s="43" t="str">
        <f t="shared" si="74"/>
        <v>Ja</v>
      </c>
      <c r="W75" s="43" t="str">
        <f t="shared" si="74"/>
        <v>Nee</v>
      </c>
      <c r="X75" s="43" t="str">
        <f t="shared" si="74"/>
        <v>Ja</v>
      </c>
      <c r="Y75" s="43" t="str">
        <f t="shared" si="74"/>
        <v>Nee</v>
      </c>
      <c r="Z75" s="43" t="str">
        <f t="shared" si="74"/>
        <v>Nee</v>
      </c>
      <c r="AA75" s="43" t="str">
        <f t="shared" si="75"/>
        <v>Optie</v>
      </c>
      <c r="AB75" s="43" t="str">
        <f t="shared" si="75"/>
        <v>Nee</v>
      </c>
      <c r="AC75" s="43" t="str">
        <f t="shared" si="75"/>
        <v>Nvt</v>
      </c>
      <c r="AD75" s="43" t="str">
        <f t="shared" si="75"/>
        <v>Nvt</v>
      </c>
      <c r="AE75" s="43" t="str">
        <f t="shared" si="75"/>
        <v>Nvt</v>
      </c>
      <c r="AF75" s="43" t="str">
        <f t="shared" si="75"/>
        <v>Nvt</v>
      </c>
      <c r="AG75" s="43" t="str">
        <f t="shared" si="75"/>
        <v>Nvt</v>
      </c>
      <c r="AH75" s="43" t="str">
        <f t="shared" si="75"/>
        <v>Nvt</v>
      </c>
      <c r="AI75" s="43" t="str">
        <f t="shared" si="75"/>
        <v>Nvt</v>
      </c>
      <c r="AJ75" s="43" t="str">
        <f t="shared" si="75"/>
        <v>Nvt</v>
      </c>
      <c r="AK75" s="43" t="str">
        <f t="shared" si="76"/>
        <v>Nvt</v>
      </c>
      <c r="AL75" s="43" t="str">
        <f t="shared" si="76"/>
        <v>Nvt</v>
      </c>
      <c r="AM75" s="43" t="str">
        <f t="shared" si="76"/>
        <v>Nvt</v>
      </c>
      <c r="AN75" s="43" t="str">
        <f t="shared" si="76"/>
        <v>Nvt</v>
      </c>
      <c r="AO75" s="43" t="str">
        <f t="shared" si="76"/>
        <v>Nvt</v>
      </c>
      <c r="AP75" s="43" t="str">
        <f t="shared" si="76"/>
        <v>Nvt</v>
      </c>
      <c r="AQ75" s="43" t="str">
        <f t="shared" si="76"/>
        <v>Nvt</v>
      </c>
      <c r="AR75" s="43" t="str">
        <f t="shared" si="76"/>
        <v>Nvt</v>
      </c>
      <c r="AS75" s="43" t="str">
        <f t="shared" si="76"/>
        <v>Nvt</v>
      </c>
      <c r="AT75" s="43" t="str">
        <f t="shared" si="76"/>
        <v>Nvt</v>
      </c>
      <c r="AU75" s="43" t="str">
        <f t="shared" si="77"/>
        <v>Nvt</v>
      </c>
      <c r="AV75" s="43" t="str">
        <f t="shared" si="77"/>
        <v>Nvt</v>
      </c>
      <c r="AW75" s="43" t="str">
        <f t="shared" si="77"/>
        <v>Nvt</v>
      </c>
      <c r="AX75" s="43" t="str">
        <f t="shared" si="77"/>
        <v>Ja</v>
      </c>
      <c r="AY75" s="43" t="str">
        <f t="shared" si="77"/>
        <v>Ja</v>
      </c>
      <c r="AZ75" s="43" t="str">
        <f t="shared" si="77"/>
        <v>Nee</v>
      </c>
      <c r="BA75" s="43" t="str">
        <f t="shared" si="77"/>
        <v>Ja</v>
      </c>
      <c r="BB75" s="43" t="str">
        <f t="shared" si="77"/>
        <v>Ja</v>
      </c>
      <c r="BC75" s="43" t="str">
        <f t="shared" si="77"/>
        <v>Optie</v>
      </c>
      <c r="BD75" s="43" t="str">
        <f t="shared" si="77"/>
        <v>Ja</v>
      </c>
      <c r="BE75" s="43" t="str">
        <f t="shared" si="77"/>
        <v>Ja</v>
      </c>
      <c r="BF75" s="43" t="str">
        <f t="shared" si="77"/>
        <v>Nvt</v>
      </c>
      <c r="BG75" s="43" t="str">
        <f t="shared" si="77"/>
        <v>Nvt</v>
      </c>
      <c r="BH75" s="129" t="s">
        <v>878</v>
      </c>
      <c r="BI75" s="43" t="str">
        <f t="shared" si="78"/>
        <v>Ja</v>
      </c>
      <c r="BJ75" s="43" t="str">
        <f t="shared" si="78"/>
        <v>Ja</v>
      </c>
      <c r="BK75" s="43" t="str">
        <f t="shared" si="78"/>
        <v>Optie</v>
      </c>
      <c r="BL75" s="43" t="str">
        <f t="shared" si="78"/>
        <v>Ja</v>
      </c>
      <c r="BM75" s="43" t="str">
        <f t="shared" si="78"/>
        <v>Ja</v>
      </c>
      <c r="BN75" s="43" t="str">
        <f t="shared" si="78"/>
        <v>Ja</v>
      </c>
      <c r="BO75" s="43" t="str">
        <f t="shared" si="78"/>
        <v>Nee</v>
      </c>
      <c r="BP75" s="43" t="str">
        <f t="shared" si="78"/>
        <v>Ja</v>
      </c>
      <c r="BQ75" s="43" t="str">
        <f t="shared" si="78"/>
        <v>Nee</v>
      </c>
      <c r="BR75" s="43" t="str">
        <f t="shared" si="78"/>
        <v>Nee</v>
      </c>
      <c r="BS75" s="43" t="str">
        <f t="shared" si="79"/>
        <v>Ja</v>
      </c>
      <c r="BT75" s="43" t="str">
        <f t="shared" si="79"/>
        <v>Ja</v>
      </c>
      <c r="BU75" s="43" t="str">
        <f t="shared" si="79"/>
        <v>Ja</v>
      </c>
      <c r="BV75" s="43" t="str">
        <f t="shared" si="79"/>
        <v>Ja</v>
      </c>
      <c r="BW75" s="43" t="str">
        <f t="shared" si="79"/>
        <v>Ja</v>
      </c>
      <c r="BX75" s="43" t="str">
        <f t="shared" si="79"/>
        <v>Ja</v>
      </c>
      <c r="BY75" s="43" t="str">
        <f t="shared" si="79"/>
        <v>Ja</v>
      </c>
      <c r="BZ75" s="43" t="str">
        <f t="shared" si="79"/>
        <v>Optie</v>
      </c>
      <c r="CA75" s="43" t="str">
        <f t="shared" si="79"/>
        <v>Ja</v>
      </c>
      <c r="CB75" s="43" t="str">
        <f t="shared" si="79"/>
        <v>Ja</v>
      </c>
      <c r="CC75" s="43" t="str">
        <f t="shared" si="80"/>
        <v>Nee</v>
      </c>
      <c r="CD75" s="43" t="str">
        <f t="shared" si="80"/>
        <v>Ja</v>
      </c>
      <c r="CE75" s="43" t="str">
        <f t="shared" si="80"/>
        <v>Nee</v>
      </c>
      <c r="CF75" s="43" t="str">
        <f t="shared" si="80"/>
        <v>Nvt</v>
      </c>
      <c r="CG75" s="43" t="str">
        <f t="shared" si="80"/>
        <v>Nvt</v>
      </c>
      <c r="CH75" s="43" t="str">
        <f t="shared" si="80"/>
        <v>Nvt</v>
      </c>
      <c r="CI75" s="43" t="str">
        <f t="shared" si="80"/>
        <v>Nvt</v>
      </c>
      <c r="CJ75" s="43" t="str">
        <f t="shared" si="80"/>
        <v>Nvt</v>
      </c>
      <c r="CK75" s="43" t="str">
        <f t="shared" si="80"/>
        <v>Nvt</v>
      </c>
      <c r="CL75" s="43" t="str">
        <f t="shared" si="80"/>
        <v>Nvt</v>
      </c>
      <c r="CM75" s="43" t="str">
        <f t="shared" si="81"/>
        <v>Nvt</v>
      </c>
      <c r="CN75" s="43" t="str">
        <f t="shared" si="81"/>
        <v>Nvt</v>
      </c>
      <c r="CO75" s="43" t="str">
        <f t="shared" si="81"/>
        <v>Nvt</v>
      </c>
      <c r="CP75" s="43" t="str">
        <f t="shared" si="81"/>
        <v>Nvt</v>
      </c>
      <c r="CQ75" s="43" t="str">
        <f t="shared" si="81"/>
        <v>Nvt</v>
      </c>
      <c r="CR75" s="43" t="str">
        <f t="shared" si="81"/>
        <v>Nvt</v>
      </c>
      <c r="CS75" s="43" t="str">
        <f t="shared" si="81"/>
        <v>Nvt</v>
      </c>
      <c r="CT75" s="43" t="str">
        <f t="shared" si="81"/>
        <v>Nvt</v>
      </c>
      <c r="CU75" s="43" t="str">
        <f t="shared" si="81"/>
        <v>Nvt</v>
      </c>
      <c r="CV75" s="43" t="str">
        <f t="shared" si="81"/>
        <v>Nvt</v>
      </c>
      <c r="CW75" s="43" t="str">
        <f t="shared" si="82"/>
        <v>Nvt</v>
      </c>
      <c r="CX75" s="43" t="str">
        <f t="shared" si="82"/>
        <v>Nvt</v>
      </c>
      <c r="CY75" s="43" t="str">
        <f t="shared" si="82"/>
        <v>Nvt</v>
      </c>
      <c r="CZ75" s="43" t="str">
        <f t="shared" si="82"/>
        <v>Nvt</v>
      </c>
      <c r="DA75" s="43" t="str">
        <f t="shared" si="82"/>
        <v>Nvt</v>
      </c>
      <c r="DB75" s="43" t="str">
        <f t="shared" si="82"/>
        <v>Nvt</v>
      </c>
      <c r="DC75" s="43" t="str">
        <f t="shared" si="82"/>
        <v>Nvt</v>
      </c>
      <c r="DD75" s="43" t="str">
        <f t="shared" si="82"/>
        <v>Nvt</v>
      </c>
      <c r="DE75" s="43" t="str">
        <f t="shared" si="82"/>
        <v>Nvt</v>
      </c>
      <c r="DF75" s="43" t="str">
        <f t="shared" si="82"/>
        <v>Nvt</v>
      </c>
      <c r="DG75" s="43" t="str">
        <f t="shared" si="83"/>
        <v>Nvt</v>
      </c>
      <c r="DH75" s="43" t="str">
        <f t="shared" si="83"/>
        <v>Nvt</v>
      </c>
      <c r="DI75" s="43" t="str">
        <f t="shared" si="83"/>
        <v>Nvt</v>
      </c>
      <c r="DJ75" s="43" t="str">
        <f t="shared" si="83"/>
        <v>Nvt</v>
      </c>
      <c r="DK75" s="43" t="str">
        <f t="shared" si="83"/>
        <v>Nvt</v>
      </c>
      <c r="DL75" s="43" t="str">
        <f t="shared" si="83"/>
        <v>Nvt</v>
      </c>
      <c r="DM75" s="43" t="str">
        <f t="shared" si="83"/>
        <v>Nvt</v>
      </c>
      <c r="DN75" s="43" t="str">
        <f t="shared" si="83"/>
        <v>Nvt</v>
      </c>
      <c r="DO75" s="43" t="str">
        <f t="shared" si="83"/>
        <v>Nvt</v>
      </c>
      <c r="DP75" s="43" t="str">
        <f t="shared" si="83"/>
        <v>Nvt</v>
      </c>
      <c r="DQ75" s="43" t="str">
        <f t="shared" si="84"/>
        <v>Nvt</v>
      </c>
      <c r="DR75" s="43" t="str">
        <f t="shared" si="84"/>
        <v>Nvt</v>
      </c>
      <c r="DS75" s="43" t="str">
        <f t="shared" si="84"/>
        <v>Nvt</v>
      </c>
      <c r="DT75" s="43" t="str">
        <f t="shared" si="84"/>
        <v>Nvt</v>
      </c>
      <c r="DU75" s="43" t="str">
        <f t="shared" si="84"/>
        <v>Nvt</v>
      </c>
      <c r="DV75" s="43" t="str">
        <f t="shared" si="84"/>
        <v>Nvt</v>
      </c>
      <c r="DW75" s="43" t="str">
        <f t="shared" si="84"/>
        <v>Nvt</v>
      </c>
      <c r="DX75" s="43" t="str">
        <f t="shared" si="84"/>
        <v>Nvt</v>
      </c>
      <c r="DY75" s="43" t="str">
        <f t="shared" si="84"/>
        <v>Nvt</v>
      </c>
      <c r="DZ75" s="43" t="str">
        <f t="shared" si="84"/>
        <v>Nvt</v>
      </c>
      <c r="EA75" s="43" t="str">
        <f t="shared" si="85"/>
        <v>Nvt</v>
      </c>
      <c r="EB75" s="43" t="str">
        <f t="shared" si="85"/>
        <v>Nvt</v>
      </c>
      <c r="EC75" s="43" t="str">
        <f t="shared" si="85"/>
        <v>Nvt</v>
      </c>
      <c r="ED75" s="43" t="str">
        <f t="shared" si="85"/>
        <v>Ja</v>
      </c>
      <c r="EE75" s="43" t="str">
        <f t="shared" si="85"/>
        <v>Ja</v>
      </c>
      <c r="EF75" s="43" t="str">
        <f t="shared" si="85"/>
        <v>Ja</v>
      </c>
      <c r="EG75" s="43" t="str">
        <f t="shared" si="85"/>
        <v>Optie</v>
      </c>
      <c r="EH75" s="43" t="str">
        <f t="shared" si="85"/>
        <v>Ja</v>
      </c>
      <c r="EI75" s="43" t="str">
        <f t="shared" si="85"/>
        <v>Ja</v>
      </c>
      <c r="EJ75" s="43" t="str">
        <f t="shared" si="85"/>
        <v>Ja</v>
      </c>
      <c r="EK75" s="43" t="str">
        <f t="shared" si="86"/>
        <v>Ja</v>
      </c>
      <c r="EL75" s="43" t="str">
        <f t="shared" si="86"/>
        <v>Ja</v>
      </c>
      <c r="EM75" s="43" t="str">
        <f t="shared" si="86"/>
        <v>Optie</v>
      </c>
      <c r="EN75" s="43" t="str">
        <f t="shared" si="86"/>
        <v>Ja</v>
      </c>
      <c r="EO75" s="43" t="str">
        <f t="shared" si="86"/>
        <v>Ja</v>
      </c>
      <c r="EP75" s="43" t="str">
        <f t="shared" si="86"/>
        <v>Ja</v>
      </c>
      <c r="EQ75" s="43" t="str">
        <f t="shared" si="86"/>
        <v>Optie</v>
      </c>
      <c r="ER75" s="43" t="str">
        <f t="shared" si="86"/>
        <v>Nee</v>
      </c>
      <c r="ES75" s="43" t="str">
        <f t="shared" si="86"/>
        <v>Nvt</v>
      </c>
      <c r="ET75" s="43" t="str">
        <f t="shared" si="86"/>
        <v>Nvt</v>
      </c>
      <c r="EU75" s="43" t="str">
        <f t="shared" si="87"/>
        <v>Nvt</v>
      </c>
      <c r="EV75" s="43" t="str">
        <f t="shared" si="87"/>
        <v>Nvt</v>
      </c>
      <c r="EW75" s="43" t="str">
        <f t="shared" si="87"/>
        <v>Ja</v>
      </c>
      <c r="EX75" s="43" t="str">
        <f t="shared" si="87"/>
        <v>Ja</v>
      </c>
      <c r="EY75" s="43" t="str">
        <f t="shared" si="87"/>
        <v>Ja</v>
      </c>
      <c r="EZ75" s="43" t="str">
        <f t="shared" si="87"/>
        <v>Optie</v>
      </c>
      <c r="FA75" s="43" t="str">
        <f t="shared" si="87"/>
        <v>Ja</v>
      </c>
      <c r="FB75" s="43" t="str">
        <f t="shared" si="87"/>
        <v>Ja</v>
      </c>
      <c r="FC75" s="43" t="str">
        <f t="shared" si="87"/>
        <v>Ja</v>
      </c>
      <c r="FD75" s="43" t="str">
        <f t="shared" si="87"/>
        <v>Optie</v>
      </c>
      <c r="FE75" s="43" t="str">
        <f t="shared" si="88"/>
        <v>Ja</v>
      </c>
      <c r="FF75" s="43" t="str">
        <f t="shared" si="88"/>
        <v>Ja</v>
      </c>
      <c r="FG75" s="43" t="str">
        <f t="shared" si="88"/>
        <v>Optie</v>
      </c>
      <c r="FH75" s="43" t="str">
        <f t="shared" si="88"/>
        <v>Ja</v>
      </c>
      <c r="FI75" s="43" t="str">
        <f t="shared" si="88"/>
        <v>Ja</v>
      </c>
      <c r="FJ75" s="43" t="str">
        <f t="shared" si="88"/>
        <v>Ja</v>
      </c>
      <c r="FK75" s="43" t="str">
        <f t="shared" si="88"/>
        <v>Ja</v>
      </c>
      <c r="FL75" s="43" t="str">
        <f t="shared" si="88"/>
        <v>Ja</v>
      </c>
      <c r="FM75" s="43" t="str">
        <f t="shared" si="88"/>
        <v>Optie</v>
      </c>
      <c r="FN75" s="43" t="str">
        <f t="shared" si="88"/>
        <v>Optie</v>
      </c>
      <c r="FO75" s="43" t="str">
        <f t="shared" si="89"/>
        <v>Optie</v>
      </c>
      <c r="FP75" s="43" t="str">
        <f t="shared" si="89"/>
        <v>Optie</v>
      </c>
      <c r="FQ75" s="43" t="str">
        <f t="shared" si="89"/>
        <v>Nee</v>
      </c>
      <c r="FR75" s="43" t="str">
        <f t="shared" si="89"/>
        <v>Optie</v>
      </c>
      <c r="FS75" s="43" t="str">
        <f t="shared" si="89"/>
        <v>Ja</v>
      </c>
      <c r="FT75" s="43" t="str">
        <f t="shared" si="89"/>
        <v>Ja</v>
      </c>
      <c r="FU75" s="43" t="str">
        <f t="shared" si="89"/>
        <v>Ja</v>
      </c>
      <c r="FV75" s="43" t="str">
        <f t="shared" si="89"/>
        <v>Ja</v>
      </c>
      <c r="FW75" s="43" t="str">
        <f t="shared" si="89"/>
        <v>Optie</v>
      </c>
      <c r="FX75" s="43" t="str">
        <f t="shared" si="89"/>
        <v>Ja</v>
      </c>
      <c r="FY75" s="43" t="str">
        <f t="shared" si="90"/>
        <v>Ja</v>
      </c>
      <c r="FZ75" s="43" t="str">
        <f t="shared" si="90"/>
        <v>Ja</v>
      </c>
      <c r="GA75" s="43" t="str">
        <f t="shared" si="90"/>
        <v>Ja</v>
      </c>
      <c r="GB75" s="43" t="str">
        <f t="shared" si="90"/>
        <v>Ja</v>
      </c>
      <c r="GC75" s="43" t="str">
        <f t="shared" si="90"/>
        <v>Ja</v>
      </c>
      <c r="GD75" s="43" t="str">
        <f t="shared" si="90"/>
        <v>Ja</v>
      </c>
      <c r="GE75" s="43" t="str">
        <f t="shared" si="90"/>
        <v>Ja</v>
      </c>
      <c r="GF75" s="43" t="str">
        <f t="shared" si="90"/>
        <v>Nee</v>
      </c>
    </row>
    <row r="76" spans="1:188" x14ac:dyDescent="0.3">
      <c r="A76" s="45"/>
      <c r="B76" s="47" t="s">
        <v>570</v>
      </c>
      <c r="C76" s="47" t="s">
        <v>329</v>
      </c>
      <c r="D76" s="45" t="s">
        <v>337</v>
      </c>
      <c r="E76" s="45" t="s">
        <v>329</v>
      </c>
      <c r="F76" s="45" t="s">
        <v>337</v>
      </c>
      <c r="G76" s="43" t="s">
        <v>495</v>
      </c>
      <c r="H76" s="43" t="s">
        <v>497</v>
      </c>
      <c r="I76" s="119" t="s">
        <v>337</v>
      </c>
      <c r="J76" s="119" t="s">
        <v>830</v>
      </c>
      <c r="K76" s="119" t="s">
        <v>844</v>
      </c>
      <c r="L76" s="50">
        <v>11</v>
      </c>
      <c r="M76" s="119"/>
      <c r="N76" s="119"/>
      <c r="O76" s="119"/>
      <c r="P76" s="129" t="s">
        <v>507</v>
      </c>
      <c r="Q76" s="43" t="str">
        <f t="shared" si="74"/>
        <v>Ja</v>
      </c>
      <c r="R76" s="43" t="str">
        <f t="shared" si="74"/>
        <v>Ja</v>
      </c>
      <c r="S76" s="43" t="str">
        <f t="shared" si="74"/>
        <v>Optie</v>
      </c>
      <c r="T76" s="43" t="str">
        <f t="shared" si="74"/>
        <v>Ja</v>
      </c>
      <c r="U76" s="43" t="str">
        <f t="shared" si="74"/>
        <v>Ja</v>
      </c>
      <c r="V76" s="43" t="str">
        <f t="shared" si="74"/>
        <v>Ja</v>
      </c>
      <c r="W76" s="43" t="str">
        <f t="shared" si="74"/>
        <v>Nee</v>
      </c>
      <c r="X76" s="43" t="str">
        <f t="shared" si="74"/>
        <v>Ja</v>
      </c>
      <c r="Y76" s="43" t="str">
        <f t="shared" si="74"/>
        <v>Nee</v>
      </c>
      <c r="Z76" s="43" t="str">
        <f t="shared" si="74"/>
        <v>Nee</v>
      </c>
      <c r="AA76" s="43" t="str">
        <f t="shared" si="75"/>
        <v>Optie</v>
      </c>
      <c r="AB76" s="43" t="str">
        <f t="shared" si="75"/>
        <v>Nee</v>
      </c>
      <c r="AC76" s="43" t="str">
        <f t="shared" si="75"/>
        <v>Nvt</v>
      </c>
      <c r="AD76" s="43" t="str">
        <f t="shared" si="75"/>
        <v>Nvt</v>
      </c>
      <c r="AE76" s="43" t="str">
        <f t="shared" si="75"/>
        <v>Nvt</v>
      </c>
      <c r="AF76" s="43" t="str">
        <f t="shared" si="75"/>
        <v>Nvt</v>
      </c>
      <c r="AG76" s="43" t="str">
        <f t="shared" si="75"/>
        <v>Nvt</v>
      </c>
      <c r="AH76" s="43" t="str">
        <f t="shared" si="75"/>
        <v>Nvt</v>
      </c>
      <c r="AI76" s="43" t="str">
        <f t="shared" si="75"/>
        <v>Nvt</v>
      </c>
      <c r="AJ76" s="43" t="str">
        <f t="shared" si="75"/>
        <v>Nvt</v>
      </c>
      <c r="AK76" s="43" t="str">
        <f t="shared" si="76"/>
        <v>Nvt</v>
      </c>
      <c r="AL76" s="43" t="str">
        <f t="shared" si="76"/>
        <v>Nvt</v>
      </c>
      <c r="AM76" s="43" t="str">
        <f t="shared" si="76"/>
        <v>Nvt</v>
      </c>
      <c r="AN76" s="43" t="str">
        <f t="shared" si="76"/>
        <v>Nvt</v>
      </c>
      <c r="AO76" s="43" t="str">
        <f t="shared" si="76"/>
        <v>Nvt</v>
      </c>
      <c r="AP76" s="43" t="str">
        <f t="shared" si="76"/>
        <v>Nvt</v>
      </c>
      <c r="AQ76" s="43" t="str">
        <f t="shared" si="76"/>
        <v>Nvt</v>
      </c>
      <c r="AR76" s="43" t="str">
        <f t="shared" si="76"/>
        <v>Nvt</v>
      </c>
      <c r="AS76" s="43" t="str">
        <f t="shared" si="76"/>
        <v>Nvt</v>
      </c>
      <c r="AT76" s="43" t="str">
        <f t="shared" si="76"/>
        <v>Nvt</v>
      </c>
      <c r="AU76" s="43" t="str">
        <f t="shared" si="77"/>
        <v>Nvt</v>
      </c>
      <c r="AV76" s="43" t="str">
        <f t="shared" si="77"/>
        <v>Nvt</v>
      </c>
      <c r="AW76" s="43" t="str">
        <f t="shared" si="77"/>
        <v>Nvt</v>
      </c>
      <c r="AX76" s="43" t="str">
        <f t="shared" si="77"/>
        <v>Ja</v>
      </c>
      <c r="AY76" s="43" t="str">
        <f t="shared" si="77"/>
        <v>Ja</v>
      </c>
      <c r="AZ76" s="43" t="str">
        <f t="shared" si="77"/>
        <v>Nee</v>
      </c>
      <c r="BA76" s="43" t="str">
        <f t="shared" si="77"/>
        <v>Ja</v>
      </c>
      <c r="BB76" s="43" t="str">
        <f t="shared" si="77"/>
        <v>Ja</v>
      </c>
      <c r="BC76" s="43" t="str">
        <f t="shared" si="77"/>
        <v>Optie</v>
      </c>
      <c r="BD76" s="43" t="str">
        <f t="shared" si="77"/>
        <v>Ja</v>
      </c>
      <c r="BE76" s="43" t="str">
        <f t="shared" si="77"/>
        <v>Ja</v>
      </c>
      <c r="BF76" s="43" t="str">
        <f t="shared" si="77"/>
        <v>Nvt</v>
      </c>
      <c r="BG76" s="43" t="str">
        <f t="shared" si="77"/>
        <v>Nvt</v>
      </c>
      <c r="BH76" s="129" t="s">
        <v>878</v>
      </c>
      <c r="BI76" s="43" t="str">
        <f t="shared" si="78"/>
        <v>Ja</v>
      </c>
      <c r="BJ76" s="43" t="str">
        <f t="shared" si="78"/>
        <v>Ja</v>
      </c>
      <c r="BK76" s="43" t="str">
        <f t="shared" si="78"/>
        <v>Optie</v>
      </c>
      <c r="BL76" s="43" t="str">
        <f t="shared" si="78"/>
        <v>Ja</v>
      </c>
      <c r="BM76" s="43" t="str">
        <f t="shared" si="78"/>
        <v>Ja</v>
      </c>
      <c r="BN76" s="43" t="str">
        <f t="shared" si="78"/>
        <v>Ja</v>
      </c>
      <c r="BO76" s="43" t="str">
        <f t="shared" si="78"/>
        <v>Nee</v>
      </c>
      <c r="BP76" s="43" t="str">
        <f t="shared" si="78"/>
        <v>Ja</v>
      </c>
      <c r="BQ76" s="43" t="str">
        <f t="shared" si="78"/>
        <v>Nee</v>
      </c>
      <c r="BR76" s="43" t="str">
        <f t="shared" si="78"/>
        <v>Nee</v>
      </c>
      <c r="BS76" s="43" t="str">
        <f t="shared" si="79"/>
        <v>Ja</v>
      </c>
      <c r="BT76" s="43" t="str">
        <f t="shared" si="79"/>
        <v>Ja</v>
      </c>
      <c r="BU76" s="43" t="str">
        <f t="shared" si="79"/>
        <v>Ja</v>
      </c>
      <c r="BV76" s="43" t="str">
        <f t="shared" si="79"/>
        <v>Ja</v>
      </c>
      <c r="BW76" s="43" t="str">
        <f t="shared" si="79"/>
        <v>Ja</v>
      </c>
      <c r="BX76" s="43" t="str">
        <f t="shared" si="79"/>
        <v>Nee</v>
      </c>
      <c r="BY76" s="43" t="str">
        <f t="shared" si="79"/>
        <v>Ja</v>
      </c>
      <c r="BZ76" s="43" t="str">
        <f t="shared" si="79"/>
        <v>Optie</v>
      </c>
      <c r="CA76" s="43" t="str">
        <f t="shared" si="79"/>
        <v>Ja</v>
      </c>
      <c r="CB76" s="43" t="str">
        <f t="shared" si="79"/>
        <v>Ja</v>
      </c>
      <c r="CC76" s="43" t="str">
        <f t="shared" si="80"/>
        <v>Nee</v>
      </c>
      <c r="CD76" s="43" t="str">
        <f t="shared" si="80"/>
        <v>Ja</v>
      </c>
      <c r="CE76" s="43" t="str">
        <f t="shared" si="80"/>
        <v>Nee</v>
      </c>
      <c r="CF76" s="43" t="str">
        <f t="shared" si="80"/>
        <v>Nvt</v>
      </c>
      <c r="CG76" s="43" t="str">
        <f t="shared" si="80"/>
        <v>Nvt</v>
      </c>
      <c r="CH76" s="43" t="str">
        <f t="shared" si="80"/>
        <v>Nvt</v>
      </c>
      <c r="CI76" s="43" t="str">
        <f t="shared" si="80"/>
        <v>Nvt</v>
      </c>
      <c r="CJ76" s="43" t="str">
        <f t="shared" si="80"/>
        <v>Nvt</v>
      </c>
      <c r="CK76" s="43" t="str">
        <f t="shared" si="80"/>
        <v>Nvt</v>
      </c>
      <c r="CL76" s="43" t="str">
        <f t="shared" si="80"/>
        <v>Nvt</v>
      </c>
      <c r="CM76" s="43" t="str">
        <f t="shared" si="81"/>
        <v>Nvt</v>
      </c>
      <c r="CN76" s="43" t="str">
        <f t="shared" si="81"/>
        <v>Nvt</v>
      </c>
      <c r="CO76" s="43" t="str">
        <f t="shared" si="81"/>
        <v>Nvt</v>
      </c>
      <c r="CP76" s="43" t="str">
        <f t="shared" si="81"/>
        <v>Nvt</v>
      </c>
      <c r="CQ76" s="43" t="str">
        <f t="shared" si="81"/>
        <v>Nvt</v>
      </c>
      <c r="CR76" s="43" t="str">
        <f t="shared" si="81"/>
        <v>Nvt</v>
      </c>
      <c r="CS76" s="43" t="str">
        <f t="shared" si="81"/>
        <v>Nvt</v>
      </c>
      <c r="CT76" s="43" t="str">
        <f t="shared" si="81"/>
        <v>Nvt</v>
      </c>
      <c r="CU76" s="43" t="str">
        <f t="shared" si="81"/>
        <v>Nvt</v>
      </c>
      <c r="CV76" s="43" t="str">
        <f t="shared" si="81"/>
        <v>Nvt</v>
      </c>
      <c r="CW76" s="43" t="str">
        <f t="shared" si="82"/>
        <v>Nvt</v>
      </c>
      <c r="CX76" s="43" t="str">
        <f t="shared" si="82"/>
        <v>Nvt</v>
      </c>
      <c r="CY76" s="43" t="str">
        <f t="shared" si="82"/>
        <v>Nvt</v>
      </c>
      <c r="CZ76" s="43" t="str">
        <f t="shared" si="82"/>
        <v>Nvt</v>
      </c>
      <c r="DA76" s="43" t="str">
        <f t="shared" si="82"/>
        <v>Nvt</v>
      </c>
      <c r="DB76" s="43" t="str">
        <f t="shared" si="82"/>
        <v>Nvt</v>
      </c>
      <c r="DC76" s="43" t="str">
        <f t="shared" si="82"/>
        <v>Nvt</v>
      </c>
      <c r="DD76" s="43" t="str">
        <f t="shared" si="82"/>
        <v>Nvt</v>
      </c>
      <c r="DE76" s="43" t="str">
        <f t="shared" si="82"/>
        <v>Nvt</v>
      </c>
      <c r="DF76" s="43" t="str">
        <f t="shared" si="82"/>
        <v>Nvt</v>
      </c>
      <c r="DG76" s="43" t="str">
        <f t="shared" si="83"/>
        <v>Nvt</v>
      </c>
      <c r="DH76" s="43" t="str">
        <f t="shared" si="83"/>
        <v>Nvt</v>
      </c>
      <c r="DI76" s="43" t="str">
        <f t="shared" si="83"/>
        <v>Nvt</v>
      </c>
      <c r="DJ76" s="43" t="str">
        <f t="shared" si="83"/>
        <v>Nvt</v>
      </c>
      <c r="DK76" s="43" t="str">
        <f t="shared" si="83"/>
        <v>Nvt</v>
      </c>
      <c r="DL76" s="43" t="str">
        <f t="shared" si="83"/>
        <v>Nvt</v>
      </c>
      <c r="DM76" s="43" t="str">
        <f t="shared" si="83"/>
        <v>Nvt</v>
      </c>
      <c r="DN76" s="43" t="str">
        <f t="shared" si="83"/>
        <v>Nvt</v>
      </c>
      <c r="DO76" s="43" t="str">
        <f t="shared" si="83"/>
        <v>Nvt</v>
      </c>
      <c r="DP76" s="43" t="str">
        <f t="shared" si="83"/>
        <v>Nvt</v>
      </c>
      <c r="DQ76" s="43" t="str">
        <f t="shared" si="84"/>
        <v>Nvt</v>
      </c>
      <c r="DR76" s="43" t="str">
        <f t="shared" si="84"/>
        <v>Nvt</v>
      </c>
      <c r="DS76" s="43" t="str">
        <f t="shared" si="84"/>
        <v>Nvt</v>
      </c>
      <c r="DT76" s="43" t="str">
        <f t="shared" si="84"/>
        <v>Nvt</v>
      </c>
      <c r="DU76" s="43" t="str">
        <f t="shared" si="84"/>
        <v>Nvt</v>
      </c>
      <c r="DV76" s="43" t="str">
        <f t="shared" si="84"/>
        <v>Nvt</v>
      </c>
      <c r="DW76" s="43" t="str">
        <f t="shared" si="84"/>
        <v>Nvt</v>
      </c>
      <c r="DX76" s="43" t="str">
        <f t="shared" si="84"/>
        <v>Nvt</v>
      </c>
      <c r="DY76" s="43" t="str">
        <f t="shared" si="84"/>
        <v>Nvt</v>
      </c>
      <c r="DZ76" s="43" t="str">
        <f t="shared" si="84"/>
        <v>Nvt</v>
      </c>
      <c r="EA76" s="43" t="str">
        <f t="shared" si="85"/>
        <v>Nvt</v>
      </c>
      <c r="EB76" s="43" t="str">
        <f t="shared" si="85"/>
        <v>Nvt</v>
      </c>
      <c r="EC76" s="43" t="str">
        <f t="shared" si="85"/>
        <v>Nvt</v>
      </c>
      <c r="ED76" s="43" t="str">
        <f t="shared" si="85"/>
        <v>Ja</v>
      </c>
      <c r="EE76" s="43" t="str">
        <f t="shared" si="85"/>
        <v>Ja</v>
      </c>
      <c r="EF76" s="43" t="str">
        <f t="shared" si="85"/>
        <v>Ja</v>
      </c>
      <c r="EG76" s="43" t="str">
        <f t="shared" si="85"/>
        <v>Nee</v>
      </c>
      <c r="EH76" s="43" t="str">
        <f t="shared" si="85"/>
        <v>Nvt</v>
      </c>
      <c r="EI76" s="43" t="str">
        <f t="shared" si="85"/>
        <v>Nvt</v>
      </c>
      <c r="EJ76" s="43" t="str">
        <f t="shared" si="85"/>
        <v>Nvt</v>
      </c>
      <c r="EK76" s="43" t="str">
        <f t="shared" si="86"/>
        <v>Nvt</v>
      </c>
      <c r="EL76" s="43" t="str">
        <f t="shared" si="86"/>
        <v>Nvt</v>
      </c>
      <c r="EM76" s="43" t="str">
        <f t="shared" si="86"/>
        <v>Nee</v>
      </c>
      <c r="EN76" s="43" t="str">
        <f t="shared" si="86"/>
        <v>Nvt</v>
      </c>
      <c r="EO76" s="43" t="str">
        <f t="shared" si="86"/>
        <v>Nee</v>
      </c>
      <c r="EP76" s="43" t="str">
        <f t="shared" si="86"/>
        <v>Nvt</v>
      </c>
      <c r="EQ76" s="43" t="str">
        <f t="shared" si="86"/>
        <v>Nee</v>
      </c>
      <c r="ER76" s="43" t="str">
        <f t="shared" si="86"/>
        <v>Nee</v>
      </c>
      <c r="ES76" s="43" t="str">
        <f t="shared" si="86"/>
        <v>Nvt</v>
      </c>
      <c r="ET76" s="43" t="str">
        <f t="shared" si="86"/>
        <v>Nvt</v>
      </c>
      <c r="EU76" s="43" t="str">
        <f t="shared" si="87"/>
        <v>Nvt</v>
      </c>
      <c r="EV76" s="43" t="str">
        <f t="shared" si="87"/>
        <v>Nvt</v>
      </c>
      <c r="EW76" s="43" t="str">
        <f t="shared" si="87"/>
        <v>Nee</v>
      </c>
      <c r="EX76" s="43" t="str">
        <f t="shared" si="87"/>
        <v>Nvt</v>
      </c>
      <c r="EY76" s="43" t="str">
        <f t="shared" si="87"/>
        <v>Nvt</v>
      </c>
      <c r="EZ76" s="43" t="str">
        <f t="shared" si="87"/>
        <v>Nvt</v>
      </c>
      <c r="FA76" s="43" t="str">
        <f t="shared" si="87"/>
        <v>Nvt</v>
      </c>
      <c r="FB76" s="43" t="str">
        <f t="shared" si="87"/>
        <v>Nvt</v>
      </c>
      <c r="FC76" s="43" t="str">
        <f t="shared" si="87"/>
        <v>Nvt</v>
      </c>
      <c r="FD76" s="43" t="str">
        <f t="shared" si="87"/>
        <v>Nee</v>
      </c>
      <c r="FE76" s="43" t="str">
        <f t="shared" si="88"/>
        <v>Nvt</v>
      </c>
      <c r="FF76" s="43" t="str">
        <f t="shared" si="88"/>
        <v>Nvt</v>
      </c>
      <c r="FG76" s="43" t="str">
        <f t="shared" si="88"/>
        <v>Nvt</v>
      </c>
      <c r="FH76" s="43" t="str">
        <f t="shared" si="88"/>
        <v>Ja</v>
      </c>
      <c r="FI76" s="43" t="str">
        <f t="shared" si="88"/>
        <v>Ja</v>
      </c>
      <c r="FJ76" s="43" t="str">
        <f t="shared" si="88"/>
        <v>Ja</v>
      </c>
      <c r="FK76" s="43" t="str">
        <f t="shared" si="88"/>
        <v>Ja</v>
      </c>
      <c r="FL76" s="43" t="str">
        <f t="shared" si="88"/>
        <v>Ja</v>
      </c>
      <c r="FM76" s="43" t="str">
        <f t="shared" si="88"/>
        <v>Optie</v>
      </c>
      <c r="FN76" s="43" t="str">
        <f t="shared" si="88"/>
        <v>Optie</v>
      </c>
      <c r="FO76" s="43" t="str">
        <f t="shared" si="89"/>
        <v>Optie</v>
      </c>
      <c r="FP76" s="43" t="str">
        <f t="shared" si="89"/>
        <v>Optie</v>
      </c>
      <c r="FQ76" s="43" t="str">
        <f t="shared" si="89"/>
        <v>Nee</v>
      </c>
      <c r="FR76" s="43" t="str">
        <f t="shared" si="89"/>
        <v>Optie</v>
      </c>
      <c r="FS76" s="43" t="str">
        <f t="shared" si="89"/>
        <v>Ja</v>
      </c>
      <c r="FT76" s="43" t="str">
        <f t="shared" si="89"/>
        <v>Ja</v>
      </c>
      <c r="FU76" s="43" t="str">
        <f t="shared" si="89"/>
        <v>Ja</v>
      </c>
      <c r="FV76" s="43" t="str">
        <f t="shared" si="89"/>
        <v>Ja</v>
      </c>
      <c r="FW76" s="43" t="str">
        <f t="shared" si="89"/>
        <v>Optie</v>
      </c>
      <c r="FX76" s="43" t="str">
        <f t="shared" si="89"/>
        <v>Ja</v>
      </c>
      <c r="FY76" s="43" t="str">
        <f t="shared" si="90"/>
        <v>Ja</v>
      </c>
      <c r="FZ76" s="43" t="str">
        <f t="shared" si="90"/>
        <v>Ja</v>
      </c>
      <c r="GA76" s="43" t="str">
        <f t="shared" si="90"/>
        <v>Ja</v>
      </c>
      <c r="GB76" s="43" t="str">
        <f t="shared" si="90"/>
        <v>Ja</v>
      </c>
      <c r="GC76" s="43" t="str">
        <f t="shared" si="90"/>
        <v>Ja</v>
      </c>
      <c r="GD76" s="43" t="str">
        <f t="shared" si="90"/>
        <v>Ja</v>
      </c>
      <c r="GE76" s="43" t="str">
        <f t="shared" si="90"/>
        <v>Ja</v>
      </c>
      <c r="GF76" s="43" t="str">
        <f t="shared" si="90"/>
        <v>Nee</v>
      </c>
    </row>
    <row r="77" spans="1:188" x14ac:dyDescent="0.3">
      <c r="A77" s="45"/>
      <c r="B77" s="47" t="s">
        <v>571</v>
      </c>
      <c r="C77" s="47" t="s">
        <v>502</v>
      </c>
      <c r="D77" s="45" t="s">
        <v>329</v>
      </c>
      <c r="E77" s="45" t="s">
        <v>329</v>
      </c>
      <c r="F77" s="45" t="s">
        <v>433</v>
      </c>
      <c r="G77" s="43" t="s">
        <v>499</v>
      </c>
      <c r="H77" s="43" t="s">
        <v>497</v>
      </c>
      <c r="I77" s="119" t="s">
        <v>337</v>
      </c>
      <c r="J77" s="119" t="s">
        <v>829</v>
      </c>
      <c r="K77" s="119" t="s">
        <v>852</v>
      </c>
      <c r="L77" s="50">
        <v>9</v>
      </c>
      <c r="M77" s="119"/>
      <c r="N77" s="119"/>
      <c r="O77" s="119"/>
      <c r="P77" s="129" t="s">
        <v>507</v>
      </c>
      <c r="Q77" s="43" t="str">
        <f t="shared" si="74"/>
        <v>Ja</v>
      </c>
      <c r="R77" s="43" t="str">
        <f t="shared" si="74"/>
        <v>Ja</v>
      </c>
      <c r="S77" s="43" t="str">
        <f t="shared" si="74"/>
        <v>Optie</v>
      </c>
      <c r="T77" s="43" t="str">
        <f t="shared" si="74"/>
        <v>Ja</v>
      </c>
      <c r="U77" s="43" t="str">
        <f t="shared" si="74"/>
        <v>Ja</v>
      </c>
      <c r="V77" s="43" t="str">
        <f t="shared" si="74"/>
        <v>Ja</v>
      </c>
      <c r="W77" s="43" t="str">
        <f t="shared" si="74"/>
        <v>Nee</v>
      </c>
      <c r="X77" s="43" t="str">
        <f t="shared" si="74"/>
        <v>Ja</v>
      </c>
      <c r="Y77" s="43" t="str">
        <f t="shared" si="74"/>
        <v>Nee</v>
      </c>
      <c r="Z77" s="43" t="str">
        <f t="shared" si="74"/>
        <v>Nee</v>
      </c>
      <c r="AA77" s="43" t="str">
        <f t="shared" si="75"/>
        <v>Optie</v>
      </c>
      <c r="AB77" s="43" t="str">
        <f t="shared" si="75"/>
        <v>Nee</v>
      </c>
      <c r="AC77" s="43" t="str">
        <f t="shared" si="75"/>
        <v>Nvt</v>
      </c>
      <c r="AD77" s="43" t="str">
        <f t="shared" si="75"/>
        <v>Nvt</v>
      </c>
      <c r="AE77" s="43" t="str">
        <f t="shared" si="75"/>
        <v>Nvt</v>
      </c>
      <c r="AF77" s="43" t="str">
        <f t="shared" si="75"/>
        <v>Nvt</v>
      </c>
      <c r="AG77" s="43" t="str">
        <f t="shared" si="75"/>
        <v>Nvt</v>
      </c>
      <c r="AH77" s="43" t="str">
        <f t="shared" si="75"/>
        <v>Nvt</v>
      </c>
      <c r="AI77" s="43" t="str">
        <f t="shared" si="75"/>
        <v>Nvt</v>
      </c>
      <c r="AJ77" s="43" t="str">
        <f t="shared" si="75"/>
        <v>Nvt</v>
      </c>
      <c r="AK77" s="43" t="str">
        <f t="shared" si="76"/>
        <v>Nvt</v>
      </c>
      <c r="AL77" s="43" t="str">
        <f t="shared" si="76"/>
        <v>Nvt</v>
      </c>
      <c r="AM77" s="43" t="str">
        <f t="shared" si="76"/>
        <v>Nvt</v>
      </c>
      <c r="AN77" s="43" t="str">
        <f t="shared" si="76"/>
        <v>Nvt</v>
      </c>
      <c r="AO77" s="43" t="str">
        <f t="shared" si="76"/>
        <v>Nvt</v>
      </c>
      <c r="AP77" s="43" t="str">
        <f t="shared" si="76"/>
        <v>Nvt</v>
      </c>
      <c r="AQ77" s="43" t="str">
        <f t="shared" si="76"/>
        <v>Nvt</v>
      </c>
      <c r="AR77" s="43" t="str">
        <f t="shared" si="76"/>
        <v>Nvt</v>
      </c>
      <c r="AS77" s="43" t="str">
        <f t="shared" si="76"/>
        <v>Nvt</v>
      </c>
      <c r="AT77" s="43" t="str">
        <f t="shared" si="76"/>
        <v>Nvt</v>
      </c>
      <c r="AU77" s="43" t="str">
        <f t="shared" si="77"/>
        <v>Nvt</v>
      </c>
      <c r="AV77" s="43" t="str">
        <f t="shared" si="77"/>
        <v>Nvt</v>
      </c>
      <c r="AW77" s="43" t="str">
        <f t="shared" si="77"/>
        <v>Nvt</v>
      </c>
      <c r="AX77" s="43" t="str">
        <f t="shared" si="77"/>
        <v>Ja</v>
      </c>
      <c r="AY77" s="43" t="str">
        <f t="shared" si="77"/>
        <v>Ja</v>
      </c>
      <c r="AZ77" s="43" t="str">
        <f t="shared" si="77"/>
        <v>Nee</v>
      </c>
      <c r="BA77" s="43" t="str">
        <f t="shared" si="77"/>
        <v>Ja</v>
      </c>
      <c r="BB77" s="43" t="str">
        <f t="shared" si="77"/>
        <v>Ja</v>
      </c>
      <c r="BC77" s="43" t="str">
        <f t="shared" si="77"/>
        <v>Optie</v>
      </c>
      <c r="BD77" s="43" t="str">
        <f t="shared" si="77"/>
        <v>Ja</v>
      </c>
      <c r="BE77" s="43" t="str">
        <f t="shared" si="77"/>
        <v>Ja</v>
      </c>
      <c r="BF77" s="43" t="str">
        <f t="shared" si="77"/>
        <v>Nvt</v>
      </c>
      <c r="BG77" s="43" t="str">
        <f t="shared" si="77"/>
        <v>Nvt</v>
      </c>
      <c r="BH77" s="129" t="s">
        <v>878</v>
      </c>
      <c r="BI77" s="43" t="str">
        <f t="shared" si="78"/>
        <v>Ja</v>
      </c>
      <c r="BJ77" s="43" t="str">
        <f t="shared" si="78"/>
        <v>Ja</v>
      </c>
      <c r="BK77" s="43" t="str">
        <f t="shared" si="78"/>
        <v>Optie</v>
      </c>
      <c r="BL77" s="43" t="str">
        <f t="shared" si="78"/>
        <v>Ja</v>
      </c>
      <c r="BM77" s="43" t="str">
        <f t="shared" si="78"/>
        <v>Ja</v>
      </c>
      <c r="BN77" s="43" t="str">
        <f t="shared" si="78"/>
        <v>Ja</v>
      </c>
      <c r="BO77" s="43" t="str">
        <f t="shared" si="78"/>
        <v>Nee</v>
      </c>
      <c r="BP77" s="43" t="str">
        <f t="shared" si="78"/>
        <v>Ja</v>
      </c>
      <c r="BQ77" s="43" t="str">
        <f t="shared" si="78"/>
        <v>Nee</v>
      </c>
      <c r="BR77" s="43" t="str">
        <f t="shared" si="78"/>
        <v>Nee</v>
      </c>
      <c r="BS77" s="43" t="str">
        <f t="shared" si="79"/>
        <v>Ja</v>
      </c>
      <c r="BT77" s="43" t="str">
        <f t="shared" si="79"/>
        <v>Ja</v>
      </c>
      <c r="BU77" s="43" t="str">
        <f t="shared" si="79"/>
        <v>Ja</v>
      </c>
      <c r="BV77" s="43" t="str">
        <f t="shared" si="79"/>
        <v>Ja</v>
      </c>
      <c r="BW77" s="43" t="str">
        <f t="shared" si="79"/>
        <v>Ja</v>
      </c>
      <c r="BX77" s="43" t="str">
        <f t="shared" si="79"/>
        <v>Ja</v>
      </c>
      <c r="BY77" s="43" t="str">
        <f t="shared" si="79"/>
        <v>Ja</v>
      </c>
      <c r="BZ77" s="43" t="str">
        <f t="shared" si="79"/>
        <v>Optie</v>
      </c>
      <c r="CA77" s="43" t="str">
        <f t="shared" si="79"/>
        <v>Ja</v>
      </c>
      <c r="CB77" s="43" t="str">
        <f t="shared" si="79"/>
        <v>Ja</v>
      </c>
      <c r="CC77" s="43" t="str">
        <f t="shared" si="80"/>
        <v>Nee</v>
      </c>
      <c r="CD77" s="43" t="str">
        <f t="shared" si="80"/>
        <v>Ja</v>
      </c>
      <c r="CE77" s="43" t="str">
        <f t="shared" si="80"/>
        <v>Nee</v>
      </c>
      <c r="CF77" s="43" t="str">
        <f t="shared" si="80"/>
        <v>Nvt</v>
      </c>
      <c r="CG77" s="43" t="str">
        <f t="shared" si="80"/>
        <v>Nvt</v>
      </c>
      <c r="CH77" s="43" t="str">
        <f t="shared" si="80"/>
        <v>Nvt</v>
      </c>
      <c r="CI77" s="43" t="str">
        <f t="shared" si="80"/>
        <v>Nvt</v>
      </c>
      <c r="CJ77" s="43" t="str">
        <f t="shared" si="80"/>
        <v>Nvt</v>
      </c>
      <c r="CK77" s="43" t="str">
        <f t="shared" si="80"/>
        <v>Nvt</v>
      </c>
      <c r="CL77" s="43" t="str">
        <f t="shared" si="80"/>
        <v>Nvt</v>
      </c>
      <c r="CM77" s="43" t="str">
        <f t="shared" si="81"/>
        <v>Nvt</v>
      </c>
      <c r="CN77" s="43" t="str">
        <f t="shared" si="81"/>
        <v>Nvt</v>
      </c>
      <c r="CO77" s="43" t="str">
        <f t="shared" si="81"/>
        <v>Nvt</v>
      </c>
      <c r="CP77" s="43" t="str">
        <f t="shared" si="81"/>
        <v>Nvt</v>
      </c>
      <c r="CQ77" s="43" t="str">
        <f t="shared" si="81"/>
        <v>Nvt</v>
      </c>
      <c r="CR77" s="43" t="str">
        <f t="shared" si="81"/>
        <v>Nvt</v>
      </c>
      <c r="CS77" s="43" t="str">
        <f t="shared" si="81"/>
        <v>Nvt</v>
      </c>
      <c r="CT77" s="43" t="str">
        <f t="shared" si="81"/>
        <v>Nvt</v>
      </c>
      <c r="CU77" s="43" t="str">
        <f t="shared" si="81"/>
        <v>Nvt</v>
      </c>
      <c r="CV77" s="43" t="str">
        <f t="shared" si="81"/>
        <v>Nvt</v>
      </c>
      <c r="CW77" s="43" t="str">
        <f t="shared" si="82"/>
        <v>Nvt</v>
      </c>
      <c r="CX77" s="43" t="str">
        <f t="shared" si="82"/>
        <v>Nvt</v>
      </c>
      <c r="CY77" s="43" t="str">
        <f t="shared" si="82"/>
        <v>Nvt</v>
      </c>
      <c r="CZ77" s="43" t="str">
        <f t="shared" si="82"/>
        <v>Nvt</v>
      </c>
      <c r="DA77" s="43" t="str">
        <f t="shared" si="82"/>
        <v>Nvt</v>
      </c>
      <c r="DB77" s="43" t="str">
        <f t="shared" si="82"/>
        <v>Nvt</v>
      </c>
      <c r="DC77" s="43" t="str">
        <f t="shared" si="82"/>
        <v>Nvt</v>
      </c>
      <c r="DD77" s="43" t="str">
        <f t="shared" si="82"/>
        <v>Nvt</v>
      </c>
      <c r="DE77" s="43" t="str">
        <f t="shared" si="82"/>
        <v>Nvt</v>
      </c>
      <c r="DF77" s="43" t="str">
        <f t="shared" si="82"/>
        <v>Nvt</v>
      </c>
      <c r="DG77" s="43" t="str">
        <f t="shared" si="83"/>
        <v>Nvt</v>
      </c>
      <c r="DH77" s="43" t="str">
        <f t="shared" si="83"/>
        <v>Nvt</v>
      </c>
      <c r="DI77" s="43" t="str">
        <f t="shared" si="83"/>
        <v>Nvt</v>
      </c>
      <c r="DJ77" s="43" t="str">
        <f t="shared" si="83"/>
        <v>Nvt</v>
      </c>
      <c r="DK77" s="43" t="str">
        <f t="shared" si="83"/>
        <v>Nvt</v>
      </c>
      <c r="DL77" s="43" t="str">
        <f t="shared" si="83"/>
        <v>Nvt</v>
      </c>
      <c r="DM77" s="43" t="str">
        <f t="shared" si="83"/>
        <v>Nvt</v>
      </c>
      <c r="DN77" s="43" t="str">
        <f t="shared" si="83"/>
        <v>Nvt</v>
      </c>
      <c r="DO77" s="43" t="str">
        <f t="shared" si="83"/>
        <v>Nvt</v>
      </c>
      <c r="DP77" s="43" t="str">
        <f t="shared" si="83"/>
        <v>Nvt</v>
      </c>
      <c r="DQ77" s="43" t="str">
        <f t="shared" si="84"/>
        <v>Nvt</v>
      </c>
      <c r="DR77" s="43" t="str">
        <f t="shared" si="84"/>
        <v>Nvt</v>
      </c>
      <c r="DS77" s="43" t="str">
        <f t="shared" si="84"/>
        <v>Nvt</v>
      </c>
      <c r="DT77" s="43" t="str">
        <f t="shared" si="84"/>
        <v>Nvt</v>
      </c>
      <c r="DU77" s="43" t="str">
        <f t="shared" si="84"/>
        <v>Nvt</v>
      </c>
      <c r="DV77" s="43" t="str">
        <f t="shared" si="84"/>
        <v>Nvt</v>
      </c>
      <c r="DW77" s="43" t="str">
        <f t="shared" si="84"/>
        <v>Nvt</v>
      </c>
      <c r="DX77" s="43" t="str">
        <f t="shared" si="84"/>
        <v>Nvt</v>
      </c>
      <c r="DY77" s="43" t="str">
        <f t="shared" si="84"/>
        <v>Nvt</v>
      </c>
      <c r="DZ77" s="43" t="str">
        <f t="shared" si="84"/>
        <v>Nvt</v>
      </c>
      <c r="EA77" s="43" t="str">
        <f t="shared" si="85"/>
        <v>Nvt</v>
      </c>
      <c r="EB77" s="43" t="str">
        <f t="shared" si="85"/>
        <v>Nvt</v>
      </c>
      <c r="EC77" s="43" t="str">
        <f t="shared" si="85"/>
        <v>Nvt</v>
      </c>
      <c r="ED77" s="43" t="str">
        <f t="shared" si="85"/>
        <v>Ja</v>
      </c>
      <c r="EE77" s="43" t="str">
        <f t="shared" si="85"/>
        <v>Ja</v>
      </c>
      <c r="EF77" s="43" t="str">
        <f t="shared" si="85"/>
        <v>Ja</v>
      </c>
      <c r="EG77" s="43" t="str">
        <f t="shared" si="85"/>
        <v>Optie</v>
      </c>
      <c r="EH77" s="43" t="str">
        <f t="shared" si="85"/>
        <v>Ja</v>
      </c>
      <c r="EI77" s="43" t="str">
        <f t="shared" si="85"/>
        <v>Ja</v>
      </c>
      <c r="EJ77" s="43" t="str">
        <f t="shared" si="85"/>
        <v>Ja</v>
      </c>
      <c r="EK77" s="43" t="str">
        <f t="shared" si="86"/>
        <v>Ja</v>
      </c>
      <c r="EL77" s="43" t="str">
        <f t="shared" si="86"/>
        <v>Ja</v>
      </c>
      <c r="EM77" s="43" t="str">
        <f t="shared" si="86"/>
        <v>Optie</v>
      </c>
      <c r="EN77" s="43" t="str">
        <f t="shared" si="86"/>
        <v>Ja</v>
      </c>
      <c r="EO77" s="43" t="str">
        <f t="shared" si="86"/>
        <v>Ja</v>
      </c>
      <c r="EP77" s="43" t="str">
        <f t="shared" si="86"/>
        <v>Ja</v>
      </c>
      <c r="EQ77" s="43" t="str">
        <f t="shared" si="86"/>
        <v>Optie</v>
      </c>
      <c r="ER77" s="43" t="str">
        <f t="shared" si="86"/>
        <v>Nee</v>
      </c>
      <c r="ES77" s="43" t="str">
        <f t="shared" si="86"/>
        <v>Nvt</v>
      </c>
      <c r="ET77" s="43" t="str">
        <f t="shared" si="86"/>
        <v>Nvt</v>
      </c>
      <c r="EU77" s="43" t="str">
        <f t="shared" si="87"/>
        <v>Nvt</v>
      </c>
      <c r="EV77" s="43" t="str">
        <f t="shared" si="87"/>
        <v>Nvt</v>
      </c>
      <c r="EW77" s="43" t="str">
        <f t="shared" si="87"/>
        <v>Ja</v>
      </c>
      <c r="EX77" s="43" t="str">
        <f t="shared" si="87"/>
        <v>Ja</v>
      </c>
      <c r="EY77" s="43" t="str">
        <f t="shared" si="87"/>
        <v>Ja</v>
      </c>
      <c r="EZ77" s="43" t="str">
        <f t="shared" si="87"/>
        <v>Optie</v>
      </c>
      <c r="FA77" s="43" t="str">
        <f t="shared" si="87"/>
        <v>Ja</v>
      </c>
      <c r="FB77" s="43" t="str">
        <f t="shared" si="87"/>
        <v>Ja</v>
      </c>
      <c r="FC77" s="43" t="str">
        <f t="shared" si="87"/>
        <v>Ja</v>
      </c>
      <c r="FD77" s="43" t="str">
        <f t="shared" si="87"/>
        <v>Optie</v>
      </c>
      <c r="FE77" s="43" t="str">
        <f t="shared" si="88"/>
        <v>Ja</v>
      </c>
      <c r="FF77" s="43" t="str">
        <f t="shared" si="88"/>
        <v>Ja</v>
      </c>
      <c r="FG77" s="43" t="str">
        <f t="shared" si="88"/>
        <v>Optie</v>
      </c>
      <c r="FH77" s="43" t="str">
        <f t="shared" si="88"/>
        <v>Ja</v>
      </c>
      <c r="FI77" s="43" t="str">
        <f t="shared" si="88"/>
        <v>Ja</v>
      </c>
      <c r="FJ77" s="43" t="str">
        <f t="shared" si="88"/>
        <v>Ja</v>
      </c>
      <c r="FK77" s="43" t="str">
        <f t="shared" si="88"/>
        <v>Ja</v>
      </c>
      <c r="FL77" s="43" t="str">
        <f t="shared" si="88"/>
        <v>Ja</v>
      </c>
      <c r="FM77" s="43" t="str">
        <f t="shared" si="88"/>
        <v>Optie</v>
      </c>
      <c r="FN77" s="43" t="str">
        <f t="shared" si="88"/>
        <v>Optie</v>
      </c>
      <c r="FO77" s="43" t="str">
        <f t="shared" si="89"/>
        <v>Optie</v>
      </c>
      <c r="FP77" s="43" t="str">
        <f t="shared" si="89"/>
        <v>Optie</v>
      </c>
      <c r="FQ77" s="43" t="str">
        <f t="shared" si="89"/>
        <v>Nee</v>
      </c>
      <c r="FR77" s="43" t="str">
        <f t="shared" si="89"/>
        <v>Optie</v>
      </c>
      <c r="FS77" s="43" t="str">
        <f t="shared" si="89"/>
        <v>Ja</v>
      </c>
      <c r="FT77" s="43" t="str">
        <f t="shared" si="89"/>
        <v>Ja</v>
      </c>
      <c r="FU77" s="43" t="str">
        <f t="shared" si="89"/>
        <v>Ja</v>
      </c>
      <c r="FV77" s="43" t="str">
        <f t="shared" si="89"/>
        <v>Ja</v>
      </c>
      <c r="FW77" s="43" t="str">
        <f t="shared" si="89"/>
        <v>Optie</v>
      </c>
      <c r="FX77" s="43" t="str">
        <f t="shared" si="89"/>
        <v>Ja</v>
      </c>
      <c r="FY77" s="43" t="str">
        <f t="shared" si="90"/>
        <v>Ja</v>
      </c>
      <c r="FZ77" s="43" t="str">
        <f t="shared" si="90"/>
        <v>Ja</v>
      </c>
      <c r="GA77" s="43" t="str">
        <f t="shared" si="90"/>
        <v>Ja</v>
      </c>
      <c r="GB77" s="43" t="str">
        <f t="shared" si="90"/>
        <v>Ja</v>
      </c>
      <c r="GC77" s="43" t="str">
        <f t="shared" si="90"/>
        <v>Ja</v>
      </c>
      <c r="GD77" s="43" t="str">
        <f t="shared" si="90"/>
        <v>Ja</v>
      </c>
      <c r="GE77" s="43" t="str">
        <f t="shared" si="90"/>
        <v>Ja</v>
      </c>
      <c r="GF77" s="43" t="str">
        <f t="shared" si="90"/>
        <v>Nee</v>
      </c>
    </row>
    <row r="78" spans="1:188" x14ac:dyDescent="0.3">
      <c r="A78" s="45"/>
      <c r="B78" s="47" t="s">
        <v>571</v>
      </c>
      <c r="C78" s="47" t="s">
        <v>502</v>
      </c>
      <c r="D78" s="45" t="s">
        <v>329</v>
      </c>
      <c r="E78" s="45" t="s">
        <v>330</v>
      </c>
      <c r="F78" s="45" t="s">
        <v>433</v>
      </c>
      <c r="G78" s="43" t="s">
        <v>499</v>
      </c>
      <c r="H78" s="43" t="s">
        <v>497</v>
      </c>
      <c r="I78" s="119" t="s">
        <v>337</v>
      </c>
      <c r="J78" s="119" t="s">
        <v>831</v>
      </c>
      <c r="K78" s="119" t="s">
        <v>853</v>
      </c>
      <c r="L78" s="50">
        <v>17</v>
      </c>
      <c r="M78" s="119"/>
      <c r="N78" s="119"/>
      <c r="O78" s="119"/>
      <c r="P78" s="129" t="s">
        <v>507</v>
      </c>
      <c r="Q78" s="43" t="str">
        <f t="shared" si="74"/>
        <v>Ja</v>
      </c>
      <c r="R78" s="43" t="str">
        <f t="shared" si="74"/>
        <v>Ja</v>
      </c>
      <c r="S78" s="43" t="str">
        <f t="shared" si="74"/>
        <v>Optie</v>
      </c>
      <c r="T78" s="43" t="str">
        <f t="shared" si="74"/>
        <v>Ja</v>
      </c>
      <c r="U78" s="43" t="str">
        <f t="shared" si="74"/>
        <v>Ja</v>
      </c>
      <c r="V78" s="43" t="str">
        <f t="shared" si="74"/>
        <v>Ja</v>
      </c>
      <c r="W78" s="43" t="str">
        <f t="shared" si="74"/>
        <v>Nee</v>
      </c>
      <c r="X78" s="43" t="str">
        <f t="shared" si="74"/>
        <v>Ja</v>
      </c>
      <c r="Y78" s="43" t="str">
        <f t="shared" si="74"/>
        <v>Nee</v>
      </c>
      <c r="Z78" s="43" t="str">
        <f t="shared" si="74"/>
        <v>Nee</v>
      </c>
      <c r="AA78" s="43" t="str">
        <f t="shared" si="75"/>
        <v>Optie</v>
      </c>
      <c r="AB78" s="43" t="str">
        <f t="shared" si="75"/>
        <v>Nee</v>
      </c>
      <c r="AC78" s="43" t="str">
        <f t="shared" si="75"/>
        <v>Nvt</v>
      </c>
      <c r="AD78" s="43" t="str">
        <f t="shared" si="75"/>
        <v>Nvt</v>
      </c>
      <c r="AE78" s="43" t="str">
        <f t="shared" si="75"/>
        <v>Nvt</v>
      </c>
      <c r="AF78" s="43" t="str">
        <f t="shared" si="75"/>
        <v>Nvt</v>
      </c>
      <c r="AG78" s="43" t="str">
        <f t="shared" si="75"/>
        <v>Nvt</v>
      </c>
      <c r="AH78" s="43" t="str">
        <f t="shared" si="75"/>
        <v>Nvt</v>
      </c>
      <c r="AI78" s="43" t="str">
        <f t="shared" si="75"/>
        <v>Nvt</v>
      </c>
      <c r="AJ78" s="43" t="str">
        <f t="shared" si="75"/>
        <v>Nvt</v>
      </c>
      <c r="AK78" s="43" t="str">
        <f t="shared" si="76"/>
        <v>Nvt</v>
      </c>
      <c r="AL78" s="43" t="str">
        <f t="shared" si="76"/>
        <v>Nvt</v>
      </c>
      <c r="AM78" s="43" t="str">
        <f t="shared" si="76"/>
        <v>Nvt</v>
      </c>
      <c r="AN78" s="43" t="str">
        <f t="shared" si="76"/>
        <v>Nvt</v>
      </c>
      <c r="AO78" s="43" t="str">
        <f t="shared" si="76"/>
        <v>Nvt</v>
      </c>
      <c r="AP78" s="43" t="str">
        <f t="shared" si="76"/>
        <v>Nvt</v>
      </c>
      <c r="AQ78" s="43" t="str">
        <f t="shared" si="76"/>
        <v>Nvt</v>
      </c>
      <c r="AR78" s="43" t="str">
        <f t="shared" si="76"/>
        <v>Nvt</v>
      </c>
      <c r="AS78" s="43" t="str">
        <f t="shared" si="76"/>
        <v>Nvt</v>
      </c>
      <c r="AT78" s="43" t="str">
        <f t="shared" si="76"/>
        <v>Nvt</v>
      </c>
      <c r="AU78" s="43" t="str">
        <f t="shared" si="77"/>
        <v>Nvt</v>
      </c>
      <c r="AV78" s="43" t="str">
        <f t="shared" si="77"/>
        <v>Nvt</v>
      </c>
      <c r="AW78" s="43" t="str">
        <f t="shared" si="77"/>
        <v>Nvt</v>
      </c>
      <c r="AX78" s="43" t="str">
        <f t="shared" si="77"/>
        <v>Ja</v>
      </c>
      <c r="AY78" s="43" t="str">
        <f t="shared" si="77"/>
        <v>Ja</v>
      </c>
      <c r="AZ78" s="43" t="str">
        <f t="shared" si="77"/>
        <v>Nee</v>
      </c>
      <c r="BA78" s="43" t="str">
        <f t="shared" si="77"/>
        <v>Ja</v>
      </c>
      <c r="BB78" s="43" t="str">
        <f t="shared" si="77"/>
        <v>Ja</v>
      </c>
      <c r="BC78" s="43" t="str">
        <f t="shared" si="77"/>
        <v>Optie</v>
      </c>
      <c r="BD78" s="43" t="str">
        <f t="shared" si="77"/>
        <v>Ja</v>
      </c>
      <c r="BE78" s="43" t="str">
        <f t="shared" si="77"/>
        <v>Ja</v>
      </c>
      <c r="BF78" s="43" t="str">
        <f t="shared" si="77"/>
        <v>Nvt</v>
      </c>
      <c r="BG78" s="43" t="str">
        <f t="shared" si="77"/>
        <v>Nvt</v>
      </c>
      <c r="BH78" s="129" t="s">
        <v>878</v>
      </c>
      <c r="BI78" s="43" t="str">
        <f t="shared" si="78"/>
        <v>Ja</v>
      </c>
      <c r="BJ78" s="43" t="str">
        <f t="shared" si="78"/>
        <v>Ja</v>
      </c>
      <c r="BK78" s="43" t="str">
        <f t="shared" si="78"/>
        <v>Optie</v>
      </c>
      <c r="BL78" s="43" t="str">
        <f t="shared" si="78"/>
        <v>Ja</v>
      </c>
      <c r="BM78" s="43" t="str">
        <f t="shared" si="78"/>
        <v>Ja</v>
      </c>
      <c r="BN78" s="43" t="str">
        <f t="shared" si="78"/>
        <v>Ja</v>
      </c>
      <c r="BO78" s="43" t="str">
        <f t="shared" si="78"/>
        <v>Nee</v>
      </c>
      <c r="BP78" s="43" t="str">
        <f t="shared" si="78"/>
        <v>Ja</v>
      </c>
      <c r="BQ78" s="43" t="str">
        <f t="shared" si="78"/>
        <v>Nee</v>
      </c>
      <c r="BR78" s="43" t="str">
        <f t="shared" si="78"/>
        <v>Nee</v>
      </c>
      <c r="BS78" s="43" t="str">
        <f t="shared" si="79"/>
        <v>Ja</v>
      </c>
      <c r="BT78" s="43" t="str">
        <f t="shared" si="79"/>
        <v>Ja</v>
      </c>
      <c r="BU78" s="43" t="str">
        <f t="shared" si="79"/>
        <v>Ja</v>
      </c>
      <c r="BV78" s="43" t="str">
        <f t="shared" si="79"/>
        <v>Ja</v>
      </c>
      <c r="BW78" s="43" t="str">
        <f t="shared" si="79"/>
        <v>Ja</v>
      </c>
      <c r="BX78" s="43" t="str">
        <f t="shared" si="79"/>
        <v>Ja</v>
      </c>
      <c r="BY78" s="43" t="str">
        <f t="shared" si="79"/>
        <v>Ja</v>
      </c>
      <c r="BZ78" s="43" t="str">
        <f t="shared" si="79"/>
        <v>Optie</v>
      </c>
      <c r="CA78" s="43" t="str">
        <f t="shared" si="79"/>
        <v>Ja</v>
      </c>
      <c r="CB78" s="43" t="str">
        <f t="shared" si="79"/>
        <v>Ja</v>
      </c>
      <c r="CC78" s="43" t="str">
        <f t="shared" si="80"/>
        <v>Nee</v>
      </c>
      <c r="CD78" s="43" t="str">
        <f t="shared" si="80"/>
        <v>Ja</v>
      </c>
      <c r="CE78" s="43" t="str">
        <f t="shared" si="80"/>
        <v>Nee</v>
      </c>
      <c r="CF78" s="43" t="str">
        <f t="shared" si="80"/>
        <v>Nvt</v>
      </c>
      <c r="CG78" s="43" t="str">
        <f t="shared" si="80"/>
        <v>Nvt</v>
      </c>
      <c r="CH78" s="43" t="str">
        <f t="shared" si="80"/>
        <v>Nvt</v>
      </c>
      <c r="CI78" s="43" t="str">
        <f t="shared" si="80"/>
        <v>Nvt</v>
      </c>
      <c r="CJ78" s="43" t="str">
        <f t="shared" si="80"/>
        <v>Nvt</v>
      </c>
      <c r="CK78" s="43" t="str">
        <f t="shared" si="80"/>
        <v>Nvt</v>
      </c>
      <c r="CL78" s="43" t="str">
        <f t="shared" si="80"/>
        <v>Nvt</v>
      </c>
      <c r="CM78" s="43" t="str">
        <f t="shared" si="81"/>
        <v>Nvt</v>
      </c>
      <c r="CN78" s="43" t="str">
        <f t="shared" si="81"/>
        <v>Nvt</v>
      </c>
      <c r="CO78" s="43" t="str">
        <f t="shared" si="81"/>
        <v>Nvt</v>
      </c>
      <c r="CP78" s="43" t="str">
        <f t="shared" si="81"/>
        <v>Nvt</v>
      </c>
      <c r="CQ78" s="43" t="str">
        <f t="shared" si="81"/>
        <v>Nvt</v>
      </c>
      <c r="CR78" s="43" t="str">
        <f t="shared" si="81"/>
        <v>Nvt</v>
      </c>
      <c r="CS78" s="43" t="str">
        <f t="shared" si="81"/>
        <v>Nvt</v>
      </c>
      <c r="CT78" s="43" t="str">
        <f t="shared" si="81"/>
        <v>Nvt</v>
      </c>
      <c r="CU78" s="43" t="str">
        <f t="shared" si="81"/>
        <v>Nvt</v>
      </c>
      <c r="CV78" s="43" t="str">
        <f t="shared" si="81"/>
        <v>Nvt</v>
      </c>
      <c r="CW78" s="43" t="str">
        <f t="shared" si="82"/>
        <v>Nvt</v>
      </c>
      <c r="CX78" s="43" t="str">
        <f t="shared" si="82"/>
        <v>Nvt</v>
      </c>
      <c r="CY78" s="43" t="str">
        <f t="shared" si="82"/>
        <v>Nvt</v>
      </c>
      <c r="CZ78" s="43" t="str">
        <f t="shared" si="82"/>
        <v>Nvt</v>
      </c>
      <c r="DA78" s="43" t="str">
        <f t="shared" si="82"/>
        <v>Nvt</v>
      </c>
      <c r="DB78" s="43" t="str">
        <f t="shared" si="82"/>
        <v>Nvt</v>
      </c>
      <c r="DC78" s="43" t="str">
        <f t="shared" si="82"/>
        <v>Nvt</v>
      </c>
      <c r="DD78" s="43" t="str">
        <f t="shared" si="82"/>
        <v>Nvt</v>
      </c>
      <c r="DE78" s="43" t="str">
        <f t="shared" si="82"/>
        <v>Nvt</v>
      </c>
      <c r="DF78" s="43" t="str">
        <f t="shared" si="82"/>
        <v>Nvt</v>
      </c>
      <c r="DG78" s="43" t="str">
        <f t="shared" si="83"/>
        <v>Nvt</v>
      </c>
      <c r="DH78" s="43" t="str">
        <f t="shared" si="83"/>
        <v>Nvt</v>
      </c>
      <c r="DI78" s="43" t="str">
        <f t="shared" si="83"/>
        <v>Nvt</v>
      </c>
      <c r="DJ78" s="43" t="str">
        <f t="shared" si="83"/>
        <v>Nvt</v>
      </c>
      <c r="DK78" s="43" t="str">
        <f t="shared" si="83"/>
        <v>Nvt</v>
      </c>
      <c r="DL78" s="43" t="str">
        <f t="shared" si="83"/>
        <v>Nvt</v>
      </c>
      <c r="DM78" s="43" t="str">
        <f t="shared" si="83"/>
        <v>Nvt</v>
      </c>
      <c r="DN78" s="43" t="str">
        <f t="shared" si="83"/>
        <v>Nvt</v>
      </c>
      <c r="DO78" s="43" t="str">
        <f t="shared" si="83"/>
        <v>Nvt</v>
      </c>
      <c r="DP78" s="43" t="str">
        <f t="shared" si="83"/>
        <v>Nvt</v>
      </c>
      <c r="DQ78" s="43" t="str">
        <f t="shared" si="84"/>
        <v>Nvt</v>
      </c>
      <c r="DR78" s="43" t="str">
        <f t="shared" si="84"/>
        <v>Nvt</v>
      </c>
      <c r="DS78" s="43" t="str">
        <f t="shared" si="84"/>
        <v>Nvt</v>
      </c>
      <c r="DT78" s="43" t="str">
        <f t="shared" si="84"/>
        <v>Nvt</v>
      </c>
      <c r="DU78" s="43" t="str">
        <f t="shared" si="84"/>
        <v>Nvt</v>
      </c>
      <c r="DV78" s="43" t="str">
        <f t="shared" si="84"/>
        <v>Nvt</v>
      </c>
      <c r="DW78" s="43" t="str">
        <f t="shared" si="84"/>
        <v>Nvt</v>
      </c>
      <c r="DX78" s="43" t="str">
        <f t="shared" si="84"/>
        <v>Nvt</v>
      </c>
      <c r="DY78" s="43" t="str">
        <f t="shared" si="84"/>
        <v>Nvt</v>
      </c>
      <c r="DZ78" s="43" t="str">
        <f t="shared" si="84"/>
        <v>Nvt</v>
      </c>
      <c r="EA78" s="43" t="str">
        <f t="shared" si="85"/>
        <v>Nvt</v>
      </c>
      <c r="EB78" s="43" t="str">
        <f t="shared" si="85"/>
        <v>Nvt</v>
      </c>
      <c r="EC78" s="43" t="str">
        <f t="shared" si="85"/>
        <v>Nvt</v>
      </c>
      <c r="ED78" s="43" t="str">
        <f t="shared" si="85"/>
        <v>Ja</v>
      </c>
      <c r="EE78" s="43" t="str">
        <f t="shared" si="85"/>
        <v>Ja</v>
      </c>
      <c r="EF78" s="43" t="str">
        <f t="shared" si="85"/>
        <v>Ja</v>
      </c>
      <c r="EG78" s="43" t="str">
        <f t="shared" si="85"/>
        <v>Optie</v>
      </c>
      <c r="EH78" s="43" t="str">
        <f t="shared" si="85"/>
        <v>Ja</v>
      </c>
      <c r="EI78" s="43" t="str">
        <f t="shared" si="85"/>
        <v>Ja</v>
      </c>
      <c r="EJ78" s="43" t="str">
        <f t="shared" si="85"/>
        <v>Ja</v>
      </c>
      <c r="EK78" s="43" t="str">
        <f t="shared" si="86"/>
        <v>Ja</v>
      </c>
      <c r="EL78" s="43" t="str">
        <f t="shared" si="86"/>
        <v>Ja</v>
      </c>
      <c r="EM78" s="43" t="str">
        <f t="shared" si="86"/>
        <v>Optie</v>
      </c>
      <c r="EN78" s="43" t="str">
        <f t="shared" si="86"/>
        <v>Ja</v>
      </c>
      <c r="EO78" s="43" t="str">
        <f t="shared" si="86"/>
        <v>Ja</v>
      </c>
      <c r="EP78" s="43" t="str">
        <f t="shared" si="86"/>
        <v>Ja</v>
      </c>
      <c r="EQ78" s="43" t="str">
        <f t="shared" si="86"/>
        <v>Optie</v>
      </c>
      <c r="ER78" s="43" t="str">
        <f t="shared" si="86"/>
        <v>Nee</v>
      </c>
      <c r="ES78" s="43" t="str">
        <f t="shared" si="86"/>
        <v>Nvt</v>
      </c>
      <c r="ET78" s="43" t="str">
        <f t="shared" si="86"/>
        <v>Nvt</v>
      </c>
      <c r="EU78" s="43" t="str">
        <f t="shared" si="87"/>
        <v>Nvt</v>
      </c>
      <c r="EV78" s="43" t="str">
        <f t="shared" si="87"/>
        <v>Nvt</v>
      </c>
      <c r="EW78" s="43" t="str">
        <f t="shared" si="87"/>
        <v>Ja</v>
      </c>
      <c r="EX78" s="43" t="str">
        <f t="shared" si="87"/>
        <v>Ja</v>
      </c>
      <c r="EY78" s="43" t="str">
        <f t="shared" si="87"/>
        <v>Ja</v>
      </c>
      <c r="EZ78" s="43" t="str">
        <f t="shared" si="87"/>
        <v>Optie</v>
      </c>
      <c r="FA78" s="43" t="str">
        <f t="shared" si="87"/>
        <v>Ja</v>
      </c>
      <c r="FB78" s="43" t="str">
        <f t="shared" si="87"/>
        <v>Ja</v>
      </c>
      <c r="FC78" s="43" t="str">
        <f t="shared" si="87"/>
        <v>Ja</v>
      </c>
      <c r="FD78" s="43" t="str">
        <f t="shared" si="87"/>
        <v>Optie</v>
      </c>
      <c r="FE78" s="43" t="str">
        <f t="shared" si="88"/>
        <v>Ja</v>
      </c>
      <c r="FF78" s="43" t="str">
        <f t="shared" si="88"/>
        <v>Ja</v>
      </c>
      <c r="FG78" s="43" t="str">
        <f t="shared" si="88"/>
        <v>Optie</v>
      </c>
      <c r="FH78" s="43" t="str">
        <f t="shared" si="88"/>
        <v>Ja</v>
      </c>
      <c r="FI78" s="43" t="str">
        <f t="shared" si="88"/>
        <v>Ja</v>
      </c>
      <c r="FJ78" s="43" t="str">
        <f t="shared" si="88"/>
        <v>Ja</v>
      </c>
      <c r="FK78" s="43" t="str">
        <f t="shared" si="88"/>
        <v>Ja</v>
      </c>
      <c r="FL78" s="43" t="str">
        <f t="shared" si="88"/>
        <v>Ja</v>
      </c>
      <c r="FM78" s="43" t="str">
        <f t="shared" si="88"/>
        <v>Optie</v>
      </c>
      <c r="FN78" s="43" t="str">
        <f t="shared" si="88"/>
        <v>Optie</v>
      </c>
      <c r="FO78" s="43" t="str">
        <f t="shared" si="89"/>
        <v>Optie</v>
      </c>
      <c r="FP78" s="43" t="str">
        <f t="shared" si="89"/>
        <v>Optie</v>
      </c>
      <c r="FQ78" s="43" t="str">
        <f t="shared" si="89"/>
        <v>Nee</v>
      </c>
      <c r="FR78" s="43" t="str">
        <f t="shared" si="89"/>
        <v>Optie</v>
      </c>
      <c r="FS78" s="43" t="str">
        <f t="shared" si="89"/>
        <v>Ja</v>
      </c>
      <c r="FT78" s="43" t="str">
        <f t="shared" si="89"/>
        <v>Ja</v>
      </c>
      <c r="FU78" s="43" t="str">
        <f t="shared" si="89"/>
        <v>Ja</v>
      </c>
      <c r="FV78" s="43" t="str">
        <f t="shared" si="89"/>
        <v>Ja</v>
      </c>
      <c r="FW78" s="43" t="str">
        <f t="shared" si="89"/>
        <v>Optie</v>
      </c>
      <c r="FX78" s="43" t="str">
        <f t="shared" si="89"/>
        <v>Ja</v>
      </c>
      <c r="FY78" s="43" t="str">
        <f t="shared" si="90"/>
        <v>Ja</v>
      </c>
      <c r="FZ78" s="43" t="str">
        <f t="shared" si="90"/>
        <v>Ja</v>
      </c>
      <c r="GA78" s="43" t="str">
        <f t="shared" si="90"/>
        <v>Ja</v>
      </c>
      <c r="GB78" s="43" t="str">
        <f t="shared" si="90"/>
        <v>Ja</v>
      </c>
      <c r="GC78" s="43" t="str">
        <f t="shared" si="90"/>
        <v>Ja</v>
      </c>
      <c r="GD78" s="43" t="str">
        <f t="shared" si="90"/>
        <v>Ja</v>
      </c>
      <c r="GE78" s="43" t="str">
        <f t="shared" si="90"/>
        <v>Ja</v>
      </c>
      <c r="GF78" s="43" t="str">
        <f t="shared" si="90"/>
        <v>Nee</v>
      </c>
    </row>
    <row r="79" spans="1:188" x14ac:dyDescent="0.3">
      <c r="A79" s="45"/>
      <c r="B79" s="47" t="s">
        <v>571</v>
      </c>
      <c r="C79" s="47" t="s">
        <v>502</v>
      </c>
      <c r="D79" s="45" t="s">
        <v>329</v>
      </c>
      <c r="E79" s="45" t="s">
        <v>337</v>
      </c>
      <c r="F79" s="45" t="s">
        <v>433</v>
      </c>
      <c r="G79" s="43" t="s">
        <v>499</v>
      </c>
      <c r="H79" s="43" t="s">
        <v>497</v>
      </c>
      <c r="I79" s="119" t="s">
        <v>337</v>
      </c>
      <c r="J79" s="119" t="s">
        <v>833</v>
      </c>
      <c r="K79" s="119" t="s">
        <v>854</v>
      </c>
      <c r="L79" s="50">
        <v>25</v>
      </c>
      <c r="M79" s="119"/>
      <c r="N79" s="119"/>
      <c r="O79" s="119"/>
      <c r="P79" s="129" t="s">
        <v>507</v>
      </c>
      <c r="Q79" s="43" t="str">
        <f t="shared" si="74"/>
        <v>Ja</v>
      </c>
      <c r="R79" s="43" t="str">
        <f t="shared" si="74"/>
        <v>Ja</v>
      </c>
      <c r="S79" s="43" t="str">
        <f t="shared" si="74"/>
        <v>Optie</v>
      </c>
      <c r="T79" s="43" t="str">
        <f t="shared" si="74"/>
        <v>Ja</v>
      </c>
      <c r="U79" s="43" t="str">
        <f t="shared" si="74"/>
        <v>Ja</v>
      </c>
      <c r="V79" s="43" t="str">
        <f t="shared" si="74"/>
        <v>Ja</v>
      </c>
      <c r="W79" s="43" t="str">
        <f t="shared" si="74"/>
        <v>Nee</v>
      </c>
      <c r="X79" s="43" t="str">
        <f t="shared" si="74"/>
        <v>Ja</v>
      </c>
      <c r="Y79" s="43" t="str">
        <f t="shared" si="74"/>
        <v>Nee</v>
      </c>
      <c r="Z79" s="43" t="str">
        <f t="shared" si="74"/>
        <v>Nee</v>
      </c>
      <c r="AA79" s="43" t="str">
        <f t="shared" si="75"/>
        <v>Optie</v>
      </c>
      <c r="AB79" s="43" t="str">
        <f t="shared" si="75"/>
        <v>Nee</v>
      </c>
      <c r="AC79" s="43" t="str">
        <f t="shared" si="75"/>
        <v>Nvt</v>
      </c>
      <c r="AD79" s="43" t="str">
        <f t="shared" si="75"/>
        <v>Nvt</v>
      </c>
      <c r="AE79" s="43" t="str">
        <f t="shared" si="75"/>
        <v>Nvt</v>
      </c>
      <c r="AF79" s="43" t="str">
        <f t="shared" si="75"/>
        <v>Nvt</v>
      </c>
      <c r="AG79" s="43" t="str">
        <f t="shared" si="75"/>
        <v>Nvt</v>
      </c>
      <c r="AH79" s="43" t="str">
        <f t="shared" si="75"/>
        <v>Nvt</v>
      </c>
      <c r="AI79" s="43" t="str">
        <f t="shared" si="75"/>
        <v>Nvt</v>
      </c>
      <c r="AJ79" s="43" t="str">
        <f t="shared" si="75"/>
        <v>Nvt</v>
      </c>
      <c r="AK79" s="43" t="str">
        <f t="shared" si="76"/>
        <v>Nvt</v>
      </c>
      <c r="AL79" s="43" t="str">
        <f t="shared" si="76"/>
        <v>Nvt</v>
      </c>
      <c r="AM79" s="43" t="str">
        <f t="shared" si="76"/>
        <v>Nvt</v>
      </c>
      <c r="AN79" s="43" t="str">
        <f t="shared" si="76"/>
        <v>Nvt</v>
      </c>
      <c r="AO79" s="43" t="str">
        <f t="shared" si="76"/>
        <v>Nvt</v>
      </c>
      <c r="AP79" s="43" t="str">
        <f t="shared" si="76"/>
        <v>Nvt</v>
      </c>
      <c r="AQ79" s="43" t="str">
        <f t="shared" si="76"/>
        <v>Nvt</v>
      </c>
      <c r="AR79" s="43" t="str">
        <f t="shared" si="76"/>
        <v>Nvt</v>
      </c>
      <c r="AS79" s="43" t="str">
        <f t="shared" si="76"/>
        <v>Nvt</v>
      </c>
      <c r="AT79" s="43" t="str">
        <f t="shared" si="76"/>
        <v>Nvt</v>
      </c>
      <c r="AU79" s="43" t="str">
        <f t="shared" si="77"/>
        <v>Nvt</v>
      </c>
      <c r="AV79" s="43" t="str">
        <f t="shared" si="77"/>
        <v>Nvt</v>
      </c>
      <c r="AW79" s="43" t="str">
        <f t="shared" si="77"/>
        <v>Nvt</v>
      </c>
      <c r="AX79" s="43" t="str">
        <f t="shared" si="77"/>
        <v>Ja</v>
      </c>
      <c r="AY79" s="43" t="str">
        <f t="shared" si="77"/>
        <v>Ja</v>
      </c>
      <c r="AZ79" s="43" t="str">
        <f t="shared" si="77"/>
        <v>Nee</v>
      </c>
      <c r="BA79" s="43" t="str">
        <f t="shared" si="77"/>
        <v>Ja</v>
      </c>
      <c r="BB79" s="43" t="str">
        <f t="shared" si="77"/>
        <v>Ja</v>
      </c>
      <c r="BC79" s="43" t="str">
        <f t="shared" si="77"/>
        <v>Optie</v>
      </c>
      <c r="BD79" s="43" t="str">
        <f t="shared" si="77"/>
        <v>Ja</v>
      </c>
      <c r="BE79" s="43" t="str">
        <f t="shared" si="77"/>
        <v>Ja</v>
      </c>
      <c r="BF79" s="43" t="str">
        <f t="shared" si="77"/>
        <v>Nvt</v>
      </c>
      <c r="BG79" s="43" t="str">
        <f t="shared" si="77"/>
        <v>Nvt</v>
      </c>
      <c r="BH79" s="129" t="s">
        <v>878</v>
      </c>
      <c r="BI79" s="43" t="str">
        <f t="shared" si="78"/>
        <v>Ja</v>
      </c>
      <c r="BJ79" s="43" t="str">
        <f t="shared" si="78"/>
        <v>Ja</v>
      </c>
      <c r="BK79" s="43" t="str">
        <f t="shared" si="78"/>
        <v>Optie</v>
      </c>
      <c r="BL79" s="43" t="str">
        <f t="shared" si="78"/>
        <v>Ja</v>
      </c>
      <c r="BM79" s="43" t="str">
        <f t="shared" si="78"/>
        <v>Ja</v>
      </c>
      <c r="BN79" s="43" t="str">
        <f t="shared" si="78"/>
        <v>Ja</v>
      </c>
      <c r="BO79" s="43" t="str">
        <f t="shared" si="78"/>
        <v>Nee</v>
      </c>
      <c r="BP79" s="43" t="str">
        <f t="shared" si="78"/>
        <v>Ja</v>
      </c>
      <c r="BQ79" s="43" t="str">
        <f t="shared" si="78"/>
        <v>Nee</v>
      </c>
      <c r="BR79" s="43" t="str">
        <f t="shared" si="78"/>
        <v>Nee</v>
      </c>
      <c r="BS79" s="43" t="str">
        <f t="shared" si="79"/>
        <v>Ja</v>
      </c>
      <c r="BT79" s="43" t="str">
        <f t="shared" si="79"/>
        <v>Ja</v>
      </c>
      <c r="BU79" s="43" t="str">
        <f t="shared" si="79"/>
        <v>Ja</v>
      </c>
      <c r="BV79" s="43" t="str">
        <f t="shared" si="79"/>
        <v>Ja</v>
      </c>
      <c r="BW79" s="43" t="str">
        <f t="shared" si="79"/>
        <v>Ja</v>
      </c>
      <c r="BX79" s="43" t="str">
        <f t="shared" si="79"/>
        <v>Ja</v>
      </c>
      <c r="BY79" s="43" t="str">
        <f t="shared" si="79"/>
        <v>Ja</v>
      </c>
      <c r="BZ79" s="43" t="str">
        <f t="shared" si="79"/>
        <v>Optie</v>
      </c>
      <c r="CA79" s="43" t="str">
        <f t="shared" si="79"/>
        <v>Ja</v>
      </c>
      <c r="CB79" s="43" t="str">
        <f t="shared" si="79"/>
        <v>Ja</v>
      </c>
      <c r="CC79" s="43" t="str">
        <f t="shared" si="80"/>
        <v>Nee</v>
      </c>
      <c r="CD79" s="43" t="str">
        <f t="shared" si="80"/>
        <v>Ja</v>
      </c>
      <c r="CE79" s="43" t="str">
        <f t="shared" si="80"/>
        <v>Nee</v>
      </c>
      <c r="CF79" s="43" t="str">
        <f t="shared" si="80"/>
        <v>Nvt</v>
      </c>
      <c r="CG79" s="43" t="str">
        <f t="shared" si="80"/>
        <v>Nvt</v>
      </c>
      <c r="CH79" s="43" t="str">
        <f t="shared" si="80"/>
        <v>Nvt</v>
      </c>
      <c r="CI79" s="43" t="str">
        <f t="shared" si="80"/>
        <v>Nvt</v>
      </c>
      <c r="CJ79" s="43" t="str">
        <f t="shared" si="80"/>
        <v>Nvt</v>
      </c>
      <c r="CK79" s="43" t="str">
        <f t="shared" si="80"/>
        <v>Nvt</v>
      </c>
      <c r="CL79" s="43" t="str">
        <f t="shared" si="80"/>
        <v>Nvt</v>
      </c>
      <c r="CM79" s="43" t="str">
        <f t="shared" si="81"/>
        <v>Nvt</v>
      </c>
      <c r="CN79" s="43" t="str">
        <f t="shared" si="81"/>
        <v>Nvt</v>
      </c>
      <c r="CO79" s="43" t="str">
        <f t="shared" si="81"/>
        <v>Nvt</v>
      </c>
      <c r="CP79" s="43" t="str">
        <f t="shared" si="81"/>
        <v>Nvt</v>
      </c>
      <c r="CQ79" s="43" t="str">
        <f t="shared" si="81"/>
        <v>Nvt</v>
      </c>
      <c r="CR79" s="43" t="str">
        <f t="shared" si="81"/>
        <v>Nvt</v>
      </c>
      <c r="CS79" s="43" t="str">
        <f t="shared" si="81"/>
        <v>Nvt</v>
      </c>
      <c r="CT79" s="43" t="str">
        <f t="shared" si="81"/>
        <v>Nvt</v>
      </c>
      <c r="CU79" s="43" t="str">
        <f t="shared" si="81"/>
        <v>Nvt</v>
      </c>
      <c r="CV79" s="43" t="str">
        <f t="shared" si="81"/>
        <v>Nvt</v>
      </c>
      <c r="CW79" s="43" t="str">
        <f t="shared" si="82"/>
        <v>Nvt</v>
      </c>
      <c r="CX79" s="43" t="str">
        <f t="shared" si="82"/>
        <v>Nvt</v>
      </c>
      <c r="CY79" s="43" t="str">
        <f t="shared" si="82"/>
        <v>Nvt</v>
      </c>
      <c r="CZ79" s="43" t="str">
        <f t="shared" si="82"/>
        <v>Nvt</v>
      </c>
      <c r="DA79" s="43" t="str">
        <f t="shared" si="82"/>
        <v>Nvt</v>
      </c>
      <c r="DB79" s="43" t="str">
        <f t="shared" si="82"/>
        <v>Nvt</v>
      </c>
      <c r="DC79" s="43" t="str">
        <f t="shared" si="82"/>
        <v>Nvt</v>
      </c>
      <c r="DD79" s="43" t="str">
        <f t="shared" si="82"/>
        <v>Nvt</v>
      </c>
      <c r="DE79" s="43" t="str">
        <f t="shared" si="82"/>
        <v>Nvt</v>
      </c>
      <c r="DF79" s="43" t="str">
        <f t="shared" si="82"/>
        <v>Nvt</v>
      </c>
      <c r="DG79" s="43" t="str">
        <f t="shared" si="83"/>
        <v>Nvt</v>
      </c>
      <c r="DH79" s="43" t="str">
        <f t="shared" si="83"/>
        <v>Nvt</v>
      </c>
      <c r="DI79" s="43" t="str">
        <f t="shared" si="83"/>
        <v>Nvt</v>
      </c>
      <c r="DJ79" s="43" t="str">
        <f t="shared" si="83"/>
        <v>Nvt</v>
      </c>
      <c r="DK79" s="43" t="str">
        <f t="shared" si="83"/>
        <v>Nvt</v>
      </c>
      <c r="DL79" s="43" t="str">
        <f t="shared" si="83"/>
        <v>Nvt</v>
      </c>
      <c r="DM79" s="43" t="str">
        <f t="shared" si="83"/>
        <v>Nvt</v>
      </c>
      <c r="DN79" s="43" t="str">
        <f t="shared" si="83"/>
        <v>Nvt</v>
      </c>
      <c r="DO79" s="43" t="str">
        <f t="shared" si="83"/>
        <v>Nvt</v>
      </c>
      <c r="DP79" s="43" t="str">
        <f t="shared" si="83"/>
        <v>Nvt</v>
      </c>
      <c r="DQ79" s="43" t="str">
        <f t="shared" si="84"/>
        <v>Nvt</v>
      </c>
      <c r="DR79" s="43" t="str">
        <f t="shared" si="84"/>
        <v>Nvt</v>
      </c>
      <c r="DS79" s="43" t="str">
        <f t="shared" si="84"/>
        <v>Nvt</v>
      </c>
      <c r="DT79" s="43" t="str">
        <f t="shared" si="84"/>
        <v>Nvt</v>
      </c>
      <c r="DU79" s="43" t="str">
        <f t="shared" si="84"/>
        <v>Nvt</v>
      </c>
      <c r="DV79" s="43" t="str">
        <f t="shared" si="84"/>
        <v>Nvt</v>
      </c>
      <c r="DW79" s="43" t="str">
        <f t="shared" si="84"/>
        <v>Nvt</v>
      </c>
      <c r="DX79" s="43" t="str">
        <f t="shared" si="84"/>
        <v>Nvt</v>
      </c>
      <c r="DY79" s="43" t="str">
        <f t="shared" si="84"/>
        <v>Nvt</v>
      </c>
      <c r="DZ79" s="43" t="str">
        <f t="shared" si="84"/>
        <v>Nvt</v>
      </c>
      <c r="EA79" s="43" t="str">
        <f t="shared" si="85"/>
        <v>Nvt</v>
      </c>
      <c r="EB79" s="43" t="str">
        <f t="shared" si="85"/>
        <v>Nvt</v>
      </c>
      <c r="EC79" s="43" t="str">
        <f t="shared" si="85"/>
        <v>Nvt</v>
      </c>
      <c r="ED79" s="43" t="str">
        <f t="shared" si="85"/>
        <v>Ja</v>
      </c>
      <c r="EE79" s="43" t="str">
        <f t="shared" si="85"/>
        <v>Ja</v>
      </c>
      <c r="EF79" s="43" t="str">
        <f t="shared" si="85"/>
        <v>Ja</v>
      </c>
      <c r="EG79" s="43" t="str">
        <f t="shared" si="85"/>
        <v>Optie</v>
      </c>
      <c r="EH79" s="43" t="str">
        <f t="shared" si="85"/>
        <v>Ja</v>
      </c>
      <c r="EI79" s="43" t="str">
        <f t="shared" si="85"/>
        <v>Ja</v>
      </c>
      <c r="EJ79" s="43" t="str">
        <f t="shared" si="85"/>
        <v>Ja</v>
      </c>
      <c r="EK79" s="43" t="str">
        <f t="shared" si="86"/>
        <v>Ja</v>
      </c>
      <c r="EL79" s="43" t="str">
        <f t="shared" si="86"/>
        <v>Ja</v>
      </c>
      <c r="EM79" s="43" t="str">
        <f t="shared" si="86"/>
        <v>Optie</v>
      </c>
      <c r="EN79" s="43" t="str">
        <f t="shared" si="86"/>
        <v>Ja</v>
      </c>
      <c r="EO79" s="43" t="str">
        <f t="shared" si="86"/>
        <v>Ja</v>
      </c>
      <c r="EP79" s="43" t="str">
        <f t="shared" si="86"/>
        <v>Ja</v>
      </c>
      <c r="EQ79" s="43" t="str">
        <f t="shared" si="86"/>
        <v>Optie</v>
      </c>
      <c r="ER79" s="43" t="str">
        <f t="shared" si="86"/>
        <v>Nee</v>
      </c>
      <c r="ES79" s="43" t="str">
        <f t="shared" si="86"/>
        <v>Nvt</v>
      </c>
      <c r="ET79" s="43" t="str">
        <f t="shared" si="86"/>
        <v>Nvt</v>
      </c>
      <c r="EU79" s="43" t="str">
        <f t="shared" si="87"/>
        <v>Nvt</v>
      </c>
      <c r="EV79" s="43" t="str">
        <f t="shared" si="87"/>
        <v>Nvt</v>
      </c>
      <c r="EW79" s="43" t="str">
        <f t="shared" si="87"/>
        <v>Ja</v>
      </c>
      <c r="EX79" s="43" t="str">
        <f t="shared" si="87"/>
        <v>Ja</v>
      </c>
      <c r="EY79" s="43" t="str">
        <f t="shared" si="87"/>
        <v>Ja</v>
      </c>
      <c r="EZ79" s="43" t="str">
        <f t="shared" si="87"/>
        <v>Optie</v>
      </c>
      <c r="FA79" s="43" t="str">
        <f t="shared" si="87"/>
        <v>Ja</v>
      </c>
      <c r="FB79" s="43" t="str">
        <f t="shared" si="87"/>
        <v>Ja</v>
      </c>
      <c r="FC79" s="43" t="str">
        <f t="shared" si="87"/>
        <v>Ja</v>
      </c>
      <c r="FD79" s="43" t="str">
        <f t="shared" si="87"/>
        <v>Optie</v>
      </c>
      <c r="FE79" s="43" t="str">
        <f t="shared" si="88"/>
        <v>Ja</v>
      </c>
      <c r="FF79" s="43" t="str">
        <f t="shared" si="88"/>
        <v>Ja</v>
      </c>
      <c r="FG79" s="43" t="str">
        <f t="shared" si="88"/>
        <v>Optie</v>
      </c>
      <c r="FH79" s="43" t="str">
        <f t="shared" si="88"/>
        <v>Ja</v>
      </c>
      <c r="FI79" s="43" t="str">
        <f t="shared" si="88"/>
        <v>Ja</v>
      </c>
      <c r="FJ79" s="43" t="str">
        <f t="shared" si="88"/>
        <v>Ja</v>
      </c>
      <c r="FK79" s="43" t="str">
        <f t="shared" si="88"/>
        <v>Ja</v>
      </c>
      <c r="FL79" s="43" t="str">
        <f t="shared" si="88"/>
        <v>Ja</v>
      </c>
      <c r="FM79" s="43" t="str">
        <f t="shared" si="88"/>
        <v>Optie</v>
      </c>
      <c r="FN79" s="43" t="str">
        <f t="shared" si="88"/>
        <v>Optie</v>
      </c>
      <c r="FO79" s="43" t="str">
        <f t="shared" si="89"/>
        <v>Optie</v>
      </c>
      <c r="FP79" s="43" t="str">
        <f t="shared" si="89"/>
        <v>Optie</v>
      </c>
      <c r="FQ79" s="43" t="str">
        <f t="shared" si="89"/>
        <v>Nee</v>
      </c>
      <c r="FR79" s="43" t="str">
        <f t="shared" si="89"/>
        <v>Optie</v>
      </c>
      <c r="FS79" s="43" t="str">
        <f t="shared" si="89"/>
        <v>Ja</v>
      </c>
      <c r="FT79" s="43" t="str">
        <f t="shared" si="89"/>
        <v>Ja</v>
      </c>
      <c r="FU79" s="43" t="str">
        <f t="shared" si="89"/>
        <v>Ja</v>
      </c>
      <c r="FV79" s="43" t="str">
        <f t="shared" si="89"/>
        <v>Ja</v>
      </c>
      <c r="FW79" s="43" t="str">
        <f t="shared" si="89"/>
        <v>Optie</v>
      </c>
      <c r="FX79" s="43" t="str">
        <f t="shared" si="89"/>
        <v>Ja</v>
      </c>
      <c r="FY79" s="43" t="str">
        <f t="shared" si="90"/>
        <v>Ja</v>
      </c>
      <c r="FZ79" s="43" t="str">
        <f t="shared" si="90"/>
        <v>Ja</v>
      </c>
      <c r="GA79" s="43" t="str">
        <f t="shared" si="90"/>
        <v>Ja</v>
      </c>
      <c r="GB79" s="43" t="str">
        <f t="shared" si="90"/>
        <v>Ja</v>
      </c>
      <c r="GC79" s="43" t="str">
        <f t="shared" si="90"/>
        <v>Ja</v>
      </c>
      <c r="GD79" s="43" t="str">
        <f t="shared" si="90"/>
        <v>Ja</v>
      </c>
      <c r="GE79" s="43" t="str">
        <f t="shared" si="90"/>
        <v>Ja</v>
      </c>
      <c r="GF79" s="43" t="str">
        <f t="shared" si="90"/>
        <v>Nee</v>
      </c>
    </row>
    <row r="80" spans="1:188" x14ac:dyDescent="0.3">
      <c r="A80" s="45"/>
      <c r="B80" s="47" t="s">
        <v>572</v>
      </c>
      <c r="C80" s="47" t="s">
        <v>502</v>
      </c>
      <c r="D80" s="45" t="s">
        <v>329</v>
      </c>
      <c r="E80" s="45" t="s">
        <v>329</v>
      </c>
      <c r="F80" s="45" t="s">
        <v>433</v>
      </c>
      <c r="G80" s="43" t="s">
        <v>495</v>
      </c>
      <c r="H80" s="43" t="s">
        <v>497</v>
      </c>
      <c r="I80" s="119" t="s">
        <v>496</v>
      </c>
      <c r="J80" s="119" t="s">
        <v>829</v>
      </c>
      <c r="K80" s="119" t="s">
        <v>852</v>
      </c>
      <c r="L80" s="50">
        <v>9</v>
      </c>
      <c r="M80" s="119"/>
      <c r="N80" s="119"/>
      <c r="O80" s="119"/>
      <c r="P80" s="129" t="s">
        <v>507</v>
      </c>
      <c r="Q80" s="43" t="str">
        <f t="shared" si="74"/>
        <v>Ja</v>
      </c>
      <c r="R80" s="43" t="str">
        <f t="shared" si="74"/>
        <v>Ja</v>
      </c>
      <c r="S80" s="43" t="str">
        <f t="shared" si="74"/>
        <v>Optie</v>
      </c>
      <c r="T80" s="43" t="str">
        <f t="shared" si="74"/>
        <v>Ja</v>
      </c>
      <c r="U80" s="43" t="str">
        <f t="shared" si="74"/>
        <v>Ja</v>
      </c>
      <c r="V80" s="43" t="str">
        <f t="shared" si="74"/>
        <v>Ja</v>
      </c>
      <c r="W80" s="43" t="str">
        <f t="shared" si="74"/>
        <v>Nee</v>
      </c>
      <c r="X80" s="43" t="str">
        <f t="shared" si="74"/>
        <v>Ja</v>
      </c>
      <c r="Y80" s="43" t="str">
        <f t="shared" si="74"/>
        <v>Nee</v>
      </c>
      <c r="Z80" s="43" t="str">
        <f t="shared" si="74"/>
        <v>Nee</v>
      </c>
      <c r="AA80" s="43" t="str">
        <f t="shared" si="75"/>
        <v>Optie</v>
      </c>
      <c r="AB80" s="43" t="str">
        <f t="shared" si="75"/>
        <v>Nee</v>
      </c>
      <c r="AC80" s="43" t="str">
        <f t="shared" si="75"/>
        <v>Nvt</v>
      </c>
      <c r="AD80" s="43" t="str">
        <f t="shared" si="75"/>
        <v>Nvt</v>
      </c>
      <c r="AE80" s="43" t="str">
        <f t="shared" si="75"/>
        <v>Nvt</v>
      </c>
      <c r="AF80" s="43" t="str">
        <f t="shared" si="75"/>
        <v>Nvt</v>
      </c>
      <c r="AG80" s="43" t="str">
        <f t="shared" si="75"/>
        <v>Nvt</v>
      </c>
      <c r="AH80" s="43" t="str">
        <f t="shared" si="75"/>
        <v>Nvt</v>
      </c>
      <c r="AI80" s="43" t="str">
        <f t="shared" si="75"/>
        <v>Nvt</v>
      </c>
      <c r="AJ80" s="43" t="str">
        <f t="shared" si="75"/>
        <v>Nvt</v>
      </c>
      <c r="AK80" s="43" t="str">
        <f t="shared" si="76"/>
        <v>Nvt</v>
      </c>
      <c r="AL80" s="43" t="str">
        <f t="shared" si="76"/>
        <v>Nvt</v>
      </c>
      <c r="AM80" s="43" t="str">
        <f t="shared" si="76"/>
        <v>Nvt</v>
      </c>
      <c r="AN80" s="43" t="str">
        <f t="shared" si="76"/>
        <v>Nvt</v>
      </c>
      <c r="AO80" s="43" t="str">
        <f t="shared" si="76"/>
        <v>Nvt</v>
      </c>
      <c r="AP80" s="43" t="str">
        <f t="shared" si="76"/>
        <v>Nvt</v>
      </c>
      <c r="AQ80" s="43" t="str">
        <f t="shared" si="76"/>
        <v>Nvt</v>
      </c>
      <c r="AR80" s="43" t="str">
        <f t="shared" si="76"/>
        <v>Nvt</v>
      </c>
      <c r="AS80" s="43" t="str">
        <f t="shared" si="76"/>
        <v>Nvt</v>
      </c>
      <c r="AT80" s="43" t="str">
        <f t="shared" si="76"/>
        <v>Nvt</v>
      </c>
      <c r="AU80" s="43" t="str">
        <f t="shared" si="77"/>
        <v>Nvt</v>
      </c>
      <c r="AV80" s="43" t="str">
        <f t="shared" si="77"/>
        <v>Nvt</v>
      </c>
      <c r="AW80" s="43" t="str">
        <f t="shared" si="77"/>
        <v>Nvt</v>
      </c>
      <c r="AX80" s="43" t="str">
        <f t="shared" si="77"/>
        <v>Ja</v>
      </c>
      <c r="AY80" s="43" t="str">
        <f t="shared" si="77"/>
        <v>Ja</v>
      </c>
      <c r="AZ80" s="43" t="str">
        <f t="shared" si="77"/>
        <v>Nee</v>
      </c>
      <c r="BA80" s="43" t="str">
        <f t="shared" si="77"/>
        <v>Ja</v>
      </c>
      <c r="BB80" s="43" t="str">
        <f t="shared" si="77"/>
        <v>Ja</v>
      </c>
      <c r="BC80" s="43" t="str">
        <f t="shared" si="77"/>
        <v>Optie</v>
      </c>
      <c r="BD80" s="43" t="str">
        <f t="shared" si="77"/>
        <v>Ja</v>
      </c>
      <c r="BE80" s="43" t="str">
        <f t="shared" si="77"/>
        <v>Ja</v>
      </c>
      <c r="BF80" s="43" t="str">
        <f t="shared" si="77"/>
        <v>Nvt</v>
      </c>
      <c r="BG80" s="43" t="str">
        <f t="shared" si="77"/>
        <v>Nvt</v>
      </c>
      <c r="BH80" s="129" t="s">
        <v>878</v>
      </c>
      <c r="BI80" s="43" t="str">
        <f t="shared" si="78"/>
        <v>Ja</v>
      </c>
      <c r="BJ80" s="43" t="str">
        <f t="shared" si="78"/>
        <v>Ja</v>
      </c>
      <c r="BK80" s="43" t="str">
        <f t="shared" si="78"/>
        <v>Optie</v>
      </c>
      <c r="BL80" s="43" t="str">
        <f t="shared" si="78"/>
        <v>Ja</v>
      </c>
      <c r="BM80" s="43" t="str">
        <f t="shared" si="78"/>
        <v>Ja</v>
      </c>
      <c r="BN80" s="43" t="str">
        <f t="shared" si="78"/>
        <v>Ja</v>
      </c>
      <c r="BO80" s="43" t="str">
        <f t="shared" si="78"/>
        <v>Nee</v>
      </c>
      <c r="BP80" s="43" t="str">
        <f t="shared" si="78"/>
        <v>Ja</v>
      </c>
      <c r="BQ80" s="43" t="str">
        <f t="shared" si="78"/>
        <v>Nee</v>
      </c>
      <c r="BR80" s="43" t="str">
        <f t="shared" si="78"/>
        <v>Nee</v>
      </c>
      <c r="BS80" s="43" t="str">
        <f t="shared" si="79"/>
        <v>Ja</v>
      </c>
      <c r="BT80" s="43" t="str">
        <f t="shared" si="79"/>
        <v>Ja</v>
      </c>
      <c r="BU80" s="43" t="str">
        <f t="shared" si="79"/>
        <v>Ja</v>
      </c>
      <c r="BV80" s="43" t="str">
        <f t="shared" si="79"/>
        <v>Ja</v>
      </c>
      <c r="BW80" s="43" t="str">
        <f t="shared" si="79"/>
        <v>Ja</v>
      </c>
      <c r="BX80" s="43" t="str">
        <f t="shared" si="79"/>
        <v>Ja</v>
      </c>
      <c r="BY80" s="43" t="str">
        <f t="shared" si="79"/>
        <v>Ja</v>
      </c>
      <c r="BZ80" s="43" t="str">
        <f t="shared" si="79"/>
        <v>Optie</v>
      </c>
      <c r="CA80" s="43" t="str">
        <f t="shared" si="79"/>
        <v>Ja</v>
      </c>
      <c r="CB80" s="43" t="str">
        <f t="shared" si="79"/>
        <v>Ja</v>
      </c>
      <c r="CC80" s="43" t="str">
        <f t="shared" si="80"/>
        <v>Nee</v>
      </c>
      <c r="CD80" s="43" t="str">
        <f t="shared" si="80"/>
        <v>Ja</v>
      </c>
      <c r="CE80" s="43" t="str">
        <f t="shared" si="80"/>
        <v>Nee</v>
      </c>
      <c r="CF80" s="43" t="str">
        <f t="shared" si="80"/>
        <v>Nvt</v>
      </c>
      <c r="CG80" s="43" t="str">
        <f t="shared" si="80"/>
        <v>Nvt</v>
      </c>
      <c r="CH80" s="43" t="str">
        <f t="shared" si="80"/>
        <v>Nvt</v>
      </c>
      <c r="CI80" s="43" t="str">
        <f t="shared" si="80"/>
        <v>Nvt</v>
      </c>
      <c r="CJ80" s="43" t="str">
        <f t="shared" si="80"/>
        <v>Nvt</v>
      </c>
      <c r="CK80" s="43" t="str">
        <f t="shared" si="80"/>
        <v>Nvt</v>
      </c>
      <c r="CL80" s="43" t="str">
        <f t="shared" si="80"/>
        <v>Nvt</v>
      </c>
      <c r="CM80" s="43" t="str">
        <f t="shared" si="81"/>
        <v>Nvt</v>
      </c>
      <c r="CN80" s="43" t="str">
        <f t="shared" si="81"/>
        <v>Nvt</v>
      </c>
      <c r="CO80" s="43" t="str">
        <f t="shared" si="81"/>
        <v>Nvt</v>
      </c>
      <c r="CP80" s="43" t="str">
        <f t="shared" si="81"/>
        <v>Nvt</v>
      </c>
      <c r="CQ80" s="43" t="str">
        <f t="shared" si="81"/>
        <v>Nvt</v>
      </c>
      <c r="CR80" s="43" t="str">
        <f t="shared" si="81"/>
        <v>Nvt</v>
      </c>
      <c r="CS80" s="43" t="str">
        <f t="shared" si="81"/>
        <v>Nvt</v>
      </c>
      <c r="CT80" s="43" t="str">
        <f t="shared" si="81"/>
        <v>Nvt</v>
      </c>
      <c r="CU80" s="43" t="str">
        <f t="shared" si="81"/>
        <v>Nvt</v>
      </c>
      <c r="CV80" s="43" t="str">
        <f t="shared" si="81"/>
        <v>Nvt</v>
      </c>
      <c r="CW80" s="43" t="str">
        <f t="shared" si="82"/>
        <v>Nvt</v>
      </c>
      <c r="CX80" s="43" t="str">
        <f t="shared" si="82"/>
        <v>Nvt</v>
      </c>
      <c r="CY80" s="43" t="str">
        <f t="shared" si="82"/>
        <v>Nvt</v>
      </c>
      <c r="CZ80" s="43" t="str">
        <f t="shared" si="82"/>
        <v>Nvt</v>
      </c>
      <c r="DA80" s="43" t="str">
        <f t="shared" si="82"/>
        <v>Nvt</v>
      </c>
      <c r="DB80" s="43" t="str">
        <f t="shared" si="82"/>
        <v>Nvt</v>
      </c>
      <c r="DC80" s="43" t="str">
        <f t="shared" si="82"/>
        <v>Nvt</v>
      </c>
      <c r="DD80" s="43" t="str">
        <f t="shared" si="82"/>
        <v>Nvt</v>
      </c>
      <c r="DE80" s="43" t="str">
        <f t="shared" si="82"/>
        <v>Nvt</v>
      </c>
      <c r="DF80" s="43" t="str">
        <f t="shared" si="82"/>
        <v>Nvt</v>
      </c>
      <c r="DG80" s="43" t="str">
        <f t="shared" si="83"/>
        <v>Nvt</v>
      </c>
      <c r="DH80" s="43" t="str">
        <f t="shared" si="83"/>
        <v>Nvt</v>
      </c>
      <c r="DI80" s="43" t="str">
        <f t="shared" si="83"/>
        <v>Nvt</v>
      </c>
      <c r="DJ80" s="43" t="str">
        <f t="shared" si="83"/>
        <v>Nvt</v>
      </c>
      <c r="DK80" s="43" t="str">
        <f t="shared" si="83"/>
        <v>Nvt</v>
      </c>
      <c r="DL80" s="43" t="str">
        <f t="shared" si="83"/>
        <v>Nvt</v>
      </c>
      <c r="DM80" s="43" t="str">
        <f t="shared" si="83"/>
        <v>Nvt</v>
      </c>
      <c r="DN80" s="43" t="str">
        <f t="shared" si="83"/>
        <v>Nvt</v>
      </c>
      <c r="DO80" s="43" t="str">
        <f t="shared" si="83"/>
        <v>Nvt</v>
      </c>
      <c r="DP80" s="43" t="str">
        <f t="shared" si="83"/>
        <v>Nvt</v>
      </c>
      <c r="DQ80" s="43" t="str">
        <f t="shared" si="84"/>
        <v>Nvt</v>
      </c>
      <c r="DR80" s="43" t="str">
        <f t="shared" si="84"/>
        <v>Nvt</v>
      </c>
      <c r="DS80" s="43" t="str">
        <f t="shared" si="84"/>
        <v>Nvt</v>
      </c>
      <c r="DT80" s="43" t="str">
        <f t="shared" si="84"/>
        <v>Nvt</v>
      </c>
      <c r="DU80" s="43" t="str">
        <f t="shared" si="84"/>
        <v>Nvt</v>
      </c>
      <c r="DV80" s="43" t="str">
        <f t="shared" si="84"/>
        <v>Nvt</v>
      </c>
      <c r="DW80" s="43" t="str">
        <f t="shared" si="84"/>
        <v>Nvt</v>
      </c>
      <c r="DX80" s="43" t="str">
        <f t="shared" si="84"/>
        <v>Nvt</v>
      </c>
      <c r="DY80" s="43" t="str">
        <f t="shared" si="84"/>
        <v>Nvt</v>
      </c>
      <c r="DZ80" s="43" t="str">
        <f t="shared" si="84"/>
        <v>Nvt</v>
      </c>
      <c r="EA80" s="43" t="str">
        <f t="shared" si="85"/>
        <v>Nvt</v>
      </c>
      <c r="EB80" s="43" t="str">
        <f t="shared" si="85"/>
        <v>Nvt</v>
      </c>
      <c r="EC80" s="43" t="str">
        <f t="shared" si="85"/>
        <v>Nvt</v>
      </c>
      <c r="ED80" s="43" t="str">
        <f t="shared" si="85"/>
        <v>Ja</v>
      </c>
      <c r="EE80" s="43" t="str">
        <f t="shared" si="85"/>
        <v>Ja</v>
      </c>
      <c r="EF80" s="43" t="str">
        <f t="shared" si="85"/>
        <v>Ja</v>
      </c>
      <c r="EG80" s="43" t="str">
        <f t="shared" si="85"/>
        <v>Optie</v>
      </c>
      <c r="EH80" s="43" t="str">
        <f t="shared" si="85"/>
        <v>Ja</v>
      </c>
      <c r="EI80" s="43" t="str">
        <f t="shared" si="85"/>
        <v>Ja</v>
      </c>
      <c r="EJ80" s="43" t="str">
        <f t="shared" si="85"/>
        <v>Ja</v>
      </c>
      <c r="EK80" s="43" t="str">
        <f t="shared" si="86"/>
        <v>Ja</v>
      </c>
      <c r="EL80" s="43" t="str">
        <f t="shared" si="86"/>
        <v>Ja</v>
      </c>
      <c r="EM80" s="43" t="str">
        <f t="shared" si="86"/>
        <v>Optie</v>
      </c>
      <c r="EN80" s="43" t="str">
        <f t="shared" si="86"/>
        <v>Ja</v>
      </c>
      <c r="EO80" s="43" t="str">
        <f t="shared" si="86"/>
        <v>Ja</v>
      </c>
      <c r="EP80" s="43" t="str">
        <f t="shared" si="86"/>
        <v>Ja</v>
      </c>
      <c r="EQ80" s="43" t="str">
        <f t="shared" si="86"/>
        <v>Optie</v>
      </c>
      <c r="ER80" s="43" t="str">
        <f t="shared" si="86"/>
        <v>Nee</v>
      </c>
      <c r="ES80" s="43" t="str">
        <f t="shared" si="86"/>
        <v>Nvt</v>
      </c>
      <c r="ET80" s="43" t="str">
        <f t="shared" si="86"/>
        <v>Nvt</v>
      </c>
      <c r="EU80" s="43" t="str">
        <f t="shared" si="87"/>
        <v>Nvt</v>
      </c>
      <c r="EV80" s="43" t="str">
        <f t="shared" si="87"/>
        <v>Nvt</v>
      </c>
      <c r="EW80" s="43" t="str">
        <f t="shared" si="87"/>
        <v>Ja</v>
      </c>
      <c r="EX80" s="43" t="str">
        <f t="shared" si="87"/>
        <v>Ja</v>
      </c>
      <c r="EY80" s="43" t="str">
        <f t="shared" si="87"/>
        <v>Ja</v>
      </c>
      <c r="EZ80" s="43" t="str">
        <f t="shared" si="87"/>
        <v>Optie</v>
      </c>
      <c r="FA80" s="43" t="str">
        <f t="shared" si="87"/>
        <v>Ja</v>
      </c>
      <c r="FB80" s="43" t="str">
        <f t="shared" si="87"/>
        <v>Ja</v>
      </c>
      <c r="FC80" s="43" t="str">
        <f t="shared" si="87"/>
        <v>Ja</v>
      </c>
      <c r="FD80" s="43" t="str">
        <f t="shared" si="87"/>
        <v>Optie</v>
      </c>
      <c r="FE80" s="43" t="str">
        <f t="shared" si="88"/>
        <v>Ja</v>
      </c>
      <c r="FF80" s="43" t="str">
        <f t="shared" si="88"/>
        <v>Ja</v>
      </c>
      <c r="FG80" s="43" t="str">
        <f t="shared" si="88"/>
        <v>Optie</v>
      </c>
      <c r="FH80" s="43" t="str">
        <f t="shared" si="88"/>
        <v>Ja</v>
      </c>
      <c r="FI80" s="43" t="str">
        <f t="shared" si="88"/>
        <v>Ja</v>
      </c>
      <c r="FJ80" s="43" t="str">
        <f t="shared" si="88"/>
        <v>Ja</v>
      </c>
      <c r="FK80" s="43" t="str">
        <f t="shared" si="88"/>
        <v>Ja</v>
      </c>
      <c r="FL80" s="43" t="str">
        <f t="shared" si="88"/>
        <v>Ja</v>
      </c>
      <c r="FM80" s="43" t="str">
        <f t="shared" si="88"/>
        <v>Optie</v>
      </c>
      <c r="FN80" s="43" t="str">
        <f t="shared" si="88"/>
        <v>Optie</v>
      </c>
      <c r="FO80" s="43" t="str">
        <f t="shared" si="89"/>
        <v>Optie</v>
      </c>
      <c r="FP80" s="43" t="str">
        <f t="shared" si="89"/>
        <v>Optie</v>
      </c>
      <c r="FQ80" s="43" t="str">
        <f t="shared" si="89"/>
        <v>Nee</v>
      </c>
      <c r="FR80" s="43" t="str">
        <f t="shared" si="89"/>
        <v>Optie</v>
      </c>
      <c r="FS80" s="43" t="str">
        <f t="shared" si="89"/>
        <v>Ja</v>
      </c>
      <c r="FT80" s="43" t="str">
        <f t="shared" si="89"/>
        <v>Ja</v>
      </c>
      <c r="FU80" s="43" t="str">
        <f t="shared" si="89"/>
        <v>Ja</v>
      </c>
      <c r="FV80" s="43" t="str">
        <f t="shared" si="89"/>
        <v>Ja</v>
      </c>
      <c r="FW80" s="43" t="str">
        <f t="shared" si="89"/>
        <v>Optie</v>
      </c>
      <c r="FX80" s="43" t="str">
        <f t="shared" si="89"/>
        <v>Ja</v>
      </c>
      <c r="FY80" s="43" t="str">
        <f t="shared" si="90"/>
        <v>Ja</v>
      </c>
      <c r="FZ80" s="43" t="str">
        <f t="shared" si="90"/>
        <v>Ja</v>
      </c>
      <c r="GA80" s="43" t="str">
        <f t="shared" si="90"/>
        <v>Ja</v>
      </c>
      <c r="GB80" s="43" t="str">
        <f t="shared" si="90"/>
        <v>Ja</v>
      </c>
      <c r="GC80" s="43" t="str">
        <f t="shared" si="90"/>
        <v>Ja</v>
      </c>
      <c r="GD80" s="43" t="str">
        <f t="shared" si="90"/>
        <v>Ja</v>
      </c>
      <c r="GE80" s="43" t="str">
        <f t="shared" si="90"/>
        <v>Ja</v>
      </c>
      <c r="GF80" s="43" t="str">
        <f t="shared" si="90"/>
        <v>Nee</v>
      </c>
    </row>
    <row r="81" spans="1:188" x14ac:dyDescent="0.3">
      <c r="A81" s="45"/>
      <c r="B81" s="47" t="s">
        <v>572</v>
      </c>
      <c r="C81" s="47" t="s">
        <v>502</v>
      </c>
      <c r="D81" s="45" t="s">
        <v>329</v>
      </c>
      <c r="E81" s="45" t="s">
        <v>330</v>
      </c>
      <c r="F81" s="45" t="s">
        <v>433</v>
      </c>
      <c r="G81" s="43" t="s">
        <v>495</v>
      </c>
      <c r="H81" s="43" t="s">
        <v>497</v>
      </c>
      <c r="I81" s="119" t="s">
        <v>496</v>
      </c>
      <c r="J81" s="119" t="s">
        <v>831</v>
      </c>
      <c r="K81" s="119" t="s">
        <v>853</v>
      </c>
      <c r="L81" s="50">
        <v>17</v>
      </c>
      <c r="M81" s="119"/>
      <c r="N81" s="119"/>
      <c r="O81" s="119"/>
      <c r="P81" s="129" t="s">
        <v>507</v>
      </c>
      <c r="Q81" s="43" t="str">
        <f t="shared" si="74"/>
        <v>Ja</v>
      </c>
      <c r="R81" s="43" t="str">
        <f t="shared" si="74"/>
        <v>Ja</v>
      </c>
      <c r="S81" s="43" t="str">
        <f t="shared" si="74"/>
        <v>Optie</v>
      </c>
      <c r="T81" s="43" t="str">
        <f t="shared" si="74"/>
        <v>Ja</v>
      </c>
      <c r="U81" s="43" t="str">
        <f t="shared" si="74"/>
        <v>Ja</v>
      </c>
      <c r="V81" s="43" t="str">
        <f t="shared" si="74"/>
        <v>Ja</v>
      </c>
      <c r="W81" s="43" t="str">
        <f t="shared" si="74"/>
        <v>Nee</v>
      </c>
      <c r="X81" s="43" t="str">
        <f t="shared" si="74"/>
        <v>Ja</v>
      </c>
      <c r="Y81" s="43" t="str">
        <f t="shared" si="74"/>
        <v>Nee</v>
      </c>
      <c r="Z81" s="43" t="str">
        <f t="shared" si="74"/>
        <v>Nee</v>
      </c>
      <c r="AA81" s="43" t="str">
        <f t="shared" si="75"/>
        <v>Optie</v>
      </c>
      <c r="AB81" s="43" t="str">
        <f t="shared" si="75"/>
        <v>Nee</v>
      </c>
      <c r="AC81" s="43" t="str">
        <f t="shared" si="75"/>
        <v>Nvt</v>
      </c>
      <c r="AD81" s="43" t="str">
        <f t="shared" si="75"/>
        <v>Nvt</v>
      </c>
      <c r="AE81" s="43" t="str">
        <f t="shared" si="75"/>
        <v>Nvt</v>
      </c>
      <c r="AF81" s="43" t="str">
        <f t="shared" si="75"/>
        <v>Nvt</v>
      </c>
      <c r="AG81" s="43" t="str">
        <f t="shared" si="75"/>
        <v>Nvt</v>
      </c>
      <c r="AH81" s="43" t="str">
        <f t="shared" si="75"/>
        <v>Nvt</v>
      </c>
      <c r="AI81" s="43" t="str">
        <f t="shared" si="75"/>
        <v>Nvt</v>
      </c>
      <c r="AJ81" s="43" t="str">
        <f t="shared" si="75"/>
        <v>Nvt</v>
      </c>
      <c r="AK81" s="43" t="str">
        <f t="shared" si="76"/>
        <v>Nvt</v>
      </c>
      <c r="AL81" s="43" t="str">
        <f t="shared" si="76"/>
        <v>Nvt</v>
      </c>
      <c r="AM81" s="43" t="str">
        <f t="shared" si="76"/>
        <v>Nvt</v>
      </c>
      <c r="AN81" s="43" t="str">
        <f t="shared" si="76"/>
        <v>Nvt</v>
      </c>
      <c r="AO81" s="43" t="str">
        <f t="shared" si="76"/>
        <v>Nvt</v>
      </c>
      <c r="AP81" s="43" t="str">
        <f t="shared" si="76"/>
        <v>Nvt</v>
      </c>
      <c r="AQ81" s="43" t="str">
        <f t="shared" si="76"/>
        <v>Nvt</v>
      </c>
      <c r="AR81" s="43" t="str">
        <f t="shared" si="76"/>
        <v>Nvt</v>
      </c>
      <c r="AS81" s="43" t="str">
        <f t="shared" si="76"/>
        <v>Nvt</v>
      </c>
      <c r="AT81" s="43" t="str">
        <f t="shared" si="76"/>
        <v>Nvt</v>
      </c>
      <c r="AU81" s="43" t="str">
        <f t="shared" si="77"/>
        <v>Nvt</v>
      </c>
      <c r="AV81" s="43" t="str">
        <f t="shared" si="77"/>
        <v>Nvt</v>
      </c>
      <c r="AW81" s="43" t="str">
        <f t="shared" si="77"/>
        <v>Nvt</v>
      </c>
      <c r="AX81" s="43" t="str">
        <f t="shared" si="77"/>
        <v>Ja</v>
      </c>
      <c r="AY81" s="43" t="str">
        <f t="shared" si="77"/>
        <v>Ja</v>
      </c>
      <c r="AZ81" s="43" t="str">
        <f t="shared" si="77"/>
        <v>Nee</v>
      </c>
      <c r="BA81" s="43" t="str">
        <f t="shared" si="77"/>
        <v>Ja</v>
      </c>
      <c r="BB81" s="43" t="str">
        <f t="shared" si="77"/>
        <v>Ja</v>
      </c>
      <c r="BC81" s="43" t="str">
        <f t="shared" si="77"/>
        <v>Optie</v>
      </c>
      <c r="BD81" s="43" t="str">
        <f t="shared" si="77"/>
        <v>Ja</v>
      </c>
      <c r="BE81" s="43" t="str">
        <f t="shared" si="77"/>
        <v>Ja</v>
      </c>
      <c r="BF81" s="43" t="str">
        <f t="shared" si="77"/>
        <v>Nvt</v>
      </c>
      <c r="BG81" s="43" t="str">
        <f t="shared" si="77"/>
        <v>Nvt</v>
      </c>
      <c r="BH81" s="129" t="s">
        <v>878</v>
      </c>
      <c r="BI81" s="43" t="str">
        <f t="shared" si="78"/>
        <v>Ja</v>
      </c>
      <c r="BJ81" s="43" t="str">
        <f t="shared" si="78"/>
        <v>Ja</v>
      </c>
      <c r="BK81" s="43" t="str">
        <f t="shared" si="78"/>
        <v>Optie</v>
      </c>
      <c r="BL81" s="43" t="str">
        <f t="shared" si="78"/>
        <v>Ja</v>
      </c>
      <c r="BM81" s="43" t="str">
        <f t="shared" si="78"/>
        <v>Ja</v>
      </c>
      <c r="BN81" s="43" t="str">
        <f t="shared" si="78"/>
        <v>Ja</v>
      </c>
      <c r="BO81" s="43" t="str">
        <f t="shared" si="78"/>
        <v>Nee</v>
      </c>
      <c r="BP81" s="43" t="str">
        <f t="shared" si="78"/>
        <v>Ja</v>
      </c>
      <c r="BQ81" s="43" t="str">
        <f t="shared" si="78"/>
        <v>Nee</v>
      </c>
      <c r="BR81" s="43" t="str">
        <f t="shared" si="78"/>
        <v>Nee</v>
      </c>
      <c r="BS81" s="43" t="str">
        <f t="shared" si="79"/>
        <v>Ja</v>
      </c>
      <c r="BT81" s="43" t="str">
        <f t="shared" si="79"/>
        <v>Ja</v>
      </c>
      <c r="BU81" s="43" t="str">
        <f t="shared" si="79"/>
        <v>Ja</v>
      </c>
      <c r="BV81" s="43" t="str">
        <f t="shared" si="79"/>
        <v>Ja</v>
      </c>
      <c r="BW81" s="43" t="str">
        <f t="shared" si="79"/>
        <v>Ja</v>
      </c>
      <c r="BX81" s="43" t="str">
        <f t="shared" si="79"/>
        <v>Ja</v>
      </c>
      <c r="BY81" s="43" t="str">
        <f t="shared" si="79"/>
        <v>Ja</v>
      </c>
      <c r="BZ81" s="43" t="str">
        <f t="shared" si="79"/>
        <v>Optie</v>
      </c>
      <c r="CA81" s="43" t="str">
        <f t="shared" si="79"/>
        <v>Ja</v>
      </c>
      <c r="CB81" s="43" t="str">
        <f t="shared" si="79"/>
        <v>Ja</v>
      </c>
      <c r="CC81" s="43" t="str">
        <f t="shared" si="80"/>
        <v>Nee</v>
      </c>
      <c r="CD81" s="43" t="str">
        <f t="shared" si="80"/>
        <v>Ja</v>
      </c>
      <c r="CE81" s="43" t="str">
        <f t="shared" si="80"/>
        <v>Nee</v>
      </c>
      <c r="CF81" s="43" t="str">
        <f t="shared" si="80"/>
        <v>Nvt</v>
      </c>
      <c r="CG81" s="43" t="str">
        <f t="shared" si="80"/>
        <v>Nvt</v>
      </c>
      <c r="CH81" s="43" t="str">
        <f t="shared" si="80"/>
        <v>Nvt</v>
      </c>
      <c r="CI81" s="43" t="str">
        <f t="shared" si="80"/>
        <v>Nvt</v>
      </c>
      <c r="CJ81" s="43" t="str">
        <f t="shared" si="80"/>
        <v>Nvt</v>
      </c>
      <c r="CK81" s="43" t="str">
        <f t="shared" si="80"/>
        <v>Nvt</v>
      </c>
      <c r="CL81" s="43" t="str">
        <f t="shared" si="80"/>
        <v>Nvt</v>
      </c>
      <c r="CM81" s="43" t="str">
        <f t="shared" si="81"/>
        <v>Nvt</v>
      </c>
      <c r="CN81" s="43" t="str">
        <f t="shared" si="81"/>
        <v>Nvt</v>
      </c>
      <c r="CO81" s="43" t="str">
        <f t="shared" si="81"/>
        <v>Nvt</v>
      </c>
      <c r="CP81" s="43" t="str">
        <f t="shared" si="81"/>
        <v>Nvt</v>
      </c>
      <c r="CQ81" s="43" t="str">
        <f t="shared" si="81"/>
        <v>Nvt</v>
      </c>
      <c r="CR81" s="43" t="str">
        <f t="shared" si="81"/>
        <v>Nvt</v>
      </c>
      <c r="CS81" s="43" t="str">
        <f t="shared" si="81"/>
        <v>Nvt</v>
      </c>
      <c r="CT81" s="43" t="str">
        <f t="shared" si="81"/>
        <v>Nvt</v>
      </c>
      <c r="CU81" s="43" t="str">
        <f t="shared" si="81"/>
        <v>Nvt</v>
      </c>
      <c r="CV81" s="43" t="str">
        <f t="shared" si="81"/>
        <v>Nvt</v>
      </c>
      <c r="CW81" s="43" t="str">
        <f t="shared" si="82"/>
        <v>Nvt</v>
      </c>
      <c r="CX81" s="43" t="str">
        <f t="shared" si="82"/>
        <v>Nvt</v>
      </c>
      <c r="CY81" s="43" t="str">
        <f t="shared" si="82"/>
        <v>Nvt</v>
      </c>
      <c r="CZ81" s="43" t="str">
        <f t="shared" si="82"/>
        <v>Nvt</v>
      </c>
      <c r="DA81" s="43" t="str">
        <f t="shared" si="82"/>
        <v>Nvt</v>
      </c>
      <c r="DB81" s="43" t="str">
        <f t="shared" si="82"/>
        <v>Nvt</v>
      </c>
      <c r="DC81" s="43" t="str">
        <f t="shared" si="82"/>
        <v>Nvt</v>
      </c>
      <c r="DD81" s="43" t="str">
        <f t="shared" si="82"/>
        <v>Nvt</v>
      </c>
      <c r="DE81" s="43" t="str">
        <f t="shared" si="82"/>
        <v>Nvt</v>
      </c>
      <c r="DF81" s="43" t="str">
        <f t="shared" si="82"/>
        <v>Nvt</v>
      </c>
      <c r="DG81" s="43" t="str">
        <f t="shared" si="83"/>
        <v>Nvt</v>
      </c>
      <c r="DH81" s="43" t="str">
        <f t="shared" si="83"/>
        <v>Nvt</v>
      </c>
      <c r="DI81" s="43" t="str">
        <f t="shared" si="83"/>
        <v>Nvt</v>
      </c>
      <c r="DJ81" s="43" t="str">
        <f t="shared" si="83"/>
        <v>Nvt</v>
      </c>
      <c r="DK81" s="43" t="str">
        <f t="shared" si="83"/>
        <v>Nvt</v>
      </c>
      <c r="DL81" s="43" t="str">
        <f t="shared" si="83"/>
        <v>Nvt</v>
      </c>
      <c r="DM81" s="43" t="str">
        <f t="shared" si="83"/>
        <v>Nvt</v>
      </c>
      <c r="DN81" s="43" t="str">
        <f t="shared" si="83"/>
        <v>Nvt</v>
      </c>
      <c r="DO81" s="43" t="str">
        <f t="shared" si="83"/>
        <v>Nvt</v>
      </c>
      <c r="DP81" s="43" t="str">
        <f t="shared" si="83"/>
        <v>Nvt</v>
      </c>
      <c r="DQ81" s="43" t="str">
        <f t="shared" si="84"/>
        <v>Nvt</v>
      </c>
      <c r="DR81" s="43" t="str">
        <f t="shared" si="84"/>
        <v>Nvt</v>
      </c>
      <c r="DS81" s="43" t="str">
        <f t="shared" si="84"/>
        <v>Nvt</v>
      </c>
      <c r="DT81" s="43" t="str">
        <f t="shared" si="84"/>
        <v>Nvt</v>
      </c>
      <c r="DU81" s="43" t="str">
        <f t="shared" si="84"/>
        <v>Nvt</v>
      </c>
      <c r="DV81" s="43" t="str">
        <f t="shared" si="84"/>
        <v>Nvt</v>
      </c>
      <c r="DW81" s="43" t="str">
        <f t="shared" si="84"/>
        <v>Nvt</v>
      </c>
      <c r="DX81" s="43" t="str">
        <f t="shared" si="84"/>
        <v>Nvt</v>
      </c>
      <c r="DY81" s="43" t="str">
        <f t="shared" si="84"/>
        <v>Nvt</v>
      </c>
      <c r="DZ81" s="43" t="str">
        <f t="shared" si="84"/>
        <v>Nvt</v>
      </c>
      <c r="EA81" s="43" t="str">
        <f t="shared" si="85"/>
        <v>Nvt</v>
      </c>
      <c r="EB81" s="43" t="str">
        <f t="shared" si="85"/>
        <v>Nvt</v>
      </c>
      <c r="EC81" s="43" t="str">
        <f t="shared" si="85"/>
        <v>Nvt</v>
      </c>
      <c r="ED81" s="43" t="str">
        <f t="shared" si="85"/>
        <v>Ja</v>
      </c>
      <c r="EE81" s="43" t="str">
        <f t="shared" si="85"/>
        <v>Ja</v>
      </c>
      <c r="EF81" s="43" t="str">
        <f t="shared" si="85"/>
        <v>Ja</v>
      </c>
      <c r="EG81" s="43" t="str">
        <f t="shared" si="85"/>
        <v>Optie</v>
      </c>
      <c r="EH81" s="43" t="str">
        <f t="shared" si="85"/>
        <v>Ja</v>
      </c>
      <c r="EI81" s="43" t="str">
        <f t="shared" si="85"/>
        <v>Ja</v>
      </c>
      <c r="EJ81" s="43" t="str">
        <f t="shared" si="85"/>
        <v>Ja</v>
      </c>
      <c r="EK81" s="43" t="str">
        <f t="shared" si="86"/>
        <v>Ja</v>
      </c>
      <c r="EL81" s="43" t="str">
        <f t="shared" si="86"/>
        <v>Ja</v>
      </c>
      <c r="EM81" s="43" t="str">
        <f t="shared" si="86"/>
        <v>Optie</v>
      </c>
      <c r="EN81" s="43" t="str">
        <f t="shared" si="86"/>
        <v>Ja</v>
      </c>
      <c r="EO81" s="43" t="str">
        <f t="shared" si="86"/>
        <v>Ja</v>
      </c>
      <c r="EP81" s="43" t="str">
        <f t="shared" si="86"/>
        <v>Ja</v>
      </c>
      <c r="EQ81" s="43" t="str">
        <f t="shared" si="86"/>
        <v>Optie</v>
      </c>
      <c r="ER81" s="43" t="str">
        <f t="shared" si="86"/>
        <v>Nee</v>
      </c>
      <c r="ES81" s="43" t="str">
        <f t="shared" si="86"/>
        <v>Nvt</v>
      </c>
      <c r="ET81" s="43" t="str">
        <f t="shared" si="86"/>
        <v>Nvt</v>
      </c>
      <c r="EU81" s="43" t="str">
        <f t="shared" si="87"/>
        <v>Nvt</v>
      </c>
      <c r="EV81" s="43" t="str">
        <f t="shared" si="87"/>
        <v>Nvt</v>
      </c>
      <c r="EW81" s="43" t="str">
        <f t="shared" si="87"/>
        <v>Ja</v>
      </c>
      <c r="EX81" s="43" t="str">
        <f t="shared" si="87"/>
        <v>Ja</v>
      </c>
      <c r="EY81" s="43" t="str">
        <f t="shared" si="87"/>
        <v>Ja</v>
      </c>
      <c r="EZ81" s="43" t="str">
        <f t="shared" si="87"/>
        <v>Optie</v>
      </c>
      <c r="FA81" s="43" t="str">
        <f t="shared" si="87"/>
        <v>Ja</v>
      </c>
      <c r="FB81" s="43" t="str">
        <f t="shared" si="87"/>
        <v>Ja</v>
      </c>
      <c r="FC81" s="43" t="str">
        <f t="shared" si="87"/>
        <v>Ja</v>
      </c>
      <c r="FD81" s="43" t="str">
        <f t="shared" si="87"/>
        <v>Optie</v>
      </c>
      <c r="FE81" s="43" t="str">
        <f t="shared" si="88"/>
        <v>Ja</v>
      </c>
      <c r="FF81" s="43" t="str">
        <f t="shared" si="88"/>
        <v>Ja</v>
      </c>
      <c r="FG81" s="43" t="str">
        <f t="shared" si="88"/>
        <v>Optie</v>
      </c>
      <c r="FH81" s="43" t="str">
        <f t="shared" si="88"/>
        <v>Ja</v>
      </c>
      <c r="FI81" s="43" t="str">
        <f t="shared" si="88"/>
        <v>Ja</v>
      </c>
      <c r="FJ81" s="43" t="str">
        <f t="shared" si="88"/>
        <v>Ja</v>
      </c>
      <c r="FK81" s="43" t="str">
        <f t="shared" si="88"/>
        <v>Ja</v>
      </c>
      <c r="FL81" s="43" t="str">
        <f t="shared" si="88"/>
        <v>Ja</v>
      </c>
      <c r="FM81" s="43" t="str">
        <f t="shared" si="88"/>
        <v>Optie</v>
      </c>
      <c r="FN81" s="43" t="str">
        <f t="shared" si="88"/>
        <v>Optie</v>
      </c>
      <c r="FO81" s="43" t="str">
        <f t="shared" si="89"/>
        <v>Optie</v>
      </c>
      <c r="FP81" s="43" t="str">
        <f t="shared" si="89"/>
        <v>Optie</v>
      </c>
      <c r="FQ81" s="43" t="str">
        <f t="shared" si="89"/>
        <v>Nee</v>
      </c>
      <c r="FR81" s="43" t="str">
        <f t="shared" si="89"/>
        <v>Optie</v>
      </c>
      <c r="FS81" s="43" t="str">
        <f t="shared" si="89"/>
        <v>Ja</v>
      </c>
      <c r="FT81" s="43" t="str">
        <f t="shared" si="89"/>
        <v>Ja</v>
      </c>
      <c r="FU81" s="43" t="str">
        <f t="shared" si="89"/>
        <v>Ja</v>
      </c>
      <c r="FV81" s="43" t="str">
        <f t="shared" si="89"/>
        <v>Ja</v>
      </c>
      <c r="FW81" s="43" t="str">
        <f t="shared" si="89"/>
        <v>Optie</v>
      </c>
      <c r="FX81" s="43" t="str">
        <f t="shared" si="89"/>
        <v>Ja</v>
      </c>
      <c r="FY81" s="43" t="str">
        <f t="shared" si="90"/>
        <v>Ja</v>
      </c>
      <c r="FZ81" s="43" t="str">
        <f t="shared" si="90"/>
        <v>Ja</v>
      </c>
      <c r="GA81" s="43" t="str">
        <f t="shared" si="90"/>
        <v>Ja</v>
      </c>
      <c r="GB81" s="43" t="str">
        <f t="shared" si="90"/>
        <v>Ja</v>
      </c>
      <c r="GC81" s="43" t="str">
        <f t="shared" si="90"/>
        <v>Ja</v>
      </c>
      <c r="GD81" s="43" t="str">
        <f t="shared" si="90"/>
        <v>Ja</v>
      </c>
      <c r="GE81" s="43" t="str">
        <f t="shared" si="90"/>
        <v>Ja</v>
      </c>
      <c r="GF81" s="43" t="str">
        <f t="shared" si="90"/>
        <v>Nee</v>
      </c>
    </row>
    <row r="82" spans="1:188" x14ac:dyDescent="0.3">
      <c r="A82" s="45"/>
      <c r="B82" s="47" t="s">
        <v>572</v>
      </c>
      <c r="C82" s="47" t="s">
        <v>502</v>
      </c>
      <c r="D82" s="45" t="s">
        <v>329</v>
      </c>
      <c r="E82" s="45" t="s">
        <v>337</v>
      </c>
      <c r="F82" s="45" t="s">
        <v>433</v>
      </c>
      <c r="G82" s="43" t="s">
        <v>495</v>
      </c>
      <c r="H82" s="43" t="s">
        <v>497</v>
      </c>
      <c r="I82" s="119" t="s">
        <v>496</v>
      </c>
      <c r="J82" s="119" t="s">
        <v>833</v>
      </c>
      <c r="K82" s="119" t="s">
        <v>854</v>
      </c>
      <c r="L82" s="50">
        <v>25</v>
      </c>
      <c r="M82" s="119"/>
      <c r="N82" s="119"/>
      <c r="O82" s="119"/>
      <c r="P82" s="129" t="s">
        <v>507</v>
      </c>
      <c r="Q82" s="43" t="str">
        <f t="shared" si="74"/>
        <v>Ja</v>
      </c>
      <c r="R82" s="43" t="str">
        <f t="shared" si="74"/>
        <v>Ja</v>
      </c>
      <c r="S82" s="43" t="str">
        <f t="shared" si="74"/>
        <v>Optie</v>
      </c>
      <c r="T82" s="43" t="str">
        <f t="shared" si="74"/>
        <v>Ja</v>
      </c>
      <c r="U82" s="43" t="str">
        <f t="shared" si="74"/>
        <v>Ja</v>
      </c>
      <c r="V82" s="43" t="str">
        <f t="shared" si="74"/>
        <v>Ja</v>
      </c>
      <c r="W82" s="43" t="str">
        <f t="shared" si="74"/>
        <v>Nee</v>
      </c>
      <c r="X82" s="43" t="str">
        <f t="shared" si="74"/>
        <v>Ja</v>
      </c>
      <c r="Y82" s="43" t="str">
        <f t="shared" si="74"/>
        <v>Nee</v>
      </c>
      <c r="Z82" s="43" t="str">
        <f t="shared" si="74"/>
        <v>Nee</v>
      </c>
      <c r="AA82" s="43" t="str">
        <f t="shared" si="75"/>
        <v>Optie</v>
      </c>
      <c r="AB82" s="43" t="str">
        <f t="shared" si="75"/>
        <v>Nee</v>
      </c>
      <c r="AC82" s="43" t="str">
        <f t="shared" si="75"/>
        <v>Nvt</v>
      </c>
      <c r="AD82" s="43" t="str">
        <f t="shared" si="75"/>
        <v>Nvt</v>
      </c>
      <c r="AE82" s="43" t="str">
        <f t="shared" si="75"/>
        <v>Nvt</v>
      </c>
      <c r="AF82" s="43" t="str">
        <f t="shared" si="75"/>
        <v>Nvt</v>
      </c>
      <c r="AG82" s="43" t="str">
        <f t="shared" si="75"/>
        <v>Nvt</v>
      </c>
      <c r="AH82" s="43" t="str">
        <f t="shared" si="75"/>
        <v>Nvt</v>
      </c>
      <c r="AI82" s="43" t="str">
        <f t="shared" si="75"/>
        <v>Nvt</v>
      </c>
      <c r="AJ82" s="43" t="str">
        <f t="shared" si="75"/>
        <v>Nvt</v>
      </c>
      <c r="AK82" s="43" t="str">
        <f t="shared" si="76"/>
        <v>Nvt</v>
      </c>
      <c r="AL82" s="43" t="str">
        <f t="shared" si="76"/>
        <v>Nvt</v>
      </c>
      <c r="AM82" s="43" t="str">
        <f t="shared" si="76"/>
        <v>Nvt</v>
      </c>
      <c r="AN82" s="43" t="str">
        <f t="shared" si="76"/>
        <v>Nvt</v>
      </c>
      <c r="AO82" s="43" t="str">
        <f t="shared" si="76"/>
        <v>Nvt</v>
      </c>
      <c r="AP82" s="43" t="str">
        <f t="shared" si="76"/>
        <v>Nvt</v>
      </c>
      <c r="AQ82" s="43" t="str">
        <f t="shared" si="76"/>
        <v>Nvt</v>
      </c>
      <c r="AR82" s="43" t="str">
        <f t="shared" si="76"/>
        <v>Nvt</v>
      </c>
      <c r="AS82" s="43" t="str">
        <f t="shared" si="76"/>
        <v>Nvt</v>
      </c>
      <c r="AT82" s="43" t="str">
        <f t="shared" si="76"/>
        <v>Nvt</v>
      </c>
      <c r="AU82" s="43" t="str">
        <f t="shared" si="77"/>
        <v>Nvt</v>
      </c>
      <c r="AV82" s="43" t="str">
        <f t="shared" si="77"/>
        <v>Nvt</v>
      </c>
      <c r="AW82" s="43" t="str">
        <f t="shared" si="77"/>
        <v>Nvt</v>
      </c>
      <c r="AX82" s="43" t="str">
        <f t="shared" si="77"/>
        <v>Ja</v>
      </c>
      <c r="AY82" s="43" t="str">
        <f t="shared" si="77"/>
        <v>Ja</v>
      </c>
      <c r="AZ82" s="43" t="str">
        <f t="shared" si="77"/>
        <v>Nee</v>
      </c>
      <c r="BA82" s="43" t="str">
        <f t="shared" si="77"/>
        <v>Ja</v>
      </c>
      <c r="BB82" s="43" t="str">
        <f t="shared" si="77"/>
        <v>Ja</v>
      </c>
      <c r="BC82" s="43" t="str">
        <f t="shared" si="77"/>
        <v>Optie</v>
      </c>
      <c r="BD82" s="43" t="str">
        <f t="shared" si="77"/>
        <v>Ja</v>
      </c>
      <c r="BE82" s="43" t="str">
        <f t="shared" si="77"/>
        <v>Ja</v>
      </c>
      <c r="BF82" s="43" t="str">
        <f t="shared" si="77"/>
        <v>Nvt</v>
      </c>
      <c r="BG82" s="43" t="str">
        <f t="shared" si="77"/>
        <v>Nvt</v>
      </c>
      <c r="BH82" s="129" t="s">
        <v>878</v>
      </c>
      <c r="BI82" s="43" t="str">
        <f t="shared" si="78"/>
        <v>Ja</v>
      </c>
      <c r="BJ82" s="43" t="str">
        <f t="shared" si="78"/>
        <v>Ja</v>
      </c>
      <c r="BK82" s="43" t="str">
        <f t="shared" si="78"/>
        <v>Optie</v>
      </c>
      <c r="BL82" s="43" t="str">
        <f t="shared" si="78"/>
        <v>Ja</v>
      </c>
      <c r="BM82" s="43" t="str">
        <f t="shared" si="78"/>
        <v>Ja</v>
      </c>
      <c r="BN82" s="43" t="str">
        <f t="shared" si="78"/>
        <v>Ja</v>
      </c>
      <c r="BO82" s="43" t="str">
        <f t="shared" si="78"/>
        <v>Nee</v>
      </c>
      <c r="BP82" s="43" t="str">
        <f t="shared" si="78"/>
        <v>Ja</v>
      </c>
      <c r="BQ82" s="43" t="str">
        <f t="shared" si="78"/>
        <v>Nee</v>
      </c>
      <c r="BR82" s="43" t="str">
        <f t="shared" si="78"/>
        <v>Nee</v>
      </c>
      <c r="BS82" s="43" t="str">
        <f t="shared" si="79"/>
        <v>Ja</v>
      </c>
      <c r="BT82" s="43" t="str">
        <f t="shared" si="79"/>
        <v>Ja</v>
      </c>
      <c r="BU82" s="43" t="str">
        <f t="shared" si="79"/>
        <v>Ja</v>
      </c>
      <c r="BV82" s="43" t="str">
        <f t="shared" si="79"/>
        <v>Ja</v>
      </c>
      <c r="BW82" s="43" t="str">
        <f t="shared" si="79"/>
        <v>Ja</v>
      </c>
      <c r="BX82" s="43" t="str">
        <f t="shared" si="79"/>
        <v>Ja</v>
      </c>
      <c r="BY82" s="43" t="str">
        <f t="shared" si="79"/>
        <v>Ja</v>
      </c>
      <c r="BZ82" s="43" t="str">
        <f t="shared" si="79"/>
        <v>Optie</v>
      </c>
      <c r="CA82" s="43" t="str">
        <f t="shared" si="79"/>
        <v>Ja</v>
      </c>
      <c r="CB82" s="43" t="str">
        <f t="shared" si="79"/>
        <v>Ja</v>
      </c>
      <c r="CC82" s="43" t="str">
        <f t="shared" si="80"/>
        <v>Nee</v>
      </c>
      <c r="CD82" s="43" t="str">
        <f t="shared" si="80"/>
        <v>Ja</v>
      </c>
      <c r="CE82" s="43" t="str">
        <f t="shared" si="80"/>
        <v>Nee</v>
      </c>
      <c r="CF82" s="43" t="str">
        <f t="shared" si="80"/>
        <v>Nvt</v>
      </c>
      <c r="CG82" s="43" t="str">
        <f t="shared" si="80"/>
        <v>Nvt</v>
      </c>
      <c r="CH82" s="43" t="str">
        <f t="shared" si="80"/>
        <v>Nvt</v>
      </c>
      <c r="CI82" s="43" t="str">
        <f t="shared" si="80"/>
        <v>Nvt</v>
      </c>
      <c r="CJ82" s="43" t="str">
        <f t="shared" si="80"/>
        <v>Nvt</v>
      </c>
      <c r="CK82" s="43" t="str">
        <f t="shared" si="80"/>
        <v>Nvt</v>
      </c>
      <c r="CL82" s="43" t="str">
        <f t="shared" si="80"/>
        <v>Nvt</v>
      </c>
      <c r="CM82" s="43" t="str">
        <f t="shared" si="81"/>
        <v>Nvt</v>
      </c>
      <c r="CN82" s="43" t="str">
        <f t="shared" si="81"/>
        <v>Nvt</v>
      </c>
      <c r="CO82" s="43" t="str">
        <f t="shared" si="81"/>
        <v>Nvt</v>
      </c>
      <c r="CP82" s="43" t="str">
        <f t="shared" si="81"/>
        <v>Nvt</v>
      </c>
      <c r="CQ82" s="43" t="str">
        <f t="shared" si="81"/>
        <v>Nvt</v>
      </c>
      <c r="CR82" s="43" t="str">
        <f t="shared" si="81"/>
        <v>Nvt</v>
      </c>
      <c r="CS82" s="43" t="str">
        <f t="shared" si="81"/>
        <v>Nvt</v>
      </c>
      <c r="CT82" s="43" t="str">
        <f t="shared" si="81"/>
        <v>Nvt</v>
      </c>
      <c r="CU82" s="43" t="str">
        <f t="shared" si="81"/>
        <v>Nvt</v>
      </c>
      <c r="CV82" s="43" t="str">
        <f t="shared" si="81"/>
        <v>Nvt</v>
      </c>
      <c r="CW82" s="43" t="str">
        <f t="shared" si="82"/>
        <v>Nvt</v>
      </c>
      <c r="CX82" s="43" t="str">
        <f t="shared" si="82"/>
        <v>Nvt</v>
      </c>
      <c r="CY82" s="43" t="str">
        <f t="shared" si="82"/>
        <v>Nvt</v>
      </c>
      <c r="CZ82" s="43" t="str">
        <f t="shared" si="82"/>
        <v>Nvt</v>
      </c>
      <c r="DA82" s="43" t="str">
        <f t="shared" si="82"/>
        <v>Nvt</v>
      </c>
      <c r="DB82" s="43" t="str">
        <f t="shared" si="82"/>
        <v>Nvt</v>
      </c>
      <c r="DC82" s="43" t="str">
        <f t="shared" si="82"/>
        <v>Nvt</v>
      </c>
      <c r="DD82" s="43" t="str">
        <f t="shared" si="82"/>
        <v>Nvt</v>
      </c>
      <c r="DE82" s="43" t="str">
        <f t="shared" si="82"/>
        <v>Nvt</v>
      </c>
      <c r="DF82" s="43" t="str">
        <f t="shared" si="82"/>
        <v>Nvt</v>
      </c>
      <c r="DG82" s="43" t="str">
        <f t="shared" si="83"/>
        <v>Nvt</v>
      </c>
      <c r="DH82" s="43" t="str">
        <f t="shared" si="83"/>
        <v>Nvt</v>
      </c>
      <c r="DI82" s="43" t="str">
        <f t="shared" si="83"/>
        <v>Nvt</v>
      </c>
      <c r="DJ82" s="43" t="str">
        <f t="shared" si="83"/>
        <v>Nvt</v>
      </c>
      <c r="DK82" s="43" t="str">
        <f t="shared" si="83"/>
        <v>Nvt</v>
      </c>
      <c r="DL82" s="43" t="str">
        <f t="shared" si="83"/>
        <v>Nvt</v>
      </c>
      <c r="DM82" s="43" t="str">
        <f t="shared" si="83"/>
        <v>Nvt</v>
      </c>
      <c r="DN82" s="43" t="str">
        <f t="shared" si="83"/>
        <v>Nvt</v>
      </c>
      <c r="DO82" s="43" t="str">
        <f t="shared" si="83"/>
        <v>Nvt</v>
      </c>
      <c r="DP82" s="43" t="str">
        <f t="shared" si="83"/>
        <v>Nvt</v>
      </c>
      <c r="DQ82" s="43" t="str">
        <f t="shared" si="84"/>
        <v>Nvt</v>
      </c>
      <c r="DR82" s="43" t="str">
        <f t="shared" si="84"/>
        <v>Nvt</v>
      </c>
      <c r="DS82" s="43" t="str">
        <f t="shared" si="84"/>
        <v>Nvt</v>
      </c>
      <c r="DT82" s="43" t="str">
        <f t="shared" si="84"/>
        <v>Nvt</v>
      </c>
      <c r="DU82" s="43" t="str">
        <f t="shared" si="84"/>
        <v>Nvt</v>
      </c>
      <c r="DV82" s="43" t="str">
        <f t="shared" si="84"/>
        <v>Nvt</v>
      </c>
      <c r="DW82" s="43" t="str">
        <f t="shared" si="84"/>
        <v>Nvt</v>
      </c>
      <c r="DX82" s="43" t="str">
        <f t="shared" si="84"/>
        <v>Nvt</v>
      </c>
      <c r="DY82" s="43" t="str">
        <f t="shared" si="84"/>
        <v>Nvt</v>
      </c>
      <c r="DZ82" s="43" t="str">
        <f t="shared" si="84"/>
        <v>Nvt</v>
      </c>
      <c r="EA82" s="43" t="str">
        <f t="shared" si="85"/>
        <v>Nvt</v>
      </c>
      <c r="EB82" s="43" t="str">
        <f t="shared" si="85"/>
        <v>Nvt</v>
      </c>
      <c r="EC82" s="43" t="str">
        <f t="shared" si="85"/>
        <v>Nvt</v>
      </c>
      <c r="ED82" s="43" t="str">
        <f t="shared" si="85"/>
        <v>Ja</v>
      </c>
      <c r="EE82" s="43" t="str">
        <f t="shared" si="85"/>
        <v>Ja</v>
      </c>
      <c r="EF82" s="43" t="str">
        <f t="shared" si="85"/>
        <v>Ja</v>
      </c>
      <c r="EG82" s="43" t="str">
        <f t="shared" si="85"/>
        <v>Optie</v>
      </c>
      <c r="EH82" s="43" t="str">
        <f t="shared" si="85"/>
        <v>Ja</v>
      </c>
      <c r="EI82" s="43" t="str">
        <f t="shared" si="85"/>
        <v>Ja</v>
      </c>
      <c r="EJ82" s="43" t="str">
        <f t="shared" si="85"/>
        <v>Ja</v>
      </c>
      <c r="EK82" s="43" t="str">
        <f t="shared" si="86"/>
        <v>Ja</v>
      </c>
      <c r="EL82" s="43" t="str">
        <f t="shared" si="86"/>
        <v>Ja</v>
      </c>
      <c r="EM82" s="43" t="str">
        <f t="shared" si="86"/>
        <v>Optie</v>
      </c>
      <c r="EN82" s="43" t="str">
        <f t="shared" si="86"/>
        <v>Ja</v>
      </c>
      <c r="EO82" s="43" t="str">
        <f t="shared" si="86"/>
        <v>Ja</v>
      </c>
      <c r="EP82" s="43" t="str">
        <f t="shared" si="86"/>
        <v>Ja</v>
      </c>
      <c r="EQ82" s="43" t="str">
        <f t="shared" si="86"/>
        <v>Optie</v>
      </c>
      <c r="ER82" s="43" t="str">
        <f t="shared" si="86"/>
        <v>Nee</v>
      </c>
      <c r="ES82" s="43" t="str">
        <f t="shared" si="86"/>
        <v>Nvt</v>
      </c>
      <c r="ET82" s="43" t="str">
        <f t="shared" si="86"/>
        <v>Nvt</v>
      </c>
      <c r="EU82" s="43" t="str">
        <f t="shared" si="87"/>
        <v>Nvt</v>
      </c>
      <c r="EV82" s="43" t="str">
        <f t="shared" si="87"/>
        <v>Nvt</v>
      </c>
      <c r="EW82" s="43" t="str">
        <f t="shared" si="87"/>
        <v>Ja</v>
      </c>
      <c r="EX82" s="43" t="str">
        <f t="shared" si="87"/>
        <v>Ja</v>
      </c>
      <c r="EY82" s="43" t="str">
        <f t="shared" si="87"/>
        <v>Ja</v>
      </c>
      <c r="EZ82" s="43" t="str">
        <f t="shared" si="87"/>
        <v>Optie</v>
      </c>
      <c r="FA82" s="43" t="str">
        <f t="shared" si="87"/>
        <v>Ja</v>
      </c>
      <c r="FB82" s="43" t="str">
        <f t="shared" si="87"/>
        <v>Ja</v>
      </c>
      <c r="FC82" s="43" t="str">
        <f t="shared" si="87"/>
        <v>Ja</v>
      </c>
      <c r="FD82" s="43" t="str">
        <f t="shared" si="87"/>
        <v>Optie</v>
      </c>
      <c r="FE82" s="43" t="str">
        <f t="shared" si="88"/>
        <v>Ja</v>
      </c>
      <c r="FF82" s="43" t="str">
        <f t="shared" si="88"/>
        <v>Ja</v>
      </c>
      <c r="FG82" s="43" t="str">
        <f t="shared" si="88"/>
        <v>Optie</v>
      </c>
      <c r="FH82" s="43" t="str">
        <f t="shared" si="88"/>
        <v>Ja</v>
      </c>
      <c r="FI82" s="43" t="str">
        <f t="shared" si="88"/>
        <v>Ja</v>
      </c>
      <c r="FJ82" s="43" t="str">
        <f t="shared" si="88"/>
        <v>Ja</v>
      </c>
      <c r="FK82" s="43" t="str">
        <f t="shared" si="88"/>
        <v>Ja</v>
      </c>
      <c r="FL82" s="43" t="str">
        <f t="shared" si="88"/>
        <v>Ja</v>
      </c>
      <c r="FM82" s="43" t="str">
        <f t="shared" si="88"/>
        <v>Optie</v>
      </c>
      <c r="FN82" s="43" t="str">
        <f t="shared" si="88"/>
        <v>Optie</v>
      </c>
      <c r="FO82" s="43" t="str">
        <f t="shared" si="89"/>
        <v>Optie</v>
      </c>
      <c r="FP82" s="43" t="str">
        <f t="shared" si="89"/>
        <v>Optie</v>
      </c>
      <c r="FQ82" s="43" t="str">
        <f t="shared" si="89"/>
        <v>Nee</v>
      </c>
      <c r="FR82" s="43" t="str">
        <f t="shared" si="89"/>
        <v>Optie</v>
      </c>
      <c r="FS82" s="43" t="str">
        <f t="shared" si="89"/>
        <v>Ja</v>
      </c>
      <c r="FT82" s="43" t="str">
        <f t="shared" si="89"/>
        <v>Ja</v>
      </c>
      <c r="FU82" s="43" t="str">
        <f t="shared" si="89"/>
        <v>Ja</v>
      </c>
      <c r="FV82" s="43" t="str">
        <f t="shared" si="89"/>
        <v>Ja</v>
      </c>
      <c r="FW82" s="43" t="str">
        <f t="shared" si="89"/>
        <v>Optie</v>
      </c>
      <c r="FX82" s="43" t="str">
        <f t="shared" si="89"/>
        <v>Ja</v>
      </c>
      <c r="FY82" s="43" t="str">
        <f t="shared" si="90"/>
        <v>Ja</v>
      </c>
      <c r="FZ82" s="43" t="str">
        <f t="shared" si="90"/>
        <v>Ja</v>
      </c>
      <c r="GA82" s="43" t="str">
        <f t="shared" si="90"/>
        <v>Ja</v>
      </c>
      <c r="GB82" s="43" t="str">
        <f t="shared" si="90"/>
        <v>Ja</v>
      </c>
      <c r="GC82" s="43" t="str">
        <f t="shared" si="90"/>
        <v>Ja</v>
      </c>
      <c r="GD82" s="43" t="str">
        <f t="shared" si="90"/>
        <v>Ja</v>
      </c>
      <c r="GE82" s="43" t="str">
        <f t="shared" si="90"/>
        <v>Ja</v>
      </c>
      <c r="GF82" s="43" t="str">
        <f t="shared" si="90"/>
        <v>Nee</v>
      </c>
    </row>
    <row r="83" spans="1:188" x14ac:dyDescent="0.3">
      <c r="A83" s="45"/>
      <c r="B83" s="47" t="s">
        <v>573</v>
      </c>
      <c r="C83" s="47" t="s">
        <v>502</v>
      </c>
      <c r="D83" s="45" t="s">
        <v>329</v>
      </c>
      <c r="E83" s="45" t="s">
        <v>329</v>
      </c>
      <c r="F83" s="45" t="s">
        <v>433</v>
      </c>
      <c r="G83" s="43" t="s">
        <v>495</v>
      </c>
      <c r="H83" s="43" t="s">
        <v>497</v>
      </c>
      <c r="I83" s="119" t="s">
        <v>498</v>
      </c>
      <c r="J83" s="119" t="s">
        <v>829</v>
      </c>
      <c r="K83" s="119" t="s">
        <v>852</v>
      </c>
      <c r="L83" s="50">
        <v>9</v>
      </c>
      <c r="M83" s="119"/>
      <c r="N83" s="119"/>
      <c r="O83" s="119"/>
      <c r="P83" s="129" t="s">
        <v>507</v>
      </c>
      <c r="Q83" s="43" t="str">
        <f t="shared" si="74"/>
        <v>Ja</v>
      </c>
      <c r="R83" s="43" t="str">
        <f t="shared" si="74"/>
        <v>Ja</v>
      </c>
      <c r="S83" s="43" t="str">
        <f t="shared" si="74"/>
        <v>Optie</v>
      </c>
      <c r="T83" s="43" t="str">
        <f t="shared" si="74"/>
        <v>Ja</v>
      </c>
      <c r="U83" s="43" t="str">
        <f t="shared" si="74"/>
        <v>Ja</v>
      </c>
      <c r="V83" s="43" t="str">
        <f t="shared" si="74"/>
        <v>Ja</v>
      </c>
      <c r="W83" s="43" t="str">
        <f t="shared" si="74"/>
        <v>Nee</v>
      </c>
      <c r="X83" s="43" t="str">
        <f t="shared" si="74"/>
        <v>Ja</v>
      </c>
      <c r="Y83" s="43" t="str">
        <f t="shared" si="74"/>
        <v>Nee</v>
      </c>
      <c r="Z83" s="43" t="str">
        <f t="shared" si="74"/>
        <v>Nee</v>
      </c>
      <c r="AA83" s="43" t="str">
        <f t="shared" si="75"/>
        <v>Optie</v>
      </c>
      <c r="AB83" s="43" t="str">
        <f t="shared" si="75"/>
        <v>Nee</v>
      </c>
      <c r="AC83" s="43" t="str">
        <f t="shared" si="75"/>
        <v>Nvt</v>
      </c>
      <c r="AD83" s="43" t="str">
        <f t="shared" si="75"/>
        <v>Nvt</v>
      </c>
      <c r="AE83" s="43" t="str">
        <f t="shared" si="75"/>
        <v>Nvt</v>
      </c>
      <c r="AF83" s="43" t="str">
        <f t="shared" si="75"/>
        <v>Nvt</v>
      </c>
      <c r="AG83" s="43" t="str">
        <f t="shared" si="75"/>
        <v>Nvt</v>
      </c>
      <c r="AH83" s="43" t="str">
        <f t="shared" si="75"/>
        <v>Nvt</v>
      </c>
      <c r="AI83" s="43" t="str">
        <f t="shared" si="75"/>
        <v>Nvt</v>
      </c>
      <c r="AJ83" s="43" t="str">
        <f t="shared" si="75"/>
        <v>Nvt</v>
      </c>
      <c r="AK83" s="43" t="str">
        <f t="shared" si="76"/>
        <v>Nvt</v>
      </c>
      <c r="AL83" s="43" t="str">
        <f t="shared" si="76"/>
        <v>Nvt</v>
      </c>
      <c r="AM83" s="43" t="str">
        <f t="shared" si="76"/>
        <v>Nvt</v>
      </c>
      <c r="AN83" s="43" t="str">
        <f t="shared" si="76"/>
        <v>Nvt</v>
      </c>
      <c r="AO83" s="43" t="str">
        <f t="shared" si="76"/>
        <v>Nvt</v>
      </c>
      <c r="AP83" s="43" t="str">
        <f t="shared" si="76"/>
        <v>Nvt</v>
      </c>
      <c r="AQ83" s="43" t="str">
        <f t="shared" si="76"/>
        <v>Nvt</v>
      </c>
      <c r="AR83" s="43" t="str">
        <f t="shared" si="76"/>
        <v>Nvt</v>
      </c>
      <c r="AS83" s="43" t="str">
        <f t="shared" si="76"/>
        <v>Nvt</v>
      </c>
      <c r="AT83" s="43" t="str">
        <f t="shared" si="76"/>
        <v>Nvt</v>
      </c>
      <c r="AU83" s="43" t="str">
        <f t="shared" si="77"/>
        <v>Nvt</v>
      </c>
      <c r="AV83" s="43" t="str">
        <f t="shared" si="77"/>
        <v>Nvt</v>
      </c>
      <c r="AW83" s="43" t="str">
        <f t="shared" si="77"/>
        <v>Nvt</v>
      </c>
      <c r="AX83" s="43" t="str">
        <f t="shared" si="77"/>
        <v>Ja</v>
      </c>
      <c r="AY83" s="43" t="str">
        <f t="shared" si="77"/>
        <v>Ja</v>
      </c>
      <c r="AZ83" s="43" t="str">
        <f t="shared" si="77"/>
        <v>Nee</v>
      </c>
      <c r="BA83" s="43" t="str">
        <f t="shared" si="77"/>
        <v>Ja</v>
      </c>
      <c r="BB83" s="43" t="str">
        <f t="shared" si="77"/>
        <v>Ja</v>
      </c>
      <c r="BC83" s="43" t="str">
        <f t="shared" si="77"/>
        <v>Optie</v>
      </c>
      <c r="BD83" s="43" t="str">
        <f t="shared" si="77"/>
        <v>Ja</v>
      </c>
      <c r="BE83" s="43" t="str">
        <f t="shared" si="77"/>
        <v>Ja</v>
      </c>
      <c r="BF83" s="43" t="str">
        <f t="shared" si="77"/>
        <v>Nvt</v>
      </c>
      <c r="BG83" s="43" t="str">
        <f t="shared" si="77"/>
        <v>Nvt</v>
      </c>
      <c r="BH83" s="129" t="s">
        <v>878</v>
      </c>
      <c r="BI83" s="43" t="str">
        <f t="shared" si="78"/>
        <v>Ja</v>
      </c>
      <c r="BJ83" s="43" t="str">
        <f t="shared" si="78"/>
        <v>Ja</v>
      </c>
      <c r="BK83" s="43" t="str">
        <f t="shared" si="78"/>
        <v>Optie</v>
      </c>
      <c r="BL83" s="43" t="str">
        <f t="shared" si="78"/>
        <v>Ja</v>
      </c>
      <c r="BM83" s="43" t="str">
        <f t="shared" si="78"/>
        <v>Ja</v>
      </c>
      <c r="BN83" s="43" t="str">
        <f t="shared" si="78"/>
        <v>Ja</v>
      </c>
      <c r="BO83" s="43" t="str">
        <f t="shared" si="78"/>
        <v>Nee</v>
      </c>
      <c r="BP83" s="43" t="str">
        <f t="shared" si="78"/>
        <v>Ja</v>
      </c>
      <c r="BQ83" s="43" t="str">
        <f t="shared" si="78"/>
        <v>Nee</v>
      </c>
      <c r="BR83" s="43" t="str">
        <f t="shared" si="78"/>
        <v>Nee</v>
      </c>
      <c r="BS83" s="43" t="str">
        <f t="shared" si="79"/>
        <v>Ja</v>
      </c>
      <c r="BT83" s="43" t="str">
        <f t="shared" si="79"/>
        <v>Ja</v>
      </c>
      <c r="BU83" s="43" t="str">
        <f t="shared" si="79"/>
        <v>Ja</v>
      </c>
      <c r="BV83" s="43" t="str">
        <f t="shared" si="79"/>
        <v>Ja</v>
      </c>
      <c r="BW83" s="43" t="str">
        <f t="shared" si="79"/>
        <v>Ja</v>
      </c>
      <c r="BX83" s="43" t="str">
        <f t="shared" si="79"/>
        <v>Ja</v>
      </c>
      <c r="BY83" s="43" t="str">
        <f t="shared" si="79"/>
        <v>Ja</v>
      </c>
      <c r="BZ83" s="43" t="str">
        <f t="shared" si="79"/>
        <v>Optie</v>
      </c>
      <c r="CA83" s="43" t="str">
        <f t="shared" si="79"/>
        <v>Ja</v>
      </c>
      <c r="CB83" s="43" t="str">
        <f t="shared" si="79"/>
        <v>Ja</v>
      </c>
      <c r="CC83" s="43" t="str">
        <f t="shared" si="80"/>
        <v>Nee</v>
      </c>
      <c r="CD83" s="43" t="str">
        <f t="shared" si="80"/>
        <v>Ja</v>
      </c>
      <c r="CE83" s="43" t="str">
        <f t="shared" si="80"/>
        <v>Nee</v>
      </c>
      <c r="CF83" s="43" t="str">
        <f t="shared" si="80"/>
        <v>Nvt</v>
      </c>
      <c r="CG83" s="43" t="str">
        <f t="shared" si="80"/>
        <v>Nvt</v>
      </c>
      <c r="CH83" s="43" t="str">
        <f t="shared" si="80"/>
        <v>Nvt</v>
      </c>
      <c r="CI83" s="43" t="str">
        <f t="shared" si="80"/>
        <v>Nvt</v>
      </c>
      <c r="CJ83" s="43" t="str">
        <f t="shared" si="80"/>
        <v>Nvt</v>
      </c>
      <c r="CK83" s="43" t="str">
        <f t="shared" si="80"/>
        <v>Nvt</v>
      </c>
      <c r="CL83" s="43" t="str">
        <f t="shared" si="80"/>
        <v>Nvt</v>
      </c>
      <c r="CM83" s="43" t="str">
        <f t="shared" si="81"/>
        <v>Nvt</v>
      </c>
      <c r="CN83" s="43" t="str">
        <f t="shared" si="81"/>
        <v>Nvt</v>
      </c>
      <c r="CO83" s="43" t="str">
        <f t="shared" si="81"/>
        <v>Nvt</v>
      </c>
      <c r="CP83" s="43" t="str">
        <f t="shared" si="81"/>
        <v>Nvt</v>
      </c>
      <c r="CQ83" s="43" t="str">
        <f t="shared" si="81"/>
        <v>Nvt</v>
      </c>
      <c r="CR83" s="43" t="str">
        <f t="shared" si="81"/>
        <v>Nvt</v>
      </c>
      <c r="CS83" s="43" t="str">
        <f t="shared" si="81"/>
        <v>Nvt</v>
      </c>
      <c r="CT83" s="43" t="str">
        <f t="shared" si="81"/>
        <v>Nvt</v>
      </c>
      <c r="CU83" s="43" t="str">
        <f t="shared" si="81"/>
        <v>Nvt</v>
      </c>
      <c r="CV83" s="43" t="str">
        <f t="shared" si="81"/>
        <v>Nvt</v>
      </c>
      <c r="CW83" s="43" t="str">
        <f t="shared" si="82"/>
        <v>Nvt</v>
      </c>
      <c r="CX83" s="43" t="str">
        <f t="shared" si="82"/>
        <v>Nvt</v>
      </c>
      <c r="CY83" s="43" t="str">
        <f t="shared" si="82"/>
        <v>Nvt</v>
      </c>
      <c r="CZ83" s="43" t="str">
        <f t="shared" si="82"/>
        <v>Nvt</v>
      </c>
      <c r="DA83" s="43" t="str">
        <f t="shared" si="82"/>
        <v>Nvt</v>
      </c>
      <c r="DB83" s="43" t="str">
        <f t="shared" si="82"/>
        <v>Nvt</v>
      </c>
      <c r="DC83" s="43" t="str">
        <f t="shared" si="82"/>
        <v>Nvt</v>
      </c>
      <c r="DD83" s="43" t="str">
        <f t="shared" si="82"/>
        <v>Nvt</v>
      </c>
      <c r="DE83" s="43" t="str">
        <f t="shared" si="82"/>
        <v>Nvt</v>
      </c>
      <c r="DF83" s="43" t="str">
        <f t="shared" si="82"/>
        <v>Nvt</v>
      </c>
      <c r="DG83" s="43" t="str">
        <f t="shared" si="83"/>
        <v>Nvt</v>
      </c>
      <c r="DH83" s="43" t="str">
        <f t="shared" si="83"/>
        <v>Nvt</v>
      </c>
      <c r="DI83" s="43" t="str">
        <f t="shared" si="83"/>
        <v>Nvt</v>
      </c>
      <c r="DJ83" s="43" t="str">
        <f t="shared" si="83"/>
        <v>Nvt</v>
      </c>
      <c r="DK83" s="43" t="str">
        <f t="shared" si="83"/>
        <v>Nvt</v>
      </c>
      <c r="DL83" s="43" t="str">
        <f t="shared" si="83"/>
        <v>Nvt</v>
      </c>
      <c r="DM83" s="43" t="str">
        <f t="shared" si="83"/>
        <v>Nvt</v>
      </c>
      <c r="DN83" s="43" t="str">
        <f t="shared" si="83"/>
        <v>Nvt</v>
      </c>
      <c r="DO83" s="43" t="str">
        <f t="shared" si="83"/>
        <v>Nvt</v>
      </c>
      <c r="DP83" s="43" t="str">
        <f t="shared" si="83"/>
        <v>Nvt</v>
      </c>
      <c r="DQ83" s="43" t="str">
        <f t="shared" si="84"/>
        <v>Nvt</v>
      </c>
      <c r="DR83" s="43" t="str">
        <f t="shared" si="84"/>
        <v>Nvt</v>
      </c>
      <c r="DS83" s="43" t="str">
        <f t="shared" si="84"/>
        <v>Nvt</v>
      </c>
      <c r="DT83" s="43" t="str">
        <f t="shared" si="84"/>
        <v>Nvt</v>
      </c>
      <c r="DU83" s="43" t="str">
        <f t="shared" si="84"/>
        <v>Nvt</v>
      </c>
      <c r="DV83" s="43" t="str">
        <f t="shared" si="84"/>
        <v>Nvt</v>
      </c>
      <c r="DW83" s="43" t="str">
        <f t="shared" si="84"/>
        <v>Nvt</v>
      </c>
      <c r="DX83" s="43" t="str">
        <f t="shared" si="84"/>
        <v>Nvt</v>
      </c>
      <c r="DY83" s="43" t="str">
        <f t="shared" si="84"/>
        <v>Nvt</v>
      </c>
      <c r="DZ83" s="43" t="str">
        <f t="shared" si="84"/>
        <v>Nvt</v>
      </c>
      <c r="EA83" s="43" t="str">
        <f t="shared" si="85"/>
        <v>Nvt</v>
      </c>
      <c r="EB83" s="43" t="str">
        <f t="shared" si="85"/>
        <v>Nvt</v>
      </c>
      <c r="EC83" s="43" t="str">
        <f t="shared" si="85"/>
        <v>Nvt</v>
      </c>
      <c r="ED83" s="43" t="str">
        <f t="shared" si="85"/>
        <v>Ja</v>
      </c>
      <c r="EE83" s="43" t="str">
        <f t="shared" si="85"/>
        <v>Ja</v>
      </c>
      <c r="EF83" s="43" t="str">
        <f t="shared" si="85"/>
        <v>Ja</v>
      </c>
      <c r="EG83" s="43" t="str">
        <f t="shared" si="85"/>
        <v>Optie</v>
      </c>
      <c r="EH83" s="43" t="str">
        <f t="shared" si="85"/>
        <v>Ja</v>
      </c>
      <c r="EI83" s="43" t="str">
        <f t="shared" si="85"/>
        <v>Ja</v>
      </c>
      <c r="EJ83" s="43" t="str">
        <f t="shared" si="85"/>
        <v>Ja</v>
      </c>
      <c r="EK83" s="43" t="str">
        <f t="shared" si="86"/>
        <v>Ja</v>
      </c>
      <c r="EL83" s="43" t="str">
        <f t="shared" si="86"/>
        <v>Ja</v>
      </c>
      <c r="EM83" s="43" t="str">
        <f t="shared" si="86"/>
        <v>Optie</v>
      </c>
      <c r="EN83" s="43" t="str">
        <f t="shared" si="86"/>
        <v>Ja</v>
      </c>
      <c r="EO83" s="43" t="str">
        <f t="shared" si="86"/>
        <v>Ja</v>
      </c>
      <c r="EP83" s="43" t="str">
        <f t="shared" si="86"/>
        <v>Ja</v>
      </c>
      <c r="EQ83" s="43" t="str">
        <f t="shared" si="86"/>
        <v>Optie</v>
      </c>
      <c r="ER83" s="43" t="str">
        <f t="shared" si="86"/>
        <v>Nee</v>
      </c>
      <c r="ES83" s="43" t="str">
        <f t="shared" si="86"/>
        <v>Nvt</v>
      </c>
      <c r="ET83" s="43" t="str">
        <f t="shared" si="86"/>
        <v>Nvt</v>
      </c>
      <c r="EU83" s="43" t="str">
        <f t="shared" si="87"/>
        <v>Nvt</v>
      </c>
      <c r="EV83" s="43" t="str">
        <f t="shared" si="87"/>
        <v>Nvt</v>
      </c>
      <c r="EW83" s="43" t="str">
        <f t="shared" si="87"/>
        <v>Ja</v>
      </c>
      <c r="EX83" s="43" t="str">
        <f t="shared" si="87"/>
        <v>Ja</v>
      </c>
      <c r="EY83" s="43" t="str">
        <f t="shared" si="87"/>
        <v>Ja</v>
      </c>
      <c r="EZ83" s="43" t="str">
        <f t="shared" si="87"/>
        <v>Optie</v>
      </c>
      <c r="FA83" s="43" t="str">
        <f t="shared" si="87"/>
        <v>Ja</v>
      </c>
      <c r="FB83" s="43" t="str">
        <f t="shared" si="87"/>
        <v>Ja</v>
      </c>
      <c r="FC83" s="43" t="str">
        <f t="shared" si="87"/>
        <v>Ja</v>
      </c>
      <c r="FD83" s="43" t="str">
        <f t="shared" si="87"/>
        <v>Optie</v>
      </c>
      <c r="FE83" s="43" t="str">
        <f t="shared" si="88"/>
        <v>Ja</v>
      </c>
      <c r="FF83" s="43" t="str">
        <f t="shared" si="88"/>
        <v>Ja</v>
      </c>
      <c r="FG83" s="43" t="str">
        <f t="shared" si="88"/>
        <v>Optie</v>
      </c>
      <c r="FH83" s="43" t="str">
        <f t="shared" si="88"/>
        <v>Ja</v>
      </c>
      <c r="FI83" s="43" t="str">
        <f t="shared" si="88"/>
        <v>Ja</v>
      </c>
      <c r="FJ83" s="43" t="str">
        <f t="shared" si="88"/>
        <v>Ja</v>
      </c>
      <c r="FK83" s="43" t="str">
        <f t="shared" si="88"/>
        <v>Ja</v>
      </c>
      <c r="FL83" s="43" t="str">
        <f t="shared" si="88"/>
        <v>Ja</v>
      </c>
      <c r="FM83" s="43" t="str">
        <f t="shared" si="88"/>
        <v>Optie</v>
      </c>
      <c r="FN83" s="43" t="str">
        <f t="shared" si="88"/>
        <v>Optie</v>
      </c>
      <c r="FO83" s="43" t="str">
        <f t="shared" si="89"/>
        <v>Optie</v>
      </c>
      <c r="FP83" s="43" t="str">
        <f t="shared" si="89"/>
        <v>Optie</v>
      </c>
      <c r="FQ83" s="43" t="str">
        <f t="shared" si="89"/>
        <v>Nee</v>
      </c>
      <c r="FR83" s="43" t="str">
        <f t="shared" si="89"/>
        <v>Optie</v>
      </c>
      <c r="FS83" s="43" t="str">
        <f t="shared" si="89"/>
        <v>Ja</v>
      </c>
      <c r="FT83" s="43" t="str">
        <f t="shared" si="89"/>
        <v>Ja</v>
      </c>
      <c r="FU83" s="43" t="str">
        <f t="shared" si="89"/>
        <v>Ja</v>
      </c>
      <c r="FV83" s="43" t="str">
        <f t="shared" si="89"/>
        <v>Ja</v>
      </c>
      <c r="FW83" s="43" t="str">
        <f t="shared" si="89"/>
        <v>Optie</v>
      </c>
      <c r="FX83" s="43" t="str">
        <f t="shared" si="89"/>
        <v>Ja</v>
      </c>
      <c r="FY83" s="43" t="str">
        <f t="shared" si="90"/>
        <v>Ja</v>
      </c>
      <c r="FZ83" s="43" t="str">
        <f t="shared" si="90"/>
        <v>Ja</v>
      </c>
      <c r="GA83" s="43" t="str">
        <f t="shared" si="90"/>
        <v>Ja</v>
      </c>
      <c r="GB83" s="43" t="str">
        <f t="shared" si="90"/>
        <v>Ja</v>
      </c>
      <c r="GC83" s="43" t="str">
        <f t="shared" si="90"/>
        <v>Ja</v>
      </c>
      <c r="GD83" s="43" t="str">
        <f t="shared" si="90"/>
        <v>Ja</v>
      </c>
      <c r="GE83" s="43" t="str">
        <f t="shared" si="90"/>
        <v>Ja</v>
      </c>
      <c r="GF83" s="43" t="str">
        <f t="shared" si="90"/>
        <v>Nee</v>
      </c>
    </row>
    <row r="84" spans="1:188" x14ac:dyDescent="0.3">
      <c r="A84" s="45"/>
      <c r="B84" s="47" t="s">
        <v>573</v>
      </c>
      <c r="C84" s="47" t="s">
        <v>502</v>
      </c>
      <c r="D84" s="45" t="s">
        <v>329</v>
      </c>
      <c r="E84" s="45" t="s">
        <v>330</v>
      </c>
      <c r="F84" s="45" t="s">
        <v>433</v>
      </c>
      <c r="G84" s="43" t="s">
        <v>495</v>
      </c>
      <c r="H84" s="43" t="s">
        <v>497</v>
      </c>
      <c r="I84" s="119" t="s">
        <v>498</v>
      </c>
      <c r="J84" s="119" t="s">
        <v>831</v>
      </c>
      <c r="K84" s="119" t="s">
        <v>853</v>
      </c>
      <c r="L84" s="50">
        <v>17</v>
      </c>
      <c r="M84" s="119"/>
      <c r="N84" s="119"/>
      <c r="O84" s="119"/>
      <c r="P84" s="129" t="s">
        <v>507</v>
      </c>
      <c r="Q84" s="43" t="str">
        <f t="shared" ref="Q84:Z93" si="91">IF((VLOOKUP($F84,$O$11:$BG$16,Q$10,FALSE))="Ja","Ja",IF((VLOOKUP($E84,$O$17:$BG$23,Q$10,FALSE))="Ja","Ja",IF((VLOOKUP($F84,$O$11:$BG$16,Q$10,FALSE))="Optie","Optie",IF((VLOOKUP($E84,$O$17:$BG$23,Q$10,FALSE))="Optie","Optie",IF((VLOOKUP($F84,$O$11:$BG$16,Q$10,FALSE))="Nee","Nee",IF((VLOOKUP($E84,$O$17:$BG$23,Q$10,FALSE))= "Nee","Nee",IF((VLOOKUP($F84,$O$11:$BG$16,Q$10,FALSE))="Nvt","Nvt",IF((VLOOKUP($E84,$O$17:$BG$23,Q$10,FALSE))="Nvt","Nvt","Fout"))))))))</f>
        <v>Ja</v>
      </c>
      <c r="R84" s="43" t="str">
        <f t="shared" si="91"/>
        <v>Ja</v>
      </c>
      <c r="S84" s="43" t="str">
        <f t="shared" si="91"/>
        <v>Optie</v>
      </c>
      <c r="T84" s="43" t="str">
        <f t="shared" si="91"/>
        <v>Ja</v>
      </c>
      <c r="U84" s="43" t="str">
        <f t="shared" si="91"/>
        <v>Ja</v>
      </c>
      <c r="V84" s="43" t="str">
        <f t="shared" si="91"/>
        <v>Ja</v>
      </c>
      <c r="W84" s="43" t="str">
        <f t="shared" si="91"/>
        <v>Nee</v>
      </c>
      <c r="X84" s="43" t="str">
        <f t="shared" si="91"/>
        <v>Ja</v>
      </c>
      <c r="Y84" s="43" t="str">
        <f t="shared" si="91"/>
        <v>Nee</v>
      </c>
      <c r="Z84" s="43" t="str">
        <f t="shared" si="91"/>
        <v>Nee</v>
      </c>
      <c r="AA84" s="43" t="str">
        <f t="shared" ref="AA84:AJ93" si="92">IF((VLOOKUP($F84,$O$11:$BG$16,AA$10,FALSE))="Ja","Ja",IF((VLOOKUP($E84,$O$17:$BG$23,AA$10,FALSE))="Ja","Ja",IF((VLOOKUP($F84,$O$11:$BG$16,AA$10,FALSE))="Optie","Optie",IF((VLOOKUP($E84,$O$17:$BG$23,AA$10,FALSE))="Optie","Optie",IF((VLOOKUP($F84,$O$11:$BG$16,AA$10,FALSE))="Nee","Nee",IF((VLOOKUP($E84,$O$17:$BG$23,AA$10,FALSE))= "Nee","Nee",IF((VLOOKUP($F84,$O$11:$BG$16,AA$10,FALSE))="Nvt","Nvt",IF((VLOOKUP($E84,$O$17:$BG$23,AA$10,FALSE))="Nvt","Nvt","Fout"))))))))</f>
        <v>Optie</v>
      </c>
      <c r="AB84" s="43" t="str">
        <f t="shared" si="92"/>
        <v>Nee</v>
      </c>
      <c r="AC84" s="43" t="str">
        <f t="shared" si="92"/>
        <v>Nvt</v>
      </c>
      <c r="AD84" s="43" t="str">
        <f t="shared" si="92"/>
        <v>Nvt</v>
      </c>
      <c r="AE84" s="43" t="str">
        <f t="shared" si="92"/>
        <v>Nvt</v>
      </c>
      <c r="AF84" s="43" t="str">
        <f t="shared" si="92"/>
        <v>Nvt</v>
      </c>
      <c r="AG84" s="43" t="str">
        <f t="shared" si="92"/>
        <v>Nvt</v>
      </c>
      <c r="AH84" s="43" t="str">
        <f t="shared" si="92"/>
        <v>Nvt</v>
      </c>
      <c r="AI84" s="43" t="str">
        <f t="shared" si="92"/>
        <v>Nvt</v>
      </c>
      <c r="AJ84" s="43" t="str">
        <f t="shared" si="92"/>
        <v>Nvt</v>
      </c>
      <c r="AK84" s="43" t="str">
        <f t="shared" ref="AK84:AT93" si="93">IF((VLOOKUP($F84,$O$11:$BG$16,AK$10,FALSE))="Ja","Ja",IF((VLOOKUP($E84,$O$17:$BG$23,AK$10,FALSE))="Ja","Ja",IF((VLOOKUP($F84,$O$11:$BG$16,AK$10,FALSE))="Optie","Optie",IF((VLOOKUP($E84,$O$17:$BG$23,AK$10,FALSE))="Optie","Optie",IF((VLOOKUP($F84,$O$11:$BG$16,AK$10,FALSE))="Nee","Nee",IF((VLOOKUP($E84,$O$17:$BG$23,AK$10,FALSE))= "Nee","Nee",IF((VLOOKUP($F84,$O$11:$BG$16,AK$10,FALSE))="Nvt","Nvt",IF((VLOOKUP($E84,$O$17:$BG$23,AK$10,FALSE))="Nvt","Nvt","Fout"))))))))</f>
        <v>Nvt</v>
      </c>
      <c r="AL84" s="43" t="str">
        <f t="shared" si="93"/>
        <v>Nvt</v>
      </c>
      <c r="AM84" s="43" t="str">
        <f t="shared" si="93"/>
        <v>Nvt</v>
      </c>
      <c r="AN84" s="43" t="str">
        <f t="shared" si="93"/>
        <v>Nvt</v>
      </c>
      <c r="AO84" s="43" t="str">
        <f t="shared" si="93"/>
        <v>Nvt</v>
      </c>
      <c r="AP84" s="43" t="str">
        <f t="shared" si="93"/>
        <v>Nvt</v>
      </c>
      <c r="AQ84" s="43" t="str">
        <f t="shared" si="93"/>
        <v>Nvt</v>
      </c>
      <c r="AR84" s="43" t="str">
        <f t="shared" si="93"/>
        <v>Nvt</v>
      </c>
      <c r="AS84" s="43" t="str">
        <f t="shared" si="93"/>
        <v>Nvt</v>
      </c>
      <c r="AT84" s="43" t="str">
        <f t="shared" si="93"/>
        <v>Nvt</v>
      </c>
      <c r="AU84" s="43" t="str">
        <f t="shared" ref="AU84:BG93" si="94">IF((VLOOKUP($F84,$O$11:$BG$16,AU$10,FALSE))="Ja","Ja",IF((VLOOKUP($E84,$O$17:$BG$23,AU$10,FALSE))="Ja","Ja",IF((VLOOKUP($F84,$O$11:$BG$16,AU$10,FALSE))="Optie","Optie",IF((VLOOKUP($E84,$O$17:$BG$23,AU$10,FALSE))="Optie","Optie",IF((VLOOKUP($F84,$O$11:$BG$16,AU$10,FALSE))="Nee","Nee",IF((VLOOKUP($E84,$O$17:$BG$23,AU$10,FALSE))= "Nee","Nee",IF((VLOOKUP($F84,$O$11:$BG$16,AU$10,FALSE))="Nvt","Nvt",IF((VLOOKUP($E84,$O$17:$BG$23,AU$10,FALSE))="Nvt","Nvt","Fout"))))))))</f>
        <v>Nvt</v>
      </c>
      <c r="AV84" s="43" t="str">
        <f t="shared" si="94"/>
        <v>Nvt</v>
      </c>
      <c r="AW84" s="43" t="str">
        <f t="shared" si="94"/>
        <v>Nvt</v>
      </c>
      <c r="AX84" s="43" t="str">
        <f t="shared" si="94"/>
        <v>Ja</v>
      </c>
      <c r="AY84" s="43" t="str">
        <f t="shared" si="94"/>
        <v>Ja</v>
      </c>
      <c r="AZ84" s="43" t="str">
        <f t="shared" si="94"/>
        <v>Nee</v>
      </c>
      <c r="BA84" s="43" t="str">
        <f t="shared" si="94"/>
        <v>Ja</v>
      </c>
      <c r="BB84" s="43" t="str">
        <f t="shared" si="94"/>
        <v>Ja</v>
      </c>
      <c r="BC84" s="43" t="str">
        <f t="shared" si="94"/>
        <v>Optie</v>
      </c>
      <c r="BD84" s="43" t="str">
        <f t="shared" si="94"/>
        <v>Ja</v>
      </c>
      <c r="BE84" s="43" t="str">
        <f t="shared" si="94"/>
        <v>Ja</v>
      </c>
      <c r="BF84" s="43" t="str">
        <f t="shared" si="94"/>
        <v>Nvt</v>
      </c>
      <c r="BG84" s="43" t="str">
        <f t="shared" si="94"/>
        <v>Nvt</v>
      </c>
      <c r="BH84" s="129" t="s">
        <v>878</v>
      </c>
      <c r="BI84" s="43" t="str">
        <f t="shared" ref="BI84:BR93" si="95">IF((VLOOKUP($D84,$O$24:$GF$33,BI$10,FALSE))="Ja","Ja",IF((VLOOKUP($E84,$O$17:$GF$23,BI$10,FALSE))="Ja","Ja",IF((VLOOKUP($D84,$O$24:$GF$33,BI$10,FALSE))="Optie","Optie",IF((VLOOKUP($E84,$O$17:$GF$23,BI$10,FALSE))="Optie","Optie",IF((VLOOKUP($D84,$O$24:$GF$33,BI$10,FALSE))="Nee","Nee",IF((VLOOKUP($E84,$O$17:$GF$23,BI$10,FALSE))= "Nee","Nee",IF((VLOOKUP($D84,$O$24:$GF$33,BI$10,FALSE))="Nvt","Nvt",IF((VLOOKUP($E84,$O$17:$GF$23,BI$10,FALSE))="Nvt","Nvt","Fout"))))))))</f>
        <v>Ja</v>
      </c>
      <c r="BJ84" s="43" t="str">
        <f t="shared" si="95"/>
        <v>Ja</v>
      </c>
      <c r="BK84" s="43" t="str">
        <f t="shared" si="95"/>
        <v>Optie</v>
      </c>
      <c r="BL84" s="43" t="str">
        <f t="shared" si="95"/>
        <v>Ja</v>
      </c>
      <c r="BM84" s="43" t="str">
        <f t="shared" si="95"/>
        <v>Ja</v>
      </c>
      <c r="BN84" s="43" t="str">
        <f t="shared" si="95"/>
        <v>Ja</v>
      </c>
      <c r="BO84" s="43" t="str">
        <f t="shared" si="95"/>
        <v>Nee</v>
      </c>
      <c r="BP84" s="43" t="str">
        <f t="shared" si="95"/>
        <v>Ja</v>
      </c>
      <c r="BQ84" s="43" t="str">
        <f t="shared" si="95"/>
        <v>Nee</v>
      </c>
      <c r="BR84" s="43" t="str">
        <f t="shared" si="95"/>
        <v>Nee</v>
      </c>
      <c r="BS84" s="43" t="str">
        <f t="shared" ref="BS84:CB93" si="96">IF((VLOOKUP($D84,$O$24:$GF$33,BS$10,FALSE))="Ja","Ja",IF((VLOOKUP($E84,$O$17:$GF$23,BS$10,FALSE))="Ja","Ja",IF((VLOOKUP($D84,$O$24:$GF$33,BS$10,FALSE))="Optie","Optie",IF((VLOOKUP($E84,$O$17:$GF$23,BS$10,FALSE))="Optie","Optie",IF((VLOOKUP($D84,$O$24:$GF$33,BS$10,FALSE))="Nee","Nee",IF((VLOOKUP($E84,$O$17:$GF$23,BS$10,FALSE))= "Nee","Nee",IF((VLOOKUP($D84,$O$24:$GF$33,BS$10,FALSE))="Nvt","Nvt",IF((VLOOKUP($E84,$O$17:$GF$23,BS$10,FALSE))="Nvt","Nvt","Fout"))))))))</f>
        <v>Ja</v>
      </c>
      <c r="BT84" s="43" t="str">
        <f t="shared" si="96"/>
        <v>Ja</v>
      </c>
      <c r="BU84" s="43" t="str">
        <f t="shared" si="96"/>
        <v>Ja</v>
      </c>
      <c r="BV84" s="43" t="str">
        <f t="shared" si="96"/>
        <v>Ja</v>
      </c>
      <c r="BW84" s="43" t="str">
        <f t="shared" si="96"/>
        <v>Ja</v>
      </c>
      <c r="BX84" s="43" t="str">
        <f t="shared" si="96"/>
        <v>Ja</v>
      </c>
      <c r="BY84" s="43" t="str">
        <f t="shared" si="96"/>
        <v>Ja</v>
      </c>
      <c r="BZ84" s="43" t="str">
        <f t="shared" si="96"/>
        <v>Optie</v>
      </c>
      <c r="CA84" s="43" t="str">
        <f t="shared" si="96"/>
        <v>Ja</v>
      </c>
      <c r="CB84" s="43" t="str">
        <f t="shared" si="96"/>
        <v>Ja</v>
      </c>
      <c r="CC84" s="43" t="str">
        <f t="shared" ref="CC84:CL93" si="97">IF((VLOOKUP($D84,$O$24:$GF$33,CC$10,FALSE))="Ja","Ja",IF((VLOOKUP($E84,$O$17:$GF$23,CC$10,FALSE))="Ja","Ja",IF((VLOOKUP($D84,$O$24:$GF$33,CC$10,FALSE))="Optie","Optie",IF((VLOOKUP($E84,$O$17:$GF$23,CC$10,FALSE))="Optie","Optie",IF((VLOOKUP($D84,$O$24:$GF$33,CC$10,FALSE))="Nee","Nee",IF((VLOOKUP($E84,$O$17:$GF$23,CC$10,FALSE))= "Nee","Nee",IF((VLOOKUP($D84,$O$24:$GF$33,CC$10,FALSE))="Nvt","Nvt",IF((VLOOKUP($E84,$O$17:$GF$23,CC$10,FALSE))="Nvt","Nvt","Fout"))))))))</f>
        <v>Nee</v>
      </c>
      <c r="CD84" s="43" t="str">
        <f t="shared" si="97"/>
        <v>Ja</v>
      </c>
      <c r="CE84" s="43" t="str">
        <f t="shared" si="97"/>
        <v>Nee</v>
      </c>
      <c r="CF84" s="43" t="str">
        <f t="shared" si="97"/>
        <v>Nvt</v>
      </c>
      <c r="CG84" s="43" t="str">
        <f t="shared" si="97"/>
        <v>Nvt</v>
      </c>
      <c r="CH84" s="43" t="str">
        <f t="shared" si="97"/>
        <v>Nvt</v>
      </c>
      <c r="CI84" s="43" t="str">
        <f t="shared" si="97"/>
        <v>Nvt</v>
      </c>
      <c r="CJ84" s="43" t="str">
        <f t="shared" si="97"/>
        <v>Nvt</v>
      </c>
      <c r="CK84" s="43" t="str">
        <f t="shared" si="97"/>
        <v>Nvt</v>
      </c>
      <c r="CL84" s="43" t="str">
        <f t="shared" si="97"/>
        <v>Nvt</v>
      </c>
      <c r="CM84" s="43" t="str">
        <f t="shared" ref="CM84:CV93" si="98">IF((VLOOKUP($D84,$O$24:$GF$33,CM$10,FALSE))="Ja","Ja",IF((VLOOKUP($E84,$O$17:$GF$23,CM$10,FALSE))="Ja","Ja",IF((VLOOKUP($D84,$O$24:$GF$33,CM$10,FALSE))="Optie","Optie",IF((VLOOKUP($E84,$O$17:$GF$23,CM$10,FALSE))="Optie","Optie",IF((VLOOKUP($D84,$O$24:$GF$33,CM$10,FALSE))="Nee","Nee",IF((VLOOKUP($E84,$O$17:$GF$23,CM$10,FALSE))= "Nee","Nee",IF((VLOOKUP($D84,$O$24:$GF$33,CM$10,FALSE))="Nvt","Nvt",IF((VLOOKUP($E84,$O$17:$GF$23,CM$10,FALSE))="Nvt","Nvt","Fout"))))))))</f>
        <v>Nvt</v>
      </c>
      <c r="CN84" s="43" t="str">
        <f t="shared" si="98"/>
        <v>Nvt</v>
      </c>
      <c r="CO84" s="43" t="str">
        <f t="shared" si="98"/>
        <v>Nvt</v>
      </c>
      <c r="CP84" s="43" t="str">
        <f t="shared" si="98"/>
        <v>Nvt</v>
      </c>
      <c r="CQ84" s="43" t="str">
        <f t="shared" si="98"/>
        <v>Nvt</v>
      </c>
      <c r="CR84" s="43" t="str">
        <f t="shared" si="98"/>
        <v>Nvt</v>
      </c>
      <c r="CS84" s="43" t="str">
        <f t="shared" si="98"/>
        <v>Nvt</v>
      </c>
      <c r="CT84" s="43" t="str">
        <f t="shared" si="98"/>
        <v>Nvt</v>
      </c>
      <c r="CU84" s="43" t="str">
        <f t="shared" si="98"/>
        <v>Nvt</v>
      </c>
      <c r="CV84" s="43" t="str">
        <f t="shared" si="98"/>
        <v>Nvt</v>
      </c>
      <c r="CW84" s="43" t="str">
        <f t="shared" ref="CW84:DF93" si="99">IF((VLOOKUP($D84,$O$24:$GF$33,CW$10,FALSE))="Ja","Ja",IF((VLOOKUP($E84,$O$17:$GF$23,CW$10,FALSE))="Ja","Ja",IF((VLOOKUP($D84,$O$24:$GF$33,CW$10,FALSE))="Optie","Optie",IF((VLOOKUP($E84,$O$17:$GF$23,CW$10,FALSE))="Optie","Optie",IF((VLOOKUP($D84,$O$24:$GF$33,CW$10,FALSE))="Nee","Nee",IF((VLOOKUP($E84,$O$17:$GF$23,CW$10,FALSE))= "Nee","Nee",IF((VLOOKUP($D84,$O$24:$GF$33,CW$10,FALSE))="Nvt","Nvt",IF((VLOOKUP($E84,$O$17:$GF$23,CW$10,FALSE))="Nvt","Nvt","Fout"))))))))</f>
        <v>Nvt</v>
      </c>
      <c r="CX84" s="43" t="str">
        <f t="shared" si="99"/>
        <v>Nvt</v>
      </c>
      <c r="CY84" s="43" t="str">
        <f t="shared" si="99"/>
        <v>Nvt</v>
      </c>
      <c r="CZ84" s="43" t="str">
        <f t="shared" si="99"/>
        <v>Nvt</v>
      </c>
      <c r="DA84" s="43" t="str">
        <f t="shared" si="99"/>
        <v>Nvt</v>
      </c>
      <c r="DB84" s="43" t="str">
        <f t="shared" si="99"/>
        <v>Nvt</v>
      </c>
      <c r="DC84" s="43" t="str">
        <f t="shared" si="99"/>
        <v>Nvt</v>
      </c>
      <c r="DD84" s="43" t="str">
        <f t="shared" si="99"/>
        <v>Nvt</v>
      </c>
      <c r="DE84" s="43" t="str">
        <f t="shared" si="99"/>
        <v>Nvt</v>
      </c>
      <c r="DF84" s="43" t="str">
        <f t="shared" si="99"/>
        <v>Nvt</v>
      </c>
      <c r="DG84" s="43" t="str">
        <f t="shared" ref="DG84:DP93" si="100">IF((VLOOKUP($D84,$O$24:$GF$33,DG$10,FALSE))="Ja","Ja",IF((VLOOKUP($E84,$O$17:$GF$23,DG$10,FALSE))="Ja","Ja",IF((VLOOKUP($D84,$O$24:$GF$33,DG$10,FALSE))="Optie","Optie",IF((VLOOKUP($E84,$O$17:$GF$23,DG$10,FALSE))="Optie","Optie",IF((VLOOKUP($D84,$O$24:$GF$33,DG$10,FALSE))="Nee","Nee",IF((VLOOKUP($E84,$O$17:$GF$23,DG$10,FALSE))= "Nee","Nee",IF((VLOOKUP($D84,$O$24:$GF$33,DG$10,FALSE))="Nvt","Nvt",IF((VLOOKUP($E84,$O$17:$GF$23,DG$10,FALSE))="Nvt","Nvt","Fout"))))))))</f>
        <v>Nvt</v>
      </c>
      <c r="DH84" s="43" t="str">
        <f t="shared" si="100"/>
        <v>Nvt</v>
      </c>
      <c r="DI84" s="43" t="str">
        <f t="shared" si="100"/>
        <v>Nvt</v>
      </c>
      <c r="DJ84" s="43" t="str">
        <f t="shared" si="100"/>
        <v>Nvt</v>
      </c>
      <c r="DK84" s="43" t="str">
        <f t="shared" si="100"/>
        <v>Nvt</v>
      </c>
      <c r="DL84" s="43" t="str">
        <f t="shared" si="100"/>
        <v>Nvt</v>
      </c>
      <c r="DM84" s="43" t="str">
        <f t="shared" si="100"/>
        <v>Nvt</v>
      </c>
      <c r="DN84" s="43" t="str">
        <f t="shared" si="100"/>
        <v>Nvt</v>
      </c>
      <c r="DO84" s="43" t="str">
        <f t="shared" si="100"/>
        <v>Nvt</v>
      </c>
      <c r="DP84" s="43" t="str">
        <f t="shared" si="100"/>
        <v>Nvt</v>
      </c>
      <c r="DQ84" s="43" t="str">
        <f t="shared" ref="DQ84:DZ93" si="101">IF((VLOOKUP($D84,$O$24:$GF$33,DQ$10,FALSE))="Ja","Ja",IF((VLOOKUP($E84,$O$17:$GF$23,DQ$10,FALSE))="Ja","Ja",IF((VLOOKUP($D84,$O$24:$GF$33,DQ$10,FALSE))="Optie","Optie",IF((VLOOKUP($E84,$O$17:$GF$23,DQ$10,FALSE))="Optie","Optie",IF((VLOOKUP($D84,$O$24:$GF$33,DQ$10,FALSE))="Nee","Nee",IF((VLOOKUP($E84,$O$17:$GF$23,DQ$10,FALSE))= "Nee","Nee",IF((VLOOKUP($D84,$O$24:$GF$33,DQ$10,FALSE))="Nvt","Nvt",IF((VLOOKUP($E84,$O$17:$GF$23,DQ$10,FALSE))="Nvt","Nvt","Fout"))))))))</f>
        <v>Nvt</v>
      </c>
      <c r="DR84" s="43" t="str">
        <f t="shared" si="101"/>
        <v>Nvt</v>
      </c>
      <c r="DS84" s="43" t="str">
        <f t="shared" si="101"/>
        <v>Nvt</v>
      </c>
      <c r="DT84" s="43" t="str">
        <f t="shared" si="101"/>
        <v>Nvt</v>
      </c>
      <c r="DU84" s="43" t="str">
        <f t="shared" si="101"/>
        <v>Nvt</v>
      </c>
      <c r="DV84" s="43" t="str">
        <f t="shared" si="101"/>
        <v>Nvt</v>
      </c>
      <c r="DW84" s="43" t="str">
        <f t="shared" si="101"/>
        <v>Nvt</v>
      </c>
      <c r="DX84" s="43" t="str">
        <f t="shared" si="101"/>
        <v>Nvt</v>
      </c>
      <c r="DY84" s="43" t="str">
        <f t="shared" si="101"/>
        <v>Nvt</v>
      </c>
      <c r="DZ84" s="43" t="str">
        <f t="shared" si="101"/>
        <v>Nvt</v>
      </c>
      <c r="EA84" s="43" t="str">
        <f t="shared" ref="EA84:EJ93" si="102">IF((VLOOKUP($D84,$O$24:$GF$33,EA$10,FALSE))="Ja","Ja",IF((VLOOKUP($E84,$O$17:$GF$23,EA$10,FALSE))="Ja","Ja",IF((VLOOKUP($D84,$O$24:$GF$33,EA$10,FALSE))="Optie","Optie",IF((VLOOKUP($E84,$O$17:$GF$23,EA$10,FALSE))="Optie","Optie",IF((VLOOKUP($D84,$O$24:$GF$33,EA$10,FALSE))="Nee","Nee",IF((VLOOKUP($E84,$O$17:$GF$23,EA$10,FALSE))= "Nee","Nee",IF((VLOOKUP($D84,$O$24:$GF$33,EA$10,FALSE))="Nvt","Nvt",IF((VLOOKUP($E84,$O$17:$GF$23,EA$10,FALSE))="Nvt","Nvt","Fout"))))))))</f>
        <v>Nvt</v>
      </c>
      <c r="EB84" s="43" t="str">
        <f t="shared" si="102"/>
        <v>Nvt</v>
      </c>
      <c r="EC84" s="43" t="str">
        <f t="shared" si="102"/>
        <v>Nvt</v>
      </c>
      <c r="ED84" s="43" t="str">
        <f t="shared" si="102"/>
        <v>Ja</v>
      </c>
      <c r="EE84" s="43" t="str">
        <f t="shared" si="102"/>
        <v>Ja</v>
      </c>
      <c r="EF84" s="43" t="str">
        <f t="shared" si="102"/>
        <v>Ja</v>
      </c>
      <c r="EG84" s="43" t="str">
        <f t="shared" si="102"/>
        <v>Optie</v>
      </c>
      <c r="EH84" s="43" t="str">
        <f t="shared" si="102"/>
        <v>Ja</v>
      </c>
      <c r="EI84" s="43" t="str">
        <f t="shared" si="102"/>
        <v>Ja</v>
      </c>
      <c r="EJ84" s="43" t="str">
        <f t="shared" si="102"/>
        <v>Ja</v>
      </c>
      <c r="EK84" s="43" t="str">
        <f t="shared" ref="EK84:ET93" si="103">IF((VLOOKUP($D84,$O$24:$GF$33,EK$10,FALSE))="Ja","Ja",IF((VLOOKUP($E84,$O$17:$GF$23,EK$10,FALSE))="Ja","Ja",IF((VLOOKUP($D84,$O$24:$GF$33,EK$10,FALSE))="Optie","Optie",IF((VLOOKUP($E84,$O$17:$GF$23,EK$10,FALSE))="Optie","Optie",IF((VLOOKUP($D84,$O$24:$GF$33,EK$10,FALSE))="Nee","Nee",IF((VLOOKUP($E84,$O$17:$GF$23,EK$10,FALSE))= "Nee","Nee",IF((VLOOKUP($D84,$O$24:$GF$33,EK$10,FALSE))="Nvt","Nvt",IF((VLOOKUP($E84,$O$17:$GF$23,EK$10,FALSE))="Nvt","Nvt","Fout"))))))))</f>
        <v>Ja</v>
      </c>
      <c r="EL84" s="43" t="str">
        <f t="shared" si="103"/>
        <v>Ja</v>
      </c>
      <c r="EM84" s="43" t="str">
        <f t="shared" si="103"/>
        <v>Optie</v>
      </c>
      <c r="EN84" s="43" t="str">
        <f t="shared" si="103"/>
        <v>Ja</v>
      </c>
      <c r="EO84" s="43" t="str">
        <f t="shared" si="103"/>
        <v>Ja</v>
      </c>
      <c r="EP84" s="43" t="str">
        <f t="shared" si="103"/>
        <v>Ja</v>
      </c>
      <c r="EQ84" s="43" t="str">
        <f t="shared" si="103"/>
        <v>Optie</v>
      </c>
      <c r="ER84" s="43" t="str">
        <f t="shared" si="103"/>
        <v>Nee</v>
      </c>
      <c r="ES84" s="43" t="str">
        <f t="shared" si="103"/>
        <v>Nvt</v>
      </c>
      <c r="ET84" s="43" t="str">
        <f t="shared" si="103"/>
        <v>Nvt</v>
      </c>
      <c r="EU84" s="43" t="str">
        <f t="shared" ref="EU84:FD93" si="104">IF((VLOOKUP($D84,$O$24:$GF$33,EU$10,FALSE))="Ja","Ja",IF((VLOOKUP($E84,$O$17:$GF$23,EU$10,FALSE))="Ja","Ja",IF((VLOOKUP($D84,$O$24:$GF$33,EU$10,FALSE))="Optie","Optie",IF((VLOOKUP($E84,$O$17:$GF$23,EU$10,FALSE))="Optie","Optie",IF((VLOOKUP($D84,$O$24:$GF$33,EU$10,FALSE))="Nee","Nee",IF((VLOOKUP($E84,$O$17:$GF$23,EU$10,FALSE))= "Nee","Nee",IF((VLOOKUP($D84,$O$24:$GF$33,EU$10,FALSE))="Nvt","Nvt",IF((VLOOKUP($E84,$O$17:$GF$23,EU$10,FALSE))="Nvt","Nvt","Fout"))))))))</f>
        <v>Nvt</v>
      </c>
      <c r="EV84" s="43" t="str">
        <f t="shared" si="104"/>
        <v>Nvt</v>
      </c>
      <c r="EW84" s="43" t="str">
        <f t="shared" si="104"/>
        <v>Ja</v>
      </c>
      <c r="EX84" s="43" t="str">
        <f t="shared" si="104"/>
        <v>Ja</v>
      </c>
      <c r="EY84" s="43" t="str">
        <f t="shared" si="104"/>
        <v>Ja</v>
      </c>
      <c r="EZ84" s="43" t="str">
        <f t="shared" si="104"/>
        <v>Optie</v>
      </c>
      <c r="FA84" s="43" t="str">
        <f t="shared" si="104"/>
        <v>Ja</v>
      </c>
      <c r="FB84" s="43" t="str">
        <f t="shared" si="104"/>
        <v>Ja</v>
      </c>
      <c r="FC84" s="43" t="str">
        <f t="shared" si="104"/>
        <v>Ja</v>
      </c>
      <c r="FD84" s="43" t="str">
        <f t="shared" si="104"/>
        <v>Optie</v>
      </c>
      <c r="FE84" s="43" t="str">
        <f t="shared" ref="FE84:FN93" si="105">IF((VLOOKUP($D84,$O$24:$GF$33,FE$10,FALSE))="Ja","Ja",IF((VLOOKUP($E84,$O$17:$GF$23,FE$10,FALSE))="Ja","Ja",IF((VLOOKUP($D84,$O$24:$GF$33,FE$10,FALSE))="Optie","Optie",IF((VLOOKUP($E84,$O$17:$GF$23,FE$10,FALSE))="Optie","Optie",IF((VLOOKUP($D84,$O$24:$GF$33,FE$10,FALSE))="Nee","Nee",IF((VLOOKUP($E84,$O$17:$GF$23,FE$10,FALSE))= "Nee","Nee",IF((VLOOKUP($D84,$O$24:$GF$33,FE$10,FALSE))="Nvt","Nvt",IF((VLOOKUP($E84,$O$17:$GF$23,FE$10,FALSE))="Nvt","Nvt","Fout"))))))))</f>
        <v>Ja</v>
      </c>
      <c r="FF84" s="43" t="str">
        <f t="shared" si="105"/>
        <v>Ja</v>
      </c>
      <c r="FG84" s="43" t="str">
        <f t="shared" si="105"/>
        <v>Optie</v>
      </c>
      <c r="FH84" s="43" t="str">
        <f t="shared" si="105"/>
        <v>Ja</v>
      </c>
      <c r="FI84" s="43" t="str">
        <f t="shared" si="105"/>
        <v>Ja</v>
      </c>
      <c r="FJ84" s="43" t="str">
        <f t="shared" si="105"/>
        <v>Ja</v>
      </c>
      <c r="FK84" s="43" t="str">
        <f t="shared" si="105"/>
        <v>Ja</v>
      </c>
      <c r="FL84" s="43" t="str">
        <f t="shared" si="105"/>
        <v>Ja</v>
      </c>
      <c r="FM84" s="43" t="str">
        <f t="shared" si="105"/>
        <v>Optie</v>
      </c>
      <c r="FN84" s="43" t="str">
        <f t="shared" si="105"/>
        <v>Optie</v>
      </c>
      <c r="FO84" s="43" t="str">
        <f t="shared" ref="FO84:FX93" si="106">IF((VLOOKUP($D84,$O$24:$GF$33,FO$10,FALSE))="Ja","Ja",IF((VLOOKUP($E84,$O$17:$GF$23,FO$10,FALSE))="Ja","Ja",IF((VLOOKUP($D84,$O$24:$GF$33,FO$10,FALSE))="Optie","Optie",IF((VLOOKUP($E84,$O$17:$GF$23,FO$10,FALSE))="Optie","Optie",IF((VLOOKUP($D84,$O$24:$GF$33,FO$10,FALSE))="Nee","Nee",IF((VLOOKUP($E84,$O$17:$GF$23,FO$10,FALSE))= "Nee","Nee",IF((VLOOKUP($D84,$O$24:$GF$33,FO$10,FALSE))="Nvt","Nvt",IF((VLOOKUP($E84,$O$17:$GF$23,FO$10,FALSE))="Nvt","Nvt","Fout"))))))))</f>
        <v>Optie</v>
      </c>
      <c r="FP84" s="43" t="str">
        <f t="shared" si="106"/>
        <v>Optie</v>
      </c>
      <c r="FQ84" s="43" t="str">
        <f t="shared" si="106"/>
        <v>Nee</v>
      </c>
      <c r="FR84" s="43" t="str">
        <f t="shared" si="106"/>
        <v>Optie</v>
      </c>
      <c r="FS84" s="43" t="str">
        <f t="shared" si="106"/>
        <v>Ja</v>
      </c>
      <c r="FT84" s="43" t="str">
        <f t="shared" si="106"/>
        <v>Ja</v>
      </c>
      <c r="FU84" s="43" t="str">
        <f t="shared" si="106"/>
        <v>Ja</v>
      </c>
      <c r="FV84" s="43" t="str">
        <f t="shared" si="106"/>
        <v>Ja</v>
      </c>
      <c r="FW84" s="43" t="str">
        <f t="shared" si="106"/>
        <v>Optie</v>
      </c>
      <c r="FX84" s="43" t="str">
        <f t="shared" si="106"/>
        <v>Ja</v>
      </c>
      <c r="FY84" s="43" t="str">
        <f t="shared" ref="FY84:GF93" si="107">IF((VLOOKUP($D84,$O$24:$GF$33,FY$10,FALSE))="Ja","Ja",IF((VLOOKUP($E84,$O$17:$GF$23,FY$10,FALSE))="Ja","Ja",IF((VLOOKUP($D84,$O$24:$GF$33,FY$10,FALSE))="Optie","Optie",IF((VLOOKUP($E84,$O$17:$GF$23,FY$10,FALSE))="Optie","Optie",IF((VLOOKUP($D84,$O$24:$GF$33,FY$10,FALSE))="Nee","Nee",IF((VLOOKUP($E84,$O$17:$GF$23,FY$10,FALSE))= "Nee","Nee",IF((VLOOKUP($D84,$O$24:$GF$33,FY$10,FALSE))="Nvt","Nvt",IF((VLOOKUP($E84,$O$17:$GF$23,FY$10,FALSE))="Nvt","Nvt","Fout"))))))))</f>
        <v>Ja</v>
      </c>
      <c r="FZ84" s="43" t="str">
        <f t="shared" si="107"/>
        <v>Ja</v>
      </c>
      <c r="GA84" s="43" t="str">
        <f t="shared" si="107"/>
        <v>Ja</v>
      </c>
      <c r="GB84" s="43" t="str">
        <f t="shared" si="107"/>
        <v>Ja</v>
      </c>
      <c r="GC84" s="43" t="str">
        <f t="shared" si="107"/>
        <v>Ja</v>
      </c>
      <c r="GD84" s="43" t="str">
        <f t="shared" si="107"/>
        <v>Ja</v>
      </c>
      <c r="GE84" s="43" t="str">
        <f t="shared" si="107"/>
        <v>Ja</v>
      </c>
      <c r="GF84" s="43" t="str">
        <f t="shared" si="107"/>
        <v>Nee</v>
      </c>
    </row>
    <row r="85" spans="1:188" x14ac:dyDescent="0.3">
      <c r="A85" s="45"/>
      <c r="B85" s="47" t="s">
        <v>573</v>
      </c>
      <c r="C85" s="47" t="s">
        <v>502</v>
      </c>
      <c r="D85" s="45" t="s">
        <v>329</v>
      </c>
      <c r="E85" s="45" t="s">
        <v>337</v>
      </c>
      <c r="F85" s="45" t="s">
        <v>433</v>
      </c>
      <c r="G85" s="43" t="s">
        <v>495</v>
      </c>
      <c r="H85" s="43" t="s">
        <v>497</v>
      </c>
      <c r="I85" s="119" t="s">
        <v>498</v>
      </c>
      <c r="J85" s="119" t="s">
        <v>833</v>
      </c>
      <c r="K85" s="119" t="s">
        <v>854</v>
      </c>
      <c r="L85" s="50">
        <v>25</v>
      </c>
      <c r="M85" s="119"/>
      <c r="N85" s="119"/>
      <c r="O85" s="119"/>
      <c r="P85" s="129" t="s">
        <v>507</v>
      </c>
      <c r="Q85" s="43" t="str">
        <f t="shared" si="91"/>
        <v>Ja</v>
      </c>
      <c r="R85" s="43" t="str">
        <f t="shared" si="91"/>
        <v>Ja</v>
      </c>
      <c r="S85" s="43" t="str">
        <f t="shared" si="91"/>
        <v>Optie</v>
      </c>
      <c r="T85" s="43" t="str">
        <f t="shared" si="91"/>
        <v>Ja</v>
      </c>
      <c r="U85" s="43" t="str">
        <f t="shared" si="91"/>
        <v>Ja</v>
      </c>
      <c r="V85" s="43" t="str">
        <f t="shared" si="91"/>
        <v>Ja</v>
      </c>
      <c r="W85" s="43" t="str">
        <f t="shared" si="91"/>
        <v>Nee</v>
      </c>
      <c r="X85" s="43" t="str">
        <f t="shared" si="91"/>
        <v>Ja</v>
      </c>
      <c r="Y85" s="43" t="str">
        <f t="shared" si="91"/>
        <v>Nee</v>
      </c>
      <c r="Z85" s="43" t="str">
        <f t="shared" si="91"/>
        <v>Nee</v>
      </c>
      <c r="AA85" s="43" t="str">
        <f t="shared" si="92"/>
        <v>Optie</v>
      </c>
      <c r="AB85" s="43" t="str">
        <f t="shared" si="92"/>
        <v>Nee</v>
      </c>
      <c r="AC85" s="43" t="str">
        <f t="shared" si="92"/>
        <v>Nvt</v>
      </c>
      <c r="AD85" s="43" t="str">
        <f t="shared" si="92"/>
        <v>Nvt</v>
      </c>
      <c r="AE85" s="43" t="str">
        <f t="shared" si="92"/>
        <v>Nvt</v>
      </c>
      <c r="AF85" s="43" t="str">
        <f t="shared" si="92"/>
        <v>Nvt</v>
      </c>
      <c r="AG85" s="43" t="str">
        <f t="shared" si="92"/>
        <v>Nvt</v>
      </c>
      <c r="AH85" s="43" t="str">
        <f t="shared" si="92"/>
        <v>Nvt</v>
      </c>
      <c r="AI85" s="43" t="str">
        <f t="shared" si="92"/>
        <v>Nvt</v>
      </c>
      <c r="AJ85" s="43" t="str">
        <f t="shared" si="92"/>
        <v>Nvt</v>
      </c>
      <c r="AK85" s="43" t="str">
        <f t="shared" si="93"/>
        <v>Nvt</v>
      </c>
      <c r="AL85" s="43" t="str">
        <f t="shared" si="93"/>
        <v>Nvt</v>
      </c>
      <c r="AM85" s="43" t="str">
        <f t="shared" si="93"/>
        <v>Nvt</v>
      </c>
      <c r="AN85" s="43" t="str">
        <f t="shared" si="93"/>
        <v>Nvt</v>
      </c>
      <c r="AO85" s="43" t="str">
        <f t="shared" si="93"/>
        <v>Nvt</v>
      </c>
      <c r="AP85" s="43" t="str">
        <f t="shared" si="93"/>
        <v>Nvt</v>
      </c>
      <c r="AQ85" s="43" t="str">
        <f t="shared" si="93"/>
        <v>Nvt</v>
      </c>
      <c r="AR85" s="43" t="str">
        <f t="shared" si="93"/>
        <v>Nvt</v>
      </c>
      <c r="AS85" s="43" t="str">
        <f t="shared" si="93"/>
        <v>Nvt</v>
      </c>
      <c r="AT85" s="43" t="str">
        <f t="shared" si="93"/>
        <v>Nvt</v>
      </c>
      <c r="AU85" s="43" t="str">
        <f t="shared" si="94"/>
        <v>Nvt</v>
      </c>
      <c r="AV85" s="43" t="str">
        <f t="shared" si="94"/>
        <v>Nvt</v>
      </c>
      <c r="AW85" s="43" t="str">
        <f t="shared" si="94"/>
        <v>Nvt</v>
      </c>
      <c r="AX85" s="43" t="str">
        <f t="shared" si="94"/>
        <v>Ja</v>
      </c>
      <c r="AY85" s="43" t="str">
        <f t="shared" si="94"/>
        <v>Ja</v>
      </c>
      <c r="AZ85" s="43" t="str">
        <f t="shared" si="94"/>
        <v>Nee</v>
      </c>
      <c r="BA85" s="43" t="str">
        <f t="shared" si="94"/>
        <v>Ja</v>
      </c>
      <c r="BB85" s="43" t="str">
        <f t="shared" si="94"/>
        <v>Ja</v>
      </c>
      <c r="BC85" s="43" t="str">
        <f t="shared" si="94"/>
        <v>Optie</v>
      </c>
      <c r="BD85" s="43" t="str">
        <f t="shared" si="94"/>
        <v>Ja</v>
      </c>
      <c r="BE85" s="43" t="str">
        <f t="shared" si="94"/>
        <v>Ja</v>
      </c>
      <c r="BF85" s="43" t="str">
        <f t="shared" si="94"/>
        <v>Nvt</v>
      </c>
      <c r="BG85" s="43" t="str">
        <f t="shared" si="94"/>
        <v>Nvt</v>
      </c>
      <c r="BH85" s="129" t="s">
        <v>878</v>
      </c>
      <c r="BI85" s="43" t="str">
        <f t="shared" si="95"/>
        <v>Ja</v>
      </c>
      <c r="BJ85" s="43" t="str">
        <f t="shared" si="95"/>
        <v>Ja</v>
      </c>
      <c r="BK85" s="43" t="str">
        <f t="shared" si="95"/>
        <v>Optie</v>
      </c>
      <c r="BL85" s="43" t="str">
        <f t="shared" si="95"/>
        <v>Ja</v>
      </c>
      <c r="BM85" s="43" t="str">
        <f t="shared" si="95"/>
        <v>Ja</v>
      </c>
      <c r="BN85" s="43" t="str">
        <f t="shared" si="95"/>
        <v>Ja</v>
      </c>
      <c r="BO85" s="43" t="str">
        <f t="shared" si="95"/>
        <v>Nee</v>
      </c>
      <c r="BP85" s="43" t="str">
        <f t="shared" si="95"/>
        <v>Ja</v>
      </c>
      <c r="BQ85" s="43" t="str">
        <f t="shared" si="95"/>
        <v>Nee</v>
      </c>
      <c r="BR85" s="43" t="str">
        <f t="shared" si="95"/>
        <v>Nee</v>
      </c>
      <c r="BS85" s="43" t="str">
        <f t="shared" si="96"/>
        <v>Ja</v>
      </c>
      <c r="BT85" s="43" t="str">
        <f t="shared" si="96"/>
        <v>Ja</v>
      </c>
      <c r="BU85" s="43" t="str">
        <f t="shared" si="96"/>
        <v>Ja</v>
      </c>
      <c r="BV85" s="43" t="str">
        <f t="shared" si="96"/>
        <v>Ja</v>
      </c>
      <c r="BW85" s="43" t="str">
        <f t="shared" si="96"/>
        <v>Ja</v>
      </c>
      <c r="BX85" s="43" t="str">
        <f t="shared" si="96"/>
        <v>Ja</v>
      </c>
      <c r="BY85" s="43" t="str">
        <f t="shared" si="96"/>
        <v>Ja</v>
      </c>
      <c r="BZ85" s="43" t="str">
        <f t="shared" si="96"/>
        <v>Optie</v>
      </c>
      <c r="CA85" s="43" t="str">
        <f t="shared" si="96"/>
        <v>Ja</v>
      </c>
      <c r="CB85" s="43" t="str">
        <f t="shared" si="96"/>
        <v>Ja</v>
      </c>
      <c r="CC85" s="43" t="str">
        <f t="shared" si="97"/>
        <v>Nee</v>
      </c>
      <c r="CD85" s="43" t="str">
        <f t="shared" si="97"/>
        <v>Ja</v>
      </c>
      <c r="CE85" s="43" t="str">
        <f t="shared" si="97"/>
        <v>Nee</v>
      </c>
      <c r="CF85" s="43" t="str">
        <f t="shared" si="97"/>
        <v>Nvt</v>
      </c>
      <c r="CG85" s="43" t="str">
        <f t="shared" si="97"/>
        <v>Nvt</v>
      </c>
      <c r="CH85" s="43" t="str">
        <f t="shared" si="97"/>
        <v>Nvt</v>
      </c>
      <c r="CI85" s="43" t="str">
        <f t="shared" si="97"/>
        <v>Nvt</v>
      </c>
      <c r="CJ85" s="43" t="str">
        <f t="shared" si="97"/>
        <v>Nvt</v>
      </c>
      <c r="CK85" s="43" t="str">
        <f t="shared" si="97"/>
        <v>Nvt</v>
      </c>
      <c r="CL85" s="43" t="str">
        <f t="shared" si="97"/>
        <v>Nvt</v>
      </c>
      <c r="CM85" s="43" t="str">
        <f t="shared" si="98"/>
        <v>Nvt</v>
      </c>
      <c r="CN85" s="43" t="str">
        <f t="shared" si="98"/>
        <v>Nvt</v>
      </c>
      <c r="CO85" s="43" t="str">
        <f t="shared" si="98"/>
        <v>Nvt</v>
      </c>
      <c r="CP85" s="43" t="str">
        <f t="shared" si="98"/>
        <v>Nvt</v>
      </c>
      <c r="CQ85" s="43" t="str">
        <f t="shared" si="98"/>
        <v>Nvt</v>
      </c>
      <c r="CR85" s="43" t="str">
        <f t="shared" si="98"/>
        <v>Nvt</v>
      </c>
      <c r="CS85" s="43" t="str">
        <f t="shared" si="98"/>
        <v>Nvt</v>
      </c>
      <c r="CT85" s="43" t="str">
        <f t="shared" si="98"/>
        <v>Nvt</v>
      </c>
      <c r="CU85" s="43" t="str">
        <f t="shared" si="98"/>
        <v>Nvt</v>
      </c>
      <c r="CV85" s="43" t="str">
        <f t="shared" si="98"/>
        <v>Nvt</v>
      </c>
      <c r="CW85" s="43" t="str">
        <f t="shared" si="99"/>
        <v>Nvt</v>
      </c>
      <c r="CX85" s="43" t="str">
        <f t="shared" si="99"/>
        <v>Nvt</v>
      </c>
      <c r="CY85" s="43" t="str">
        <f t="shared" si="99"/>
        <v>Nvt</v>
      </c>
      <c r="CZ85" s="43" t="str">
        <f t="shared" si="99"/>
        <v>Nvt</v>
      </c>
      <c r="DA85" s="43" t="str">
        <f t="shared" si="99"/>
        <v>Nvt</v>
      </c>
      <c r="DB85" s="43" t="str">
        <f t="shared" si="99"/>
        <v>Nvt</v>
      </c>
      <c r="DC85" s="43" t="str">
        <f t="shared" si="99"/>
        <v>Nvt</v>
      </c>
      <c r="DD85" s="43" t="str">
        <f t="shared" si="99"/>
        <v>Nvt</v>
      </c>
      <c r="DE85" s="43" t="str">
        <f t="shared" si="99"/>
        <v>Nvt</v>
      </c>
      <c r="DF85" s="43" t="str">
        <f t="shared" si="99"/>
        <v>Nvt</v>
      </c>
      <c r="DG85" s="43" t="str">
        <f t="shared" si="100"/>
        <v>Nvt</v>
      </c>
      <c r="DH85" s="43" t="str">
        <f t="shared" si="100"/>
        <v>Nvt</v>
      </c>
      <c r="DI85" s="43" t="str">
        <f t="shared" si="100"/>
        <v>Nvt</v>
      </c>
      <c r="DJ85" s="43" t="str">
        <f t="shared" si="100"/>
        <v>Nvt</v>
      </c>
      <c r="DK85" s="43" t="str">
        <f t="shared" si="100"/>
        <v>Nvt</v>
      </c>
      <c r="DL85" s="43" t="str">
        <f t="shared" si="100"/>
        <v>Nvt</v>
      </c>
      <c r="DM85" s="43" t="str">
        <f t="shared" si="100"/>
        <v>Nvt</v>
      </c>
      <c r="DN85" s="43" t="str">
        <f t="shared" si="100"/>
        <v>Nvt</v>
      </c>
      <c r="DO85" s="43" t="str">
        <f t="shared" si="100"/>
        <v>Nvt</v>
      </c>
      <c r="DP85" s="43" t="str">
        <f t="shared" si="100"/>
        <v>Nvt</v>
      </c>
      <c r="DQ85" s="43" t="str">
        <f t="shared" si="101"/>
        <v>Nvt</v>
      </c>
      <c r="DR85" s="43" t="str">
        <f t="shared" si="101"/>
        <v>Nvt</v>
      </c>
      <c r="DS85" s="43" t="str">
        <f t="shared" si="101"/>
        <v>Nvt</v>
      </c>
      <c r="DT85" s="43" t="str">
        <f t="shared" si="101"/>
        <v>Nvt</v>
      </c>
      <c r="DU85" s="43" t="str">
        <f t="shared" si="101"/>
        <v>Nvt</v>
      </c>
      <c r="DV85" s="43" t="str">
        <f t="shared" si="101"/>
        <v>Nvt</v>
      </c>
      <c r="DW85" s="43" t="str">
        <f t="shared" si="101"/>
        <v>Nvt</v>
      </c>
      <c r="DX85" s="43" t="str">
        <f t="shared" si="101"/>
        <v>Nvt</v>
      </c>
      <c r="DY85" s="43" t="str">
        <f t="shared" si="101"/>
        <v>Nvt</v>
      </c>
      <c r="DZ85" s="43" t="str">
        <f t="shared" si="101"/>
        <v>Nvt</v>
      </c>
      <c r="EA85" s="43" t="str">
        <f t="shared" si="102"/>
        <v>Nvt</v>
      </c>
      <c r="EB85" s="43" t="str">
        <f t="shared" si="102"/>
        <v>Nvt</v>
      </c>
      <c r="EC85" s="43" t="str">
        <f t="shared" si="102"/>
        <v>Nvt</v>
      </c>
      <c r="ED85" s="43" t="str">
        <f t="shared" si="102"/>
        <v>Ja</v>
      </c>
      <c r="EE85" s="43" t="str">
        <f t="shared" si="102"/>
        <v>Ja</v>
      </c>
      <c r="EF85" s="43" t="str">
        <f t="shared" si="102"/>
        <v>Ja</v>
      </c>
      <c r="EG85" s="43" t="str">
        <f t="shared" si="102"/>
        <v>Optie</v>
      </c>
      <c r="EH85" s="43" t="str">
        <f t="shared" si="102"/>
        <v>Ja</v>
      </c>
      <c r="EI85" s="43" t="str">
        <f t="shared" si="102"/>
        <v>Ja</v>
      </c>
      <c r="EJ85" s="43" t="str">
        <f t="shared" si="102"/>
        <v>Ja</v>
      </c>
      <c r="EK85" s="43" t="str">
        <f t="shared" si="103"/>
        <v>Ja</v>
      </c>
      <c r="EL85" s="43" t="str">
        <f t="shared" si="103"/>
        <v>Ja</v>
      </c>
      <c r="EM85" s="43" t="str">
        <f t="shared" si="103"/>
        <v>Optie</v>
      </c>
      <c r="EN85" s="43" t="str">
        <f t="shared" si="103"/>
        <v>Ja</v>
      </c>
      <c r="EO85" s="43" t="str">
        <f t="shared" si="103"/>
        <v>Ja</v>
      </c>
      <c r="EP85" s="43" t="str">
        <f t="shared" si="103"/>
        <v>Ja</v>
      </c>
      <c r="EQ85" s="43" t="str">
        <f t="shared" si="103"/>
        <v>Optie</v>
      </c>
      <c r="ER85" s="43" t="str">
        <f t="shared" si="103"/>
        <v>Nee</v>
      </c>
      <c r="ES85" s="43" t="str">
        <f t="shared" si="103"/>
        <v>Nvt</v>
      </c>
      <c r="ET85" s="43" t="str">
        <f t="shared" si="103"/>
        <v>Nvt</v>
      </c>
      <c r="EU85" s="43" t="str">
        <f t="shared" si="104"/>
        <v>Nvt</v>
      </c>
      <c r="EV85" s="43" t="str">
        <f t="shared" si="104"/>
        <v>Nvt</v>
      </c>
      <c r="EW85" s="43" t="str">
        <f t="shared" si="104"/>
        <v>Ja</v>
      </c>
      <c r="EX85" s="43" t="str">
        <f t="shared" si="104"/>
        <v>Ja</v>
      </c>
      <c r="EY85" s="43" t="str">
        <f t="shared" si="104"/>
        <v>Ja</v>
      </c>
      <c r="EZ85" s="43" t="str">
        <f t="shared" si="104"/>
        <v>Optie</v>
      </c>
      <c r="FA85" s="43" t="str">
        <f t="shared" si="104"/>
        <v>Ja</v>
      </c>
      <c r="FB85" s="43" t="str">
        <f t="shared" si="104"/>
        <v>Ja</v>
      </c>
      <c r="FC85" s="43" t="str">
        <f t="shared" si="104"/>
        <v>Ja</v>
      </c>
      <c r="FD85" s="43" t="str">
        <f t="shared" si="104"/>
        <v>Optie</v>
      </c>
      <c r="FE85" s="43" t="str">
        <f t="shared" si="105"/>
        <v>Ja</v>
      </c>
      <c r="FF85" s="43" t="str">
        <f t="shared" si="105"/>
        <v>Ja</v>
      </c>
      <c r="FG85" s="43" t="str">
        <f t="shared" si="105"/>
        <v>Optie</v>
      </c>
      <c r="FH85" s="43" t="str">
        <f t="shared" si="105"/>
        <v>Ja</v>
      </c>
      <c r="FI85" s="43" t="str">
        <f t="shared" si="105"/>
        <v>Ja</v>
      </c>
      <c r="FJ85" s="43" t="str">
        <f t="shared" si="105"/>
        <v>Ja</v>
      </c>
      <c r="FK85" s="43" t="str">
        <f t="shared" si="105"/>
        <v>Ja</v>
      </c>
      <c r="FL85" s="43" t="str">
        <f t="shared" si="105"/>
        <v>Ja</v>
      </c>
      <c r="FM85" s="43" t="str">
        <f t="shared" si="105"/>
        <v>Optie</v>
      </c>
      <c r="FN85" s="43" t="str">
        <f t="shared" si="105"/>
        <v>Optie</v>
      </c>
      <c r="FO85" s="43" t="str">
        <f t="shared" si="106"/>
        <v>Optie</v>
      </c>
      <c r="FP85" s="43" t="str">
        <f t="shared" si="106"/>
        <v>Optie</v>
      </c>
      <c r="FQ85" s="43" t="str">
        <f t="shared" si="106"/>
        <v>Nee</v>
      </c>
      <c r="FR85" s="43" t="str">
        <f t="shared" si="106"/>
        <v>Optie</v>
      </c>
      <c r="FS85" s="43" t="str">
        <f t="shared" si="106"/>
        <v>Ja</v>
      </c>
      <c r="FT85" s="43" t="str">
        <f t="shared" si="106"/>
        <v>Ja</v>
      </c>
      <c r="FU85" s="43" t="str">
        <f t="shared" si="106"/>
        <v>Ja</v>
      </c>
      <c r="FV85" s="43" t="str">
        <f t="shared" si="106"/>
        <v>Ja</v>
      </c>
      <c r="FW85" s="43" t="str">
        <f t="shared" si="106"/>
        <v>Optie</v>
      </c>
      <c r="FX85" s="43" t="str">
        <f t="shared" si="106"/>
        <v>Ja</v>
      </c>
      <c r="FY85" s="43" t="str">
        <f t="shared" si="107"/>
        <v>Ja</v>
      </c>
      <c r="FZ85" s="43" t="str">
        <f t="shared" si="107"/>
        <v>Ja</v>
      </c>
      <c r="GA85" s="43" t="str">
        <f t="shared" si="107"/>
        <v>Ja</v>
      </c>
      <c r="GB85" s="43" t="str">
        <f t="shared" si="107"/>
        <v>Ja</v>
      </c>
      <c r="GC85" s="43" t="str">
        <f t="shared" si="107"/>
        <v>Ja</v>
      </c>
      <c r="GD85" s="43" t="str">
        <f t="shared" si="107"/>
        <v>Ja</v>
      </c>
      <c r="GE85" s="43" t="str">
        <f t="shared" si="107"/>
        <v>Ja</v>
      </c>
      <c r="GF85" s="43" t="str">
        <f t="shared" si="107"/>
        <v>Nee</v>
      </c>
    </row>
    <row r="86" spans="1:188" x14ac:dyDescent="0.3">
      <c r="A86" s="43"/>
      <c r="B86" s="47" t="s">
        <v>519</v>
      </c>
      <c r="C86" s="47" t="s">
        <v>502</v>
      </c>
      <c r="D86" s="43" t="s">
        <v>337</v>
      </c>
      <c r="E86" s="45" t="s">
        <v>330</v>
      </c>
      <c r="F86" s="43" t="s">
        <v>433</v>
      </c>
      <c r="G86" s="43" t="s">
        <v>495</v>
      </c>
      <c r="H86" s="43" t="s">
        <v>497</v>
      </c>
      <c r="I86" s="119" t="s">
        <v>337</v>
      </c>
      <c r="J86" s="119" t="s">
        <v>831</v>
      </c>
      <c r="K86" s="119" t="s">
        <v>845</v>
      </c>
      <c r="L86" s="50">
        <v>15</v>
      </c>
      <c r="M86" s="119"/>
      <c r="N86" s="119"/>
      <c r="O86" s="119"/>
      <c r="P86" s="129" t="s">
        <v>507</v>
      </c>
      <c r="Q86" s="43" t="str">
        <f t="shared" si="91"/>
        <v>Ja</v>
      </c>
      <c r="R86" s="43" t="str">
        <f t="shared" si="91"/>
        <v>Ja</v>
      </c>
      <c r="S86" s="43" t="str">
        <f t="shared" si="91"/>
        <v>Optie</v>
      </c>
      <c r="T86" s="43" t="str">
        <f t="shared" si="91"/>
        <v>Ja</v>
      </c>
      <c r="U86" s="43" t="str">
        <f t="shared" si="91"/>
        <v>Ja</v>
      </c>
      <c r="V86" s="43" t="str">
        <f t="shared" si="91"/>
        <v>Ja</v>
      </c>
      <c r="W86" s="43" t="str">
        <f t="shared" si="91"/>
        <v>Nee</v>
      </c>
      <c r="X86" s="43" t="str">
        <f t="shared" si="91"/>
        <v>Ja</v>
      </c>
      <c r="Y86" s="43" t="str">
        <f t="shared" si="91"/>
        <v>Nee</v>
      </c>
      <c r="Z86" s="43" t="str">
        <f t="shared" si="91"/>
        <v>Nee</v>
      </c>
      <c r="AA86" s="43" t="str">
        <f t="shared" si="92"/>
        <v>Optie</v>
      </c>
      <c r="AB86" s="43" t="str">
        <f t="shared" si="92"/>
        <v>Nee</v>
      </c>
      <c r="AC86" s="43" t="str">
        <f t="shared" si="92"/>
        <v>Nvt</v>
      </c>
      <c r="AD86" s="43" t="str">
        <f t="shared" si="92"/>
        <v>Nvt</v>
      </c>
      <c r="AE86" s="43" t="str">
        <f t="shared" si="92"/>
        <v>Nvt</v>
      </c>
      <c r="AF86" s="43" t="str">
        <f t="shared" si="92"/>
        <v>Nvt</v>
      </c>
      <c r="AG86" s="43" t="str">
        <f t="shared" si="92"/>
        <v>Nvt</v>
      </c>
      <c r="AH86" s="43" t="str">
        <f t="shared" si="92"/>
        <v>Nvt</v>
      </c>
      <c r="AI86" s="43" t="str">
        <f t="shared" si="92"/>
        <v>Nvt</v>
      </c>
      <c r="AJ86" s="43" t="str">
        <f t="shared" si="92"/>
        <v>Nvt</v>
      </c>
      <c r="AK86" s="43" t="str">
        <f t="shared" si="93"/>
        <v>Nvt</v>
      </c>
      <c r="AL86" s="43" t="str">
        <f t="shared" si="93"/>
        <v>Nvt</v>
      </c>
      <c r="AM86" s="43" t="str">
        <f t="shared" si="93"/>
        <v>Nvt</v>
      </c>
      <c r="AN86" s="43" t="str">
        <f t="shared" si="93"/>
        <v>Nvt</v>
      </c>
      <c r="AO86" s="43" t="str">
        <f t="shared" si="93"/>
        <v>Nvt</v>
      </c>
      <c r="AP86" s="43" t="str">
        <f t="shared" si="93"/>
        <v>Nvt</v>
      </c>
      <c r="AQ86" s="43" t="str">
        <f t="shared" si="93"/>
        <v>Nvt</v>
      </c>
      <c r="AR86" s="43" t="str">
        <f t="shared" si="93"/>
        <v>Nvt</v>
      </c>
      <c r="AS86" s="43" t="str">
        <f t="shared" si="93"/>
        <v>Nvt</v>
      </c>
      <c r="AT86" s="43" t="str">
        <f t="shared" si="93"/>
        <v>Nvt</v>
      </c>
      <c r="AU86" s="43" t="str">
        <f t="shared" si="94"/>
        <v>Nvt</v>
      </c>
      <c r="AV86" s="43" t="str">
        <f t="shared" si="94"/>
        <v>Nvt</v>
      </c>
      <c r="AW86" s="43" t="str">
        <f t="shared" si="94"/>
        <v>Nvt</v>
      </c>
      <c r="AX86" s="43" t="str">
        <f t="shared" si="94"/>
        <v>Ja</v>
      </c>
      <c r="AY86" s="43" t="str">
        <f t="shared" si="94"/>
        <v>Ja</v>
      </c>
      <c r="AZ86" s="43" t="str">
        <f t="shared" si="94"/>
        <v>Nee</v>
      </c>
      <c r="BA86" s="43" t="str">
        <f t="shared" si="94"/>
        <v>Ja</v>
      </c>
      <c r="BB86" s="43" t="str">
        <f t="shared" si="94"/>
        <v>Ja</v>
      </c>
      <c r="BC86" s="43" t="str">
        <f t="shared" si="94"/>
        <v>Optie</v>
      </c>
      <c r="BD86" s="43" t="str">
        <f t="shared" si="94"/>
        <v>Ja</v>
      </c>
      <c r="BE86" s="43" t="str">
        <f t="shared" si="94"/>
        <v>Ja</v>
      </c>
      <c r="BF86" s="43" t="str">
        <f t="shared" si="94"/>
        <v>Nvt</v>
      </c>
      <c r="BG86" s="43" t="str">
        <f t="shared" si="94"/>
        <v>Nvt</v>
      </c>
      <c r="BH86" s="129" t="s">
        <v>878</v>
      </c>
      <c r="BI86" s="43" t="str">
        <f t="shared" si="95"/>
        <v>Ja</v>
      </c>
      <c r="BJ86" s="43" t="str">
        <f t="shared" si="95"/>
        <v>Ja</v>
      </c>
      <c r="BK86" s="43" t="str">
        <f t="shared" si="95"/>
        <v>Optie</v>
      </c>
      <c r="BL86" s="43" t="str">
        <f t="shared" si="95"/>
        <v>Ja</v>
      </c>
      <c r="BM86" s="43" t="str">
        <f t="shared" si="95"/>
        <v>Ja</v>
      </c>
      <c r="BN86" s="43" t="str">
        <f t="shared" si="95"/>
        <v>Ja</v>
      </c>
      <c r="BO86" s="43" t="str">
        <f t="shared" si="95"/>
        <v>Nee</v>
      </c>
      <c r="BP86" s="43" t="str">
        <f t="shared" si="95"/>
        <v>Ja</v>
      </c>
      <c r="BQ86" s="43" t="str">
        <f t="shared" si="95"/>
        <v>Nee</v>
      </c>
      <c r="BR86" s="43" t="str">
        <f t="shared" si="95"/>
        <v>Nee</v>
      </c>
      <c r="BS86" s="43" t="str">
        <f t="shared" si="96"/>
        <v>Ja</v>
      </c>
      <c r="BT86" s="43" t="str">
        <f t="shared" si="96"/>
        <v>Ja</v>
      </c>
      <c r="BU86" s="43" t="str">
        <f t="shared" si="96"/>
        <v>Ja</v>
      </c>
      <c r="BV86" s="43" t="str">
        <f t="shared" si="96"/>
        <v>Ja</v>
      </c>
      <c r="BW86" s="43" t="str">
        <f t="shared" si="96"/>
        <v>Ja</v>
      </c>
      <c r="BX86" s="43" t="str">
        <f t="shared" si="96"/>
        <v>Nee</v>
      </c>
      <c r="BY86" s="43" t="str">
        <f t="shared" si="96"/>
        <v>Ja</v>
      </c>
      <c r="BZ86" s="43" t="str">
        <f t="shared" si="96"/>
        <v>Optie</v>
      </c>
      <c r="CA86" s="43" t="str">
        <f t="shared" si="96"/>
        <v>Ja</v>
      </c>
      <c r="CB86" s="43" t="str">
        <f t="shared" si="96"/>
        <v>Ja</v>
      </c>
      <c r="CC86" s="43" t="str">
        <f t="shared" si="97"/>
        <v>Nee</v>
      </c>
      <c r="CD86" s="43" t="str">
        <f t="shared" si="97"/>
        <v>Ja</v>
      </c>
      <c r="CE86" s="43" t="str">
        <f t="shared" si="97"/>
        <v>Nee</v>
      </c>
      <c r="CF86" s="43" t="str">
        <f t="shared" si="97"/>
        <v>Nvt</v>
      </c>
      <c r="CG86" s="43" t="str">
        <f t="shared" si="97"/>
        <v>Nvt</v>
      </c>
      <c r="CH86" s="43" t="str">
        <f t="shared" si="97"/>
        <v>Nvt</v>
      </c>
      <c r="CI86" s="43" t="str">
        <f t="shared" si="97"/>
        <v>Nvt</v>
      </c>
      <c r="CJ86" s="43" t="str">
        <f t="shared" si="97"/>
        <v>Nvt</v>
      </c>
      <c r="CK86" s="43" t="str">
        <f t="shared" si="97"/>
        <v>Nvt</v>
      </c>
      <c r="CL86" s="43" t="str">
        <f t="shared" si="97"/>
        <v>Nvt</v>
      </c>
      <c r="CM86" s="43" t="str">
        <f t="shared" si="98"/>
        <v>Nvt</v>
      </c>
      <c r="CN86" s="43" t="str">
        <f t="shared" si="98"/>
        <v>Nvt</v>
      </c>
      <c r="CO86" s="43" t="str">
        <f t="shared" si="98"/>
        <v>Nvt</v>
      </c>
      <c r="CP86" s="43" t="str">
        <f t="shared" si="98"/>
        <v>Nvt</v>
      </c>
      <c r="CQ86" s="43" t="str">
        <f t="shared" si="98"/>
        <v>Nvt</v>
      </c>
      <c r="CR86" s="43" t="str">
        <f t="shared" si="98"/>
        <v>Nvt</v>
      </c>
      <c r="CS86" s="43" t="str">
        <f t="shared" si="98"/>
        <v>Nvt</v>
      </c>
      <c r="CT86" s="43" t="str">
        <f t="shared" si="98"/>
        <v>Nvt</v>
      </c>
      <c r="CU86" s="43" t="str">
        <f t="shared" si="98"/>
        <v>Nvt</v>
      </c>
      <c r="CV86" s="43" t="str">
        <f t="shared" si="98"/>
        <v>Nvt</v>
      </c>
      <c r="CW86" s="43" t="str">
        <f t="shared" si="99"/>
        <v>Nvt</v>
      </c>
      <c r="CX86" s="43" t="str">
        <f t="shared" si="99"/>
        <v>Nvt</v>
      </c>
      <c r="CY86" s="43" t="str">
        <f t="shared" si="99"/>
        <v>Nvt</v>
      </c>
      <c r="CZ86" s="43" t="str">
        <f t="shared" si="99"/>
        <v>Nvt</v>
      </c>
      <c r="DA86" s="43" t="str">
        <f t="shared" si="99"/>
        <v>Nvt</v>
      </c>
      <c r="DB86" s="43" t="str">
        <f t="shared" si="99"/>
        <v>Nvt</v>
      </c>
      <c r="DC86" s="43" t="str">
        <f t="shared" si="99"/>
        <v>Nvt</v>
      </c>
      <c r="DD86" s="43" t="str">
        <f t="shared" si="99"/>
        <v>Nvt</v>
      </c>
      <c r="DE86" s="43" t="str">
        <f t="shared" si="99"/>
        <v>Nvt</v>
      </c>
      <c r="DF86" s="43" t="str">
        <f t="shared" si="99"/>
        <v>Nvt</v>
      </c>
      <c r="DG86" s="43" t="str">
        <f t="shared" si="100"/>
        <v>Nvt</v>
      </c>
      <c r="DH86" s="43" t="str">
        <f t="shared" si="100"/>
        <v>Nvt</v>
      </c>
      <c r="DI86" s="43" t="str">
        <f t="shared" si="100"/>
        <v>Nvt</v>
      </c>
      <c r="DJ86" s="43" t="str">
        <f t="shared" si="100"/>
        <v>Nvt</v>
      </c>
      <c r="DK86" s="43" t="str">
        <f t="shared" si="100"/>
        <v>Nvt</v>
      </c>
      <c r="DL86" s="43" t="str">
        <f t="shared" si="100"/>
        <v>Nvt</v>
      </c>
      <c r="DM86" s="43" t="str">
        <f t="shared" si="100"/>
        <v>Nvt</v>
      </c>
      <c r="DN86" s="43" t="str">
        <f t="shared" si="100"/>
        <v>Nvt</v>
      </c>
      <c r="DO86" s="43" t="str">
        <f t="shared" si="100"/>
        <v>Nvt</v>
      </c>
      <c r="DP86" s="43" t="str">
        <f t="shared" si="100"/>
        <v>Nvt</v>
      </c>
      <c r="DQ86" s="43" t="str">
        <f t="shared" si="101"/>
        <v>Nvt</v>
      </c>
      <c r="DR86" s="43" t="str">
        <f t="shared" si="101"/>
        <v>Nvt</v>
      </c>
      <c r="DS86" s="43" t="str">
        <f t="shared" si="101"/>
        <v>Nvt</v>
      </c>
      <c r="DT86" s="43" t="str">
        <f t="shared" si="101"/>
        <v>Nvt</v>
      </c>
      <c r="DU86" s="43" t="str">
        <f t="shared" si="101"/>
        <v>Nvt</v>
      </c>
      <c r="DV86" s="43" t="str">
        <f t="shared" si="101"/>
        <v>Nvt</v>
      </c>
      <c r="DW86" s="43" t="str">
        <f t="shared" si="101"/>
        <v>Nvt</v>
      </c>
      <c r="DX86" s="43" t="str">
        <f t="shared" si="101"/>
        <v>Nvt</v>
      </c>
      <c r="DY86" s="43" t="str">
        <f t="shared" si="101"/>
        <v>Nvt</v>
      </c>
      <c r="DZ86" s="43" t="str">
        <f t="shared" si="101"/>
        <v>Nvt</v>
      </c>
      <c r="EA86" s="43" t="str">
        <f t="shared" si="102"/>
        <v>Nvt</v>
      </c>
      <c r="EB86" s="43" t="str">
        <f t="shared" si="102"/>
        <v>Nvt</v>
      </c>
      <c r="EC86" s="43" t="str">
        <f t="shared" si="102"/>
        <v>Nvt</v>
      </c>
      <c r="ED86" s="43" t="str">
        <f t="shared" si="102"/>
        <v>Ja</v>
      </c>
      <c r="EE86" s="43" t="str">
        <f t="shared" si="102"/>
        <v>Ja</v>
      </c>
      <c r="EF86" s="43" t="str">
        <f t="shared" si="102"/>
        <v>Ja</v>
      </c>
      <c r="EG86" s="43" t="str">
        <f t="shared" si="102"/>
        <v>Nee</v>
      </c>
      <c r="EH86" s="43" t="str">
        <f t="shared" si="102"/>
        <v>Nvt</v>
      </c>
      <c r="EI86" s="43" t="str">
        <f t="shared" si="102"/>
        <v>Nvt</v>
      </c>
      <c r="EJ86" s="43" t="str">
        <f t="shared" si="102"/>
        <v>Nvt</v>
      </c>
      <c r="EK86" s="43" t="str">
        <f t="shared" si="103"/>
        <v>Nvt</v>
      </c>
      <c r="EL86" s="43" t="str">
        <f t="shared" si="103"/>
        <v>Nvt</v>
      </c>
      <c r="EM86" s="43" t="str">
        <f t="shared" si="103"/>
        <v>Nee</v>
      </c>
      <c r="EN86" s="43" t="str">
        <f t="shared" si="103"/>
        <v>Nvt</v>
      </c>
      <c r="EO86" s="43" t="str">
        <f t="shared" si="103"/>
        <v>Nee</v>
      </c>
      <c r="EP86" s="43" t="str">
        <f t="shared" si="103"/>
        <v>Nvt</v>
      </c>
      <c r="EQ86" s="43" t="str">
        <f t="shared" si="103"/>
        <v>Nee</v>
      </c>
      <c r="ER86" s="43" t="str">
        <f t="shared" si="103"/>
        <v>Nee</v>
      </c>
      <c r="ES86" s="43" t="str">
        <f t="shared" si="103"/>
        <v>Nvt</v>
      </c>
      <c r="ET86" s="43" t="str">
        <f t="shared" si="103"/>
        <v>Nvt</v>
      </c>
      <c r="EU86" s="43" t="str">
        <f t="shared" si="104"/>
        <v>Nvt</v>
      </c>
      <c r="EV86" s="43" t="str">
        <f t="shared" si="104"/>
        <v>Nvt</v>
      </c>
      <c r="EW86" s="43" t="str">
        <f t="shared" si="104"/>
        <v>Nee</v>
      </c>
      <c r="EX86" s="43" t="str">
        <f t="shared" si="104"/>
        <v>Nvt</v>
      </c>
      <c r="EY86" s="43" t="str">
        <f t="shared" si="104"/>
        <v>Nvt</v>
      </c>
      <c r="EZ86" s="43" t="str">
        <f t="shared" si="104"/>
        <v>Nvt</v>
      </c>
      <c r="FA86" s="43" t="str">
        <f t="shared" si="104"/>
        <v>Nvt</v>
      </c>
      <c r="FB86" s="43" t="str">
        <f t="shared" si="104"/>
        <v>Nvt</v>
      </c>
      <c r="FC86" s="43" t="str">
        <f t="shared" si="104"/>
        <v>Nvt</v>
      </c>
      <c r="FD86" s="43" t="str">
        <f t="shared" si="104"/>
        <v>Nee</v>
      </c>
      <c r="FE86" s="43" t="str">
        <f t="shared" si="105"/>
        <v>Nvt</v>
      </c>
      <c r="FF86" s="43" t="str">
        <f t="shared" si="105"/>
        <v>Nvt</v>
      </c>
      <c r="FG86" s="43" t="str">
        <f t="shared" si="105"/>
        <v>Nvt</v>
      </c>
      <c r="FH86" s="43" t="str">
        <f t="shared" si="105"/>
        <v>Ja</v>
      </c>
      <c r="FI86" s="43" t="str">
        <f t="shared" si="105"/>
        <v>Ja</v>
      </c>
      <c r="FJ86" s="43" t="str">
        <f t="shared" si="105"/>
        <v>Ja</v>
      </c>
      <c r="FK86" s="43" t="str">
        <f t="shared" si="105"/>
        <v>Ja</v>
      </c>
      <c r="FL86" s="43" t="str">
        <f t="shared" si="105"/>
        <v>Ja</v>
      </c>
      <c r="FM86" s="43" t="str">
        <f t="shared" si="105"/>
        <v>Optie</v>
      </c>
      <c r="FN86" s="43" t="str">
        <f t="shared" si="105"/>
        <v>Optie</v>
      </c>
      <c r="FO86" s="43" t="str">
        <f t="shared" si="106"/>
        <v>Optie</v>
      </c>
      <c r="FP86" s="43" t="str">
        <f t="shared" si="106"/>
        <v>Optie</v>
      </c>
      <c r="FQ86" s="43" t="str">
        <f t="shared" si="106"/>
        <v>Nee</v>
      </c>
      <c r="FR86" s="43" t="str">
        <f t="shared" si="106"/>
        <v>Optie</v>
      </c>
      <c r="FS86" s="43" t="str">
        <f t="shared" si="106"/>
        <v>Ja</v>
      </c>
      <c r="FT86" s="43" t="str">
        <f t="shared" si="106"/>
        <v>Ja</v>
      </c>
      <c r="FU86" s="43" t="str">
        <f t="shared" si="106"/>
        <v>Ja</v>
      </c>
      <c r="FV86" s="43" t="str">
        <f t="shared" si="106"/>
        <v>Ja</v>
      </c>
      <c r="FW86" s="43" t="str">
        <f t="shared" si="106"/>
        <v>Optie</v>
      </c>
      <c r="FX86" s="43" t="str">
        <f t="shared" si="106"/>
        <v>Ja</v>
      </c>
      <c r="FY86" s="43" t="str">
        <f t="shared" si="107"/>
        <v>Ja</v>
      </c>
      <c r="FZ86" s="43" t="str">
        <f t="shared" si="107"/>
        <v>Ja</v>
      </c>
      <c r="GA86" s="43" t="str">
        <f t="shared" si="107"/>
        <v>Ja</v>
      </c>
      <c r="GB86" s="43" t="str">
        <f t="shared" si="107"/>
        <v>Ja</v>
      </c>
      <c r="GC86" s="43" t="str">
        <f t="shared" si="107"/>
        <v>Ja</v>
      </c>
      <c r="GD86" s="43" t="str">
        <f t="shared" si="107"/>
        <v>Ja</v>
      </c>
      <c r="GE86" s="43" t="str">
        <f t="shared" si="107"/>
        <v>Ja</v>
      </c>
      <c r="GF86" s="43" t="str">
        <f t="shared" si="107"/>
        <v>Nee</v>
      </c>
    </row>
    <row r="87" spans="1:188" x14ac:dyDescent="0.3">
      <c r="A87" s="43"/>
      <c r="B87" s="47" t="s">
        <v>519</v>
      </c>
      <c r="C87" s="47" t="s">
        <v>502</v>
      </c>
      <c r="D87" s="43" t="s">
        <v>337</v>
      </c>
      <c r="E87" s="45" t="s">
        <v>337</v>
      </c>
      <c r="F87" s="43" t="s">
        <v>433</v>
      </c>
      <c r="G87" s="43" t="s">
        <v>495</v>
      </c>
      <c r="H87" s="43" t="s">
        <v>497</v>
      </c>
      <c r="I87" s="119" t="s">
        <v>337</v>
      </c>
      <c r="J87" s="119" t="s">
        <v>833</v>
      </c>
      <c r="K87" s="119" t="s">
        <v>846</v>
      </c>
      <c r="L87" s="50">
        <v>23</v>
      </c>
      <c r="M87" s="119"/>
      <c r="N87" s="119"/>
      <c r="O87" s="119"/>
      <c r="P87" s="129" t="s">
        <v>507</v>
      </c>
      <c r="Q87" s="43" t="str">
        <f t="shared" si="91"/>
        <v>Ja</v>
      </c>
      <c r="R87" s="43" t="str">
        <f t="shared" si="91"/>
        <v>Ja</v>
      </c>
      <c r="S87" s="43" t="str">
        <f t="shared" si="91"/>
        <v>Optie</v>
      </c>
      <c r="T87" s="43" t="str">
        <f t="shared" si="91"/>
        <v>Ja</v>
      </c>
      <c r="U87" s="43" t="str">
        <f t="shared" si="91"/>
        <v>Ja</v>
      </c>
      <c r="V87" s="43" t="str">
        <f t="shared" si="91"/>
        <v>Ja</v>
      </c>
      <c r="W87" s="43" t="str">
        <f t="shared" si="91"/>
        <v>Nee</v>
      </c>
      <c r="X87" s="43" t="str">
        <f t="shared" si="91"/>
        <v>Ja</v>
      </c>
      <c r="Y87" s="43" t="str">
        <f t="shared" si="91"/>
        <v>Nee</v>
      </c>
      <c r="Z87" s="43" t="str">
        <f t="shared" si="91"/>
        <v>Nee</v>
      </c>
      <c r="AA87" s="43" t="str">
        <f t="shared" si="92"/>
        <v>Optie</v>
      </c>
      <c r="AB87" s="43" t="str">
        <f t="shared" si="92"/>
        <v>Nee</v>
      </c>
      <c r="AC87" s="43" t="str">
        <f t="shared" si="92"/>
        <v>Nvt</v>
      </c>
      <c r="AD87" s="43" t="str">
        <f t="shared" si="92"/>
        <v>Nvt</v>
      </c>
      <c r="AE87" s="43" t="str">
        <f t="shared" si="92"/>
        <v>Nvt</v>
      </c>
      <c r="AF87" s="43" t="str">
        <f t="shared" si="92"/>
        <v>Nvt</v>
      </c>
      <c r="AG87" s="43" t="str">
        <f t="shared" si="92"/>
        <v>Nvt</v>
      </c>
      <c r="AH87" s="43" t="str">
        <f t="shared" si="92"/>
        <v>Nvt</v>
      </c>
      <c r="AI87" s="43" t="str">
        <f t="shared" si="92"/>
        <v>Nvt</v>
      </c>
      <c r="AJ87" s="43" t="str">
        <f t="shared" si="92"/>
        <v>Nvt</v>
      </c>
      <c r="AK87" s="43" t="str">
        <f t="shared" si="93"/>
        <v>Nvt</v>
      </c>
      <c r="AL87" s="43" t="str">
        <f t="shared" si="93"/>
        <v>Nvt</v>
      </c>
      <c r="AM87" s="43" t="str">
        <f t="shared" si="93"/>
        <v>Nvt</v>
      </c>
      <c r="AN87" s="43" t="str">
        <f t="shared" si="93"/>
        <v>Nvt</v>
      </c>
      <c r="AO87" s="43" t="str">
        <f t="shared" si="93"/>
        <v>Nvt</v>
      </c>
      <c r="AP87" s="43" t="str">
        <f t="shared" si="93"/>
        <v>Nvt</v>
      </c>
      <c r="AQ87" s="43" t="str">
        <f t="shared" si="93"/>
        <v>Nvt</v>
      </c>
      <c r="AR87" s="43" t="str">
        <f t="shared" si="93"/>
        <v>Nvt</v>
      </c>
      <c r="AS87" s="43" t="str">
        <f t="shared" si="93"/>
        <v>Nvt</v>
      </c>
      <c r="AT87" s="43" t="str">
        <f t="shared" si="93"/>
        <v>Nvt</v>
      </c>
      <c r="AU87" s="43" t="str">
        <f t="shared" si="94"/>
        <v>Nvt</v>
      </c>
      <c r="AV87" s="43" t="str">
        <f t="shared" si="94"/>
        <v>Nvt</v>
      </c>
      <c r="AW87" s="43" t="str">
        <f t="shared" si="94"/>
        <v>Nvt</v>
      </c>
      <c r="AX87" s="43" t="str">
        <f t="shared" si="94"/>
        <v>Ja</v>
      </c>
      <c r="AY87" s="43" t="str">
        <f t="shared" si="94"/>
        <v>Ja</v>
      </c>
      <c r="AZ87" s="43" t="str">
        <f t="shared" si="94"/>
        <v>Nee</v>
      </c>
      <c r="BA87" s="43" t="str">
        <f t="shared" si="94"/>
        <v>Ja</v>
      </c>
      <c r="BB87" s="43" t="str">
        <f t="shared" si="94"/>
        <v>Ja</v>
      </c>
      <c r="BC87" s="43" t="str">
        <f t="shared" si="94"/>
        <v>Optie</v>
      </c>
      <c r="BD87" s="43" t="str">
        <f t="shared" si="94"/>
        <v>Ja</v>
      </c>
      <c r="BE87" s="43" t="str">
        <f t="shared" si="94"/>
        <v>Ja</v>
      </c>
      <c r="BF87" s="43" t="str">
        <f t="shared" si="94"/>
        <v>Nvt</v>
      </c>
      <c r="BG87" s="43" t="str">
        <f t="shared" si="94"/>
        <v>Nvt</v>
      </c>
      <c r="BH87" s="129" t="s">
        <v>878</v>
      </c>
      <c r="BI87" s="43" t="str">
        <f t="shared" si="95"/>
        <v>Ja</v>
      </c>
      <c r="BJ87" s="43" t="str">
        <f t="shared" si="95"/>
        <v>Ja</v>
      </c>
      <c r="BK87" s="43" t="str">
        <f t="shared" si="95"/>
        <v>Optie</v>
      </c>
      <c r="BL87" s="43" t="str">
        <f t="shared" si="95"/>
        <v>Ja</v>
      </c>
      <c r="BM87" s="43" t="str">
        <f t="shared" si="95"/>
        <v>Ja</v>
      </c>
      <c r="BN87" s="43" t="str">
        <f t="shared" si="95"/>
        <v>Ja</v>
      </c>
      <c r="BO87" s="43" t="str">
        <f t="shared" si="95"/>
        <v>Nee</v>
      </c>
      <c r="BP87" s="43" t="str">
        <f t="shared" si="95"/>
        <v>Ja</v>
      </c>
      <c r="BQ87" s="43" t="str">
        <f t="shared" si="95"/>
        <v>Nee</v>
      </c>
      <c r="BR87" s="43" t="str">
        <f t="shared" si="95"/>
        <v>Nee</v>
      </c>
      <c r="BS87" s="43" t="str">
        <f t="shared" si="96"/>
        <v>Ja</v>
      </c>
      <c r="BT87" s="43" t="str">
        <f t="shared" si="96"/>
        <v>Ja</v>
      </c>
      <c r="BU87" s="43" t="str">
        <f t="shared" si="96"/>
        <v>Ja</v>
      </c>
      <c r="BV87" s="43" t="str">
        <f t="shared" si="96"/>
        <v>Ja</v>
      </c>
      <c r="BW87" s="43" t="str">
        <f t="shared" si="96"/>
        <v>Ja</v>
      </c>
      <c r="BX87" s="43" t="str">
        <f t="shared" si="96"/>
        <v>Nee</v>
      </c>
      <c r="BY87" s="43" t="str">
        <f t="shared" si="96"/>
        <v>Ja</v>
      </c>
      <c r="BZ87" s="43" t="str">
        <f t="shared" si="96"/>
        <v>Optie</v>
      </c>
      <c r="CA87" s="43" t="str">
        <f t="shared" si="96"/>
        <v>Ja</v>
      </c>
      <c r="CB87" s="43" t="str">
        <f t="shared" si="96"/>
        <v>Ja</v>
      </c>
      <c r="CC87" s="43" t="str">
        <f t="shared" si="97"/>
        <v>Nee</v>
      </c>
      <c r="CD87" s="43" t="str">
        <f t="shared" si="97"/>
        <v>Ja</v>
      </c>
      <c r="CE87" s="43" t="str">
        <f t="shared" si="97"/>
        <v>Nee</v>
      </c>
      <c r="CF87" s="43" t="str">
        <f t="shared" si="97"/>
        <v>Nvt</v>
      </c>
      <c r="CG87" s="43" t="str">
        <f t="shared" si="97"/>
        <v>Nvt</v>
      </c>
      <c r="CH87" s="43" t="str">
        <f t="shared" si="97"/>
        <v>Nvt</v>
      </c>
      <c r="CI87" s="43" t="str">
        <f t="shared" si="97"/>
        <v>Nvt</v>
      </c>
      <c r="CJ87" s="43" t="str">
        <f t="shared" si="97"/>
        <v>Nvt</v>
      </c>
      <c r="CK87" s="43" t="str">
        <f t="shared" si="97"/>
        <v>Nvt</v>
      </c>
      <c r="CL87" s="43" t="str">
        <f t="shared" si="97"/>
        <v>Nvt</v>
      </c>
      <c r="CM87" s="43" t="str">
        <f t="shared" si="98"/>
        <v>Nvt</v>
      </c>
      <c r="CN87" s="43" t="str">
        <f t="shared" si="98"/>
        <v>Nvt</v>
      </c>
      <c r="CO87" s="43" t="str">
        <f t="shared" si="98"/>
        <v>Nvt</v>
      </c>
      <c r="CP87" s="43" t="str">
        <f t="shared" si="98"/>
        <v>Nvt</v>
      </c>
      <c r="CQ87" s="43" t="str">
        <f t="shared" si="98"/>
        <v>Nvt</v>
      </c>
      <c r="CR87" s="43" t="str">
        <f t="shared" si="98"/>
        <v>Nvt</v>
      </c>
      <c r="CS87" s="43" t="str">
        <f t="shared" si="98"/>
        <v>Nvt</v>
      </c>
      <c r="CT87" s="43" t="str">
        <f t="shared" si="98"/>
        <v>Nvt</v>
      </c>
      <c r="CU87" s="43" t="str">
        <f t="shared" si="98"/>
        <v>Nvt</v>
      </c>
      <c r="CV87" s="43" t="str">
        <f t="shared" si="98"/>
        <v>Nvt</v>
      </c>
      <c r="CW87" s="43" t="str">
        <f t="shared" si="99"/>
        <v>Nvt</v>
      </c>
      <c r="CX87" s="43" t="str">
        <f t="shared" si="99"/>
        <v>Nvt</v>
      </c>
      <c r="CY87" s="43" t="str">
        <f t="shared" si="99"/>
        <v>Nvt</v>
      </c>
      <c r="CZ87" s="43" t="str">
        <f t="shared" si="99"/>
        <v>Nvt</v>
      </c>
      <c r="DA87" s="43" t="str">
        <f t="shared" si="99"/>
        <v>Nvt</v>
      </c>
      <c r="DB87" s="43" t="str">
        <f t="shared" si="99"/>
        <v>Nvt</v>
      </c>
      <c r="DC87" s="43" t="str">
        <f t="shared" si="99"/>
        <v>Nvt</v>
      </c>
      <c r="DD87" s="43" t="str">
        <f t="shared" si="99"/>
        <v>Nvt</v>
      </c>
      <c r="DE87" s="43" t="str">
        <f t="shared" si="99"/>
        <v>Nvt</v>
      </c>
      <c r="DF87" s="43" t="str">
        <f t="shared" si="99"/>
        <v>Nvt</v>
      </c>
      <c r="DG87" s="43" t="str">
        <f t="shared" si="100"/>
        <v>Nvt</v>
      </c>
      <c r="DH87" s="43" t="str">
        <f t="shared" si="100"/>
        <v>Nvt</v>
      </c>
      <c r="DI87" s="43" t="str">
        <f t="shared" si="100"/>
        <v>Nvt</v>
      </c>
      <c r="DJ87" s="43" t="str">
        <f t="shared" si="100"/>
        <v>Nvt</v>
      </c>
      <c r="DK87" s="43" t="str">
        <f t="shared" si="100"/>
        <v>Nvt</v>
      </c>
      <c r="DL87" s="43" t="str">
        <f t="shared" si="100"/>
        <v>Nvt</v>
      </c>
      <c r="DM87" s="43" t="str">
        <f t="shared" si="100"/>
        <v>Nvt</v>
      </c>
      <c r="DN87" s="43" t="str">
        <f t="shared" si="100"/>
        <v>Nvt</v>
      </c>
      <c r="DO87" s="43" t="str">
        <f t="shared" si="100"/>
        <v>Nvt</v>
      </c>
      <c r="DP87" s="43" t="str">
        <f t="shared" si="100"/>
        <v>Nvt</v>
      </c>
      <c r="DQ87" s="43" t="str">
        <f t="shared" si="101"/>
        <v>Nvt</v>
      </c>
      <c r="DR87" s="43" t="str">
        <f t="shared" si="101"/>
        <v>Nvt</v>
      </c>
      <c r="DS87" s="43" t="str">
        <f t="shared" si="101"/>
        <v>Nvt</v>
      </c>
      <c r="DT87" s="43" t="str">
        <f t="shared" si="101"/>
        <v>Nvt</v>
      </c>
      <c r="DU87" s="43" t="str">
        <f t="shared" si="101"/>
        <v>Nvt</v>
      </c>
      <c r="DV87" s="43" t="str">
        <f t="shared" si="101"/>
        <v>Nvt</v>
      </c>
      <c r="DW87" s="43" t="str">
        <f t="shared" si="101"/>
        <v>Nvt</v>
      </c>
      <c r="DX87" s="43" t="str">
        <f t="shared" si="101"/>
        <v>Nvt</v>
      </c>
      <c r="DY87" s="43" t="str">
        <f t="shared" si="101"/>
        <v>Nvt</v>
      </c>
      <c r="DZ87" s="43" t="str">
        <f t="shared" si="101"/>
        <v>Nvt</v>
      </c>
      <c r="EA87" s="43" t="str">
        <f t="shared" si="102"/>
        <v>Nvt</v>
      </c>
      <c r="EB87" s="43" t="str">
        <f t="shared" si="102"/>
        <v>Nvt</v>
      </c>
      <c r="EC87" s="43" t="str">
        <f t="shared" si="102"/>
        <v>Nvt</v>
      </c>
      <c r="ED87" s="43" t="str">
        <f t="shared" si="102"/>
        <v>Ja</v>
      </c>
      <c r="EE87" s="43" t="str">
        <f t="shared" si="102"/>
        <v>Ja</v>
      </c>
      <c r="EF87" s="43" t="str">
        <f t="shared" si="102"/>
        <v>Ja</v>
      </c>
      <c r="EG87" s="43" t="str">
        <f t="shared" si="102"/>
        <v>Nee</v>
      </c>
      <c r="EH87" s="43" t="str">
        <f t="shared" si="102"/>
        <v>Nvt</v>
      </c>
      <c r="EI87" s="43" t="str">
        <f t="shared" si="102"/>
        <v>Nvt</v>
      </c>
      <c r="EJ87" s="43" t="str">
        <f t="shared" si="102"/>
        <v>Nvt</v>
      </c>
      <c r="EK87" s="43" t="str">
        <f t="shared" si="103"/>
        <v>Nvt</v>
      </c>
      <c r="EL87" s="43" t="str">
        <f t="shared" si="103"/>
        <v>Nvt</v>
      </c>
      <c r="EM87" s="43" t="str">
        <f t="shared" si="103"/>
        <v>Nee</v>
      </c>
      <c r="EN87" s="43" t="str">
        <f t="shared" si="103"/>
        <v>Nvt</v>
      </c>
      <c r="EO87" s="43" t="str">
        <f t="shared" si="103"/>
        <v>Nee</v>
      </c>
      <c r="EP87" s="43" t="str">
        <f t="shared" si="103"/>
        <v>Nvt</v>
      </c>
      <c r="EQ87" s="43" t="str">
        <f t="shared" si="103"/>
        <v>Nee</v>
      </c>
      <c r="ER87" s="43" t="str">
        <f t="shared" si="103"/>
        <v>Nee</v>
      </c>
      <c r="ES87" s="43" t="str">
        <f t="shared" si="103"/>
        <v>Nvt</v>
      </c>
      <c r="ET87" s="43" t="str">
        <f t="shared" si="103"/>
        <v>Nvt</v>
      </c>
      <c r="EU87" s="43" t="str">
        <f t="shared" si="104"/>
        <v>Nvt</v>
      </c>
      <c r="EV87" s="43" t="str">
        <f t="shared" si="104"/>
        <v>Nvt</v>
      </c>
      <c r="EW87" s="43" t="str">
        <f t="shared" si="104"/>
        <v>Nee</v>
      </c>
      <c r="EX87" s="43" t="str">
        <f t="shared" si="104"/>
        <v>Nvt</v>
      </c>
      <c r="EY87" s="43" t="str">
        <f t="shared" si="104"/>
        <v>Nvt</v>
      </c>
      <c r="EZ87" s="43" t="str">
        <f t="shared" si="104"/>
        <v>Nvt</v>
      </c>
      <c r="FA87" s="43" t="str">
        <f t="shared" si="104"/>
        <v>Nvt</v>
      </c>
      <c r="FB87" s="43" t="str">
        <f t="shared" si="104"/>
        <v>Nvt</v>
      </c>
      <c r="FC87" s="43" t="str">
        <f t="shared" si="104"/>
        <v>Nvt</v>
      </c>
      <c r="FD87" s="43" t="str">
        <f t="shared" si="104"/>
        <v>Nee</v>
      </c>
      <c r="FE87" s="43" t="str">
        <f t="shared" si="105"/>
        <v>Nvt</v>
      </c>
      <c r="FF87" s="43" t="str">
        <f t="shared" si="105"/>
        <v>Nvt</v>
      </c>
      <c r="FG87" s="43" t="str">
        <f t="shared" si="105"/>
        <v>Nvt</v>
      </c>
      <c r="FH87" s="43" t="str">
        <f t="shared" si="105"/>
        <v>Ja</v>
      </c>
      <c r="FI87" s="43" t="str">
        <f t="shared" si="105"/>
        <v>Ja</v>
      </c>
      <c r="FJ87" s="43" t="str">
        <f t="shared" si="105"/>
        <v>Ja</v>
      </c>
      <c r="FK87" s="43" t="str">
        <f t="shared" si="105"/>
        <v>Ja</v>
      </c>
      <c r="FL87" s="43" t="str">
        <f t="shared" si="105"/>
        <v>Ja</v>
      </c>
      <c r="FM87" s="43" t="str">
        <f t="shared" si="105"/>
        <v>Optie</v>
      </c>
      <c r="FN87" s="43" t="str">
        <f t="shared" si="105"/>
        <v>Optie</v>
      </c>
      <c r="FO87" s="43" t="str">
        <f t="shared" si="106"/>
        <v>Nee</v>
      </c>
      <c r="FP87" s="43" t="str">
        <f t="shared" si="106"/>
        <v>Optie</v>
      </c>
      <c r="FQ87" s="43" t="str">
        <f t="shared" si="106"/>
        <v>Nee</v>
      </c>
      <c r="FR87" s="43" t="str">
        <f t="shared" si="106"/>
        <v>Nee</v>
      </c>
      <c r="FS87" s="43" t="str">
        <f t="shared" si="106"/>
        <v>Nvt</v>
      </c>
      <c r="FT87" s="43" t="str">
        <f t="shared" si="106"/>
        <v>Nvt</v>
      </c>
      <c r="FU87" s="43" t="str">
        <f t="shared" si="106"/>
        <v>Nvt</v>
      </c>
      <c r="FV87" s="43" t="str">
        <f t="shared" si="106"/>
        <v>Nvt</v>
      </c>
      <c r="FW87" s="43" t="str">
        <f t="shared" si="106"/>
        <v>Nvt</v>
      </c>
      <c r="FX87" s="43" t="str">
        <f t="shared" si="106"/>
        <v>Nvt</v>
      </c>
      <c r="FY87" s="43" t="str">
        <f t="shared" si="107"/>
        <v>Ja</v>
      </c>
      <c r="FZ87" s="43" t="str">
        <f t="shared" si="107"/>
        <v>Ja</v>
      </c>
      <c r="GA87" s="43" t="str">
        <f t="shared" si="107"/>
        <v>Ja</v>
      </c>
      <c r="GB87" s="43" t="str">
        <f t="shared" si="107"/>
        <v>Ja</v>
      </c>
      <c r="GC87" s="43" t="str">
        <f t="shared" si="107"/>
        <v>Ja</v>
      </c>
      <c r="GD87" s="43" t="str">
        <f t="shared" si="107"/>
        <v>Ja</v>
      </c>
      <c r="GE87" s="43" t="str">
        <f t="shared" si="107"/>
        <v>Ja</v>
      </c>
      <c r="GF87" s="43" t="str">
        <f t="shared" si="107"/>
        <v>Nee</v>
      </c>
    </row>
    <row r="88" spans="1:188" x14ac:dyDescent="0.3">
      <c r="A88" s="43"/>
      <c r="B88" s="47" t="s">
        <v>575</v>
      </c>
      <c r="C88" s="47" t="s">
        <v>333</v>
      </c>
      <c r="D88" s="43" t="s">
        <v>333</v>
      </c>
      <c r="E88" s="45" t="s">
        <v>333</v>
      </c>
      <c r="F88" s="43" t="s">
        <v>333</v>
      </c>
      <c r="G88" s="43" t="s">
        <v>499</v>
      </c>
      <c r="H88" s="43" t="s">
        <v>501</v>
      </c>
      <c r="I88" s="119" t="s">
        <v>337</v>
      </c>
      <c r="J88" s="119" t="s">
        <v>835</v>
      </c>
      <c r="K88" s="119" t="s">
        <v>855</v>
      </c>
      <c r="L88" s="50">
        <v>31</v>
      </c>
      <c r="M88" s="119"/>
      <c r="N88" s="119"/>
      <c r="O88" s="119"/>
      <c r="P88" s="129" t="s">
        <v>507</v>
      </c>
      <c r="Q88" s="43" t="str">
        <f t="shared" si="91"/>
        <v>Ja</v>
      </c>
      <c r="R88" s="43" t="str">
        <f t="shared" si="91"/>
        <v>Ja</v>
      </c>
      <c r="S88" s="43" t="str">
        <f t="shared" si="91"/>
        <v>Optie</v>
      </c>
      <c r="T88" s="43" t="str">
        <f t="shared" si="91"/>
        <v>Ja</v>
      </c>
      <c r="U88" s="43" t="str">
        <f t="shared" si="91"/>
        <v>Ja</v>
      </c>
      <c r="V88" s="43" t="str">
        <f t="shared" si="91"/>
        <v>Ja</v>
      </c>
      <c r="W88" s="43" t="str">
        <f t="shared" si="91"/>
        <v>Nee</v>
      </c>
      <c r="X88" s="43" t="str">
        <f t="shared" si="91"/>
        <v>Ja</v>
      </c>
      <c r="Y88" s="43" t="str">
        <f t="shared" si="91"/>
        <v>Nee</v>
      </c>
      <c r="Z88" s="43" t="str">
        <f t="shared" si="91"/>
        <v>Nee</v>
      </c>
      <c r="AA88" s="43" t="str">
        <f t="shared" si="92"/>
        <v>Optie</v>
      </c>
      <c r="AB88" s="43" t="str">
        <f t="shared" si="92"/>
        <v>Nee</v>
      </c>
      <c r="AC88" s="43" t="str">
        <f t="shared" si="92"/>
        <v>Nvt</v>
      </c>
      <c r="AD88" s="43" t="str">
        <f t="shared" si="92"/>
        <v>Nvt</v>
      </c>
      <c r="AE88" s="43" t="str">
        <f t="shared" si="92"/>
        <v>Nvt</v>
      </c>
      <c r="AF88" s="43" t="str">
        <f t="shared" si="92"/>
        <v>Nvt</v>
      </c>
      <c r="AG88" s="43" t="str">
        <f t="shared" si="92"/>
        <v>Nvt</v>
      </c>
      <c r="AH88" s="43" t="str">
        <f t="shared" si="92"/>
        <v>Nvt</v>
      </c>
      <c r="AI88" s="43" t="str">
        <f t="shared" si="92"/>
        <v>Nvt</v>
      </c>
      <c r="AJ88" s="43" t="str">
        <f t="shared" si="92"/>
        <v>Nvt</v>
      </c>
      <c r="AK88" s="43" t="str">
        <f t="shared" si="93"/>
        <v>Nvt</v>
      </c>
      <c r="AL88" s="43" t="str">
        <f t="shared" si="93"/>
        <v>Nvt</v>
      </c>
      <c r="AM88" s="43" t="str">
        <f t="shared" si="93"/>
        <v>Nvt</v>
      </c>
      <c r="AN88" s="43" t="str">
        <f t="shared" si="93"/>
        <v>Nvt</v>
      </c>
      <c r="AO88" s="43" t="str">
        <f t="shared" si="93"/>
        <v>Nvt</v>
      </c>
      <c r="AP88" s="43" t="str">
        <f t="shared" si="93"/>
        <v>Nvt</v>
      </c>
      <c r="AQ88" s="43" t="str">
        <f t="shared" si="93"/>
        <v>Nvt</v>
      </c>
      <c r="AR88" s="43" t="str">
        <f t="shared" si="93"/>
        <v>Nvt</v>
      </c>
      <c r="AS88" s="43" t="str">
        <f t="shared" si="93"/>
        <v>Nvt</v>
      </c>
      <c r="AT88" s="43" t="str">
        <f t="shared" si="93"/>
        <v>Nvt</v>
      </c>
      <c r="AU88" s="43" t="str">
        <f t="shared" si="94"/>
        <v>Nvt</v>
      </c>
      <c r="AV88" s="43" t="str">
        <f t="shared" si="94"/>
        <v>Nvt</v>
      </c>
      <c r="AW88" s="43" t="str">
        <f t="shared" si="94"/>
        <v>Nvt</v>
      </c>
      <c r="AX88" s="43" t="str">
        <f t="shared" si="94"/>
        <v>Ja</v>
      </c>
      <c r="AY88" s="43" t="str">
        <f t="shared" si="94"/>
        <v>Ja</v>
      </c>
      <c r="AZ88" s="43" t="str">
        <f t="shared" si="94"/>
        <v>Nee</v>
      </c>
      <c r="BA88" s="43" t="str">
        <f t="shared" si="94"/>
        <v>Ja</v>
      </c>
      <c r="BB88" s="43" t="str">
        <f t="shared" si="94"/>
        <v>Ja</v>
      </c>
      <c r="BC88" s="43" t="str">
        <f t="shared" si="94"/>
        <v>Optie</v>
      </c>
      <c r="BD88" s="43" t="str">
        <f t="shared" si="94"/>
        <v>Ja</v>
      </c>
      <c r="BE88" s="43" t="str">
        <f t="shared" si="94"/>
        <v>Ja</v>
      </c>
      <c r="BF88" s="43" t="str">
        <f t="shared" si="94"/>
        <v>Nvt</v>
      </c>
      <c r="BG88" s="43" t="str">
        <f t="shared" si="94"/>
        <v>Nvt</v>
      </c>
      <c r="BH88" s="129" t="s">
        <v>878</v>
      </c>
      <c r="BI88" s="43" t="str">
        <f t="shared" si="95"/>
        <v>Ja</v>
      </c>
      <c r="BJ88" s="43" t="str">
        <f t="shared" si="95"/>
        <v>Ja</v>
      </c>
      <c r="BK88" s="43" t="str">
        <f t="shared" si="95"/>
        <v>Optie</v>
      </c>
      <c r="BL88" s="43" t="str">
        <f t="shared" si="95"/>
        <v>Ja</v>
      </c>
      <c r="BM88" s="43" t="str">
        <f t="shared" si="95"/>
        <v>Ja</v>
      </c>
      <c r="BN88" s="43" t="str">
        <f t="shared" si="95"/>
        <v>Ja</v>
      </c>
      <c r="BO88" s="43" t="str">
        <f t="shared" si="95"/>
        <v>Nee</v>
      </c>
      <c r="BP88" s="43" t="str">
        <f t="shared" si="95"/>
        <v>Ja</v>
      </c>
      <c r="BQ88" s="43" t="str">
        <f t="shared" si="95"/>
        <v>Nee</v>
      </c>
      <c r="BR88" s="43" t="str">
        <f t="shared" si="95"/>
        <v>Nee</v>
      </c>
      <c r="BS88" s="43" t="str">
        <f t="shared" si="96"/>
        <v>Ja</v>
      </c>
      <c r="BT88" s="43" t="str">
        <f t="shared" si="96"/>
        <v>Ja</v>
      </c>
      <c r="BU88" s="43" t="str">
        <f t="shared" si="96"/>
        <v>Ja</v>
      </c>
      <c r="BV88" s="43" t="str">
        <f t="shared" si="96"/>
        <v>Ja</v>
      </c>
      <c r="BW88" s="43" t="str">
        <f t="shared" si="96"/>
        <v>Ja</v>
      </c>
      <c r="BX88" s="43" t="str">
        <f t="shared" si="96"/>
        <v>Ja</v>
      </c>
      <c r="BY88" s="43" t="str">
        <f t="shared" si="96"/>
        <v>Ja</v>
      </c>
      <c r="BZ88" s="43" t="str">
        <f t="shared" si="96"/>
        <v>Optie</v>
      </c>
      <c r="CA88" s="43" t="str">
        <f t="shared" si="96"/>
        <v>Ja</v>
      </c>
      <c r="CB88" s="43" t="str">
        <f t="shared" si="96"/>
        <v>Ja</v>
      </c>
      <c r="CC88" s="43" t="str">
        <f t="shared" si="97"/>
        <v>Nee</v>
      </c>
      <c r="CD88" s="43" t="str">
        <f t="shared" si="97"/>
        <v>Ja</v>
      </c>
      <c r="CE88" s="43" t="str">
        <f t="shared" si="97"/>
        <v>Nee</v>
      </c>
      <c r="CF88" s="43" t="str">
        <f t="shared" si="97"/>
        <v>Nvt</v>
      </c>
      <c r="CG88" s="43" t="str">
        <f t="shared" si="97"/>
        <v>Nvt</v>
      </c>
      <c r="CH88" s="43" t="str">
        <f t="shared" si="97"/>
        <v>Nvt</v>
      </c>
      <c r="CI88" s="43" t="str">
        <f t="shared" si="97"/>
        <v>Nvt</v>
      </c>
      <c r="CJ88" s="43" t="str">
        <f t="shared" si="97"/>
        <v>Nvt</v>
      </c>
      <c r="CK88" s="43" t="str">
        <f t="shared" si="97"/>
        <v>Nvt</v>
      </c>
      <c r="CL88" s="43" t="str">
        <f t="shared" si="97"/>
        <v>Nvt</v>
      </c>
      <c r="CM88" s="43" t="str">
        <f t="shared" si="98"/>
        <v>Nvt</v>
      </c>
      <c r="CN88" s="43" t="str">
        <f t="shared" si="98"/>
        <v>Nvt</v>
      </c>
      <c r="CO88" s="43" t="str">
        <f t="shared" si="98"/>
        <v>Nvt</v>
      </c>
      <c r="CP88" s="43" t="str">
        <f t="shared" si="98"/>
        <v>Nvt</v>
      </c>
      <c r="CQ88" s="43" t="str">
        <f t="shared" si="98"/>
        <v>Nvt</v>
      </c>
      <c r="CR88" s="43" t="str">
        <f t="shared" si="98"/>
        <v>Nvt</v>
      </c>
      <c r="CS88" s="43" t="str">
        <f t="shared" si="98"/>
        <v>Nvt</v>
      </c>
      <c r="CT88" s="43" t="str">
        <f t="shared" si="98"/>
        <v>Nvt</v>
      </c>
      <c r="CU88" s="43" t="str">
        <f t="shared" si="98"/>
        <v>Nvt</v>
      </c>
      <c r="CV88" s="43" t="str">
        <f t="shared" si="98"/>
        <v>Nvt</v>
      </c>
      <c r="CW88" s="43" t="str">
        <f t="shared" si="99"/>
        <v>Nvt</v>
      </c>
      <c r="CX88" s="43" t="str">
        <f t="shared" si="99"/>
        <v>Nvt</v>
      </c>
      <c r="CY88" s="43" t="str">
        <f t="shared" si="99"/>
        <v>Nvt</v>
      </c>
      <c r="CZ88" s="43" t="str">
        <f t="shared" si="99"/>
        <v>Nvt</v>
      </c>
      <c r="DA88" s="43" t="str">
        <f t="shared" si="99"/>
        <v>Nvt</v>
      </c>
      <c r="DB88" s="43" t="str">
        <f t="shared" si="99"/>
        <v>Nvt</v>
      </c>
      <c r="DC88" s="43" t="str">
        <f t="shared" si="99"/>
        <v>Nvt</v>
      </c>
      <c r="DD88" s="43" t="str">
        <f t="shared" si="99"/>
        <v>Nvt</v>
      </c>
      <c r="DE88" s="43" t="str">
        <f t="shared" si="99"/>
        <v>Nvt</v>
      </c>
      <c r="DF88" s="43" t="str">
        <f t="shared" si="99"/>
        <v>Nvt</v>
      </c>
      <c r="DG88" s="43" t="str">
        <f t="shared" si="100"/>
        <v>Nvt</v>
      </c>
      <c r="DH88" s="43" t="str">
        <f t="shared" si="100"/>
        <v>Nvt</v>
      </c>
      <c r="DI88" s="43" t="str">
        <f t="shared" si="100"/>
        <v>Nvt</v>
      </c>
      <c r="DJ88" s="43" t="str">
        <f t="shared" si="100"/>
        <v>Nvt</v>
      </c>
      <c r="DK88" s="43" t="str">
        <f t="shared" si="100"/>
        <v>Nvt</v>
      </c>
      <c r="DL88" s="43" t="str">
        <f t="shared" si="100"/>
        <v>Nvt</v>
      </c>
      <c r="DM88" s="43" t="str">
        <f t="shared" si="100"/>
        <v>Nvt</v>
      </c>
      <c r="DN88" s="43" t="str">
        <f t="shared" si="100"/>
        <v>Nvt</v>
      </c>
      <c r="DO88" s="43" t="str">
        <f t="shared" si="100"/>
        <v>Nvt</v>
      </c>
      <c r="DP88" s="43" t="str">
        <f t="shared" si="100"/>
        <v>Nvt</v>
      </c>
      <c r="DQ88" s="43" t="str">
        <f t="shared" si="101"/>
        <v>Nvt</v>
      </c>
      <c r="DR88" s="43" t="str">
        <f t="shared" si="101"/>
        <v>Nvt</v>
      </c>
      <c r="DS88" s="43" t="str">
        <f t="shared" si="101"/>
        <v>Nvt</v>
      </c>
      <c r="DT88" s="43" t="str">
        <f t="shared" si="101"/>
        <v>Nvt</v>
      </c>
      <c r="DU88" s="43" t="str">
        <f t="shared" si="101"/>
        <v>Nvt</v>
      </c>
      <c r="DV88" s="43" t="str">
        <f t="shared" si="101"/>
        <v>Nvt</v>
      </c>
      <c r="DW88" s="43" t="str">
        <f t="shared" si="101"/>
        <v>Nvt</v>
      </c>
      <c r="DX88" s="43" t="str">
        <f t="shared" si="101"/>
        <v>Nvt</v>
      </c>
      <c r="DY88" s="43" t="str">
        <f t="shared" si="101"/>
        <v>Nvt</v>
      </c>
      <c r="DZ88" s="43" t="str">
        <f t="shared" si="101"/>
        <v>Nvt</v>
      </c>
      <c r="EA88" s="43" t="str">
        <f t="shared" si="102"/>
        <v>Nvt</v>
      </c>
      <c r="EB88" s="43" t="str">
        <f t="shared" si="102"/>
        <v>Nvt</v>
      </c>
      <c r="EC88" s="43" t="str">
        <f t="shared" si="102"/>
        <v>Nvt</v>
      </c>
      <c r="ED88" s="43" t="str">
        <f t="shared" si="102"/>
        <v>Ja</v>
      </c>
      <c r="EE88" s="43" t="str">
        <f t="shared" si="102"/>
        <v>Ja</v>
      </c>
      <c r="EF88" s="43" t="str">
        <f t="shared" si="102"/>
        <v>Ja</v>
      </c>
      <c r="EG88" s="43" t="str">
        <f t="shared" si="102"/>
        <v>Optie</v>
      </c>
      <c r="EH88" s="43" t="str">
        <f t="shared" si="102"/>
        <v>Ja</v>
      </c>
      <c r="EI88" s="43" t="str">
        <f t="shared" si="102"/>
        <v>Ja</v>
      </c>
      <c r="EJ88" s="43" t="str">
        <f t="shared" si="102"/>
        <v>Ja</v>
      </c>
      <c r="EK88" s="43" t="str">
        <f t="shared" si="103"/>
        <v>Ja</v>
      </c>
      <c r="EL88" s="43" t="str">
        <f t="shared" si="103"/>
        <v>Ja</v>
      </c>
      <c r="EM88" s="43" t="str">
        <f t="shared" si="103"/>
        <v>Optie</v>
      </c>
      <c r="EN88" s="43" t="str">
        <f t="shared" si="103"/>
        <v>Ja</v>
      </c>
      <c r="EO88" s="43" t="str">
        <f t="shared" si="103"/>
        <v>Ja</v>
      </c>
      <c r="EP88" s="43" t="str">
        <f t="shared" si="103"/>
        <v>Ja</v>
      </c>
      <c r="EQ88" s="43" t="str">
        <f t="shared" si="103"/>
        <v>Optie</v>
      </c>
      <c r="ER88" s="43" t="str">
        <f t="shared" si="103"/>
        <v>Nee</v>
      </c>
      <c r="ES88" s="43" t="str">
        <f t="shared" si="103"/>
        <v>Nvt</v>
      </c>
      <c r="ET88" s="43" t="str">
        <f t="shared" si="103"/>
        <v>Nvt</v>
      </c>
      <c r="EU88" s="43" t="str">
        <f t="shared" si="104"/>
        <v>Nvt</v>
      </c>
      <c r="EV88" s="43" t="str">
        <f t="shared" si="104"/>
        <v>Nvt</v>
      </c>
      <c r="EW88" s="43" t="str">
        <f t="shared" si="104"/>
        <v>Optie</v>
      </c>
      <c r="EX88" s="43" t="str">
        <f t="shared" si="104"/>
        <v>Ja</v>
      </c>
      <c r="EY88" s="43" t="str">
        <f t="shared" si="104"/>
        <v>Ja</v>
      </c>
      <c r="EZ88" s="43" t="str">
        <f t="shared" si="104"/>
        <v>Optie</v>
      </c>
      <c r="FA88" s="43" t="str">
        <f t="shared" si="104"/>
        <v>Ja</v>
      </c>
      <c r="FB88" s="43" t="str">
        <f t="shared" si="104"/>
        <v>Ja</v>
      </c>
      <c r="FC88" s="43" t="str">
        <f t="shared" si="104"/>
        <v>Ja</v>
      </c>
      <c r="FD88" s="43" t="str">
        <f t="shared" si="104"/>
        <v>Nee</v>
      </c>
      <c r="FE88" s="43" t="str">
        <f t="shared" si="105"/>
        <v>Nvt</v>
      </c>
      <c r="FF88" s="43" t="str">
        <f t="shared" si="105"/>
        <v>Nvt</v>
      </c>
      <c r="FG88" s="43" t="str">
        <f t="shared" si="105"/>
        <v>Nvt</v>
      </c>
      <c r="FH88" s="43" t="str">
        <f t="shared" si="105"/>
        <v>Ja</v>
      </c>
      <c r="FI88" s="43" t="str">
        <f t="shared" si="105"/>
        <v>Ja</v>
      </c>
      <c r="FJ88" s="43" t="str">
        <f t="shared" si="105"/>
        <v>Ja</v>
      </c>
      <c r="FK88" s="43" t="str">
        <f t="shared" si="105"/>
        <v>Ja</v>
      </c>
      <c r="FL88" s="43" t="str">
        <f t="shared" si="105"/>
        <v>Ja</v>
      </c>
      <c r="FM88" s="43" t="str">
        <f t="shared" si="105"/>
        <v>Optie</v>
      </c>
      <c r="FN88" s="43" t="str">
        <f t="shared" si="105"/>
        <v>Optie</v>
      </c>
      <c r="FO88" s="43" t="str">
        <f t="shared" si="106"/>
        <v>Optie</v>
      </c>
      <c r="FP88" s="43" t="str">
        <f t="shared" si="106"/>
        <v>Optie</v>
      </c>
      <c r="FQ88" s="43" t="str">
        <f t="shared" si="106"/>
        <v>Nee</v>
      </c>
      <c r="FR88" s="43" t="str">
        <f t="shared" si="106"/>
        <v>Nee</v>
      </c>
      <c r="FS88" s="43" t="str">
        <f t="shared" si="106"/>
        <v>Nvt</v>
      </c>
      <c r="FT88" s="43" t="str">
        <f t="shared" si="106"/>
        <v>Nvt</v>
      </c>
      <c r="FU88" s="43" t="str">
        <f t="shared" si="106"/>
        <v>Nvt</v>
      </c>
      <c r="FV88" s="43" t="str">
        <f t="shared" si="106"/>
        <v>Nvt</v>
      </c>
      <c r="FW88" s="43" t="str">
        <f t="shared" si="106"/>
        <v>Nvt</v>
      </c>
      <c r="FX88" s="43" t="str">
        <f t="shared" si="106"/>
        <v>Nvt</v>
      </c>
      <c r="FY88" s="43" t="str">
        <f t="shared" si="107"/>
        <v>Ja</v>
      </c>
      <c r="FZ88" s="43" t="str">
        <f t="shared" si="107"/>
        <v>Ja</v>
      </c>
      <c r="GA88" s="43" t="str">
        <f t="shared" si="107"/>
        <v>Ja</v>
      </c>
      <c r="GB88" s="43" t="str">
        <f t="shared" si="107"/>
        <v>Ja</v>
      </c>
      <c r="GC88" s="43" t="str">
        <f t="shared" si="107"/>
        <v>Ja</v>
      </c>
      <c r="GD88" s="43" t="str">
        <f t="shared" si="107"/>
        <v>Ja</v>
      </c>
      <c r="GE88" s="43" t="str">
        <f t="shared" si="107"/>
        <v>Ja</v>
      </c>
      <c r="GF88" s="43" t="str">
        <f t="shared" si="107"/>
        <v>Nee</v>
      </c>
    </row>
    <row r="89" spans="1:188" x14ac:dyDescent="0.3">
      <c r="A89" s="43"/>
      <c r="B89" s="47" t="s">
        <v>576</v>
      </c>
      <c r="C89" s="47" t="s">
        <v>333</v>
      </c>
      <c r="D89" s="43" t="s">
        <v>333</v>
      </c>
      <c r="E89" s="45" t="s">
        <v>333</v>
      </c>
      <c r="F89" s="43" t="s">
        <v>333</v>
      </c>
      <c r="G89" s="43" t="s">
        <v>495</v>
      </c>
      <c r="H89" s="43" t="s">
        <v>500</v>
      </c>
      <c r="I89" s="119" t="s">
        <v>337</v>
      </c>
      <c r="J89" s="119" t="s">
        <v>835</v>
      </c>
      <c r="K89" s="119" t="s">
        <v>855</v>
      </c>
      <c r="L89" s="50">
        <v>31</v>
      </c>
      <c r="M89" s="119"/>
      <c r="N89" s="119"/>
      <c r="O89" s="119"/>
      <c r="P89" s="129" t="s">
        <v>507</v>
      </c>
      <c r="Q89" s="43" t="str">
        <f t="shared" si="91"/>
        <v>Ja</v>
      </c>
      <c r="R89" s="43" t="str">
        <f t="shared" si="91"/>
        <v>Ja</v>
      </c>
      <c r="S89" s="43" t="str">
        <f t="shared" si="91"/>
        <v>Optie</v>
      </c>
      <c r="T89" s="43" t="str">
        <f t="shared" si="91"/>
        <v>Ja</v>
      </c>
      <c r="U89" s="43" t="str">
        <f t="shared" si="91"/>
        <v>Ja</v>
      </c>
      <c r="V89" s="43" t="str">
        <f t="shared" si="91"/>
        <v>Ja</v>
      </c>
      <c r="W89" s="43" t="str">
        <f t="shared" si="91"/>
        <v>Nee</v>
      </c>
      <c r="X89" s="43" t="str">
        <f t="shared" si="91"/>
        <v>Ja</v>
      </c>
      <c r="Y89" s="43" t="str">
        <f t="shared" si="91"/>
        <v>Nee</v>
      </c>
      <c r="Z89" s="43" t="str">
        <f t="shared" si="91"/>
        <v>Nee</v>
      </c>
      <c r="AA89" s="43" t="str">
        <f t="shared" si="92"/>
        <v>Optie</v>
      </c>
      <c r="AB89" s="43" t="str">
        <f t="shared" si="92"/>
        <v>Nee</v>
      </c>
      <c r="AC89" s="43" t="str">
        <f t="shared" si="92"/>
        <v>Nvt</v>
      </c>
      <c r="AD89" s="43" t="str">
        <f t="shared" si="92"/>
        <v>Nvt</v>
      </c>
      <c r="AE89" s="43" t="str">
        <f t="shared" si="92"/>
        <v>Nvt</v>
      </c>
      <c r="AF89" s="43" t="str">
        <f t="shared" si="92"/>
        <v>Nvt</v>
      </c>
      <c r="AG89" s="43" t="str">
        <f t="shared" si="92"/>
        <v>Nvt</v>
      </c>
      <c r="AH89" s="43" t="str">
        <f t="shared" si="92"/>
        <v>Nvt</v>
      </c>
      <c r="AI89" s="43" t="str">
        <f t="shared" si="92"/>
        <v>Nvt</v>
      </c>
      <c r="AJ89" s="43" t="str">
        <f t="shared" si="92"/>
        <v>Nvt</v>
      </c>
      <c r="AK89" s="43" t="str">
        <f t="shared" si="93"/>
        <v>Nvt</v>
      </c>
      <c r="AL89" s="43" t="str">
        <f t="shared" si="93"/>
        <v>Nvt</v>
      </c>
      <c r="AM89" s="43" t="str">
        <f t="shared" si="93"/>
        <v>Nvt</v>
      </c>
      <c r="AN89" s="43" t="str">
        <f t="shared" si="93"/>
        <v>Nvt</v>
      </c>
      <c r="AO89" s="43" t="str">
        <f t="shared" si="93"/>
        <v>Nvt</v>
      </c>
      <c r="AP89" s="43" t="str">
        <f t="shared" si="93"/>
        <v>Nvt</v>
      </c>
      <c r="AQ89" s="43" t="str">
        <f t="shared" si="93"/>
        <v>Nvt</v>
      </c>
      <c r="AR89" s="43" t="str">
        <f t="shared" si="93"/>
        <v>Nvt</v>
      </c>
      <c r="AS89" s="43" t="str">
        <f t="shared" si="93"/>
        <v>Nvt</v>
      </c>
      <c r="AT89" s="43" t="str">
        <f t="shared" si="93"/>
        <v>Nvt</v>
      </c>
      <c r="AU89" s="43" t="str">
        <f t="shared" si="94"/>
        <v>Nvt</v>
      </c>
      <c r="AV89" s="43" t="str">
        <f t="shared" si="94"/>
        <v>Nvt</v>
      </c>
      <c r="AW89" s="43" t="str">
        <f t="shared" si="94"/>
        <v>Nvt</v>
      </c>
      <c r="AX89" s="43" t="str">
        <f t="shared" si="94"/>
        <v>Ja</v>
      </c>
      <c r="AY89" s="43" t="str">
        <f t="shared" si="94"/>
        <v>Ja</v>
      </c>
      <c r="AZ89" s="43" t="str">
        <f t="shared" si="94"/>
        <v>Nee</v>
      </c>
      <c r="BA89" s="43" t="str">
        <f t="shared" si="94"/>
        <v>Ja</v>
      </c>
      <c r="BB89" s="43" t="str">
        <f t="shared" si="94"/>
        <v>Ja</v>
      </c>
      <c r="BC89" s="43" t="str">
        <f t="shared" si="94"/>
        <v>Optie</v>
      </c>
      <c r="BD89" s="43" t="str">
        <f t="shared" si="94"/>
        <v>Ja</v>
      </c>
      <c r="BE89" s="43" t="str">
        <f t="shared" si="94"/>
        <v>Ja</v>
      </c>
      <c r="BF89" s="43" t="str">
        <f t="shared" si="94"/>
        <v>Nvt</v>
      </c>
      <c r="BG89" s="43" t="str">
        <f t="shared" si="94"/>
        <v>Nvt</v>
      </c>
      <c r="BH89" s="129" t="s">
        <v>878</v>
      </c>
      <c r="BI89" s="43" t="str">
        <f t="shared" si="95"/>
        <v>Ja</v>
      </c>
      <c r="BJ89" s="43" t="str">
        <f t="shared" si="95"/>
        <v>Ja</v>
      </c>
      <c r="BK89" s="43" t="str">
        <f t="shared" si="95"/>
        <v>Optie</v>
      </c>
      <c r="BL89" s="43" t="str">
        <f t="shared" si="95"/>
        <v>Ja</v>
      </c>
      <c r="BM89" s="43" t="str">
        <f t="shared" si="95"/>
        <v>Ja</v>
      </c>
      <c r="BN89" s="43" t="str">
        <f t="shared" si="95"/>
        <v>Ja</v>
      </c>
      <c r="BO89" s="43" t="str">
        <f t="shared" si="95"/>
        <v>Nee</v>
      </c>
      <c r="BP89" s="43" t="str">
        <f t="shared" si="95"/>
        <v>Ja</v>
      </c>
      <c r="BQ89" s="43" t="str">
        <f t="shared" si="95"/>
        <v>Nee</v>
      </c>
      <c r="BR89" s="43" t="str">
        <f t="shared" si="95"/>
        <v>Nee</v>
      </c>
      <c r="BS89" s="43" t="str">
        <f t="shared" si="96"/>
        <v>Ja</v>
      </c>
      <c r="BT89" s="43" t="str">
        <f t="shared" si="96"/>
        <v>Ja</v>
      </c>
      <c r="BU89" s="43" t="str">
        <f t="shared" si="96"/>
        <v>Ja</v>
      </c>
      <c r="BV89" s="43" t="str">
        <f t="shared" si="96"/>
        <v>Ja</v>
      </c>
      <c r="BW89" s="43" t="str">
        <f t="shared" si="96"/>
        <v>Ja</v>
      </c>
      <c r="BX89" s="43" t="str">
        <f t="shared" si="96"/>
        <v>Ja</v>
      </c>
      <c r="BY89" s="43" t="str">
        <f t="shared" si="96"/>
        <v>Ja</v>
      </c>
      <c r="BZ89" s="43" t="str">
        <f t="shared" si="96"/>
        <v>Optie</v>
      </c>
      <c r="CA89" s="43" t="str">
        <f t="shared" si="96"/>
        <v>Ja</v>
      </c>
      <c r="CB89" s="43" t="str">
        <f t="shared" si="96"/>
        <v>Ja</v>
      </c>
      <c r="CC89" s="43" t="str">
        <f t="shared" si="97"/>
        <v>Nee</v>
      </c>
      <c r="CD89" s="43" t="str">
        <f t="shared" si="97"/>
        <v>Ja</v>
      </c>
      <c r="CE89" s="43" t="str">
        <f t="shared" si="97"/>
        <v>Nee</v>
      </c>
      <c r="CF89" s="43" t="str">
        <f t="shared" si="97"/>
        <v>Nvt</v>
      </c>
      <c r="CG89" s="43" t="str">
        <f t="shared" si="97"/>
        <v>Nvt</v>
      </c>
      <c r="CH89" s="43" t="str">
        <f t="shared" si="97"/>
        <v>Nvt</v>
      </c>
      <c r="CI89" s="43" t="str">
        <f t="shared" si="97"/>
        <v>Nvt</v>
      </c>
      <c r="CJ89" s="43" t="str">
        <f t="shared" si="97"/>
        <v>Nvt</v>
      </c>
      <c r="CK89" s="43" t="str">
        <f t="shared" si="97"/>
        <v>Nvt</v>
      </c>
      <c r="CL89" s="43" t="str">
        <f t="shared" si="97"/>
        <v>Nvt</v>
      </c>
      <c r="CM89" s="43" t="str">
        <f t="shared" si="98"/>
        <v>Nvt</v>
      </c>
      <c r="CN89" s="43" t="str">
        <f t="shared" si="98"/>
        <v>Nvt</v>
      </c>
      <c r="CO89" s="43" t="str">
        <f t="shared" si="98"/>
        <v>Nvt</v>
      </c>
      <c r="CP89" s="43" t="str">
        <f t="shared" si="98"/>
        <v>Nvt</v>
      </c>
      <c r="CQ89" s="43" t="str">
        <f t="shared" si="98"/>
        <v>Nvt</v>
      </c>
      <c r="CR89" s="43" t="str">
        <f t="shared" si="98"/>
        <v>Nvt</v>
      </c>
      <c r="CS89" s="43" t="str">
        <f t="shared" si="98"/>
        <v>Nvt</v>
      </c>
      <c r="CT89" s="43" t="str">
        <f t="shared" si="98"/>
        <v>Nvt</v>
      </c>
      <c r="CU89" s="43" t="str">
        <f t="shared" si="98"/>
        <v>Nvt</v>
      </c>
      <c r="CV89" s="43" t="str">
        <f t="shared" si="98"/>
        <v>Nvt</v>
      </c>
      <c r="CW89" s="43" t="str">
        <f t="shared" si="99"/>
        <v>Nvt</v>
      </c>
      <c r="CX89" s="43" t="str">
        <f t="shared" si="99"/>
        <v>Nvt</v>
      </c>
      <c r="CY89" s="43" t="str">
        <f t="shared" si="99"/>
        <v>Nvt</v>
      </c>
      <c r="CZ89" s="43" t="str">
        <f t="shared" si="99"/>
        <v>Nvt</v>
      </c>
      <c r="DA89" s="43" t="str">
        <f t="shared" si="99"/>
        <v>Nvt</v>
      </c>
      <c r="DB89" s="43" t="str">
        <f t="shared" si="99"/>
        <v>Nvt</v>
      </c>
      <c r="DC89" s="43" t="str">
        <f t="shared" si="99"/>
        <v>Nvt</v>
      </c>
      <c r="DD89" s="43" t="str">
        <f t="shared" si="99"/>
        <v>Nvt</v>
      </c>
      <c r="DE89" s="43" t="str">
        <f t="shared" si="99"/>
        <v>Nvt</v>
      </c>
      <c r="DF89" s="43" t="str">
        <f t="shared" si="99"/>
        <v>Nvt</v>
      </c>
      <c r="DG89" s="43" t="str">
        <f t="shared" si="100"/>
        <v>Nvt</v>
      </c>
      <c r="DH89" s="43" t="str">
        <f t="shared" si="100"/>
        <v>Nvt</v>
      </c>
      <c r="DI89" s="43" t="str">
        <f t="shared" si="100"/>
        <v>Nvt</v>
      </c>
      <c r="DJ89" s="43" t="str">
        <f t="shared" si="100"/>
        <v>Nvt</v>
      </c>
      <c r="DK89" s="43" t="str">
        <f t="shared" si="100"/>
        <v>Nvt</v>
      </c>
      <c r="DL89" s="43" t="str">
        <f t="shared" si="100"/>
        <v>Nvt</v>
      </c>
      <c r="DM89" s="43" t="str">
        <f t="shared" si="100"/>
        <v>Nvt</v>
      </c>
      <c r="DN89" s="43" t="str">
        <f t="shared" si="100"/>
        <v>Nvt</v>
      </c>
      <c r="DO89" s="43" t="str">
        <f t="shared" si="100"/>
        <v>Nvt</v>
      </c>
      <c r="DP89" s="43" t="str">
        <f t="shared" si="100"/>
        <v>Nvt</v>
      </c>
      <c r="DQ89" s="43" t="str">
        <f t="shared" si="101"/>
        <v>Nvt</v>
      </c>
      <c r="DR89" s="43" t="str">
        <f t="shared" si="101"/>
        <v>Nvt</v>
      </c>
      <c r="DS89" s="43" t="str">
        <f t="shared" si="101"/>
        <v>Nvt</v>
      </c>
      <c r="DT89" s="43" t="str">
        <f t="shared" si="101"/>
        <v>Nvt</v>
      </c>
      <c r="DU89" s="43" t="str">
        <f t="shared" si="101"/>
        <v>Nvt</v>
      </c>
      <c r="DV89" s="43" t="str">
        <f t="shared" si="101"/>
        <v>Nvt</v>
      </c>
      <c r="DW89" s="43" t="str">
        <f t="shared" si="101"/>
        <v>Nvt</v>
      </c>
      <c r="DX89" s="43" t="str">
        <f t="shared" si="101"/>
        <v>Nvt</v>
      </c>
      <c r="DY89" s="43" t="str">
        <f t="shared" si="101"/>
        <v>Nvt</v>
      </c>
      <c r="DZ89" s="43" t="str">
        <f t="shared" si="101"/>
        <v>Nvt</v>
      </c>
      <c r="EA89" s="43" t="str">
        <f t="shared" si="102"/>
        <v>Nvt</v>
      </c>
      <c r="EB89" s="43" t="str">
        <f t="shared" si="102"/>
        <v>Nvt</v>
      </c>
      <c r="EC89" s="43" t="str">
        <f t="shared" si="102"/>
        <v>Nvt</v>
      </c>
      <c r="ED89" s="43" t="str">
        <f t="shared" si="102"/>
        <v>Ja</v>
      </c>
      <c r="EE89" s="43" t="str">
        <f t="shared" si="102"/>
        <v>Ja</v>
      </c>
      <c r="EF89" s="43" t="str">
        <f t="shared" si="102"/>
        <v>Ja</v>
      </c>
      <c r="EG89" s="43" t="str">
        <f t="shared" si="102"/>
        <v>Optie</v>
      </c>
      <c r="EH89" s="43" t="str">
        <f t="shared" si="102"/>
        <v>Ja</v>
      </c>
      <c r="EI89" s="43" t="str">
        <f t="shared" si="102"/>
        <v>Ja</v>
      </c>
      <c r="EJ89" s="43" t="str">
        <f t="shared" si="102"/>
        <v>Ja</v>
      </c>
      <c r="EK89" s="43" t="str">
        <f t="shared" si="103"/>
        <v>Ja</v>
      </c>
      <c r="EL89" s="43" t="str">
        <f t="shared" si="103"/>
        <v>Ja</v>
      </c>
      <c r="EM89" s="43" t="str">
        <f t="shared" si="103"/>
        <v>Optie</v>
      </c>
      <c r="EN89" s="43" t="str">
        <f t="shared" si="103"/>
        <v>Ja</v>
      </c>
      <c r="EO89" s="43" t="str">
        <f t="shared" si="103"/>
        <v>Ja</v>
      </c>
      <c r="EP89" s="43" t="str">
        <f t="shared" si="103"/>
        <v>Ja</v>
      </c>
      <c r="EQ89" s="43" t="str">
        <f t="shared" si="103"/>
        <v>Optie</v>
      </c>
      <c r="ER89" s="43" t="str">
        <f t="shared" si="103"/>
        <v>Nee</v>
      </c>
      <c r="ES89" s="43" t="str">
        <f t="shared" si="103"/>
        <v>Nvt</v>
      </c>
      <c r="ET89" s="43" t="str">
        <f t="shared" si="103"/>
        <v>Nvt</v>
      </c>
      <c r="EU89" s="43" t="str">
        <f t="shared" si="104"/>
        <v>Nvt</v>
      </c>
      <c r="EV89" s="43" t="str">
        <f t="shared" si="104"/>
        <v>Nvt</v>
      </c>
      <c r="EW89" s="43" t="str">
        <f t="shared" si="104"/>
        <v>Optie</v>
      </c>
      <c r="EX89" s="43" t="str">
        <f t="shared" si="104"/>
        <v>Ja</v>
      </c>
      <c r="EY89" s="43" t="str">
        <f t="shared" si="104"/>
        <v>Ja</v>
      </c>
      <c r="EZ89" s="43" t="str">
        <f t="shared" si="104"/>
        <v>Optie</v>
      </c>
      <c r="FA89" s="43" t="str">
        <f t="shared" si="104"/>
        <v>Ja</v>
      </c>
      <c r="FB89" s="43" t="str">
        <f t="shared" si="104"/>
        <v>Ja</v>
      </c>
      <c r="FC89" s="43" t="str">
        <f t="shared" si="104"/>
        <v>Ja</v>
      </c>
      <c r="FD89" s="43" t="str">
        <f t="shared" si="104"/>
        <v>Nee</v>
      </c>
      <c r="FE89" s="43" t="str">
        <f t="shared" si="105"/>
        <v>Nvt</v>
      </c>
      <c r="FF89" s="43" t="str">
        <f t="shared" si="105"/>
        <v>Nvt</v>
      </c>
      <c r="FG89" s="43" t="str">
        <f t="shared" si="105"/>
        <v>Nvt</v>
      </c>
      <c r="FH89" s="43" t="str">
        <f t="shared" si="105"/>
        <v>Ja</v>
      </c>
      <c r="FI89" s="43" t="str">
        <f t="shared" si="105"/>
        <v>Ja</v>
      </c>
      <c r="FJ89" s="43" t="str">
        <f t="shared" si="105"/>
        <v>Ja</v>
      </c>
      <c r="FK89" s="43" t="str">
        <f t="shared" si="105"/>
        <v>Ja</v>
      </c>
      <c r="FL89" s="43" t="str">
        <f t="shared" si="105"/>
        <v>Ja</v>
      </c>
      <c r="FM89" s="43" t="str">
        <f t="shared" si="105"/>
        <v>Optie</v>
      </c>
      <c r="FN89" s="43" t="str">
        <f t="shared" si="105"/>
        <v>Optie</v>
      </c>
      <c r="FO89" s="43" t="str">
        <f t="shared" si="106"/>
        <v>Optie</v>
      </c>
      <c r="FP89" s="43" t="str">
        <f t="shared" si="106"/>
        <v>Optie</v>
      </c>
      <c r="FQ89" s="43" t="str">
        <f t="shared" si="106"/>
        <v>Nee</v>
      </c>
      <c r="FR89" s="43" t="str">
        <f t="shared" si="106"/>
        <v>Nee</v>
      </c>
      <c r="FS89" s="43" t="str">
        <f t="shared" si="106"/>
        <v>Nvt</v>
      </c>
      <c r="FT89" s="43" t="str">
        <f t="shared" si="106"/>
        <v>Nvt</v>
      </c>
      <c r="FU89" s="43" t="str">
        <f t="shared" si="106"/>
        <v>Nvt</v>
      </c>
      <c r="FV89" s="43" t="str">
        <f t="shared" si="106"/>
        <v>Nvt</v>
      </c>
      <c r="FW89" s="43" t="str">
        <f t="shared" si="106"/>
        <v>Nvt</v>
      </c>
      <c r="FX89" s="43" t="str">
        <f t="shared" si="106"/>
        <v>Nvt</v>
      </c>
      <c r="FY89" s="43" t="str">
        <f t="shared" si="107"/>
        <v>Ja</v>
      </c>
      <c r="FZ89" s="43" t="str">
        <f t="shared" si="107"/>
        <v>Ja</v>
      </c>
      <c r="GA89" s="43" t="str">
        <f t="shared" si="107"/>
        <v>Ja</v>
      </c>
      <c r="GB89" s="43" t="str">
        <f t="shared" si="107"/>
        <v>Ja</v>
      </c>
      <c r="GC89" s="43" t="str">
        <f t="shared" si="107"/>
        <v>Ja</v>
      </c>
      <c r="GD89" s="43" t="str">
        <f t="shared" si="107"/>
        <v>Ja</v>
      </c>
      <c r="GE89" s="43" t="str">
        <f t="shared" si="107"/>
        <v>Ja</v>
      </c>
      <c r="GF89" s="43" t="str">
        <f t="shared" si="107"/>
        <v>Nee</v>
      </c>
    </row>
    <row r="90" spans="1:188" x14ac:dyDescent="0.3">
      <c r="A90" s="43"/>
      <c r="B90" s="47" t="s">
        <v>577</v>
      </c>
      <c r="C90" s="47" t="s">
        <v>333</v>
      </c>
      <c r="D90" s="43" t="s">
        <v>333</v>
      </c>
      <c r="E90" s="45" t="s">
        <v>333</v>
      </c>
      <c r="F90" s="43" t="s">
        <v>333</v>
      </c>
      <c r="G90" s="43" t="s">
        <v>495</v>
      </c>
      <c r="H90" s="43" t="s">
        <v>501</v>
      </c>
      <c r="I90" s="119" t="s">
        <v>337</v>
      </c>
      <c r="J90" s="119" t="s">
        <v>835</v>
      </c>
      <c r="K90" s="119" t="s">
        <v>855</v>
      </c>
      <c r="L90" s="50">
        <v>31</v>
      </c>
      <c r="M90" s="119"/>
      <c r="N90" s="119"/>
      <c r="O90" s="119"/>
      <c r="P90" s="129" t="s">
        <v>507</v>
      </c>
      <c r="Q90" s="43" t="str">
        <f t="shared" si="91"/>
        <v>Ja</v>
      </c>
      <c r="R90" s="43" t="str">
        <f t="shared" si="91"/>
        <v>Ja</v>
      </c>
      <c r="S90" s="43" t="str">
        <f t="shared" si="91"/>
        <v>Optie</v>
      </c>
      <c r="T90" s="43" t="str">
        <f t="shared" si="91"/>
        <v>Ja</v>
      </c>
      <c r="U90" s="43" t="str">
        <f t="shared" si="91"/>
        <v>Ja</v>
      </c>
      <c r="V90" s="43" t="str">
        <f t="shared" si="91"/>
        <v>Ja</v>
      </c>
      <c r="W90" s="43" t="str">
        <f t="shared" si="91"/>
        <v>Nee</v>
      </c>
      <c r="X90" s="43" t="str">
        <f t="shared" si="91"/>
        <v>Ja</v>
      </c>
      <c r="Y90" s="43" t="str">
        <f t="shared" si="91"/>
        <v>Nee</v>
      </c>
      <c r="Z90" s="43" t="str">
        <f t="shared" si="91"/>
        <v>Nee</v>
      </c>
      <c r="AA90" s="43" t="str">
        <f t="shared" si="92"/>
        <v>Optie</v>
      </c>
      <c r="AB90" s="43" t="str">
        <f t="shared" si="92"/>
        <v>Nee</v>
      </c>
      <c r="AC90" s="43" t="str">
        <f t="shared" si="92"/>
        <v>Nvt</v>
      </c>
      <c r="AD90" s="43" t="str">
        <f t="shared" si="92"/>
        <v>Nvt</v>
      </c>
      <c r="AE90" s="43" t="str">
        <f t="shared" si="92"/>
        <v>Nvt</v>
      </c>
      <c r="AF90" s="43" t="str">
        <f t="shared" si="92"/>
        <v>Nvt</v>
      </c>
      <c r="AG90" s="43" t="str">
        <f t="shared" si="92"/>
        <v>Nvt</v>
      </c>
      <c r="AH90" s="43" t="str">
        <f t="shared" si="92"/>
        <v>Nvt</v>
      </c>
      <c r="AI90" s="43" t="str">
        <f t="shared" si="92"/>
        <v>Nvt</v>
      </c>
      <c r="AJ90" s="43" t="str">
        <f t="shared" si="92"/>
        <v>Nvt</v>
      </c>
      <c r="AK90" s="43" t="str">
        <f t="shared" si="93"/>
        <v>Nvt</v>
      </c>
      <c r="AL90" s="43" t="str">
        <f t="shared" si="93"/>
        <v>Nvt</v>
      </c>
      <c r="AM90" s="43" t="str">
        <f t="shared" si="93"/>
        <v>Nvt</v>
      </c>
      <c r="AN90" s="43" t="str">
        <f t="shared" si="93"/>
        <v>Nvt</v>
      </c>
      <c r="AO90" s="43" t="str">
        <f t="shared" si="93"/>
        <v>Nvt</v>
      </c>
      <c r="AP90" s="43" t="str">
        <f t="shared" si="93"/>
        <v>Nvt</v>
      </c>
      <c r="AQ90" s="43" t="str">
        <f t="shared" si="93"/>
        <v>Nvt</v>
      </c>
      <c r="AR90" s="43" t="str">
        <f t="shared" si="93"/>
        <v>Nvt</v>
      </c>
      <c r="AS90" s="43" t="str">
        <f t="shared" si="93"/>
        <v>Nvt</v>
      </c>
      <c r="AT90" s="43" t="str">
        <f t="shared" si="93"/>
        <v>Nvt</v>
      </c>
      <c r="AU90" s="43" t="str">
        <f t="shared" si="94"/>
        <v>Nvt</v>
      </c>
      <c r="AV90" s="43" t="str">
        <f t="shared" si="94"/>
        <v>Nvt</v>
      </c>
      <c r="AW90" s="43" t="str">
        <f t="shared" si="94"/>
        <v>Nvt</v>
      </c>
      <c r="AX90" s="43" t="str">
        <f t="shared" si="94"/>
        <v>Ja</v>
      </c>
      <c r="AY90" s="43" t="str">
        <f t="shared" si="94"/>
        <v>Ja</v>
      </c>
      <c r="AZ90" s="43" t="str">
        <f t="shared" si="94"/>
        <v>Nee</v>
      </c>
      <c r="BA90" s="43" t="str">
        <f t="shared" si="94"/>
        <v>Ja</v>
      </c>
      <c r="BB90" s="43" t="str">
        <f t="shared" si="94"/>
        <v>Ja</v>
      </c>
      <c r="BC90" s="43" t="str">
        <f t="shared" si="94"/>
        <v>Optie</v>
      </c>
      <c r="BD90" s="43" t="str">
        <f t="shared" si="94"/>
        <v>Ja</v>
      </c>
      <c r="BE90" s="43" t="str">
        <f t="shared" si="94"/>
        <v>Ja</v>
      </c>
      <c r="BF90" s="43" t="str">
        <f t="shared" si="94"/>
        <v>Nvt</v>
      </c>
      <c r="BG90" s="43" t="str">
        <f t="shared" si="94"/>
        <v>Nvt</v>
      </c>
      <c r="BH90" s="129" t="s">
        <v>878</v>
      </c>
      <c r="BI90" s="43" t="str">
        <f t="shared" si="95"/>
        <v>Ja</v>
      </c>
      <c r="BJ90" s="43" t="str">
        <f t="shared" si="95"/>
        <v>Ja</v>
      </c>
      <c r="BK90" s="43" t="str">
        <f t="shared" si="95"/>
        <v>Optie</v>
      </c>
      <c r="BL90" s="43" t="str">
        <f t="shared" si="95"/>
        <v>Ja</v>
      </c>
      <c r="BM90" s="43" t="str">
        <f t="shared" si="95"/>
        <v>Ja</v>
      </c>
      <c r="BN90" s="43" t="str">
        <f t="shared" si="95"/>
        <v>Ja</v>
      </c>
      <c r="BO90" s="43" t="str">
        <f t="shared" si="95"/>
        <v>Nee</v>
      </c>
      <c r="BP90" s="43" t="str">
        <f t="shared" si="95"/>
        <v>Ja</v>
      </c>
      <c r="BQ90" s="43" t="str">
        <f t="shared" si="95"/>
        <v>Nee</v>
      </c>
      <c r="BR90" s="43" t="str">
        <f t="shared" si="95"/>
        <v>Nee</v>
      </c>
      <c r="BS90" s="43" t="str">
        <f t="shared" si="96"/>
        <v>Ja</v>
      </c>
      <c r="BT90" s="43" t="str">
        <f t="shared" si="96"/>
        <v>Ja</v>
      </c>
      <c r="BU90" s="43" t="str">
        <f t="shared" si="96"/>
        <v>Ja</v>
      </c>
      <c r="BV90" s="43" t="str">
        <f t="shared" si="96"/>
        <v>Ja</v>
      </c>
      <c r="BW90" s="43" t="str">
        <f t="shared" si="96"/>
        <v>Ja</v>
      </c>
      <c r="BX90" s="43" t="str">
        <f t="shared" si="96"/>
        <v>Ja</v>
      </c>
      <c r="BY90" s="43" t="str">
        <f t="shared" si="96"/>
        <v>Ja</v>
      </c>
      <c r="BZ90" s="43" t="str">
        <f t="shared" si="96"/>
        <v>Optie</v>
      </c>
      <c r="CA90" s="43" t="str">
        <f t="shared" si="96"/>
        <v>Ja</v>
      </c>
      <c r="CB90" s="43" t="str">
        <f t="shared" si="96"/>
        <v>Ja</v>
      </c>
      <c r="CC90" s="43" t="str">
        <f t="shared" si="97"/>
        <v>Nee</v>
      </c>
      <c r="CD90" s="43" t="str">
        <f t="shared" si="97"/>
        <v>Ja</v>
      </c>
      <c r="CE90" s="43" t="str">
        <f t="shared" si="97"/>
        <v>Nee</v>
      </c>
      <c r="CF90" s="43" t="str">
        <f t="shared" si="97"/>
        <v>Nvt</v>
      </c>
      <c r="CG90" s="43" t="str">
        <f t="shared" si="97"/>
        <v>Nvt</v>
      </c>
      <c r="CH90" s="43" t="str">
        <f t="shared" si="97"/>
        <v>Nvt</v>
      </c>
      <c r="CI90" s="43" t="str">
        <f t="shared" si="97"/>
        <v>Nvt</v>
      </c>
      <c r="CJ90" s="43" t="str">
        <f t="shared" si="97"/>
        <v>Nvt</v>
      </c>
      <c r="CK90" s="43" t="str">
        <f t="shared" si="97"/>
        <v>Nvt</v>
      </c>
      <c r="CL90" s="43" t="str">
        <f t="shared" si="97"/>
        <v>Nvt</v>
      </c>
      <c r="CM90" s="43" t="str">
        <f t="shared" si="98"/>
        <v>Nvt</v>
      </c>
      <c r="CN90" s="43" t="str">
        <f t="shared" si="98"/>
        <v>Nvt</v>
      </c>
      <c r="CO90" s="43" t="str">
        <f t="shared" si="98"/>
        <v>Nvt</v>
      </c>
      <c r="CP90" s="43" t="str">
        <f t="shared" si="98"/>
        <v>Nvt</v>
      </c>
      <c r="CQ90" s="43" t="str">
        <f t="shared" si="98"/>
        <v>Nvt</v>
      </c>
      <c r="CR90" s="43" t="str">
        <f t="shared" si="98"/>
        <v>Nvt</v>
      </c>
      <c r="CS90" s="43" t="str">
        <f t="shared" si="98"/>
        <v>Nvt</v>
      </c>
      <c r="CT90" s="43" t="str">
        <f t="shared" si="98"/>
        <v>Nvt</v>
      </c>
      <c r="CU90" s="43" t="str">
        <f t="shared" si="98"/>
        <v>Nvt</v>
      </c>
      <c r="CV90" s="43" t="str">
        <f t="shared" si="98"/>
        <v>Nvt</v>
      </c>
      <c r="CW90" s="43" t="str">
        <f t="shared" si="99"/>
        <v>Nvt</v>
      </c>
      <c r="CX90" s="43" t="str">
        <f t="shared" si="99"/>
        <v>Nvt</v>
      </c>
      <c r="CY90" s="43" t="str">
        <f t="shared" si="99"/>
        <v>Nvt</v>
      </c>
      <c r="CZ90" s="43" t="str">
        <f t="shared" si="99"/>
        <v>Nvt</v>
      </c>
      <c r="DA90" s="43" t="str">
        <f t="shared" si="99"/>
        <v>Nvt</v>
      </c>
      <c r="DB90" s="43" t="str">
        <f t="shared" si="99"/>
        <v>Nvt</v>
      </c>
      <c r="DC90" s="43" t="str">
        <f t="shared" si="99"/>
        <v>Nvt</v>
      </c>
      <c r="DD90" s="43" t="str">
        <f t="shared" si="99"/>
        <v>Nvt</v>
      </c>
      <c r="DE90" s="43" t="str">
        <f t="shared" si="99"/>
        <v>Nvt</v>
      </c>
      <c r="DF90" s="43" t="str">
        <f t="shared" si="99"/>
        <v>Nvt</v>
      </c>
      <c r="DG90" s="43" t="str">
        <f t="shared" si="100"/>
        <v>Nvt</v>
      </c>
      <c r="DH90" s="43" t="str">
        <f t="shared" si="100"/>
        <v>Nvt</v>
      </c>
      <c r="DI90" s="43" t="str">
        <f t="shared" si="100"/>
        <v>Nvt</v>
      </c>
      <c r="DJ90" s="43" t="str">
        <f t="shared" si="100"/>
        <v>Nvt</v>
      </c>
      <c r="DK90" s="43" t="str">
        <f t="shared" si="100"/>
        <v>Nvt</v>
      </c>
      <c r="DL90" s="43" t="str">
        <f t="shared" si="100"/>
        <v>Nvt</v>
      </c>
      <c r="DM90" s="43" t="str">
        <f t="shared" si="100"/>
        <v>Nvt</v>
      </c>
      <c r="DN90" s="43" t="str">
        <f t="shared" si="100"/>
        <v>Nvt</v>
      </c>
      <c r="DO90" s="43" t="str">
        <f t="shared" si="100"/>
        <v>Nvt</v>
      </c>
      <c r="DP90" s="43" t="str">
        <f t="shared" si="100"/>
        <v>Nvt</v>
      </c>
      <c r="DQ90" s="43" t="str">
        <f t="shared" si="101"/>
        <v>Nvt</v>
      </c>
      <c r="DR90" s="43" t="str">
        <f t="shared" si="101"/>
        <v>Nvt</v>
      </c>
      <c r="DS90" s="43" t="str">
        <f t="shared" si="101"/>
        <v>Nvt</v>
      </c>
      <c r="DT90" s="43" t="str">
        <f t="shared" si="101"/>
        <v>Nvt</v>
      </c>
      <c r="DU90" s="43" t="str">
        <f t="shared" si="101"/>
        <v>Nvt</v>
      </c>
      <c r="DV90" s="43" t="str">
        <f t="shared" si="101"/>
        <v>Nvt</v>
      </c>
      <c r="DW90" s="43" t="str">
        <f t="shared" si="101"/>
        <v>Nvt</v>
      </c>
      <c r="DX90" s="43" t="str">
        <f t="shared" si="101"/>
        <v>Nvt</v>
      </c>
      <c r="DY90" s="43" t="str">
        <f t="shared" si="101"/>
        <v>Nvt</v>
      </c>
      <c r="DZ90" s="43" t="str">
        <f t="shared" si="101"/>
        <v>Nvt</v>
      </c>
      <c r="EA90" s="43" t="str">
        <f t="shared" si="102"/>
        <v>Nvt</v>
      </c>
      <c r="EB90" s="43" t="str">
        <f t="shared" si="102"/>
        <v>Nvt</v>
      </c>
      <c r="EC90" s="43" t="str">
        <f t="shared" si="102"/>
        <v>Nvt</v>
      </c>
      <c r="ED90" s="43" t="str">
        <f t="shared" si="102"/>
        <v>Ja</v>
      </c>
      <c r="EE90" s="43" t="str">
        <f t="shared" si="102"/>
        <v>Ja</v>
      </c>
      <c r="EF90" s="43" t="str">
        <f t="shared" si="102"/>
        <v>Ja</v>
      </c>
      <c r="EG90" s="43" t="str">
        <f t="shared" si="102"/>
        <v>Optie</v>
      </c>
      <c r="EH90" s="43" t="str">
        <f t="shared" si="102"/>
        <v>Ja</v>
      </c>
      <c r="EI90" s="43" t="str">
        <f t="shared" si="102"/>
        <v>Ja</v>
      </c>
      <c r="EJ90" s="43" t="str">
        <f t="shared" si="102"/>
        <v>Ja</v>
      </c>
      <c r="EK90" s="43" t="str">
        <f t="shared" si="103"/>
        <v>Ja</v>
      </c>
      <c r="EL90" s="43" t="str">
        <f t="shared" si="103"/>
        <v>Ja</v>
      </c>
      <c r="EM90" s="43" t="str">
        <f t="shared" si="103"/>
        <v>Optie</v>
      </c>
      <c r="EN90" s="43" t="str">
        <f t="shared" si="103"/>
        <v>Ja</v>
      </c>
      <c r="EO90" s="43" t="str">
        <f t="shared" si="103"/>
        <v>Ja</v>
      </c>
      <c r="EP90" s="43" t="str">
        <f t="shared" si="103"/>
        <v>Ja</v>
      </c>
      <c r="EQ90" s="43" t="str">
        <f t="shared" si="103"/>
        <v>Optie</v>
      </c>
      <c r="ER90" s="43" t="str">
        <f t="shared" si="103"/>
        <v>Nee</v>
      </c>
      <c r="ES90" s="43" t="str">
        <f t="shared" si="103"/>
        <v>Nvt</v>
      </c>
      <c r="ET90" s="43" t="str">
        <f t="shared" si="103"/>
        <v>Nvt</v>
      </c>
      <c r="EU90" s="43" t="str">
        <f t="shared" si="104"/>
        <v>Nvt</v>
      </c>
      <c r="EV90" s="43" t="str">
        <f t="shared" si="104"/>
        <v>Nvt</v>
      </c>
      <c r="EW90" s="43" t="str">
        <f t="shared" si="104"/>
        <v>Optie</v>
      </c>
      <c r="EX90" s="43" t="str">
        <f t="shared" si="104"/>
        <v>Ja</v>
      </c>
      <c r="EY90" s="43" t="str">
        <f t="shared" si="104"/>
        <v>Ja</v>
      </c>
      <c r="EZ90" s="43" t="str">
        <f t="shared" si="104"/>
        <v>Optie</v>
      </c>
      <c r="FA90" s="43" t="str">
        <f t="shared" si="104"/>
        <v>Ja</v>
      </c>
      <c r="FB90" s="43" t="str">
        <f t="shared" si="104"/>
        <v>Ja</v>
      </c>
      <c r="FC90" s="43" t="str">
        <f t="shared" si="104"/>
        <v>Ja</v>
      </c>
      <c r="FD90" s="43" t="str">
        <f t="shared" si="104"/>
        <v>Nee</v>
      </c>
      <c r="FE90" s="43" t="str">
        <f t="shared" si="105"/>
        <v>Nvt</v>
      </c>
      <c r="FF90" s="43" t="str">
        <f t="shared" si="105"/>
        <v>Nvt</v>
      </c>
      <c r="FG90" s="43" t="str">
        <f t="shared" si="105"/>
        <v>Nvt</v>
      </c>
      <c r="FH90" s="43" t="str">
        <f t="shared" si="105"/>
        <v>Ja</v>
      </c>
      <c r="FI90" s="43" t="str">
        <f t="shared" si="105"/>
        <v>Ja</v>
      </c>
      <c r="FJ90" s="43" t="str">
        <f t="shared" si="105"/>
        <v>Ja</v>
      </c>
      <c r="FK90" s="43" t="str">
        <f t="shared" si="105"/>
        <v>Ja</v>
      </c>
      <c r="FL90" s="43" t="str">
        <f t="shared" si="105"/>
        <v>Ja</v>
      </c>
      <c r="FM90" s="43" t="str">
        <f t="shared" si="105"/>
        <v>Optie</v>
      </c>
      <c r="FN90" s="43" t="str">
        <f t="shared" si="105"/>
        <v>Optie</v>
      </c>
      <c r="FO90" s="43" t="str">
        <f t="shared" si="106"/>
        <v>Optie</v>
      </c>
      <c r="FP90" s="43" t="str">
        <f t="shared" si="106"/>
        <v>Optie</v>
      </c>
      <c r="FQ90" s="43" t="str">
        <f t="shared" si="106"/>
        <v>Nee</v>
      </c>
      <c r="FR90" s="43" t="str">
        <f t="shared" si="106"/>
        <v>Nee</v>
      </c>
      <c r="FS90" s="43" t="str">
        <f t="shared" si="106"/>
        <v>Nvt</v>
      </c>
      <c r="FT90" s="43" t="str">
        <f t="shared" si="106"/>
        <v>Nvt</v>
      </c>
      <c r="FU90" s="43" t="str">
        <f t="shared" si="106"/>
        <v>Nvt</v>
      </c>
      <c r="FV90" s="43" t="str">
        <f t="shared" si="106"/>
        <v>Nvt</v>
      </c>
      <c r="FW90" s="43" t="str">
        <f t="shared" si="106"/>
        <v>Nvt</v>
      </c>
      <c r="FX90" s="43" t="str">
        <f t="shared" si="106"/>
        <v>Nvt</v>
      </c>
      <c r="FY90" s="43" t="str">
        <f t="shared" si="107"/>
        <v>Ja</v>
      </c>
      <c r="FZ90" s="43" t="str">
        <f t="shared" si="107"/>
        <v>Ja</v>
      </c>
      <c r="GA90" s="43" t="str">
        <f t="shared" si="107"/>
        <v>Ja</v>
      </c>
      <c r="GB90" s="43" t="str">
        <f t="shared" si="107"/>
        <v>Ja</v>
      </c>
      <c r="GC90" s="43" t="str">
        <f t="shared" si="107"/>
        <v>Ja</v>
      </c>
      <c r="GD90" s="43" t="str">
        <f t="shared" si="107"/>
        <v>Ja</v>
      </c>
      <c r="GE90" s="43" t="str">
        <f t="shared" si="107"/>
        <v>Ja</v>
      </c>
      <c r="GF90" s="43" t="str">
        <f t="shared" si="107"/>
        <v>Nee</v>
      </c>
    </row>
    <row r="91" spans="1:188" x14ac:dyDescent="0.3">
      <c r="A91" s="43"/>
      <c r="B91" s="47" t="s">
        <v>737</v>
      </c>
      <c r="C91" s="47" t="s">
        <v>333</v>
      </c>
      <c r="D91" s="43" t="s">
        <v>333</v>
      </c>
      <c r="E91" s="45" t="s">
        <v>333</v>
      </c>
      <c r="F91" s="43" t="s">
        <v>337</v>
      </c>
      <c r="G91" s="43" t="s">
        <v>495</v>
      </c>
      <c r="H91" s="43" t="s">
        <v>500</v>
      </c>
      <c r="I91" s="119" t="s">
        <v>337</v>
      </c>
      <c r="J91" s="119" t="s">
        <v>836</v>
      </c>
      <c r="K91" s="119" t="s">
        <v>855</v>
      </c>
      <c r="L91" s="50">
        <v>32</v>
      </c>
      <c r="M91" s="119"/>
      <c r="N91" s="119"/>
      <c r="O91" s="119"/>
      <c r="P91" s="129" t="s">
        <v>507</v>
      </c>
      <c r="Q91" s="43" t="str">
        <f t="shared" si="91"/>
        <v>Ja</v>
      </c>
      <c r="R91" s="43" t="str">
        <f t="shared" si="91"/>
        <v>Ja</v>
      </c>
      <c r="S91" s="43" t="str">
        <f t="shared" si="91"/>
        <v>Optie</v>
      </c>
      <c r="T91" s="43" t="str">
        <f t="shared" si="91"/>
        <v>Ja</v>
      </c>
      <c r="U91" s="43" t="str">
        <f t="shared" si="91"/>
        <v>Ja</v>
      </c>
      <c r="V91" s="43" t="str">
        <f t="shared" si="91"/>
        <v>Ja</v>
      </c>
      <c r="W91" s="43" t="str">
        <f t="shared" si="91"/>
        <v>Nee</v>
      </c>
      <c r="X91" s="43" t="str">
        <f t="shared" si="91"/>
        <v>Ja</v>
      </c>
      <c r="Y91" s="43" t="str">
        <f t="shared" si="91"/>
        <v>Nee</v>
      </c>
      <c r="Z91" s="43" t="str">
        <f t="shared" si="91"/>
        <v>Nee</v>
      </c>
      <c r="AA91" s="43" t="str">
        <f t="shared" si="92"/>
        <v>Optie</v>
      </c>
      <c r="AB91" s="43" t="str">
        <f t="shared" si="92"/>
        <v>Nee</v>
      </c>
      <c r="AC91" s="43" t="str">
        <f t="shared" si="92"/>
        <v>Nvt</v>
      </c>
      <c r="AD91" s="43" t="str">
        <f t="shared" si="92"/>
        <v>Nvt</v>
      </c>
      <c r="AE91" s="43" t="str">
        <f t="shared" si="92"/>
        <v>Nvt</v>
      </c>
      <c r="AF91" s="43" t="str">
        <f t="shared" si="92"/>
        <v>Nvt</v>
      </c>
      <c r="AG91" s="43" t="str">
        <f t="shared" si="92"/>
        <v>Nvt</v>
      </c>
      <c r="AH91" s="43" t="str">
        <f t="shared" si="92"/>
        <v>Nvt</v>
      </c>
      <c r="AI91" s="43" t="str">
        <f t="shared" si="92"/>
        <v>Nvt</v>
      </c>
      <c r="AJ91" s="43" t="str">
        <f t="shared" si="92"/>
        <v>Nvt</v>
      </c>
      <c r="AK91" s="43" t="str">
        <f t="shared" si="93"/>
        <v>Nvt</v>
      </c>
      <c r="AL91" s="43" t="str">
        <f t="shared" si="93"/>
        <v>Nvt</v>
      </c>
      <c r="AM91" s="43" t="str">
        <f t="shared" si="93"/>
        <v>Nvt</v>
      </c>
      <c r="AN91" s="43" t="str">
        <f t="shared" si="93"/>
        <v>Nvt</v>
      </c>
      <c r="AO91" s="43" t="str">
        <f t="shared" si="93"/>
        <v>Nvt</v>
      </c>
      <c r="AP91" s="43" t="str">
        <f t="shared" si="93"/>
        <v>Nvt</v>
      </c>
      <c r="AQ91" s="43" t="str">
        <f t="shared" si="93"/>
        <v>Nvt</v>
      </c>
      <c r="AR91" s="43" t="str">
        <f t="shared" si="93"/>
        <v>Nvt</v>
      </c>
      <c r="AS91" s="43" t="str">
        <f t="shared" si="93"/>
        <v>Nvt</v>
      </c>
      <c r="AT91" s="43" t="str">
        <f t="shared" si="93"/>
        <v>Nvt</v>
      </c>
      <c r="AU91" s="43" t="str">
        <f t="shared" si="94"/>
        <v>Nvt</v>
      </c>
      <c r="AV91" s="43" t="str">
        <f t="shared" si="94"/>
        <v>Nvt</v>
      </c>
      <c r="AW91" s="43" t="str">
        <f t="shared" si="94"/>
        <v>Nvt</v>
      </c>
      <c r="AX91" s="43" t="str">
        <f t="shared" si="94"/>
        <v>Ja</v>
      </c>
      <c r="AY91" s="43" t="str">
        <f t="shared" si="94"/>
        <v>Ja</v>
      </c>
      <c r="AZ91" s="43" t="str">
        <f t="shared" si="94"/>
        <v>Nee</v>
      </c>
      <c r="BA91" s="43" t="str">
        <f t="shared" si="94"/>
        <v>Ja</v>
      </c>
      <c r="BB91" s="43" t="str">
        <f t="shared" si="94"/>
        <v>Ja</v>
      </c>
      <c r="BC91" s="43" t="str">
        <f t="shared" si="94"/>
        <v>Optie</v>
      </c>
      <c r="BD91" s="43" t="str">
        <f t="shared" si="94"/>
        <v>Ja</v>
      </c>
      <c r="BE91" s="43" t="str">
        <f t="shared" si="94"/>
        <v>Ja</v>
      </c>
      <c r="BF91" s="43" t="str">
        <f t="shared" si="94"/>
        <v>Nvt</v>
      </c>
      <c r="BG91" s="43" t="str">
        <f t="shared" si="94"/>
        <v>Nvt</v>
      </c>
      <c r="BH91" s="129" t="s">
        <v>878</v>
      </c>
      <c r="BI91" s="43" t="str">
        <f t="shared" si="95"/>
        <v>Ja</v>
      </c>
      <c r="BJ91" s="43" t="str">
        <f t="shared" si="95"/>
        <v>Ja</v>
      </c>
      <c r="BK91" s="43" t="str">
        <f t="shared" si="95"/>
        <v>Optie</v>
      </c>
      <c r="BL91" s="43" t="str">
        <f t="shared" si="95"/>
        <v>Ja</v>
      </c>
      <c r="BM91" s="43" t="str">
        <f t="shared" si="95"/>
        <v>Ja</v>
      </c>
      <c r="BN91" s="43" t="str">
        <f t="shared" si="95"/>
        <v>Ja</v>
      </c>
      <c r="BO91" s="43" t="str">
        <f t="shared" si="95"/>
        <v>Nee</v>
      </c>
      <c r="BP91" s="43" t="str">
        <f t="shared" si="95"/>
        <v>Ja</v>
      </c>
      <c r="BQ91" s="43" t="str">
        <f t="shared" si="95"/>
        <v>Nee</v>
      </c>
      <c r="BR91" s="43" t="str">
        <f t="shared" si="95"/>
        <v>Nee</v>
      </c>
      <c r="BS91" s="43" t="str">
        <f t="shared" si="96"/>
        <v>Ja</v>
      </c>
      <c r="BT91" s="43" t="str">
        <f t="shared" si="96"/>
        <v>Ja</v>
      </c>
      <c r="BU91" s="43" t="str">
        <f t="shared" si="96"/>
        <v>Ja</v>
      </c>
      <c r="BV91" s="43" t="str">
        <f t="shared" si="96"/>
        <v>Ja</v>
      </c>
      <c r="BW91" s="43" t="str">
        <f t="shared" si="96"/>
        <v>Ja</v>
      </c>
      <c r="BX91" s="43" t="str">
        <f t="shared" si="96"/>
        <v>Ja</v>
      </c>
      <c r="BY91" s="43" t="str">
        <f t="shared" si="96"/>
        <v>Ja</v>
      </c>
      <c r="BZ91" s="43" t="str">
        <f t="shared" si="96"/>
        <v>Optie</v>
      </c>
      <c r="CA91" s="43" t="str">
        <f t="shared" si="96"/>
        <v>Ja</v>
      </c>
      <c r="CB91" s="43" t="str">
        <f t="shared" si="96"/>
        <v>Ja</v>
      </c>
      <c r="CC91" s="43" t="str">
        <f t="shared" si="97"/>
        <v>Nee</v>
      </c>
      <c r="CD91" s="43" t="str">
        <f t="shared" si="97"/>
        <v>Ja</v>
      </c>
      <c r="CE91" s="43" t="str">
        <f t="shared" si="97"/>
        <v>Nee</v>
      </c>
      <c r="CF91" s="43" t="str">
        <f t="shared" si="97"/>
        <v>Nvt</v>
      </c>
      <c r="CG91" s="43" t="str">
        <f t="shared" si="97"/>
        <v>Nvt</v>
      </c>
      <c r="CH91" s="43" t="str">
        <f t="shared" si="97"/>
        <v>Nvt</v>
      </c>
      <c r="CI91" s="43" t="str">
        <f t="shared" si="97"/>
        <v>Nvt</v>
      </c>
      <c r="CJ91" s="43" t="str">
        <f t="shared" si="97"/>
        <v>Nvt</v>
      </c>
      <c r="CK91" s="43" t="str">
        <f t="shared" si="97"/>
        <v>Nvt</v>
      </c>
      <c r="CL91" s="43" t="str">
        <f t="shared" si="97"/>
        <v>Nvt</v>
      </c>
      <c r="CM91" s="43" t="str">
        <f t="shared" si="98"/>
        <v>Nvt</v>
      </c>
      <c r="CN91" s="43" t="str">
        <f t="shared" si="98"/>
        <v>Nvt</v>
      </c>
      <c r="CO91" s="43" t="str">
        <f t="shared" si="98"/>
        <v>Nvt</v>
      </c>
      <c r="CP91" s="43" t="str">
        <f t="shared" si="98"/>
        <v>Nvt</v>
      </c>
      <c r="CQ91" s="43" t="str">
        <f t="shared" si="98"/>
        <v>Nvt</v>
      </c>
      <c r="CR91" s="43" t="str">
        <f t="shared" si="98"/>
        <v>Nvt</v>
      </c>
      <c r="CS91" s="43" t="str">
        <f t="shared" si="98"/>
        <v>Nvt</v>
      </c>
      <c r="CT91" s="43" t="str">
        <f t="shared" si="98"/>
        <v>Nvt</v>
      </c>
      <c r="CU91" s="43" t="str">
        <f t="shared" si="98"/>
        <v>Nvt</v>
      </c>
      <c r="CV91" s="43" t="str">
        <f t="shared" si="98"/>
        <v>Nvt</v>
      </c>
      <c r="CW91" s="43" t="str">
        <f t="shared" si="99"/>
        <v>Nvt</v>
      </c>
      <c r="CX91" s="43" t="str">
        <f t="shared" si="99"/>
        <v>Nvt</v>
      </c>
      <c r="CY91" s="43" t="str">
        <f t="shared" si="99"/>
        <v>Nvt</v>
      </c>
      <c r="CZ91" s="43" t="str">
        <f t="shared" si="99"/>
        <v>Nvt</v>
      </c>
      <c r="DA91" s="43" t="str">
        <f t="shared" si="99"/>
        <v>Nvt</v>
      </c>
      <c r="DB91" s="43" t="str">
        <f t="shared" si="99"/>
        <v>Nvt</v>
      </c>
      <c r="DC91" s="43" t="str">
        <f t="shared" si="99"/>
        <v>Nvt</v>
      </c>
      <c r="DD91" s="43" t="str">
        <f t="shared" si="99"/>
        <v>Nvt</v>
      </c>
      <c r="DE91" s="43" t="str">
        <f t="shared" si="99"/>
        <v>Nvt</v>
      </c>
      <c r="DF91" s="43" t="str">
        <f t="shared" si="99"/>
        <v>Nvt</v>
      </c>
      <c r="DG91" s="43" t="str">
        <f t="shared" si="100"/>
        <v>Nvt</v>
      </c>
      <c r="DH91" s="43" t="str">
        <f t="shared" si="100"/>
        <v>Nvt</v>
      </c>
      <c r="DI91" s="43" t="str">
        <f t="shared" si="100"/>
        <v>Nvt</v>
      </c>
      <c r="DJ91" s="43" t="str">
        <f t="shared" si="100"/>
        <v>Nvt</v>
      </c>
      <c r="DK91" s="43" t="str">
        <f t="shared" si="100"/>
        <v>Nvt</v>
      </c>
      <c r="DL91" s="43" t="str">
        <f t="shared" si="100"/>
        <v>Nvt</v>
      </c>
      <c r="DM91" s="43" t="str">
        <f t="shared" si="100"/>
        <v>Nvt</v>
      </c>
      <c r="DN91" s="43" t="str">
        <f t="shared" si="100"/>
        <v>Nvt</v>
      </c>
      <c r="DO91" s="43" t="str">
        <f t="shared" si="100"/>
        <v>Nvt</v>
      </c>
      <c r="DP91" s="43" t="str">
        <f t="shared" si="100"/>
        <v>Nvt</v>
      </c>
      <c r="DQ91" s="43" t="str">
        <f t="shared" si="101"/>
        <v>Nvt</v>
      </c>
      <c r="DR91" s="43" t="str">
        <f t="shared" si="101"/>
        <v>Nvt</v>
      </c>
      <c r="DS91" s="43" t="str">
        <f t="shared" si="101"/>
        <v>Nvt</v>
      </c>
      <c r="DT91" s="43" t="str">
        <f t="shared" si="101"/>
        <v>Nvt</v>
      </c>
      <c r="DU91" s="43" t="str">
        <f t="shared" si="101"/>
        <v>Nvt</v>
      </c>
      <c r="DV91" s="43" t="str">
        <f t="shared" si="101"/>
        <v>Nvt</v>
      </c>
      <c r="DW91" s="43" t="str">
        <f t="shared" si="101"/>
        <v>Nvt</v>
      </c>
      <c r="DX91" s="43" t="str">
        <f t="shared" si="101"/>
        <v>Nvt</v>
      </c>
      <c r="DY91" s="43" t="str">
        <f t="shared" si="101"/>
        <v>Nvt</v>
      </c>
      <c r="DZ91" s="43" t="str">
        <f t="shared" si="101"/>
        <v>Nvt</v>
      </c>
      <c r="EA91" s="43" t="str">
        <f t="shared" si="102"/>
        <v>Nvt</v>
      </c>
      <c r="EB91" s="43" t="str">
        <f t="shared" si="102"/>
        <v>Nvt</v>
      </c>
      <c r="EC91" s="43" t="str">
        <f t="shared" si="102"/>
        <v>Nvt</v>
      </c>
      <c r="ED91" s="43" t="str">
        <f t="shared" si="102"/>
        <v>Ja</v>
      </c>
      <c r="EE91" s="43" t="str">
        <f t="shared" si="102"/>
        <v>Ja</v>
      </c>
      <c r="EF91" s="43" t="str">
        <f t="shared" si="102"/>
        <v>Ja</v>
      </c>
      <c r="EG91" s="43" t="str">
        <f t="shared" si="102"/>
        <v>Optie</v>
      </c>
      <c r="EH91" s="43" t="str">
        <f t="shared" si="102"/>
        <v>Ja</v>
      </c>
      <c r="EI91" s="43" t="str">
        <f t="shared" si="102"/>
        <v>Ja</v>
      </c>
      <c r="EJ91" s="43" t="str">
        <f t="shared" si="102"/>
        <v>Ja</v>
      </c>
      <c r="EK91" s="43" t="str">
        <f t="shared" si="103"/>
        <v>Ja</v>
      </c>
      <c r="EL91" s="43" t="str">
        <f t="shared" si="103"/>
        <v>Ja</v>
      </c>
      <c r="EM91" s="43" t="str">
        <f t="shared" si="103"/>
        <v>Optie</v>
      </c>
      <c r="EN91" s="43" t="str">
        <f t="shared" si="103"/>
        <v>Ja</v>
      </c>
      <c r="EO91" s="43" t="str">
        <f t="shared" si="103"/>
        <v>Ja</v>
      </c>
      <c r="EP91" s="43" t="str">
        <f t="shared" si="103"/>
        <v>Ja</v>
      </c>
      <c r="EQ91" s="43" t="str">
        <f t="shared" si="103"/>
        <v>Optie</v>
      </c>
      <c r="ER91" s="43" t="str">
        <f t="shared" si="103"/>
        <v>Nee</v>
      </c>
      <c r="ES91" s="43" t="str">
        <f t="shared" si="103"/>
        <v>Nvt</v>
      </c>
      <c r="ET91" s="43" t="str">
        <f t="shared" si="103"/>
        <v>Nvt</v>
      </c>
      <c r="EU91" s="43" t="str">
        <f t="shared" si="104"/>
        <v>Nvt</v>
      </c>
      <c r="EV91" s="43" t="str">
        <f t="shared" si="104"/>
        <v>Nvt</v>
      </c>
      <c r="EW91" s="43" t="str">
        <f t="shared" si="104"/>
        <v>Optie</v>
      </c>
      <c r="EX91" s="43" t="str">
        <f t="shared" si="104"/>
        <v>Ja</v>
      </c>
      <c r="EY91" s="43" t="str">
        <f t="shared" si="104"/>
        <v>Ja</v>
      </c>
      <c r="EZ91" s="43" t="str">
        <f t="shared" si="104"/>
        <v>Optie</v>
      </c>
      <c r="FA91" s="43" t="str">
        <f t="shared" si="104"/>
        <v>Ja</v>
      </c>
      <c r="FB91" s="43" t="str">
        <f t="shared" si="104"/>
        <v>Ja</v>
      </c>
      <c r="FC91" s="43" t="str">
        <f t="shared" si="104"/>
        <v>Ja</v>
      </c>
      <c r="FD91" s="43" t="str">
        <f t="shared" si="104"/>
        <v>Nee</v>
      </c>
      <c r="FE91" s="43" t="str">
        <f t="shared" si="105"/>
        <v>Nvt</v>
      </c>
      <c r="FF91" s="43" t="str">
        <f t="shared" si="105"/>
        <v>Nvt</v>
      </c>
      <c r="FG91" s="43" t="str">
        <f t="shared" si="105"/>
        <v>Nvt</v>
      </c>
      <c r="FH91" s="43" t="str">
        <f t="shared" si="105"/>
        <v>Ja</v>
      </c>
      <c r="FI91" s="43" t="str">
        <f t="shared" si="105"/>
        <v>Ja</v>
      </c>
      <c r="FJ91" s="43" t="str">
        <f t="shared" si="105"/>
        <v>Ja</v>
      </c>
      <c r="FK91" s="43" t="str">
        <f t="shared" si="105"/>
        <v>Ja</v>
      </c>
      <c r="FL91" s="43" t="str">
        <f t="shared" si="105"/>
        <v>Ja</v>
      </c>
      <c r="FM91" s="43" t="str">
        <f t="shared" si="105"/>
        <v>Optie</v>
      </c>
      <c r="FN91" s="43" t="str">
        <f t="shared" si="105"/>
        <v>Optie</v>
      </c>
      <c r="FO91" s="43" t="str">
        <f t="shared" si="106"/>
        <v>Optie</v>
      </c>
      <c r="FP91" s="43" t="str">
        <f t="shared" si="106"/>
        <v>Optie</v>
      </c>
      <c r="FQ91" s="43" t="str">
        <f t="shared" si="106"/>
        <v>Nee</v>
      </c>
      <c r="FR91" s="43" t="str">
        <f t="shared" si="106"/>
        <v>Nee</v>
      </c>
      <c r="FS91" s="43" t="str">
        <f t="shared" si="106"/>
        <v>Nvt</v>
      </c>
      <c r="FT91" s="43" t="str">
        <f t="shared" si="106"/>
        <v>Nvt</v>
      </c>
      <c r="FU91" s="43" t="str">
        <f t="shared" si="106"/>
        <v>Nvt</v>
      </c>
      <c r="FV91" s="43" t="str">
        <f t="shared" si="106"/>
        <v>Nvt</v>
      </c>
      <c r="FW91" s="43" t="str">
        <f t="shared" si="106"/>
        <v>Nvt</v>
      </c>
      <c r="FX91" s="43" t="str">
        <f t="shared" si="106"/>
        <v>Nvt</v>
      </c>
      <c r="FY91" s="43" t="str">
        <f t="shared" si="107"/>
        <v>Ja</v>
      </c>
      <c r="FZ91" s="43" t="str">
        <f t="shared" si="107"/>
        <v>Ja</v>
      </c>
      <c r="GA91" s="43" t="str">
        <f t="shared" si="107"/>
        <v>Ja</v>
      </c>
      <c r="GB91" s="43" t="str">
        <f t="shared" si="107"/>
        <v>Ja</v>
      </c>
      <c r="GC91" s="43" t="str">
        <f t="shared" si="107"/>
        <v>Ja</v>
      </c>
      <c r="GD91" s="43" t="str">
        <f t="shared" si="107"/>
        <v>Ja</v>
      </c>
      <c r="GE91" s="43" t="str">
        <f t="shared" si="107"/>
        <v>Ja</v>
      </c>
      <c r="GF91" s="43" t="str">
        <f t="shared" si="107"/>
        <v>Nee</v>
      </c>
    </row>
    <row r="92" spans="1:188" x14ac:dyDescent="0.3">
      <c r="A92" s="45"/>
      <c r="B92" s="47" t="s">
        <v>578</v>
      </c>
      <c r="C92" s="47" t="s">
        <v>494</v>
      </c>
      <c r="D92" s="45" t="s">
        <v>337</v>
      </c>
      <c r="E92" s="45" t="s">
        <v>494</v>
      </c>
      <c r="F92" s="45" t="s">
        <v>432</v>
      </c>
      <c r="G92" s="45" t="s">
        <v>495</v>
      </c>
      <c r="H92" s="45" t="s">
        <v>497</v>
      </c>
      <c r="I92" s="120" t="s">
        <v>337</v>
      </c>
      <c r="J92" s="120" t="s">
        <v>827</v>
      </c>
      <c r="K92" s="120" t="s">
        <v>847</v>
      </c>
      <c r="L92" s="134">
        <v>3</v>
      </c>
      <c r="M92" s="120"/>
      <c r="N92" s="120"/>
      <c r="O92" s="120"/>
      <c r="P92" s="129" t="s">
        <v>507</v>
      </c>
      <c r="Q92" s="43" t="str">
        <f t="shared" si="91"/>
        <v>Ja</v>
      </c>
      <c r="R92" s="43" t="str">
        <f t="shared" si="91"/>
        <v>Ja</v>
      </c>
      <c r="S92" s="43" t="str">
        <f t="shared" si="91"/>
        <v>Optie</v>
      </c>
      <c r="T92" s="43" t="str">
        <f t="shared" si="91"/>
        <v>Ja</v>
      </c>
      <c r="U92" s="43" t="str">
        <f t="shared" si="91"/>
        <v>Ja</v>
      </c>
      <c r="V92" s="43" t="str">
        <f t="shared" si="91"/>
        <v>Ja</v>
      </c>
      <c r="W92" s="43" t="str">
        <f t="shared" si="91"/>
        <v>Nee</v>
      </c>
      <c r="X92" s="43" t="str">
        <f t="shared" si="91"/>
        <v>Ja</v>
      </c>
      <c r="Y92" s="43" t="str">
        <f t="shared" si="91"/>
        <v>Nee</v>
      </c>
      <c r="Z92" s="43" t="str">
        <f t="shared" si="91"/>
        <v>Nee</v>
      </c>
      <c r="AA92" s="43" t="str">
        <f t="shared" si="92"/>
        <v>Optie</v>
      </c>
      <c r="AB92" s="43" t="str">
        <f t="shared" si="92"/>
        <v>Nee</v>
      </c>
      <c r="AC92" s="43" t="str">
        <f t="shared" si="92"/>
        <v>Nvt</v>
      </c>
      <c r="AD92" s="43" t="str">
        <f t="shared" si="92"/>
        <v>Nvt</v>
      </c>
      <c r="AE92" s="43" t="str">
        <f t="shared" si="92"/>
        <v>Nvt</v>
      </c>
      <c r="AF92" s="43" t="str">
        <f t="shared" si="92"/>
        <v>Nvt</v>
      </c>
      <c r="AG92" s="43" t="str">
        <f t="shared" si="92"/>
        <v>Nvt</v>
      </c>
      <c r="AH92" s="43" t="str">
        <f t="shared" si="92"/>
        <v>Nvt</v>
      </c>
      <c r="AI92" s="43" t="str">
        <f t="shared" si="92"/>
        <v>Nvt</v>
      </c>
      <c r="AJ92" s="43" t="str">
        <f t="shared" si="92"/>
        <v>Nvt</v>
      </c>
      <c r="AK92" s="43" t="str">
        <f t="shared" si="93"/>
        <v>Nvt</v>
      </c>
      <c r="AL92" s="43" t="str">
        <f t="shared" si="93"/>
        <v>Nvt</v>
      </c>
      <c r="AM92" s="43" t="str">
        <f t="shared" si="93"/>
        <v>Nvt</v>
      </c>
      <c r="AN92" s="43" t="str">
        <f t="shared" si="93"/>
        <v>Nvt</v>
      </c>
      <c r="AO92" s="43" t="str">
        <f t="shared" si="93"/>
        <v>Nvt</v>
      </c>
      <c r="AP92" s="43" t="str">
        <f t="shared" si="93"/>
        <v>Nvt</v>
      </c>
      <c r="AQ92" s="43" t="str">
        <f t="shared" si="93"/>
        <v>Nvt</v>
      </c>
      <c r="AR92" s="43" t="str">
        <f t="shared" si="93"/>
        <v>Nvt</v>
      </c>
      <c r="AS92" s="43" t="str">
        <f t="shared" si="93"/>
        <v>Nvt</v>
      </c>
      <c r="AT92" s="43" t="str">
        <f t="shared" si="93"/>
        <v>Nvt</v>
      </c>
      <c r="AU92" s="43" t="str">
        <f t="shared" si="94"/>
        <v>Nvt</v>
      </c>
      <c r="AV92" s="43" t="str">
        <f t="shared" si="94"/>
        <v>Nvt</v>
      </c>
      <c r="AW92" s="43" t="str">
        <f t="shared" si="94"/>
        <v>Nvt</v>
      </c>
      <c r="AX92" s="43" t="str">
        <f t="shared" si="94"/>
        <v>Ja</v>
      </c>
      <c r="AY92" s="43" t="str">
        <f t="shared" si="94"/>
        <v>Ja</v>
      </c>
      <c r="AZ92" s="43" t="str">
        <f t="shared" si="94"/>
        <v>Nee</v>
      </c>
      <c r="BA92" s="43" t="str">
        <f t="shared" si="94"/>
        <v>Ja</v>
      </c>
      <c r="BB92" s="43" t="str">
        <f t="shared" si="94"/>
        <v>Ja</v>
      </c>
      <c r="BC92" s="43" t="str">
        <f t="shared" si="94"/>
        <v>Optie</v>
      </c>
      <c r="BD92" s="43" t="str">
        <f t="shared" si="94"/>
        <v>Ja</v>
      </c>
      <c r="BE92" s="43" t="str">
        <f t="shared" si="94"/>
        <v>Ja</v>
      </c>
      <c r="BF92" s="43" t="str">
        <f t="shared" si="94"/>
        <v>Nvt</v>
      </c>
      <c r="BG92" s="43" t="str">
        <f t="shared" si="94"/>
        <v>Nvt</v>
      </c>
      <c r="BH92" s="129" t="s">
        <v>878</v>
      </c>
      <c r="BI92" s="43" t="str">
        <f t="shared" si="95"/>
        <v>Ja</v>
      </c>
      <c r="BJ92" s="43" t="str">
        <f t="shared" si="95"/>
        <v>Ja</v>
      </c>
      <c r="BK92" s="43" t="str">
        <f t="shared" si="95"/>
        <v>Optie</v>
      </c>
      <c r="BL92" s="43" t="str">
        <f t="shared" si="95"/>
        <v>Ja</v>
      </c>
      <c r="BM92" s="43" t="str">
        <f t="shared" si="95"/>
        <v>Ja</v>
      </c>
      <c r="BN92" s="43" t="str">
        <f t="shared" si="95"/>
        <v>Ja</v>
      </c>
      <c r="BO92" s="43" t="str">
        <f t="shared" si="95"/>
        <v>Nee</v>
      </c>
      <c r="BP92" s="43" t="str">
        <f t="shared" si="95"/>
        <v>Ja</v>
      </c>
      <c r="BQ92" s="43" t="str">
        <f t="shared" si="95"/>
        <v>Nee</v>
      </c>
      <c r="BR92" s="43" t="str">
        <f t="shared" si="95"/>
        <v>Nee</v>
      </c>
      <c r="BS92" s="43" t="str">
        <f t="shared" si="96"/>
        <v>Ja</v>
      </c>
      <c r="BT92" s="43" t="str">
        <f t="shared" si="96"/>
        <v>Ja</v>
      </c>
      <c r="BU92" s="43" t="str">
        <f t="shared" si="96"/>
        <v>Ja</v>
      </c>
      <c r="BV92" s="43" t="str">
        <f t="shared" si="96"/>
        <v>Ja</v>
      </c>
      <c r="BW92" s="43" t="str">
        <f t="shared" si="96"/>
        <v>Ja</v>
      </c>
      <c r="BX92" s="43" t="str">
        <f t="shared" si="96"/>
        <v>Nee</v>
      </c>
      <c r="BY92" s="43" t="str">
        <f t="shared" si="96"/>
        <v>Ja</v>
      </c>
      <c r="BZ92" s="43" t="str">
        <f t="shared" si="96"/>
        <v>Optie</v>
      </c>
      <c r="CA92" s="43" t="str">
        <f t="shared" si="96"/>
        <v>Ja</v>
      </c>
      <c r="CB92" s="43" t="str">
        <f t="shared" si="96"/>
        <v>Ja</v>
      </c>
      <c r="CC92" s="43" t="str">
        <f t="shared" si="97"/>
        <v>Nee</v>
      </c>
      <c r="CD92" s="43" t="str">
        <f t="shared" si="97"/>
        <v>Ja</v>
      </c>
      <c r="CE92" s="43" t="str">
        <f t="shared" si="97"/>
        <v>Nee</v>
      </c>
      <c r="CF92" s="43" t="str">
        <f t="shared" si="97"/>
        <v>Nvt</v>
      </c>
      <c r="CG92" s="43" t="str">
        <f t="shared" si="97"/>
        <v>Nvt</v>
      </c>
      <c r="CH92" s="43" t="str">
        <f t="shared" si="97"/>
        <v>Nvt</v>
      </c>
      <c r="CI92" s="43" t="str">
        <f t="shared" si="97"/>
        <v>Nvt</v>
      </c>
      <c r="CJ92" s="43" t="str">
        <f t="shared" si="97"/>
        <v>Nvt</v>
      </c>
      <c r="CK92" s="43" t="str">
        <f t="shared" si="97"/>
        <v>Nvt</v>
      </c>
      <c r="CL92" s="43" t="str">
        <f t="shared" si="97"/>
        <v>Nvt</v>
      </c>
      <c r="CM92" s="43" t="str">
        <f t="shared" si="98"/>
        <v>Nvt</v>
      </c>
      <c r="CN92" s="43" t="str">
        <f t="shared" si="98"/>
        <v>Nvt</v>
      </c>
      <c r="CO92" s="43" t="str">
        <f t="shared" si="98"/>
        <v>Nvt</v>
      </c>
      <c r="CP92" s="43" t="str">
        <f t="shared" si="98"/>
        <v>Nvt</v>
      </c>
      <c r="CQ92" s="43" t="str">
        <f t="shared" si="98"/>
        <v>Nvt</v>
      </c>
      <c r="CR92" s="43" t="str">
        <f t="shared" si="98"/>
        <v>Nvt</v>
      </c>
      <c r="CS92" s="43" t="str">
        <f t="shared" si="98"/>
        <v>Nvt</v>
      </c>
      <c r="CT92" s="43" t="str">
        <f t="shared" si="98"/>
        <v>Nvt</v>
      </c>
      <c r="CU92" s="43" t="str">
        <f t="shared" si="98"/>
        <v>Nvt</v>
      </c>
      <c r="CV92" s="43" t="str">
        <f t="shared" si="98"/>
        <v>Nvt</v>
      </c>
      <c r="CW92" s="43" t="str">
        <f t="shared" si="99"/>
        <v>Nvt</v>
      </c>
      <c r="CX92" s="43" t="str">
        <f t="shared" si="99"/>
        <v>Nvt</v>
      </c>
      <c r="CY92" s="43" t="str">
        <f t="shared" si="99"/>
        <v>Nvt</v>
      </c>
      <c r="CZ92" s="43" t="str">
        <f t="shared" si="99"/>
        <v>Nvt</v>
      </c>
      <c r="DA92" s="43" t="str">
        <f t="shared" si="99"/>
        <v>Nvt</v>
      </c>
      <c r="DB92" s="43" t="str">
        <f t="shared" si="99"/>
        <v>Nvt</v>
      </c>
      <c r="DC92" s="43" t="str">
        <f t="shared" si="99"/>
        <v>Nvt</v>
      </c>
      <c r="DD92" s="43" t="str">
        <f t="shared" si="99"/>
        <v>Nvt</v>
      </c>
      <c r="DE92" s="43" t="str">
        <f t="shared" si="99"/>
        <v>Nvt</v>
      </c>
      <c r="DF92" s="43" t="str">
        <f t="shared" si="99"/>
        <v>Nvt</v>
      </c>
      <c r="DG92" s="43" t="str">
        <f t="shared" si="100"/>
        <v>Nvt</v>
      </c>
      <c r="DH92" s="43" t="str">
        <f t="shared" si="100"/>
        <v>Nvt</v>
      </c>
      <c r="DI92" s="43" t="str">
        <f t="shared" si="100"/>
        <v>Nvt</v>
      </c>
      <c r="DJ92" s="43" t="str">
        <f t="shared" si="100"/>
        <v>Nvt</v>
      </c>
      <c r="DK92" s="43" t="str">
        <f t="shared" si="100"/>
        <v>Nvt</v>
      </c>
      <c r="DL92" s="43" t="str">
        <f t="shared" si="100"/>
        <v>Nvt</v>
      </c>
      <c r="DM92" s="43" t="str">
        <f t="shared" si="100"/>
        <v>Nvt</v>
      </c>
      <c r="DN92" s="43" t="str">
        <f t="shared" si="100"/>
        <v>Nvt</v>
      </c>
      <c r="DO92" s="43" t="str">
        <f t="shared" si="100"/>
        <v>Nvt</v>
      </c>
      <c r="DP92" s="43" t="str">
        <f t="shared" si="100"/>
        <v>Nvt</v>
      </c>
      <c r="DQ92" s="43" t="str">
        <f t="shared" si="101"/>
        <v>Nvt</v>
      </c>
      <c r="DR92" s="43" t="str">
        <f t="shared" si="101"/>
        <v>Nvt</v>
      </c>
      <c r="DS92" s="43" t="str">
        <f t="shared" si="101"/>
        <v>Nvt</v>
      </c>
      <c r="DT92" s="43" t="str">
        <f t="shared" si="101"/>
        <v>Nvt</v>
      </c>
      <c r="DU92" s="43" t="str">
        <f t="shared" si="101"/>
        <v>Nvt</v>
      </c>
      <c r="DV92" s="43" t="str">
        <f t="shared" si="101"/>
        <v>Nvt</v>
      </c>
      <c r="DW92" s="43" t="str">
        <f t="shared" si="101"/>
        <v>Nvt</v>
      </c>
      <c r="DX92" s="43" t="str">
        <f t="shared" si="101"/>
        <v>Nvt</v>
      </c>
      <c r="DY92" s="43" t="str">
        <f t="shared" si="101"/>
        <v>Nvt</v>
      </c>
      <c r="DZ92" s="43" t="str">
        <f t="shared" si="101"/>
        <v>Nvt</v>
      </c>
      <c r="EA92" s="43" t="str">
        <f t="shared" si="102"/>
        <v>Nvt</v>
      </c>
      <c r="EB92" s="43" t="str">
        <f t="shared" si="102"/>
        <v>Nvt</v>
      </c>
      <c r="EC92" s="43" t="str">
        <f t="shared" si="102"/>
        <v>Nvt</v>
      </c>
      <c r="ED92" s="43" t="str">
        <f t="shared" si="102"/>
        <v>Ja</v>
      </c>
      <c r="EE92" s="43" t="str">
        <f t="shared" si="102"/>
        <v>Ja</v>
      </c>
      <c r="EF92" s="43" t="str">
        <f t="shared" si="102"/>
        <v>Ja</v>
      </c>
      <c r="EG92" s="43" t="str">
        <f t="shared" si="102"/>
        <v>Nee</v>
      </c>
      <c r="EH92" s="43" t="str">
        <f t="shared" si="102"/>
        <v>Nvt</v>
      </c>
      <c r="EI92" s="43" t="str">
        <f t="shared" si="102"/>
        <v>Nvt</v>
      </c>
      <c r="EJ92" s="43" t="str">
        <f t="shared" si="102"/>
        <v>Nvt</v>
      </c>
      <c r="EK92" s="43" t="str">
        <f t="shared" si="103"/>
        <v>Nvt</v>
      </c>
      <c r="EL92" s="43" t="str">
        <f t="shared" si="103"/>
        <v>Nvt</v>
      </c>
      <c r="EM92" s="43" t="str">
        <f t="shared" si="103"/>
        <v>Nee</v>
      </c>
      <c r="EN92" s="43" t="str">
        <f t="shared" si="103"/>
        <v>Nvt</v>
      </c>
      <c r="EO92" s="43" t="str">
        <f t="shared" si="103"/>
        <v>Nee</v>
      </c>
      <c r="EP92" s="43" t="str">
        <f t="shared" si="103"/>
        <v>Nvt</v>
      </c>
      <c r="EQ92" s="43" t="str">
        <f t="shared" si="103"/>
        <v>Nee</v>
      </c>
      <c r="ER92" s="43" t="str">
        <f t="shared" si="103"/>
        <v>Nee</v>
      </c>
      <c r="ES92" s="43" t="str">
        <f t="shared" si="103"/>
        <v>Nvt</v>
      </c>
      <c r="ET92" s="43" t="str">
        <f t="shared" si="103"/>
        <v>Nvt</v>
      </c>
      <c r="EU92" s="43" t="str">
        <f t="shared" si="104"/>
        <v>Nvt</v>
      </c>
      <c r="EV92" s="43" t="str">
        <f t="shared" si="104"/>
        <v>Nvt</v>
      </c>
      <c r="EW92" s="43" t="str">
        <f t="shared" si="104"/>
        <v>Nee</v>
      </c>
      <c r="EX92" s="43" t="str">
        <f t="shared" si="104"/>
        <v>Nvt</v>
      </c>
      <c r="EY92" s="43" t="str">
        <f t="shared" si="104"/>
        <v>Nvt</v>
      </c>
      <c r="EZ92" s="43" t="str">
        <f t="shared" si="104"/>
        <v>Nvt</v>
      </c>
      <c r="FA92" s="43" t="str">
        <f t="shared" si="104"/>
        <v>Nvt</v>
      </c>
      <c r="FB92" s="43" t="str">
        <f t="shared" si="104"/>
        <v>Nvt</v>
      </c>
      <c r="FC92" s="43" t="str">
        <f t="shared" si="104"/>
        <v>Nvt</v>
      </c>
      <c r="FD92" s="43" t="str">
        <f t="shared" si="104"/>
        <v>Nee</v>
      </c>
      <c r="FE92" s="43" t="str">
        <f t="shared" si="105"/>
        <v>Nvt</v>
      </c>
      <c r="FF92" s="43" t="str">
        <f t="shared" si="105"/>
        <v>Nvt</v>
      </c>
      <c r="FG92" s="43" t="str">
        <f t="shared" si="105"/>
        <v>Nvt</v>
      </c>
      <c r="FH92" s="43" t="str">
        <f t="shared" si="105"/>
        <v>Ja</v>
      </c>
      <c r="FI92" s="43" t="str">
        <f t="shared" si="105"/>
        <v>Ja</v>
      </c>
      <c r="FJ92" s="43" t="str">
        <f t="shared" si="105"/>
        <v>Ja</v>
      </c>
      <c r="FK92" s="43" t="str">
        <f t="shared" si="105"/>
        <v>Ja</v>
      </c>
      <c r="FL92" s="43" t="str">
        <f t="shared" si="105"/>
        <v>Ja</v>
      </c>
      <c r="FM92" s="43" t="str">
        <f t="shared" si="105"/>
        <v>Optie</v>
      </c>
      <c r="FN92" s="43" t="str">
        <f t="shared" si="105"/>
        <v>Optie</v>
      </c>
      <c r="FO92" s="43" t="str">
        <f t="shared" si="106"/>
        <v>Optie</v>
      </c>
      <c r="FP92" s="43" t="str">
        <f t="shared" si="106"/>
        <v>Optie</v>
      </c>
      <c r="FQ92" s="43" t="str">
        <f t="shared" si="106"/>
        <v>Nee</v>
      </c>
      <c r="FR92" s="43" t="str">
        <f t="shared" si="106"/>
        <v>Optie</v>
      </c>
      <c r="FS92" s="43" t="str">
        <f t="shared" si="106"/>
        <v>Ja</v>
      </c>
      <c r="FT92" s="43" t="str">
        <f t="shared" si="106"/>
        <v>Ja</v>
      </c>
      <c r="FU92" s="43" t="str">
        <f t="shared" si="106"/>
        <v>Ja</v>
      </c>
      <c r="FV92" s="43" t="str">
        <f t="shared" si="106"/>
        <v>Ja</v>
      </c>
      <c r="FW92" s="43" t="str">
        <f t="shared" si="106"/>
        <v>Optie</v>
      </c>
      <c r="FX92" s="43" t="str">
        <f t="shared" si="106"/>
        <v>Ja</v>
      </c>
      <c r="FY92" s="43" t="str">
        <f t="shared" si="107"/>
        <v>Ja</v>
      </c>
      <c r="FZ92" s="43" t="str">
        <f t="shared" si="107"/>
        <v>Ja</v>
      </c>
      <c r="GA92" s="43" t="str">
        <f t="shared" si="107"/>
        <v>Ja</v>
      </c>
      <c r="GB92" s="43" t="str">
        <f t="shared" si="107"/>
        <v>Ja</v>
      </c>
      <c r="GC92" s="43" t="str">
        <f t="shared" si="107"/>
        <v>Ja</v>
      </c>
      <c r="GD92" s="43" t="str">
        <f t="shared" si="107"/>
        <v>Ja</v>
      </c>
      <c r="GE92" s="43" t="str">
        <f t="shared" si="107"/>
        <v>Ja</v>
      </c>
      <c r="GF92" s="43" t="str">
        <f t="shared" si="107"/>
        <v>Nee</v>
      </c>
    </row>
    <row r="93" spans="1:188" x14ac:dyDescent="0.3">
      <c r="A93" s="43"/>
      <c r="B93" s="47" t="s">
        <v>579</v>
      </c>
      <c r="C93" s="47" t="s">
        <v>333</v>
      </c>
      <c r="D93" s="43" t="s">
        <v>337</v>
      </c>
      <c r="E93" s="45" t="s">
        <v>333</v>
      </c>
      <c r="F93" s="43" t="s">
        <v>333</v>
      </c>
      <c r="G93" s="43" t="s">
        <v>495</v>
      </c>
      <c r="H93" s="43" t="s">
        <v>500</v>
      </c>
      <c r="I93" s="119" t="s">
        <v>337</v>
      </c>
      <c r="J93" s="119" t="s">
        <v>835</v>
      </c>
      <c r="K93" s="119" t="s">
        <v>848</v>
      </c>
      <c r="L93" s="50">
        <v>30</v>
      </c>
      <c r="M93" s="119"/>
      <c r="N93" s="119"/>
      <c r="O93" s="119"/>
      <c r="P93" s="129" t="s">
        <v>507</v>
      </c>
      <c r="Q93" s="43" t="str">
        <f t="shared" si="91"/>
        <v>Ja</v>
      </c>
      <c r="R93" s="43" t="str">
        <f t="shared" si="91"/>
        <v>Ja</v>
      </c>
      <c r="S93" s="43" t="str">
        <f t="shared" si="91"/>
        <v>Optie</v>
      </c>
      <c r="T93" s="43" t="str">
        <f t="shared" si="91"/>
        <v>Ja</v>
      </c>
      <c r="U93" s="43" t="str">
        <f t="shared" si="91"/>
        <v>Ja</v>
      </c>
      <c r="V93" s="43" t="str">
        <f t="shared" si="91"/>
        <v>Ja</v>
      </c>
      <c r="W93" s="43" t="str">
        <f t="shared" si="91"/>
        <v>Nee</v>
      </c>
      <c r="X93" s="43" t="str">
        <f t="shared" si="91"/>
        <v>Ja</v>
      </c>
      <c r="Y93" s="43" t="str">
        <f t="shared" si="91"/>
        <v>Nee</v>
      </c>
      <c r="Z93" s="43" t="str">
        <f t="shared" si="91"/>
        <v>Nee</v>
      </c>
      <c r="AA93" s="43" t="str">
        <f t="shared" si="92"/>
        <v>Optie</v>
      </c>
      <c r="AB93" s="43" t="str">
        <f t="shared" si="92"/>
        <v>Nee</v>
      </c>
      <c r="AC93" s="43" t="str">
        <f t="shared" si="92"/>
        <v>Nvt</v>
      </c>
      <c r="AD93" s="43" t="str">
        <f t="shared" si="92"/>
        <v>Nvt</v>
      </c>
      <c r="AE93" s="43" t="str">
        <f t="shared" si="92"/>
        <v>Nvt</v>
      </c>
      <c r="AF93" s="43" t="str">
        <f t="shared" si="92"/>
        <v>Nvt</v>
      </c>
      <c r="AG93" s="43" t="str">
        <f t="shared" si="92"/>
        <v>Nvt</v>
      </c>
      <c r="AH93" s="43" t="str">
        <f t="shared" si="92"/>
        <v>Nvt</v>
      </c>
      <c r="AI93" s="43" t="str">
        <f t="shared" si="92"/>
        <v>Nvt</v>
      </c>
      <c r="AJ93" s="43" t="str">
        <f t="shared" si="92"/>
        <v>Nvt</v>
      </c>
      <c r="AK93" s="43" t="str">
        <f t="shared" si="93"/>
        <v>Nvt</v>
      </c>
      <c r="AL93" s="43" t="str">
        <f t="shared" si="93"/>
        <v>Nvt</v>
      </c>
      <c r="AM93" s="43" t="str">
        <f t="shared" si="93"/>
        <v>Nvt</v>
      </c>
      <c r="AN93" s="43" t="str">
        <f t="shared" si="93"/>
        <v>Nvt</v>
      </c>
      <c r="AO93" s="43" t="str">
        <f t="shared" si="93"/>
        <v>Nvt</v>
      </c>
      <c r="AP93" s="43" t="str">
        <f t="shared" si="93"/>
        <v>Nvt</v>
      </c>
      <c r="AQ93" s="43" t="str">
        <f t="shared" si="93"/>
        <v>Nvt</v>
      </c>
      <c r="AR93" s="43" t="str">
        <f t="shared" si="93"/>
        <v>Nvt</v>
      </c>
      <c r="AS93" s="43" t="str">
        <f t="shared" si="93"/>
        <v>Nvt</v>
      </c>
      <c r="AT93" s="43" t="str">
        <f t="shared" si="93"/>
        <v>Nvt</v>
      </c>
      <c r="AU93" s="43" t="str">
        <f t="shared" si="94"/>
        <v>Nvt</v>
      </c>
      <c r="AV93" s="43" t="str">
        <f t="shared" si="94"/>
        <v>Nvt</v>
      </c>
      <c r="AW93" s="43" t="str">
        <f t="shared" si="94"/>
        <v>Nvt</v>
      </c>
      <c r="AX93" s="43" t="str">
        <f t="shared" si="94"/>
        <v>Ja</v>
      </c>
      <c r="AY93" s="43" t="str">
        <f t="shared" si="94"/>
        <v>Ja</v>
      </c>
      <c r="AZ93" s="43" t="str">
        <f t="shared" si="94"/>
        <v>Nee</v>
      </c>
      <c r="BA93" s="43" t="str">
        <f t="shared" si="94"/>
        <v>Ja</v>
      </c>
      <c r="BB93" s="43" t="str">
        <f t="shared" si="94"/>
        <v>Ja</v>
      </c>
      <c r="BC93" s="43" t="str">
        <f t="shared" si="94"/>
        <v>Optie</v>
      </c>
      <c r="BD93" s="43" t="str">
        <f t="shared" si="94"/>
        <v>Ja</v>
      </c>
      <c r="BE93" s="43" t="str">
        <f t="shared" si="94"/>
        <v>Ja</v>
      </c>
      <c r="BF93" s="43" t="str">
        <f t="shared" si="94"/>
        <v>Nvt</v>
      </c>
      <c r="BG93" s="43" t="str">
        <f t="shared" si="94"/>
        <v>Nvt</v>
      </c>
      <c r="BH93" s="129" t="s">
        <v>878</v>
      </c>
      <c r="BI93" s="43" t="str">
        <f t="shared" si="95"/>
        <v>Ja</v>
      </c>
      <c r="BJ93" s="43" t="str">
        <f t="shared" si="95"/>
        <v>Ja</v>
      </c>
      <c r="BK93" s="43" t="str">
        <f t="shared" si="95"/>
        <v>Optie</v>
      </c>
      <c r="BL93" s="43" t="str">
        <f t="shared" si="95"/>
        <v>Ja</v>
      </c>
      <c r="BM93" s="43" t="str">
        <f t="shared" si="95"/>
        <v>Ja</v>
      </c>
      <c r="BN93" s="43" t="str">
        <f t="shared" si="95"/>
        <v>Ja</v>
      </c>
      <c r="BO93" s="43" t="str">
        <f t="shared" si="95"/>
        <v>Nee</v>
      </c>
      <c r="BP93" s="43" t="str">
        <f t="shared" si="95"/>
        <v>Ja</v>
      </c>
      <c r="BQ93" s="43" t="str">
        <f t="shared" si="95"/>
        <v>Nee</v>
      </c>
      <c r="BR93" s="43" t="str">
        <f t="shared" si="95"/>
        <v>Nee</v>
      </c>
      <c r="BS93" s="43" t="str">
        <f t="shared" si="96"/>
        <v>Ja</v>
      </c>
      <c r="BT93" s="43" t="str">
        <f t="shared" si="96"/>
        <v>Ja</v>
      </c>
      <c r="BU93" s="43" t="str">
        <f t="shared" si="96"/>
        <v>Ja</v>
      </c>
      <c r="BV93" s="43" t="str">
        <f t="shared" si="96"/>
        <v>Ja</v>
      </c>
      <c r="BW93" s="43" t="str">
        <f t="shared" si="96"/>
        <v>Ja</v>
      </c>
      <c r="BX93" s="43" t="str">
        <f t="shared" si="96"/>
        <v>Nee</v>
      </c>
      <c r="BY93" s="43" t="str">
        <f t="shared" si="96"/>
        <v>Ja</v>
      </c>
      <c r="BZ93" s="43" t="str">
        <f t="shared" si="96"/>
        <v>Optie</v>
      </c>
      <c r="CA93" s="43" t="str">
        <f t="shared" si="96"/>
        <v>Ja</v>
      </c>
      <c r="CB93" s="43" t="str">
        <f t="shared" si="96"/>
        <v>Ja</v>
      </c>
      <c r="CC93" s="43" t="str">
        <f t="shared" si="97"/>
        <v>Nee</v>
      </c>
      <c r="CD93" s="43" t="str">
        <f t="shared" si="97"/>
        <v>Ja</v>
      </c>
      <c r="CE93" s="43" t="str">
        <f t="shared" si="97"/>
        <v>Nee</v>
      </c>
      <c r="CF93" s="43" t="str">
        <f t="shared" si="97"/>
        <v>Nvt</v>
      </c>
      <c r="CG93" s="43" t="str">
        <f t="shared" si="97"/>
        <v>Nvt</v>
      </c>
      <c r="CH93" s="43" t="str">
        <f t="shared" si="97"/>
        <v>Nvt</v>
      </c>
      <c r="CI93" s="43" t="str">
        <f t="shared" si="97"/>
        <v>Nvt</v>
      </c>
      <c r="CJ93" s="43" t="str">
        <f t="shared" si="97"/>
        <v>Nvt</v>
      </c>
      <c r="CK93" s="43" t="str">
        <f t="shared" si="97"/>
        <v>Nvt</v>
      </c>
      <c r="CL93" s="43" t="str">
        <f t="shared" si="97"/>
        <v>Nvt</v>
      </c>
      <c r="CM93" s="43" t="str">
        <f t="shared" si="98"/>
        <v>Nvt</v>
      </c>
      <c r="CN93" s="43" t="str">
        <f t="shared" si="98"/>
        <v>Nvt</v>
      </c>
      <c r="CO93" s="43" t="str">
        <f t="shared" si="98"/>
        <v>Nvt</v>
      </c>
      <c r="CP93" s="43" t="str">
        <f t="shared" si="98"/>
        <v>Nvt</v>
      </c>
      <c r="CQ93" s="43" t="str">
        <f t="shared" si="98"/>
        <v>Nvt</v>
      </c>
      <c r="CR93" s="43" t="str">
        <f t="shared" si="98"/>
        <v>Nvt</v>
      </c>
      <c r="CS93" s="43" t="str">
        <f t="shared" si="98"/>
        <v>Nvt</v>
      </c>
      <c r="CT93" s="43" t="str">
        <f t="shared" si="98"/>
        <v>Nvt</v>
      </c>
      <c r="CU93" s="43" t="str">
        <f t="shared" si="98"/>
        <v>Nvt</v>
      </c>
      <c r="CV93" s="43" t="str">
        <f t="shared" si="98"/>
        <v>Nvt</v>
      </c>
      <c r="CW93" s="43" t="str">
        <f t="shared" si="99"/>
        <v>Nvt</v>
      </c>
      <c r="CX93" s="43" t="str">
        <f t="shared" si="99"/>
        <v>Nvt</v>
      </c>
      <c r="CY93" s="43" t="str">
        <f t="shared" si="99"/>
        <v>Nvt</v>
      </c>
      <c r="CZ93" s="43" t="str">
        <f t="shared" si="99"/>
        <v>Nvt</v>
      </c>
      <c r="DA93" s="43" t="str">
        <f t="shared" si="99"/>
        <v>Nvt</v>
      </c>
      <c r="DB93" s="43" t="str">
        <f t="shared" si="99"/>
        <v>Nvt</v>
      </c>
      <c r="DC93" s="43" t="str">
        <f t="shared" si="99"/>
        <v>Nvt</v>
      </c>
      <c r="DD93" s="43" t="str">
        <f t="shared" si="99"/>
        <v>Nvt</v>
      </c>
      <c r="DE93" s="43" t="str">
        <f t="shared" si="99"/>
        <v>Nvt</v>
      </c>
      <c r="DF93" s="43" t="str">
        <f t="shared" si="99"/>
        <v>Nvt</v>
      </c>
      <c r="DG93" s="43" t="str">
        <f t="shared" si="100"/>
        <v>Nvt</v>
      </c>
      <c r="DH93" s="43" t="str">
        <f t="shared" si="100"/>
        <v>Nvt</v>
      </c>
      <c r="DI93" s="43" t="str">
        <f t="shared" si="100"/>
        <v>Nvt</v>
      </c>
      <c r="DJ93" s="43" t="str">
        <f t="shared" si="100"/>
        <v>Nvt</v>
      </c>
      <c r="DK93" s="43" t="str">
        <f t="shared" si="100"/>
        <v>Nvt</v>
      </c>
      <c r="DL93" s="43" t="str">
        <f t="shared" si="100"/>
        <v>Nvt</v>
      </c>
      <c r="DM93" s="43" t="str">
        <f t="shared" si="100"/>
        <v>Nvt</v>
      </c>
      <c r="DN93" s="43" t="str">
        <f t="shared" si="100"/>
        <v>Nvt</v>
      </c>
      <c r="DO93" s="43" t="str">
        <f t="shared" si="100"/>
        <v>Nvt</v>
      </c>
      <c r="DP93" s="43" t="str">
        <f t="shared" si="100"/>
        <v>Nvt</v>
      </c>
      <c r="DQ93" s="43" t="str">
        <f t="shared" si="101"/>
        <v>Nvt</v>
      </c>
      <c r="DR93" s="43" t="str">
        <f t="shared" si="101"/>
        <v>Nvt</v>
      </c>
      <c r="DS93" s="43" t="str">
        <f t="shared" si="101"/>
        <v>Nvt</v>
      </c>
      <c r="DT93" s="43" t="str">
        <f t="shared" si="101"/>
        <v>Nvt</v>
      </c>
      <c r="DU93" s="43" t="str">
        <f t="shared" si="101"/>
        <v>Nvt</v>
      </c>
      <c r="DV93" s="43" t="str">
        <f t="shared" si="101"/>
        <v>Nvt</v>
      </c>
      <c r="DW93" s="43" t="str">
        <f t="shared" si="101"/>
        <v>Nvt</v>
      </c>
      <c r="DX93" s="43" t="str">
        <f t="shared" si="101"/>
        <v>Nvt</v>
      </c>
      <c r="DY93" s="43" t="str">
        <f t="shared" si="101"/>
        <v>Nvt</v>
      </c>
      <c r="DZ93" s="43" t="str">
        <f t="shared" si="101"/>
        <v>Nvt</v>
      </c>
      <c r="EA93" s="43" t="str">
        <f t="shared" si="102"/>
        <v>Nvt</v>
      </c>
      <c r="EB93" s="43" t="str">
        <f t="shared" si="102"/>
        <v>Nvt</v>
      </c>
      <c r="EC93" s="43" t="str">
        <f t="shared" si="102"/>
        <v>Nvt</v>
      </c>
      <c r="ED93" s="43" t="str">
        <f t="shared" si="102"/>
        <v>Ja</v>
      </c>
      <c r="EE93" s="43" t="str">
        <f t="shared" si="102"/>
        <v>Ja</v>
      </c>
      <c r="EF93" s="43" t="str">
        <f t="shared" si="102"/>
        <v>Ja</v>
      </c>
      <c r="EG93" s="43" t="str">
        <f t="shared" si="102"/>
        <v>Nee</v>
      </c>
      <c r="EH93" s="43" t="str">
        <f t="shared" si="102"/>
        <v>Nvt</v>
      </c>
      <c r="EI93" s="43" t="str">
        <f t="shared" si="102"/>
        <v>Nvt</v>
      </c>
      <c r="EJ93" s="43" t="str">
        <f t="shared" si="102"/>
        <v>Nvt</v>
      </c>
      <c r="EK93" s="43" t="str">
        <f t="shared" si="103"/>
        <v>Nvt</v>
      </c>
      <c r="EL93" s="43" t="str">
        <f t="shared" si="103"/>
        <v>Nvt</v>
      </c>
      <c r="EM93" s="43" t="str">
        <f t="shared" si="103"/>
        <v>Nee</v>
      </c>
      <c r="EN93" s="43" t="str">
        <f t="shared" si="103"/>
        <v>Nvt</v>
      </c>
      <c r="EO93" s="43" t="str">
        <f t="shared" si="103"/>
        <v>Nee</v>
      </c>
      <c r="EP93" s="43" t="str">
        <f t="shared" si="103"/>
        <v>Nvt</v>
      </c>
      <c r="EQ93" s="43" t="str">
        <f t="shared" si="103"/>
        <v>Nee</v>
      </c>
      <c r="ER93" s="43" t="str">
        <f t="shared" si="103"/>
        <v>Nee</v>
      </c>
      <c r="ES93" s="43" t="str">
        <f t="shared" si="103"/>
        <v>Nvt</v>
      </c>
      <c r="ET93" s="43" t="str">
        <f t="shared" si="103"/>
        <v>Nvt</v>
      </c>
      <c r="EU93" s="43" t="str">
        <f t="shared" si="104"/>
        <v>Nvt</v>
      </c>
      <c r="EV93" s="43" t="str">
        <f t="shared" si="104"/>
        <v>Nvt</v>
      </c>
      <c r="EW93" s="43" t="str">
        <f t="shared" si="104"/>
        <v>Nee</v>
      </c>
      <c r="EX93" s="43" t="str">
        <f t="shared" si="104"/>
        <v>Nvt</v>
      </c>
      <c r="EY93" s="43" t="str">
        <f t="shared" si="104"/>
        <v>Nvt</v>
      </c>
      <c r="EZ93" s="43" t="str">
        <f t="shared" si="104"/>
        <v>Nvt</v>
      </c>
      <c r="FA93" s="43" t="str">
        <f t="shared" si="104"/>
        <v>Nvt</v>
      </c>
      <c r="FB93" s="43" t="str">
        <f t="shared" si="104"/>
        <v>Nvt</v>
      </c>
      <c r="FC93" s="43" t="str">
        <f t="shared" si="104"/>
        <v>Nvt</v>
      </c>
      <c r="FD93" s="43" t="str">
        <f t="shared" si="104"/>
        <v>Nee</v>
      </c>
      <c r="FE93" s="43" t="str">
        <f t="shared" si="105"/>
        <v>Nvt</v>
      </c>
      <c r="FF93" s="43" t="str">
        <f t="shared" si="105"/>
        <v>Nvt</v>
      </c>
      <c r="FG93" s="43" t="str">
        <f t="shared" si="105"/>
        <v>Nvt</v>
      </c>
      <c r="FH93" s="43" t="str">
        <f t="shared" si="105"/>
        <v>Ja</v>
      </c>
      <c r="FI93" s="43" t="str">
        <f t="shared" si="105"/>
        <v>Ja</v>
      </c>
      <c r="FJ93" s="43" t="str">
        <f t="shared" si="105"/>
        <v>Ja</v>
      </c>
      <c r="FK93" s="43" t="str">
        <f t="shared" si="105"/>
        <v>Ja</v>
      </c>
      <c r="FL93" s="43" t="str">
        <f t="shared" si="105"/>
        <v>Ja</v>
      </c>
      <c r="FM93" s="43" t="str">
        <f t="shared" si="105"/>
        <v>Optie</v>
      </c>
      <c r="FN93" s="43" t="str">
        <f t="shared" si="105"/>
        <v>Optie</v>
      </c>
      <c r="FO93" s="43" t="str">
        <f t="shared" si="106"/>
        <v>Optie</v>
      </c>
      <c r="FP93" s="43" t="str">
        <f t="shared" si="106"/>
        <v>Optie</v>
      </c>
      <c r="FQ93" s="43" t="str">
        <f t="shared" si="106"/>
        <v>Nee</v>
      </c>
      <c r="FR93" s="43" t="str">
        <f t="shared" si="106"/>
        <v>Nee</v>
      </c>
      <c r="FS93" s="43" t="str">
        <f t="shared" si="106"/>
        <v>Nvt</v>
      </c>
      <c r="FT93" s="43" t="str">
        <f t="shared" si="106"/>
        <v>Nvt</v>
      </c>
      <c r="FU93" s="43" t="str">
        <f t="shared" si="106"/>
        <v>Nvt</v>
      </c>
      <c r="FV93" s="43" t="str">
        <f t="shared" si="106"/>
        <v>Nvt</v>
      </c>
      <c r="FW93" s="43" t="str">
        <f t="shared" si="106"/>
        <v>Nvt</v>
      </c>
      <c r="FX93" s="43" t="str">
        <f t="shared" si="106"/>
        <v>Nvt</v>
      </c>
      <c r="FY93" s="43" t="str">
        <f t="shared" si="107"/>
        <v>Ja</v>
      </c>
      <c r="FZ93" s="43" t="str">
        <f t="shared" si="107"/>
        <v>Ja</v>
      </c>
      <c r="GA93" s="43" t="str">
        <f t="shared" si="107"/>
        <v>Ja</v>
      </c>
      <c r="GB93" s="43" t="str">
        <f t="shared" si="107"/>
        <v>Ja</v>
      </c>
      <c r="GC93" s="43" t="str">
        <f t="shared" si="107"/>
        <v>Ja</v>
      </c>
      <c r="GD93" s="43" t="str">
        <f t="shared" si="107"/>
        <v>Ja</v>
      </c>
      <c r="GE93" s="43" t="str">
        <f t="shared" si="107"/>
        <v>Ja</v>
      </c>
      <c r="GF93" s="43" t="str">
        <f t="shared" si="107"/>
        <v>Nee</v>
      </c>
    </row>
    <row r="94" spans="1:188" x14ac:dyDescent="0.3">
      <c r="A94" s="43"/>
      <c r="B94" s="47" t="s">
        <v>738</v>
      </c>
      <c r="C94" s="47" t="s">
        <v>502</v>
      </c>
      <c r="D94" s="43" t="s">
        <v>337</v>
      </c>
      <c r="E94" s="45" t="s">
        <v>329</v>
      </c>
      <c r="F94" s="43" t="s">
        <v>433</v>
      </c>
      <c r="G94" s="43" t="s">
        <v>495</v>
      </c>
      <c r="H94" s="43" t="s">
        <v>497</v>
      </c>
      <c r="I94" s="119" t="s">
        <v>496</v>
      </c>
      <c r="J94" s="119" t="s">
        <v>829</v>
      </c>
      <c r="K94" s="119" t="s">
        <v>844</v>
      </c>
      <c r="L94" s="50">
        <v>7</v>
      </c>
      <c r="M94" s="119"/>
      <c r="N94" s="119"/>
      <c r="O94" s="119"/>
      <c r="P94" s="129" t="s">
        <v>507</v>
      </c>
      <c r="Q94" s="43" t="str">
        <f t="shared" ref="Q94:Z103" si="108">IF((VLOOKUP($F94,$O$11:$BG$16,Q$10,FALSE))="Ja","Ja",IF((VLOOKUP($E94,$O$17:$BG$23,Q$10,FALSE))="Ja","Ja",IF((VLOOKUP($F94,$O$11:$BG$16,Q$10,FALSE))="Optie","Optie",IF((VLOOKUP($E94,$O$17:$BG$23,Q$10,FALSE))="Optie","Optie",IF((VLOOKUP($F94,$O$11:$BG$16,Q$10,FALSE))="Nee","Nee",IF((VLOOKUP($E94,$O$17:$BG$23,Q$10,FALSE))= "Nee","Nee",IF((VLOOKUP($F94,$O$11:$BG$16,Q$10,FALSE))="Nvt","Nvt",IF((VLOOKUP($E94,$O$17:$BG$23,Q$10,FALSE))="Nvt","Nvt","Fout"))))))))</f>
        <v>Ja</v>
      </c>
      <c r="R94" s="43" t="str">
        <f t="shared" si="108"/>
        <v>Ja</v>
      </c>
      <c r="S94" s="43" t="str">
        <f t="shared" si="108"/>
        <v>Optie</v>
      </c>
      <c r="T94" s="43" t="str">
        <f t="shared" si="108"/>
        <v>Ja</v>
      </c>
      <c r="U94" s="43" t="str">
        <f t="shared" si="108"/>
        <v>Ja</v>
      </c>
      <c r="V94" s="43" t="str">
        <f t="shared" si="108"/>
        <v>Ja</v>
      </c>
      <c r="W94" s="43" t="str">
        <f t="shared" si="108"/>
        <v>Nee</v>
      </c>
      <c r="X94" s="43" t="str">
        <f t="shared" si="108"/>
        <v>Ja</v>
      </c>
      <c r="Y94" s="43" t="str">
        <f t="shared" si="108"/>
        <v>Nee</v>
      </c>
      <c r="Z94" s="43" t="str">
        <f t="shared" si="108"/>
        <v>Nee</v>
      </c>
      <c r="AA94" s="43" t="str">
        <f t="shared" ref="AA94:AJ103" si="109">IF((VLOOKUP($F94,$O$11:$BG$16,AA$10,FALSE))="Ja","Ja",IF((VLOOKUP($E94,$O$17:$BG$23,AA$10,FALSE))="Ja","Ja",IF((VLOOKUP($F94,$O$11:$BG$16,AA$10,FALSE))="Optie","Optie",IF((VLOOKUP($E94,$O$17:$BG$23,AA$10,FALSE))="Optie","Optie",IF((VLOOKUP($F94,$O$11:$BG$16,AA$10,FALSE))="Nee","Nee",IF((VLOOKUP($E94,$O$17:$BG$23,AA$10,FALSE))= "Nee","Nee",IF((VLOOKUP($F94,$O$11:$BG$16,AA$10,FALSE))="Nvt","Nvt",IF((VLOOKUP($E94,$O$17:$BG$23,AA$10,FALSE))="Nvt","Nvt","Fout"))))))))</f>
        <v>Optie</v>
      </c>
      <c r="AB94" s="43" t="str">
        <f t="shared" si="109"/>
        <v>Nee</v>
      </c>
      <c r="AC94" s="43" t="str">
        <f t="shared" si="109"/>
        <v>Nvt</v>
      </c>
      <c r="AD94" s="43" t="str">
        <f t="shared" si="109"/>
        <v>Nvt</v>
      </c>
      <c r="AE94" s="43" t="str">
        <f t="shared" si="109"/>
        <v>Nvt</v>
      </c>
      <c r="AF94" s="43" t="str">
        <f t="shared" si="109"/>
        <v>Nvt</v>
      </c>
      <c r="AG94" s="43" t="str">
        <f t="shared" si="109"/>
        <v>Nvt</v>
      </c>
      <c r="AH94" s="43" t="str">
        <f t="shared" si="109"/>
        <v>Nvt</v>
      </c>
      <c r="AI94" s="43" t="str">
        <f t="shared" si="109"/>
        <v>Nvt</v>
      </c>
      <c r="AJ94" s="43" t="str">
        <f t="shared" si="109"/>
        <v>Nvt</v>
      </c>
      <c r="AK94" s="43" t="str">
        <f t="shared" ref="AK94:AT103" si="110">IF((VLOOKUP($F94,$O$11:$BG$16,AK$10,FALSE))="Ja","Ja",IF((VLOOKUP($E94,$O$17:$BG$23,AK$10,FALSE))="Ja","Ja",IF((VLOOKUP($F94,$O$11:$BG$16,AK$10,FALSE))="Optie","Optie",IF((VLOOKUP($E94,$O$17:$BG$23,AK$10,FALSE))="Optie","Optie",IF((VLOOKUP($F94,$O$11:$BG$16,AK$10,FALSE))="Nee","Nee",IF((VLOOKUP($E94,$O$17:$BG$23,AK$10,FALSE))= "Nee","Nee",IF((VLOOKUP($F94,$O$11:$BG$16,AK$10,FALSE))="Nvt","Nvt",IF((VLOOKUP($E94,$O$17:$BG$23,AK$10,FALSE))="Nvt","Nvt","Fout"))))))))</f>
        <v>Nvt</v>
      </c>
      <c r="AL94" s="43" t="str">
        <f t="shared" si="110"/>
        <v>Nvt</v>
      </c>
      <c r="AM94" s="43" t="str">
        <f t="shared" si="110"/>
        <v>Nvt</v>
      </c>
      <c r="AN94" s="43" t="str">
        <f t="shared" si="110"/>
        <v>Nvt</v>
      </c>
      <c r="AO94" s="43" t="str">
        <f t="shared" si="110"/>
        <v>Nvt</v>
      </c>
      <c r="AP94" s="43" t="str">
        <f t="shared" si="110"/>
        <v>Nvt</v>
      </c>
      <c r="AQ94" s="43" t="str">
        <f t="shared" si="110"/>
        <v>Nvt</v>
      </c>
      <c r="AR94" s="43" t="str">
        <f t="shared" si="110"/>
        <v>Nvt</v>
      </c>
      <c r="AS94" s="43" t="str">
        <f t="shared" si="110"/>
        <v>Nvt</v>
      </c>
      <c r="AT94" s="43" t="str">
        <f t="shared" si="110"/>
        <v>Nvt</v>
      </c>
      <c r="AU94" s="43" t="str">
        <f t="shared" ref="AU94:BG103" si="111">IF((VLOOKUP($F94,$O$11:$BG$16,AU$10,FALSE))="Ja","Ja",IF((VLOOKUP($E94,$O$17:$BG$23,AU$10,FALSE))="Ja","Ja",IF((VLOOKUP($F94,$O$11:$BG$16,AU$10,FALSE))="Optie","Optie",IF((VLOOKUP($E94,$O$17:$BG$23,AU$10,FALSE))="Optie","Optie",IF((VLOOKUP($F94,$O$11:$BG$16,AU$10,FALSE))="Nee","Nee",IF((VLOOKUP($E94,$O$17:$BG$23,AU$10,FALSE))= "Nee","Nee",IF((VLOOKUP($F94,$O$11:$BG$16,AU$10,FALSE))="Nvt","Nvt",IF((VLOOKUP($E94,$O$17:$BG$23,AU$10,FALSE))="Nvt","Nvt","Fout"))))))))</f>
        <v>Nvt</v>
      </c>
      <c r="AV94" s="43" t="str">
        <f t="shared" si="111"/>
        <v>Nvt</v>
      </c>
      <c r="AW94" s="43" t="str">
        <f t="shared" si="111"/>
        <v>Nvt</v>
      </c>
      <c r="AX94" s="43" t="str">
        <f t="shared" si="111"/>
        <v>Ja</v>
      </c>
      <c r="AY94" s="43" t="str">
        <f t="shared" si="111"/>
        <v>Ja</v>
      </c>
      <c r="AZ94" s="43" t="str">
        <f t="shared" si="111"/>
        <v>Nee</v>
      </c>
      <c r="BA94" s="43" t="str">
        <f t="shared" si="111"/>
        <v>Ja</v>
      </c>
      <c r="BB94" s="43" t="str">
        <f t="shared" si="111"/>
        <v>Ja</v>
      </c>
      <c r="BC94" s="43" t="str">
        <f t="shared" si="111"/>
        <v>Optie</v>
      </c>
      <c r="BD94" s="43" t="str">
        <f t="shared" si="111"/>
        <v>Ja</v>
      </c>
      <c r="BE94" s="43" t="str">
        <f t="shared" si="111"/>
        <v>Ja</v>
      </c>
      <c r="BF94" s="43" t="str">
        <f t="shared" si="111"/>
        <v>Nvt</v>
      </c>
      <c r="BG94" s="43" t="str">
        <f t="shared" si="111"/>
        <v>Nvt</v>
      </c>
      <c r="BH94" s="129" t="s">
        <v>878</v>
      </c>
      <c r="BI94" s="43" t="str">
        <f t="shared" ref="BI94:BR103" si="112">IF((VLOOKUP($D94,$O$24:$GF$33,BI$10,FALSE))="Ja","Ja",IF((VLOOKUP($E94,$O$17:$GF$23,BI$10,FALSE))="Ja","Ja",IF((VLOOKUP($D94,$O$24:$GF$33,BI$10,FALSE))="Optie","Optie",IF((VLOOKUP($E94,$O$17:$GF$23,BI$10,FALSE))="Optie","Optie",IF((VLOOKUP($D94,$O$24:$GF$33,BI$10,FALSE))="Nee","Nee",IF((VLOOKUP($E94,$O$17:$GF$23,BI$10,FALSE))= "Nee","Nee",IF((VLOOKUP($D94,$O$24:$GF$33,BI$10,FALSE))="Nvt","Nvt",IF((VLOOKUP($E94,$O$17:$GF$23,BI$10,FALSE))="Nvt","Nvt","Fout"))))))))</f>
        <v>Ja</v>
      </c>
      <c r="BJ94" s="43" t="str">
        <f t="shared" si="112"/>
        <v>Ja</v>
      </c>
      <c r="BK94" s="43" t="str">
        <f t="shared" si="112"/>
        <v>Optie</v>
      </c>
      <c r="BL94" s="43" t="str">
        <f t="shared" si="112"/>
        <v>Ja</v>
      </c>
      <c r="BM94" s="43" t="str">
        <f t="shared" si="112"/>
        <v>Ja</v>
      </c>
      <c r="BN94" s="43" t="str">
        <f t="shared" si="112"/>
        <v>Ja</v>
      </c>
      <c r="BO94" s="43" t="str">
        <f t="shared" si="112"/>
        <v>Nee</v>
      </c>
      <c r="BP94" s="43" t="str">
        <f t="shared" si="112"/>
        <v>Ja</v>
      </c>
      <c r="BQ94" s="43" t="str">
        <f t="shared" si="112"/>
        <v>Nee</v>
      </c>
      <c r="BR94" s="43" t="str">
        <f t="shared" si="112"/>
        <v>Nee</v>
      </c>
      <c r="BS94" s="43" t="str">
        <f t="shared" ref="BS94:CB103" si="113">IF((VLOOKUP($D94,$O$24:$GF$33,BS$10,FALSE))="Ja","Ja",IF((VLOOKUP($E94,$O$17:$GF$23,BS$10,FALSE))="Ja","Ja",IF((VLOOKUP($D94,$O$24:$GF$33,BS$10,FALSE))="Optie","Optie",IF((VLOOKUP($E94,$O$17:$GF$23,BS$10,FALSE))="Optie","Optie",IF((VLOOKUP($D94,$O$24:$GF$33,BS$10,FALSE))="Nee","Nee",IF((VLOOKUP($E94,$O$17:$GF$23,BS$10,FALSE))= "Nee","Nee",IF((VLOOKUP($D94,$O$24:$GF$33,BS$10,FALSE))="Nvt","Nvt",IF((VLOOKUP($E94,$O$17:$GF$23,BS$10,FALSE))="Nvt","Nvt","Fout"))))))))</f>
        <v>Ja</v>
      </c>
      <c r="BT94" s="43" t="str">
        <f t="shared" si="113"/>
        <v>Ja</v>
      </c>
      <c r="BU94" s="43" t="str">
        <f t="shared" si="113"/>
        <v>Ja</v>
      </c>
      <c r="BV94" s="43" t="str">
        <f t="shared" si="113"/>
        <v>Ja</v>
      </c>
      <c r="BW94" s="43" t="str">
        <f t="shared" si="113"/>
        <v>Ja</v>
      </c>
      <c r="BX94" s="43" t="str">
        <f t="shared" si="113"/>
        <v>Nee</v>
      </c>
      <c r="BY94" s="43" t="str">
        <f t="shared" si="113"/>
        <v>Ja</v>
      </c>
      <c r="BZ94" s="43" t="str">
        <f t="shared" si="113"/>
        <v>Optie</v>
      </c>
      <c r="CA94" s="43" t="str">
        <f t="shared" si="113"/>
        <v>Ja</v>
      </c>
      <c r="CB94" s="43" t="str">
        <f t="shared" si="113"/>
        <v>Ja</v>
      </c>
      <c r="CC94" s="43" t="str">
        <f t="shared" ref="CC94:CL103" si="114">IF((VLOOKUP($D94,$O$24:$GF$33,CC$10,FALSE))="Ja","Ja",IF((VLOOKUP($E94,$O$17:$GF$23,CC$10,FALSE))="Ja","Ja",IF((VLOOKUP($D94,$O$24:$GF$33,CC$10,FALSE))="Optie","Optie",IF((VLOOKUP($E94,$O$17:$GF$23,CC$10,FALSE))="Optie","Optie",IF((VLOOKUP($D94,$O$24:$GF$33,CC$10,FALSE))="Nee","Nee",IF((VLOOKUP($E94,$O$17:$GF$23,CC$10,FALSE))= "Nee","Nee",IF((VLOOKUP($D94,$O$24:$GF$33,CC$10,FALSE))="Nvt","Nvt",IF((VLOOKUP($E94,$O$17:$GF$23,CC$10,FALSE))="Nvt","Nvt","Fout"))))))))</f>
        <v>Nee</v>
      </c>
      <c r="CD94" s="43" t="str">
        <f t="shared" si="114"/>
        <v>Ja</v>
      </c>
      <c r="CE94" s="43" t="str">
        <f t="shared" si="114"/>
        <v>Nee</v>
      </c>
      <c r="CF94" s="43" t="str">
        <f t="shared" si="114"/>
        <v>Nvt</v>
      </c>
      <c r="CG94" s="43" t="str">
        <f t="shared" si="114"/>
        <v>Nvt</v>
      </c>
      <c r="CH94" s="43" t="str">
        <f t="shared" si="114"/>
        <v>Nvt</v>
      </c>
      <c r="CI94" s="43" t="str">
        <f t="shared" si="114"/>
        <v>Nvt</v>
      </c>
      <c r="CJ94" s="43" t="str">
        <f t="shared" si="114"/>
        <v>Nvt</v>
      </c>
      <c r="CK94" s="43" t="str">
        <f t="shared" si="114"/>
        <v>Nvt</v>
      </c>
      <c r="CL94" s="43" t="str">
        <f t="shared" si="114"/>
        <v>Nvt</v>
      </c>
      <c r="CM94" s="43" t="str">
        <f t="shared" ref="CM94:CV103" si="115">IF((VLOOKUP($D94,$O$24:$GF$33,CM$10,FALSE))="Ja","Ja",IF((VLOOKUP($E94,$O$17:$GF$23,CM$10,FALSE))="Ja","Ja",IF((VLOOKUP($D94,$O$24:$GF$33,CM$10,FALSE))="Optie","Optie",IF((VLOOKUP($E94,$O$17:$GF$23,CM$10,FALSE))="Optie","Optie",IF((VLOOKUP($D94,$O$24:$GF$33,CM$10,FALSE))="Nee","Nee",IF((VLOOKUP($E94,$O$17:$GF$23,CM$10,FALSE))= "Nee","Nee",IF((VLOOKUP($D94,$O$24:$GF$33,CM$10,FALSE))="Nvt","Nvt",IF((VLOOKUP($E94,$O$17:$GF$23,CM$10,FALSE))="Nvt","Nvt","Fout"))))))))</f>
        <v>Nvt</v>
      </c>
      <c r="CN94" s="43" t="str">
        <f t="shared" si="115"/>
        <v>Nvt</v>
      </c>
      <c r="CO94" s="43" t="str">
        <f t="shared" si="115"/>
        <v>Nvt</v>
      </c>
      <c r="CP94" s="43" t="str">
        <f t="shared" si="115"/>
        <v>Nvt</v>
      </c>
      <c r="CQ94" s="43" t="str">
        <f t="shared" si="115"/>
        <v>Nvt</v>
      </c>
      <c r="CR94" s="43" t="str">
        <f t="shared" si="115"/>
        <v>Nvt</v>
      </c>
      <c r="CS94" s="43" t="str">
        <f t="shared" si="115"/>
        <v>Nvt</v>
      </c>
      <c r="CT94" s="43" t="str">
        <f t="shared" si="115"/>
        <v>Nvt</v>
      </c>
      <c r="CU94" s="43" t="str">
        <f t="shared" si="115"/>
        <v>Nvt</v>
      </c>
      <c r="CV94" s="43" t="str">
        <f t="shared" si="115"/>
        <v>Nvt</v>
      </c>
      <c r="CW94" s="43" t="str">
        <f t="shared" ref="CW94:DF103" si="116">IF((VLOOKUP($D94,$O$24:$GF$33,CW$10,FALSE))="Ja","Ja",IF((VLOOKUP($E94,$O$17:$GF$23,CW$10,FALSE))="Ja","Ja",IF((VLOOKUP($D94,$O$24:$GF$33,CW$10,FALSE))="Optie","Optie",IF((VLOOKUP($E94,$O$17:$GF$23,CW$10,FALSE))="Optie","Optie",IF((VLOOKUP($D94,$O$24:$GF$33,CW$10,FALSE))="Nee","Nee",IF((VLOOKUP($E94,$O$17:$GF$23,CW$10,FALSE))= "Nee","Nee",IF((VLOOKUP($D94,$O$24:$GF$33,CW$10,FALSE))="Nvt","Nvt",IF((VLOOKUP($E94,$O$17:$GF$23,CW$10,FALSE))="Nvt","Nvt","Fout"))))))))</f>
        <v>Nvt</v>
      </c>
      <c r="CX94" s="43" t="str">
        <f t="shared" si="116"/>
        <v>Nvt</v>
      </c>
      <c r="CY94" s="43" t="str">
        <f t="shared" si="116"/>
        <v>Nvt</v>
      </c>
      <c r="CZ94" s="43" t="str">
        <f t="shared" si="116"/>
        <v>Nvt</v>
      </c>
      <c r="DA94" s="43" t="str">
        <f t="shared" si="116"/>
        <v>Nvt</v>
      </c>
      <c r="DB94" s="43" t="str">
        <f t="shared" si="116"/>
        <v>Nvt</v>
      </c>
      <c r="DC94" s="43" t="str">
        <f t="shared" si="116"/>
        <v>Nvt</v>
      </c>
      <c r="DD94" s="43" t="str">
        <f t="shared" si="116"/>
        <v>Nvt</v>
      </c>
      <c r="DE94" s="43" t="str">
        <f t="shared" si="116"/>
        <v>Nvt</v>
      </c>
      <c r="DF94" s="43" t="str">
        <f t="shared" si="116"/>
        <v>Nvt</v>
      </c>
      <c r="DG94" s="43" t="str">
        <f t="shared" ref="DG94:DP103" si="117">IF((VLOOKUP($D94,$O$24:$GF$33,DG$10,FALSE))="Ja","Ja",IF((VLOOKUP($E94,$O$17:$GF$23,DG$10,FALSE))="Ja","Ja",IF((VLOOKUP($D94,$O$24:$GF$33,DG$10,FALSE))="Optie","Optie",IF((VLOOKUP($E94,$O$17:$GF$23,DG$10,FALSE))="Optie","Optie",IF((VLOOKUP($D94,$O$24:$GF$33,DG$10,FALSE))="Nee","Nee",IF((VLOOKUP($E94,$O$17:$GF$23,DG$10,FALSE))= "Nee","Nee",IF((VLOOKUP($D94,$O$24:$GF$33,DG$10,FALSE))="Nvt","Nvt",IF((VLOOKUP($E94,$O$17:$GF$23,DG$10,FALSE))="Nvt","Nvt","Fout"))))))))</f>
        <v>Nvt</v>
      </c>
      <c r="DH94" s="43" t="str">
        <f t="shared" si="117"/>
        <v>Nvt</v>
      </c>
      <c r="DI94" s="43" t="str">
        <f t="shared" si="117"/>
        <v>Nvt</v>
      </c>
      <c r="DJ94" s="43" t="str">
        <f t="shared" si="117"/>
        <v>Nvt</v>
      </c>
      <c r="DK94" s="43" t="str">
        <f t="shared" si="117"/>
        <v>Nvt</v>
      </c>
      <c r="DL94" s="43" t="str">
        <f t="shared" si="117"/>
        <v>Nvt</v>
      </c>
      <c r="DM94" s="43" t="str">
        <f t="shared" si="117"/>
        <v>Nvt</v>
      </c>
      <c r="DN94" s="43" t="str">
        <f t="shared" si="117"/>
        <v>Nvt</v>
      </c>
      <c r="DO94" s="43" t="str">
        <f t="shared" si="117"/>
        <v>Nvt</v>
      </c>
      <c r="DP94" s="43" t="str">
        <f t="shared" si="117"/>
        <v>Nvt</v>
      </c>
      <c r="DQ94" s="43" t="str">
        <f t="shared" ref="DQ94:DZ103" si="118">IF((VLOOKUP($D94,$O$24:$GF$33,DQ$10,FALSE))="Ja","Ja",IF((VLOOKUP($E94,$O$17:$GF$23,DQ$10,FALSE))="Ja","Ja",IF((VLOOKUP($D94,$O$24:$GF$33,DQ$10,FALSE))="Optie","Optie",IF((VLOOKUP($E94,$O$17:$GF$23,DQ$10,FALSE))="Optie","Optie",IF((VLOOKUP($D94,$O$24:$GF$33,DQ$10,FALSE))="Nee","Nee",IF((VLOOKUP($E94,$O$17:$GF$23,DQ$10,FALSE))= "Nee","Nee",IF((VLOOKUP($D94,$O$24:$GF$33,DQ$10,FALSE))="Nvt","Nvt",IF((VLOOKUP($E94,$O$17:$GF$23,DQ$10,FALSE))="Nvt","Nvt","Fout"))))))))</f>
        <v>Nvt</v>
      </c>
      <c r="DR94" s="43" t="str">
        <f t="shared" si="118"/>
        <v>Nvt</v>
      </c>
      <c r="DS94" s="43" t="str">
        <f t="shared" si="118"/>
        <v>Nvt</v>
      </c>
      <c r="DT94" s="43" t="str">
        <f t="shared" si="118"/>
        <v>Nvt</v>
      </c>
      <c r="DU94" s="43" t="str">
        <f t="shared" si="118"/>
        <v>Nvt</v>
      </c>
      <c r="DV94" s="43" t="str">
        <f t="shared" si="118"/>
        <v>Nvt</v>
      </c>
      <c r="DW94" s="43" t="str">
        <f t="shared" si="118"/>
        <v>Nvt</v>
      </c>
      <c r="DX94" s="43" t="str">
        <f t="shared" si="118"/>
        <v>Nvt</v>
      </c>
      <c r="DY94" s="43" t="str">
        <f t="shared" si="118"/>
        <v>Nvt</v>
      </c>
      <c r="DZ94" s="43" t="str">
        <f t="shared" si="118"/>
        <v>Nvt</v>
      </c>
      <c r="EA94" s="43" t="str">
        <f t="shared" ref="EA94:EJ103" si="119">IF((VLOOKUP($D94,$O$24:$GF$33,EA$10,FALSE))="Ja","Ja",IF((VLOOKUP($E94,$O$17:$GF$23,EA$10,FALSE))="Ja","Ja",IF((VLOOKUP($D94,$O$24:$GF$33,EA$10,FALSE))="Optie","Optie",IF((VLOOKUP($E94,$O$17:$GF$23,EA$10,FALSE))="Optie","Optie",IF((VLOOKUP($D94,$O$24:$GF$33,EA$10,FALSE))="Nee","Nee",IF((VLOOKUP($E94,$O$17:$GF$23,EA$10,FALSE))= "Nee","Nee",IF((VLOOKUP($D94,$O$24:$GF$33,EA$10,FALSE))="Nvt","Nvt",IF((VLOOKUP($E94,$O$17:$GF$23,EA$10,FALSE))="Nvt","Nvt","Fout"))))))))</f>
        <v>Nvt</v>
      </c>
      <c r="EB94" s="43" t="str">
        <f t="shared" si="119"/>
        <v>Nvt</v>
      </c>
      <c r="EC94" s="43" t="str">
        <f t="shared" si="119"/>
        <v>Nvt</v>
      </c>
      <c r="ED94" s="43" t="str">
        <f t="shared" si="119"/>
        <v>Ja</v>
      </c>
      <c r="EE94" s="43" t="str">
        <f t="shared" si="119"/>
        <v>Ja</v>
      </c>
      <c r="EF94" s="43" t="str">
        <f t="shared" si="119"/>
        <v>Ja</v>
      </c>
      <c r="EG94" s="43" t="str">
        <f t="shared" si="119"/>
        <v>Nee</v>
      </c>
      <c r="EH94" s="43" t="str">
        <f t="shared" si="119"/>
        <v>Nvt</v>
      </c>
      <c r="EI94" s="43" t="str">
        <f t="shared" si="119"/>
        <v>Nvt</v>
      </c>
      <c r="EJ94" s="43" t="str">
        <f t="shared" si="119"/>
        <v>Nvt</v>
      </c>
      <c r="EK94" s="43" t="str">
        <f t="shared" ref="EK94:ET103" si="120">IF((VLOOKUP($D94,$O$24:$GF$33,EK$10,FALSE))="Ja","Ja",IF((VLOOKUP($E94,$O$17:$GF$23,EK$10,FALSE))="Ja","Ja",IF((VLOOKUP($D94,$O$24:$GF$33,EK$10,FALSE))="Optie","Optie",IF((VLOOKUP($E94,$O$17:$GF$23,EK$10,FALSE))="Optie","Optie",IF((VLOOKUP($D94,$O$24:$GF$33,EK$10,FALSE))="Nee","Nee",IF((VLOOKUP($E94,$O$17:$GF$23,EK$10,FALSE))= "Nee","Nee",IF((VLOOKUP($D94,$O$24:$GF$33,EK$10,FALSE))="Nvt","Nvt",IF((VLOOKUP($E94,$O$17:$GF$23,EK$10,FALSE))="Nvt","Nvt","Fout"))))))))</f>
        <v>Nvt</v>
      </c>
      <c r="EL94" s="43" t="str">
        <f t="shared" si="120"/>
        <v>Nvt</v>
      </c>
      <c r="EM94" s="43" t="str">
        <f t="shared" si="120"/>
        <v>Nee</v>
      </c>
      <c r="EN94" s="43" t="str">
        <f t="shared" si="120"/>
        <v>Nvt</v>
      </c>
      <c r="EO94" s="43" t="str">
        <f t="shared" si="120"/>
        <v>Nee</v>
      </c>
      <c r="EP94" s="43" t="str">
        <f t="shared" si="120"/>
        <v>Nvt</v>
      </c>
      <c r="EQ94" s="43" t="str">
        <f t="shared" si="120"/>
        <v>Nee</v>
      </c>
      <c r="ER94" s="43" t="str">
        <f t="shared" si="120"/>
        <v>Nee</v>
      </c>
      <c r="ES94" s="43" t="str">
        <f t="shared" si="120"/>
        <v>Nvt</v>
      </c>
      <c r="ET94" s="43" t="str">
        <f t="shared" si="120"/>
        <v>Nvt</v>
      </c>
      <c r="EU94" s="43" t="str">
        <f t="shared" ref="EU94:FD103" si="121">IF((VLOOKUP($D94,$O$24:$GF$33,EU$10,FALSE))="Ja","Ja",IF((VLOOKUP($E94,$O$17:$GF$23,EU$10,FALSE))="Ja","Ja",IF((VLOOKUP($D94,$O$24:$GF$33,EU$10,FALSE))="Optie","Optie",IF((VLOOKUP($E94,$O$17:$GF$23,EU$10,FALSE))="Optie","Optie",IF((VLOOKUP($D94,$O$24:$GF$33,EU$10,FALSE))="Nee","Nee",IF((VLOOKUP($E94,$O$17:$GF$23,EU$10,FALSE))= "Nee","Nee",IF((VLOOKUP($D94,$O$24:$GF$33,EU$10,FALSE))="Nvt","Nvt",IF((VLOOKUP($E94,$O$17:$GF$23,EU$10,FALSE))="Nvt","Nvt","Fout"))))))))</f>
        <v>Nvt</v>
      </c>
      <c r="EV94" s="43" t="str">
        <f t="shared" si="121"/>
        <v>Nvt</v>
      </c>
      <c r="EW94" s="43" t="str">
        <f t="shared" si="121"/>
        <v>Nee</v>
      </c>
      <c r="EX94" s="43" t="str">
        <f t="shared" si="121"/>
        <v>Nvt</v>
      </c>
      <c r="EY94" s="43" t="str">
        <f t="shared" si="121"/>
        <v>Nvt</v>
      </c>
      <c r="EZ94" s="43" t="str">
        <f t="shared" si="121"/>
        <v>Nvt</v>
      </c>
      <c r="FA94" s="43" t="str">
        <f t="shared" si="121"/>
        <v>Nvt</v>
      </c>
      <c r="FB94" s="43" t="str">
        <f t="shared" si="121"/>
        <v>Nvt</v>
      </c>
      <c r="FC94" s="43" t="str">
        <f t="shared" si="121"/>
        <v>Nvt</v>
      </c>
      <c r="FD94" s="43" t="str">
        <f t="shared" si="121"/>
        <v>Nee</v>
      </c>
      <c r="FE94" s="43" t="str">
        <f t="shared" ref="FE94:FN103" si="122">IF((VLOOKUP($D94,$O$24:$GF$33,FE$10,FALSE))="Ja","Ja",IF((VLOOKUP($E94,$O$17:$GF$23,FE$10,FALSE))="Ja","Ja",IF((VLOOKUP($D94,$O$24:$GF$33,FE$10,FALSE))="Optie","Optie",IF((VLOOKUP($E94,$O$17:$GF$23,FE$10,FALSE))="Optie","Optie",IF((VLOOKUP($D94,$O$24:$GF$33,FE$10,FALSE))="Nee","Nee",IF((VLOOKUP($E94,$O$17:$GF$23,FE$10,FALSE))= "Nee","Nee",IF((VLOOKUP($D94,$O$24:$GF$33,FE$10,FALSE))="Nvt","Nvt",IF((VLOOKUP($E94,$O$17:$GF$23,FE$10,FALSE))="Nvt","Nvt","Fout"))))))))</f>
        <v>Nvt</v>
      </c>
      <c r="FF94" s="43" t="str">
        <f t="shared" si="122"/>
        <v>Nvt</v>
      </c>
      <c r="FG94" s="43" t="str">
        <f t="shared" si="122"/>
        <v>Nvt</v>
      </c>
      <c r="FH94" s="43" t="str">
        <f t="shared" si="122"/>
        <v>Ja</v>
      </c>
      <c r="FI94" s="43" t="str">
        <f t="shared" si="122"/>
        <v>Ja</v>
      </c>
      <c r="FJ94" s="43" t="str">
        <f t="shared" si="122"/>
        <v>Ja</v>
      </c>
      <c r="FK94" s="43" t="str">
        <f t="shared" si="122"/>
        <v>Ja</v>
      </c>
      <c r="FL94" s="43" t="str">
        <f t="shared" si="122"/>
        <v>Ja</v>
      </c>
      <c r="FM94" s="43" t="str">
        <f t="shared" si="122"/>
        <v>Optie</v>
      </c>
      <c r="FN94" s="43" t="str">
        <f t="shared" si="122"/>
        <v>Optie</v>
      </c>
      <c r="FO94" s="43" t="str">
        <f t="shared" ref="FO94:FX103" si="123">IF((VLOOKUP($D94,$O$24:$GF$33,FO$10,FALSE))="Ja","Ja",IF((VLOOKUP($E94,$O$17:$GF$23,FO$10,FALSE))="Ja","Ja",IF((VLOOKUP($D94,$O$24:$GF$33,FO$10,FALSE))="Optie","Optie",IF((VLOOKUP($E94,$O$17:$GF$23,FO$10,FALSE))="Optie","Optie",IF((VLOOKUP($D94,$O$24:$GF$33,FO$10,FALSE))="Nee","Nee",IF((VLOOKUP($E94,$O$17:$GF$23,FO$10,FALSE))= "Nee","Nee",IF((VLOOKUP($D94,$O$24:$GF$33,FO$10,FALSE))="Nvt","Nvt",IF((VLOOKUP($E94,$O$17:$GF$23,FO$10,FALSE))="Nvt","Nvt","Fout"))))))))</f>
        <v>Optie</v>
      </c>
      <c r="FP94" s="43" t="str">
        <f t="shared" si="123"/>
        <v>Optie</v>
      </c>
      <c r="FQ94" s="43" t="str">
        <f t="shared" si="123"/>
        <v>Nee</v>
      </c>
      <c r="FR94" s="43" t="str">
        <f t="shared" si="123"/>
        <v>Optie</v>
      </c>
      <c r="FS94" s="43" t="str">
        <f t="shared" si="123"/>
        <v>Ja</v>
      </c>
      <c r="FT94" s="43" t="str">
        <f t="shared" si="123"/>
        <v>Ja</v>
      </c>
      <c r="FU94" s="43" t="str">
        <f t="shared" si="123"/>
        <v>Ja</v>
      </c>
      <c r="FV94" s="43" t="str">
        <f t="shared" si="123"/>
        <v>Ja</v>
      </c>
      <c r="FW94" s="43" t="str">
        <f t="shared" si="123"/>
        <v>Optie</v>
      </c>
      <c r="FX94" s="43" t="str">
        <f t="shared" si="123"/>
        <v>Ja</v>
      </c>
      <c r="FY94" s="43" t="str">
        <f t="shared" ref="FY94:GF103" si="124">IF((VLOOKUP($D94,$O$24:$GF$33,FY$10,FALSE))="Ja","Ja",IF((VLOOKUP($E94,$O$17:$GF$23,FY$10,FALSE))="Ja","Ja",IF((VLOOKUP($D94,$O$24:$GF$33,FY$10,FALSE))="Optie","Optie",IF((VLOOKUP($E94,$O$17:$GF$23,FY$10,FALSE))="Optie","Optie",IF((VLOOKUP($D94,$O$24:$GF$33,FY$10,FALSE))="Nee","Nee",IF((VLOOKUP($E94,$O$17:$GF$23,FY$10,FALSE))= "Nee","Nee",IF((VLOOKUP($D94,$O$24:$GF$33,FY$10,FALSE))="Nvt","Nvt",IF((VLOOKUP($E94,$O$17:$GF$23,FY$10,FALSE))="Nvt","Nvt","Fout"))))))))</f>
        <v>Ja</v>
      </c>
      <c r="FZ94" s="43" t="str">
        <f t="shared" si="124"/>
        <v>Ja</v>
      </c>
      <c r="GA94" s="43" t="str">
        <f t="shared" si="124"/>
        <v>Ja</v>
      </c>
      <c r="GB94" s="43" t="str">
        <f t="shared" si="124"/>
        <v>Ja</v>
      </c>
      <c r="GC94" s="43" t="str">
        <f t="shared" si="124"/>
        <v>Ja</v>
      </c>
      <c r="GD94" s="43" t="str">
        <f t="shared" si="124"/>
        <v>Ja</v>
      </c>
      <c r="GE94" s="43" t="str">
        <f t="shared" si="124"/>
        <v>Ja</v>
      </c>
      <c r="GF94" s="43" t="str">
        <f t="shared" si="124"/>
        <v>Nee</v>
      </c>
    </row>
    <row r="95" spans="1:188" x14ac:dyDescent="0.3">
      <c r="A95" s="43"/>
      <c r="B95" s="47" t="s">
        <v>738</v>
      </c>
      <c r="C95" s="47" t="s">
        <v>502</v>
      </c>
      <c r="D95" s="43" t="s">
        <v>337</v>
      </c>
      <c r="E95" s="45" t="s">
        <v>330</v>
      </c>
      <c r="F95" s="43" t="s">
        <v>433</v>
      </c>
      <c r="G95" s="43" t="s">
        <v>495</v>
      </c>
      <c r="H95" s="43" t="s">
        <v>497</v>
      </c>
      <c r="I95" s="119" t="s">
        <v>496</v>
      </c>
      <c r="J95" s="119" t="s">
        <v>831</v>
      </c>
      <c r="K95" s="119" t="s">
        <v>845</v>
      </c>
      <c r="L95" s="50">
        <v>15</v>
      </c>
      <c r="M95" s="119"/>
      <c r="N95" s="119"/>
      <c r="O95" s="119"/>
      <c r="P95" s="129" t="s">
        <v>507</v>
      </c>
      <c r="Q95" s="43" t="str">
        <f t="shared" si="108"/>
        <v>Ja</v>
      </c>
      <c r="R95" s="43" t="str">
        <f t="shared" si="108"/>
        <v>Ja</v>
      </c>
      <c r="S95" s="43" t="str">
        <f t="shared" si="108"/>
        <v>Optie</v>
      </c>
      <c r="T95" s="43" t="str">
        <f t="shared" si="108"/>
        <v>Ja</v>
      </c>
      <c r="U95" s="43" t="str">
        <f t="shared" si="108"/>
        <v>Ja</v>
      </c>
      <c r="V95" s="43" t="str">
        <f t="shared" si="108"/>
        <v>Ja</v>
      </c>
      <c r="W95" s="43" t="str">
        <f t="shared" si="108"/>
        <v>Nee</v>
      </c>
      <c r="X95" s="43" t="str">
        <f t="shared" si="108"/>
        <v>Ja</v>
      </c>
      <c r="Y95" s="43" t="str">
        <f t="shared" si="108"/>
        <v>Nee</v>
      </c>
      <c r="Z95" s="43" t="str">
        <f t="shared" si="108"/>
        <v>Nee</v>
      </c>
      <c r="AA95" s="43" t="str">
        <f t="shared" si="109"/>
        <v>Optie</v>
      </c>
      <c r="AB95" s="43" t="str">
        <f t="shared" si="109"/>
        <v>Nee</v>
      </c>
      <c r="AC95" s="43" t="str">
        <f t="shared" si="109"/>
        <v>Nvt</v>
      </c>
      <c r="AD95" s="43" t="str">
        <f t="shared" si="109"/>
        <v>Nvt</v>
      </c>
      <c r="AE95" s="43" t="str">
        <f t="shared" si="109"/>
        <v>Nvt</v>
      </c>
      <c r="AF95" s="43" t="str">
        <f t="shared" si="109"/>
        <v>Nvt</v>
      </c>
      <c r="AG95" s="43" t="str">
        <f t="shared" si="109"/>
        <v>Nvt</v>
      </c>
      <c r="AH95" s="43" t="str">
        <f t="shared" si="109"/>
        <v>Nvt</v>
      </c>
      <c r="AI95" s="43" t="str">
        <f t="shared" si="109"/>
        <v>Nvt</v>
      </c>
      <c r="AJ95" s="43" t="str">
        <f t="shared" si="109"/>
        <v>Nvt</v>
      </c>
      <c r="AK95" s="43" t="str">
        <f t="shared" si="110"/>
        <v>Nvt</v>
      </c>
      <c r="AL95" s="43" t="str">
        <f t="shared" si="110"/>
        <v>Nvt</v>
      </c>
      <c r="AM95" s="43" t="str">
        <f t="shared" si="110"/>
        <v>Nvt</v>
      </c>
      <c r="AN95" s="43" t="str">
        <f t="shared" si="110"/>
        <v>Nvt</v>
      </c>
      <c r="AO95" s="43" t="str">
        <f t="shared" si="110"/>
        <v>Nvt</v>
      </c>
      <c r="AP95" s="43" t="str">
        <f t="shared" si="110"/>
        <v>Nvt</v>
      </c>
      <c r="AQ95" s="43" t="str">
        <f t="shared" si="110"/>
        <v>Nvt</v>
      </c>
      <c r="AR95" s="43" t="str">
        <f t="shared" si="110"/>
        <v>Nvt</v>
      </c>
      <c r="AS95" s="43" t="str">
        <f t="shared" si="110"/>
        <v>Nvt</v>
      </c>
      <c r="AT95" s="43" t="str">
        <f t="shared" si="110"/>
        <v>Nvt</v>
      </c>
      <c r="AU95" s="43" t="str">
        <f t="shared" si="111"/>
        <v>Nvt</v>
      </c>
      <c r="AV95" s="43" t="str">
        <f t="shared" si="111"/>
        <v>Nvt</v>
      </c>
      <c r="AW95" s="43" t="str">
        <f t="shared" si="111"/>
        <v>Nvt</v>
      </c>
      <c r="AX95" s="43" t="str">
        <f t="shared" si="111"/>
        <v>Ja</v>
      </c>
      <c r="AY95" s="43" t="str">
        <f t="shared" si="111"/>
        <v>Ja</v>
      </c>
      <c r="AZ95" s="43" t="str">
        <f t="shared" si="111"/>
        <v>Nee</v>
      </c>
      <c r="BA95" s="43" t="str">
        <f t="shared" si="111"/>
        <v>Ja</v>
      </c>
      <c r="BB95" s="43" t="str">
        <f t="shared" si="111"/>
        <v>Ja</v>
      </c>
      <c r="BC95" s="43" t="str">
        <f t="shared" si="111"/>
        <v>Optie</v>
      </c>
      <c r="BD95" s="43" t="str">
        <f t="shared" si="111"/>
        <v>Ja</v>
      </c>
      <c r="BE95" s="43" t="str">
        <f t="shared" si="111"/>
        <v>Ja</v>
      </c>
      <c r="BF95" s="43" t="str">
        <f t="shared" si="111"/>
        <v>Nvt</v>
      </c>
      <c r="BG95" s="43" t="str">
        <f t="shared" si="111"/>
        <v>Nvt</v>
      </c>
      <c r="BH95" s="129" t="s">
        <v>878</v>
      </c>
      <c r="BI95" s="43" t="str">
        <f t="shared" si="112"/>
        <v>Ja</v>
      </c>
      <c r="BJ95" s="43" t="str">
        <f t="shared" si="112"/>
        <v>Ja</v>
      </c>
      <c r="BK95" s="43" t="str">
        <f t="shared" si="112"/>
        <v>Optie</v>
      </c>
      <c r="BL95" s="43" t="str">
        <f t="shared" si="112"/>
        <v>Ja</v>
      </c>
      <c r="BM95" s="43" t="str">
        <f t="shared" si="112"/>
        <v>Ja</v>
      </c>
      <c r="BN95" s="43" t="str">
        <f t="shared" si="112"/>
        <v>Ja</v>
      </c>
      <c r="BO95" s="43" t="str">
        <f t="shared" si="112"/>
        <v>Nee</v>
      </c>
      <c r="BP95" s="43" t="str">
        <f t="shared" si="112"/>
        <v>Ja</v>
      </c>
      <c r="BQ95" s="43" t="str">
        <f t="shared" si="112"/>
        <v>Nee</v>
      </c>
      <c r="BR95" s="43" t="str">
        <f t="shared" si="112"/>
        <v>Nee</v>
      </c>
      <c r="BS95" s="43" t="str">
        <f t="shared" si="113"/>
        <v>Ja</v>
      </c>
      <c r="BT95" s="43" t="str">
        <f t="shared" si="113"/>
        <v>Ja</v>
      </c>
      <c r="BU95" s="43" t="str">
        <f t="shared" si="113"/>
        <v>Ja</v>
      </c>
      <c r="BV95" s="43" t="str">
        <f t="shared" si="113"/>
        <v>Ja</v>
      </c>
      <c r="BW95" s="43" t="str">
        <f t="shared" si="113"/>
        <v>Ja</v>
      </c>
      <c r="BX95" s="43" t="str">
        <f t="shared" si="113"/>
        <v>Nee</v>
      </c>
      <c r="BY95" s="43" t="str">
        <f t="shared" si="113"/>
        <v>Ja</v>
      </c>
      <c r="BZ95" s="43" t="str">
        <f t="shared" si="113"/>
        <v>Optie</v>
      </c>
      <c r="CA95" s="43" t="str">
        <f t="shared" si="113"/>
        <v>Ja</v>
      </c>
      <c r="CB95" s="43" t="str">
        <f t="shared" si="113"/>
        <v>Ja</v>
      </c>
      <c r="CC95" s="43" t="str">
        <f t="shared" si="114"/>
        <v>Nee</v>
      </c>
      <c r="CD95" s="43" t="str">
        <f t="shared" si="114"/>
        <v>Ja</v>
      </c>
      <c r="CE95" s="43" t="str">
        <f t="shared" si="114"/>
        <v>Nee</v>
      </c>
      <c r="CF95" s="43" t="str">
        <f t="shared" si="114"/>
        <v>Nvt</v>
      </c>
      <c r="CG95" s="43" t="str">
        <f t="shared" si="114"/>
        <v>Nvt</v>
      </c>
      <c r="CH95" s="43" t="str">
        <f t="shared" si="114"/>
        <v>Nvt</v>
      </c>
      <c r="CI95" s="43" t="str">
        <f t="shared" si="114"/>
        <v>Nvt</v>
      </c>
      <c r="CJ95" s="43" t="str">
        <f t="shared" si="114"/>
        <v>Nvt</v>
      </c>
      <c r="CK95" s="43" t="str">
        <f t="shared" si="114"/>
        <v>Nvt</v>
      </c>
      <c r="CL95" s="43" t="str">
        <f t="shared" si="114"/>
        <v>Nvt</v>
      </c>
      <c r="CM95" s="43" t="str">
        <f t="shared" si="115"/>
        <v>Nvt</v>
      </c>
      <c r="CN95" s="43" t="str">
        <f t="shared" si="115"/>
        <v>Nvt</v>
      </c>
      <c r="CO95" s="43" t="str">
        <f t="shared" si="115"/>
        <v>Nvt</v>
      </c>
      <c r="CP95" s="43" t="str">
        <f t="shared" si="115"/>
        <v>Nvt</v>
      </c>
      <c r="CQ95" s="43" t="str">
        <f t="shared" si="115"/>
        <v>Nvt</v>
      </c>
      <c r="CR95" s="43" t="str">
        <f t="shared" si="115"/>
        <v>Nvt</v>
      </c>
      <c r="CS95" s="43" t="str">
        <f t="shared" si="115"/>
        <v>Nvt</v>
      </c>
      <c r="CT95" s="43" t="str">
        <f t="shared" si="115"/>
        <v>Nvt</v>
      </c>
      <c r="CU95" s="43" t="str">
        <f t="shared" si="115"/>
        <v>Nvt</v>
      </c>
      <c r="CV95" s="43" t="str">
        <f t="shared" si="115"/>
        <v>Nvt</v>
      </c>
      <c r="CW95" s="43" t="str">
        <f t="shared" si="116"/>
        <v>Nvt</v>
      </c>
      <c r="CX95" s="43" t="str">
        <f t="shared" si="116"/>
        <v>Nvt</v>
      </c>
      <c r="CY95" s="43" t="str">
        <f t="shared" si="116"/>
        <v>Nvt</v>
      </c>
      <c r="CZ95" s="43" t="str">
        <f t="shared" si="116"/>
        <v>Nvt</v>
      </c>
      <c r="DA95" s="43" t="str">
        <f t="shared" si="116"/>
        <v>Nvt</v>
      </c>
      <c r="DB95" s="43" t="str">
        <f t="shared" si="116"/>
        <v>Nvt</v>
      </c>
      <c r="DC95" s="43" t="str">
        <f t="shared" si="116"/>
        <v>Nvt</v>
      </c>
      <c r="DD95" s="43" t="str">
        <f t="shared" si="116"/>
        <v>Nvt</v>
      </c>
      <c r="DE95" s="43" t="str">
        <f t="shared" si="116"/>
        <v>Nvt</v>
      </c>
      <c r="DF95" s="43" t="str">
        <f t="shared" si="116"/>
        <v>Nvt</v>
      </c>
      <c r="DG95" s="43" t="str">
        <f t="shared" si="117"/>
        <v>Nvt</v>
      </c>
      <c r="DH95" s="43" t="str">
        <f t="shared" si="117"/>
        <v>Nvt</v>
      </c>
      <c r="DI95" s="43" t="str">
        <f t="shared" si="117"/>
        <v>Nvt</v>
      </c>
      <c r="DJ95" s="43" t="str">
        <f t="shared" si="117"/>
        <v>Nvt</v>
      </c>
      <c r="DK95" s="43" t="str">
        <f t="shared" si="117"/>
        <v>Nvt</v>
      </c>
      <c r="DL95" s="43" t="str">
        <f t="shared" si="117"/>
        <v>Nvt</v>
      </c>
      <c r="DM95" s="43" t="str">
        <f t="shared" si="117"/>
        <v>Nvt</v>
      </c>
      <c r="DN95" s="43" t="str">
        <f t="shared" si="117"/>
        <v>Nvt</v>
      </c>
      <c r="DO95" s="43" t="str">
        <f t="shared" si="117"/>
        <v>Nvt</v>
      </c>
      <c r="DP95" s="43" t="str">
        <f t="shared" si="117"/>
        <v>Nvt</v>
      </c>
      <c r="DQ95" s="43" t="str">
        <f t="shared" si="118"/>
        <v>Nvt</v>
      </c>
      <c r="DR95" s="43" t="str">
        <f t="shared" si="118"/>
        <v>Nvt</v>
      </c>
      <c r="DS95" s="43" t="str">
        <f t="shared" si="118"/>
        <v>Nvt</v>
      </c>
      <c r="DT95" s="43" t="str">
        <f t="shared" si="118"/>
        <v>Nvt</v>
      </c>
      <c r="DU95" s="43" t="str">
        <f t="shared" si="118"/>
        <v>Nvt</v>
      </c>
      <c r="DV95" s="43" t="str">
        <f t="shared" si="118"/>
        <v>Nvt</v>
      </c>
      <c r="DW95" s="43" t="str">
        <f t="shared" si="118"/>
        <v>Nvt</v>
      </c>
      <c r="DX95" s="43" t="str">
        <f t="shared" si="118"/>
        <v>Nvt</v>
      </c>
      <c r="DY95" s="43" t="str">
        <f t="shared" si="118"/>
        <v>Nvt</v>
      </c>
      <c r="DZ95" s="43" t="str">
        <f t="shared" si="118"/>
        <v>Nvt</v>
      </c>
      <c r="EA95" s="43" t="str">
        <f t="shared" si="119"/>
        <v>Nvt</v>
      </c>
      <c r="EB95" s="43" t="str">
        <f t="shared" si="119"/>
        <v>Nvt</v>
      </c>
      <c r="EC95" s="43" t="str">
        <f t="shared" si="119"/>
        <v>Nvt</v>
      </c>
      <c r="ED95" s="43" t="str">
        <f t="shared" si="119"/>
        <v>Ja</v>
      </c>
      <c r="EE95" s="43" t="str">
        <f t="shared" si="119"/>
        <v>Ja</v>
      </c>
      <c r="EF95" s="43" t="str">
        <f t="shared" si="119"/>
        <v>Ja</v>
      </c>
      <c r="EG95" s="43" t="str">
        <f t="shared" si="119"/>
        <v>Nee</v>
      </c>
      <c r="EH95" s="43" t="str">
        <f t="shared" si="119"/>
        <v>Nvt</v>
      </c>
      <c r="EI95" s="43" t="str">
        <f t="shared" si="119"/>
        <v>Nvt</v>
      </c>
      <c r="EJ95" s="43" t="str">
        <f t="shared" si="119"/>
        <v>Nvt</v>
      </c>
      <c r="EK95" s="43" t="str">
        <f t="shared" si="120"/>
        <v>Nvt</v>
      </c>
      <c r="EL95" s="43" t="str">
        <f t="shared" si="120"/>
        <v>Nvt</v>
      </c>
      <c r="EM95" s="43" t="str">
        <f t="shared" si="120"/>
        <v>Nee</v>
      </c>
      <c r="EN95" s="43" t="str">
        <f t="shared" si="120"/>
        <v>Nvt</v>
      </c>
      <c r="EO95" s="43" t="str">
        <f t="shared" si="120"/>
        <v>Nee</v>
      </c>
      <c r="EP95" s="43" t="str">
        <f t="shared" si="120"/>
        <v>Nvt</v>
      </c>
      <c r="EQ95" s="43" t="str">
        <f t="shared" si="120"/>
        <v>Nee</v>
      </c>
      <c r="ER95" s="43" t="str">
        <f t="shared" si="120"/>
        <v>Nee</v>
      </c>
      <c r="ES95" s="43" t="str">
        <f t="shared" si="120"/>
        <v>Nvt</v>
      </c>
      <c r="ET95" s="43" t="str">
        <f t="shared" si="120"/>
        <v>Nvt</v>
      </c>
      <c r="EU95" s="43" t="str">
        <f t="shared" si="121"/>
        <v>Nvt</v>
      </c>
      <c r="EV95" s="43" t="str">
        <f t="shared" si="121"/>
        <v>Nvt</v>
      </c>
      <c r="EW95" s="43" t="str">
        <f t="shared" si="121"/>
        <v>Nee</v>
      </c>
      <c r="EX95" s="43" t="str">
        <f t="shared" si="121"/>
        <v>Nvt</v>
      </c>
      <c r="EY95" s="43" t="str">
        <f t="shared" si="121"/>
        <v>Nvt</v>
      </c>
      <c r="EZ95" s="43" t="str">
        <f t="shared" si="121"/>
        <v>Nvt</v>
      </c>
      <c r="FA95" s="43" t="str">
        <f t="shared" si="121"/>
        <v>Nvt</v>
      </c>
      <c r="FB95" s="43" t="str">
        <f t="shared" si="121"/>
        <v>Nvt</v>
      </c>
      <c r="FC95" s="43" t="str">
        <f t="shared" si="121"/>
        <v>Nvt</v>
      </c>
      <c r="FD95" s="43" t="str">
        <f t="shared" si="121"/>
        <v>Nee</v>
      </c>
      <c r="FE95" s="43" t="str">
        <f t="shared" si="122"/>
        <v>Nvt</v>
      </c>
      <c r="FF95" s="43" t="str">
        <f t="shared" si="122"/>
        <v>Nvt</v>
      </c>
      <c r="FG95" s="43" t="str">
        <f t="shared" si="122"/>
        <v>Nvt</v>
      </c>
      <c r="FH95" s="43" t="str">
        <f t="shared" si="122"/>
        <v>Ja</v>
      </c>
      <c r="FI95" s="43" t="str">
        <f t="shared" si="122"/>
        <v>Ja</v>
      </c>
      <c r="FJ95" s="43" t="str">
        <f t="shared" si="122"/>
        <v>Ja</v>
      </c>
      <c r="FK95" s="43" t="str">
        <f t="shared" si="122"/>
        <v>Ja</v>
      </c>
      <c r="FL95" s="43" t="str">
        <f t="shared" si="122"/>
        <v>Ja</v>
      </c>
      <c r="FM95" s="43" t="str">
        <f t="shared" si="122"/>
        <v>Optie</v>
      </c>
      <c r="FN95" s="43" t="str">
        <f t="shared" si="122"/>
        <v>Optie</v>
      </c>
      <c r="FO95" s="43" t="str">
        <f t="shared" si="123"/>
        <v>Optie</v>
      </c>
      <c r="FP95" s="43" t="str">
        <f t="shared" si="123"/>
        <v>Optie</v>
      </c>
      <c r="FQ95" s="43" t="str">
        <f t="shared" si="123"/>
        <v>Nee</v>
      </c>
      <c r="FR95" s="43" t="str">
        <f t="shared" si="123"/>
        <v>Optie</v>
      </c>
      <c r="FS95" s="43" t="str">
        <f t="shared" si="123"/>
        <v>Ja</v>
      </c>
      <c r="FT95" s="43" t="str">
        <f t="shared" si="123"/>
        <v>Ja</v>
      </c>
      <c r="FU95" s="43" t="str">
        <f t="shared" si="123"/>
        <v>Ja</v>
      </c>
      <c r="FV95" s="43" t="str">
        <f t="shared" si="123"/>
        <v>Ja</v>
      </c>
      <c r="FW95" s="43" t="str">
        <f t="shared" si="123"/>
        <v>Optie</v>
      </c>
      <c r="FX95" s="43" t="str">
        <f t="shared" si="123"/>
        <v>Ja</v>
      </c>
      <c r="FY95" s="43" t="str">
        <f t="shared" si="124"/>
        <v>Ja</v>
      </c>
      <c r="FZ95" s="43" t="str">
        <f t="shared" si="124"/>
        <v>Ja</v>
      </c>
      <c r="GA95" s="43" t="str">
        <f t="shared" si="124"/>
        <v>Ja</v>
      </c>
      <c r="GB95" s="43" t="str">
        <f t="shared" si="124"/>
        <v>Ja</v>
      </c>
      <c r="GC95" s="43" t="str">
        <f t="shared" si="124"/>
        <v>Ja</v>
      </c>
      <c r="GD95" s="43" t="str">
        <f t="shared" si="124"/>
        <v>Ja</v>
      </c>
      <c r="GE95" s="43" t="str">
        <f t="shared" si="124"/>
        <v>Ja</v>
      </c>
      <c r="GF95" s="43" t="str">
        <f t="shared" si="124"/>
        <v>Nee</v>
      </c>
    </row>
    <row r="96" spans="1:188" x14ac:dyDescent="0.3">
      <c r="A96" s="43"/>
      <c r="B96" s="47" t="s">
        <v>738</v>
      </c>
      <c r="C96" s="47" t="s">
        <v>502</v>
      </c>
      <c r="D96" s="43" t="s">
        <v>337</v>
      </c>
      <c r="E96" s="45" t="s">
        <v>337</v>
      </c>
      <c r="F96" s="43" t="s">
        <v>433</v>
      </c>
      <c r="G96" s="43" t="s">
        <v>495</v>
      </c>
      <c r="H96" s="43" t="s">
        <v>497</v>
      </c>
      <c r="I96" s="119" t="s">
        <v>496</v>
      </c>
      <c r="J96" s="119" t="s">
        <v>833</v>
      </c>
      <c r="K96" s="119" t="s">
        <v>846</v>
      </c>
      <c r="L96" s="50">
        <v>23</v>
      </c>
      <c r="M96" s="119"/>
      <c r="N96" s="119"/>
      <c r="O96" s="119"/>
      <c r="P96" s="129" t="s">
        <v>507</v>
      </c>
      <c r="Q96" s="43" t="str">
        <f t="shared" si="108"/>
        <v>Ja</v>
      </c>
      <c r="R96" s="43" t="str">
        <f t="shared" si="108"/>
        <v>Ja</v>
      </c>
      <c r="S96" s="43" t="str">
        <f t="shared" si="108"/>
        <v>Optie</v>
      </c>
      <c r="T96" s="43" t="str">
        <f t="shared" si="108"/>
        <v>Ja</v>
      </c>
      <c r="U96" s="43" t="str">
        <f t="shared" si="108"/>
        <v>Ja</v>
      </c>
      <c r="V96" s="43" t="str">
        <f t="shared" si="108"/>
        <v>Ja</v>
      </c>
      <c r="W96" s="43" t="str">
        <f t="shared" si="108"/>
        <v>Nee</v>
      </c>
      <c r="X96" s="43" t="str">
        <f t="shared" si="108"/>
        <v>Ja</v>
      </c>
      <c r="Y96" s="43" t="str">
        <f t="shared" si="108"/>
        <v>Nee</v>
      </c>
      <c r="Z96" s="43" t="str">
        <f t="shared" si="108"/>
        <v>Nee</v>
      </c>
      <c r="AA96" s="43" t="str">
        <f t="shared" si="109"/>
        <v>Optie</v>
      </c>
      <c r="AB96" s="43" t="str">
        <f t="shared" si="109"/>
        <v>Nee</v>
      </c>
      <c r="AC96" s="43" t="str">
        <f t="shared" si="109"/>
        <v>Nvt</v>
      </c>
      <c r="AD96" s="43" t="str">
        <f t="shared" si="109"/>
        <v>Nvt</v>
      </c>
      <c r="AE96" s="43" t="str">
        <f t="shared" si="109"/>
        <v>Nvt</v>
      </c>
      <c r="AF96" s="43" t="str">
        <f t="shared" si="109"/>
        <v>Nvt</v>
      </c>
      <c r="AG96" s="43" t="str">
        <f t="shared" si="109"/>
        <v>Nvt</v>
      </c>
      <c r="AH96" s="43" t="str">
        <f t="shared" si="109"/>
        <v>Nvt</v>
      </c>
      <c r="AI96" s="43" t="str">
        <f t="shared" si="109"/>
        <v>Nvt</v>
      </c>
      <c r="AJ96" s="43" t="str">
        <f t="shared" si="109"/>
        <v>Nvt</v>
      </c>
      <c r="AK96" s="43" t="str">
        <f t="shared" si="110"/>
        <v>Nvt</v>
      </c>
      <c r="AL96" s="43" t="str">
        <f t="shared" si="110"/>
        <v>Nvt</v>
      </c>
      <c r="AM96" s="43" t="str">
        <f t="shared" si="110"/>
        <v>Nvt</v>
      </c>
      <c r="AN96" s="43" t="str">
        <f t="shared" si="110"/>
        <v>Nvt</v>
      </c>
      <c r="AO96" s="43" t="str">
        <f t="shared" si="110"/>
        <v>Nvt</v>
      </c>
      <c r="AP96" s="43" t="str">
        <f t="shared" si="110"/>
        <v>Nvt</v>
      </c>
      <c r="AQ96" s="43" t="str">
        <f t="shared" si="110"/>
        <v>Nvt</v>
      </c>
      <c r="AR96" s="43" t="str">
        <f t="shared" si="110"/>
        <v>Nvt</v>
      </c>
      <c r="AS96" s="43" t="str">
        <f t="shared" si="110"/>
        <v>Nvt</v>
      </c>
      <c r="AT96" s="43" t="str">
        <f t="shared" si="110"/>
        <v>Nvt</v>
      </c>
      <c r="AU96" s="43" t="str">
        <f t="shared" si="111"/>
        <v>Nvt</v>
      </c>
      <c r="AV96" s="43" t="str">
        <f t="shared" si="111"/>
        <v>Nvt</v>
      </c>
      <c r="AW96" s="43" t="str">
        <f t="shared" si="111"/>
        <v>Nvt</v>
      </c>
      <c r="AX96" s="43" t="str">
        <f t="shared" si="111"/>
        <v>Ja</v>
      </c>
      <c r="AY96" s="43" t="str">
        <f t="shared" si="111"/>
        <v>Ja</v>
      </c>
      <c r="AZ96" s="43" t="str">
        <f t="shared" si="111"/>
        <v>Nee</v>
      </c>
      <c r="BA96" s="43" t="str">
        <f t="shared" si="111"/>
        <v>Ja</v>
      </c>
      <c r="BB96" s="43" t="str">
        <f t="shared" si="111"/>
        <v>Ja</v>
      </c>
      <c r="BC96" s="43" t="str">
        <f t="shared" si="111"/>
        <v>Optie</v>
      </c>
      <c r="BD96" s="43" t="str">
        <f t="shared" si="111"/>
        <v>Ja</v>
      </c>
      <c r="BE96" s="43" t="str">
        <f t="shared" si="111"/>
        <v>Ja</v>
      </c>
      <c r="BF96" s="43" t="str">
        <f t="shared" si="111"/>
        <v>Nvt</v>
      </c>
      <c r="BG96" s="43" t="str">
        <f t="shared" si="111"/>
        <v>Nvt</v>
      </c>
      <c r="BH96" s="129" t="s">
        <v>878</v>
      </c>
      <c r="BI96" s="43" t="str">
        <f t="shared" si="112"/>
        <v>Ja</v>
      </c>
      <c r="BJ96" s="43" t="str">
        <f t="shared" si="112"/>
        <v>Ja</v>
      </c>
      <c r="BK96" s="43" t="str">
        <f t="shared" si="112"/>
        <v>Optie</v>
      </c>
      <c r="BL96" s="43" t="str">
        <f t="shared" si="112"/>
        <v>Ja</v>
      </c>
      <c r="BM96" s="43" t="str">
        <f t="shared" si="112"/>
        <v>Ja</v>
      </c>
      <c r="BN96" s="43" t="str">
        <f t="shared" si="112"/>
        <v>Ja</v>
      </c>
      <c r="BO96" s="43" t="str">
        <f t="shared" si="112"/>
        <v>Nee</v>
      </c>
      <c r="BP96" s="43" t="str">
        <f t="shared" si="112"/>
        <v>Ja</v>
      </c>
      <c r="BQ96" s="43" t="str">
        <f t="shared" si="112"/>
        <v>Nee</v>
      </c>
      <c r="BR96" s="43" t="str">
        <f t="shared" si="112"/>
        <v>Nee</v>
      </c>
      <c r="BS96" s="43" t="str">
        <f t="shared" si="113"/>
        <v>Ja</v>
      </c>
      <c r="BT96" s="43" t="str">
        <f t="shared" si="113"/>
        <v>Ja</v>
      </c>
      <c r="BU96" s="43" t="str">
        <f t="shared" si="113"/>
        <v>Ja</v>
      </c>
      <c r="BV96" s="43" t="str">
        <f t="shared" si="113"/>
        <v>Ja</v>
      </c>
      <c r="BW96" s="43" t="str">
        <f t="shared" si="113"/>
        <v>Ja</v>
      </c>
      <c r="BX96" s="43" t="str">
        <f t="shared" si="113"/>
        <v>Nee</v>
      </c>
      <c r="BY96" s="43" t="str">
        <f t="shared" si="113"/>
        <v>Ja</v>
      </c>
      <c r="BZ96" s="43" t="str">
        <f t="shared" si="113"/>
        <v>Optie</v>
      </c>
      <c r="CA96" s="43" t="str">
        <f t="shared" si="113"/>
        <v>Ja</v>
      </c>
      <c r="CB96" s="43" t="str">
        <f t="shared" si="113"/>
        <v>Ja</v>
      </c>
      <c r="CC96" s="43" t="str">
        <f t="shared" si="114"/>
        <v>Nee</v>
      </c>
      <c r="CD96" s="43" t="str">
        <f t="shared" si="114"/>
        <v>Ja</v>
      </c>
      <c r="CE96" s="43" t="str">
        <f t="shared" si="114"/>
        <v>Nee</v>
      </c>
      <c r="CF96" s="43" t="str">
        <f t="shared" si="114"/>
        <v>Nvt</v>
      </c>
      <c r="CG96" s="43" t="str">
        <f t="shared" si="114"/>
        <v>Nvt</v>
      </c>
      <c r="CH96" s="43" t="str">
        <f t="shared" si="114"/>
        <v>Nvt</v>
      </c>
      <c r="CI96" s="43" t="str">
        <f t="shared" si="114"/>
        <v>Nvt</v>
      </c>
      <c r="CJ96" s="43" t="str">
        <f t="shared" si="114"/>
        <v>Nvt</v>
      </c>
      <c r="CK96" s="43" t="str">
        <f t="shared" si="114"/>
        <v>Nvt</v>
      </c>
      <c r="CL96" s="43" t="str">
        <f t="shared" si="114"/>
        <v>Nvt</v>
      </c>
      <c r="CM96" s="43" t="str">
        <f t="shared" si="115"/>
        <v>Nvt</v>
      </c>
      <c r="CN96" s="43" t="str">
        <f t="shared" si="115"/>
        <v>Nvt</v>
      </c>
      <c r="CO96" s="43" t="str">
        <f t="shared" si="115"/>
        <v>Nvt</v>
      </c>
      <c r="CP96" s="43" t="str">
        <f t="shared" si="115"/>
        <v>Nvt</v>
      </c>
      <c r="CQ96" s="43" t="str">
        <f t="shared" si="115"/>
        <v>Nvt</v>
      </c>
      <c r="CR96" s="43" t="str">
        <f t="shared" si="115"/>
        <v>Nvt</v>
      </c>
      <c r="CS96" s="43" t="str">
        <f t="shared" si="115"/>
        <v>Nvt</v>
      </c>
      <c r="CT96" s="43" t="str">
        <f t="shared" si="115"/>
        <v>Nvt</v>
      </c>
      <c r="CU96" s="43" t="str">
        <f t="shared" si="115"/>
        <v>Nvt</v>
      </c>
      <c r="CV96" s="43" t="str">
        <f t="shared" si="115"/>
        <v>Nvt</v>
      </c>
      <c r="CW96" s="43" t="str">
        <f t="shared" si="116"/>
        <v>Nvt</v>
      </c>
      <c r="CX96" s="43" t="str">
        <f t="shared" si="116"/>
        <v>Nvt</v>
      </c>
      <c r="CY96" s="43" t="str">
        <f t="shared" si="116"/>
        <v>Nvt</v>
      </c>
      <c r="CZ96" s="43" t="str">
        <f t="shared" si="116"/>
        <v>Nvt</v>
      </c>
      <c r="DA96" s="43" t="str">
        <f t="shared" si="116"/>
        <v>Nvt</v>
      </c>
      <c r="DB96" s="43" t="str">
        <f t="shared" si="116"/>
        <v>Nvt</v>
      </c>
      <c r="DC96" s="43" t="str">
        <f t="shared" si="116"/>
        <v>Nvt</v>
      </c>
      <c r="DD96" s="43" t="str">
        <f t="shared" si="116"/>
        <v>Nvt</v>
      </c>
      <c r="DE96" s="43" t="str">
        <f t="shared" si="116"/>
        <v>Nvt</v>
      </c>
      <c r="DF96" s="43" t="str">
        <f t="shared" si="116"/>
        <v>Nvt</v>
      </c>
      <c r="DG96" s="43" t="str">
        <f t="shared" si="117"/>
        <v>Nvt</v>
      </c>
      <c r="DH96" s="43" t="str">
        <f t="shared" si="117"/>
        <v>Nvt</v>
      </c>
      <c r="DI96" s="43" t="str">
        <f t="shared" si="117"/>
        <v>Nvt</v>
      </c>
      <c r="DJ96" s="43" t="str">
        <f t="shared" si="117"/>
        <v>Nvt</v>
      </c>
      <c r="DK96" s="43" t="str">
        <f t="shared" si="117"/>
        <v>Nvt</v>
      </c>
      <c r="DL96" s="43" t="str">
        <f t="shared" si="117"/>
        <v>Nvt</v>
      </c>
      <c r="DM96" s="43" t="str">
        <f t="shared" si="117"/>
        <v>Nvt</v>
      </c>
      <c r="DN96" s="43" t="str">
        <f t="shared" si="117"/>
        <v>Nvt</v>
      </c>
      <c r="DO96" s="43" t="str">
        <f t="shared" si="117"/>
        <v>Nvt</v>
      </c>
      <c r="DP96" s="43" t="str">
        <f t="shared" si="117"/>
        <v>Nvt</v>
      </c>
      <c r="DQ96" s="43" t="str">
        <f t="shared" si="118"/>
        <v>Nvt</v>
      </c>
      <c r="DR96" s="43" t="str">
        <f t="shared" si="118"/>
        <v>Nvt</v>
      </c>
      <c r="DS96" s="43" t="str">
        <f t="shared" si="118"/>
        <v>Nvt</v>
      </c>
      <c r="DT96" s="43" t="str">
        <f t="shared" si="118"/>
        <v>Nvt</v>
      </c>
      <c r="DU96" s="43" t="str">
        <f t="shared" si="118"/>
        <v>Nvt</v>
      </c>
      <c r="DV96" s="43" t="str">
        <f t="shared" si="118"/>
        <v>Nvt</v>
      </c>
      <c r="DW96" s="43" t="str">
        <f t="shared" si="118"/>
        <v>Nvt</v>
      </c>
      <c r="DX96" s="43" t="str">
        <f t="shared" si="118"/>
        <v>Nvt</v>
      </c>
      <c r="DY96" s="43" t="str">
        <f t="shared" si="118"/>
        <v>Nvt</v>
      </c>
      <c r="DZ96" s="43" t="str">
        <f t="shared" si="118"/>
        <v>Nvt</v>
      </c>
      <c r="EA96" s="43" t="str">
        <f t="shared" si="119"/>
        <v>Nvt</v>
      </c>
      <c r="EB96" s="43" t="str">
        <f t="shared" si="119"/>
        <v>Nvt</v>
      </c>
      <c r="EC96" s="43" t="str">
        <f t="shared" si="119"/>
        <v>Nvt</v>
      </c>
      <c r="ED96" s="43" t="str">
        <f t="shared" si="119"/>
        <v>Ja</v>
      </c>
      <c r="EE96" s="43" t="str">
        <f t="shared" si="119"/>
        <v>Ja</v>
      </c>
      <c r="EF96" s="43" t="str">
        <f t="shared" si="119"/>
        <v>Ja</v>
      </c>
      <c r="EG96" s="43" t="str">
        <f t="shared" si="119"/>
        <v>Nee</v>
      </c>
      <c r="EH96" s="43" t="str">
        <f t="shared" si="119"/>
        <v>Nvt</v>
      </c>
      <c r="EI96" s="43" t="str">
        <f t="shared" si="119"/>
        <v>Nvt</v>
      </c>
      <c r="EJ96" s="43" t="str">
        <f t="shared" si="119"/>
        <v>Nvt</v>
      </c>
      <c r="EK96" s="43" t="str">
        <f t="shared" si="120"/>
        <v>Nvt</v>
      </c>
      <c r="EL96" s="43" t="str">
        <f t="shared" si="120"/>
        <v>Nvt</v>
      </c>
      <c r="EM96" s="43" t="str">
        <f t="shared" si="120"/>
        <v>Nee</v>
      </c>
      <c r="EN96" s="43" t="str">
        <f t="shared" si="120"/>
        <v>Nvt</v>
      </c>
      <c r="EO96" s="43" t="str">
        <f t="shared" si="120"/>
        <v>Nee</v>
      </c>
      <c r="EP96" s="43" t="str">
        <f t="shared" si="120"/>
        <v>Nvt</v>
      </c>
      <c r="EQ96" s="43" t="str">
        <f t="shared" si="120"/>
        <v>Nee</v>
      </c>
      <c r="ER96" s="43" t="str">
        <f t="shared" si="120"/>
        <v>Nee</v>
      </c>
      <c r="ES96" s="43" t="str">
        <f t="shared" si="120"/>
        <v>Nvt</v>
      </c>
      <c r="ET96" s="43" t="str">
        <f t="shared" si="120"/>
        <v>Nvt</v>
      </c>
      <c r="EU96" s="43" t="str">
        <f t="shared" si="121"/>
        <v>Nvt</v>
      </c>
      <c r="EV96" s="43" t="str">
        <f t="shared" si="121"/>
        <v>Nvt</v>
      </c>
      <c r="EW96" s="43" t="str">
        <f t="shared" si="121"/>
        <v>Nee</v>
      </c>
      <c r="EX96" s="43" t="str">
        <f t="shared" si="121"/>
        <v>Nvt</v>
      </c>
      <c r="EY96" s="43" t="str">
        <f t="shared" si="121"/>
        <v>Nvt</v>
      </c>
      <c r="EZ96" s="43" t="str">
        <f t="shared" si="121"/>
        <v>Nvt</v>
      </c>
      <c r="FA96" s="43" t="str">
        <f t="shared" si="121"/>
        <v>Nvt</v>
      </c>
      <c r="FB96" s="43" t="str">
        <f t="shared" si="121"/>
        <v>Nvt</v>
      </c>
      <c r="FC96" s="43" t="str">
        <f t="shared" si="121"/>
        <v>Nvt</v>
      </c>
      <c r="FD96" s="43" t="str">
        <f t="shared" si="121"/>
        <v>Nee</v>
      </c>
      <c r="FE96" s="43" t="str">
        <f t="shared" si="122"/>
        <v>Nvt</v>
      </c>
      <c r="FF96" s="43" t="str">
        <f t="shared" si="122"/>
        <v>Nvt</v>
      </c>
      <c r="FG96" s="43" t="str">
        <f t="shared" si="122"/>
        <v>Nvt</v>
      </c>
      <c r="FH96" s="43" t="str">
        <f t="shared" si="122"/>
        <v>Ja</v>
      </c>
      <c r="FI96" s="43" t="str">
        <f t="shared" si="122"/>
        <v>Ja</v>
      </c>
      <c r="FJ96" s="43" t="str">
        <f t="shared" si="122"/>
        <v>Ja</v>
      </c>
      <c r="FK96" s="43" t="str">
        <f t="shared" si="122"/>
        <v>Ja</v>
      </c>
      <c r="FL96" s="43" t="str">
        <f t="shared" si="122"/>
        <v>Ja</v>
      </c>
      <c r="FM96" s="43" t="str">
        <f t="shared" si="122"/>
        <v>Optie</v>
      </c>
      <c r="FN96" s="43" t="str">
        <f t="shared" si="122"/>
        <v>Optie</v>
      </c>
      <c r="FO96" s="43" t="str">
        <f t="shared" si="123"/>
        <v>Nee</v>
      </c>
      <c r="FP96" s="43" t="str">
        <f t="shared" si="123"/>
        <v>Optie</v>
      </c>
      <c r="FQ96" s="43" t="str">
        <f t="shared" si="123"/>
        <v>Nee</v>
      </c>
      <c r="FR96" s="43" t="str">
        <f t="shared" si="123"/>
        <v>Nee</v>
      </c>
      <c r="FS96" s="43" t="str">
        <f t="shared" si="123"/>
        <v>Nvt</v>
      </c>
      <c r="FT96" s="43" t="str">
        <f t="shared" si="123"/>
        <v>Nvt</v>
      </c>
      <c r="FU96" s="43" t="str">
        <f t="shared" si="123"/>
        <v>Nvt</v>
      </c>
      <c r="FV96" s="43" t="str">
        <f t="shared" si="123"/>
        <v>Nvt</v>
      </c>
      <c r="FW96" s="43" t="str">
        <f t="shared" si="123"/>
        <v>Nvt</v>
      </c>
      <c r="FX96" s="43" t="str">
        <f t="shared" si="123"/>
        <v>Nvt</v>
      </c>
      <c r="FY96" s="43" t="str">
        <f t="shared" si="124"/>
        <v>Ja</v>
      </c>
      <c r="FZ96" s="43" t="str">
        <f t="shared" si="124"/>
        <v>Ja</v>
      </c>
      <c r="GA96" s="43" t="str">
        <f t="shared" si="124"/>
        <v>Ja</v>
      </c>
      <c r="GB96" s="43" t="str">
        <f t="shared" si="124"/>
        <v>Ja</v>
      </c>
      <c r="GC96" s="43" t="str">
        <f t="shared" si="124"/>
        <v>Ja</v>
      </c>
      <c r="GD96" s="43" t="str">
        <f t="shared" si="124"/>
        <v>Ja</v>
      </c>
      <c r="GE96" s="43" t="str">
        <f t="shared" si="124"/>
        <v>Ja</v>
      </c>
      <c r="GF96" s="43" t="str">
        <f t="shared" si="124"/>
        <v>Nee</v>
      </c>
    </row>
    <row r="97" spans="1:188" x14ac:dyDescent="0.3">
      <c r="A97" s="43"/>
      <c r="B97" s="47" t="s">
        <v>739</v>
      </c>
      <c r="C97" s="47" t="s">
        <v>502</v>
      </c>
      <c r="D97" s="43" t="s">
        <v>337</v>
      </c>
      <c r="E97" s="45" t="s">
        <v>329</v>
      </c>
      <c r="F97" s="43" t="s">
        <v>337</v>
      </c>
      <c r="G97" s="43" t="s">
        <v>495</v>
      </c>
      <c r="H97" s="43" t="s">
        <v>497</v>
      </c>
      <c r="I97" s="119" t="s">
        <v>496</v>
      </c>
      <c r="J97" s="119" t="s">
        <v>830</v>
      </c>
      <c r="K97" s="119" t="s">
        <v>844</v>
      </c>
      <c r="L97" s="50">
        <v>11</v>
      </c>
      <c r="M97" s="119"/>
      <c r="N97" s="119"/>
      <c r="O97" s="119"/>
      <c r="P97" s="129" t="s">
        <v>507</v>
      </c>
      <c r="Q97" s="43" t="str">
        <f t="shared" si="108"/>
        <v>Ja</v>
      </c>
      <c r="R97" s="43" t="str">
        <f t="shared" si="108"/>
        <v>Ja</v>
      </c>
      <c r="S97" s="43" t="str">
        <f t="shared" si="108"/>
        <v>Optie</v>
      </c>
      <c r="T97" s="43" t="str">
        <f t="shared" si="108"/>
        <v>Ja</v>
      </c>
      <c r="U97" s="43" t="str">
        <f t="shared" si="108"/>
        <v>Ja</v>
      </c>
      <c r="V97" s="43" t="str">
        <f t="shared" si="108"/>
        <v>Ja</v>
      </c>
      <c r="W97" s="43" t="str">
        <f t="shared" si="108"/>
        <v>Nee</v>
      </c>
      <c r="X97" s="43" t="str">
        <f t="shared" si="108"/>
        <v>Ja</v>
      </c>
      <c r="Y97" s="43" t="str">
        <f t="shared" si="108"/>
        <v>Nee</v>
      </c>
      <c r="Z97" s="43" t="str">
        <f t="shared" si="108"/>
        <v>Nee</v>
      </c>
      <c r="AA97" s="43" t="str">
        <f t="shared" si="109"/>
        <v>Optie</v>
      </c>
      <c r="AB97" s="43" t="str">
        <f t="shared" si="109"/>
        <v>Nee</v>
      </c>
      <c r="AC97" s="43" t="str">
        <f t="shared" si="109"/>
        <v>Nvt</v>
      </c>
      <c r="AD97" s="43" t="str">
        <f t="shared" si="109"/>
        <v>Nvt</v>
      </c>
      <c r="AE97" s="43" t="str">
        <f t="shared" si="109"/>
        <v>Nvt</v>
      </c>
      <c r="AF97" s="43" t="str">
        <f t="shared" si="109"/>
        <v>Nvt</v>
      </c>
      <c r="AG97" s="43" t="str">
        <f t="shared" si="109"/>
        <v>Nvt</v>
      </c>
      <c r="AH97" s="43" t="str">
        <f t="shared" si="109"/>
        <v>Nvt</v>
      </c>
      <c r="AI97" s="43" t="str">
        <f t="shared" si="109"/>
        <v>Nvt</v>
      </c>
      <c r="AJ97" s="43" t="str">
        <f t="shared" si="109"/>
        <v>Nvt</v>
      </c>
      <c r="AK97" s="43" t="str">
        <f t="shared" si="110"/>
        <v>Nvt</v>
      </c>
      <c r="AL97" s="43" t="str">
        <f t="shared" si="110"/>
        <v>Nvt</v>
      </c>
      <c r="AM97" s="43" t="str">
        <f t="shared" si="110"/>
        <v>Nvt</v>
      </c>
      <c r="AN97" s="43" t="str">
        <f t="shared" si="110"/>
        <v>Nvt</v>
      </c>
      <c r="AO97" s="43" t="str">
        <f t="shared" si="110"/>
        <v>Nvt</v>
      </c>
      <c r="AP97" s="43" t="str">
        <f t="shared" si="110"/>
        <v>Nvt</v>
      </c>
      <c r="AQ97" s="43" t="str">
        <f t="shared" si="110"/>
        <v>Nvt</v>
      </c>
      <c r="AR97" s="43" t="str">
        <f t="shared" si="110"/>
        <v>Nvt</v>
      </c>
      <c r="AS97" s="43" t="str">
        <f t="shared" si="110"/>
        <v>Nvt</v>
      </c>
      <c r="AT97" s="43" t="str">
        <f t="shared" si="110"/>
        <v>Nvt</v>
      </c>
      <c r="AU97" s="43" t="str">
        <f t="shared" si="111"/>
        <v>Nvt</v>
      </c>
      <c r="AV97" s="43" t="str">
        <f t="shared" si="111"/>
        <v>Nvt</v>
      </c>
      <c r="AW97" s="43" t="str">
        <f t="shared" si="111"/>
        <v>Nvt</v>
      </c>
      <c r="AX97" s="43" t="str">
        <f t="shared" si="111"/>
        <v>Ja</v>
      </c>
      <c r="AY97" s="43" t="str">
        <f t="shared" si="111"/>
        <v>Ja</v>
      </c>
      <c r="AZ97" s="43" t="str">
        <f t="shared" si="111"/>
        <v>Nee</v>
      </c>
      <c r="BA97" s="43" t="str">
        <f t="shared" si="111"/>
        <v>Ja</v>
      </c>
      <c r="BB97" s="43" t="str">
        <f t="shared" si="111"/>
        <v>Ja</v>
      </c>
      <c r="BC97" s="43" t="str">
        <f t="shared" si="111"/>
        <v>Optie</v>
      </c>
      <c r="BD97" s="43" t="str">
        <f t="shared" si="111"/>
        <v>Ja</v>
      </c>
      <c r="BE97" s="43" t="str">
        <f t="shared" si="111"/>
        <v>Ja</v>
      </c>
      <c r="BF97" s="43" t="str">
        <f t="shared" si="111"/>
        <v>Nvt</v>
      </c>
      <c r="BG97" s="43" t="str">
        <f t="shared" si="111"/>
        <v>Nvt</v>
      </c>
      <c r="BH97" s="129" t="s">
        <v>878</v>
      </c>
      <c r="BI97" s="43" t="str">
        <f t="shared" si="112"/>
        <v>Ja</v>
      </c>
      <c r="BJ97" s="43" t="str">
        <f t="shared" si="112"/>
        <v>Ja</v>
      </c>
      <c r="BK97" s="43" t="str">
        <f t="shared" si="112"/>
        <v>Optie</v>
      </c>
      <c r="BL97" s="43" t="str">
        <f t="shared" si="112"/>
        <v>Ja</v>
      </c>
      <c r="BM97" s="43" t="str">
        <f t="shared" si="112"/>
        <v>Ja</v>
      </c>
      <c r="BN97" s="43" t="str">
        <f t="shared" si="112"/>
        <v>Ja</v>
      </c>
      <c r="BO97" s="43" t="str">
        <f t="shared" si="112"/>
        <v>Nee</v>
      </c>
      <c r="BP97" s="43" t="str">
        <f t="shared" si="112"/>
        <v>Ja</v>
      </c>
      <c r="BQ97" s="43" t="str">
        <f t="shared" si="112"/>
        <v>Nee</v>
      </c>
      <c r="BR97" s="43" t="str">
        <f t="shared" si="112"/>
        <v>Nee</v>
      </c>
      <c r="BS97" s="43" t="str">
        <f t="shared" si="113"/>
        <v>Ja</v>
      </c>
      <c r="BT97" s="43" t="str">
        <f t="shared" si="113"/>
        <v>Ja</v>
      </c>
      <c r="BU97" s="43" t="str">
        <f t="shared" si="113"/>
        <v>Ja</v>
      </c>
      <c r="BV97" s="43" t="str">
        <f t="shared" si="113"/>
        <v>Ja</v>
      </c>
      <c r="BW97" s="43" t="str">
        <f t="shared" si="113"/>
        <v>Ja</v>
      </c>
      <c r="BX97" s="43" t="str">
        <f t="shared" si="113"/>
        <v>Nee</v>
      </c>
      <c r="BY97" s="43" t="str">
        <f t="shared" si="113"/>
        <v>Ja</v>
      </c>
      <c r="BZ97" s="43" t="str">
        <f t="shared" si="113"/>
        <v>Optie</v>
      </c>
      <c r="CA97" s="43" t="str">
        <f t="shared" si="113"/>
        <v>Ja</v>
      </c>
      <c r="CB97" s="43" t="str">
        <f t="shared" si="113"/>
        <v>Ja</v>
      </c>
      <c r="CC97" s="43" t="str">
        <f t="shared" si="114"/>
        <v>Nee</v>
      </c>
      <c r="CD97" s="43" t="str">
        <f t="shared" si="114"/>
        <v>Ja</v>
      </c>
      <c r="CE97" s="43" t="str">
        <f t="shared" si="114"/>
        <v>Nee</v>
      </c>
      <c r="CF97" s="43" t="str">
        <f t="shared" si="114"/>
        <v>Nvt</v>
      </c>
      <c r="CG97" s="43" t="str">
        <f t="shared" si="114"/>
        <v>Nvt</v>
      </c>
      <c r="CH97" s="43" t="str">
        <f t="shared" si="114"/>
        <v>Nvt</v>
      </c>
      <c r="CI97" s="43" t="str">
        <f t="shared" si="114"/>
        <v>Nvt</v>
      </c>
      <c r="CJ97" s="43" t="str">
        <f t="shared" si="114"/>
        <v>Nvt</v>
      </c>
      <c r="CK97" s="43" t="str">
        <f t="shared" si="114"/>
        <v>Nvt</v>
      </c>
      <c r="CL97" s="43" t="str">
        <f t="shared" si="114"/>
        <v>Nvt</v>
      </c>
      <c r="CM97" s="43" t="str">
        <f t="shared" si="115"/>
        <v>Nvt</v>
      </c>
      <c r="CN97" s="43" t="str">
        <f t="shared" si="115"/>
        <v>Nvt</v>
      </c>
      <c r="CO97" s="43" t="str">
        <f t="shared" si="115"/>
        <v>Nvt</v>
      </c>
      <c r="CP97" s="43" t="str">
        <f t="shared" si="115"/>
        <v>Nvt</v>
      </c>
      <c r="CQ97" s="43" t="str">
        <f t="shared" si="115"/>
        <v>Nvt</v>
      </c>
      <c r="CR97" s="43" t="str">
        <f t="shared" si="115"/>
        <v>Nvt</v>
      </c>
      <c r="CS97" s="43" t="str">
        <f t="shared" si="115"/>
        <v>Nvt</v>
      </c>
      <c r="CT97" s="43" t="str">
        <f t="shared" si="115"/>
        <v>Nvt</v>
      </c>
      <c r="CU97" s="43" t="str">
        <f t="shared" si="115"/>
        <v>Nvt</v>
      </c>
      <c r="CV97" s="43" t="str">
        <f t="shared" si="115"/>
        <v>Nvt</v>
      </c>
      <c r="CW97" s="43" t="str">
        <f t="shared" si="116"/>
        <v>Nvt</v>
      </c>
      <c r="CX97" s="43" t="str">
        <f t="shared" si="116"/>
        <v>Nvt</v>
      </c>
      <c r="CY97" s="43" t="str">
        <f t="shared" si="116"/>
        <v>Nvt</v>
      </c>
      <c r="CZ97" s="43" t="str">
        <f t="shared" si="116"/>
        <v>Nvt</v>
      </c>
      <c r="DA97" s="43" t="str">
        <f t="shared" si="116"/>
        <v>Nvt</v>
      </c>
      <c r="DB97" s="43" t="str">
        <f t="shared" si="116"/>
        <v>Nvt</v>
      </c>
      <c r="DC97" s="43" t="str">
        <f t="shared" si="116"/>
        <v>Nvt</v>
      </c>
      <c r="DD97" s="43" t="str">
        <f t="shared" si="116"/>
        <v>Nvt</v>
      </c>
      <c r="DE97" s="43" t="str">
        <f t="shared" si="116"/>
        <v>Nvt</v>
      </c>
      <c r="DF97" s="43" t="str">
        <f t="shared" si="116"/>
        <v>Nvt</v>
      </c>
      <c r="DG97" s="43" t="str">
        <f t="shared" si="117"/>
        <v>Nvt</v>
      </c>
      <c r="DH97" s="43" t="str">
        <f t="shared" si="117"/>
        <v>Nvt</v>
      </c>
      <c r="DI97" s="43" t="str">
        <f t="shared" si="117"/>
        <v>Nvt</v>
      </c>
      <c r="DJ97" s="43" t="str">
        <f t="shared" si="117"/>
        <v>Nvt</v>
      </c>
      <c r="DK97" s="43" t="str">
        <f t="shared" si="117"/>
        <v>Nvt</v>
      </c>
      <c r="DL97" s="43" t="str">
        <f t="shared" si="117"/>
        <v>Nvt</v>
      </c>
      <c r="DM97" s="43" t="str">
        <f t="shared" si="117"/>
        <v>Nvt</v>
      </c>
      <c r="DN97" s="43" t="str">
        <f t="shared" si="117"/>
        <v>Nvt</v>
      </c>
      <c r="DO97" s="43" t="str">
        <f t="shared" si="117"/>
        <v>Nvt</v>
      </c>
      <c r="DP97" s="43" t="str">
        <f t="shared" si="117"/>
        <v>Nvt</v>
      </c>
      <c r="DQ97" s="43" t="str">
        <f t="shared" si="118"/>
        <v>Nvt</v>
      </c>
      <c r="DR97" s="43" t="str">
        <f t="shared" si="118"/>
        <v>Nvt</v>
      </c>
      <c r="DS97" s="43" t="str">
        <f t="shared" si="118"/>
        <v>Nvt</v>
      </c>
      <c r="DT97" s="43" t="str">
        <f t="shared" si="118"/>
        <v>Nvt</v>
      </c>
      <c r="DU97" s="43" t="str">
        <f t="shared" si="118"/>
        <v>Nvt</v>
      </c>
      <c r="DV97" s="43" t="str">
        <f t="shared" si="118"/>
        <v>Nvt</v>
      </c>
      <c r="DW97" s="43" t="str">
        <f t="shared" si="118"/>
        <v>Nvt</v>
      </c>
      <c r="DX97" s="43" t="str">
        <f t="shared" si="118"/>
        <v>Nvt</v>
      </c>
      <c r="DY97" s="43" t="str">
        <f t="shared" si="118"/>
        <v>Nvt</v>
      </c>
      <c r="DZ97" s="43" t="str">
        <f t="shared" si="118"/>
        <v>Nvt</v>
      </c>
      <c r="EA97" s="43" t="str">
        <f t="shared" si="119"/>
        <v>Nvt</v>
      </c>
      <c r="EB97" s="43" t="str">
        <f t="shared" si="119"/>
        <v>Nvt</v>
      </c>
      <c r="EC97" s="43" t="str">
        <f t="shared" si="119"/>
        <v>Nvt</v>
      </c>
      <c r="ED97" s="43" t="str">
        <f t="shared" si="119"/>
        <v>Ja</v>
      </c>
      <c r="EE97" s="43" t="str">
        <f t="shared" si="119"/>
        <v>Ja</v>
      </c>
      <c r="EF97" s="43" t="str">
        <f t="shared" si="119"/>
        <v>Ja</v>
      </c>
      <c r="EG97" s="43" t="str">
        <f t="shared" si="119"/>
        <v>Nee</v>
      </c>
      <c r="EH97" s="43" t="str">
        <f t="shared" si="119"/>
        <v>Nvt</v>
      </c>
      <c r="EI97" s="43" t="str">
        <f t="shared" si="119"/>
        <v>Nvt</v>
      </c>
      <c r="EJ97" s="43" t="str">
        <f t="shared" si="119"/>
        <v>Nvt</v>
      </c>
      <c r="EK97" s="43" t="str">
        <f t="shared" si="120"/>
        <v>Nvt</v>
      </c>
      <c r="EL97" s="43" t="str">
        <f t="shared" si="120"/>
        <v>Nvt</v>
      </c>
      <c r="EM97" s="43" t="str">
        <f t="shared" si="120"/>
        <v>Nee</v>
      </c>
      <c r="EN97" s="43" t="str">
        <f t="shared" si="120"/>
        <v>Nvt</v>
      </c>
      <c r="EO97" s="43" t="str">
        <f t="shared" si="120"/>
        <v>Nee</v>
      </c>
      <c r="EP97" s="43" t="str">
        <f t="shared" si="120"/>
        <v>Nvt</v>
      </c>
      <c r="EQ97" s="43" t="str">
        <f t="shared" si="120"/>
        <v>Nee</v>
      </c>
      <c r="ER97" s="43" t="str">
        <f t="shared" si="120"/>
        <v>Nee</v>
      </c>
      <c r="ES97" s="43" t="str">
        <f t="shared" si="120"/>
        <v>Nvt</v>
      </c>
      <c r="ET97" s="43" t="str">
        <f t="shared" si="120"/>
        <v>Nvt</v>
      </c>
      <c r="EU97" s="43" t="str">
        <f t="shared" si="121"/>
        <v>Nvt</v>
      </c>
      <c r="EV97" s="43" t="str">
        <f t="shared" si="121"/>
        <v>Nvt</v>
      </c>
      <c r="EW97" s="43" t="str">
        <f t="shared" si="121"/>
        <v>Nee</v>
      </c>
      <c r="EX97" s="43" t="str">
        <f t="shared" si="121"/>
        <v>Nvt</v>
      </c>
      <c r="EY97" s="43" t="str">
        <f t="shared" si="121"/>
        <v>Nvt</v>
      </c>
      <c r="EZ97" s="43" t="str">
        <f t="shared" si="121"/>
        <v>Nvt</v>
      </c>
      <c r="FA97" s="43" t="str">
        <f t="shared" si="121"/>
        <v>Nvt</v>
      </c>
      <c r="FB97" s="43" t="str">
        <f t="shared" si="121"/>
        <v>Nvt</v>
      </c>
      <c r="FC97" s="43" t="str">
        <f t="shared" si="121"/>
        <v>Nvt</v>
      </c>
      <c r="FD97" s="43" t="str">
        <f t="shared" si="121"/>
        <v>Nee</v>
      </c>
      <c r="FE97" s="43" t="str">
        <f t="shared" si="122"/>
        <v>Nvt</v>
      </c>
      <c r="FF97" s="43" t="str">
        <f t="shared" si="122"/>
        <v>Nvt</v>
      </c>
      <c r="FG97" s="43" t="str">
        <f t="shared" si="122"/>
        <v>Nvt</v>
      </c>
      <c r="FH97" s="43" t="str">
        <f t="shared" si="122"/>
        <v>Ja</v>
      </c>
      <c r="FI97" s="43" t="str">
        <f t="shared" si="122"/>
        <v>Ja</v>
      </c>
      <c r="FJ97" s="43" t="str">
        <f t="shared" si="122"/>
        <v>Ja</v>
      </c>
      <c r="FK97" s="43" t="str">
        <f t="shared" si="122"/>
        <v>Ja</v>
      </c>
      <c r="FL97" s="43" t="str">
        <f t="shared" si="122"/>
        <v>Ja</v>
      </c>
      <c r="FM97" s="43" t="str">
        <f t="shared" si="122"/>
        <v>Optie</v>
      </c>
      <c r="FN97" s="43" t="str">
        <f t="shared" si="122"/>
        <v>Optie</v>
      </c>
      <c r="FO97" s="43" t="str">
        <f t="shared" si="123"/>
        <v>Optie</v>
      </c>
      <c r="FP97" s="43" t="str">
        <f t="shared" si="123"/>
        <v>Optie</v>
      </c>
      <c r="FQ97" s="43" t="str">
        <f t="shared" si="123"/>
        <v>Nee</v>
      </c>
      <c r="FR97" s="43" t="str">
        <f t="shared" si="123"/>
        <v>Optie</v>
      </c>
      <c r="FS97" s="43" t="str">
        <f t="shared" si="123"/>
        <v>Ja</v>
      </c>
      <c r="FT97" s="43" t="str">
        <f t="shared" si="123"/>
        <v>Ja</v>
      </c>
      <c r="FU97" s="43" t="str">
        <f t="shared" si="123"/>
        <v>Ja</v>
      </c>
      <c r="FV97" s="43" t="str">
        <f t="shared" si="123"/>
        <v>Ja</v>
      </c>
      <c r="FW97" s="43" t="str">
        <f t="shared" si="123"/>
        <v>Optie</v>
      </c>
      <c r="FX97" s="43" t="str">
        <f t="shared" si="123"/>
        <v>Ja</v>
      </c>
      <c r="FY97" s="43" t="str">
        <f t="shared" si="124"/>
        <v>Ja</v>
      </c>
      <c r="FZ97" s="43" t="str">
        <f t="shared" si="124"/>
        <v>Ja</v>
      </c>
      <c r="GA97" s="43" t="str">
        <f t="shared" si="124"/>
        <v>Ja</v>
      </c>
      <c r="GB97" s="43" t="str">
        <f t="shared" si="124"/>
        <v>Ja</v>
      </c>
      <c r="GC97" s="43" t="str">
        <f t="shared" si="124"/>
        <v>Ja</v>
      </c>
      <c r="GD97" s="43" t="str">
        <f t="shared" si="124"/>
        <v>Ja</v>
      </c>
      <c r="GE97" s="43" t="str">
        <f t="shared" si="124"/>
        <v>Ja</v>
      </c>
      <c r="GF97" s="43" t="str">
        <f t="shared" si="124"/>
        <v>Nee</v>
      </c>
    </row>
    <row r="98" spans="1:188" x14ac:dyDescent="0.3">
      <c r="A98" s="43"/>
      <c r="B98" s="47" t="s">
        <v>739</v>
      </c>
      <c r="C98" s="47" t="s">
        <v>502</v>
      </c>
      <c r="D98" s="43" t="s">
        <v>337</v>
      </c>
      <c r="E98" s="45" t="s">
        <v>330</v>
      </c>
      <c r="F98" s="43" t="s">
        <v>337</v>
      </c>
      <c r="G98" s="43" t="s">
        <v>495</v>
      </c>
      <c r="H98" s="43" t="s">
        <v>497</v>
      </c>
      <c r="I98" s="119" t="s">
        <v>496</v>
      </c>
      <c r="J98" s="119" t="s">
        <v>832</v>
      </c>
      <c r="K98" s="119" t="s">
        <v>845</v>
      </c>
      <c r="L98" s="50">
        <v>19</v>
      </c>
      <c r="M98" s="119"/>
      <c r="N98" s="119"/>
      <c r="O98" s="119"/>
      <c r="P98" s="129" t="s">
        <v>507</v>
      </c>
      <c r="Q98" s="43" t="str">
        <f t="shared" si="108"/>
        <v>Ja</v>
      </c>
      <c r="R98" s="43" t="str">
        <f t="shared" si="108"/>
        <v>Ja</v>
      </c>
      <c r="S98" s="43" t="str">
        <f t="shared" si="108"/>
        <v>Optie</v>
      </c>
      <c r="T98" s="43" t="str">
        <f t="shared" si="108"/>
        <v>Ja</v>
      </c>
      <c r="U98" s="43" t="str">
        <f t="shared" si="108"/>
        <v>Ja</v>
      </c>
      <c r="V98" s="43" t="str">
        <f t="shared" si="108"/>
        <v>Ja</v>
      </c>
      <c r="W98" s="43" t="str">
        <f t="shared" si="108"/>
        <v>Nee</v>
      </c>
      <c r="X98" s="43" t="str">
        <f t="shared" si="108"/>
        <v>Ja</v>
      </c>
      <c r="Y98" s="43" t="str">
        <f t="shared" si="108"/>
        <v>Nee</v>
      </c>
      <c r="Z98" s="43" t="str">
        <f t="shared" si="108"/>
        <v>Nee</v>
      </c>
      <c r="AA98" s="43" t="str">
        <f t="shared" si="109"/>
        <v>Optie</v>
      </c>
      <c r="AB98" s="43" t="str">
        <f t="shared" si="109"/>
        <v>Nee</v>
      </c>
      <c r="AC98" s="43" t="str">
        <f t="shared" si="109"/>
        <v>Nvt</v>
      </c>
      <c r="AD98" s="43" t="str">
        <f t="shared" si="109"/>
        <v>Nvt</v>
      </c>
      <c r="AE98" s="43" t="str">
        <f t="shared" si="109"/>
        <v>Nvt</v>
      </c>
      <c r="AF98" s="43" t="str">
        <f t="shared" si="109"/>
        <v>Nvt</v>
      </c>
      <c r="AG98" s="43" t="str">
        <f t="shared" si="109"/>
        <v>Nvt</v>
      </c>
      <c r="AH98" s="43" t="str">
        <f t="shared" si="109"/>
        <v>Nvt</v>
      </c>
      <c r="AI98" s="43" t="str">
        <f t="shared" si="109"/>
        <v>Nvt</v>
      </c>
      <c r="AJ98" s="43" t="str">
        <f t="shared" si="109"/>
        <v>Nvt</v>
      </c>
      <c r="AK98" s="43" t="str">
        <f t="shared" si="110"/>
        <v>Nvt</v>
      </c>
      <c r="AL98" s="43" t="str">
        <f t="shared" si="110"/>
        <v>Nvt</v>
      </c>
      <c r="AM98" s="43" t="str">
        <f t="shared" si="110"/>
        <v>Nvt</v>
      </c>
      <c r="AN98" s="43" t="str">
        <f t="shared" si="110"/>
        <v>Nvt</v>
      </c>
      <c r="AO98" s="43" t="str">
        <f t="shared" si="110"/>
        <v>Nvt</v>
      </c>
      <c r="AP98" s="43" t="str">
        <f t="shared" si="110"/>
        <v>Nvt</v>
      </c>
      <c r="AQ98" s="43" t="str">
        <f t="shared" si="110"/>
        <v>Nvt</v>
      </c>
      <c r="AR98" s="43" t="str">
        <f t="shared" si="110"/>
        <v>Nvt</v>
      </c>
      <c r="AS98" s="43" t="str">
        <f t="shared" si="110"/>
        <v>Nvt</v>
      </c>
      <c r="AT98" s="43" t="str">
        <f t="shared" si="110"/>
        <v>Nvt</v>
      </c>
      <c r="AU98" s="43" t="str">
        <f t="shared" si="111"/>
        <v>Nvt</v>
      </c>
      <c r="AV98" s="43" t="str">
        <f t="shared" si="111"/>
        <v>Nvt</v>
      </c>
      <c r="AW98" s="43" t="str">
        <f t="shared" si="111"/>
        <v>Nvt</v>
      </c>
      <c r="AX98" s="43" t="str">
        <f t="shared" si="111"/>
        <v>Ja</v>
      </c>
      <c r="AY98" s="43" t="str">
        <f t="shared" si="111"/>
        <v>Ja</v>
      </c>
      <c r="AZ98" s="43" t="str">
        <f t="shared" si="111"/>
        <v>Nee</v>
      </c>
      <c r="BA98" s="43" t="str">
        <f t="shared" si="111"/>
        <v>Ja</v>
      </c>
      <c r="BB98" s="43" t="str">
        <f t="shared" si="111"/>
        <v>Ja</v>
      </c>
      <c r="BC98" s="43" t="str">
        <f t="shared" si="111"/>
        <v>Optie</v>
      </c>
      <c r="BD98" s="43" t="str">
        <f t="shared" si="111"/>
        <v>Ja</v>
      </c>
      <c r="BE98" s="43" t="str">
        <f t="shared" si="111"/>
        <v>Ja</v>
      </c>
      <c r="BF98" s="43" t="str">
        <f t="shared" si="111"/>
        <v>Nvt</v>
      </c>
      <c r="BG98" s="43" t="str">
        <f t="shared" si="111"/>
        <v>Nvt</v>
      </c>
      <c r="BH98" s="129" t="s">
        <v>878</v>
      </c>
      <c r="BI98" s="43" t="str">
        <f t="shared" si="112"/>
        <v>Ja</v>
      </c>
      <c r="BJ98" s="43" t="str">
        <f t="shared" si="112"/>
        <v>Ja</v>
      </c>
      <c r="BK98" s="43" t="str">
        <f t="shared" si="112"/>
        <v>Optie</v>
      </c>
      <c r="BL98" s="43" t="str">
        <f t="shared" si="112"/>
        <v>Ja</v>
      </c>
      <c r="BM98" s="43" t="str">
        <f t="shared" si="112"/>
        <v>Ja</v>
      </c>
      <c r="BN98" s="43" t="str">
        <f t="shared" si="112"/>
        <v>Ja</v>
      </c>
      <c r="BO98" s="43" t="str">
        <f t="shared" si="112"/>
        <v>Nee</v>
      </c>
      <c r="BP98" s="43" t="str">
        <f t="shared" si="112"/>
        <v>Ja</v>
      </c>
      <c r="BQ98" s="43" t="str">
        <f t="shared" si="112"/>
        <v>Nee</v>
      </c>
      <c r="BR98" s="43" t="str">
        <f t="shared" si="112"/>
        <v>Nee</v>
      </c>
      <c r="BS98" s="43" t="str">
        <f t="shared" si="113"/>
        <v>Ja</v>
      </c>
      <c r="BT98" s="43" t="str">
        <f t="shared" si="113"/>
        <v>Ja</v>
      </c>
      <c r="BU98" s="43" t="str">
        <f t="shared" si="113"/>
        <v>Ja</v>
      </c>
      <c r="BV98" s="43" t="str">
        <f t="shared" si="113"/>
        <v>Ja</v>
      </c>
      <c r="BW98" s="43" t="str">
        <f t="shared" si="113"/>
        <v>Ja</v>
      </c>
      <c r="BX98" s="43" t="str">
        <f t="shared" si="113"/>
        <v>Nee</v>
      </c>
      <c r="BY98" s="43" t="str">
        <f t="shared" si="113"/>
        <v>Ja</v>
      </c>
      <c r="BZ98" s="43" t="str">
        <f t="shared" si="113"/>
        <v>Optie</v>
      </c>
      <c r="CA98" s="43" t="str">
        <f t="shared" si="113"/>
        <v>Ja</v>
      </c>
      <c r="CB98" s="43" t="str">
        <f t="shared" si="113"/>
        <v>Ja</v>
      </c>
      <c r="CC98" s="43" t="str">
        <f t="shared" si="114"/>
        <v>Nee</v>
      </c>
      <c r="CD98" s="43" t="str">
        <f t="shared" si="114"/>
        <v>Ja</v>
      </c>
      <c r="CE98" s="43" t="str">
        <f t="shared" si="114"/>
        <v>Nee</v>
      </c>
      <c r="CF98" s="43" t="str">
        <f t="shared" si="114"/>
        <v>Nvt</v>
      </c>
      <c r="CG98" s="43" t="str">
        <f t="shared" si="114"/>
        <v>Nvt</v>
      </c>
      <c r="CH98" s="43" t="str">
        <f t="shared" si="114"/>
        <v>Nvt</v>
      </c>
      <c r="CI98" s="43" t="str">
        <f t="shared" si="114"/>
        <v>Nvt</v>
      </c>
      <c r="CJ98" s="43" t="str">
        <f t="shared" si="114"/>
        <v>Nvt</v>
      </c>
      <c r="CK98" s="43" t="str">
        <f t="shared" si="114"/>
        <v>Nvt</v>
      </c>
      <c r="CL98" s="43" t="str">
        <f t="shared" si="114"/>
        <v>Nvt</v>
      </c>
      <c r="CM98" s="43" t="str">
        <f t="shared" si="115"/>
        <v>Nvt</v>
      </c>
      <c r="CN98" s="43" t="str">
        <f t="shared" si="115"/>
        <v>Nvt</v>
      </c>
      <c r="CO98" s="43" t="str">
        <f t="shared" si="115"/>
        <v>Nvt</v>
      </c>
      <c r="CP98" s="43" t="str">
        <f t="shared" si="115"/>
        <v>Nvt</v>
      </c>
      <c r="CQ98" s="43" t="str">
        <f t="shared" si="115"/>
        <v>Nvt</v>
      </c>
      <c r="CR98" s="43" t="str">
        <f t="shared" si="115"/>
        <v>Nvt</v>
      </c>
      <c r="CS98" s="43" t="str">
        <f t="shared" si="115"/>
        <v>Nvt</v>
      </c>
      <c r="CT98" s="43" t="str">
        <f t="shared" si="115"/>
        <v>Nvt</v>
      </c>
      <c r="CU98" s="43" t="str">
        <f t="shared" si="115"/>
        <v>Nvt</v>
      </c>
      <c r="CV98" s="43" t="str">
        <f t="shared" si="115"/>
        <v>Nvt</v>
      </c>
      <c r="CW98" s="43" t="str">
        <f t="shared" si="116"/>
        <v>Nvt</v>
      </c>
      <c r="CX98" s="43" t="str">
        <f t="shared" si="116"/>
        <v>Nvt</v>
      </c>
      <c r="CY98" s="43" t="str">
        <f t="shared" si="116"/>
        <v>Nvt</v>
      </c>
      <c r="CZ98" s="43" t="str">
        <f t="shared" si="116"/>
        <v>Nvt</v>
      </c>
      <c r="DA98" s="43" t="str">
        <f t="shared" si="116"/>
        <v>Nvt</v>
      </c>
      <c r="DB98" s="43" t="str">
        <f t="shared" si="116"/>
        <v>Nvt</v>
      </c>
      <c r="DC98" s="43" t="str">
        <f t="shared" si="116"/>
        <v>Nvt</v>
      </c>
      <c r="DD98" s="43" t="str">
        <f t="shared" si="116"/>
        <v>Nvt</v>
      </c>
      <c r="DE98" s="43" t="str">
        <f t="shared" si="116"/>
        <v>Nvt</v>
      </c>
      <c r="DF98" s="43" t="str">
        <f t="shared" si="116"/>
        <v>Nvt</v>
      </c>
      <c r="DG98" s="43" t="str">
        <f t="shared" si="117"/>
        <v>Nvt</v>
      </c>
      <c r="DH98" s="43" t="str">
        <f t="shared" si="117"/>
        <v>Nvt</v>
      </c>
      <c r="DI98" s="43" t="str">
        <f t="shared" si="117"/>
        <v>Nvt</v>
      </c>
      <c r="DJ98" s="43" t="str">
        <f t="shared" si="117"/>
        <v>Nvt</v>
      </c>
      <c r="DK98" s="43" t="str">
        <f t="shared" si="117"/>
        <v>Nvt</v>
      </c>
      <c r="DL98" s="43" t="str">
        <f t="shared" si="117"/>
        <v>Nvt</v>
      </c>
      <c r="DM98" s="43" t="str">
        <f t="shared" si="117"/>
        <v>Nvt</v>
      </c>
      <c r="DN98" s="43" t="str">
        <f t="shared" si="117"/>
        <v>Nvt</v>
      </c>
      <c r="DO98" s="43" t="str">
        <f t="shared" si="117"/>
        <v>Nvt</v>
      </c>
      <c r="DP98" s="43" t="str">
        <f t="shared" si="117"/>
        <v>Nvt</v>
      </c>
      <c r="DQ98" s="43" t="str">
        <f t="shared" si="118"/>
        <v>Nvt</v>
      </c>
      <c r="DR98" s="43" t="str">
        <f t="shared" si="118"/>
        <v>Nvt</v>
      </c>
      <c r="DS98" s="43" t="str">
        <f t="shared" si="118"/>
        <v>Nvt</v>
      </c>
      <c r="DT98" s="43" t="str">
        <f t="shared" si="118"/>
        <v>Nvt</v>
      </c>
      <c r="DU98" s="43" t="str">
        <f t="shared" si="118"/>
        <v>Nvt</v>
      </c>
      <c r="DV98" s="43" t="str">
        <f t="shared" si="118"/>
        <v>Nvt</v>
      </c>
      <c r="DW98" s="43" t="str">
        <f t="shared" si="118"/>
        <v>Nvt</v>
      </c>
      <c r="DX98" s="43" t="str">
        <f t="shared" si="118"/>
        <v>Nvt</v>
      </c>
      <c r="DY98" s="43" t="str">
        <f t="shared" si="118"/>
        <v>Nvt</v>
      </c>
      <c r="DZ98" s="43" t="str">
        <f t="shared" si="118"/>
        <v>Nvt</v>
      </c>
      <c r="EA98" s="43" t="str">
        <f t="shared" si="119"/>
        <v>Nvt</v>
      </c>
      <c r="EB98" s="43" t="str">
        <f t="shared" si="119"/>
        <v>Nvt</v>
      </c>
      <c r="EC98" s="43" t="str">
        <f t="shared" si="119"/>
        <v>Nvt</v>
      </c>
      <c r="ED98" s="43" t="str">
        <f t="shared" si="119"/>
        <v>Ja</v>
      </c>
      <c r="EE98" s="43" t="str">
        <f t="shared" si="119"/>
        <v>Ja</v>
      </c>
      <c r="EF98" s="43" t="str">
        <f t="shared" si="119"/>
        <v>Ja</v>
      </c>
      <c r="EG98" s="43" t="str">
        <f t="shared" si="119"/>
        <v>Nee</v>
      </c>
      <c r="EH98" s="43" t="str">
        <f t="shared" si="119"/>
        <v>Nvt</v>
      </c>
      <c r="EI98" s="43" t="str">
        <f t="shared" si="119"/>
        <v>Nvt</v>
      </c>
      <c r="EJ98" s="43" t="str">
        <f t="shared" si="119"/>
        <v>Nvt</v>
      </c>
      <c r="EK98" s="43" t="str">
        <f t="shared" si="120"/>
        <v>Nvt</v>
      </c>
      <c r="EL98" s="43" t="str">
        <f t="shared" si="120"/>
        <v>Nvt</v>
      </c>
      <c r="EM98" s="43" t="str">
        <f t="shared" si="120"/>
        <v>Nee</v>
      </c>
      <c r="EN98" s="43" t="str">
        <f t="shared" si="120"/>
        <v>Nvt</v>
      </c>
      <c r="EO98" s="43" t="str">
        <f t="shared" si="120"/>
        <v>Nee</v>
      </c>
      <c r="EP98" s="43" t="str">
        <f t="shared" si="120"/>
        <v>Nvt</v>
      </c>
      <c r="EQ98" s="43" t="str">
        <f t="shared" si="120"/>
        <v>Nee</v>
      </c>
      <c r="ER98" s="43" t="str">
        <f t="shared" si="120"/>
        <v>Nee</v>
      </c>
      <c r="ES98" s="43" t="str">
        <f t="shared" si="120"/>
        <v>Nvt</v>
      </c>
      <c r="ET98" s="43" t="str">
        <f t="shared" si="120"/>
        <v>Nvt</v>
      </c>
      <c r="EU98" s="43" t="str">
        <f t="shared" si="121"/>
        <v>Nvt</v>
      </c>
      <c r="EV98" s="43" t="str">
        <f t="shared" si="121"/>
        <v>Nvt</v>
      </c>
      <c r="EW98" s="43" t="str">
        <f t="shared" si="121"/>
        <v>Nee</v>
      </c>
      <c r="EX98" s="43" t="str">
        <f t="shared" si="121"/>
        <v>Nvt</v>
      </c>
      <c r="EY98" s="43" t="str">
        <f t="shared" si="121"/>
        <v>Nvt</v>
      </c>
      <c r="EZ98" s="43" t="str">
        <f t="shared" si="121"/>
        <v>Nvt</v>
      </c>
      <c r="FA98" s="43" t="str">
        <f t="shared" si="121"/>
        <v>Nvt</v>
      </c>
      <c r="FB98" s="43" t="str">
        <f t="shared" si="121"/>
        <v>Nvt</v>
      </c>
      <c r="FC98" s="43" t="str">
        <f t="shared" si="121"/>
        <v>Nvt</v>
      </c>
      <c r="FD98" s="43" t="str">
        <f t="shared" si="121"/>
        <v>Nee</v>
      </c>
      <c r="FE98" s="43" t="str">
        <f t="shared" si="122"/>
        <v>Nvt</v>
      </c>
      <c r="FF98" s="43" t="str">
        <f t="shared" si="122"/>
        <v>Nvt</v>
      </c>
      <c r="FG98" s="43" t="str">
        <f t="shared" si="122"/>
        <v>Nvt</v>
      </c>
      <c r="FH98" s="43" t="str">
        <f t="shared" si="122"/>
        <v>Ja</v>
      </c>
      <c r="FI98" s="43" t="str">
        <f t="shared" si="122"/>
        <v>Ja</v>
      </c>
      <c r="FJ98" s="43" t="str">
        <f t="shared" si="122"/>
        <v>Ja</v>
      </c>
      <c r="FK98" s="43" t="str">
        <f t="shared" si="122"/>
        <v>Ja</v>
      </c>
      <c r="FL98" s="43" t="str">
        <f t="shared" si="122"/>
        <v>Ja</v>
      </c>
      <c r="FM98" s="43" t="str">
        <f t="shared" si="122"/>
        <v>Optie</v>
      </c>
      <c r="FN98" s="43" t="str">
        <f t="shared" si="122"/>
        <v>Optie</v>
      </c>
      <c r="FO98" s="43" t="str">
        <f t="shared" si="123"/>
        <v>Optie</v>
      </c>
      <c r="FP98" s="43" t="str">
        <f t="shared" si="123"/>
        <v>Optie</v>
      </c>
      <c r="FQ98" s="43" t="str">
        <f t="shared" si="123"/>
        <v>Nee</v>
      </c>
      <c r="FR98" s="43" t="str">
        <f t="shared" si="123"/>
        <v>Optie</v>
      </c>
      <c r="FS98" s="43" t="str">
        <f t="shared" si="123"/>
        <v>Ja</v>
      </c>
      <c r="FT98" s="43" t="str">
        <f t="shared" si="123"/>
        <v>Ja</v>
      </c>
      <c r="FU98" s="43" t="str">
        <f t="shared" si="123"/>
        <v>Ja</v>
      </c>
      <c r="FV98" s="43" t="str">
        <f t="shared" si="123"/>
        <v>Ja</v>
      </c>
      <c r="FW98" s="43" t="str">
        <f t="shared" si="123"/>
        <v>Optie</v>
      </c>
      <c r="FX98" s="43" t="str">
        <f t="shared" si="123"/>
        <v>Ja</v>
      </c>
      <c r="FY98" s="43" t="str">
        <f t="shared" si="124"/>
        <v>Ja</v>
      </c>
      <c r="FZ98" s="43" t="str">
        <f t="shared" si="124"/>
        <v>Ja</v>
      </c>
      <c r="GA98" s="43" t="str">
        <f t="shared" si="124"/>
        <v>Ja</v>
      </c>
      <c r="GB98" s="43" t="str">
        <f t="shared" si="124"/>
        <v>Ja</v>
      </c>
      <c r="GC98" s="43" t="str">
        <f t="shared" si="124"/>
        <v>Ja</v>
      </c>
      <c r="GD98" s="43" t="str">
        <f t="shared" si="124"/>
        <v>Ja</v>
      </c>
      <c r="GE98" s="43" t="str">
        <f t="shared" si="124"/>
        <v>Ja</v>
      </c>
      <c r="GF98" s="43" t="str">
        <f t="shared" si="124"/>
        <v>Nee</v>
      </c>
    </row>
    <row r="99" spans="1:188" x14ac:dyDescent="0.3">
      <c r="A99" s="43"/>
      <c r="B99" s="47" t="s">
        <v>739</v>
      </c>
      <c r="C99" s="47" t="s">
        <v>502</v>
      </c>
      <c r="D99" s="43" t="s">
        <v>337</v>
      </c>
      <c r="E99" s="45" t="s">
        <v>337</v>
      </c>
      <c r="F99" s="43" t="s">
        <v>337</v>
      </c>
      <c r="G99" s="43" t="s">
        <v>495</v>
      </c>
      <c r="H99" s="43" t="s">
        <v>497</v>
      </c>
      <c r="I99" s="119" t="s">
        <v>496</v>
      </c>
      <c r="J99" s="119" t="s">
        <v>834</v>
      </c>
      <c r="K99" s="119" t="s">
        <v>846</v>
      </c>
      <c r="L99" s="50">
        <v>27</v>
      </c>
      <c r="M99" s="119"/>
      <c r="N99" s="119"/>
      <c r="O99" s="119"/>
      <c r="P99" s="129" t="s">
        <v>507</v>
      </c>
      <c r="Q99" s="43" t="str">
        <f t="shared" si="108"/>
        <v>Ja</v>
      </c>
      <c r="R99" s="43" t="str">
        <f t="shared" si="108"/>
        <v>Ja</v>
      </c>
      <c r="S99" s="43" t="str">
        <f t="shared" si="108"/>
        <v>Optie</v>
      </c>
      <c r="T99" s="43" t="str">
        <f t="shared" si="108"/>
        <v>Ja</v>
      </c>
      <c r="U99" s="43" t="str">
        <f t="shared" si="108"/>
        <v>Ja</v>
      </c>
      <c r="V99" s="43" t="str">
        <f t="shared" si="108"/>
        <v>Ja</v>
      </c>
      <c r="W99" s="43" t="str">
        <f t="shared" si="108"/>
        <v>Nee</v>
      </c>
      <c r="X99" s="43" t="str">
        <f t="shared" si="108"/>
        <v>Ja</v>
      </c>
      <c r="Y99" s="43" t="str">
        <f t="shared" si="108"/>
        <v>Nee</v>
      </c>
      <c r="Z99" s="43" t="str">
        <f t="shared" si="108"/>
        <v>Nee</v>
      </c>
      <c r="AA99" s="43" t="str">
        <f t="shared" si="109"/>
        <v>Optie</v>
      </c>
      <c r="AB99" s="43" t="str">
        <f t="shared" si="109"/>
        <v>Nee</v>
      </c>
      <c r="AC99" s="43" t="str">
        <f t="shared" si="109"/>
        <v>Nvt</v>
      </c>
      <c r="AD99" s="43" t="str">
        <f t="shared" si="109"/>
        <v>Nvt</v>
      </c>
      <c r="AE99" s="43" t="str">
        <f t="shared" si="109"/>
        <v>Nvt</v>
      </c>
      <c r="AF99" s="43" t="str">
        <f t="shared" si="109"/>
        <v>Nvt</v>
      </c>
      <c r="AG99" s="43" t="str">
        <f t="shared" si="109"/>
        <v>Nvt</v>
      </c>
      <c r="AH99" s="43" t="str">
        <f t="shared" si="109"/>
        <v>Nvt</v>
      </c>
      <c r="AI99" s="43" t="str">
        <f t="shared" si="109"/>
        <v>Nvt</v>
      </c>
      <c r="AJ99" s="43" t="str">
        <f t="shared" si="109"/>
        <v>Nvt</v>
      </c>
      <c r="AK99" s="43" t="str">
        <f t="shared" si="110"/>
        <v>Nvt</v>
      </c>
      <c r="AL99" s="43" t="str">
        <f t="shared" si="110"/>
        <v>Nvt</v>
      </c>
      <c r="AM99" s="43" t="str">
        <f t="shared" si="110"/>
        <v>Nvt</v>
      </c>
      <c r="AN99" s="43" t="str">
        <f t="shared" si="110"/>
        <v>Nvt</v>
      </c>
      <c r="AO99" s="43" t="str">
        <f t="shared" si="110"/>
        <v>Nvt</v>
      </c>
      <c r="AP99" s="43" t="str">
        <f t="shared" si="110"/>
        <v>Nvt</v>
      </c>
      <c r="AQ99" s="43" t="str">
        <f t="shared" si="110"/>
        <v>Nvt</v>
      </c>
      <c r="AR99" s="43" t="str">
        <f t="shared" si="110"/>
        <v>Nvt</v>
      </c>
      <c r="AS99" s="43" t="str">
        <f t="shared" si="110"/>
        <v>Nvt</v>
      </c>
      <c r="AT99" s="43" t="str">
        <f t="shared" si="110"/>
        <v>Nvt</v>
      </c>
      <c r="AU99" s="43" t="str">
        <f t="shared" si="111"/>
        <v>Nvt</v>
      </c>
      <c r="AV99" s="43" t="str">
        <f t="shared" si="111"/>
        <v>Nvt</v>
      </c>
      <c r="AW99" s="43" t="str">
        <f t="shared" si="111"/>
        <v>Nvt</v>
      </c>
      <c r="AX99" s="43" t="str">
        <f t="shared" si="111"/>
        <v>Ja</v>
      </c>
      <c r="AY99" s="43" t="str">
        <f t="shared" si="111"/>
        <v>Ja</v>
      </c>
      <c r="AZ99" s="43" t="str">
        <f t="shared" si="111"/>
        <v>Nee</v>
      </c>
      <c r="BA99" s="43" t="str">
        <f t="shared" si="111"/>
        <v>Ja</v>
      </c>
      <c r="BB99" s="43" t="str">
        <f t="shared" si="111"/>
        <v>Ja</v>
      </c>
      <c r="BC99" s="43" t="str">
        <f t="shared" si="111"/>
        <v>Optie</v>
      </c>
      <c r="BD99" s="43" t="str">
        <f t="shared" si="111"/>
        <v>Ja</v>
      </c>
      <c r="BE99" s="43" t="str">
        <f t="shared" si="111"/>
        <v>Ja</v>
      </c>
      <c r="BF99" s="43" t="str">
        <f t="shared" si="111"/>
        <v>Nvt</v>
      </c>
      <c r="BG99" s="43" t="str">
        <f t="shared" si="111"/>
        <v>Nvt</v>
      </c>
      <c r="BH99" s="129" t="s">
        <v>878</v>
      </c>
      <c r="BI99" s="43" t="str">
        <f t="shared" si="112"/>
        <v>Ja</v>
      </c>
      <c r="BJ99" s="43" t="str">
        <f t="shared" si="112"/>
        <v>Ja</v>
      </c>
      <c r="BK99" s="43" t="str">
        <f t="shared" si="112"/>
        <v>Optie</v>
      </c>
      <c r="BL99" s="43" t="str">
        <f t="shared" si="112"/>
        <v>Ja</v>
      </c>
      <c r="BM99" s="43" t="str">
        <f t="shared" si="112"/>
        <v>Ja</v>
      </c>
      <c r="BN99" s="43" t="str">
        <f t="shared" si="112"/>
        <v>Ja</v>
      </c>
      <c r="BO99" s="43" t="str">
        <f t="shared" si="112"/>
        <v>Nee</v>
      </c>
      <c r="BP99" s="43" t="str">
        <f t="shared" si="112"/>
        <v>Ja</v>
      </c>
      <c r="BQ99" s="43" t="str">
        <f t="shared" si="112"/>
        <v>Nee</v>
      </c>
      <c r="BR99" s="43" t="str">
        <f t="shared" si="112"/>
        <v>Nee</v>
      </c>
      <c r="BS99" s="43" t="str">
        <f t="shared" si="113"/>
        <v>Ja</v>
      </c>
      <c r="BT99" s="43" t="str">
        <f t="shared" si="113"/>
        <v>Ja</v>
      </c>
      <c r="BU99" s="43" t="str">
        <f t="shared" si="113"/>
        <v>Ja</v>
      </c>
      <c r="BV99" s="43" t="str">
        <f t="shared" si="113"/>
        <v>Ja</v>
      </c>
      <c r="BW99" s="43" t="str">
        <f t="shared" si="113"/>
        <v>Ja</v>
      </c>
      <c r="BX99" s="43" t="str">
        <f t="shared" si="113"/>
        <v>Nee</v>
      </c>
      <c r="BY99" s="43" t="str">
        <f t="shared" si="113"/>
        <v>Ja</v>
      </c>
      <c r="BZ99" s="43" t="str">
        <f t="shared" si="113"/>
        <v>Optie</v>
      </c>
      <c r="CA99" s="43" t="str">
        <f t="shared" si="113"/>
        <v>Ja</v>
      </c>
      <c r="CB99" s="43" t="str">
        <f t="shared" si="113"/>
        <v>Ja</v>
      </c>
      <c r="CC99" s="43" t="str">
        <f t="shared" si="114"/>
        <v>Nee</v>
      </c>
      <c r="CD99" s="43" t="str">
        <f t="shared" si="114"/>
        <v>Ja</v>
      </c>
      <c r="CE99" s="43" t="str">
        <f t="shared" si="114"/>
        <v>Nee</v>
      </c>
      <c r="CF99" s="43" t="str">
        <f t="shared" si="114"/>
        <v>Nvt</v>
      </c>
      <c r="CG99" s="43" t="str">
        <f t="shared" si="114"/>
        <v>Nvt</v>
      </c>
      <c r="CH99" s="43" t="str">
        <f t="shared" si="114"/>
        <v>Nvt</v>
      </c>
      <c r="CI99" s="43" t="str">
        <f t="shared" si="114"/>
        <v>Nvt</v>
      </c>
      <c r="CJ99" s="43" t="str">
        <f t="shared" si="114"/>
        <v>Nvt</v>
      </c>
      <c r="CK99" s="43" t="str">
        <f t="shared" si="114"/>
        <v>Nvt</v>
      </c>
      <c r="CL99" s="43" t="str">
        <f t="shared" si="114"/>
        <v>Nvt</v>
      </c>
      <c r="CM99" s="43" t="str">
        <f t="shared" si="115"/>
        <v>Nvt</v>
      </c>
      <c r="CN99" s="43" t="str">
        <f t="shared" si="115"/>
        <v>Nvt</v>
      </c>
      <c r="CO99" s="43" t="str">
        <f t="shared" si="115"/>
        <v>Nvt</v>
      </c>
      <c r="CP99" s="43" t="str">
        <f t="shared" si="115"/>
        <v>Nvt</v>
      </c>
      <c r="CQ99" s="43" t="str">
        <f t="shared" si="115"/>
        <v>Nvt</v>
      </c>
      <c r="CR99" s="43" t="str">
        <f t="shared" si="115"/>
        <v>Nvt</v>
      </c>
      <c r="CS99" s="43" t="str">
        <f t="shared" si="115"/>
        <v>Nvt</v>
      </c>
      <c r="CT99" s="43" t="str">
        <f t="shared" si="115"/>
        <v>Nvt</v>
      </c>
      <c r="CU99" s="43" t="str">
        <f t="shared" si="115"/>
        <v>Nvt</v>
      </c>
      <c r="CV99" s="43" t="str">
        <f t="shared" si="115"/>
        <v>Nvt</v>
      </c>
      <c r="CW99" s="43" t="str">
        <f t="shared" si="116"/>
        <v>Nvt</v>
      </c>
      <c r="CX99" s="43" t="str">
        <f t="shared" si="116"/>
        <v>Nvt</v>
      </c>
      <c r="CY99" s="43" t="str">
        <f t="shared" si="116"/>
        <v>Nvt</v>
      </c>
      <c r="CZ99" s="43" t="str">
        <f t="shared" si="116"/>
        <v>Nvt</v>
      </c>
      <c r="DA99" s="43" t="str">
        <f t="shared" si="116"/>
        <v>Nvt</v>
      </c>
      <c r="DB99" s="43" t="str">
        <f t="shared" si="116"/>
        <v>Nvt</v>
      </c>
      <c r="DC99" s="43" t="str">
        <f t="shared" si="116"/>
        <v>Nvt</v>
      </c>
      <c r="DD99" s="43" t="str">
        <f t="shared" si="116"/>
        <v>Nvt</v>
      </c>
      <c r="DE99" s="43" t="str">
        <f t="shared" si="116"/>
        <v>Nvt</v>
      </c>
      <c r="DF99" s="43" t="str">
        <f t="shared" si="116"/>
        <v>Nvt</v>
      </c>
      <c r="DG99" s="43" t="str">
        <f t="shared" si="117"/>
        <v>Nvt</v>
      </c>
      <c r="DH99" s="43" t="str">
        <f t="shared" si="117"/>
        <v>Nvt</v>
      </c>
      <c r="DI99" s="43" t="str">
        <f t="shared" si="117"/>
        <v>Nvt</v>
      </c>
      <c r="DJ99" s="43" t="str">
        <f t="shared" si="117"/>
        <v>Nvt</v>
      </c>
      <c r="DK99" s="43" t="str">
        <f t="shared" si="117"/>
        <v>Nvt</v>
      </c>
      <c r="DL99" s="43" t="str">
        <f t="shared" si="117"/>
        <v>Nvt</v>
      </c>
      <c r="DM99" s="43" t="str">
        <f t="shared" si="117"/>
        <v>Nvt</v>
      </c>
      <c r="DN99" s="43" t="str">
        <f t="shared" si="117"/>
        <v>Nvt</v>
      </c>
      <c r="DO99" s="43" t="str">
        <f t="shared" si="117"/>
        <v>Nvt</v>
      </c>
      <c r="DP99" s="43" t="str">
        <f t="shared" si="117"/>
        <v>Nvt</v>
      </c>
      <c r="DQ99" s="43" t="str">
        <f t="shared" si="118"/>
        <v>Nvt</v>
      </c>
      <c r="DR99" s="43" t="str">
        <f t="shared" si="118"/>
        <v>Nvt</v>
      </c>
      <c r="DS99" s="43" t="str">
        <f t="shared" si="118"/>
        <v>Nvt</v>
      </c>
      <c r="DT99" s="43" t="str">
        <f t="shared" si="118"/>
        <v>Nvt</v>
      </c>
      <c r="DU99" s="43" t="str">
        <f t="shared" si="118"/>
        <v>Nvt</v>
      </c>
      <c r="DV99" s="43" t="str">
        <f t="shared" si="118"/>
        <v>Nvt</v>
      </c>
      <c r="DW99" s="43" t="str">
        <f t="shared" si="118"/>
        <v>Nvt</v>
      </c>
      <c r="DX99" s="43" t="str">
        <f t="shared" si="118"/>
        <v>Nvt</v>
      </c>
      <c r="DY99" s="43" t="str">
        <f t="shared" si="118"/>
        <v>Nvt</v>
      </c>
      <c r="DZ99" s="43" t="str">
        <f t="shared" si="118"/>
        <v>Nvt</v>
      </c>
      <c r="EA99" s="43" t="str">
        <f t="shared" si="119"/>
        <v>Nvt</v>
      </c>
      <c r="EB99" s="43" t="str">
        <f t="shared" si="119"/>
        <v>Nvt</v>
      </c>
      <c r="EC99" s="43" t="str">
        <f t="shared" si="119"/>
        <v>Nvt</v>
      </c>
      <c r="ED99" s="43" t="str">
        <f t="shared" si="119"/>
        <v>Ja</v>
      </c>
      <c r="EE99" s="43" t="str">
        <f t="shared" si="119"/>
        <v>Ja</v>
      </c>
      <c r="EF99" s="43" t="str">
        <f t="shared" si="119"/>
        <v>Ja</v>
      </c>
      <c r="EG99" s="43" t="str">
        <f t="shared" si="119"/>
        <v>Nee</v>
      </c>
      <c r="EH99" s="43" t="str">
        <f t="shared" si="119"/>
        <v>Nvt</v>
      </c>
      <c r="EI99" s="43" t="str">
        <f t="shared" si="119"/>
        <v>Nvt</v>
      </c>
      <c r="EJ99" s="43" t="str">
        <f t="shared" si="119"/>
        <v>Nvt</v>
      </c>
      <c r="EK99" s="43" t="str">
        <f t="shared" si="120"/>
        <v>Nvt</v>
      </c>
      <c r="EL99" s="43" t="str">
        <f t="shared" si="120"/>
        <v>Nvt</v>
      </c>
      <c r="EM99" s="43" t="str">
        <f t="shared" si="120"/>
        <v>Nee</v>
      </c>
      <c r="EN99" s="43" t="str">
        <f t="shared" si="120"/>
        <v>Nvt</v>
      </c>
      <c r="EO99" s="43" t="str">
        <f t="shared" si="120"/>
        <v>Nee</v>
      </c>
      <c r="EP99" s="43" t="str">
        <f t="shared" si="120"/>
        <v>Nvt</v>
      </c>
      <c r="EQ99" s="43" t="str">
        <f t="shared" si="120"/>
        <v>Nee</v>
      </c>
      <c r="ER99" s="43" t="str">
        <f t="shared" si="120"/>
        <v>Nee</v>
      </c>
      <c r="ES99" s="43" t="str">
        <f t="shared" si="120"/>
        <v>Nvt</v>
      </c>
      <c r="ET99" s="43" t="str">
        <f t="shared" si="120"/>
        <v>Nvt</v>
      </c>
      <c r="EU99" s="43" t="str">
        <f t="shared" si="121"/>
        <v>Nvt</v>
      </c>
      <c r="EV99" s="43" t="str">
        <f t="shared" si="121"/>
        <v>Nvt</v>
      </c>
      <c r="EW99" s="43" t="str">
        <f t="shared" si="121"/>
        <v>Nee</v>
      </c>
      <c r="EX99" s="43" t="str">
        <f t="shared" si="121"/>
        <v>Nvt</v>
      </c>
      <c r="EY99" s="43" t="str">
        <f t="shared" si="121"/>
        <v>Nvt</v>
      </c>
      <c r="EZ99" s="43" t="str">
        <f t="shared" si="121"/>
        <v>Nvt</v>
      </c>
      <c r="FA99" s="43" t="str">
        <f t="shared" si="121"/>
        <v>Nvt</v>
      </c>
      <c r="FB99" s="43" t="str">
        <f t="shared" si="121"/>
        <v>Nvt</v>
      </c>
      <c r="FC99" s="43" t="str">
        <f t="shared" si="121"/>
        <v>Nvt</v>
      </c>
      <c r="FD99" s="43" t="str">
        <f t="shared" si="121"/>
        <v>Nee</v>
      </c>
      <c r="FE99" s="43" t="str">
        <f t="shared" si="122"/>
        <v>Nvt</v>
      </c>
      <c r="FF99" s="43" t="str">
        <f t="shared" si="122"/>
        <v>Nvt</v>
      </c>
      <c r="FG99" s="43" t="str">
        <f t="shared" si="122"/>
        <v>Nvt</v>
      </c>
      <c r="FH99" s="43" t="str">
        <f t="shared" si="122"/>
        <v>Ja</v>
      </c>
      <c r="FI99" s="43" t="str">
        <f t="shared" si="122"/>
        <v>Ja</v>
      </c>
      <c r="FJ99" s="43" t="str">
        <f t="shared" si="122"/>
        <v>Ja</v>
      </c>
      <c r="FK99" s="43" t="str">
        <f t="shared" si="122"/>
        <v>Ja</v>
      </c>
      <c r="FL99" s="43" t="str">
        <f t="shared" si="122"/>
        <v>Ja</v>
      </c>
      <c r="FM99" s="43" t="str">
        <f t="shared" si="122"/>
        <v>Optie</v>
      </c>
      <c r="FN99" s="43" t="str">
        <f t="shared" si="122"/>
        <v>Optie</v>
      </c>
      <c r="FO99" s="43" t="str">
        <f t="shared" si="123"/>
        <v>Nee</v>
      </c>
      <c r="FP99" s="43" t="str">
        <f t="shared" si="123"/>
        <v>Optie</v>
      </c>
      <c r="FQ99" s="43" t="str">
        <f t="shared" si="123"/>
        <v>Nee</v>
      </c>
      <c r="FR99" s="43" t="str">
        <f t="shared" si="123"/>
        <v>Nee</v>
      </c>
      <c r="FS99" s="43" t="str">
        <f t="shared" si="123"/>
        <v>Nvt</v>
      </c>
      <c r="FT99" s="43" t="str">
        <f t="shared" si="123"/>
        <v>Nvt</v>
      </c>
      <c r="FU99" s="43" t="str">
        <f t="shared" si="123"/>
        <v>Nvt</v>
      </c>
      <c r="FV99" s="43" t="str">
        <f t="shared" si="123"/>
        <v>Nvt</v>
      </c>
      <c r="FW99" s="43" t="str">
        <f t="shared" si="123"/>
        <v>Nvt</v>
      </c>
      <c r="FX99" s="43" t="str">
        <f t="shared" si="123"/>
        <v>Nvt</v>
      </c>
      <c r="FY99" s="43" t="str">
        <f t="shared" si="124"/>
        <v>Ja</v>
      </c>
      <c r="FZ99" s="43" t="str">
        <f t="shared" si="124"/>
        <v>Ja</v>
      </c>
      <c r="GA99" s="43" t="str">
        <f t="shared" si="124"/>
        <v>Ja</v>
      </c>
      <c r="GB99" s="43" t="str">
        <f t="shared" si="124"/>
        <v>Ja</v>
      </c>
      <c r="GC99" s="43" t="str">
        <f t="shared" si="124"/>
        <v>Ja</v>
      </c>
      <c r="GD99" s="43" t="str">
        <f t="shared" si="124"/>
        <v>Ja</v>
      </c>
      <c r="GE99" s="43" t="str">
        <f t="shared" si="124"/>
        <v>Ja</v>
      </c>
      <c r="GF99" s="43" t="str">
        <f t="shared" si="124"/>
        <v>Nee</v>
      </c>
    </row>
    <row r="100" spans="1:188" x14ac:dyDescent="0.3">
      <c r="A100" s="43"/>
      <c r="B100" s="47" t="s">
        <v>740</v>
      </c>
      <c r="C100" s="47" t="s">
        <v>502</v>
      </c>
      <c r="D100" s="43" t="s">
        <v>337</v>
      </c>
      <c r="E100" s="45" t="s">
        <v>329</v>
      </c>
      <c r="F100" s="43" t="s">
        <v>433</v>
      </c>
      <c r="G100" s="43" t="s">
        <v>495</v>
      </c>
      <c r="H100" s="43" t="s">
        <v>497</v>
      </c>
      <c r="I100" s="119" t="s">
        <v>498</v>
      </c>
      <c r="J100" s="119" t="s">
        <v>829</v>
      </c>
      <c r="K100" s="119" t="s">
        <v>844</v>
      </c>
      <c r="L100" s="50">
        <v>7</v>
      </c>
      <c r="M100" s="119"/>
      <c r="N100" s="119"/>
      <c r="O100" s="119"/>
      <c r="P100" s="129" t="s">
        <v>507</v>
      </c>
      <c r="Q100" s="43" t="str">
        <f t="shared" si="108"/>
        <v>Ja</v>
      </c>
      <c r="R100" s="43" t="str">
        <f t="shared" si="108"/>
        <v>Ja</v>
      </c>
      <c r="S100" s="43" t="str">
        <f t="shared" si="108"/>
        <v>Optie</v>
      </c>
      <c r="T100" s="43" t="str">
        <f t="shared" si="108"/>
        <v>Ja</v>
      </c>
      <c r="U100" s="43" t="str">
        <f t="shared" si="108"/>
        <v>Ja</v>
      </c>
      <c r="V100" s="43" t="str">
        <f t="shared" si="108"/>
        <v>Ja</v>
      </c>
      <c r="W100" s="43" t="str">
        <f t="shared" si="108"/>
        <v>Nee</v>
      </c>
      <c r="X100" s="43" t="str">
        <f t="shared" si="108"/>
        <v>Ja</v>
      </c>
      <c r="Y100" s="43" t="str">
        <f t="shared" si="108"/>
        <v>Nee</v>
      </c>
      <c r="Z100" s="43" t="str">
        <f t="shared" si="108"/>
        <v>Nee</v>
      </c>
      <c r="AA100" s="43" t="str">
        <f t="shared" si="109"/>
        <v>Optie</v>
      </c>
      <c r="AB100" s="43" t="str">
        <f t="shared" si="109"/>
        <v>Nee</v>
      </c>
      <c r="AC100" s="43" t="str">
        <f t="shared" si="109"/>
        <v>Nvt</v>
      </c>
      <c r="AD100" s="43" t="str">
        <f t="shared" si="109"/>
        <v>Nvt</v>
      </c>
      <c r="AE100" s="43" t="str">
        <f t="shared" si="109"/>
        <v>Nvt</v>
      </c>
      <c r="AF100" s="43" t="str">
        <f t="shared" si="109"/>
        <v>Nvt</v>
      </c>
      <c r="AG100" s="43" t="str">
        <f t="shared" si="109"/>
        <v>Nvt</v>
      </c>
      <c r="AH100" s="43" t="str">
        <f t="shared" si="109"/>
        <v>Nvt</v>
      </c>
      <c r="AI100" s="43" t="str">
        <f t="shared" si="109"/>
        <v>Nvt</v>
      </c>
      <c r="AJ100" s="43" t="str">
        <f t="shared" si="109"/>
        <v>Nvt</v>
      </c>
      <c r="AK100" s="43" t="str">
        <f t="shared" si="110"/>
        <v>Nvt</v>
      </c>
      <c r="AL100" s="43" t="str">
        <f t="shared" si="110"/>
        <v>Nvt</v>
      </c>
      <c r="AM100" s="43" t="str">
        <f t="shared" si="110"/>
        <v>Nvt</v>
      </c>
      <c r="AN100" s="43" t="str">
        <f t="shared" si="110"/>
        <v>Nvt</v>
      </c>
      <c r="AO100" s="43" t="str">
        <f t="shared" si="110"/>
        <v>Nvt</v>
      </c>
      <c r="AP100" s="43" t="str">
        <f t="shared" si="110"/>
        <v>Nvt</v>
      </c>
      <c r="AQ100" s="43" t="str">
        <f t="shared" si="110"/>
        <v>Nvt</v>
      </c>
      <c r="AR100" s="43" t="str">
        <f t="shared" si="110"/>
        <v>Nvt</v>
      </c>
      <c r="AS100" s="43" t="str">
        <f t="shared" si="110"/>
        <v>Nvt</v>
      </c>
      <c r="AT100" s="43" t="str">
        <f t="shared" si="110"/>
        <v>Nvt</v>
      </c>
      <c r="AU100" s="43" t="str">
        <f t="shared" si="111"/>
        <v>Nvt</v>
      </c>
      <c r="AV100" s="43" t="str">
        <f t="shared" si="111"/>
        <v>Nvt</v>
      </c>
      <c r="AW100" s="43" t="str">
        <f t="shared" si="111"/>
        <v>Nvt</v>
      </c>
      <c r="AX100" s="43" t="str">
        <f t="shared" si="111"/>
        <v>Ja</v>
      </c>
      <c r="AY100" s="43" t="str">
        <f t="shared" si="111"/>
        <v>Ja</v>
      </c>
      <c r="AZ100" s="43" t="str">
        <f t="shared" si="111"/>
        <v>Nee</v>
      </c>
      <c r="BA100" s="43" t="str">
        <f t="shared" si="111"/>
        <v>Ja</v>
      </c>
      <c r="BB100" s="43" t="str">
        <f t="shared" si="111"/>
        <v>Ja</v>
      </c>
      <c r="BC100" s="43" t="str">
        <f t="shared" si="111"/>
        <v>Optie</v>
      </c>
      <c r="BD100" s="43" t="str">
        <f t="shared" si="111"/>
        <v>Ja</v>
      </c>
      <c r="BE100" s="43" t="str">
        <f t="shared" si="111"/>
        <v>Ja</v>
      </c>
      <c r="BF100" s="43" t="str">
        <f t="shared" si="111"/>
        <v>Nvt</v>
      </c>
      <c r="BG100" s="43" t="str">
        <f t="shared" si="111"/>
        <v>Nvt</v>
      </c>
      <c r="BH100" s="129" t="s">
        <v>878</v>
      </c>
      <c r="BI100" s="43" t="str">
        <f t="shared" si="112"/>
        <v>Ja</v>
      </c>
      <c r="BJ100" s="43" t="str">
        <f t="shared" si="112"/>
        <v>Ja</v>
      </c>
      <c r="BK100" s="43" t="str">
        <f t="shared" si="112"/>
        <v>Optie</v>
      </c>
      <c r="BL100" s="43" t="str">
        <f t="shared" si="112"/>
        <v>Ja</v>
      </c>
      <c r="BM100" s="43" t="str">
        <f t="shared" si="112"/>
        <v>Ja</v>
      </c>
      <c r="BN100" s="43" t="str">
        <f t="shared" si="112"/>
        <v>Ja</v>
      </c>
      <c r="BO100" s="43" t="str">
        <f t="shared" si="112"/>
        <v>Nee</v>
      </c>
      <c r="BP100" s="43" t="str">
        <f t="shared" si="112"/>
        <v>Ja</v>
      </c>
      <c r="BQ100" s="43" t="str">
        <f t="shared" si="112"/>
        <v>Nee</v>
      </c>
      <c r="BR100" s="43" t="str">
        <f t="shared" si="112"/>
        <v>Nee</v>
      </c>
      <c r="BS100" s="43" t="str">
        <f t="shared" si="113"/>
        <v>Ja</v>
      </c>
      <c r="BT100" s="43" t="str">
        <f t="shared" si="113"/>
        <v>Ja</v>
      </c>
      <c r="BU100" s="43" t="str">
        <f t="shared" si="113"/>
        <v>Ja</v>
      </c>
      <c r="BV100" s="43" t="str">
        <f t="shared" si="113"/>
        <v>Ja</v>
      </c>
      <c r="BW100" s="43" t="str">
        <f t="shared" si="113"/>
        <v>Ja</v>
      </c>
      <c r="BX100" s="43" t="str">
        <f t="shared" si="113"/>
        <v>Nee</v>
      </c>
      <c r="BY100" s="43" t="str">
        <f t="shared" si="113"/>
        <v>Ja</v>
      </c>
      <c r="BZ100" s="43" t="str">
        <f t="shared" si="113"/>
        <v>Optie</v>
      </c>
      <c r="CA100" s="43" t="str">
        <f t="shared" si="113"/>
        <v>Ja</v>
      </c>
      <c r="CB100" s="43" t="str">
        <f t="shared" si="113"/>
        <v>Ja</v>
      </c>
      <c r="CC100" s="43" t="str">
        <f t="shared" si="114"/>
        <v>Nee</v>
      </c>
      <c r="CD100" s="43" t="str">
        <f t="shared" si="114"/>
        <v>Ja</v>
      </c>
      <c r="CE100" s="43" t="str">
        <f t="shared" si="114"/>
        <v>Nee</v>
      </c>
      <c r="CF100" s="43" t="str">
        <f t="shared" si="114"/>
        <v>Nvt</v>
      </c>
      <c r="CG100" s="43" t="str">
        <f t="shared" si="114"/>
        <v>Nvt</v>
      </c>
      <c r="CH100" s="43" t="str">
        <f t="shared" si="114"/>
        <v>Nvt</v>
      </c>
      <c r="CI100" s="43" t="str">
        <f t="shared" si="114"/>
        <v>Nvt</v>
      </c>
      <c r="CJ100" s="43" t="str">
        <f t="shared" si="114"/>
        <v>Nvt</v>
      </c>
      <c r="CK100" s="43" t="str">
        <f t="shared" si="114"/>
        <v>Nvt</v>
      </c>
      <c r="CL100" s="43" t="str">
        <f t="shared" si="114"/>
        <v>Nvt</v>
      </c>
      <c r="CM100" s="43" t="str">
        <f t="shared" si="115"/>
        <v>Nvt</v>
      </c>
      <c r="CN100" s="43" t="str">
        <f t="shared" si="115"/>
        <v>Nvt</v>
      </c>
      <c r="CO100" s="43" t="str">
        <f t="shared" si="115"/>
        <v>Nvt</v>
      </c>
      <c r="CP100" s="43" t="str">
        <f t="shared" si="115"/>
        <v>Nvt</v>
      </c>
      <c r="CQ100" s="43" t="str">
        <f t="shared" si="115"/>
        <v>Nvt</v>
      </c>
      <c r="CR100" s="43" t="str">
        <f t="shared" si="115"/>
        <v>Nvt</v>
      </c>
      <c r="CS100" s="43" t="str">
        <f t="shared" si="115"/>
        <v>Nvt</v>
      </c>
      <c r="CT100" s="43" t="str">
        <f t="shared" si="115"/>
        <v>Nvt</v>
      </c>
      <c r="CU100" s="43" t="str">
        <f t="shared" si="115"/>
        <v>Nvt</v>
      </c>
      <c r="CV100" s="43" t="str">
        <f t="shared" si="115"/>
        <v>Nvt</v>
      </c>
      <c r="CW100" s="43" t="str">
        <f t="shared" si="116"/>
        <v>Nvt</v>
      </c>
      <c r="CX100" s="43" t="str">
        <f t="shared" si="116"/>
        <v>Nvt</v>
      </c>
      <c r="CY100" s="43" t="str">
        <f t="shared" si="116"/>
        <v>Nvt</v>
      </c>
      <c r="CZ100" s="43" t="str">
        <f t="shared" si="116"/>
        <v>Nvt</v>
      </c>
      <c r="DA100" s="43" t="str">
        <f t="shared" si="116"/>
        <v>Nvt</v>
      </c>
      <c r="DB100" s="43" t="str">
        <f t="shared" si="116"/>
        <v>Nvt</v>
      </c>
      <c r="DC100" s="43" t="str">
        <f t="shared" si="116"/>
        <v>Nvt</v>
      </c>
      <c r="DD100" s="43" t="str">
        <f t="shared" si="116"/>
        <v>Nvt</v>
      </c>
      <c r="DE100" s="43" t="str">
        <f t="shared" si="116"/>
        <v>Nvt</v>
      </c>
      <c r="DF100" s="43" t="str">
        <f t="shared" si="116"/>
        <v>Nvt</v>
      </c>
      <c r="DG100" s="43" t="str">
        <f t="shared" si="117"/>
        <v>Nvt</v>
      </c>
      <c r="DH100" s="43" t="str">
        <f t="shared" si="117"/>
        <v>Nvt</v>
      </c>
      <c r="DI100" s="43" t="str">
        <f t="shared" si="117"/>
        <v>Nvt</v>
      </c>
      <c r="DJ100" s="43" t="str">
        <f t="shared" si="117"/>
        <v>Nvt</v>
      </c>
      <c r="DK100" s="43" t="str">
        <f t="shared" si="117"/>
        <v>Nvt</v>
      </c>
      <c r="DL100" s="43" t="str">
        <f t="shared" si="117"/>
        <v>Nvt</v>
      </c>
      <c r="DM100" s="43" t="str">
        <f t="shared" si="117"/>
        <v>Nvt</v>
      </c>
      <c r="DN100" s="43" t="str">
        <f t="shared" si="117"/>
        <v>Nvt</v>
      </c>
      <c r="DO100" s="43" t="str">
        <f t="shared" si="117"/>
        <v>Nvt</v>
      </c>
      <c r="DP100" s="43" t="str">
        <f t="shared" si="117"/>
        <v>Nvt</v>
      </c>
      <c r="DQ100" s="43" t="str">
        <f t="shared" si="118"/>
        <v>Nvt</v>
      </c>
      <c r="DR100" s="43" t="str">
        <f t="shared" si="118"/>
        <v>Nvt</v>
      </c>
      <c r="DS100" s="43" t="str">
        <f t="shared" si="118"/>
        <v>Nvt</v>
      </c>
      <c r="DT100" s="43" t="str">
        <f t="shared" si="118"/>
        <v>Nvt</v>
      </c>
      <c r="DU100" s="43" t="str">
        <f t="shared" si="118"/>
        <v>Nvt</v>
      </c>
      <c r="DV100" s="43" t="str">
        <f t="shared" si="118"/>
        <v>Nvt</v>
      </c>
      <c r="DW100" s="43" t="str">
        <f t="shared" si="118"/>
        <v>Nvt</v>
      </c>
      <c r="DX100" s="43" t="str">
        <f t="shared" si="118"/>
        <v>Nvt</v>
      </c>
      <c r="DY100" s="43" t="str">
        <f t="shared" si="118"/>
        <v>Nvt</v>
      </c>
      <c r="DZ100" s="43" t="str">
        <f t="shared" si="118"/>
        <v>Nvt</v>
      </c>
      <c r="EA100" s="43" t="str">
        <f t="shared" si="119"/>
        <v>Nvt</v>
      </c>
      <c r="EB100" s="43" t="str">
        <f t="shared" si="119"/>
        <v>Nvt</v>
      </c>
      <c r="EC100" s="43" t="str">
        <f t="shared" si="119"/>
        <v>Nvt</v>
      </c>
      <c r="ED100" s="43" t="str">
        <f t="shared" si="119"/>
        <v>Ja</v>
      </c>
      <c r="EE100" s="43" t="str">
        <f t="shared" si="119"/>
        <v>Ja</v>
      </c>
      <c r="EF100" s="43" t="str">
        <f t="shared" si="119"/>
        <v>Ja</v>
      </c>
      <c r="EG100" s="43" t="str">
        <f t="shared" si="119"/>
        <v>Nee</v>
      </c>
      <c r="EH100" s="43" t="str">
        <f t="shared" si="119"/>
        <v>Nvt</v>
      </c>
      <c r="EI100" s="43" t="str">
        <f t="shared" si="119"/>
        <v>Nvt</v>
      </c>
      <c r="EJ100" s="43" t="str">
        <f t="shared" si="119"/>
        <v>Nvt</v>
      </c>
      <c r="EK100" s="43" t="str">
        <f t="shared" si="120"/>
        <v>Nvt</v>
      </c>
      <c r="EL100" s="43" t="str">
        <f t="shared" si="120"/>
        <v>Nvt</v>
      </c>
      <c r="EM100" s="43" t="str">
        <f t="shared" si="120"/>
        <v>Nee</v>
      </c>
      <c r="EN100" s="43" t="str">
        <f t="shared" si="120"/>
        <v>Nvt</v>
      </c>
      <c r="EO100" s="43" t="str">
        <f t="shared" si="120"/>
        <v>Nee</v>
      </c>
      <c r="EP100" s="43" t="str">
        <f t="shared" si="120"/>
        <v>Nvt</v>
      </c>
      <c r="EQ100" s="43" t="str">
        <f t="shared" si="120"/>
        <v>Nee</v>
      </c>
      <c r="ER100" s="43" t="str">
        <f t="shared" si="120"/>
        <v>Nee</v>
      </c>
      <c r="ES100" s="43" t="str">
        <f t="shared" si="120"/>
        <v>Nvt</v>
      </c>
      <c r="ET100" s="43" t="str">
        <f t="shared" si="120"/>
        <v>Nvt</v>
      </c>
      <c r="EU100" s="43" t="str">
        <f t="shared" si="121"/>
        <v>Nvt</v>
      </c>
      <c r="EV100" s="43" t="str">
        <f t="shared" si="121"/>
        <v>Nvt</v>
      </c>
      <c r="EW100" s="43" t="str">
        <f t="shared" si="121"/>
        <v>Nee</v>
      </c>
      <c r="EX100" s="43" t="str">
        <f t="shared" si="121"/>
        <v>Nvt</v>
      </c>
      <c r="EY100" s="43" t="str">
        <f t="shared" si="121"/>
        <v>Nvt</v>
      </c>
      <c r="EZ100" s="43" t="str">
        <f t="shared" si="121"/>
        <v>Nvt</v>
      </c>
      <c r="FA100" s="43" t="str">
        <f t="shared" si="121"/>
        <v>Nvt</v>
      </c>
      <c r="FB100" s="43" t="str">
        <f t="shared" si="121"/>
        <v>Nvt</v>
      </c>
      <c r="FC100" s="43" t="str">
        <f t="shared" si="121"/>
        <v>Nvt</v>
      </c>
      <c r="FD100" s="43" t="str">
        <f t="shared" si="121"/>
        <v>Nee</v>
      </c>
      <c r="FE100" s="43" t="str">
        <f t="shared" si="122"/>
        <v>Nvt</v>
      </c>
      <c r="FF100" s="43" t="str">
        <f t="shared" si="122"/>
        <v>Nvt</v>
      </c>
      <c r="FG100" s="43" t="str">
        <f t="shared" si="122"/>
        <v>Nvt</v>
      </c>
      <c r="FH100" s="43" t="str">
        <f t="shared" si="122"/>
        <v>Ja</v>
      </c>
      <c r="FI100" s="43" t="str">
        <f t="shared" si="122"/>
        <v>Ja</v>
      </c>
      <c r="FJ100" s="43" t="str">
        <f t="shared" si="122"/>
        <v>Ja</v>
      </c>
      <c r="FK100" s="43" t="str">
        <f t="shared" si="122"/>
        <v>Ja</v>
      </c>
      <c r="FL100" s="43" t="str">
        <f t="shared" si="122"/>
        <v>Ja</v>
      </c>
      <c r="FM100" s="43" t="str">
        <f t="shared" si="122"/>
        <v>Optie</v>
      </c>
      <c r="FN100" s="43" t="str">
        <f t="shared" si="122"/>
        <v>Optie</v>
      </c>
      <c r="FO100" s="43" t="str">
        <f t="shared" si="123"/>
        <v>Optie</v>
      </c>
      <c r="FP100" s="43" t="str">
        <f t="shared" si="123"/>
        <v>Optie</v>
      </c>
      <c r="FQ100" s="43" t="str">
        <f t="shared" si="123"/>
        <v>Nee</v>
      </c>
      <c r="FR100" s="43" t="str">
        <f t="shared" si="123"/>
        <v>Optie</v>
      </c>
      <c r="FS100" s="43" t="str">
        <f t="shared" si="123"/>
        <v>Ja</v>
      </c>
      <c r="FT100" s="43" t="str">
        <f t="shared" si="123"/>
        <v>Ja</v>
      </c>
      <c r="FU100" s="43" t="str">
        <f t="shared" si="123"/>
        <v>Ja</v>
      </c>
      <c r="FV100" s="43" t="str">
        <f t="shared" si="123"/>
        <v>Ja</v>
      </c>
      <c r="FW100" s="43" t="str">
        <f t="shared" si="123"/>
        <v>Optie</v>
      </c>
      <c r="FX100" s="43" t="str">
        <f t="shared" si="123"/>
        <v>Ja</v>
      </c>
      <c r="FY100" s="43" t="str">
        <f t="shared" si="124"/>
        <v>Ja</v>
      </c>
      <c r="FZ100" s="43" t="str">
        <f t="shared" si="124"/>
        <v>Ja</v>
      </c>
      <c r="GA100" s="43" t="str">
        <f t="shared" si="124"/>
        <v>Ja</v>
      </c>
      <c r="GB100" s="43" t="str">
        <f t="shared" si="124"/>
        <v>Ja</v>
      </c>
      <c r="GC100" s="43" t="str">
        <f t="shared" si="124"/>
        <v>Ja</v>
      </c>
      <c r="GD100" s="43" t="str">
        <f t="shared" si="124"/>
        <v>Ja</v>
      </c>
      <c r="GE100" s="43" t="str">
        <f t="shared" si="124"/>
        <v>Ja</v>
      </c>
      <c r="GF100" s="43" t="str">
        <f t="shared" si="124"/>
        <v>Nee</v>
      </c>
    </row>
    <row r="101" spans="1:188" x14ac:dyDescent="0.3">
      <c r="A101" s="43"/>
      <c r="B101" s="47" t="s">
        <v>740</v>
      </c>
      <c r="C101" s="47" t="s">
        <v>502</v>
      </c>
      <c r="D101" s="43" t="s">
        <v>337</v>
      </c>
      <c r="E101" s="45" t="s">
        <v>330</v>
      </c>
      <c r="F101" s="43" t="s">
        <v>433</v>
      </c>
      <c r="G101" s="43" t="s">
        <v>495</v>
      </c>
      <c r="H101" s="43" t="s">
        <v>497</v>
      </c>
      <c r="I101" s="119" t="s">
        <v>498</v>
      </c>
      <c r="J101" s="119" t="s">
        <v>831</v>
      </c>
      <c r="K101" s="119" t="s">
        <v>845</v>
      </c>
      <c r="L101" s="50">
        <v>15</v>
      </c>
      <c r="M101" s="119"/>
      <c r="N101" s="119"/>
      <c r="O101" s="119"/>
      <c r="P101" s="129" t="s">
        <v>507</v>
      </c>
      <c r="Q101" s="43" t="str">
        <f t="shared" si="108"/>
        <v>Ja</v>
      </c>
      <c r="R101" s="43" t="str">
        <f t="shared" si="108"/>
        <v>Ja</v>
      </c>
      <c r="S101" s="43" t="str">
        <f t="shared" si="108"/>
        <v>Optie</v>
      </c>
      <c r="T101" s="43" t="str">
        <f t="shared" si="108"/>
        <v>Ja</v>
      </c>
      <c r="U101" s="43" t="str">
        <f t="shared" si="108"/>
        <v>Ja</v>
      </c>
      <c r="V101" s="43" t="str">
        <f t="shared" si="108"/>
        <v>Ja</v>
      </c>
      <c r="W101" s="43" t="str">
        <f t="shared" si="108"/>
        <v>Nee</v>
      </c>
      <c r="X101" s="43" t="str">
        <f t="shared" si="108"/>
        <v>Ja</v>
      </c>
      <c r="Y101" s="43" t="str">
        <f t="shared" si="108"/>
        <v>Nee</v>
      </c>
      <c r="Z101" s="43" t="str">
        <f t="shared" si="108"/>
        <v>Nee</v>
      </c>
      <c r="AA101" s="43" t="str">
        <f t="shared" si="109"/>
        <v>Optie</v>
      </c>
      <c r="AB101" s="43" t="str">
        <f t="shared" si="109"/>
        <v>Nee</v>
      </c>
      <c r="AC101" s="43" t="str">
        <f t="shared" si="109"/>
        <v>Nvt</v>
      </c>
      <c r="AD101" s="43" t="str">
        <f t="shared" si="109"/>
        <v>Nvt</v>
      </c>
      <c r="AE101" s="43" t="str">
        <f t="shared" si="109"/>
        <v>Nvt</v>
      </c>
      <c r="AF101" s="43" t="str">
        <f t="shared" si="109"/>
        <v>Nvt</v>
      </c>
      <c r="AG101" s="43" t="str">
        <f t="shared" si="109"/>
        <v>Nvt</v>
      </c>
      <c r="AH101" s="43" t="str">
        <f t="shared" si="109"/>
        <v>Nvt</v>
      </c>
      <c r="AI101" s="43" t="str">
        <f t="shared" si="109"/>
        <v>Nvt</v>
      </c>
      <c r="AJ101" s="43" t="str">
        <f t="shared" si="109"/>
        <v>Nvt</v>
      </c>
      <c r="AK101" s="43" t="str">
        <f t="shared" si="110"/>
        <v>Nvt</v>
      </c>
      <c r="AL101" s="43" t="str">
        <f t="shared" si="110"/>
        <v>Nvt</v>
      </c>
      <c r="AM101" s="43" t="str">
        <f t="shared" si="110"/>
        <v>Nvt</v>
      </c>
      <c r="AN101" s="43" t="str">
        <f t="shared" si="110"/>
        <v>Nvt</v>
      </c>
      <c r="AO101" s="43" t="str">
        <f t="shared" si="110"/>
        <v>Nvt</v>
      </c>
      <c r="AP101" s="43" t="str">
        <f t="shared" si="110"/>
        <v>Nvt</v>
      </c>
      <c r="AQ101" s="43" t="str">
        <f t="shared" si="110"/>
        <v>Nvt</v>
      </c>
      <c r="AR101" s="43" t="str">
        <f t="shared" si="110"/>
        <v>Nvt</v>
      </c>
      <c r="AS101" s="43" t="str">
        <f t="shared" si="110"/>
        <v>Nvt</v>
      </c>
      <c r="AT101" s="43" t="str">
        <f t="shared" si="110"/>
        <v>Nvt</v>
      </c>
      <c r="AU101" s="43" t="str">
        <f t="shared" si="111"/>
        <v>Nvt</v>
      </c>
      <c r="AV101" s="43" t="str">
        <f t="shared" si="111"/>
        <v>Nvt</v>
      </c>
      <c r="AW101" s="43" t="str">
        <f t="shared" si="111"/>
        <v>Nvt</v>
      </c>
      <c r="AX101" s="43" t="str">
        <f t="shared" si="111"/>
        <v>Ja</v>
      </c>
      <c r="AY101" s="43" t="str">
        <f t="shared" si="111"/>
        <v>Ja</v>
      </c>
      <c r="AZ101" s="43" t="str">
        <f t="shared" si="111"/>
        <v>Nee</v>
      </c>
      <c r="BA101" s="43" t="str">
        <f t="shared" si="111"/>
        <v>Ja</v>
      </c>
      <c r="BB101" s="43" t="str">
        <f t="shared" si="111"/>
        <v>Ja</v>
      </c>
      <c r="BC101" s="43" t="str">
        <f t="shared" si="111"/>
        <v>Optie</v>
      </c>
      <c r="BD101" s="43" t="str">
        <f t="shared" si="111"/>
        <v>Ja</v>
      </c>
      <c r="BE101" s="43" t="str">
        <f t="shared" si="111"/>
        <v>Ja</v>
      </c>
      <c r="BF101" s="43" t="str">
        <f t="shared" si="111"/>
        <v>Nvt</v>
      </c>
      <c r="BG101" s="43" t="str">
        <f t="shared" si="111"/>
        <v>Nvt</v>
      </c>
      <c r="BH101" s="129" t="s">
        <v>878</v>
      </c>
      <c r="BI101" s="43" t="str">
        <f t="shared" si="112"/>
        <v>Ja</v>
      </c>
      <c r="BJ101" s="43" t="str">
        <f t="shared" si="112"/>
        <v>Ja</v>
      </c>
      <c r="BK101" s="43" t="str">
        <f t="shared" si="112"/>
        <v>Optie</v>
      </c>
      <c r="BL101" s="43" t="str">
        <f t="shared" si="112"/>
        <v>Ja</v>
      </c>
      <c r="BM101" s="43" t="str">
        <f t="shared" si="112"/>
        <v>Ja</v>
      </c>
      <c r="BN101" s="43" t="str">
        <f t="shared" si="112"/>
        <v>Ja</v>
      </c>
      <c r="BO101" s="43" t="str">
        <f t="shared" si="112"/>
        <v>Nee</v>
      </c>
      <c r="BP101" s="43" t="str">
        <f t="shared" si="112"/>
        <v>Ja</v>
      </c>
      <c r="BQ101" s="43" t="str">
        <f t="shared" si="112"/>
        <v>Nee</v>
      </c>
      <c r="BR101" s="43" t="str">
        <f t="shared" si="112"/>
        <v>Nee</v>
      </c>
      <c r="BS101" s="43" t="str">
        <f t="shared" si="113"/>
        <v>Ja</v>
      </c>
      <c r="BT101" s="43" t="str">
        <f t="shared" si="113"/>
        <v>Ja</v>
      </c>
      <c r="BU101" s="43" t="str">
        <f t="shared" si="113"/>
        <v>Ja</v>
      </c>
      <c r="BV101" s="43" t="str">
        <f t="shared" si="113"/>
        <v>Ja</v>
      </c>
      <c r="BW101" s="43" t="str">
        <f t="shared" si="113"/>
        <v>Ja</v>
      </c>
      <c r="BX101" s="43" t="str">
        <f t="shared" si="113"/>
        <v>Nee</v>
      </c>
      <c r="BY101" s="43" t="str">
        <f t="shared" si="113"/>
        <v>Ja</v>
      </c>
      <c r="BZ101" s="43" t="str">
        <f t="shared" si="113"/>
        <v>Optie</v>
      </c>
      <c r="CA101" s="43" t="str">
        <f t="shared" si="113"/>
        <v>Ja</v>
      </c>
      <c r="CB101" s="43" t="str">
        <f t="shared" si="113"/>
        <v>Ja</v>
      </c>
      <c r="CC101" s="43" t="str">
        <f t="shared" si="114"/>
        <v>Nee</v>
      </c>
      <c r="CD101" s="43" t="str">
        <f t="shared" si="114"/>
        <v>Ja</v>
      </c>
      <c r="CE101" s="43" t="str">
        <f t="shared" si="114"/>
        <v>Nee</v>
      </c>
      <c r="CF101" s="43" t="str">
        <f t="shared" si="114"/>
        <v>Nvt</v>
      </c>
      <c r="CG101" s="43" t="str">
        <f t="shared" si="114"/>
        <v>Nvt</v>
      </c>
      <c r="CH101" s="43" t="str">
        <f t="shared" si="114"/>
        <v>Nvt</v>
      </c>
      <c r="CI101" s="43" t="str">
        <f t="shared" si="114"/>
        <v>Nvt</v>
      </c>
      <c r="CJ101" s="43" t="str">
        <f t="shared" si="114"/>
        <v>Nvt</v>
      </c>
      <c r="CK101" s="43" t="str">
        <f t="shared" si="114"/>
        <v>Nvt</v>
      </c>
      <c r="CL101" s="43" t="str">
        <f t="shared" si="114"/>
        <v>Nvt</v>
      </c>
      <c r="CM101" s="43" t="str">
        <f t="shared" si="115"/>
        <v>Nvt</v>
      </c>
      <c r="CN101" s="43" t="str">
        <f t="shared" si="115"/>
        <v>Nvt</v>
      </c>
      <c r="CO101" s="43" t="str">
        <f t="shared" si="115"/>
        <v>Nvt</v>
      </c>
      <c r="CP101" s="43" t="str">
        <f t="shared" si="115"/>
        <v>Nvt</v>
      </c>
      <c r="CQ101" s="43" t="str">
        <f t="shared" si="115"/>
        <v>Nvt</v>
      </c>
      <c r="CR101" s="43" t="str">
        <f t="shared" si="115"/>
        <v>Nvt</v>
      </c>
      <c r="CS101" s="43" t="str">
        <f t="shared" si="115"/>
        <v>Nvt</v>
      </c>
      <c r="CT101" s="43" t="str">
        <f t="shared" si="115"/>
        <v>Nvt</v>
      </c>
      <c r="CU101" s="43" t="str">
        <f t="shared" si="115"/>
        <v>Nvt</v>
      </c>
      <c r="CV101" s="43" t="str">
        <f t="shared" si="115"/>
        <v>Nvt</v>
      </c>
      <c r="CW101" s="43" t="str">
        <f t="shared" si="116"/>
        <v>Nvt</v>
      </c>
      <c r="CX101" s="43" t="str">
        <f t="shared" si="116"/>
        <v>Nvt</v>
      </c>
      <c r="CY101" s="43" t="str">
        <f t="shared" si="116"/>
        <v>Nvt</v>
      </c>
      <c r="CZ101" s="43" t="str">
        <f t="shared" si="116"/>
        <v>Nvt</v>
      </c>
      <c r="DA101" s="43" t="str">
        <f t="shared" si="116"/>
        <v>Nvt</v>
      </c>
      <c r="DB101" s="43" t="str">
        <f t="shared" si="116"/>
        <v>Nvt</v>
      </c>
      <c r="DC101" s="43" t="str">
        <f t="shared" si="116"/>
        <v>Nvt</v>
      </c>
      <c r="DD101" s="43" t="str">
        <f t="shared" si="116"/>
        <v>Nvt</v>
      </c>
      <c r="DE101" s="43" t="str">
        <f t="shared" si="116"/>
        <v>Nvt</v>
      </c>
      <c r="DF101" s="43" t="str">
        <f t="shared" si="116"/>
        <v>Nvt</v>
      </c>
      <c r="DG101" s="43" t="str">
        <f t="shared" si="117"/>
        <v>Nvt</v>
      </c>
      <c r="DH101" s="43" t="str">
        <f t="shared" si="117"/>
        <v>Nvt</v>
      </c>
      <c r="DI101" s="43" t="str">
        <f t="shared" si="117"/>
        <v>Nvt</v>
      </c>
      <c r="DJ101" s="43" t="str">
        <f t="shared" si="117"/>
        <v>Nvt</v>
      </c>
      <c r="DK101" s="43" t="str">
        <f t="shared" si="117"/>
        <v>Nvt</v>
      </c>
      <c r="DL101" s="43" t="str">
        <f t="shared" si="117"/>
        <v>Nvt</v>
      </c>
      <c r="DM101" s="43" t="str">
        <f t="shared" si="117"/>
        <v>Nvt</v>
      </c>
      <c r="DN101" s="43" t="str">
        <f t="shared" si="117"/>
        <v>Nvt</v>
      </c>
      <c r="DO101" s="43" t="str">
        <f t="shared" si="117"/>
        <v>Nvt</v>
      </c>
      <c r="DP101" s="43" t="str">
        <f t="shared" si="117"/>
        <v>Nvt</v>
      </c>
      <c r="DQ101" s="43" t="str">
        <f t="shared" si="118"/>
        <v>Nvt</v>
      </c>
      <c r="DR101" s="43" t="str">
        <f t="shared" si="118"/>
        <v>Nvt</v>
      </c>
      <c r="DS101" s="43" t="str">
        <f t="shared" si="118"/>
        <v>Nvt</v>
      </c>
      <c r="DT101" s="43" t="str">
        <f t="shared" si="118"/>
        <v>Nvt</v>
      </c>
      <c r="DU101" s="43" t="str">
        <f t="shared" si="118"/>
        <v>Nvt</v>
      </c>
      <c r="DV101" s="43" t="str">
        <f t="shared" si="118"/>
        <v>Nvt</v>
      </c>
      <c r="DW101" s="43" t="str">
        <f t="shared" si="118"/>
        <v>Nvt</v>
      </c>
      <c r="DX101" s="43" t="str">
        <f t="shared" si="118"/>
        <v>Nvt</v>
      </c>
      <c r="DY101" s="43" t="str">
        <f t="shared" si="118"/>
        <v>Nvt</v>
      </c>
      <c r="DZ101" s="43" t="str">
        <f t="shared" si="118"/>
        <v>Nvt</v>
      </c>
      <c r="EA101" s="43" t="str">
        <f t="shared" si="119"/>
        <v>Nvt</v>
      </c>
      <c r="EB101" s="43" t="str">
        <f t="shared" si="119"/>
        <v>Nvt</v>
      </c>
      <c r="EC101" s="43" t="str">
        <f t="shared" si="119"/>
        <v>Nvt</v>
      </c>
      <c r="ED101" s="43" t="str">
        <f t="shared" si="119"/>
        <v>Ja</v>
      </c>
      <c r="EE101" s="43" t="str">
        <f t="shared" si="119"/>
        <v>Ja</v>
      </c>
      <c r="EF101" s="43" t="str">
        <f t="shared" si="119"/>
        <v>Ja</v>
      </c>
      <c r="EG101" s="43" t="str">
        <f t="shared" si="119"/>
        <v>Nee</v>
      </c>
      <c r="EH101" s="43" t="str">
        <f t="shared" si="119"/>
        <v>Nvt</v>
      </c>
      <c r="EI101" s="43" t="str">
        <f t="shared" si="119"/>
        <v>Nvt</v>
      </c>
      <c r="EJ101" s="43" t="str">
        <f t="shared" si="119"/>
        <v>Nvt</v>
      </c>
      <c r="EK101" s="43" t="str">
        <f t="shared" si="120"/>
        <v>Nvt</v>
      </c>
      <c r="EL101" s="43" t="str">
        <f t="shared" si="120"/>
        <v>Nvt</v>
      </c>
      <c r="EM101" s="43" t="str">
        <f t="shared" si="120"/>
        <v>Nee</v>
      </c>
      <c r="EN101" s="43" t="str">
        <f t="shared" si="120"/>
        <v>Nvt</v>
      </c>
      <c r="EO101" s="43" t="str">
        <f t="shared" si="120"/>
        <v>Nee</v>
      </c>
      <c r="EP101" s="43" t="str">
        <f t="shared" si="120"/>
        <v>Nvt</v>
      </c>
      <c r="EQ101" s="43" t="str">
        <f t="shared" si="120"/>
        <v>Nee</v>
      </c>
      <c r="ER101" s="43" t="str">
        <f t="shared" si="120"/>
        <v>Nee</v>
      </c>
      <c r="ES101" s="43" t="str">
        <f t="shared" si="120"/>
        <v>Nvt</v>
      </c>
      <c r="ET101" s="43" t="str">
        <f t="shared" si="120"/>
        <v>Nvt</v>
      </c>
      <c r="EU101" s="43" t="str">
        <f t="shared" si="121"/>
        <v>Nvt</v>
      </c>
      <c r="EV101" s="43" t="str">
        <f t="shared" si="121"/>
        <v>Nvt</v>
      </c>
      <c r="EW101" s="43" t="str">
        <f t="shared" si="121"/>
        <v>Nee</v>
      </c>
      <c r="EX101" s="43" t="str">
        <f t="shared" si="121"/>
        <v>Nvt</v>
      </c>
      <c r="EY101" s="43" t="str">
        <f t="shared" si="121"/>
        <v>Nvt</v>
      </c>
      <c r="EZ101" s="43" t="str">
        <f t="shared" si="121"/>
        <v>Nvt</v>
      </c>
      <c r="FA101" s="43" t="str">
        <f t="shared" si="121"/>
        <v>Nvt</v>
      </c>
      <c r="FB101" s="43" t="str">
        <f t="shared" si="121"/>
        <v>Nvt</v>
      </c>
      <c r="FC101" s="43" t="str">
        <f t="shared" si="121"/>
        <v>Nvt</v>
      </c>
      <c r="FD101" s="43" t="str">
        <f t="shared" si="121"/>
        <v>Nee</v>
      </c>
      <c r="FE101" s="43" t="str">
        <f t="shared" si="122"/>
        <v>Nvt</v>
      </c>
      <c r="FF101" s="43" t="str">
        <f t="shared" si="122"/>
        <v>Nvt</v>
      </c>
      <c r="FG101" s="43" t="str">
        <f t="shared" si="122"/>
        <v>Nvt</v>
      </c>
      <c r="FH101" s="43" t="str">
        <f t="shared" si="122"/>
        <v>Ja</v>
      </c>
      <c r="FI101" s="43" t="str">
        <f t="shared" si="122"/>
        <v>Ja</v>
      </c>
      <c r="FJ101" s="43" t="str">
        <f t="shared" si="122"/>
        <v>Ja</v>
      </c>
      <c r="FK101" s="43" t="str">
        <f t="shared" si="122"/>
        <v>Ja</v>
      </c>
      <c r="FL101" s="43" t="str">
        <f t="shared" si="122"/>
        <v>Ja</v>
      </c>
      <c r="FM101" s="43" t="str">
        <f t="shared" si="122"/>
        <v>Optie</v>
      </c>
      <c r="FN101" s="43" t="str">
        <f t="shared" si="122"/>
        <v>Optie</v>
      </c>
      <c r="FO101" s="43" t="str">
        <f t="shared" si="123"/>
        <v>Optie</v>
      </c>
      <c r="FP101" s="43" t="str">
        <f t="shared" si="123"/>
        <v>Optie</v>
      </c>
      <c r="FQ101" s="43" t="str">
        <f t="shared" si="123"/>
        <v>Nee</v>
      </c>
      <c r="FR101" s="43" t="str">
        <f t="shared" si="123"/>
        <v>Optie</v>
      </c>
      <c r="FS101" s="43" t="str">
        <f t="shared" si="123"/>
        <v>Ja</v>
      </c>
      <c r="FT101" s="43" t="str">
        <f t="shared" si="123"/>
        <v>Ja</v>
      </c>
      <c r="FU101" s="43" t="str">
        <f t="shared" si="123"/>
        <v>Ja</v>
      </c>
      <c r="FV101" s="43" t="str">
        <f t="shared" si="123"/>
        <v>Ja</v>
      </c>
      <c r="FW101" s="43" t="str">
        <f t="shared" si="123"/>
        <v>Optie</v>
      </c>
      <c r="FX101" s="43" t="str">
        <f t="shared" si="123"/>
        <v>Ja</v>
      </c>
      <c r="FY101" s="43" t="str">
        <f t="shared" si="124"/>
        <v>Ja</v>
      </c>
      <c r="FZ101" s="43" t="str">
        <f t="shared" si="124"/>
        <v>Ja</v>
      </c>
      <c r="GA101" s="43" t="str">
        <f t="shared" si="124"/>
        <v>Ja</v>
      </c>
      <c r="GB101" s="43" t="str">
        <f t="shared" si="124"/>
        <v>Ja</v>
      </c>
      <c r="GC101" s="43" t="str">
        <f t="shared" si="124"/>
        <v>Ja</v>
      </c>
      <c r="GD101" s="43" t="str">
        <f t="shared" si="124"/>
        <v>Ja</v>
      </c>
      <c r="GE101" s="43" t="str">
        <f t="shared" si="124"/>
        <v>Ja</v>
      </c>
      <c r="GF101" s="43" t="str">
        <f t="shared" si="124"/>
        <v>Nee</v>
      </c>
    </row>
    <row r="102" spans="1:188" x14ac:dyDescent="0.3">
      <c r="A102" s="43"/>
      <c r="B102" s="47" t="s">
        <v>740</v>
      </c>
      <c r="C102" s="47" t="s">
        <v>502</v>
      </c>
      <c r="D102" s="43" t="s">
        <v>337</v>
      </c>
      <c r="E102" s="45" t="s">
        <v>337</v>
      </c>
      <c r="F102" s="43" t="s">
        <v>433</v>
      </c>
      <c r="G102" s="43" t="s">
        <v>495</v>
      </c>
      <c r="H102" s="43" t="s">
        <v>497</v>
      </c>
      <c r="I102" s="119" t="s">
        <v>498</v>
      </c>
      <c r="J102" s="119" t="s">
        <v>833</v>
      </c>
      <c r="K102" s="119" t="s">
        <v>846</v>
      </c>
      <c r="L102" s="50">
        <v>23</v>
      </c>
      <c r="M102" s="119"/>
      <c r="N102" s="119"/>
      <c r="O102" s="119"/>
      <c r="P102" s="129" t="s">
        <v>507</v>
      </c>
      <c r="Q102" s="43" t="str">
        <f t="shared" si="108"/>
        <v>Ja</v>
      </c>
      <c r="R102" s="43" t="str">
        <f t="shared" si="108"/>
        <v>Ja</v>
      </c>
      <c r="S102" s="43" t="str">
        <f t="shared" si="108"/>
        <v>Optie</v>
      </c>
      <c r="T102" s="43" t="str">
        <f t="shared" si="108"/>
        <v>Ja</v>
      </c>
      <c r="U102" s="43" t="str">
        <f t="shared" si="108"/>
        <v>Ja</v>
      </c>
      <c r="V102" s="43" t="str">
        <f t="shared" si="108"/>
        <v>Ja</v>
      </c>
      <c r="W102" s="43" t="str">
        <f t="shared" si="108"/>
        <v>Nee</v>
      </c>
      <c r="X102" s="43" t="str">
        <f t="shared" si="108"/>
        <v>Ja</v>
      </c>
      <c r="Y102" s="43" t="str">
        <f t="shared" si="108"/>
        <v>Nee</v>
      </c>
      <c r="Z102" s="43" t="str">
        <f t="shared" si="108"/>
        <v>Nee</v>
      </c>
      <c r="AA102" s="43" t="str">
        <f t="shared" si="109"/>
        <v>Optie</v>
      </c>
      <c r="AB102" s="43" t="str">
        <f t="shared" si="109"/>
        <v>Nee</v>
      </c>
      <c r="AC102" s="43" t="str">
        <f t="shared" si="109"/>
        <v>Nvt</v>
      </c>
      <c r="AD102" s="43" t="str">
        <f t="shared" si="109"/>
        <v>Nvt</v>
      </c>
      <c r="AE102" s="43" t="str">
        <f t="shared" si="109"/>
        <v>Nvt</v>
      </c>
      <c r="AF102" s="43" t="str">
        <f t="shared" si="109"/>
        <v>Nvt</v>
      </c>
      <c r="AG102" s="43" t="str">
        <f t="shared" si="109"/>
        <v>Nvt</v>
      </c>
      <c r="AH102" s="43" t="str">
        <f t="shared" si="109"/>
        <v>Nvt</v>
      </c>
      <c r="AI102" s="43" t="str">
        <f t="shared" si="109"/>
        <v>Nvt</v>
      </c>
      <c r="AJ102" s="43" t="str">
        <f t="shared" si="109"/>
        <v>Nvt</v>
      </c>
      <c r="AK102" s="43" t="str">
        <f t="shared" si="110"/>
        <v>Nvt</v>
      </c>
      <c r="AL102" s="43" t="str">
        <f t="shared" si="110"/>
        <v>Nvt</v>
      </c>
      <c r="AM102" s="43" t="str">
        <f t="shared" si="110"/>
        <v>Nvt</v>
      </c>
      <c r="AN102" s="43" t="str">
        <f t="shared" si="110"/>
        <v>Nvt</v>
      </c>
      <c r="AO102" s="43" t="str">
        <f t="shared" si="110"/>
        <v>Nvt</v>
      </c>
      <c r="AP102" s="43" t="str">
        <f t="shared" si="110"/>
        <v>Nvt</v>
      </c>
      <c r="AQ102" s="43" t="str">
        <f t="shared" si="110"/>
        <v>Nvt</v>
      </c>
      <c r="AR102" s="43" t="str">
        <f t="shared" si="110"/>
        <v>Nvt</v>
      </c>
      <c r="AS102" s="43" t="str">
        <f t="shared" si="110"/>
        <v>Nvt</v>
      </c>
      <c r="AT102" s="43" t="str">
        <f t="shared" si="110"/>
        <v>Nvt</v>
      </c>
      <c r="AU102" s="43" t="str">
        <f t="shared" si="111"/>
        <v>Nvt</v>
      </c>
      <c r="AV102" s="43" t="str">
        <f t="shared" si="111"/>
        <v>Nvt</v>
      </c>
      <c r="AW102" s="43" t="str">
        <f t="shared" si="111"/>
        <v>Nvt</v>
      </c>
      <c r="AX102" s="43" t="str">
        <f t="shared" si="111"/>
        <v>Ja</v>
      </c>
      <c r="AY102" s="43" t="str">
        <f t="shared" si="111"/>
        <v>Ja</v>
      </c>
      <c r="AZ102" s="43" t="str">
        <f t="shared" si="111"/>
        <v>Nee</v>
      </c>
      <c r="BA102" s="43" t="str">
        <f t="shared" si="111"/>
        <v>Ja</v>
      </c>
      <c r="BB102" s="43" t="str">
        <f t="shared" si="111"/>
        <v>Ja</v>
      </c>
      <c r="BC102" s="43" t="str">
        <f t="shared" si="111"/>
        <v>Optie</v>
      </c>
      <c r="BD102" s="43" t="str">
        <f t="shared" si="111"/>
        <v>Ja</v>
      </c>
      <c r="BE102" s="43" t="str">
        <f t="shared" si="111"/>
        <v>Ja</v>
      </c>
      <c r="BF102" s="43" t="str">
        <f t="shared" si="111"/>
        <v>Nvt</v>
      </c>
      <c r="BG102" s="43" t="str">
        <f t="shared" si="111"/>
        <v>Nvt</v>
      </c>
      <c r="BH102" s="129" t="s">
        <v>878</v>
      </c>
      <c r="BI102" s="43" t="str">
        <f t="shared" si="112"/>
        <v>Ja</v>
      </c>
      <c r="BJ102" s="43" t="str">
        <f t="shared" si="112"/>
        <v>Ja</v>
      </c>
      <c r="BK102" s="43" t="str">
        <f t="shared" si="112"/>
        <v>Optie</v>
      </c>
      <c r="BL102" s="43" t="str">
        <f t="shared" si="112"/>
        <v>Ja</v>
      </c>
      <c r="BM102" s="43" t="str">
        <f t="shared" si="112"/>
        <v>Ja</v>
      </c>
      <c r="BN102" s="43" t="str">
        <f t="shared" si="112"/>
        <v>Ja</v>
      </c>
      <c r="BO102" s="43" t="str">
        <f t="shared" si="112"/>
        <v>Nee</v>
      </c>
      <c r="BP102" s="43" t="str">
        <f t="shared" si="112"/>
        <v>Ja</v>
      </c>
      <c r="BQ102" s="43" t="str">
        <f t="shared" si="112"/>
        <v>Nee</v>
      </c>
      <c r="BR102" s="43" t="str">
        <f t="shared" si="112"/>
        <v>Nee</v>
      </c>
      <c r="BS102" s="43" t="str">
        <f t="shared" si="113"/>
        <v>Ja</v>
      </c>
      <c r="BT102" s="43" t="str">
        <f t="shared" si="113"/>
        <v>Ja</v>
      </c>
      <c r="BU102" s="43" t="str">
        <f t="shared" si="113"/>
        <v>Ja</v>
      </c>
      <c r="BV102" s="43" t="str">
        <f t="shared" si="113"/>
        <v>Ja</v>
      </c>
      <c r="BW102" s="43" t="str">
        <f t="shared" si="113"/>
        <v>Ja</v>
      </c>
      <c r="BX102" s="43" t="str">
        <f t="shared" si="113"/>
        <v>Nee</v>
      </c>
      <c r="BY102" s="43" t="str">
        <f t="shared" si="113"/>
        <v>Ja</v>
      </c>
      <c r="BZ102" s="43" t="str">
        <f t="shared" si="113"/>
        <v>Optie</v>
      </c>
      <c r="CA102" s="43" t="str">
        <f t="shared" si="113"/>
        <v>Ja</v>
      </c>
      <c r="CB102" s="43" t="str">
        <f t="shared" si="113"/>
        <v>Ja</v>
      </c>
      <c r="CC102" s="43" t="str">
        <f t="shared" si="114"/>
        <v>Nee</v>
      </c>
      <c r="CD102" s="43" t="str">
        <f t="shared" si="114"/>
        <v>Ja</v>
      </c>
      <c r="CE102" s="43" t="str">
        <f t="shared" si="114"/>
        <v>Nee</v>
      </c>
      <c r="CF102" s="43" t="str">
        <f t="shared" si="114"/>
        <v>Nvt</v>
      </c>
      <c r="CG102" s="43" t="str">
        <f t="shared" si="114"/>
        <v>Nvt</v>
      </c>
      <c r="CH102" s="43" t="str">
        <f t="shared" si="114"/>
        <v>Nvt</v>
      </c>
      <c r="CI102" s="43" t="str">
        <f t="shared" si="114"/>
        <v>Nvt</v>
      </c>
      <c r="CJ102" s="43" t="str">
        <f t="shared" si="114"/>
        <v>Nvt</v>
      </c>
      <c r="CK102" s="43" t="str">
        <f t="shared" si="114"/>
        <v>Nvt</v>
      </c>
      <c r="CL102" s="43" t="str">
        <f t="shared" si="114"/>
        <v>Nvt</v>
      </c>
      <c r="CM102" s="43" t="str">
        <f t="shared" si="115"/>
        <v>Nvt</v>
      </c>
      <c r="CN102" s="43" t="str">
        <f t="shared" si="115"/>
        <v>Nvt</v>
      </c>
      <c r="CO102" s="43" t="str">
        <f t="shared" si="115"/>
        <v>Nvt</v>
      </c>
      <c r="CP102" s="43" t="str">
        <f t="shared" si="115"/>
        <v>Nvt</v>
      </c>
      <c r="CQ102" s="43" t="str">
        <f t="shared" si="115"/>
        <v>Nvt</v>
      </c>
      <c r="CR102" s="43" t="str">
        <f t="shared" si="115"/>
        <v>Nvt</v>
      </c>
      <c r="CS102" s="43" t="str">
        <f t="shared" si="115"/>
        <v>Nvt</v>
      </c>
      <c r="CT102" s="43" t="str">
        <f t="shared" si="115"/>
        <v>Nvt</v>
      </c>
      <c r="CU102" s="43" t="str">
        <f t="shared" si="115"/>
        <v>Nvt</v>
      </c>
      <c r="CV102" s="43" t="str">
        <f t="shared" si="115"/>
        <v>Nvt</v>
      </c>
      <c r="CW102" s="43" t="str">
        <f t="shared" si="116"/>
        <v>Nvt</v>
      </c>
      <c r="CX102" s="43" t="str">
        <f t="shared" si="116"/>
        <v>Nvt</v>
      </c>
      <c r="CY102" s="43" t="str">
        <f t="shared" si="116"/>
        <v>Nvt</v>
      </c>
      <c r="CZ102" s="43" t="str">
        <f t="shared" si="116"/>
        <v>Nvt</v>
      </c>
      <c r="DA102" s="43" t="str">
        <f t="shared" si="116"/>
        <v>Nvt</v>
      </c>
      <c r="DB102" s="43" t="str">
        <f t="shared" si="116"/>
        <v>Nvt</v>
      </c>
      <c r="DC102" s="43" t="str">
        <f t="shared" si="116"/>
        <v>Nvt</v>
      </c>
      <c r="DD102" s="43" t="str">
        <f t="shared" si="116"/>
        <v>Nvt</v>
      </c>
      <c r="DE102" s="43" t="str">
        <f t="shared" si="116"/>
        <v>Nvt</v>
      </c>
      <c r="DF102" s="43" t="str">
        <f t="shared" si="116"/>
        <v>Nvt</v>
      </c>
      <c r="DG102" s="43" t="str">
        <f t="shared" si="117"/>
        <v>Nvt</v>
      </c>
      <c r="DH102" s="43" t="str">
        <f t="shared" si="117"/>
        <v>Nvt</v>
      </c>
      <c r="DI102" s="43" t="str">
        <f t="shared" si="117"/>
        <v>Nvt</v>
      </c>
      <c r="DJ102" s="43" t="str">
        <f t="shared" si="117"/>
        <v>Nvt</v>
      </c>
      <c r="DK102" s="43" t="str">
        <f t="shared" si="117"/>
        <v>Nvt</v>
      </c>
      <c r="DL102" s="43" t="str">
        <f t="shared" si="117"/>
        <v>Nvt</v>
      </c>
      <c r="DM102" s="43" t="str">
        <f t="shared" si="117"/>
        <v>Nvt</v>
      </c>
      <c r="DN102" s="43" t="str">
        <f t="shared" si="117"/>
        <v>Nvt</v>
      </c>
      <c r="DO102" s="43" t="str">
        <f t="shared" si="117"/>
        <v>Nvt</v>
      </c>
      <c r="DP102" s="43" t="str">
        <f t="shared" si="117"/>
        <v>Nvt</v>
      </c>
      <c r="DQ102" s="43" t="str">
        <f t="shared" si="118"/>
        <v>Nvt</v>
      </c>
      <c r="DR102" s="43" t="str">
        <f t="shared" si="118"/>
        <v>Nvt</v>
      </c>
      <c r="DS102" s="43" t="str">
        <f t="shared" si="118"/>
        <v>Nvt</v>
      </c>
      <c r="DT102" s="43" t="str">
        <f t="shared" si="118"/>
        <v>Nvt</v>
      </c>
      <c r="DU102" s="43" t="str">
        <f t="shared" si="118"/>
        <v>Nvt</v>
      </c>
      <c r="DV102" s="43" t="str">
        <f t="shared" si="118"/>
        <v>Nvt</v>
      </c>
      <c r="DW102" s="43" t="str">
        <f t="shared" si="118"/>
        <v>Nvt</v>
      </c>
      <c r="DX102" s="43" t="str">
        <f t="shared" si="118"/>
        <v>Nvt</v>
      </c>
      <c r="DY102" s="43" t="str">
        <f t="shared" si="118"/>
        <v>Nvt</v>
      </c>
      <c r="DZ102" s="43" t="str">
        <f t="shared" si="118"/>
        <v>Nvt</v>
      </c>
      <c r="EA102" s="43" t="str">
        <f t="shared" si="119"/>
        <v>Nvt</v>
      </c>
      <c r="EB102" s="43" t="str">
        <f t="shared" si="119"/>
        <v>Nvt</v>
      </c>
      <c r="EC102" s="43" t="str">
        <f t="shared" si="119"/>
        <v>Nvt</v>
      </c>
      <c r="ED102" s="43" t="str">
        <f t="shared" si="119"/>
        <v>Ja</v>
      </c>
      <c r="EE102" s="43" t="str">
        <f t="shared" si="119"/>
        <v>Ja</v>
      </c>
      <c r="EF102" s="43" t="str">
        <f t="shared" si="119"/>
        <v>Ja</v>
      </c>
      <c r="EG102" s="43" t="str">
        <f t="shared" si="119"/>
        <v>Nee</v>
      </c>
      <c r="EH102" s="43" t="str">
        <f t="shared" si="119"/>
        <v>Nvt</v>
      </c>
      <c r="EI102" s="43" t="str">
        <f t="shared" si="119"/>
        <v>Nvt</v>
      </c>
      <c r="EJ102" s="43" t="str">
        <f t="shared" si="119"/>
        <v>Nvt</v>
      </c>
      <c r="EK102" s="43" t="str">
        <f t="shared" si="120"/>
        <v>Nvt</v>
      </c>
      <c r="EL102" s="43" t="str">
        <f t="shared" si="120"/>
        <v>Nvt</v>
      </c>
      <c r="EM102" s="43" t="str">
        <f t="shared" si="120"/>
        <v>Nee</v>
      </c>
      <c r="EN102" s="43" t="str">
        <f t="shared" si="120"/>
        <v>Nvt</v>
      </c>
      <c r="EO102" s="43" t="str">
        <f t="shared" si="120"/>
        <v>Nee</v>
      </c>
      <c r="EP102" s="43" t="str">
        <f t="shared" si="120"/>
        <v>Nvt</v>
      </c>
      <c r="EQ102" s="43" t="str">
        <f t="shared" si="120"/>
        <v>Nee</v>
      </c>
      <c r="ER102" s="43" t="str">
        <f t="shared" si="120"/>
        <v>Nee</v>
      </c>
      <c r="ES102" s="43" t="str">
        <f t="shared" si="120"/>
        <v>Nvt</v>
      </c>
      <c r="ET102" s="43" t="str">
        <f t="shared" si="120"/>
        <v>Nvt</v>
      </c>
      <c r="EU102" s="43" t="str">
        <f t="shared" si="121"/>
        <v>Nvt</v>
      </c>
      <c r="EV102" s="43" t="str">
        <f t="shared" si="121"/>
        <v>Nvt</v>
      </c>
      <c r="EW102" s="43" t="str">
        <f t="shared" si="121"/>
        <v>Nee</v>
      </c>
      <c r="EX102" s="43" t="str">
        <f t="shared" si="121"/>
        <v>Nvt</v>
      </c>
      <c r="EY102" s="43" t="str">
        <f t="shared" si="121"/>
        <v>Nvt</v>
      </c>
      <c r="EZ102" s="43" t="str">
        <f t="shared" si="121"/>
        <v>Nvt</v>
      </c>
      <c r="FA102" s="43" t="str">
        <f t="shared" si="121"/>
        <v>Nvt</v>
      </c>
      <c r="FB102" s="43" t="str">
        <f t="shared" si="121"/>
        <v>Nvt</v>
      </c>
      <c r="FC102" s="43" t="str">
        <f t="shared" si="121"/>
        <v>Nvt</v>
      </c>
      <c r="FD102" s="43" t="str">
        <f t="shared" si="121"/>
        <v>Nee</v>
      </c>
      <c r="FE102" s="43" t="str">
        <f t="shared" si="122"/>
        <v>Nvt</v>
      </c>
      <c r="FF102" s="43" t="str">
        <f t="shared" si="122"/>
        <v>Nvt</v>
      </c>
      <c r="FG102" s="43" t="str">
        <f t="shared" si="122"/>
        <v>Nvt</v>
      </c>
      <c r="FH102" s="43" t="str">
        <f t="shared" si="122"/>
        <v>Ja</v>
      </c>
      <c r="FI102" s="43" t="str">
        <f t="shared" si="122"/>
        <v>Ja</v>
      </c>
      <c r="FJ102" s="43" t="str">
        <f t="shared" si="122"/>
        <v>Ja</v>
      </c>
      <c r="FK102" s="43" t="str">
        <f t="shared" si="122"/>
        <v>Ja</v>
      </c>
      <c r="FL102" s="43" t="str">
        <f t="shared" si="122"/>
        <v>Ja</v>
      </c>
      <c r="FM102" s="43" t="str">
        <f t="shared" si="122"/>
        <v>Optie</v>
      </c>
      <c r="FN102" s="43" t="str">
        <f t="shared" si="122"/>
        <v>Optie</v>
      </c>
      <c r="FO102" s="43" t="str">
        <f t="shared" si="123"/>
        <v>Nee</v>
      </c>
      <c r="FP102" s="43" t="str">
        <f t="shared" si="123"/>
        <v>Optie</v>
      </c>
      <c r="FQ102" s="43" t="str">
        <f t="shared" si="123"/>
        <v>Nee</v>
      </c>
      <c r="FR102" s="43" t="str">
        <f t="shared" si="123"/>
        <v>Nee</v>
      </c>
      <c r="FS102" s="43" t="str">
        <f t="shared" si="123"/>
        <v>Nvt</v>
      </c>
      <c r="FT102" s="43" t="str">
        <f t="shared" si="123"/>
        <v>Nvt</v>
      </c>
      <c r="FU102" s="43" t="str">
        <f t="shared" si="123"/>
        <v>Nvt</v>
      </c>
      <c r="FV102" s="43" t="str">
        <f t="shared" si="123"/>
        <v>Nvt</v>
      </c>
      <c r="FW102" s="43" t="str">
        <f t="shared" si="123"/>
        <v>Nvt</v>
      </c>
      <c r="FX102" s="43" t="str">
        <f t="shared" si="123"/>
        <v>Nvt</v>
      </c>
      <c r="FY102" s="43" t="str">
        <f t="shared" si="124"/>
        <v>Ja</v>
      </c>
      <c r="FZ102" s="43" t="str">
        <f t="shared" si="124"/>
        <v>Ja</v>
      </c>
      <c r="GA102" s="43" t="str">
        <f t="shared" si="124"/>
        <v>Ja</v>
      </c>
      <c r="GB102" s="43" t="str">
        <f t="shared" si="124"/>
        <v>Ja</v>
      </c>
      <c r="GC102" s="43" t="str">
        <f t="shared" si="124"/>
        <v>Ja</v>
      </c>
      <c r="GD102" s="43" t="str">
        <f t="shared" si="124"/>
        <v>Ja</v>
      </c>
      <c r="GE102" s="43" t="str">
        <f t="shared" si="124"/>
        <v>Ja</v>
      </c>
      <c r="GF102" s="43" t="str">
        <f t="shared" si="124"/>
        <v>Nee</v>
      </c>
    </row>
    <row r="103" spans="1:188" x14ac:dyDescent="0.3">
      <c r="A103" s="43"/>
      <c r="B103" s="47" t="s">
        <v>741</v>
      </c>
      <c r="C103" s="47" t="s">
        <v>502</v>
      </c>
      <c r="D103" s="43" t="s">
        <v>337</v>
      </c>
      <c r="E103" s="45" t="s">
        <v>329</v>
      </c>
      <c r="F103" s="43" t="s">
        <v>337</v>
      </c>
      <c r="G103" s="43" t="s">
        <v>495</v>
      </c>
      <c r="H103" s="43" t="s">
        <v>497</v>
      </c>
      <c r="I103" s="119" t="s">
        <v>498</v>
      </c>
      <c r="J103" s="119" t="s">
        <v>830</v>
      </c>
      <c r="K103" s="119" t="s">
        <v>844</v>
      </c>
      <c r="L103" s="50">
        <v>11</v>
      </c>
      <c r="M103" s="119"/>
      <c r="N103" s="119"/>
      <c r="O103" s="119"/>
      <c r="P103" s="129" t="s">
        <v>507</v>
      </c>
      <c r="Q103" s="43" t="str">
        <f t="shared" si="108"/>
        <v>Ja</v>
      </c>
      <c r="R103" s="43" t="str">
        <f t="shared" si="108"/>
        <v>Ja</v>
      </c>
      <c r="S103" s="43" t="str">
        <f t="shared" si="108"/>
        <v>Optie</v>
      </c>
      <c r="T103" s="43" t="str">
        <f t="shared" si="108"/>
        <v>Ja</v>
      </c>
      <c r="U103" s="43" t="str">
        <f t="shared" si="108"/>
        <v>Ja</v>
      </c>
      <c r="V103" s="43" t="str">
        <f t="shared" si="108"/>
        <v>Ja</v>
      </c>
      <c r="W103" s="43" t="str">
        <f t="shared" si="108"/>
        <v>Nee</v>
      </c>
      <c r="X103" s="43" t="str">
        <f t="shared" si="108"/>
        <v>Ja</v>
      </c>
      <c r="Y103" s="43" t="str">
        <f t="shared" si="108"/>
        <v>Nee</v>
      </c>
      <c r="Z103" s="43" t="str">
        <f t="shared" si="108"/>
        <v>Nee</v>
      </c>
      <c r="AA103" s="43" t="str">
        <f t="shared" si="109"/>
        <v>Optie</v>
      </c>
      <c r="AB103" s="43" t="str">
        <f t="shared" si="109"/>
        <v>Nee</v>
      </c>
      <c r="AC103" s="43" t="str">
        <f t="shared" si="109"/>
        <v>Nvt</v>
      </c>
      <c r="AD103" s="43" t="str">
        <f t="shared" si="109"/>
        <v>Nvt</v>
      </c>
      <c r="AE103" s="43" t="str">
        <f t="shared" si="109"/>
        <v>Nvt</v>
      </c>
      <c r="AF103" s="43" t="str">
        <f t="shared" si="109"/>
        <v>Nvt</v>
      </c>
      <c r="AG103" s="43" t="str">
        <f t="shared" si="109"/>
        <v>Nvt</v>
      </c>
      <c r="AH103" s="43" t="str">
        <f t="shared" si="109"/>
        <v>Nvt</v>
      </c>
      <c r="AI103" s="43" t="str">
        <f t="shared" si="109"/>
        <v>Nvt</v>
      </c>
      <c r="AJ103" s="43" t="str">
        <f t="shared" si="109"/>
        <v>Nvt</v>
      </c>
      <c r="AK103" s="43" t="str">
        <f t="shared" si="110"/>
        <v>Nvt</v>
      </c>
      <c r="AL103" s="43" t="str">
        <f t="shared" si="110"/>
        <v>Nvt</v>
      </c>
      <c r="AM103" s="43" t="str">
        <f t="shared" si="110"/>
        <v>Nvt</v>
      </c>
      <c r="AN103" s="43" t="str">
        <f t="shared" si="110"/>
        <v>Nvt</v>
      </c>
      <c r="AO103" s="43" t="str">
        <f t="shared" si="110"/>
        <v>Nvt</v>
      </c>
      <c r="AP103" s="43" t="str">
        <f t="shared" si="110"/>
        <v>Nvt</v>
      </c>
      <c r="AQ103" s="43" t="str">
        <f t="shared" si="110"/>
        <v>Nvt</v>
      </c>
      <c r="AR103" s="43" t="str">
        <f t="shared" si="110"/>
        <v>Nvt</v>
      </c>
      <c r="AS103" s="43" t="str">
        <f t="shared" si="110"/>
        <v>Nvt</v>
      </c>
      <c r="AT103" s="43" t="str">
        <f t="shared" si="110"/>
        <v>Nvt</v>
      </c>
      <c r="AU103" s="43" t="str">
        <f t="shared" si="111"/>
        <v>Nvt</v>
      </c>
      <c r="AV103" s="43" t="str">
        <f t="shared" si="111"/>
        <v>Nvt</v>
      </c>
      <c r="AW103" s="43" t="str">
        <f t="shared" si="111"/>
        <v>Nvt</v>
      </c>
      <c r="AX103" s="43" t="str">
        <f t="shared" si="111"/>
        <v>Ja</v>
      </c>
      <c r="AY103" s="43" t="str">
        <f t="shared" si="111"/>
        <v>Ja</v>
      </c>
      <c r="AZ103" s="43" t="str">
        <f t="shared" si="111"/>
        <v>Nee</v>
      </c>
      <c r="BA103" s="43" t="str">
        <f t="shared" si="111"/>
        <v>Ja</v>
      </c>
      <c r="BB103" s="43" t="str">
        <f t="shared" si="111"/>
        <v>Ja</v>
      </c>
      <c r="BC103" s="43" t="str">
        <f t="shared" si="111"/>
        <v>Optie</v>
      </c>
      <c r="BD103" s="43" t="str">
        <f t="shared" si="111"/>
        <v>Ja</v>
      </c>
      <c r="BE103" s="43" t="str">
        <f t="shared" si="111"/>
        <v>Ja</v>
      </c>
      <c r="BF103" s="43" t="str">
        <f t="shared" si="111"/>
        <v>Nvt</v>
      </c>
      <c r="BG103" s="43" t="str">
        <f t="shared" si="111"/>
        <v>Nvt</v>
      </c>
      <c r="BH103" s="129" t="s">
        <v>878</v>
      </c>
      <c r="BI103" s="43" t="str">
        <f t="shared" si="112"/>
        <v>Ja</v>
      </c>
      <c r="BJ103" s="43" t="str">
        <f t="shared" si="112"/>
        <v>Ja</v>
      </c>
      <c r="BK103" s="43" t="str">
        <f t="shared" si="112"/>
        <v>Optie</v>
      </c>
      <c r="BL103" s="43" t="str">
        <f t="shared" si="112"/>
        <v>Ja</v>
      </c>
      <c r="BM103" s="43" t="str">
        <f t="shared" si="112"/>
        <v>Ja</v>
      </c>
      <c r="BN103" s="43" t="str">
        <f t="shared" si="112"/>
        <v>Ja</v>
      </c>
      <c r="BO103" s="43" t="str">
        <f t="shared" si="112"/>
        <v>Nee</v>
      </c>
      <c r="BP103" s="43" t="str">
        <f t="shared" si="112"/>
        <v>Ja</v>
      </c>
      <c r="BQ103" s="43" t="str">
        <f t="shared" si="112"/>
        <v>Nee</v>
      </c>
      <c r="BR103" s="43" t="str">
        <f t="shared" si="112"/>
        <v>Nee</v>
      </c>
      <c r="BS103" s="43" t="str">
        <f t="shared" si="113"/>
        <v>Ja</v>
      </c>
      <c r="BT103" s="43" t="str">
        <f t="shared" si="113"/>
        <v>Ja</v>
      </c>
      <c r="BU103" s="43" t="str">
        <f t="shared" si="113"/>
        <v>Ja</v>
      </c>
      <c r="BV103" s="43" t="str">
        <f t="shared" si="113"/>
        <v>Ja</v>
      </c>
      <c r="BW103" s="43" t="str">
        <f t="shared" si="113"/>
        <v>Ja</v>
      </c>
      <c r="BX103" s="43" t="str">
        <f t="shared" si="113"/>
        <v>Nee</v>
      </c>
      <c r="BY103" s="43" t="str">
        <f t="shared" si="113"/>
        <v>Ja</v>
      </c>
      <c r="BZ103" s="43" t="str">
        <f t="shared" si="113"/>
        <v>Optie</v>
      </c>
      <c r="CA103" s="43" t="str">
        <f t="shared" si="113"/>
        <v>Ja</v>
      </c>
      <c r="CB103" s="43" t="str">
        <f t="shared" si="113"/>
        <v>Ja</v>
      </c>
      <c r="CC103" s="43" t="str">
        <f t="shared" si="114"/>
        <v>Nee</v>
      </c>
      <c r="CD103" s="43" t="str">
        <f t="shared" si="114"/>
        <v>Ja</v>
      </c>
      <c r="CE103" s="43" t="str">
        <f t="shared" si="114"/>
        <v>Nee</v>
      </c>
      <c r="CF103" s="43" t="str">
        <f t="shared" si="114"/>
        <v>Nvt</v>
      </c>
      <c r="CG103" s="43" t="str">
        <f t="shared" si="114"/>
        <v>Nvt</v>
      </c>
      <c r="CH103" s="43" t="str">
        <f t="shared" si="114"/>
        <v>Nvt</v>
      </c>
      <c r="CI103" s="43" t="str">
        <f t="shared" si="114"/>
        <v>Nvt</v>
      </c>
      <c r="CJ103" s="43" t="str">
        <f t="shared" si="114"/>
        <v>Nvt</v>
      </c>
      <c r="CK103" s="43" t="str">
        <f t="shared" si="114"/>
        <v>Nvt</v>
      </c>
      <c r="CL103" s="43" t="str">
        <f t="shared" si="114"/>
        <v>Nvt</v>
      </c>
      <c r="CM103" s="43" t="str">
        <f t="shared" si="115"/>
        <v>Nvt</v>
      </c>
      <c r="CN103" s="43" t="str">
        <f t="shared" si="115"/>
        <v>Nvt</v>
      </c>
      <c r="CO103" s="43" t="str">
        <f t="shared" si="115"/>
        <v>Nvt</v>
      </c>
      <c r="CP103" s="43" t="str">
        <f t="shared" si="115"/>
        <v>Nvt</v>
      </c>
      <c r="CQ103" s="43" t="str">
        <f t="shared" si="115"/>
        <v>Nvt</v>
      </c>
      <c r="CR103" s="43" t="str">
        <f t="shared" si="115"/>
        <v>Nvt</v>
      </c>
      <c r="CS103" s="43" t="str">
        <f t="shared" si="115"/>
        <v>Nvt</v>
      </c>
      <c r="CT103" s="43" t="str">
        <f t="shared" si="115"/>
        <v>Nvt</v>
      </c>
      <c r="CU103" s="43" t="str">
        <f t="shared" si="115"/>
        <v>Nvt</v>
      </c>
      <c r="CV103" s="43" t="str">
        <f t="shared" si="115"/>
        <v>Nvt</v>
      </c>
      <c r="CW103" s="43" t="str">
        <f t="shared" si="116"/>
        <v>Nvt</v>
      </c>
      <c r="CX103" s="43" t="str">
        <f t="shared" si="116"/>
        <v>Nvt</v>
      </c>
      <c r="CY103" s="43" t="str">
        <f t="shared" si="116"/>
        <v>Nvt</v>
      </c>
      <c r="CZ103" s="43" t="str">
        <f t="shared" si="116"/>
        <v>Nvt</v>
      </c>
      <c r="DA103" s="43" t="str">
        <f t="shared" si="116"/>
        <v>Nvt</v>
      </c>
      <c r="DB103" s="43" t="str">
        <f t="shared" si="116"/>
        <v>Nvt</v>
      </c>
      <c r="DC103" s="43" t="str">
        <f t="shared" si="116"/>
        <v>Nvt</v>
      </c>
      <c r="DD103" s="43" t="str">
        <f t="shared" si="116"/>
        <v>Nvt</v>
      </c>
      <c r="DE103" s="43" t="str">
        <f t="shared" si="116"/>
        <v>Nvt</v>
      </c>
      <c r="DF103" s="43" t="str">
        <f t="shared" si="116"/>
        <v>Nvt</v>
      </c>
      <c r="DG103" s="43" t="str">
        <f t="shared" si="117"/>
        <v>Nvt</v>
      </c>
      <c r="DH103" s="43" t="str">
        <f t="shared" si="117"/>
        <v>Nvt</v>
      </c>
      <c r="DI103" s="43" t="str">
        <f t="shared" si="117"/>
        <v>Nvt</v>
      </c>
      <c r="DJ103" s="43" t="str">
        <f t="shared" si="117"/>
        <v>Nvt</v>
      </c>
      <c r="DK103" s="43" t="str">
        <f t="shared" si="117"/>
        <v>Nvt</v>
      </c>
      <c r="DL103" s="43" t="str">
        <f t="shared" si="117"/>
        <v>Nvt</v>
      </c>
      <c r="DM103" s="43" t="str">
        <f t="shared" si="117"/>
        <v>Nvt</v>
      </c>
      <c r="DN103" s="43" t="str">
        <f t="shared" si="117"/>
        <v>Nvt</v>
      </c>
      <c r="DO103" s="43" t="str">
        <f t="shared" si="117"/>
        <v>Nvt</v>
      </c>
      <c r="DP103" s="43" t="str">
        <f t="shared" si="117"/>
        <v>Nvt</v>
      </c>
      <c r="DQ103" s="43" t="str">
        <f t="shared" si="118"/>
        <v>Nvt</v>
      </c>
      <c r="DR103" s="43" t="str">
        <f t="shared" si="118"/>
        <v>Nvt</v>
      </c>
      <c r="DS103" s="43" t="str">
        <f t="shared" si="118"/>
        <v>Nvt</v>
      </c>
      <c r="DT103" s="43" t="str">
        <f t="shared" si="118"/>
        <v>Nvt</v>
      </c>
      <c r="DU103" s="43" t="str">
        <f t="shared" si="118"/>
        <v>Nvt</v>
      </c>
      <c r="DV103" s="43" t="str">
        <f t="shared" si="118"/>
        <v>Nvt</v>
      </c>
      <c r="DW103" s="43" t="str">
        <f t="shared" si="118"/>
        <v>Nvt</v>
      </c>
      <c r="DX103" s="43" t="str">
        <f t="shared" si="118"/>
        <v>Nvt</v>
      </c>
      <c r="DY103" s="43" t="str">
        <f t="shared" si="118"/>
        <v>Nvt</v>
      </c>
      <c r="DZ103" s="43" t="str">
        <f t="shared" si="118"/>
        <v>Nvt</v>
      </c>
      <c r="EA103" s="43" t="str">
        <f t="shared" si="119"/>
        <v>Nvt</v>
      </c>
      <c r="EB103" s="43" t="str">
        <f t="shared" si="119"/>
        <v>Nvt</v>
      </c>
      <c r="EC103" s="43" t="str">
        <f t="shared" si="119"/>
        <v>Nvt</v>
      </c>
      <c r="ED103" s="43" t="str">
        <f t="shared" si="119"/>
        <v>Ja</v>
      </c>
      <c r="EE103" s="43" t="str">
        <f t="shared" si="119"/>
        <v>Ja</v>
      </c>
      <c r="EF103" s="43" t="str">
        <f t="shared" si="119"/>
        <v>Ja</v>
      </c>
      <c r="EG103" s="43" t="str">
        <f t="shared" si="119"/>
        <v>Nee</v>
      </c>
      <c r="EH103" s="43" t="str">
        <f t="shared" si="119"/>
        <v>Nvt</v>
      </c>
      <c r="EI103" s="43" t="str">
        <f t="shared" si="119"/>
        <v>Nvt</v>
      </c>
      <c r="EJ103" s="43" t="str">
        <f t="shared" si="119"/>
        <v>Nvt</v>
      </c>
      <c r="EK103" s="43" t="str">
        <f t="shared" si="120"/>
        <v>Nvt</v>
      </c>
      <c r="EL103" s="43" t="str">
        <f t="shared" si="120"/>
        <v>Nvt</v>
      </c>
      <c r="EM103" s="43" t="str">
        <f t="shared" si="120"/>
        <v>Nee</v>
      </c>
      <c r="EN103" s="43" t="str">
        <f t="shared" si="120"/>
        <v>Nvt</v>
      </c>
      <c r="EO103" s="43" t="str">
        <f t="shared" si="120"/>
        <v>Nee</v>
      </c>
      <c r="EP103" s="43" t="str">
        <f t="shared" si="120"/>
        <v>Nvt</v>
      </c>
      <c r="EQ103" s="43" t="str">
        <f t="shared" si="120"/>
        <v>Nee</v>
      </c>
      <c r="ER103" s="43" t="str">
        <f t="shared" si="120"/>
        <v>Nee</v>
      </c>
      <c r="ES103" s="43" t="str">
        <f t="shared" si="120"/>
        <v>Nvt</v>
      </c>
      <c r="ET103" s="43" t="str">
        <f t="shared" si="120"/>
        <v>Nvt</v>
      </c>
      <c r="EU103" s="43" t="str">
        <f t="shared" si="121"/>
        <v>Nvt</v>
      </c>
      <c r="EV103" s="43" t="str">
        <f t="shared" si="121"/>
        <v>Nvt</v>
      </c>
      <c r="EW103" s="43" t="str">
        <f t="shared" si="121"/>
        <v>Nee</v>
      </c>
      <c r="EX103" s="43" t="str">
        <f t="shared" si="121"/>
        <v>Nvt</v>
      </c>
      <c r="EY103" s="43" t="str">
        <f t="shared" si="121"/>
        <v>Nvt</v>
      </c>
      <c r="EZ103" s="43" t="str">
        <f t="shared" si="121"/>
        <v>Nvt</v>
      </c>
      <c r="FA103" s="43" t="str">
        <f t="shared" si="121"/>
        <v>Nvt</v>
      </c>
      <c r="FB103" s="43" t="str">
        <f t="shared" si="121"/>
        <v>Nvt</v>
      </c>
      <c r="FC103" s="43" t="str">
        <f t="shared" si="121"/>
        <v>Nvt</v>
      </c>
      <c r="FD103" s="43" t="str">
        <f t="shared" si="121"/>
        <v>Nee</v>
      </c>
      <c r="FE103" s="43" t="str">
        <f t="shared" si="122"/>
        <v>Nvt</v>
      </c>
      <c r="FF103" s="43" t="str">
        <f t="shared" si="122"/>
        <v>Nvt</v>
      </c>
      <c r="FG103" s="43" t="str">
        <f t="shared" si="122"/>
        <v>Nvt</v>
      </c>
      <c r="FH103" s="43" t="str">
        <f t="shared" si="122"/>
        <v>Ja</v>
      </c>
      <c r="FI103" s="43" t="str">
        <f t="shared" si="122"/>
        <v>Ja</v>
      </c>
      <c r="FJ103" s="43" t="str">
        <f t="shared" si="122"/>
        <v>Ja</v>
      </c>
      <c r="FK103" s="43" t="str">
        <f t="shared" si="122"/>
        <v>Ja</v>
      </c>
      <c r="FL103" s="43" t="str">
        <f t="shared" si="122"/>
        <v>Ja</v>
      </c>
      <c r="FM103" s="43" t="str">
        <f t="shared" si="122"/>
        <v>Optie</v>
      </c>
      <c r="FN103" s="43" t="str">
        <f t="shared" si="122"/>
        <v>Optie</v>
      </c>
      <c r="FO103" s="43" t="str">
        <f t="shared" si="123"/>
        <v>Optie</v>
      </c>
      <c r="FP103" s="43" t="str">
        <f t="shared" si="123"/>
        <v>Optie</v>
      </c>
      <c r="FQ103" s="43" t="str">
        <f t="shared" si="123"/>
        <v>Nee</v>
      </c>
      <c r="FR103" s="43" t="str">
        <f t="shared" si="123"/>
        <v>Optie</v>
      </c>
      <c r="FS103" s="43" t="str">
        <f t="shared" si="123"/>
        <v>Ja</v>
      </c>
      <c r="FT103" s="43" t="str">
        <f t="shared" si="123"/>
        <v>Ja</v>
      </c>
      <c r="FU103" s="43" t="str">
        <f t="shared" si="123"/>
        <v>Ja</v>
      </c>
      <c r="FV103" s="43" t="str">
        <f t="shared" si="123"/>
        <v>Ja</v>
      </c>
      <c r="FW103" s="43" t="str">
        <f t="shared" si="123"/>
        <v>Optie</v>
      </c>
      <c r="FX103" s="43" t="str">
        <f t="shared" si="123"/>
        <v>Ja</v>
      </c>
      <c r="FY103" s="43" t="str">
        <f t="shared" si="124"/>
        <v>Ja</v>
      </c>
      <c r="FZ103" s="43" t="str">
        <f t="shared" si="124"/>
        <v>Ja</v>
      </c>
      <c r="GA103" s="43" t="str">
        <f t="shared" si="124"/>
        <v>Ja</v>
      </c>
      <c r="GB103" s="43" t="str">
        <f t="shared" si="124"/>
        <v>Ja</v>
      </c>
      <c r="GC103" s="43" t="str">
        <f t="shared" si="124"/>
        <v>Ja</v>
      </c>
      <c r="GD103" s="43" t="str">
        <f t="shared" si="124"/>
        <v>Ja</v>
      </c>
      <c r="GE103" s="43" t="str">
        <f t="shared" si="124"/>
        <v>Ja</v>
      </c>
      <c r="GF103" s="43" t="str">
        <f t="shared" si="124"/>
        <v>Nee</v>
      </c>
    </row>
    <row r="104" spans="1:188" x14ac:dyDescent="0.3">
      <c r="A104" s="43"/>
      <c r="B104" s="47" t="s">
        <v>741</v>
      </c>
      <c r="C104" s="47" t="s">
        <v>502</v>
      </c>
      <c r="D104" s="43" t="s">
        <v>337</v>
      </c>
      <c r="E104" s="45" t="s">
        <v>330</v>
      </c>
      <c r="F104" s="43" t="s">
        <v>337</v>
      </c>
      <c r="G104" s="43" t="s">
        <v>495</v>
      </c>
      <c r="H104" s="43" t="s">
        <v>497</v>
      </c>
      <c r="I104" s="119" t="s">
        <v>498</v>
      </c>
      <c r="J104" s="119" t="s">
        <v>832</v>
      </c>
      <c r="K104" s="119" t="s">
        <v>845</v>
      </c>
      <c r="L104" s="50">
        <v>19</v>
      </c>
      <c r="M104" s="119"/>
      <c r="N104" s="119"/>
      <c r="O104" s="119"/>
      <c r="P104" s="129" t="s">
        <v>507</v>
      </c>
      <c r="Q104" s="43" t="str">
        <f t="shared" ref="Q104:Z109" si="125">IF((VLOOKUP($F104,$O$11:$BG$16,Q$10,FALSE))="Ja","Ja",IF((VLOOKUP($E104,$O$17:$BG$23,Q$10,FALSE))="Ja","Ja",IF((VLOOKUP($F104,$O$11:$BG$16,Q$10,FALSE))="Optie","Optie",IF((VLOOKUP($E104,$O$17:$BG$23,Q$10,FALSE))="Optie","Optie",IF((VLOOKUP($F104,$O$11:$BG$16,Q$10,FALSE))="Nee","Nee",IF((VLOOKUP($E104,$O$17:$BG$23,Q$10,FALSE))= "Nee","Nee",IF((VLOOKUP($F104,$O$11:$BG$16,Q$10,FALSE))="Nvt","Nvt",IF((VLOOKUP($E104,$O$17:$BG$23,Q$10,FALSE))="Nvt","Nvt","Fout"))))))))</f>
        <v>Ja</v>
      </c>
      <c r="R104" s="43" t="str">
        <f t="shared" si="125"/>
        <v>Ja</v>
      </c>
      <c r="S104" s="43" t="str">
        <f t="shared" si="125"/>
        <v>Optie</v>
      </c>
      <c r="T104" s="43" t="str">
        <f t="shared" si="125"/>
        <v>Ja</v>
      </c>
      <c r="U104" s="43" t="str">
        <f t="shared" si="125"/>
        <v>Ja</v>
      </c>
      <c r="V104" s="43" t="str">
        <f t="shared" si="125"/>
        <v>Ja</v>
      </c>
      <c r="W104" s="43" t="str">
        <f t="shared" si="125"/>
        <v>Nee</v>
      </c>
      <c r="X104" s="43" t="str">
        <f t="shared" si="125"/>
        <v>Ja</v>
      </c>
      <c r="Y104" s="43" t="str">
        <f t="shared" si="125"/>
        <v>Nee</v>
      </c>
      <c r="Z104" s="43" t="str">
        <f t="shared" si="125"/>
        <v>Nee</v>
      </c>
      <c r="AA104" s="43" t="str">
        <f t="shared" ref="AA104:AJ109" si="126">IF((VLOOKUP($F104,$O$11:$BG$16,AA$10,FALSE))="Ja","Ja",IF((VLOOKUP($E104,$O$17:$BG$23,AA$10,FALSE))="Ja","Ja",IF((VLOOKUP($F104,$O$11:$BG$16,AA$10,FALSE))="Optie","Optie",IF((VLOOKUP($E104,$O$17:$BG$23,AA$10,FALSE))="Optie","Optie",IF((VLOOKUP($F104,$O$11:$BG$16,AA$10,FALSE))="Nee","Nee",IF((VLOOKUP($E104,$O$17:$BG$23,AA$10,FALSE))= "Nee","Nee",IF((VLOOKUP($F104,$O$11:$BG$16,AA$10,FALSE))="Nvt","Nvt",IF((VLOOKUP($E104,$O$17:$BG$23,AA$10,FALSE))="Nvt","Nvt","Fout"))))))))</f>
        <v>Optie</v>
      </c>
      <c r="AB104" s="43" t="str">
        <f t="shared" si="126"/>
        <v>Nee</v>
      </c>
      <c r="AC104" s="43" t="str">
        <f t="shared" si="126"/>
        <v>Nvt</v>
      </c>
      <c r="AD104" s="43" t="str">
        <f t="shared" si="126"/>
        <v>Nvt</v>
      </c>
      <c r="AE104" s="43" t="str">
        <f t="shared" si="126"/>
        <v>Nvt</v>
      </c>
      <c r="AF104" s="43" t="str">
        <f t="shared" si="126"/>
        <v>Nvt</v>
      </c>
      <c r="AG104" s="43" t="str">
        <f t="shared" si="126"/>
        <v>Nvt</v>
      </c>
      <c r="AH104" s="43" t="str">
        <f t="shared" si="126"/>
        <v>Nvt</v>
      </c>
      <c r="AI104" s="43" t="str">
        <f t="shared" si="126"/>
        <v>Nvt</v>
      </c>
      <c r="AJ104" s="43" t="str">
        <f t="shared" si="126"/>
        <v>Nvt</v>
      </c>
      <c r="AK104" s="43" t="str">
        <f t="shared" ref="AK104:AT109" si="127">IF((VLOOKUP($F104,$O$11:$BG$16,AK$10,FALSE))="Ja","Ja",IF((VLOOKUP($E104,$O$17:$BG$23,AK$10,FALSE))="Ja","Ja",IF((VLOOKUP($F104,$O$11:$BG$16,AK$10,FALSE))="Optie","Optie",IF((VLOOKUP($E104,$O$17:$BG$23,AK$10,FALSE))="Optie","Optie",IF((VLOOKUP($F104,$O$11:$BG$16,AK$10,FALSE))="Nee","Nee",IF((VLOOKUP($E104,$O$17:$BG$23,AK$10,FALSE))= "Nee","Nee",IF((VLOOKUP($F104,$O$11:$BG$16,AK$10,FALSE))="Nvt","Nvt",IF((VLOOKUP($E104,$O$17:$BG$23,AK$10,FALSE))="Nvt","Nvt","Fout"))))))))</f>
        <v>Nvt</v>
      </c>
      <c r="AL104" s="43" t="str">
        <f t="shared" si="127"/>
        <v>Nvt</v>
      </c>
      <c r="AM104" s="43" t="str">
        <f t="shared" si="127"/>
        <v>Nvt</v>
      </c>
      <c r="AN104" s="43" t="str">
        <f t="shared" si="127"/>
        <v>Nvt</v>
      </c>
      <c r="AO104" s="43" t="str">
        <f t="shared" si="127"/>
        <v>Nvt</v>
      </c>
      <c r="AP104" s="43" t="str">
        <f t="shared" si="127"/>
        <v>Nvt</v>
      </c>
      <c r="AQ104" s="43" t="str">
        <f t="shared" si="127"/>
        <v>Nvt</v>
      </c>
      <c r="AR104" s="43" t="str">
        <f t="shared" si="127"/>
        <v>Nvt</v>
      </c>
      <c r="AS104" s="43" t="str">
        <f t="shared" si="127"/>
        <v>Nvt</v>
      </c>
      <c r="AT104" s="43" t="str">
        <f t="shared" si="127"/>
        <v>Nvt</v>
      </c>
      <c r="AU104" s="43" t="str">
        <f t="shared" ref="AU104:BG109" si="128">IF((VLOOKUP($F104,$O$11:$BG$16,AU$10,FALSE))="Ja","Ja",IF((VLOOKUP($E104,$O$17:$BG$23,AU$10,FALSE))="Ja","Ja",IF((VLOOKUP($F104,$O$11:$BG$16,AU$10,FALSE))="Optie","Optie",IF((VLOOKUP($E104,$O$17:$BG$23,AU$10,FALSE))="Optie","Optie",IF((VLOOKUP($F104,$O$11:$BG$16,AU$10,FALSE))="Nee","Nee",IF((VLOOKUP($E104,$O$17:$BG$23,AU$10,FALSE))= "Nee","Nee",IF((VLOOKUP($F104,$O$11:$BG$16,AU$10,FALSE))="Nvt","Nvt",IF((VLOOKUP($E104,$O$17:$BG$23,AU$10,FALSE))="Nvt","Nvt","Fout"))))))))</f>
        <v>Nvt</v>
      </c>
      <c r="AV104" s="43" t="str">
        <f t="shared" si="128"/>
        <v>Nvt</v>
      </c>
      <c r="AW104" s="43" t="str">
        <f t="shared" si="128"/>
        <v>Nvt</v>
      </c>
      <c r="AX104" s="43" t="str">
        <f t="shared" si="128"/>
        <v>Ja</v>
      </c>
      <c r="AY104" s="43" t="str">
        <f t="shared" si="128"/>
        <v>Ja</v>
      </c>
      <c r="AZ104" s="43" t="str">
        <f t="shared" si="128"/>
        <v>Nee</v>
      </c>
      <c r="BA104" s="43" t="str">
        <f t="shared" si="128"/>
        <v>Ja</v>
      </c>
      <c r="BB104" s="43" t="str">
        <f t="shared" si="128"/>
        <v>Ja</v>
      </c>
      <c r="BC104" s="43" t="str">
        <f t="shared" si="128"/>
        <v>Optie</v>
      </c>
      <c r="BD104" s="43" t="str">
        <f t="shared" si="128"/>
        <v>Ja</v>
      </c>
      <c r="BE104" s="43" t="str">
        <f t="shared" si="128"/>
        <v>Ja</v>
      </c>
      <c r="BF104" s="43" t="str">
        <f t="shared" si="128"/>
        <v>Nvt</v>
      </c>
      <c r="BG104" s="43" t="str">
        <f t="shared" si="128"/>
        <v>Nvt</v>
      </c>
      <c r="BH104" s="129" t="s">
        <v>878</v>
      </c>
      <c r="BI104" s="43" t="str">
        <f t="shared" ref="BI104:BR109" si="129">IF((VLOOKUP($D104,$O$24:$GF$33,BI$10,FALSE))="Ja","Ja",IF((VLOOKUP($E104,$O$17:$GF$23,BI$10,FALSE))="Ja","Ja",IF((VLOOKUP($D104,$O$24:$GF$33,BI$10,FALSE))="Optie","Optie",IF((VLOOKUP($E104,$O$17:$GF$23,BI$10,FALSE))="Optie","Optie",IF((VLOOKUP($D104,$O$24:$GF$33,BI$10,FALSE))="Nee","Nee",IF((VLOOKUP($E104,$O$17:$GF$23,BI$10,FALSE))= "Nee","Nee",IF((VLOOKUP($D104,$O$24:$GF$33,BI$10,FALSE))="Nvt","Nvt",IF((VLOOKUP($E104,$O$17:$GF$23,BI$10,FALSE))="Nvt","Nvt","Fout"))))))))</f>
        <v>Ja</v>
      </c>
      <c r="BJ104" s="43" t="str">
        <f t="shared" si="129"/>
        <v>Ja</v>
      </c>
      <c r="BK104" s="43" t="str">
        <f t="shared" si="129"/>
        <v>Optie</v>
      </c>
      <c r="BL104" s="43" t="str">
        <f t="shared" si="129"/>
        <v>Ja</v>
      </c>
      <c r="BM104" s="43" t="str">
        <f t="shared" si="129"/>
        <v>Ja</v>
      </c>
      <c r="BN104" s="43" t="str">
        <f t="shared" si="129"/>
        <v>Ja</v>
      </c>
      <c r="BO104" s="43" t="str">
        <f t="shared" si="129"/>
        <v>Nee</v>
      </c>
      <c r="BP104" s="43" t="str">
        <f t="shared" si="129"/>
        <v>Ja</v>
      </c>
      <c r="BQ104" s="43" t="str">
        <f t="shared" si="129"/>
        <v>Nee</v>
      </c>
      <c r="BR104" s="43" t="str">
        <f t="shared" si="129"/>
        <v>Nee</v>
      </c>
      <c r="BS104" s="43" t="str">
        <f t="shared" ref="BS104:CB109" si="130">IF((VLOOKUP($D104,$O$24:$GF$33,BS$10,FALSE))="Ja","Ja",IF((VLOOKUP($E104,$O$17:$GF$23,BS$10,FALSE))="Ja","Ja",IF((VLOOKUP($D104,$O$24:$GF$33,BS$10,FALSE))="Optie","Optie",IF((VLOOKUP($E104,$O$17:$GF$23,BS$10,FALSE))="Optie","Optie",IF((VLOOKUP($D104,$O$24:$GF$33,BS$10,FALSE))="Nee","Nee",IF((VLOOKUP($E104,$O$17:$GF$23,BS$10,FALSE))= "Nee","Nee",IF((VLOOKUP($D104,$O$24:$GF$33,BS$10,FALSE))="Nvt","Nvt",IF((VLOOKUP($E104,$O$17:$GF$23,BS$10,FALSE))="Nvt","Nvt","Fout"))))))))</f>
        <v>Ja</v>
      </c>
      <c r="BT104" s="43" t="str">
        <f t="shared" si="130"/>
        <v>Ja</v>
      </c>
      <c r="BU104" s="43" t="str">
        <f t="shared" si="130"/>
        <v>Ja</v>
      </c>
      <c r="BV104" s="43" t="str">
        <f t="shared" si="130"/>
        <v>Ja</v>
      </c>
      <c r="BW104" s="43" t="str">
        <f t="shared" si="130"/>
        <v>Ja</v>
      </c>
      <c r="BX104" s="43" t="str">
        <f t="shared" si="130"/>
        <v>Nee</v>
      </c>
      <c r="BY104" s="43" t="str">
        <f t="shared" si="130"/>
        <v>Ja</v>
      </c>
      <c r="BZ104" s="43" t="str">
        <f t="shared" si="130"/>
        <v>Optie</v>
      </c>
      <c r="CA104" s="43" t="str">
        <f t="shared" si="130"/>
        <v>Ja</v>
      </c>
      <c r="CB104" s="43" t="str">
        <f t="shared" si="130"/>
        <v>Ja</v>
      </c>
      <c r="CC104" s="43" t="str">
        <f t="shared" ref="CC104:CL109" si="131">IF((VLOOKUP($D104,$O$24:$GF$33,CC$10,FALSE))="Ja","Ja",IF((VLOOKUP($E104,$O$17:$GF$23,CC$10,FALSE))="Ja","Ja",IF((VLOOKUP($D104,$O$24:$GF$33,CC$10,FALSE))="Optie","Optie",IF((VLOOKUP($E104,$O$17:$GF$23,CC$10,FALSE))="Optie","Optie",IF((VLOOKUP($D104,$O$24:$GF$33,CC$10,FALSE))="Nee","Nee",IF((VLOOKUP($E104,$O$17:$GF$23,CC$10,FALSE))= "Nee","Nee",IF((VLOOKUP($D104,$O$24:$GF$33,CC$10,FALSE))="Nvt","Nvt",IF((VLOOKUP($E104,$O$17:$GF$23,CC$10,FALSE))="Nvt","Nvt","Fout"))))))))</f>
        <v>Nee</v>
      </c>
      <c r="CD104" s="43" t="str">
        <f t="shared" si="131"/>
        <v>Ja</v>
      </c>
      <c r="CE104" s="43" t="str">
        <f t="shared" si="131"/>
        <v>Nee</v>
      </c>
      <c r="CF104" s="43" t="str">
        <f t="shared" si="131"/>
        <v>Nvt</v>
      </c>
      <c r="CG104" s="43" t="str">
        <f t="shared" si="131"/>
        <v>Nvt</v>
      </c>
      <c r="CH104" s="43" t="str">
        <f t="shared" si="131"/>
        <v>Nvt</v>
      </c>
      <c r="CI104" s="43" t="str">
        <f t="shared" si="131"/>
        <v>Nvt</v>
      </c>
      <c r="CJ104" s="43" t="str">
        <f t="shared" si="131"/>
        <v>Nvt</v>
      </c>
      <c r="CK104" s="43" t="str">
        <f t="shared" si="131"/>
        <v>Nvt</v>
      </c>
      <c r="CL104" s="43" t="str">
        <f t="shared" si="131"/>
        <v>Nvt</v>
      </c>
      <c r="CM104" s="43" t="str">
        <f t="shared" ref="CM104:CV109" si="132">IF((VLOOKUP($D104,$O$24:$GF$33,CM$10,FALSE))="Ja","Ja",IF((VLOOKUP($E104,$O$17:$GF$23,CM$10,FALSE))="Ja","Ja",IF((VLOOKUP($D104,$O$24:$GF$33,CM$10,FALSE))="Optie","Optie",IF((VLOOKUP($E104,$O$17:$GF$23,CM$10,FALSE))="Optie","Optie",IF((VLOOKUP($D104,$O$24:$GF$33,CM$10,FALSE))="Nee","Nee",IF((VLOOKUP($E104,$O$17:$GF$23,CM$10,FALSE))= "Nee","Nee",IF((VLOOKUP($D104,$O$24:$GF$33,CM$10,FALSE))="Nvt","Nvt",IF((VLOOKUP($E104,$O$17:$GF$23,CM$10,FALSE))="Nvt","Nvt","Fout"))))))))</f>
        <v>Nvt</v>
      </c>
      <c r="CN104" s="43" t="str">
        <f t="shared" si="132"/>
        <v>Nvt</v>
      </c>
      <c r="CO104" s="43" t="str">
        <f t="shared" si="132"/>
        <v>Nvt</v>
      </c>
      <c r="CP104" s="43" t="str">
        <f t="shared" si="132"/>
        <v>Nvt</v>
      </c>
      <c r="CQ104" s="43" t="str">
        <f t="shared" si="132"/>
        <v>Nvt</v>
      </c>
      <c r="CR104" s="43" t="str">
        <f t="shared" si="132"/>
        <v>Nvt</v>
      </c>
      <c r="CS104" s="43" t="str">
        <f t="shared" si="132"/>
        <v>Nvt</v>
      </c>
      <c r="CT104" s="43" t="str">
        <f t="shared" si="132"/>
        <v>Nvt</v>
      </c>
      <c r="CU104" s="43" t="str">
        <f t="shared" si="132"/>
        <v>Nvt</v>
      </c>
      <c r="CV104" s="43" t="str">
        <f t="shared" si="132"/>
        <v>Nvt</v>
      </c>
      <c r="CW104" s="43" t="str">
        <f t="shared" ref="CW104:DF109" si="133">IF((VLOOKUP($D104,$O$24:$GF$33,CW$10,FALSE))="Ja","Ja",IF((VLOOKUP($E104,$O$17:$GF$23,CW$10,FALSE))="Ja","Ja",IF((VLOOKUP($D104,$O$24:$GF$33,CW$10,FALSE))="Optie","Optie",IF((VLOOKUP($E104,$O$17:$GF$23,CW$10,FALSE))="Optie","Optie",IF((VLOOKUP($D104,$O$24:$GF$33,CW$10,FALSE))="Nee","Nee",IF((VLOOKUP($E104,$O$17:$GF$23,CW$10,FALSE))= "Nee","Nee",IF((VLOOKUP($D104,$O$24:$GF$33,CW$10,FALSE))="Nvt","Nvt",IF((VLOOKUP($E104,$O$17:$GF$23,CW$10,FALSE))="Nvt","Nvt","Fout"))))))))</f>
        <v>Nvt</v>
      </c>
      <c r="CX104" s="43" t="str">
        <f t="shared" si="133"/>
        <v>Nvt</v>
      </c>
      <c r="CY104" s="43" t="str">
        <f t="shared" si="133"/>
        <v>Nvt</v>
      </c>
      <c r="CZ104" s="43" t="str">
        <f t="shared" si="133"/>
        <v>Nvt</v>
      </c>
      <c r="DA104" s="43" t="str">
        <f t="shared" si="133"/>
        <v>Nvt</v>
      </c>
      <c r="DB104" s="43" t="str">
        <f t="shared" si="133"/>
        <v>Nvt</v>
      </c>
      <c r="DC104" s="43" t="str">
        <f t="shared" si="133"/>
        <v>Nvt</v>
      </c>
      <c r="DD104" s="43" t="str">
        <f t="shared" si="133"/>
        <v>Nvt</v>
      </c>
      <c r="DE104" s="43" t="str">
        <f t="shared" si="133"/>
        <v>Nvt</v>
      </c>
      <c r="DF104" s="43" t="str">
        <f t="shared" si="133"/>
        <v>Nvt</v>
      </c>
      <c r="DG104" s="43" t="str">
        <f t="shared" ref="DG104:DP109" si="134">IF((VLOOKUP($D104,$O$24:$GF$33,DG$10,FALSE))="Ja","Ja",IF((VLOOKUP($E104,$O$17:$GF$23,DG$10,FALSE))="Ja","Ja",IF((VLOOKUP($D104,$O$24:$GF$33,DG$10,FALSE))="Optie","Optie",IF((VLOOKUP($E104,$O$17:$GF$23,DG$10,FALSE))="Optie","Optie",IF((VLOOKUP($D104,$O$24:$GF$33,DG$10,FALSE))="Nee","Nee",IF((VLOOKUP($E104,$O$17:$GF$23,DG$10,FALSE))= "Nee","Nee",IF((VLOOKUP($D104,$O$24:$GF$33,DG$10,FALSE))="Nvt","Nvt",IF((VLOOKUP($E104,$O$17:$GF$23,DG$10,FALSE))="Nvt","Nvt","Fout"))))))))</f>
        <v>Nvt</v>
      </c>
      <c r="DH104" s="43" t="str">
        <f t="shared" si="134"/>
        <v>Nvt</v>
      </c>
      <c r="DI104" s="43" t="str">
        <f t="shared" si="134"/>
        <v>Nvt</v>
      </c>
      <c r="DJ104" s="43" t="str">
        <f t="shared" si="134"/>
        <v>Nvt</v>
      </c>
      <c r="DK104" s="43" t="str">
        <f t="shared" si="134"/>
        <v>Nvt</v>
      </c>
      <c r="DL104" s="43" t="str">
        <f t="shared" si="134"/>
        <v>Nvt</v>
      </c>
      <c r="DM104" s="43" t="str">
        <f t="shared" si="134"/>
        <v>Nvt</v>
      </c>
      <c r="DN104" s="43" t="str">
        <f t="shared" si="134"/>
        <v>Nvt</v>
      </c>
      <c r="DO104" s="43" t="str">
        <f t="shared" si="134"/>
        <v>Nvt</v>
      </c>
      <c r="DP104" s="43" t="str">
        <f t="shared" si="134"/>
        <v>Nvt</v>
      </c>
      <c r="DQ104" s="43" t="str">
        <f t="shared" ref="DQ104:DZ109" si="135">IF((VLOOKUP($D104,$O$24:$GF$33,DQ$10,FALSE))="Ja","Ja",IF((VLOOKUP($E104,$O$17:$GF$23,DQ$10,FALSE))="Ja","Ja",IF((VLOOKUP($D104,$O$24:$GF$33,DQ$10,FALSE))="Optie","Optie",IF((VLOOKUP($E104,$O$17:$GF$23,DQ$10,FALSE))="Optie","Optie",IF((VLOOKUP($D104,$O$24:$GF$33,DQ$10,FALSE))="Nee","Nee",IF((VLOOKUP($E104,$O$17:$GF$23,DQ$10,FALSE))= "Nee","Nee",IF((VLOOKUP($D104,$O$24:$GF$33,DQ$10,FALSE))="Nvt","Nvt",IF((VLOOKUP($E104,$O$17:$GF$23,DQ$10,FALSE))="Nvt","Nvt","Fout"))))))))</f>
        <v>Nvt</v>
      </c>
      <c r="DR104" s="43" t="str">
        <f t="shared" si="135"/>
        <v>Nvt</v>
      </c>
      <c r="DS104" s="43" t="str">
        <f t="shared" si="135"/>
        <v>Nvt</v>
      </c>
      <c r="DT104" s="43" t="str">
        <f t="shared" si="135"/>
        <v>Nvt</v>
      </c>
      <c r="DU104" s="43" t="str">
        <f t="shared" si="135"/>
        <v>Nvt</v>
      </c>
      <c r="DV104" s="43" t="str">
        <f t="shared" si="135"/>
        <v>Nvt</v>
      </c>
      <c r="DW104" s="43" t="str">
        <f t="shared" si="135"/>
        <v>Nvt</v>
      </c>
      <c r="DX104" s="43" t="str">
        <f t="shared" si="135"/>
        <v>Nvt</v>
      </c>
      <c r="DY104" s="43" t="str">
        <f t="shared" si="135"/>
        <v>Nvt</v>
      </c>
      <c r="DZ104" s="43" t="str">
        <f t="shared" si="135"/>
        <v>Nvt</v>
      </c>
      <c r="EA104" s="43" t="str">
        <f t="shared" ref="EA104:EJ109" si="136">IF((VLOOKUP($D104,$O$24:$GF$33,EA$10,FALSE))="Ja","Ja",IF((VLOOKUP($E104,$O$17:$GF$23,EA$10,FALSE))="Ja","Ja",IF((VLOOKUP($D104,$O$24:$GF$33,EA$10,FALSE))="Optie","Optie",IF((VLOOKUP($E104,$O$17:$GF$23,EA$10,FALSE))="Optie","Optie",IF((VLOOKUP($D104,$O$24:$GF$33,EA$10,FALSE))="Nee","Nee",IF((VLOOKUP($E104,$O$17:$GF$23,EA$10,FALSE))= "Nee","Nee",IF((VLOOKUP($D104,$O$24:$GF$33,EA$10,FALSE))="Nvt","Nvt",IF((VLOOKUP($E104,$O$17:$GF$23,EA$10,FALSE))="Nvt","Nvt","Fout"))))))))</f>
        <v>Nvt</v>
      </c>
      <c r="EB104" s="43" t="str">
        <f t="shared" si="136"/>
        <v>Nvt</v>
      </c>
      <c r="EC104" s="43" t="str">
        <f t="shared" si="136"/>
        <v>Nvt</v>
      </c>
      <c r="ED104" s="43" t="str">
        <f t="shared" si="136"/>
        <v>Ja</v>
      </c>
      <c r="EE104" s="43" t="str">
        <f t="shared" si="136"/>
        <v>Ja</v>
      </c>
      <c r="EF104" s="43" t="str">
        <f t="shared" si="136"/>
        <v>Ja</v>
      </c>
      <c r="EG104" s="43" t="str">
        <f t="shared" si="136"/>
        <v>Nee</v>
      </c>
      <c r="EH104" s="43" t="str">
        <f t="shared" si="136"/>
        <v>Nvt</v>
      </c>
      <c r="EI104" s="43" t="str">
        <f t="shared" si="136"/>
        <v>Nvt</v>
      </c>
      <c r="EJ104" s="43" t="str">
        <f t="shared" si="136"/>
        <v>Nvt</v>
      </c>
      <c r="EK104" s="43" t="str">
        <f t="shared" ref="EK104:ET109" si="137">IF((VLOOKUP($D104,$O$24:$GF$33,EK$10,FALSE))="Ja","Ja",IF((VLOOKUP($E104,$O$17:$GF$23,EK$10,FALSE))="Ja","Ja",IF((VLOOKUP($D104,$O$24:$GF$33,EK$10,FALSE))="Optie","Optie",IF((VLOOKUP($E104,$O$17:$GF$23,EK$10,FALSE))="Optie","Optie",IF((VLOOKUP($D104,$O$24:$GF$33,EK$10,FALSE))="Nee","Nee",IF((VLOOKUP($E104,$O$17:$GF$23,EK$10,FALSE))= "Nee","Nee",IF((VLOOKUP($D104,$O$24:$GF$33,EK$10,FALSE))="Nvt","Nvt",IF((VLOOKUP($E104,$O$17:$GF$23,EK$10,FALSE))="Nvt","Nvt","Fout"))))))))</f>
        <v>Nvt</v>
      </c>
      <c r="EL104" s="43" t="str">
        <f t="shared" si="137"/>
        <v>Nvt</v>
      </c>
      <c r="EM104" s="43" t="str">
        <f t="shared" si="137"/>
        <v>Nee</v>
      </c>
      <c r="EN104" s="43" t="str">
        <f t="shared" si="137"/>
        <v>Nvt</v>
      </c>
      <c r="EO104" s="43" t="str">
        <f t="shared" si="137"/>
        <v>Nee</v>
      </c>
      <c r="EP104" s="43" t="str">
        <f t="shared" si="137"/>
        <v>Nvt</v>
      </c>
      <c r="EQ104" s="43" t="str">
        <f t="shared" si="137"/>
        <v>Nee</v>
      </c>
      <c r="ER104" s="43" t="str">
        <f t="shared" si="137"/>
        <v>Nee</v>
      </c>
      <c r="ES104" s="43" t="str">
        <f t="shared" si="137"/>
        <v>Nvt</v>
      </c>
      <c r="ET104" s="43" t="str">
        <f t="shared" si="137"/>
        <v>Nvt</v>
      </c>
      <c r="EU104" s="43" t="str">
        <f t="shared" ref="EU104:FD109" si="138">IF((VLOOKUP($D104,$O$24:$GF$33,EU$10,FALSE))="Ja","Ja",IF((VLOOKUP($E104,$O$17:$GF$23,EU$10,FALSE))="Ja","Ja",IF((VLOOKUP($D104,$O$24:$GF$33,EU$10,FALSE))="Optie","Optie",IF((VLOOKUP($E104,$O$17:$GF$23,EU$10,FALSE))="Optie","Optie",IF((VLOOKUP($D104,$O$24:$GF$33,EU$10,FALSE))="Nee","Nee",IF((VLOOKUP($E104,$O$17:$GF$23,EU$10,FALSE))= "Nee","Nee",IF((VLOOKUP($D104,$O$24:$GF$33,EU$10,FALSE))="Nvt","Nvt",IF((VLOOKUP($E104,$O$17:$GF$23,EU$10,FALSE))="Nvt","Nvt","Fout"))))))))</f>
        <v>Nvt</v>
      </c>
      <c r="EV104" s="43" t="str">
        <f t="shared" si="138"/>
        <v>Nvt</v>
      </c>
      <c r="EW104" s="43" t="str">
        <f t="shared" si="138"/>
        <v>Nee</v>
      </c>
      <c r="EX104" s="43" t="str">
        <f t="shared" si="138"/>
        <v>Nvt</v>
      </c>
      <c r="EY104" s="43" t="str">
        <f t="shared" si="138"/>
        <v>Nvt</v>
      </c>
      <c r="EZ104" s="43" t="str">
        <f t="shared" si="138"/>
        <v>Nvt</v>
      </c>
      <c r="FA104" s="43" t="str">
        <f t="shared" si="138"/>
        <v>Nvt</v>
      </c>
      <c r="FB104" s="43" t="str">
        <f t="shared" si="138"/>
        <v>Nvt</v>
      </c>
      <c r="FC104" s="43" t="str">
        <f t="shared" si="138"/>
        <v>Nvt</v>
      </c>
      <c r="FD104" s="43" t="str">
        <f t="shared" si="138"/>
        <v>Nee</v>
      </c>
      <c r="FE104" s="43" t="str">
        <f t="shared" ref="FE104:FN109" si="139">IF((VLOOKUP($D104,$O$24:$GF$33,FE$10,FALSE))="Ja","Ja",IF((VLOOKUP($E104,$O$17:$GF$23,FE$10,FALSE))="Ja","Ja",IF((VLOOKUP($D104,$O$24:$GF$33,FE$10,FALSE))="Optie","Optie",IF((VLOOKUP($E104,$O$17:$GF$23,FE$10,FALSE))="Optie","Optie",IF((VLOOKUP($D104,$O$24:$GF$33,FE$10,FALSE))="Nee","Nee",IF((VLOOKUP($E104,$O$17:$GF$23,FE$10,FALSE))= "Nee","Nee",IF((VLOOKUP($D104,$O$24:$GF$33,FE$10,FALSE))="Nvt","Nvt",IF((VLOOKUP($E104,$O$17:$GF$23,FE$10,FALSE))="Nvt","Nvt","Fout"))))))))</f>
        <v>Nvt</v>
      </c>
      <c r="FF104" s="43" t="str">
        <f t="shared" si="139"/>
        <v>Nvt</v>
      </c>
      <c r="FG104" s="43" t="str">
        <f t="shared" si="139"/>
        <v>Nvt</v>
      </c>
      <c r="FH104" s="43" t="str">
        <f t="shared" si="139"/>
        <v>Ja</v>
      </c>
      <c r="FI104" s="43" t="str">
        <f t="shared" si="139"/>
        <v>Ja</v>
      </c>
      <c r="FJ104" s="43" t="str">
        <f t="shared" si="139"/>
        <v>Ja</v>
      </c>
      <c r="FK104" s="43" t="str">
        <f t="shared" si="139"/>
        <v>Ja</v>
      </c>
      <c r="FL104" s="43" t="str">
        <f t="shared" si="139"/>
        <v>Ja</v>
      </c>
      <c r="FM104" s="43" t="str">
        <f t="shared" si="139"/>
        <v>Optie</v>
      </c>
      <c r="FN104" s="43" t="str">
        <f t="shared" si="139"/>
        <v>Optie</v>
      </c>
      <c r="FO104" s="43" t="str">
        <f t="shared" ref="FO104:FX109" si="140">IF((VLOOKUP($D104,$O$24:$GF$33,FO$10,FALSE))="Ja","Ja",IF((VLOOKUP($E104,$O$17:$GF$23,FO$10,FALSE))="Ja","Ja",IF((VLOOKUP($D104,$O$24:$GF$33,FO$10,FALSE))="Optie","Optie",IF((VLOOKUP($E104,$O$17:$GF$23,FO$10,FALSE))="Optie","Optie",IF((VLOOKUP($D104,$O$24:$GF$33,FO$10,FALSE))="Nee","Nee",IF((VLOOKUP($E104,$O$17:$GF$23,FO$10,FALSE))= "Nee","Nee",IF((VLOOKUP($D104,$O$24:$GF$33,FO$10,FALSE))="Nvt","Nvt",IF((VLOOKUP($E104,$O$17:$GF$23,FO$10,FALSE))="Nvt","Nvt","Fout"))))))))</f>
        <v>Optie</v>
      </c>
      <c r="FP104" s="43" t="str">
        <f t="shared" si="140"/>
        <v>Optie</v>
      </c>
      <c r="FQ104" s="43" t="str">
        <f t="shared" si="140"/>
        <v>Nee</v>
      </c>
      <c r="FR104" s="43" t="str">
        <f t="shared" si="140"/>
        <v>Optie</v>
      </c>
      <c r="FS104" s="43" t="str">
        <f t="shared" si="140"/>
        <v>Ja</v>
      </c>
      <c r="FT104" s="43" t="str">
        <f t="shared" si="140"/>
        <v>Ja</v>
      </c>
      <c r="FU104" s="43" t="str">
        <f t="shared" si="140"/>
        <v>Ja</v>
      </c>
      <c r="FV104" s="43" t="str">
        <f t="shared" si="140"/>
        <v>Ja</v>
      </c>
      <c r="FW104" s="43" t="str">
        <f t="shared" si="140"/>
        <v>Optie</v>
      </c>
      <c r="FX104" s="43" t="str">
        <f t="shared" si="140"/>
        <v>Ja</v>
      </c>
      <c r="FY104" s="43" t="str">
        <f t="shared" ref="FY104:GF109" si="141">IF((VLOOKUP($D104,$O$24:$GF$33,FY$10,FALSE))="Ja","Ja",IF((VLOOKUP($E104,$O$17:$GF$23,FY$10,FALSE))="Ja","Ja",IF((VLOOKUP($D104,$O$24:$GF$33,FY$10,FALSE))="Optie","Optie",IF((VLOOKUP($E104,$O$17:$GF$23,FY$10,FALSE))="Optie","Optie",IF((VLOOKUP($D104,$O$24:$GF$33,FY$10,FALSE))="Nee","Nee",IF((VLOOKUP($E104,$O$17:$GF$23,FY$10,FALSE))= "Nee","Nee",IF((VLOOKUP($D104,$O$24:$GF$33,FY$10,FALSE))="Nvt","Nvt",IF((VLOOKUP($E104,$O$17:$GF$23,FY$10,FALSE))="Nvt","Nvt","Fout"))))))))</f>
        <v>Ja</v>
      </c>
      <c r="FZ104" s="43" t="str">
        <f t="shared" si="141"/>
        <v>Ja</v>
      </c>
      <c r="GA104" s="43" t="str">
        <f t="shared" si="141"/>
        <v>Ja</v>
      </c>
      <c r="GB104" s="43" t="str">
        <f t="shared" si="141"/>
        <v>Ja</v>
      </c>
      <c r="GC104" s="43" t="str">
        <f t="shared" si="141"/>
        <v>Ja</v>
      </c>
      <c r="GD104" s="43" t="str">
        <f t="shared" si="141"/>
        <v>Ja</v>
      </c>
      <c r="GE104" s="43" t="str">
        <f t="shared" si="141"/>
        <v>Ja</v>
      </c>
      <c r="GF104" s="43" t="str">
        <f t="shared" si="141"/>
        <v>Nee</v>
      </c>
    </row>
    <row r="105" spans="1:188" x14ac:dyDescent="0.3">
      <c r="A105" s="43"/>
      <c r="B105" s="47" t="s">
        <v>741</v>
      </c>
      <c r="C105" s="47" t="s">
        <v>502</v>
      </c>
      <c r="D105" s="43" t="s">
        <v>337</v>
      </c>
      <c r="E105" s="45" t="s">
        <v>337</v>
      </c>
      <c r="F105" s="43" t="s">
        <v>337</v>
      </c>
      <c r="G105" s="43" t="s">
        <v>495</v>
      </c>
      <c r="H105" s="43" t="s">
        <v>497</v>
      </c>
      <c r="I105" s="119" t="s">
        <v>498</v>
      </c>
      <c r="J105" s="119" t="s">
        <v>834</v>
      </c>
      <c r="K105" s="119" t="s">
        <v>846</v>
      </c>
      <c r="L105" s="50">
        <v>27</v>
      </c>
      <c r="M105" s="119"/>
      <c r="N105" s="119"/>
      <c r="O105" s="119"/>
      <c r="P105" s="129" t="s">
        <v>507</v>
      </c>
      <c r="Q105" s="43" t="str">
        <f t="shared" si="125"/>
        <v>Ja</v>
      </c>
      <c r="R105" s="43" t="str">
        <f t="shared" si="125"/>
        <v>Ja</v>
      </c>
      <c r="S105" s="43" t="str">
        <f t="shared" si="125"/>
        <v>Optie</v>
      </c>
      <c r="T105" s="43" t="str">
        <f t="shared" si="125"/>
        <v>Ja</v>
      </c>
      <c r="U105" s="43" t="str">
        <f t="shared" si="125"/>
        <v>Ja</v>
      </c>
      <c r="V105" s="43" t="str">
        <f t="shared" si="125"/>
        <v>Ja</v>
      </c>
      <c r="W105" s="43" t="str">
        <f t="shared" si="125"/>
        <v>Nee</v>
      </c>
      <c r="X105" s="43" t="str">
        <f t="shared" si="125"/>
        <v>Ja</v>
      </c>
      <c r="Y105" s="43" t="str">
        <f t="shared" si="125"/>
        <v>Nee</v>
      </c>
      <c r="Z105" s="43" t="str">
        <f t="shared" si="125"/>
        <v>Nee</v>
      </c>
      <c r="AA105" s="43" t="str">
        <f t="shared" si="126"/>
        <v>Optie</v>
      </c>
      <c r="AB105" s="43" t="str">
        <f t="shared" si="126"/>
        <v>Nee</v>
      </c>
      <c r="AC105" s="43" t="str">
        <f t="shared" si="126"/>
        <v>Nvt</v>
      </c>
      <c r="AD105" s="43" t="str">
        <f t="shared" si="126"/>
        <v>Nvt</v>
      </c>
      <c r="AE105" s="43" t="str">
        <f t="shared" si="126"/>
        <v>Nvt</v>
      </c>
      <c r="AF105" s="43" t="str">
        <f t="shared" si="126"/>
        <v>Nvt</v>
      </c>
      <c r="AG105" s="43" t="str">
        <f t="shared" si="126"/>
        <v>Nvt</v>
      </c>
      <c r="AH105" s="43" t="str">
        <f t="shared" si="126"/>
        <v>Nvt</v>
      </c>
      <c r="AI105" s="43" t="str">
        <f t="shared" si="126"/>
        <v>Nvt</v>
      </c>
      <c r="AJ105" s="43" t="str">
        <f t="shared" si="126"/>
        <v>Nvt</v>
      </c>
      <c r="AK105" s="43" t="str">
        <f t="shared" si="127"/>
        <v>Nvt</v>
      </c>
      <c r="AL105" s="43" t="str">
        <f t="shared" si="127"/>
        <v>Nvt</v>
      </c>
      <c r="AM105" s="43" t="str">
        <f t="shared" si="127"/>
        <v>Nvt</v>
      </c>
      <c r="AN105" s="43" t="str">
        <f t="shared" si="127"/>
        <v>Nvt</v>
      </c>
      <c r="AO105" s="43" t="str">
        <f t="shared" si="127"/>
        <v>Nvt</v>
      </c>
      <c r="AP105" s="43" t="str">
        <f t="shared" si="127"/>
        <v>Nvt</v>
      </c>
      <c r="AQ105" s="43" t="str">
        <f t="shared" si="127"/>
        <v>Nvt</v>
      </c>
      <c r="AR105" s="43" t="str">
        <f t="shared" si="127"/>
        <v>Nvt</v>
      </c>
      <c r="AS105" s="43" t="str">
        <f t="shared" si="127"/>
        <v>Nvt</v>
      </c>
      <c r="AT105" s="43" t="str">
        <f t="shared" si="127"/>
        <v>Nvt</v>
      </c>
      <c r="AU105" s="43" t="str">
        <f t="shared" si="128"/>
        <v>Nvt</v>
      </c>
      <c r="AV105" s="43" t="str">
        <f t="shared" si="128"/>
        <v>Nvt</v>
      </c>
      <c r="AW105" s="43" t="str">
        <f t="shared" si="128"/>
        <v>Nvt</v>
      </c>
      <c r="AX105" s="43" t="str">
        <f t="shared" si="128"/>
        <v>Ja</v>
      </c>
      <c r="AY105" s="43" t="str">
        <f t="shared" si="128"/>
        <v>Ja</v>
      </c>
      <c r="AZ105" s="43" t="str">
        <f t="shared" si="128"/>
        <v>Nee</v>
      </c>
      <c r="BA105" s="43" t="str">
        <f t="shared" si="128"/>
        <v>Ja</v>
      </c>
      <c r="BB105" s="43" t="str">
        <f t="shared" si="128"/>
        <v>Ja</v>
      </c>
      <c r="BC105" s="43" t="str">
        <f t="shared" si="128"/>
        <v>Optie</v>
      </c>
      <c r="BD105" s="43" t="str">
        <f t="shared" si="128"/>
        <v>Ja</v>
      </c>
      <c r="BE105" s="43" t="str">
        <f t="shared" si="128"/>
        <v>Ja</v>
      </c>
      <c r="BF105" s="43" t="str">
        <f t="shared" si="128"/>
        <v>Nvt</v>
      </c>
      <c r="BG105" s="43" t="str">
        <f t="shared" si="128"/>
        <v>Nvt</v>
      </c>
      <c r="BH105" s="129" t="s">
        <v>878</v>
      </c>
      <c r="BI105" s="43" t="str">
        <f t="shared" si="129"/>
        <v>Ja</v>
      </c>
      <c r="BJ105" s="43" t="str">
        <f t="shared" si="129"/>
        <v>Ja</v>
      </c>
      <c r="BK105" s="43" t="str">
        <f t="shared" si="129"/>
        <v>Optie</v>
      </c>
      <c r="BL105" s="43" t="str">
        <f t="shared" si="129"/>
        <v>Ja</v>
      </c>
      <c r="BM105" s="43" t="str">
        <f t="shared" si="129"/>
        <v>Ja</v>
      </c>
      <c r="BN105" s="43" t="str">
        <f t="shared" si="129"/>
        <v>Ja</v>
      </c>
      <c r="BO105" s="43" t="str">
        <f t="shared" si="129"/>
        <v>Nee</v>
      </c>
      <c r="BP105" s="43" t="str">
        <f t="shared" si="129"/>
        <v>Ja</v>
      </c>
      <c r="BQ105" s="43" t="str">
        <f t="shared" si="129"/>
        <v>Nee</v>
      </c>
      <c r="BR105" s="43" t="str">
        <f t="shared" si="129"/>
        <v>Nee</v>
      </c>
      <c r="BS105" s="43" t="str">
        <f t="shared" si="130"/>
        <v>Ja</v>
      </c>
      <c r="BT105" s="43" t="str">
        <f t="shared" si="130"/>
        <v>Ja</v>
      </c>
      <c r="BU105" s="43" t="str">
        <f t="shared" si="130"/>
        <v>Ja</v>
      </c>
      <c r="BV105" s="43" t="str">
        <f t="shared" si="130"/>
        <v>Ja</v>
      </c>
      <c r="BW105" s="43" t="str">
        <f t="shared" si="130"/>
        <v>Ja</v>
      </c>
      <c r="BX105" s="43" t="str">
        <f t="shared" si="130"/>
        <v>Nee</v>
      </c>
      <c r="BY105" s="43" t="str">
        <f t="shared" si="130"/>
        <v>Ja</v>
      </c>
      <c r="BZ105" s="43" t="str">
        <f t="shared" si="130"/>
        <v>Optie</v>
      </c>
      <c r="CA105" s="43" t="str">
        <f t="shared" si="130"/>
        <v>Ja</v>
      </c>
      <c r="CB105" s="43" t="str">
        <f t="shared" si="130"/>
        <v>Ja</v>
      </c>
      <c r="CC105" s="43" t="str">
        <f t="shared" si="131"/>
        <v>Nee</v>
      </c>
      <c r="CD105" s="43" t="str">
        <f t="shared" si="131"/>
        <v>Ja</v>
      </c>
      <c r="CE105" s="43" t="str">
        <f t="shared" si="131"/>
        <v>Nee</v>
      </c>
      <c r="CF105" s="43" t="str">
        <f t="shared" si="131"/>
        <v>Nvt</v>
      </c>
      <c r="CG105" s="43" t="str">
        <f t="shared" si="131"/>
        <v>Nvt</v>
      </c>
      <c r="CH105" s="43" t="str">
        <f t="shared" si="131"/>
        <v>Nvt</v>
      </c>
      <c r="CI105" s="43" t="str">
        <f t="shared" si="131"/>
        <v>Nvt</v>
      </c>
      <c r="CJ105" s="43" t="str">
        <f t="shared" si="131"/>
        <v>Nvt</v>
      </c>
      <c r="CK105" s="43" t="str">
        <f t="shared" si="131"/>
        <v>Nvt</v>
      </c>
      <c r="CL105" s="43" t="str">
        <f t="shared" si="131"/>
        <v>Nvt</v>
      </c>
      <c r="CM105" s="43" t="str">
        <f t="shared" si="132"/>
        <v>Nvt</v>
      </c>
      <c r="CN105" s="43" t="str">
        <f t="shared" si="132"/>
        <v>Nvt</v>
      </c>
      <c r="CO105" s="43" t="str">
        <f t="shared" si="132"/>
        <v>Nvt</v>
      </c>
      <c r="CP105" s="43" t="str">
        <f t="shared" si="132"/>
        <v>Nvt</v>
      </c>
      <c r="CQ105" s="43" t="str">
        <f t="shared" si="132"/>
        <v>Nvt</v>
      </c>
      <c r="CR105" s="43" t="str">
        <f t="shared" si="132"/>
        <v>Nvt</v>
      </c>
      <c r="CS105" s="43" t="str">
        <f t="shared" si="132"/>
        <v>Nvt</v>
      </c>
      <c r="CT105" s="43" t="str">
        <f t="shared" si="132"/>
        <v>Nvt</v>
      </c>
      <c r="CU105" s="43" t="str">
        <f t="shared" si="132"/>
        <v>Nvt</v>
      </c>
      <c r="CV105" s="43" t="str">
        <f t="shared" si="132"/>
        <v>Nvt</v>
      </c>
      <c r="CW105" s="43" t="str">
        <f t="shared" si="133"/>
        <v>Nvt</v>
      </c>
      <c r="CX105" s="43" t="str">
        <f t="shared" si="133"/>
        <v>Nvt</v>
      </c>
      <c r="CY105" s="43" t="str">
        <f t="shared" si="133"/>
        <v>Nvt</v>
      </c>
      <c r="CZ105" s="43" t="str">
        <f t="shared" si="133"/>
        <v>Nvt</v>
      </c>
      <c r="DA105" s="43" t="str">
        <f t="shared" si="133"/>
        <v>Nvt</v>
      </c>
      <c r="DB105" s="43" t="str">
        <f t="shared" si="133"/>
        <v>Nvt</v>
      </c>
      <c r="DC105" s="43" t="str">
        <f t="shared" si="133"/>
        <v>Nvt</v>
      </c>
      <c r="DD105" s="43" t="str">
        <f t="shared" si="133"/>
        <v>Nvt</v>
      </c>
      <c r="DE105" s="43" t="str">
        <f t="shared" si="133"/>
        <v>Nvt</v>
      </c>
      <c r="DF105" s="43" t="str">
        <f t="shared" si="133"/>
        <v>Nvt</v>
      </c>
      <c r="DG105" s="43" t="str">
        <f t="shared" si="134"/>
        <v>Nvt</v>
      </c>
      <c r="DH105" s="43" t="str">
        <f t="shared" si="134"/>
        <v>Nvt</v>
      </c>
      <c r="DI105" s="43" t="str">
        <f t="shared" si="134"/>
        <v>Nvt</v>
      </c>
      <c r="DJ105" s="43" t="str">
        <f t="shared" si="134"/>
        <v>Nvt</v>
      </c>
      <c r="DK105" s="43" t="str">
        <f t="shared" si="134"/>
        <v>Nvt</v>
      </c>
      <c r="DL105" s="43" t="str">
        <f t="shared" si="134"/>
        <v>Nvt</v>
      </c>
      <c r="DM105" s="43" t="str">
        <f t="shared" si="134"/>
        <v>Nvt</v>
      </c>
      <c r="DN105" s="43" t="str">
        <f t="shared" si="134"/>
        <v>Nvt</v>
      </c>
      <c r="DO105" s="43" t="str">
        <f t="shared" si="134"/>
        <v>Nvt</v>
      </c>
      <c r="DP105" s="43" t="str">
        <f t="shared" si="134"/>
        <v>Nvt</v>
      </c>
      <c r="DQ105" s="43" t="str">
        <f t="shared" si="135"/>
        <v>Nvt</v>
      </c>
      <c r="DR105" s="43" t="str">
        <f t="shared" si="135"/>
        <v>Nvt</v>
      </c>
      <c r="DS105" s="43" t="str">
        <f t="shared" si="135"/>
        <v>Nvt</v>
      </c>
      <c r="DT105" s="43" t="str">
        <f t="shared" si="135"/>
        <v>Nvt</v>
      </c>
      <c r="DU105" s="43" t="str">
        <f t="shared" si="135"/>
        <v>Nvt</v>
      </c>
      <c r="DV105" s="43" t="str">
        <f t="shared" si="135"/>
        <v>Nvt</v>
      </c>
      <c r="DW105" s="43" t="str">
        <f t="shared" si="135"/>
        <v>Nvt</v>
      </c>
      <c r="DX105" s="43" t="str">
        <f t="shared" si="135"/>
        <v>Nvt</v>
      </c>
      <c r="DY105" s="43" t="str">
        <f t="shared" si="135"/>
        <v>Nvt</v>
      </c>
      <c r="DZ105" s="43" t="str">
        <f t="shared" si="135"/>
        <v>Nvt</v>
      </c>
      <c r="EA105" s="43" t="str">
        <f t="shared" si="136"/>
        <v>Nvt</v>
      </c>
      <c r="EB105" s="43" t="str">
        <f t="shared" si="136"/>
        <v>Nvt</v>
      </c>
      <c r="EC105" s="43" t="str">
        <f t="shared" si="136"/>
        <v>Nvt</v>
      </c>
      <c r="ED105" s="43" t="str">
        <f t="shared" si="136"/>
        <v>Ja</v>
      </c>
      <c r="EE105" s="43" t="str">
        <f t="shared" si="136"/>
        <v>Ja</v>
      </c>
      <c r="EF105" s="43" t="str">
        <f t="shared" si="136"/>
        <v>Ja</v>
      </c>
      <c r="EG105" s="43" t="str">
        <f t="shared" si="136"/>
        <v>Nee</v>
      </c>
      <c r="EH105" s="43" t="str">
        <f t="shared" si="136"/>
        <v>Nvt</v>
      </c>
      <c r="EI105" s="43" t="str">
        <f t="shared" si="136"/>
        <v>Nvt</v>
      </c>
      <c r="EJ105" s="43" t="str">
        <f t="shared" si="136"/>
        <v>Nvt</v>
      </c>
      <c r="EK105" s="43" t="str">
        <f t="shared" si="137"/>
        <v>Nvt</v>
      </c>
      <c r="EL105" s="43" t="str">
        <f t="shared" si="137"/>
        <v>Nvt</v>
      </c>
      <c r="EM105" s="43" t="str">
        <f t="shared" si="137"/>
        <v>Nee</v>
      </c>
      <c r="EN105" s="43" t="str">
        <f t="shared" si="137"/>
        <v>Nvt</v>
      </c>
      <c r="EO105" s="43" t="str">
        <f t="shared" si="137"/>
        <v>Nee</v>
      </c>
      <c r="EP105" s="43" t="str">
        <f t="shared" si="137"/>
        <v>Nvt</v>
      </c>
      <c r="EQ105" s="43" t="str">
        <f t="shared" si="137"/>
        <v>Nee</v>
      </c>
      <c r="ER105" s="43" t="str">
        <f t="shared" si="137"/>
        <v>Nee</v>
      </c>
      <c r="ES105" s="43" t="str">
        <f t="shared" si="137"/>
        <v>Nvt</v>
      </c>
      <c r="ET105" s="43" t="str">
        <f t="shared" si="137"/>
        <v>Nvt</v>
      </c>
      <c r="EU105" s="43" t="str">
        <f t="shared" si="138"/>
        <v>Nvt</v>
      </c>
      <c r="EV105" s="43" t="str">
        <f t="shared" si="138"/>
        <v>Nvt</v>
      </c>
      <c r="EW105" s="43" t="str">
        <f t="shared" si="138"/>
        <v>Nee</v>
      </c>
      <c r="EX105" s="43" t="str">
        <f t="shared" si="138"/>
        <v>Nvt</v>
      </c>
      <c r="EY105" s="43" t="str">
        <f t="shared" si="138"/>
        <v>Nvt</v>
      </c>
      <c r="EZ105" s="43" t="str">
        <f t="shared" si="138"/>
        <v>Nvt</v>
      </c>
      <c r="FA105" s="43" t="str">
        <f t="shared" si="138"/>
        <v>Nvt</v>
      </c>
      <c r="FB105" s="43" t="str">
        <f t="shared" si="138"/>
        <v>Nvt</v>
      </c>
      <c r="FC105" s="43" t="str">
        <f t="shared" si="138"/>
        <v>Nvt</v>
      </c>
      <c r="FD105" s="43" t="str">
        <f t="shared" si="138"/>
        <v>Nee</v>
      </c>
      <c r="FE105" s="43" t="str">
        <f t="shared" si="139"/>
        <v>Nvt</v>
      </c>
      <c r="FF105" s="43" t="str">
        <f t="shared" si="139"/>
        <v>Nvt</v>
      </c>
      <c r="FG105" s="43" t="str">
        <f t="shared" si="139"/>
        <v>Nvt</v>
      </c>
      <c r="FH105" s="43" t="str">
        <f t="shared" si="139"/>
        <v>Ja</v>
      </c>
      <c r="FI105" s="43" t="str">
        <f t="shared" si="139"/>
        <v>Ja</v>
      </c>
      <c r="FJ105" s="43" t="str">
        <f t="shared" si="139"/>
        <v>Ja</v>
      </c>
      <c r="FK105" s="43" t="str">
        <f t="shared" si="139"/>
        <v>Ja</v>
      </c>
      <c r="FL105" s="43" t="str">
        <f t="shared" si="139"/>
        <v>Ja</v>
      </c>
      <c r="FM105" s="43" t="str">
        <f t="shared" si="139"/>
        <v>Optie</v>
      </c>
      <c r="FN105" s="43" t="str">
        <f t="shared" si="139"/>
        <v>Optie</v>
      </c>
      <c r="FO105" s="43" t="str">
        <f t="shared" si="140"/>
        <v>Nee</v>
      </c>
      <c r="FP105" s="43" t="str">
        <f t="shared" si="140"/>
        <v>Optie</v>
      </c>
      <c r="FQ105" s="43" t="str">
        <f t="shared" si="140"/>
        <v>Nee</v>
      </c>
      <c r="FR105" s="43" t="str">
        <f t="shared" si="140"/>
        <v>Nee</v>
      </c>
      <c r="FS105" s="43" t="str">
        <f t="shared" si="140"/>
        <v>Nvt</v>
      </c>
      <c r="FT105" s="43" t="str">
        <f t="shared" si="140"/>
        <v>Nvt</v>
      </c>
      <c r="FU105" s="43" t="str">
        <f t="shared" si="140"/>
        <v>Nvt</v>
      </c>
      <c r="FV105" s="43" t="str">
        <f t="shared" si="140"/>
        <v>Nvt</v>
      </c>
      <c r="FW105" s="43" t="str">
        <f t="shared" si="140"/>
        <v>Nvt</v>
      </c>
      <c r="FX105" s="43" t="str">
        <f t="shared" si="140"/>
        <v>Nvt</v>
      </c>
      <c r="FY105" s="43" t="str">
        <f t="shared" si="141"/>
        <v>Ja</v>
      </c>
      <c r="FZ105" s="43" t="str">
        <f t="shared" si="141"/>
        <v>Ja</v>
      </c>
      <c r="GA105" s="43" t="str">
        <f t="shared" si="141"/>
        <v>Ja</v>
      </c>
      <c r="GB105" s="43" t="str">
        <f t="shared" si="141"/>
        <v>Ja</v>
      </c>
      <c r="GC105" s="43" t="str">
        <f t="shared" si="141"/>
        <v>Ja</v>
      </c>
      <c r="GD105" s="43" t="str">
        <f t="shared" si="141"/>
        <v>Ja</v>
      </c>
      <c r="GE105" s="43" t="str">
        <f t="shared" si="141"/>
        <v>Ja</v>
      </c>
      <c r="GF105" s="43" t="str">
        <f t="shared" si="141"/>
        <v>Nee</v>
      </c>
    </row>
    <row r="106" spans="1:188" x14ac:dyDescent="0.3">
      <c r="A106" s="43"/>
      <c r="B106" s="47" t="s">
        <v>742</v>
      </c>
      <c r="C106" s="47" t="s">
        <v>329</v>
      </c>
      <c r="D106" s="43" t="s">
        <v>337</v>
      </c>
      <c r="E106" s="45" t="s">
        <v>329</v>
      </c>
      <c r="F106" s="43" t="s">
        <v>433</v>
      </c>
      <c r="G106" s="43" t="s">
        <v>495</v>
      </c>
      <c r="H106" s="43" t="s">
        <v>497</v>
      </c>
      <c r="I106" s="119" t="s">
        <v>337</v>
      </c>
      <c r="J106" s="119" t="s">
        <v>829</v>
      </c>
      <c r="K106" s="119" t="s">
        <v>844</v>
      </c>
      <c r="L106" s="50">
        <v>7</v>
      </c>
      <c r="M106" s="119"/>
      <c r="N106" s="119"/>
      <c r="O106" s="119"/>
      <c r="P106" s="129" t="s">
        <v>507</v>
      </c>
      <c r="Q106" s="43" t="str">
        <f t="shared" si="125"/>
        <v>Ja</v>
      </c>
      <c r="R106" s="43" t="str">
        <f t="shared" si="125"/>
        <v>Ja</v>
      </c>
      <c r="S106" s="43" t="str">
        <f t="shared" si="125"/>
        <v>Optie</v>
      </c>
      <c r="T106" s="43" t="str">
        <f t="shared" si="125"/>
        <v>Ja</v>
      </c>
      <c r="U106" s="43" t="str">
        <f t="shared" si="125"/>
        <v>Ja</v>
      </c>
      <c r="V106" s="43" t="str">
        <f t="shared" si="125"/>
        <v>Ja</v>
      </c>
      <c r="W106" s="43" t="str">
        <f t="shared" si="125"/>
        <v>Nee</v>
      </c>
      <c r="X106" s="43" t="str">
        <f t="shared" si="125"/>
        <v>Ja</v>
      </c>
      <c r="Y106" s="43" t="str">
        <f t="shared" si="125"/>
        <v>Nee</v>
      </c>
      <c r="Z106" s="43" t="str">
        <f t="shared" si="125"/>
        <v>Nee</v>
      </c>
      <c r="AA106" s="43" t="str">
        <f t="shared" si="126"/>
        <v>Optie</v>
      </c>
      <c r="AB106" s="43" t="str">
        <f t="shared" si="126"/>
        <v>Nee</v>
      </c>
      <c r="AC106" s="43" t="str">
        <f t="shared" si="126"/>
        <v>Nvt</v>
      </c>
      <c r="AD106" s="43" t="str">
        <f t="shared" si="126"/>
        <v>Nvt</v>
      </c>
      <c r="AE106" s="43" t="str">
        <f t="shared" si="126"/>
        <v>Nvt</v>
      </c>
      <c r="AF106" s="43" t="str">
        <f t="shared" si="126"/>
        <v>Nvt</v>
      </c>
      <c r="AG106" s="43" t="str">
        <f t="shared" si="126"/>
        <v>Nvt</v>
      </c>
      <c r="AH106" s="43" t="str">
        <f t="shared" si="126"/>
        <v>Nvt</v>
      </c>
      <c r="AI106" s="43" t="str">
        <f t="shared" si="126"/>
        <v>Nvt</v>
      </c>
      <c r="AJ106" s="43" t="str">
        <f t="shared" si="126"/>
        <v>Nvt</v>
      </c>
      <c r="AK106" s="43" t="str">
        <f t="shared" si="127"/>
        <v>Nvt</v>
      </c>
      <c r="AL106" s="43" t="str">
        <f t="shared" si="127"/>
        <v>Nvt</v>
      </c>
      <c r="AM106" s="43" t="str">
        <f t="shared" si="127"/>
        <v>Nvt</v>
      </c>
      <c r="AN106" s="43" t="str">
        <f t="shared" si="127"/>
        <v>Nvt</v>
      </c>
      <c r="AO106" s="43" t="str">
        <f t="shared" si="127"/>
        <v>Nvt</v>
      </c>
      <c r="AP106" s="43" t="str">
        <f t="shared" si="127"/>
        <v>Nvt</v>
      </c>
      <c r="AQ106" s="43" t="str">
        <f t="shared" si="127"/>
        <v>Nvt</v>
      </c>
      <c r="AR106" s="43" t="str">
        <f t="shared" si="127"/>
        <v>Nvt</v>
      </c>
      <c r="AS106" s="43" t="str">
        <f t="shared" si="127"/>
        <v>Nvt</v>
      </c>
      <c r="AT106" s="43" t="str">
        <f t="shared" si="127"/>
        <v>Nvt</v>
      </c>
      <c r="AU106" s="43" t="str">
        <f t="shared" si="128"/>
        <v>Nvt</v>
      </c>
      <c r="AV106" s="43" t="str">
        <f t="shared" si="128"/>
        <v>Nvt</v>
      </c>
      <c r="AW106" s="43" t="str">
        <f t="shared" si="128"/>
        <v>Nvt</v>
      </c>
      <c r="AX106" s="43" t="str">
        <f t="shared" si="128"/>
        <v>Ja</v>
      </c>
      <c r="AY106" s="43" t="str">
        <f t="shared" si="128"/>
        <v>Ja</v>
      </c>
      <c r="AZ106" s="43" t="str">
        <f t="shared" si="128"/>
        <v>Nee</v>
      </c>
      <c r="BA106" s="43" t="str">
        <f t="shared" si="128"/>
        <v>Ja</v>
      </c>
      <c r="BB106" s="43" t="str">
        <f t="shared" si="128"/>
        <v>Ja</v>
      </c>
      <c r="BC106" s="43" t="str">
        <f t="shared" si="128"/>
        <v>Optie</v>
      </c>
      <c r="BD106" s="43" t="str">
        <f t="shared" si="128"/>
        <v>Ja</v>
      </c>
      <c r="BE106" s="43" t="str">
        <f t="shared" si="128"/>
        <v>Ja</v>
      </c>
      <c r="BF106" s="43" t="str">
        <f t="shared" si="128"/>
        <v>Nvt</v>
      </c>
      <c r="BG106" s="43" t="str">
        <f t="shared" si="128"/>
        <v>Nvt</v>
      </c>
      <c r="BH106" s="129" t="s">
        <v>878</v>
      </c>
      <c r="BI106" s="43" t="str">
        <f t="shared" si="129"/>
        <v>Ja</v>
      </c>
      <c r="BJ106" s="43" t="str">
        <f t="shared" si="129"/>
        <v>Ja</v>
      </c>
      <c r="BK106" s="43" t="str">
        <f t="shared" si="129"/>
        <v>Optie</v>
      </c>
      <c r="BL106" s="43" t="str">
        <f t="shared" si="129"/>
        <v>Ja</v>
      </c>
      <c r="BM106" s="43" t="str">
        <f t="shared" si="129"/>
        <v>Ja</v>
      </c>
      <c r="BN106" s="43" t="str">
        <f t="shared" si="129"/>
        <v>Ja</v>
      </c>
      <c r="BO106" s="43" t="str">
        <f t="shared" si="129"/>
        <v>Nee</v>
      </c>
      <c r="BP106" s="43" t="str">
        <f t="shared" si="129"/>
        <v>Ja</v>
      </c>
      <c r="BQ106" s="43" t="str">
        <f t="shared" si="129"/>
        <v>Nee</v>
      </c>
      <c r="BR106" s="43" t="str">
        <f t="shared" si="129"/>
        <v>Nee</v>
      </c>
      <c r="BS106" s="43" t="str">
        <f t="shared" si="130"/>
        <v>Ja</v>
      </c>
      <c r="BT106" s="43" t="str">
        <f t="shared" si="130"/>
        <v>Ja</v>
      </c>
      <c r="BU106" s="43" t="str">
        <f t="shared" si="130"/>
        <v>Ja</v>
      </c>
      <c r="BV106" s="43" t="str">
        <f t="shared" si="130"/>
        <v>Ja</v>
      </c>
      <c r="BW106" s="43" t="str">
        <f t="shared" si="130"/>
        <v>Ja</v>
      </c>
      <c r="BX106" s="43" t="str">
        <f t="shared" si="130"/>
        <v>Nee</v>
      </c>
      <c r="BY106" s="43" t="str">
        <f t="shared" si="130"/>
        <v>Ja</v>
      </c>
      <c r="BZ106" s="43" t="str">
        <f t="shared" si="130"/>
        <v>Optie</v>
      </c>
      <c r="CA106" s="43" t="str">
        <f t="shared" si="130"/>
        <v>Ja</v>
      </c>
      <c r="CB106" s="43" t="str">
        <f t="shared" si="130"/>
        <v>Ja</v>
      </c>
      <c r="CC106" s="43" t="str">
        <f t="shared" si="131"/>
        <v>Nee</v>
      </c>
      <c r="CD106" s="43" t="str">
        <f t="shared" si="131"/>
        <v>Ja</v>
      </c>
      <c r="CE106" s="43" t="str">
        <f t="shared" si="131"/>
        <v>Nee</v>
      </c>
      <c r="CF106" s="43" t="str">
        <f t="shared" si="131"/>
        <v>Nvt</v>
      </c>
      <c r="CG106" s="43" t="str">
        <f t="shared" si="131"/>
        <v>Nvt</v>
      </c>
      <c r="CH106" s="43" t="str">
        <f t="shared" si="131"/>
        <v>Nvt</v>
      </c>
      <c r="CI106" s="43" t="str">
        <f t="shared" si="131"/>
        <v>Nvt</v>
      </c>
      <c r="CJ106" s="43" t="str">
        <f t="shared" si="131"/>
        <v>Nvt</v>
      </c>
      <c r="CK106" s="43" t="str">
        <f t="shared" si="131"/>
        <v>Nvt</v>
      </c>
      <c r="CL106" s="43" t="str">
        <f t="shared" si="131"/>
        <v>Nvt</v>
      </c>
      <c r="CM106" s="43" t="str">
        <f t="shared" si="132"/>
        <v>Nvt</v>
      </c>
      <c r="CN106" s="43" t="str">
        <f t="shared" si="132"/>
        <v>Nvt</v>
      </c>
      <c r="CO106" s="43" t="str">
        <f t="shared" si="132"/>
        <v>Nvt</v>
      </c>
      <c r="CP106" s="43" t="str">
        <f t="shared" si="132"/>
        <v>Nvt</v>
      </c>
      <c r="CQ106" s="43" t="str">
        <f t="shared" si="132"/>
        <v>Nvt</v>
      </c>
      <c r="CR106" s="43" t="str">
        <f t="shared" si="132"/>
        <v>Nvt</v>
      </c>
      <c r="CS106" s="43" t="str">
        <f t="shared" si="132"/>
        <v>Nvt</v>
      </c>
      <c r="CT106" s="43" t="str">
        <f t="shared" si="132"/>
        <v>Nvt</v>
      </c>
      <c r="CU106" s="43" t="str">
        <f t="shared" si="132"/>
        <v>Nvt</v>
      </c>
      <c r="CV106" s="43" t="str">
        <f t="shared" si="132"/>
        <v>Nvt</v>
      </c>
      <c r="CW106" s="43" t="str">
        <f t="shared" si="133"/>
        <v>Nvt</v>
      </c>
      <c r="CX106" s="43" t="str">
        <f t="shared" si="133"/>
        <v>Nvt</v>
      </c>
      <c r="CY106" s="43" t="str">
        <f t="shared" si="133"/>
        <v>Nvt</v>
      </c>
      <c r="CZ106" s="43" t="str">
        <f t="shared" si="133"/>
        <v>Nvt</v>
      </c>
      <c r="DA106" s="43" t="str">
        <f t="shared" si="133"/>
        <v>Nvt</v>
      </c>
      <c r="DB106" s="43" t="str">
        <f t="shared" si="133"/>
        <v>Nvt</v>
      </c>
      <c r="DC106" s="43" t="str">
        <f t="shared" si="133"/>
        <v>Nvt</v>
      </c>
      <c r="DD106" s="43" t="str">
        <f t="shared" si="133"/>
        <v>Nvt</v>
      </c>
      <c r="DE106" s="43" t="str">
        <f t="shared" si="133"/>
        <v>Nvt</v>
      </c>
      <c r="DF106" s="43" t="str">
        <f t="shared" si="133"/>
        <v>Nvt</v>
      </c>
      <c r="DG106" s="43" t="str">
        <f t="shared" si="134"/>
        <v>Nvt</v>
      </c>
      <c r="DH106" s="43" t="str">
        <f t="shared" si="134"/>
        <v>Nvt</v>
      </c>
      <c r="DI106" s="43" t="str">
        <f t="shared" si="134"/>
        <v>Nvt</v>
      </c>
      <c r="DJ106" s="43" t="str">
        <f t="shared" si="134"/>
        <v>Nvt</v>
      </c>
      <c r="DK106" s="43" t="str">
        <f t="shared" si="134"/>
        <v>Nvt</v>
      </c>
      <c r="DL106" s="43" t="str">
        <f t="shared" si="134"/>
        <v>Nvt</v>
      </c>
      <c r="DM106" s="43" t="str">
        <f t="shared" si="134"/>
        <v>Nvt</v>
      </c>
      <c r="DN106" s="43" t="str">
        <f t="shared" si="134"/>
        <v>Nvt</v>
      </c>
      <c r="DO106" s="43" t="str">
        <f t="shared" si="134"/>
        <v>Nvt</v>
      </c>
      <c r="DP106" s="43" t="str">
        <f t="shared" si="134"/>
        <v>Nvt</v>
      </c>
      <c r="DQ106" s="43" t="str">
        <f t="shared" si="135"/>
        <v>Nvt</v>
      </c>
      <c r="DR106" s="43" t="str">
        <f t="shared" si="135"/>
        <v>Nvt</v>
      </c>
      <c r="DS106" s="43" t="str">
        <f t="shared" si="135"/>
        <v>Nvt</v>
      </c>
      <c r="DT106" s="43" t="str">
        <f t="shared" si="135"/>
        <v>Nvt</v>
      </c>
      <c r="DU106" s="43" t="str">
        <f t="shared" si="135"/>
        <v>Nvt</v>
      </c>
      <c r="DV106" s="43" t="str">
        <f t="shared" si="135"/>
        <v>Nvt</v>
      </c>
      <c r="DW106" s="43" t="str">
        <f t="shared" si="135"/>
        <v>Nvt</v>
      </c>
      <c r="DX106" s="43" t="str">
        <f t="shared" si="135"/>
        <v>Nvt</v>
      </c>
      <c r="DY106" s="43" t="str">
        <f t="shared" si="135"/>
        <v>Nvt</v>
      </c>
      <c r="DZ106" s="43" t="str">
        <f t="shared" si="135"/>
        <v>Nvt</v>
      </c>
      <c r="EA106" s="43" t="str">
        <f t="shared" si="136"/>
        <v>Nvt</v>
      </c>
      <c r="EB106" s="43" t="str">
        <f t="shared" si="136"/>
        <v>Nvt</v>
      </c>
      <c r="EC106" s="43" t="str">
        <f t="shared" si="136"/>
        <v>Nvt</v>
      </c>
      <c r="ED106" s="43" t="str">
        <f t="shared" si="136"/>
        <v>Ja</v>
      </c>
      <c r="EE106" s="43" t="str">
        <f t="shared" si="136"/>
        <v>Ja</v>
      </c>
      <c r="EF106" s="43" t="str">
        <f t="shared" si="136"/>
        <v>Ja</v>
      </c>
      <c r="EG106" s="43" t="str">
        <f t="shared" si="136"/>
        <v>Nee</v>
      </c>
      <c r="EH106" s="43" t="str">
        <f t="shared" si="136"/>
        <v>Nvt</v>
      </c>
      <c r="EI106" s="43" t="str">
        <f t="shared" si="136"/>
        <v>Nvt</v>
      </c>
      <c r="EJ106" s="43" t="str">
        <f t="shared" si="136"/>
        <v>Nvt</v>
      </c>
      <c r="EK106" s="43" t="str">
        <f t="shared" si="137"/>
        <v>Nvt</v>
      </c>
      <c r="EL106" s="43" t="str">
        <f t="shared" si="137"/>
        <v>Nvt</v>
      </c>
      <c r="EM106" s="43" t="str">
        <f t="shared" si="137"/>
        <v>Nee</v>
      </c>
      <c r="EN106" s="43" t="str">
        <f t="shared" si="137"/>
        <v>Nvt</v>
      </c>
      <c r="EO106" s="43" t="str">
        <f t="shared" si="137"/>
        <v>Nee</v>
      </c>
      <c r="EP106" s="43" t="str">
        <f t="shared" si="137"/>
        <v>Nvt</v>
      </c>
      <c r="EQ106" s="43" t="str">
        <f t="shared" si="137"/>
        <v>Nee</v>
      </c>
      <c r="ER106" s="43" t="str">
        <f t="shared" si="137"/>
        <v>Nee</v>
      </c>
      <c r="ES106" s="43" t="str">
        <f t="shared" si="137"/>
        <v>Nvt</v>
      </c>
      <c r="ET106" s="43" t="str">
        <f t="shared" si="137"/>
        <v>Nvt</v>
      </c>
      <c r="EU106" s="43" t="str">
        <f t="shared" si="138"/>
        <v>Nvt</v>
      </c>
      <c r="EV106" s="43" t="str">
        <f t="shared" si="138"/>
        <v>Nvt</v>
      </c>
      <c r="EW106" s="43" t="str">
        <f t="shared" si="138"/>
        <v>Nee</v>
      </c>
      <c r="EX106" s="43" t="str">
        <f t="shared" si="138"/>
        <v>Nvt</v>
      </c>
      <c r="EY106" s="43" t="str">
        <f t="shared" si="138"/>
        <v>Nvt</v>
      </c>
      <c r="EZ106" s="43" t="str">
        <f t="shared" si="138"/>
        <v>Nvt</v>
      </c>
      <c r="FA106" s="43" t="str">
        <f t="shared" si="138"/>
        <v>Nvt</v>
      </c>
      <c r="FB106" s="43" t="str">
        <f t="shared" si="138"/>
        <v>Nvt</v>
      </c>
      <c r="FC106" s="43" t="str">
        <f t="shared" si="138"/>
        <v>Nvt</v>
      </c>
      <c r="FD106" s="43" t="str">
        <f t="shared" si="138"/>
        <v>Nee</v>
      </c>
      <c r="FE106" s="43" t="str">
        <f t="shared" si="139"/>
        <v>Nvt</v>
      </c>
      <c r="FF106" s="43" t="str">
        <f t="shared" si="139"/>
        <v>Nvt</v>
      </c>
      <c r="FG106" s="43" t="str">
        <f t="shared" si="139"/>
        <v>Nvt</v>
      </c>
      <c r="FH106" s="43" t="str">
        <f t="shared" si="139"/>
        <v>Ja</v>
      </c>
      <c r="FI106" s="43" t="str">
        <f t="shared" si="139"/>
        <v>Ja</v>
      </c>
      <c r="FJ106" s="43" t="str">
        <f t="shared" si="139"/>
        <v>Ja</v>
      </c>
      <c r="FK106" s="43" t="str">
        <f t="shared" si="139"/>
        <v>Ja</v>
      </c>
      <c r="FL106" s="43" t="str">
        <f t="shared" si="139"/>
        <v>Ja</v>
      </c>
      <c r="FM106" s="43" t="str">
        <f t="shared" si="139"/>
        <v>Optie</v>
      </c>
      <c r="FN106" s="43" t="str">
        <f t="shared" si="139"/>
        <v>Optie</v>
      </c>
      <c r="FO106" s="43" t="str">
        <f t="shared" si="140"/>
        <v>Optie</v>
      </c>
      <c r="FP106" s="43" t="str">
        <f t="shared" si="140"/>
        <v>Optie</v>
      </c>
      <c r="FQ106" s="43" t="str">
        <f t="shared" si="140"/>
        <v>Nee</v>
      </c>
      <c r="FR106" s="43" t="str">
        <f t="shared" si="140"/>
        <v>Optie</v>
      </c>
      <c r="FS106" s="43" t="str">
        <f t="shared" si="140"/>
        <v>Ja</v>
      </c>
      <c r="FT106" s="43" t="str">
        <f t="shared" si="140"/>
        <v>Ja</v>
      </c>
      <c r="FU106" s="43" t="str">
        <f t="shared" si="140"/>
        <v>Ja</v>
      </c>
      <c r="FV106" s="43" t="str">
        <f t="shared" si="140"/>
        <v>Ja</v>
      </c>
      <c r="FW106" s="43" t="str">
        <f t="shared" si="140"/>
        <v>Optie</v>
      </c>
      <c r="FX106" s="43" t="str">
        <f t="shared" si="140"/>
        <v>Ja</v>
      </c>
      <c r="FY106" s="43" t="str">
        <f t="shared" si="141"/>
        <v>Ja</v>
      </c>
      <c r="FZ106" s="43" t="str">
        <f t="shared" si="141"/>
        <v>Ja</v>
      </c>
      <c r="GA106" s="43" t="str">
        <f t="shared" si="141"/>
        <v>Ja</v>
      </c>
      <c r="GB106" s="43" t="str">
        <f t="shared" si="141"/>
        <v>Ja</v>
      </c>
      <c r="GC106" s="43" t="str">
        <f t="shared" si="141"/>
        <v>Ja</v>
      </c>
      <c r="GD106" s="43" t="str">
        <f t="shared" si="141"/>
        <v>Ja</v>
      </c>
      <c r="GE106" s="43" t="str">
        <f t="shared" si="141"/>
        <v>Ja</v>
      </c>
      <c r="GF106" s="43" t="str">
        <f t="shared" si="141"/>
        <v>Nee</v>
      </c>
    </row>
    <row r="107" spans="1:188" x14ac:dyDescent="0.3">
      <c r="A107" s="43"/>
      <c r="B107" s="47" t="s">
        <v>743</v>
      </c>
      <c r="C107" s="47" t="s">
        <v>329</v>
      </c>
      <c r="D107" s="43" t="s">
        <v>337</v>
      </c>
      <c r="E107" s="45" t="s">
        <v>329</v>
      </c>
      <c r="F107" s="43" t="s">
        <v>337</v>
      </c>
      <c r="G107" s="43" t="s">
        <v>495</v>
      </c>
      <c r="H107" s="43" t="s">
        <v>497</v>
      </c>
      <c r="I107" s="119" t="s">
        <v>337</v>
      </c>
      <c r="J107" s="119" t="s">
        <v>830</v>
      </c>
      <c r="K107" s="119" t="s">
        <v>844</v>
      </c>
      <c r="L107" s="50">
        <v>11</v>
      </c>
      <c r="M107" s="119"/>
      <c r="N107" s="119"/>
      <c r="O107" s="119"/>
      <c r="P107" s="129" t="s">
        <v>507</v>
      </c>
      <c r="Q107" s="43" t="str">
        <f t="shared" si="125"/>
        <v>Ja</v>
      </c>
      <c r="R107" s="43" t="str">
        <f t="shared" si="125"/>
        <v>Ja</v>
      </c>
      <c r="S107" s="43" t="str">
        <f t="shared" si="125"/>
        <v>Optie</v>
      </c>
      <c r="T107" s="43" t="str">
        <f t="shared" si="125"/>
        <v>Ja</v>
      </c>
      <c r="U107" s="43" t="str">
        <f t="shared" si="125"/>
        <v>Ja</v>
      </c>
      <c r="V107" s="43" t="str">
        <f t="shared" si="125"/>
        <v>Ja</v>
      </c>
      <c r="W107" s="43" t="str">
        <f t="shared" si="125"/>
        <v>Nee</v>
      </c>
      <c r="X107" s="43" t="str">
        <f t="shared" si="125"/>
        <v>Ja</v>
      </c>
      <c r="Y107" s="43" t="str">
        <f t="shared" si="125"/>
        <v>Nee</v>
      </c>
      <c r="Z107" s="43" t="str">
        <f t="shared" si="125"/>
        <v>Nee</v>
      </c>
      <c r="AA107" s="43" t="str">
        <f t="shared" si="126"/>
        <v>Optie</v>
      </c>
      <c r="AB107" s="43" t="str">
        <f t="shared" si="126"/>
        <v>Nee</v>
      </c>
      <c r="AC107" s="43" t="str">
        <f t="shared" si="126"/>
        <v>Nvt</v>
      </c>
      <c r="AD107" s="43" t="str">
        <f t="shared" si="126"/>
        <v>Nvt</v>
      </c>
      <c r="AE107" s="43" t="str">
        <f t="shared" si="126"/>
        <v>Nvt</v>
      </c>
      <c r="AF107" s="43" t="str">
        <f t="shared" si="126"/>
        <v>Nvt</v>
      </c>
      <c r="AG107" s="43" t="str">
        <f t="shared" si="126"/>
        <v>Nvt</v>
      </c>
      <c r="AH107" s="43" t="str">
        <f t="shared" si="126"/>
        <v>Nvt</v>
      </c>
      <c r="AI107" s="43" t="str">
        <f t="shared" si="126"/>
        <v>Nvt</v>
      </c>
      <c r="AJ107" s="43" t="str">
        <f t="shared" si="126"/>
        <v>Nvt</v>
      </c>
      <c r="AK107" s="43" t="str">
        <f t="shared" si="127"/>
        <v>Nvt</v>
      </c>
      <c r="AL107" s="43" t="str">
        <f t="shared" si="127"/>
        <v>Nvt</v>
      </c>
      <c r="AM107" s="43" t="str">
        <f t="shared" si="127"/>
        <v>Nvt</v>
      </c>
      <c r="AN107" s="43" t="str">
        <f t="shared" si="127"/>
        <v>Nvt</v>
      </c>
      <c r="AO107" s="43" t="str">
        <f t="shared" si="127"/>
        <v>Nvt</v>
      </c>
      <c r="AP107" s="43" t="str">
        <f t="shared" si="127"/>
        <v>Nvt</v>
      </c>
      <c r="AQ107" s="43" t="str">
        <f t="shared" si="127"/>
        <v>Nvt</v>
      </c>
      <c r="AR107" s="43" t="str">
        <f t="shared" si="127"/>
        <v>Nvt</v>
      </c>
      <c r="AS107" s="43" t="str">
        <f t="shared" si="127"/>
        <v>Nvt</v>
      </c>
      <c r="AT107" s="43" t="str">
        <f t="shared" si="127"/>
        <v>Nvt</v>
      </c>
      <c r="AU107" s="43" t="str">
        <f t="shared" si="128"/>
        <v>Nvt</v>
      </c>
      <c r="AV107" s="43" t="str">
        <f t="shared" si="128"/>
        <v>Nvt</v>
      </c>
      <c r="AW107" s="43" t="str">
        <f t="shared" si="128"/>
        <v>Nvt</v>
      </c>
      <c r="AX107" s="43" t="str">
        <f t="shared" si="128"/>
        <v>Ja</v>
      </c>
      <c r="AY107" s="43" t="str">
        <f t="shared" si="128"/>
        <v>Ja</v>
      </c>
      <c r="AZ107" s="43" t="str">
        <f t="shared" si="128"/>
        <v>Nee</v>
      </c>
      <c r="BA107" s="43" t="str">
        <f t="shared" si="128"/>
        <v>Ja</v>
      </c>
      <c r="BB107" s="43" t="str">
        <f t="shared" si="128"/>
        <v>Ja</v>
      </c>
      <c r="BC107" s="43" t="str">
        <f t="shared" si="128"/>
        <v>Optie</v>
      </c>
      <c r="BD107" s="43" t="str">
        <f t="shared" si="128"/>
        <v>Ja</v>
      </c>
      <c r="BE107" s="43" t="str">
        <f t="shared" si="128"/>
        <v>Ja</v>
      </c>
      <c r="BF107" s="43" t="str">
        <f t="shared" si="128"/>
        <v>Nvt</v>
      </c>
      <c r="BG107" s="43" t="str">
        <f t="shared" si="128"/>
        <v>Nvt</v>
      </c>
      <c r="BH107" s="129" t="s">
        <v>878</v>
      </c>
      <c r="BI107" s="43" t="str">
        <f t="shared" si="129"/>
        <v>Ja</v>
      </c>
      <c r="BJ107" s="43" t="str">
        <f t="shared" si="129"/>
        <v>Ja</v>
      </c>
      <c r="BK107" s="43" t="str">
        <f t="shared" si="129"/>
        <v>Optie</v>
      </c>
      <c r="BL107" s="43" t="str">
        <f t="shared" si="129"/>
        <v>Ja</v>
      </c>
      <c r="BM107" s="43" t="str">
        <f t="shared" si="129"/>
        <v>Ja</v>
      </c>
      <c r="BN107" s="43" t="str">
        <f t="shared" si="129"/>
        <v>Ja</v>
      </c>
      <c r="BO107" s="43" t="str">
        <f t="shared" si="129"/>
        <v>Nee</v>
      </c>
      <c r="BP107" s="43" t="str">
        <f t="shared" si="129"/>
        <v>Ja</v>
      </c>
      <c r="BQ107" s="43" t="str">
        <f t="shared" si="129"/>
        <v>Nee</v>
      </c>
      <c r="BR107" s="43" t="str">
        <f t="shared" si="129"/>
        <v>Nee</v>
      </c>
      <c r="BS107" s="43" t="str">
        <f t="shared" si="130"/>
        <v>Ja</v>
      </c>
      <c r="BT107" s="43" t="str">
        <f t="shared" si="130"/>
        <v>Ja</v>
      </c>
      <c r="BU107" s="43" t="str">
        <f t="shared" si="130"/>
        <v>Ja</v>
      </c>
      <c r="BV107" s="43" t="str">
        <f t="shared" si="130"/>
        <v>Ja</v>
      </c>
      <c r="BW107" s="43" t="str">
        <f t="shared" si="130"/>
        <v>Ja</v>
      </c>
      <c r="BX107" s="43" t="str">
        <f t="shared" si="130"/>
        <v>Nee</v>
      </c>
      <c r="BY107" s="43" t="str">
        <f t="shared" si="130"/>
        <v>Ja</v>
      </c>
      <c r="BZ107" s="43" t="str">
        <f t="shared" si="130"/>
        <v>Optie</v>
      </c>
      <c r="CA107" s="43" t="str">
        <f t="shared" si="130"/>
        <v>Ja</v>
      </c>
      <c r="CB107" s="43" t="str">
        <f t="shared" si="130"/>
        <v>Ja</v>
      </c>
      <c r="CC107" s="43" t="str">
        <f t="shared" si="131"/>
        <v>Nee</v>
      </c>
      <c r="CD107" s="43" t="str">
        <f t="shared" si="131"/>
        <v>Ja</v>
      </c>
      <c r="CE107" s="43" t="str">
        <f t="shared" si="131"/>
        <v>Nee</v>
      </c>
      <c r="CF107" s="43" t="str">
        <f t="shared" si="131"/>
        <v>Nvt</v>
      </c>
      <c r="CG107" s="43" t="str">
        <f t="shared" si="131"/>
        <v>Nvt</v>
      </c>
      <c r="CH107" s="43" t="str">
        <f t="shared" si="131"/>
        <v>Nvt</v>
      </c>
      <c r="CI107" s="43" t="str">
        <f t="shared" si="131"/>
        <v>Nvt</v>
      </c>
      <c r="CJ107" s="43" t="str">
        <f t="shared" si="131"/>
        <v>Nvt</v>
      </c>
      <c r="CK107" s="43" t="str">
        <f t="shared" si="131"/>
        <v>Nvt</v>
      </c>
      <c r="CL107" s="43" t="str">
        <f t="shared" si="131"/>
        <v>Nvt</v>
      </c>
      <c r="CM107" s="43" t="str">
        <f t="shared" si="132"/>
        <v>Nvt</v>
      </c>
      <c r="CN107" s="43" t="str">
        <f t="shared" si="132"/>
        <v>Nvt</v>
      </c>
      <c r="CO107" s="43" t="str">
        <f t="shared" si="132"/>
        <v>Nvt</v>
      </c>
      <c r="CP107" s="43" t="str">
        <f t="shared" si="132"/>
        <v>Nvt</v>
      </c>
      <c r="CQ107" s="43" t="str">
        <f t="shared" si="132"/>
        <v>Nvt</v>
      </c>
      <c r="CR107" s="43" t="str">
        <f t="shared" si="132"/>
        <v>Nvt</v>
      </c>
      <c r="CS107" s="43" t="str">
        <f t="shared" si="132"/>
        <v>Nvt</v>
      </c>
      <c r="CT107" s="43" t="str">
        <f t="shared" si="132"/>
        <v>Nvt</v>
      </c>
      <c r="CU107" s="43" t="str">
        <f t="shared" si="132"/>
        <v>Nvt</v>
      </c>
      <c r="CV107" s="43" t="str">
        <f t="shared" si="132"/>
        <v>Nvt</v>
      </c>
      <c r="CW107" s="43" t="str">
        <f t="shared" si="133"/>
        <v>Nvt</v>
      </c>
      <c r="CX107" s="43" t="str">
        <f t="shared" si="133"/>
        <v>Nvt</v>
      </c>
      <c r="CY107" s="43" t="str">
        <f t="shared" si="133"/>
        <v>Nvt</v>
      </c>
      <c r="CZ107" s="43" t="str">
        <f t="shared" si="133"/>
        <v>Nvt</v>
      </c>
      <c r="DA107" s="43" t="str">
        <f t="shared" si="133"/>
        <v>Nvt</v>
      </c>
      <c r="DB107" s="43" t="str">
        <f t="shared" si="133"/>
        <v>Nvt</v>
      </c>
      <c r="DC107" s="43" t="str">
        <f t="shared" si="133"/>
        <v>Nvt</v>
      </c>
      <c r="DD107" s="43" t="str">
        <f t="shared" si="133"/>
        <v>Nvt</v>
      </c>
      <c r="DE107" s="43" t="str">
        <f t="shared" si="133"/>
        <v>Nvt</v>
      </c>
      <c r="DF107" s="43" t="str">
        <f t="shared" si="133"/>
        <v>Nvt</v>
      </c>
      <c r="DG107" s="43" t="str">
        <f t="shared" si="134"/>
        <v>Nvt</v>
      </c>
      <c r="DH107" s="43" t="str">
        <f t="shared" si="134"/>
        <v>Nvt</v>
      </c>
      <c r="DI107" s="43" t="str">
        <f t="shared" si="134"/>
        <v>Nvt</v>
      </c>
      <c r="DJ107" s="43" t="str">
        <f t="shared" si="134"/>
        <v>Nvt</v>
      </c>
      <c r="DK107" s="43" t="str">
        <f t="shared" si="134"/>
        <v>Nvt</v>
      </c>
      <c r="DL107" s="43" t="str">
        <f t="shared" si="134"/>
        <v>Nvt</v>
      </c>
      <c r="DM107" s="43" t="str">
        <f t="shared" si="134"/>
        <v>Nvt</v>
      </c>
      <c r="DN107" s="43" t="str">
        <f t="shared" si="134"/>
        <v>Nvt</v>
      </c>
      <c r="DO107" s="43" t="str">
        <f t="shared" si="134"/>
        <v>Nvt</v>
      </c>
      <c r="DP107" s="43" t="str">
        <f t="shared" si="134"/>
        <v>Nvt</v>
      </c>
      <c r="DQ107" s="43" t="str">
        <f t="shared" si="135"/>
        <v>Nvt</v>
      </c>
      <c r="DR107" s="43" t="str">
        <f t="shared" si="135"/>
        <v>Nvt</v>
      </c>
      <c r="DS107" s="43" t="str">
        <f t="shared" si="135"/>
        <v>Nvt</v>
      </c>
      <c r="DT107" s="43" t="str">
        <f t="shared" si="135"/>
        <v>Nvt</v>
      </c>
      <c r="DU107" s="43" t="str">
        <f t="shared" si="135"/>
        <v>Nvt</v>
      </c>
      <c r="DV107" s="43" t="str">
        <f t="shared" si="135"/>
        <v>Nvt</v>
      </c>
      <c r="DW107" s="43" t="str">
        <f t="shared" si="135"/>
        <v>Nvt</v>
      </c>
      <c r="DX107" s="43" t="str">
        <f t="shared" si="135"/>
        <v>Nvt</v>
      </c>
      <c r="DY107" s="43" t="str">
        <f t="shared" si="135"/>
        <v>Nvt</v>
      </c>
      <c r="DZ107" s="43" t="str">
        <f t="shared" si="135"/>
        <v>Nvt</v>
      </c>
      <c r="EA107" s="43" t="str">
        <f t="shared" si="136"/>
        <v>Nvt</v>
      </c>
      <c r="EB107" s="43" t="str">
        <f t="shared" si="136"/>
        <v>Nvt</v>
      </c>
      <c r="EC107" s="43" t="str">
        <f t="shared" si="136"/>
        <v>Nvt</v>
      </c>
      <c r="ED107" s="43" t="str">
        <f t="shared" si="136"/>
        <v>Ja</v>
      </c>
      <c r="EE107" s="43" t="str">
        <f t="shared" si="136"/>
        <v>Ja</v>
      </c>
      <c r="EF107" s="43" t="str">
        <f t="shared" si="136"/>
        <v>Ja</v>
      </c>
      <c r="EG107" s="43" t="str">
        <f t="shared" si="136"/>
        <v>Nee</v>
      </c>
      <c r="EH107" s="43" t="str">
        <f t="shared" si="136"/>
        <v>Nvt</v>
      </c>
      <c r="EI107" s="43" t="str">
        <f t="shared" si="136"/>
        <v>Nvt</v>
      </c>
      <c r="EJ107" s="43" t="str">
        <f t="shared" si="136"/>
        <v>Nvt</v>
      </c>
      <c r="EK107" s="43" t="str">
        <f t="shared" si="137"/>
        <v>Nvt</v>
      </c>
      <c r="EL107" s="43" t="str">
        <f t="shared" si="137"/>
        <v>Nvt</v>
      </c>
      <c r="EM107" s="43" t="str">
        <f t="shared" si="137"/>
        <v>Nee</v>
      </c>
      <c r="EN107" s="43" t="str">
        <f t="shared" si="137"/>
        <v>Nvt</v>
      </c>
      <c r="EO107" s="43" t="str">
        <f t="shared" si="137"/>
        <v>Nee</v>
      </c>
      <c r="EP107" s="43" t="str">
        <f t="shared" si="137"/>
        <v>Nvt</v>
      </c>
      <c r="EQ107" s="43" t="str">
        <f t="shared" si="137"/>
        <v>Nee</v>
      </c>
      <c r="ER107" s="43" t="str">
        <f t="shared" si="137"/>
        <v>Nee</v>
      </c>
      <c r="ES107" s="43" t="str">
        <f t="shared" si="137"/>
        <v>Nvt</v>
      </c>
      <c r="ET107" s="43" t="str">
        <f t="shared" si="137"/>
        <v>Nvt</v>
      </c>
      <c r="EU107" s="43" t="str">
        <f t="shared" si="138"/>
        <v>Nvt</v>
      </c>
      <c r="EV107" s="43" t="str">
        <f t="shared" si="138"/>
        <v>Nvt</v>
      </c>
      <c r="EW107" s="43" t="str">
        <f t="shared" si="138"/>
        <v>Nee</v>
      </c>
      <c r="EX107" s="43" t="str">
        <f t="shared" si="138"/>
        <v>Nvt</v>
      </c>
      <c r="EY107" s="43" t="str">
        <f t="shared" si="138"/>
        <v>Nvt</v>
      </c>
      <c r="EZ107" s="43" t="str">
        <f t="shared" si="138"/>
        <v>Nvt</v>
      </c>
      <c r="FA107" s="43" t="str">
        <f t="shared" si="138"/>
        <v>Nvt</v>
      </c>
      <c r="FB107" s="43" t="str">
        <f t="shared" si="138"/>
        <v>Nvt</v>
      </c>
      <c r="FC107" s="43" t="str">
        <f t="shared" si="138"/>
        <v>Nvt</v>
      </c>
      <c r="FD107" s="43" t="str">
        <f t="shared" si="138"/>
        <v>Nee</v>
      </c>
      <c r="FE107" s="43" t="str">
        <f t="shared" si="139"/>
        <v>Nvt</v>
      </c>
      <c r="FF107" s="43" t="str">
        <f t="shared" si="139"/>
        <v>Nvt</v>
      </c>
      <c r="FG107" s="43" t="str">
        <f t="shared" si="139"/>
        <v>Nvt</v>
      </c>
      <c r="FH107" s="43" t="str">
        <f t="shared" si="139"/>
        <v>Ja</v>
      </c>
      <c r="FI107" s="43" t="str">
        <f t="shared" si="139"/>
        <v>Ja</v>
      </c>
      <c r="FJ107" s="43" t="str">
        <f t="shared" si="139"/>
        <v>Ja</v>
      </c>
      <c r="FK107" s="43" t="str">
        <f t="shared" si="139"/>
        <v>Ja</v>
      </c>
      <c r="FL107" s="43" t="str">
        <f t="shared" si="139"/>
        <v>Ja</v>
      </c>
      <c r="FM107" s="43" t="str">
        <f t="shared" si="139"/>
        <v>Optie</v>
      </c>
      <c r="FN107" s="43" t="str">
        <f t="shared" si="139"/>
        <v>Optie</v>
      </c>
      <c r="FO107" s="43" t="str">
        <f t="shared" si="140"/>
        <v>Optie</v>
      </c>
      <c r="FP107" s="43" t="str">
        <f t="shared" si="140"/>
        <v>Optie</v>
      </c>
      <c r="FQ107" s="43" t="str">
        <f t="shared" si="140"/>
        <v>Nee</v>
      </c>
      <c r="FR107" s="43" t="str">
        <f t="shared" si="140"/>
        <v>Optie</v>
      </c>
      <c r="FS107" s="43" t="str">
        <f t="shared" si="140"/>
        <v>Ja</v>
      </c>
      <c r="FT107" s="43" t="str">
        <f t="shared" si="140"/>
        <v>Ja</v>
      </c>
      <c r="FU107" s="43" t="str">
        <f t="shared" si="140"/>
        <v>Ja</v>
      </c>
      <c r="FV107" s="43" t="str">
        <f t="shared" si="140"/>
        <v>Ja</v>
      </c>
      <c r="FW107" s="43" t="str">
        <f t="shared" si="140"/>
        <v>Optie</v>
      </c>
      <c r="FX107" s="43" t="str">
        <f t="shared" si="140"/>
        <v>Ja</v>
      </c>
      <c r="FY107" s="43" t="str">
        <f t="shared" si="141"/>
        <v>Ja</v>
      </c>
      <c r="FZ107" s="43" t="str">
        <f t="shared" si="141"/>
        <v>Ja</v>
      </c>
      <c r="GA107" s="43" t="str">
        <f t="shared" si="141"/>
        <v>Ja</v>
      </c>
      <c r="GB107" s="43" t="str">
        <f t="shared" si="141"/>
        <v>Ja</v>
      </c>
      <c r="GC107" s="43" t="str">
        <f t="shared" si="141"/>
        <v>Ja</v>
      </c>
      <c r="GD107" s="43" t="str">
        <f t="shared" si="141"/>
        <v>Ja</v>
      </c>
      <c r="GE107" s="43" t="str">
        <f t="shared" si="141"/>
        <v>Ja</v>
      </c>
      <c r="GF107" s="43" t="str">
        <f t="shared" si="141"/>
        <v>Nee</v>
      </c>
    </row>
    <row r="108" spans="1:188" x14ac:dyDescent="0.3">
      <c r="A108" s="43"/>
      <c r="B108" s="47" t="s">
        <v>580</v>
      </c>
      <c r="C108" s="47" t="s">
        <v>336</v>
      </c>
      <c r="D108" s="43" t="s">
        <v>336</v>
      </c>
      <c r="E108" s="45" t="s">
        <v>336</v>
      </c>
      <c r="F108" s="43" t="s">
        <v>336</v>
      </c>
      <c r="G108" s="43" t="s">
        <v>495</v>
      </c>
      <c r="H108" s="43" t="s">
        <v>497</v>
      </c>
      <c r="I108" s="119" t="s">
        <v>337</v>
      </c>
      <c r="J108" s="119" t="s">
        <v>837</v>
      </c>
      <c r="K108" s="119" t="s">
        <v>856</v>
      </c>
      <c r="L108" s="50">
        <v>33</v>
      </c>
      <c r="M108" s="119"/>
      <c r="N108" s="119"/>
      <c r="O108" s="119"/>
      <c r="P108" s="129" t="s">
        <v>507</v>
      </c>
      <c r="Q108" s="43" t="str">
        <f t="shared" si="125"/>
        <v>Ja</v>
      </c>
      <c r="R108" s="43" t="str">
        <f t="shared" si="125"/>
        <v>Ja</v>
      </c>
      <c r="S108" s="43" t="str">
        <f t="shared" si="125"/>
        <v>Optie</v>
      </c>
      <c r="T108" s="43" t="str">
        <f t="shared" si="125"/>
        <v>Ja</v>
      </c>
      <c r="U108" s="43" t="str">
        <f t="shared" si="125"/>
        <v>Ja</v>
      </c>
      <c r="V108" s="43" t="str">
        <f t="shared" si="125"/>
        <v>Ja</v>
      </c>
      <c r="W108" s="43" t="str">
        <f t="shared" si="125"/>
        <v>Nee</v>
      </c>
      <c r="X108" s="43" t="str">
        <f t="shared" si="125"/>
        <v>Ja</v>
      </c>
      <c r="Y108" s="43" t="str">
        <f t="shared" si="125"/>
        <v>Nee</v>
      </c>
      <c r="Z108" s="43" t="str">
        <f t="shared" si="125"/>
        <v>Nee</v>
      </c>
      <c r="AA108" s="43" t="str">
        <f t="shared" si="126"/>
        <v>Optie</v>
      </c>
      <c r="AB108" s="43" t="str">
        <f t="shared" si="126"/>
        <v>Nee</v>
      </c>
      <c r="AC108" s="43" t="str">
        <f t="shared" si="126"/>
        <v>Nvt</v>
      </c>
      <c r="AD108" s="43" t="str">
        <f t="shared" si="126"/>
        <v>Nvt</v>
      </c>
      <c r="AE108" s="43" t="str">
        <f t="shared" si="126"/>
        <v>Nvt</v>
      </c>
      <c r="AF108" s="43" t="str">
        <f t="shared" si="126"/>
        <v>Nvt</v>
      </c>
      <c r="AG108" s="43" t="str">
        <f t="shared" si="126"/>
        <v>Nvt</v>
      </c>
      <c r="AH108" s="43" t="str">
        <f t="shared" si="126"/>
        <v>Nvt</v>
      </c>
      <c r="AI108" s="43" t="str">
        <f t="shared" si="126"/>
        <v>Nvt</v>
      </c>
      <c r="AJ108" s="43" t="str">
        <f t="shared" si="126"/>
        <v>Nvt</v>
      </c>
      <c r="AK108" s="43" t="str">
        <f t="shared" si="127"/>
        <v>Nvt</v>
      </c>
      <c r="AL108" s="43" t="str">
        <f t="shared" si="127"/>
        <v>Nvt</v>
      </c>
      <c r="AM108" s="43" t="str">
        <f t="shared" si="127"/>
        <v>Nvt</v>
      </c>
      <c r="AN108" s="43" t="str">
        <f t="shared" si="127"/>
        <v>Nvt</v>
      </c>
      <c r="AO108" s="43" t="str">
        <f t="shared" si="127"/>
        <v>Nvt</v>
      </c>
      <c r="AP108" s="43" t="str">
        <f t="shared" si="127"/>
        <v>Nvt</v>
      </c>
      <c r="AQ108" s="43" t="str">
        <f t="shared" si="127"/>
        <v>Nvt</v>
      </c>
      <c r="AR108" s="43" t="str">
        <f t="shared" si="127"/>
        <v>Nvt</v>
      </c>
      <c r="AS108" s="43" t="str">
        <f t="shared" si="127"/>
        <v>Nvt</v>
      </c>
      <c r="AT108" s="43" t="str">
        <f t="shared" si="127"/>
        <v>Nvt</v>
      </c>
      <c r="AU108" s="43" t="str">
        <f t="shared" si="128"/>
        <v>Nvt</v>
      </c>
      <c r="AV108" s="43" t="str">
        <f t="shared" si="128"/>
        <v>Nvt</v>
      </c>
      <c r="AW108" s="43" t="str">
        <f t="shared" si="128"/>
        <v>Nvt</v>
      </c>
      <c r="AX108" s="43" t="str">
        <f t="shared" si="128"/>
        <v>Ja</v>
      </c>
      <c r="AY108" s="43" t="str">
        <f t="shared" si="128"/>
        <v>Ja</v>
      </c>
      <c r="AZ108" s="43" t="str">
        <f t="shared" si="128"/>
        <v>Nee</v>
      </c>
      <c r="BA108" s="43" t="str">
        <f t="shared" si="128"/>
        <v>Ja</v>
      </c>
      <c r="BB108" s="43" t="str">
        <f t="shared" si="128"/>
        <v>Ja</v>
      </c>
      <c r="BC108" s="43" t="str">
        <f t="shared" si="128"/>
        <v>Optie</v>
      </c>
      <c r="BD108" s="43" t="str">
        <f t="shared" si="128"/>
        <v>Ja</v>
      </c>
      <c r="BE108" s="43" t="str">
        <f t="shared" si="128"/>
        <v>Ja</v>
      </c>
      <c r="BF108" s="43" t="str">
        <f t="shared" si="128"/>
        <v>Nvt</v>
      </c>
      <c r="BG108" s="43" t="str">
        <f t="shared" si="128"/>
        <v>Nvt</v>
      </c>
      <c r="BH108" s="129" t="s">
        <v>878</v>
      </c>
      <c r="BI108" s="43" t="str">
        <f t="shared" si="129"/>
        <v>Ja</v>
      </c>
      <c r="BJ108" s="43" t="str">
        <f t="shared" si="129"/>
        <v>Ja</v>
      </c>
      <c r="BK108" s="43" t="str">
        <f t="shared" si="129"/>
        <v>Optie</v>
      </c>
      <c r="BL108" s="43" t="str">
        <f t="shared" si="129"/>
        <v>Ja</v>
      </c>
      <c r="BM108" s="43" t="str">
        <f t="shared" si="129"/>
        <v>Ja</v>
      </c>
      <c r="BN108" s="43" t="str">
        <f t="shared" si="129"/>
        <v>Ja</v>
      </c>
      <c r="BO108" s="43" t="str">
        <f t="shared" si="129"/>
        <v>Nee</v>
      </c>
      <c r="BP108" s="43" t="str">
        <f t="shared" si="129"/>
        <v>Ja</v>
      </c>
      <c r="BQ108" s="43" t="str">
        <f t="shared" si="129"/>
        <v>Nee</v>
      </c>
      <c r="BR108" s="43" t="str">
        <f t="shared" si="129"/>
        <v>Nee</v>
      </c>
      <c r="BS108" s="43" t="str">
        <f t="shared" si="130"/>
        <v>Ja</v>
      </c>
      <c r="BT108" s="43" t="str">
        <f t="shared" si="130"/>
        <v>Ja</v>
      </c>
      <c r="BU108" s="43" t="str">
        <f t="shared" si="130"/>
        <v>Ja</v>
      </c>
      <c r="BV108" s="43" t="str">
        <f t="shared" si="130"/>
        <v>Ja</v>
      </c>
      <c r="BW108" s="43" t="str">
        <f t="shared" si="130"/>
        <v>Ja</v>
      </c>
      <c r="BX108" s="43" t="str">
        <f t="shared" si="130"/>
        <v>Optie</v>
      </c>
      <c r="BY108" s="43" t="str">
        <f t="shared" si="130"/>
        <v>Ja</v>
      </c>
      <c r="BZ108" s="43" t="str">
        <f t="shared" si="130"/>
        <v>Optie</v>
      </c>
      <c r="CA108" s="43" t="str">
        <f t="shared" si="130"/>
        <v>Ja</v>
      </c>
      <c r="CB108" s="43" t="str">
        <f t="shared" si="130"/>
        <v>Ja</v>
      </c>
      <c r="CC108" s="43" t="str">
        <f t="shared" si="131"/>
        <v>Nee</v>
      </c>
      <c r="CD108" s="43" t="str">
        <f t="shared" si="131"/>
        <v>Ja</v>
      </c>
      <c r="CE108" s="43" t="str">
        <f t="shared" si="131"/>
        <v>Nee</v>
      </c>
      <c r="CF108" s="43" t="str">
        <f t="shared" si="131"/>
        <v>Nvt</v>
      </c>
      <c r="CG108" s="43" t="str">
        <f t="shared" si="131"/>
        <v>Nvt</v>
      </c>
      <c r="CH108" s="43" t="str">
        <f t="shared" si="131"/>
        <v>Nvt</v>
      </c>
      <c r="CI108" s="43" t="str">
        <f t="shared" si="131"/>
        <v>Nvt</v>
      </c>
      <c r="CJ108" s="43" t="str">
        <f t="shared" si="131"/>
        <v>Nvt</v>
      </c>
      <c r="CK108" s="43" t="str">
        <f t="shared" si="131"/>
        <v>Nvt</v>
      </c>
      <c r="CL108" s="43" t="str">
        <f t="shared" si="131"/>
        <v>Nvt</v>
      </c>
      <c r="CM108" s="43" t="str">
        <f t="shared" si="132"/>
        <v>Nvt</v>
      </c>
      <c r="CN108" s="43" t="str">
        <f t="shared" si="132"/>
        <v>Nvt</v>
      </c>
      <c r="CO108" s="43" t="str">
        <f t="shared" si="132"/>
        <v>Nvt</v>
      </c>
      <c r="CP108" s="43" t="str">
        <f t="shared" si="132"/>
        <v>Nvt</v>
      </c>
      <c r="CQ108" s="43" t="str">
        <f t="shared" si="132"/>
        <v>Nvt</v>
      </c>
      <c r="CR108" s="43" t="str">
        <f t="shared" si="132"/>
        <v>Nvt</v>
      </c>
      <c r="CS108" s="43" t="str">
        <f t="shared" si="132"/>
        <v>Nvt</v>
      </c>
      <c r="CT108" s="43" t="str">
        <f t="shared" si="132"/>
        <v>Nvt</v>
      </c>
      <c r="CU108" s="43" t="str">
        <f t="shared" si="132"/>
        <v>Nvt</v>
      </c>
      <c r="CV108" s="43" t="str">
        <f t="shared" si="132"/>
        <v>Nvt</v>
      </c>
      <c r="CW108" s="43" t="str">
        <f t="shared" si="133"/>
        <v>Nvt</v>
      </c>
      <c r="CX108" s="43" t="str">
        <f t="shared" si="133"/>
        <v>Nvt</v>
      </c>
      <c r="CY108" s="43" t="str">
        <f t="shared" si="133"/>
        <v>Nvt</v>
      </c>
      <c r="CZ108" s="43" t="str">
        <f t="shared" si="133"/>
        <v>Nvt</v>
      </c>
      <c r="DA108" s="43" t="str">
        <f t="shared" si="133"/>
        <v>Nvt</v>
      </c>
      <c r="DB108" s="43" t="str">
        <f t="shared" si="133"/>
        <v>Nvt</v>
      </c>
      <c r="DC108" s="43" t="str">
        <f t="shared" si="133"/>
        <v>Nvt</v>
      </c>
      <c r="DD108" s="43" t="str">
        <f t="shared" si="133"/>
        <v>Nvt</v>
      </c>
      <c r="DE108" s="43" t="str">
        <f t="shared" si="133"/>
        <v>Nvt</v>
      </c>
      <c r="DF108" s="43" t="str">
        <f t="shared" si="133"/>
        <v>Nvt</v>
      </c>
      <c r="DG108" s="43" t="str">
        <f t="shared" si="134"/>
        <v>Nvt</v>
      </c>
      <c r="DH108" s="43" t="str">
        <f t="shared" si="134"/>
        <v>Nvt</v>
      </c>
      <c r="DI108" s="43" t="str">
        <f t="shared" si="134"/>
        <v>Nvt</v>
      </c>
      <c r="DJ108" s="43" t="str">
        <f t="shared" si="134"/>
        <v>Nvt</v>
      </c>
      <c r="DK108" s="43" t="str">
        <f t="shared" si="134"/>
        <v>Nvt</v>
      </c>
      <c r="DL108" s="43" t="str">
        <f t="shared" si="134"/>
        <v>Nvt</v>
      </c>
      <c r="DM108" s="43" t="str">
        <f t="shared" si="134"/>
        <v>Nvt</v>
      </c>
      <c r="DN108" s="43" t="str">
        <f t="shared" si="134"/>
        <v>Nvt</v>
      </c>
      <c r="DO108" s="43" t="str">
        <f t="shared" si="134"/>
        <v>Nvt</v>
      </c>
      <c r="DP108" s="43" t="str">
        <f t="shared" si="134"/>
        <v>Nvt</v>
      </c>
      <c r="DQ108" s="43" t="str">
        <f t="shared" si="135"/>
        <v>Nvt</v>
      </c>
      <c r="DR108" s="43" t="str">
        <f t="shared" si="135"/>
        <v>Nvt</v>
      </c>
      <c r="DS108" s="43" t="str">
        <f t="shared" si="135"/>
        <v>Nvt</v>
      </c>
      <c r="DT108" s="43" t="str">
        <f t="shared" si="135"/>
        <v>Nvt</v>
      </c>
      <c r="DU108" s="43" t="str">
        <f t="shared" si="135"/>
        <v>Nvt</v>
      </c>
      <c r="DV108" s="43" t="str">
        <f t="shared" si="135"/>
        <v>Nvt</v>
      </c>
      <c r="DW108" s="43" t="str">
        <f t="shared" si="135"/>
        <v>Nvt</v>
      </c>
      <c r="DX108" s="43" t="str">
        <f t="shared" si="135"/>
        <v>Nvt</v>
      </c>
      <c r="DY108" s="43" t="str">
        <f t="shared" si="135"/>
        <v>Nvt</v>
      </c>
      <c r="DZ108" s="43" t="str">
        <f t="shared" si="135"/>
        <v>Nvt</v>
      </c>
      <c r="EA108" s="43" t="str">
        <f t="shared" si="136"/>
        <v>Nvt</v>
      </c>
      <c r="EB108" s="43" t="str">
        <f t="shared" si="136"/>
        <v>Nvt</v>
      </c>
      <c r="EC108" s="43" t="str">
        <f t="shared" si="136"/>
        <v>Nvt</v>
      </c>
      <c r="ED108" s="43" t="str">
        <f t="shared" si="136"/>
        <v>Ja</v>
      </c>
      <c r="EE108" s="43" t="str">
        <f t="shared" si="136"/>
        <v>Ja</v>
      </c>
      <c r="EF108" s="43" t="str">
        <f t="shared" si="136"/>
        <v>Ja</v>
      </c>
      <c r="EG108" s="43" t="str">
        <f t="shared" si="136"/>
        <v>Optie</v>
      </c>
      <c r="EH108" s="43" t="str">
        <f t="shared" si="136"/>
        <v>Ja</v>
      </c>
      <c r="EI108" s="43" t="str">
        <f t="shared" si="136"/>
        <v>Ja</v>
      </c>
      <c r="EJ108" s="43" t="str">
        <f t="shared" si="136"/>
        <v>Ja</v>
      </c>
      <c r="EK108" s="43" t="str">
        <f t="shared" si="137"/>
        <v>Ja</v>
      </c>
      <c r="EL108" s="43" t="str">
        <f t="shared" si="137"/>
        <v>Ja</v>
      </c>
      <c r="EM108" s="43" t="str">
        <f t="shared" si="137"/>
        <v>Optie</v>
      </c>
      <c r="EN108" s="43" t="str">
        <f t="shared" si="137"/>
        <v>Ja</v>
      </c>
      <c r="EO108" s="43" t="str">
        <f t="shared" si="137"/>
        <v>Nee</v>
      </c>
      <c r="EP108" s="43" t="str">
        <f t="shared" si="137"/>
        <v>Nvt</v>
      </c>
      <c r="EQ108" s="43" t="str">
        <f t="shared" si="137"/>
        <v>Nvt</v>
      </c>
      <c r="ER108" s="43" t="str">
        <f t="shared" si="137"/>
        <v>Nee</v>
      </c>
      <c r="ES108" s="43" t="str">
        <f t="shared" si="137"/>
        <v>Nvt</v>
      </c>
      <c r="ET108" s="43" t="str">
        <f t="shared" si="137"/>
        <v>Nvt</v>
      </c>
      <c r="EU108" s="43" t="str">
        <f t="shared" si="138"/>
        <v>Nvt</v>
      </c>
      <c r="EV108" s="43" t="str">
        <f t="shared" si="138"/>
        <v>Nvt</v>
      </c>
      <c r="EW108" s="43" t="str">
        <f t="shared" si="138"/>
        <v>Nee</v>
      </c>
      <c r="EX108" s="43" t="str">
        <f t="shared" si="138"/>
        <v>Nvt</v>
      </c>
      <c r="EY108" s="43" t="str">
        <f t="shared" si="138"/>
        <v>Nvt</v>
      </c>
      <c r="EZ108" s="43" t="str">
        <f t="shared" si="138"/>
        <v>Nvt</v>
      </c>
      <c r="FA108" s="43" t="str">
        <f t="shared" si="138"/>
        <v>Nvt</v>
      </c>
      <c r="FB108" s="43" t="str">
        <f t="shared" si="138"/>
        <v>Nvt</v>
      </c>
      <c r="FC108" s="43" t="str">
        <f t="shared" si="138"/>
        <v>Nvt</v>
      </c>
      <c r="FD108" s="43" t="str">
        <f t="shared" si="138"/>
        <v>Nee</v>
      </c>
      <c r="FE108" s="43" t="str">
        <f t="shared" si="139"/>
        <v>Nvt</v>
      </c>
      <c r="FF108" s="43" t="str">
        <f t="shared" si="139"/>
        <v>Nvt</v>
      </c>
      <c r="FG108" s="43" t="str">
        <f t="shared" si="139"/>
        <v>Nvt</v>
      </c>
      <c r="FH108" s="43" t="str">
        <f t="shared" si="139"/>
        <v>Ja</v>
      </c>
      <c r="FI108" s="43" t="str">
        <f t="shared" si="139"/>
        <v>Ja</v>
      </c>
      <c r="FJ108" s="43" t="str">
        <f t="shared" si="139"/>
        <v>Ja</v>
      </c>
      <c r="FK108" s="43" t="str">
        <f t="shared" si="139"/>
        <v>Ja</v>
      </c>
      <c r="FL108" s="43" t="str">
        <f t="shared" si="139"/>
        <v>Ja</v>
      </c>
      <c r="FM108" s="43" t="str">
        <f t="shared" si="139"/>
        <v>Optie</v>
      </c>
      <c r="FN108" s="43" t="str">
        <f t="shared" si="139"/>
        <v>Optie</v>
      </c>
      <c r="FO108" s="43" t="str">
        <f t="shared" si="140"/>
        <v>Optie</v>
      </c>
      <c r="FP108" s="43" t="str">
        <f t="shared" si="140"/>
        <v>Optie</v>
      </c>
      <c r="FQ108" s="43" t="str">
        <f t="shared" si="140"/>
        <v>Nee</v>
      </c>
      <c r="FR108" s="43" t="str">
        <f t="shared" si="140"/>
        <v>Optie</v>
      </c>
      <c r="FS108" s="43" t="str">
        <f t="shared" si="140"/>
        <v>Ja</v>
      </c>
      <c r="FT108" s="43" t="str">
        <f t="shared" si="140"/>
        <v>Ja</v>
      </c>
      <c r="FU108" s="43" t="str">
        <f t="shared" si="140"/>
        <v>Ja</v>
      </c>
      <c r="FV108" s="43" t="str">
        <f t="shared" si="140"/>
        <v>Ja</v>
      </c>
      <c r="FW108" s="43" t="str">
        <f t="shared" si="140"/>
        <v>Optie</v>
      </c>
      <c r="FX108" s="43" t="str">
        <f t="shared" si="140"/>
        <v>Ja</v>
      </c>
      <c r="FY108" s="43" t="str">
        <f t="shared" si="141"/>
        <v>Ja</v>
      </c>
      <c r="FZ108" s="43" t="str">
        <f t="shared" si="141"/>
        <v>Ja</v>
      </c>
      <c r="GA108" s="43" t="str">
        <f t="shared" si="141"/>
        <v>Ja</v>
      </c>
      <c r="GB108" s="43" t="str">
        <f t="shared" si="141"/>
        <v>Ja</v>
      </c>
      <c r="GC108" s="43" t="str">
        <f t="shared" si="141"/>
        <v>Ja</v>
      </c>
      <c r="GD108" s="43" t="str">
        <f t="shared" si="141"/>
        <v>Ja</v>
      </c>
      <c r="GE108" s="43" t="str">
        <f t="shared" si="141"/>
        <v>Ja</v>
      </c>
      <c r="GF108" s="43" t="str">
        <f t="shared" si="141"/>
        <v>Nee</v>
      </c>
    </row>
    <row r="109" spans="1:188" x14ac:dyDescent="0.3">
      <c r="A109" s="43"/>
      <c r="B109" s="47" t="s">
        <v>581</v>
      </c>
      <c r="C109" s="47" t="s">
        <v>337</v>
      </c>
      <c r="D109" s="43" t="s">
        <v>337</v>
      </c>
      <c r="E109" s="45" t="s">
        <v>337</v>
      </c>
      <c r="F109" s="43" t="s">
        <v>337</v>
      </c>
      <c r="G109" s="43" t="s">
        <v>495</v>
      </c>
      <c r="H109" s="43" t="s">
        <v>497</v>
      </c>
      <c r="I109" s="119" t="s">
        <v>337</v>
      </c>
      <c r="J109" s="119" t="s">
        <v>834</v>
      </c>
      <c r="K109" s="119" t="s">
        <v>846</v>
      </c>
      <c r="L109" s="50">
        <v>27</v>
      </c>
      <c r="M109" s="119"/>
      <c r="N109" s="119"/>
      <c r="O109" s="119"/>
      <c r="P109" s="129" t="s">
        <v>507</v>
      </c>
      <c r="Q109" s="43" t="str">
        <f t="shared" si="125"/>
        <v>Ja</v>
      </c>
      <c r="R109" s="43" t="str">
        <f t="shared" si="125"/>
        <v>Ja</v>
      </c>
      <c r="S109" s="43" t="str">
        <f t="shared" si="125"/>
        <v>Optie</v>
      </c>
      <c r="T109" s="43" t="str">
        <f t="shared" si="125"/>
        <v>Ja</v>
      </c>
      <c r="U109" s="43" t="str">
        <f t="shared" si="125"/>
        <v>Ja</v>
      </c>
      <c r="V109" s="43" t="str">
        <f t="shared" si="125"/>
        <v>Ja</v>
      </c>
      <c r="W109" s="43" t="str">
        <f t="shared" si="125"/>
        <v>Nee</v>
      </c>
      <c r="X109" s="43" t="str">
        <f t="shared" si="125"/>
        <v>Ja</v>
      </c>
      <c r="Y109" s="43" t="str">
        <f t="shared" si="125"/>
        <v>Nee</v>
      </c>
      <c r="Z109" s="43" t="str">
        <f t="shared" si="125"/>
        <v>Nee</v>
      </c>
      <c r="AA109" s="43" t="str">
        <f t="shared" si="126"/>
        <v>Optie</v>
      </c>
      <c r="AB109" s="43" t="str">
        <f t="shared" si="126"/>
        <v>Nee</v>
      </c>
      <c r="AC109" s="43" t="str">
        <f t="shared" si="126"/>
        <v>Nvt</v>
      </c>
      <c r="AD109" s="43" t="str">
        <f t="shared" si="126"/>
        <v>Nvt</v>
      </c>
      <c r="AE109" s="43" t="str">
        <f t="shared" si="126"/>
        <v>Nvt</v>
      </c>
      <c r="AF109" s="43" t="str">
        <f t="shared" si="126"/>
        <v>Nvt</v>
      </c>
      <c r="AG109" s="43" t="str">
        <f t="shared" si="126"/>
        <v>Nvt</v>
      </c>
      <c r="AH109" s="43" t="str">
        <f t="shared" si="126"/>
        <v>Nvt</v>
      </c>
      <c r="AI109" s="43" t="str">
        <f t="shared" si="126"/>
        <v>Nvt</v>
      </c>
      <c r="AJ109" s="43" t="str">
        <f t="shared" si="126"/>
        <v>Nvt</v>
      </c>
      <c r="AK109" s="43" t="str">
        <f t="shared" si="127"/>
        <v>Nvt</v>
      </c>
      <c r="AL109" s="43" t="str">
        <f t="shared" si="127"/>
        <v>Nvt</v>
      </c>
      <c r="AM109" s="43" t="str">
        <f t="shared" si="127"/>
        <v>Nvt</v>
      </c>
      <c r="AN109" s="43" t="str">
        <f t="shared" si="127"/>
        <v>Nvt</v>
      </c>
      <c r="AO109" s="43" t="str">
        <f t="shared" si="127"/>
        <v>Nvt</v>
      </c>
      <c r="AP109" s="43" t="str">
        <f t="shared" si="127"/>
        <v>Nvt</v>
      </c>
      <c r="AQ109" s="43" t="str">
        <f t="shared" si="127"/>
        <v>Nvt</v>
      </c>
      <c r="AR109" s="43" t="str">
        <f t="shared" si="127"/>
        <v>Nvt</v>
      </c>
      <c r="AS109" s="43" t="str">
        <f t="shared" si="127"/>
        <v>Nvt</v>
      </c>
      <c r="AT109" s="43" t="str">
        <f t="shared" si="127"/>
        <v>Nvt</v>
      </c>
      <c r="AU109" s="43" t="str">
        <f t="shared" si="128"/>
        <v>Nvt</v>
      </c>
      <c r="AV109" s="43" t="str">
        <f t="shared" si="128"/>
        <v>Nvt</v>
      </c>
      <c r="AW109" s="43" t="str">
        <f t="shared" si="128"/>
        <v>Nvt</v>
      </c>
      <c r="AX109" s="43" t="str">
        <f t="shared" si="128"/>
        <v>Ja</v>
      </c>
      <c r="AY109" s="43" t="str">
        <f t="shared" si="128"/>
        <v>Ja</v>
      </c>
      <c r="AZ109" s="43" t="str">
        <f t="shared" si="128"/>
        <v>Nee</v>
      </c>
      <c r="BA109" s="43" t="str">
        <f t="shared" si="128"/>
        <v>Ja</v>
      </c>
      <c r="BB109" s="43" t="str">
        <f t="shared" si="128"/>
        <v>Ja</v>
      </c>
      <c r="BC109" s="43" t="str">
        <f t="shared" si="128"/>
        <v>Optie</v>
      </c>
      <c r="BD109" s="43" t="str">
        <f t="shared" si="128"/>
        <v>Ja</v>
      </c>
      <c r="BE109" s="43" t="str">
        <f t="shared" si="128"/>
        <v>Ja</v>
      </c>
      <c r="BF109" s="43" t="str">
        <f t="shared" si="128"/>
        <v>Nvt</v>
      </c>
      <c r="BG109" s="43" t="str">
        <f t="shared" si="128"/>
        <v>Nvt</v>
      </c>
      <c r="BH109" s="129" t="s">
        <v>878</v>
      </c>
      <c r="BI109" s="43" t="str">
        <f t="shared" si="129"/>
        <v>Ja</v>
      </c>
      <c r="BJ109" s="43" t="str">
        <f t="shared" si="129"/>
        <v>Ja</v>
      </c>
      <c r="BK109" s="43" t="str">
        <f t="shared" si="129"/>
        <v>Optie</v>
      </c>
      <c r="BL109" s="43" t="str">
        <f t="shared" si="129"/>
        <v>Ja</v>
      </c>
      <c r="BM109" s="43" t="str">
        <f t="shared" si="129"/>
        <v>Ja</v>
      </c>
      <c r="BN109" s="43" t="str">
        <f t="shared" si="129"/>
        <v>Ja</v>
      </c>
      <c r="BO109" s="43" t="str">
        <f t="shared" si="129"/>
        <v>Nee</v>
      </c>
      <c r="BP109" s="43" t="str">
        <f t="shared" si="129"/>
        <v>Ja</v>
      </c>
      <c r="BQ109" s="43" t="str">
        <f t="shared" si="129"/>
        <v>Nee</v>
      </c>
      <c r="BR109" s="43" t="str">
        <f t="shared" si="129"/>
        <v>Nee</v>
      </c>
      <c r="BS109" s="43" t="str">
        <f t="shared" si="130"/>
        <v>Ja</v>
      </c>
      <c r="BT109" s="43" t="str">
        <f t="shared" si="130"/>
        <v>Ja</v>
      </c>
      <c r="BU109" s="43" t="str">
        <f t="shared" si="130"/>
        <v>Ja</v>
      </c>
      <c r="BV109" s="43" t="str">
        <f t="shared" si="130"/>
        <v>Ja</v>
      </c>
      <c r="BW109" s="43" t="str">
        <f t="shared" si="130"/>
        <v>Ja</v>
      </c>
      <c r="BX109" s="43" t="str">
        <f t="shared" si="130"/>
        <v>Nee</v>
      </c>
      <c r="BY109" s="43" t="str">
        <f t="shared" si="130"/>
        <v>Ja</v>
      </c>
      <c r="BZ109" s="43" t="str">
        <f t="shared" si="130"/>
        <v>Optie</v>
      </c>
      <c r="CA109" s="43" t="str">
        <f t="shared" si="130"/>
        <v>Ja</v>
      </c>
      <c r="CB109" s="43" t="str">
        <f t="shared" si="130"/>
        <v>Ja</v>
      </c>
      <c r="CC109" s="43" t="str">
        <f t="shared" si="131"/>
        <v>Nee</v>
      </c>
      <c r="CD109" s="43" t="str">
        <f t="shared" si="131"/>
        <v>Ja</v>
      </c>
      <c r="CE109" s="43" t="str">
        <f t="shared" si="131"/>
        <v>Nee</v>
      </c>
      <c r="CF109" s="43" t="str">
        <f t="shared" si="131"/>
        <v>Nvt</v>
      </c>
      <c r="CG109" s="43" t="str">
        <f t="shared" si="131"/>
        <v>Nvt</v>
      </c>
      <c r="CH109" s="43" t="str">
        <f t="shared" si="131"/>
        <v>Nvt</v>
      </c>
      <c r="CI109" s="43" t="str">
        <f t="shared" si="131"/>
        <v>Nvt</v>
      </c>
      <c r="CJ109" s="43" t="str">
        <f t="shared" si="131"/>
        <v>Nvt</v>
      </c>
      <c r="CK109" s="43" t="str">
        <f t="shared" si="131"/>
        <v>Nvt</v>
      </c>
      <c r="CL109" s="43" t="str">
        <f t="shared" si="131"/>
        <v>Nvt</v>
      </c>
      <c r="CM109" s="43" t="str">
        <f t="shared" si="132"/>
        <v>Nvt</v>
      </c>
      <c r="CN109" s="43" t="str">
        <f t="shared" si="132"/>
        <v>Nvt</v>
      </c>
      <c r="CO109" s="43" t="str">
        <f t="shared" si="132"/>
        <v>Nvt</v>
      </c>
      <c r="CP109" s="43" t="str">
        <f t="shared" si="132"/>
        <v>Nvt</v>
      </c>
      <c r="CQ109" s="43" t="str">
        <f t="shared" si="132"/>
        <v>Nvt</v>
      </c>
      <c r="CR109" s="43" t="str">
        <f t="shared" si="132"/>
        <v>Nvt</v>
      </c>
      <c r="CS109" s="43" t="str">
        <f t="shared" si="132"/>
        <v>Nvt</v>
      </c>
      <c r="CT109" s="43" t="str">
        <f t="shared" si="132"/>
        <v>Nvt</v>
      </c>
      <c r="CU109" s="43" t="str">
        <f t="shared" si="132"/>
        <v>Nvt</v>
      </c>
      <c r="CV109" s="43" t="str">
        <f t="shared" si="132"/>
        <v>Nvt</v>
      </c>
      <c r="CW109" s="43" t="str">
        <f t="shared" si="133"/>
        <v>Nvt</v>
      </c>
      <c r="CX109" s="43" t="str">
        <f t="shared" si="133"/>
        <v>Nvt</v>
      </c>
      <c r="CY109" s="43" t="str">
        <f t="shared" si="133"/>
        <v>Nvt</v>
      </c>
      <c r="CZ109" s="43" t="str">
        <f t="shared" si="133"/>
        <v>Nvt</v>
      </c>
      <c r="DA109" s="43" t="str">
        <f t="shared" si="133"/>
        <v>Nvt</v>
      </c>
      <c r="DB109" s="43" t="str">
        <f t="shared" si="133"/>
        <v>Nvt</v>
      </c>
      <c r="DC109" s="43" t="str">
        <f t="shared" si="133"/>
        <v>Nvt</v>
      </c>
      <c r="DD109" s="43" t="str">
        <f t="shared" si="133"/>
        <v>Nvt</v>
      </c>
      <c r="DE109" s="43" t="str">
        <f t="shared" si="133"/>
        <v>Nvt</v>
      </c>
      <c r="DF109" s="43" t="str">
        <f t="shared" si="133"/>
        <v>Nvt</v>
      </c>
      <c r="DG109" s="43" t="str">
        <f t="shared" si="134"/>
        <v>Nvt</v>
      </c>
      <c r="DH109" s="43" t="str">
        <f t="shared" si="134"/>
        <v>Nvt</v>
      </c>
      <c r="DI109" s="43" t="str">
        <f t="shared" si="134"/>
        <v>Nvt</v>
      </c>
      <c r="DJ109" s="43" t="str">
        <f t="shared" si="134"/>
        <v>Nvt</v>
      </c>
      <c r="DK109" s="43" t="str">
        <f t="shared" si="134"/>
        <v>Nvt</v>
      </c>
      <c r="DL109" s="43" t="str">
        <f t="shared" si="134"/>
        <v>Nvt</v>
      </c>
      <c r="DM109" s="43" t="str">
        <f t="shared" si="134"/>
        <v>Nvt</v>
      </c>
      <c r="DN109" s="43" t="str">
        <f t="shared" si="134"/>
        <v>Nvt</v>
      </c>
      <c r="DO109" s="43" t="str">
        <f t="shared" si="134"/>
        <v>Nvt</v>
      </c>
      <c r="DP109" s="43" t="str">
        <f t="shared" si="134"/>
        <v>Nvt</v>
      </c>
      <c r="DQ109" s="43" t="str">
        <f t="shared" si="135"/>
        <v>Nvt</v>
      </c>
      <c r="DR109" s="43" t="str">
        <f t="shared" si="135"/>
        <v>Nvt</v>
      </c>
      <c r="DS109" s="43" t="str">
        <f t="shared" si="135"/>
        <v>Nvt</v>
      </c>
      <c r="DT109" s="43" t="str">
        <f t="shared" si="135"/>
        <v>Nvt</v>
      </c>
      <c r="DU109" s="43" t="str">
        <f t="shared" si="135"/>
        <v>Nvt</v>
      </c>
      <c r="DV109" s="43" t="str">
        <f t="shared" si="135"/>
        <v>Nvt</v>
      </c>
      <c r="DW109" s="43" t="str">
        <f t="shared" si="135"/>
        <v>Nvt</v>
      </c>
      <c r="DX109" s="43" t="str">
        <f t="shared" si="135"/>
        <v>Nvt</v>
      </c>
      <c r="DY109" s="43" t="str">
        <f t="shared" si="135"/>
        <v>Nvt</v>
      </c>
      <c r="DZ109" s="43" t="str">
        <f t="shared" si="135"/>
        <v>Nvt</v>
      </c>
      <c r="EA109" s="43" t="str">
        <f t="shared" si="136"/>
        <v>Nvt</v>
      </c>
      <c r="EB109" s="43" t="str">
        <f t="shared" si="136"/>
        <v>Nvt</v>
      </c>
      <c r="EC109" s="43" t="str">
        <f t="shared" si="136"/>
        <v>Nvt</v>
      </c>
      <c r="ED109" s="43" t="str">
        <f t="shared" si="136"/>
        <v>Ja</v>
      </c>
      <c r="EE109" s="43" t="str">
        <f t="shared" si="136"/>
        <v>Ja</v>
      </c>
      <c r="EF109" s="43" t="str">
        <f t="shared" si="136"/>
        <v>Ja</v>
      </c>
      <c r="EG109" s="43" t="str">
        <f t="shared" si="136"/>
        <v>Nee</v>
      </c>
      <c r="EH109" s="43" t="str">
        <f t="shared" si="136"/>
        <v>Nvt</v>
      </c>
      <c r="EI109" s="43" t="str">
        <f t="shared" si="136"/>
        <v>Nvt</v>
      </c>
      <c r="EJ109" s="43" t="str">
        <f t="shared" si="136"/>
        <v>Nvt</v>
      </c>
      <c r="EK109" s="43" t="str">
        <f t="shared" si="137"/>
        <v>Nvt</v>
      </c>
      <c r="EL109" s="43" t="str">
        <f t="shared" si="137"/>
        <v>Nvt</v>
      </c>
      <c r="EM109" s="43" t="str">
        <f t="shared" si="137"/>
        <v>Nee</v>
      </c>
      <c r="EN109" s="43" t="str">
        <f t="shared" si="137"/>
        <v>Nvt</v>
      </c>
      <c r="EO109" s="43" t="str">
        <f t="shared" si="137"/>
        <v>Nee</v>
      </c>
      <c r="EP109" s="43" t="str">
        <f t="shared" si="137"/>
        <v>Nvt</v>
      </c>
      <c r="EQ109" s="43" t="str">
        <f t="shared" si="137"/>
        <v>Nee</v>
      </c>
      <c r="ER109" s="43" t="str">
        <f t="shared" si="137"/>
        <v>Nee</v>
      </c>
      <c r="ES109" s="43" t="str">
        <f t="shared" si="137"/>
        <v>Nvt</v>
      </c>
      <c r="ET109" s="43" t="str">
        <f t="shared" si="137"/>
        <v>Nvt</v>
      </c>
      <c r="EU109" s="43" t="str">
        <f t="shared" si="138"/>
        <v>Nvt</v>
      </c>
      <c r="EV109" s="43" t="str">
        <f t="shared" si="138"/>
        <v>Nvt</v>
      </c>
      <c r="EW109" s="43" t="str">
        <f t="shared" si="138"/>
        <v>Nee</v>
      </c>
      <c r="EX109" s="43" t="str">
        <f t="shared" si="138"/>
        <v>Nvt</v>
      </c>
      <c r="EY109" s="43" t="str">
        <f t="shared" si="138"/>
        <v>Nvt</v>
      </c>
      <c r="EZ109" s="43" t="str">
        <f t="shared" si="138"/>
        <v>Nvt</v>
      </c>
      <c r="FA109" s="43" t="str">
        <f t="shared" si="138"/>
        <v>Nvt</v>
      </c>
      <c r="FB109" s="43" t="str">
        <f t="shared" si="138"/>
        <v>Nvt</v>
      </c>
      <c r="FC109" s="43" t="str">
        <f t="shared" si="138"/>
        <v>Nvt</v>
      </c>
      <c r="FD109" s="43" t="str">
        <f t="shared" si="138"/>
        <v>Nee</v>
      </c>
      <c r="FE109" s="43" t="str">
        <f t="shared" si="139"/>
        <v>Nvt</v>
      </c>
      <c r="FF109" s="43" t="str">
        <f t="shared" si="139"/>
        <v>Nvt</v>
      </c>
      <c r="FG109" s="43" t="str">
        <f t="shared" si="139"/>
        <v>Nvt</v>
      </c>
      <c r="FH109" s="43" t="str">
        <f t="shared" si="139"/>
        <v>Ja</v>
      </c>
      <c r="FI109" s="43" t="str">
        <f t="shared" si="139"/>
        <v>Ja</v>
      </c>
      <c r="FJ109" s="43" t="str">
        <f t="shared" si="139"/>
        <v>Ja</v>
      </c>
      <c r="FK109" s="43" t="str">
        <f t="shared" si="139"/>
        <v>Ja</v>
      </c>
      <c r="FL109" s="43" t="str">
        <f t="shared" si="139"/>
        <v>Ja</v>
      </c>
      <c r="FM109" s="43" t="str">
        <f t="shared" si="139"/>
        <v>Optie</v>
      </c>
      <c r="FN109" s="43" t="str">
        <f t="shared" si="139"/>
        <v>Optie</v>
      </c>
      <c r="FO109" s="43" t="str">
        <f t="shared" si="140"/>
        <v>Nee</v>
      </c>
      <c r="FP109" s="43" t="str">
        <f t="shared" si="140"/>
        <v>Optie</v>
      </c>
      <c r="FQ109" s="43" t="str">
        <f t="shared" si="140"/>
        <v>Nee</v>
      </c>
      <c r="FR109" s="43" t="str">
        <f t="shared" si="140"/>
        <v>Nee</v>
      </c>
      <c r="FS109" s="43" t="str">
        <f t="shared" si="140"/>
        <v>Nvt</v>
      </c>
      <c r="FT109" s="43" t="str">
        <f t="shared" si="140"/>
        <v>Nvt</v>
      </c>
      <c r="FU109" s="43" t="str">
        <f t="shared" si="140"/>
        <v>Nvt</v>
      </c>
      <c r="FV109" s="43" t="str">
        <f t="shared" si="140"/>
        <v>Nvt</v>
      </c>
      <c r="FW109" s="43" t="str">
        <f t="shared" si="140"/>
        <v>Nvt</v>
      </c>
      <c r="FX109" s="43" t="str">
        <f t="shared" si="140"/>
        <v>Nvt</v>
      </c>
      <c r="FY109" s="43" t="str">
        <f t="shared" si="141"/>
        <v>Ja</v>
      </c>
      <c r="FZ109" s="43" t="str">
        <f t="shared" si="141"/>
        <v>Ja</v>
      </c>
      <c r="GA109" s="43" t="str">
        <f t="shared" si="141"/>
        <v>Ja</v>
      </c>
      <c r="GB109" s="43" t="str">
        <f t="shared" si="141"/>
        <v>Ja</v>
      </c>
      <c r="GC109" s="43" t="str">
        <f t="shared" si="141"/>
        <v>Ja</v>
      </c>
      <c r="GD109" s="43" t="str">
        <f t="shared" si="141"/>
        <v>Ja</v>
      </c>
      <c r="GE109" s="43" t="str">
        <f t="shared" si="141"/>
        <v>Ja</v>
      </c>
      <c r="GF109" s="43" t="str">
        <f t="shared" si="141"/>
        <v>Nee</v>
      </c>
    </row>
    <row r="111" spans="1:188" x14ac:dyDescent="0.3">
      <c r="I111" t="s">
        <v>338</v>
      </c>
      <c r="O111" t="s">
        <v>338</v>
      </c>
      <c r="Q111">
        <f t="shared" ref="Q111:AA114" si="142">COUNTIF(Q$34:Q$109,$O111)</f>
        <v>76</v>
      </c>
      <c r="R111">
        <f t="shared" si="142"/>
        <v>76</v>
      </c>
      <c r="S111">
        <f t="shared" si="142"/>
        <v>0</v>
      </c>
      <c r="T111">
        <f t="shared" si="142"/>
        <v>76</v>
      </c>
      <c r="U111">
        <f t="shared" si="142"/>
        <v>76</v>
      </c>
      <c r="V111">
        <f t="shared" si="142"/>
        <v>76</v>
      </c>
      <c r="W111">
        <f t="shared" si="142"/>
        <v>0</v>
      </c>
      <c r="X111">
        <f t="shared" si="142"/>
        <v>76</v>
      </c>
      <c r="Y111">
        <f t="shared" si="142"/>
        <v>0</v>
      </c>
      <c r="Z111">
        <f t="shared" si="142"/>
        <v>0</v>
      </c>
      <c r="AA111">
        <f t="shared" si="142"/>
        <v>0</v>
      </c>
      <c r="AB111">
        <f t="shared" ref="AB111:CD114" si="143">COUNTIF(AB$34:AB$109,$O111)</f>
        <v>0</v>
      </c>
      <c r="AC111">
        <f t="shared" si="143"/>
        <v>0</v>
      </c>
      <c r="AD111">
        <f t="shared" si="143"/>
        <v>0</v>
      </c>
      <c r="AE111">
        <f t="shared" si="143"/>
        <v>0</v>
      </c>
      <c r="AF111">
        <f t="shared" si="143"/>
        <v>0</v>
      </c>
      <c r="AG111">
        <f t="shared" si="143"/>
        <v>0</v>
      </c>
      <c r="AH111">
        <f t="shared" si="143"/>
        <v>0</v>
      </c>
      <c r="AI111">
        <f t="shared" si="143"/>
        <v>0</v>
      </c>
      <c r="AJ111">
        <f t="shared" si="143"/>
        <v>0</v>
      </c>
      <c r="AK111">
        <f t="shared" si="143"/>
        <v>0</v>
      </c>
      <c r="AL111">
        <f t="shared" si="143"/>
        <v>0</v>
      </c>
      <c r="AM111">
        <f t="shared" si="143"/>
        <v>0</v>
      </c>
      <c r="AN111">
        <f t="shared" si="143"/>
        <v>0</v>
      </c>
      <c r="AO111">
        <f t="shared" si="143"/>
        <v>0</v>
      </c>
      <c r="AP111">
        <f t="shared" si="143"/>
        <v>0</v>
      </c>
      <c r="AQ111">
        <f t="shared" si="143"/>
        <v>0</v>
      </c>
      <c r="AR111">
        <f t="shared" si="143"/>
        <v>0</v>
      </c>
      <c r="AS111">
        <f t="shared" si="143"/>
        <v>0</v>
      </c>
      <c r="AT111">
        <f t="shared" si="143"/>
        <v>0</v>
      </c>
      <c r="AU111">
        <f t="shared" si="143"/>
        <v>0</v>
      </c>
      <c r="AV111">
        <f t="shared" si="143"/>
        <v>0</v>
      </c>
      <c r="AW111">
        <f t="shared" si="143"/>
        <v>0</v>
      </c>
      <c r="AX111">
        <f t="shared" si="143"/>
        <v>76</v>
      </c>
      <c r="AY111">
        <f t="shared" si="143"/>
        <v>76</v>
      </c>
      <c r="AZ111">
        <f t="shared" si="143"/>
        <v>0</v>
      </c>
      <c r="BA111">
        <f t="shared" si="143"/>
        <v>76</v>
      </c>
      <c r="BB111">
        <f t="shared" si="143"/>
        <v>76</v>
      </c>
      <c r="BC111">
        <f t="shared" si="143"/>
        <v>0</v>
      </c>
      <c r="BD111">
        <f t="shared" si="143"/>
        <v>76</v>
      </c>
      <c r="BE111">
        <f t="shared" si="143"/>
        <v>76</v>
      </c>
      <c r="BF111">
        <f t="shared" si="143"/>
        <v>0</v>
      </c>
      <c r="BG111">
        <f t="shared" si="143"/>
        <v>0</v>
      </c>
      <c r="BI111">
        <f t="shared" si="143"/>
        <v>76</v>
      </c>
      <c r="BJ111">
        <f t="shared" si="143"/>
        <v>76</v>
      </c>
      <c r="BK111">
        <f t="shared" si="143"/>
        <v>0</v>
      </c>
      <c r="BL111">
        <f t="shared" si="143"/>
        <v>76</v>
      </c>
      <c r="BM111">
        <f t="shared" si="143"/>
        <v>76</v>
      </c>
      <c r="BN111">
        <f t="shared" si="143"/>
        <v>76</v>
      </c>
      <c r="BO111">
        <f t="shared" si="143"/>
        <v>0</v>
      </c>
      <c r="BP111">
        <f t="shared" si="143"/>
        <v>76</v>
      </c>
      <c r="BQ111">
        <f t="shared" si="143"/>
        <v>0</v>
      </c>
      <c r="BR111">
        <f t="shared" si="143"/>
        <v>0</v>
      </c>
      <c r="BS111">
        <f t="shared" si="143"/>
        <v>76</v>
      </c>
      <c r="BT111">
        <f t="shared" si="143"/>
        <v>76</v>
      </c>
      <c r="BU111">
        <f t="shared" si="143"/>
        <v>76</v>
      </c>
      <c r="BV111">
        <f t="shared" si="143"/>
        <v>76</v>
      </c>
      <c r="BW111">
        <f t="shared" si="143"/>
        <v>76</v>
      </c>
      <c r="BX111">
        <f t="shared" si="143"/>
        <v>42</v>
      </c>
      <c r="BY111">
        <f t="shared" si="143"/>
        <v>76</v>
      </c>
      <c r="BZ111">
        <f t="shared" si="143"/>
        <v>0</v>
      </c>
      <c r="CA111">
        <f t="shared" si="143"/>
        <v>76</v>
      </c>
      <c r="CB111">
        <f t="shared" si="143"/>
        <v>76</v>
      </c>
      <c r="CC111">
        <f t="shared" si="143"/>
        <v>0</v>
      </c>
      <c r="CD111">
        <f t="shared" si="143"/>
        <v>76</v>
      </c>
      <c r="CE111">
        <f t="shared" ref="CE111:CN114" si="144">COUNTIF(CE$34:CE$109,$O111)</f>
        <v>0</v>
      </c>
      <c r="CF111">
        <f t="shared" si="144"/>
        <v>0</v>
      </c>
      <c r="CG111">
        <f t="shared" si="144"/>
        <v>0</v>
      </c>
      <c r="CH111">
        <f t="shared" si="144"/>
        <v>0</v>
      </c>
      <c r="CI111">
        <f t="shared" si="144"/>
        <v>0</v>
      </c>
      <c r="CJ111">
        <f t="shared" si="144"/>
        <v>0</v>
      </c>
      <c r="CK111">
        <f t="shared" si="144"/>
        <v>0</v>
      </c>
      <c r="CL111">
        <f t="shared" si="144"/>
        <v>0</v>
      </c>
      <c r="CM111">
        <f t="shared" si="144"/>
        <v>0</v>
      </c>
      <c r="CN111">
        <f t="shared" si="144"/>
        <v>0</v>
      </c>
      <c r="CO111">
        <f t="shared" ref="CO111:EC114" si="145">COUNTIF(CO$34:CO$109,$O111)</f>
        <v>0</v>
      </c>
      <c r="CP111">
        <f t="shared" si="145"/>
        <v>0</v>
      </c>
      <c r="CQ111">
        <f t="shared" si="145"/>
        <v>0</v>
      </c>
      <c r="CR111">
        <f t="shared" si="145"/>
        <v>0</v>
      </c>
      <c r="CS111">
        <f t="shared" si="145"/>
        <v>0</v>
      </c>
      <c r="CT111">
        <f t="shared" si="145"/>
        <v>0</v>
      </c>
      <c r="CU111">
        <f t="shared" si="145"/>
        <v>0</v>
      </c>
      <c r="CV111">
        <f t="shared" si="145"/>
        <v>0</v>
      </c>
      <c r="CW111">
        <f t="shared" si="145"/>
        <v>0</v>
      </c>
      <c r="CX111">
        <f t="shared" si="145"/>
        <v>0</v>
      </c>
      <c r="CY111">
        <f t="shared" si="145"/>
        <v>0</v>
      </c>
      <c r="CZ111">
        <f t="shared" si="145"/>
        <v>0</v>
      </c>
      <c r="DA111">
        <f t="shared" si="145"/>
        <v>0</v>
      </c>
      <c r="DB111">
        <f t="shared" si="145"/>
        <v>0</v>
      </c>
      <c r="DC111">
        <f t="shared" si="145"/>
        <v>0</v>
      </c>
      <c r="DD111">
        <f t="shared" si="145"/>
        <v>0</v>
      </c>
      <c r="DE111">
        <f t="shared" si="145"/>
        <v>0</v>
      </c>
      <c r="DF111">
        <f t="shared" si="145"/>
        <v>0</v>
      </c>
      <c r="DG111">
        <f t="shared" si="145"/>
        <v>0</v>
      </c>
      <c r="DH111">
        <f t="shared" si="145"/>
        <v>0</v>
      </c>
      <c r="DI111">
        <f t="shared" si="145"/>
        <v>0</v>
      </c>
      <c r="DJ111">
        <f t="shared" si="145"/>
        <v>0</v>
      </c>
      <c r="DK111">
        <f t="shared" si="145"/>
        <v>0</v>
      </c>
      <c r="DL111">
        <f t="shared" si="145"/>
        <v>0</v>
      </c>
      <c r="DM111">
        <f t="shared" si="145"/>
        <v>0</v>
      </c>
      <c r="DN111">
        <f t="shared" si="145"/>
        <v>0</v>
      </c>
      <c r="DO111">
        <f t="shared" si="145"/>
        <v>0</v>
      </c>
      <c r="DP111">
        <f t="shared" si="145"/>
        <v>0</v>
      </c>
      <c r="DQ111">
        <f t="shared" si="145"/>
        <v>0</v>
      </c>
      <c r="DR111">
        <f t="shared" si="145"/>
        <v>0</v>
      </c>
      <c r="DS111">
        <f t="shared" si="145"/>
        <v>0</v>
      </c>
      <c r="DT111">
        <f t="shared" si="145"/>
        <v>0</v>
      </c>
      <c r="DU111">
        <f t="shared" si="145"/>
        <v>0</v>
      </c>
      <c r="DV111">
        <f t="shared" si="145"/>
        <v>0</v>
      </c>
      <c r="DW111">
        <f t="shared" si="145"/>
        <v>0</v>
      </c>
      <c r="DX111">
        <f t="shared" si="145"/>
        <v>0</v>
      </c>
      <c r="DY111">
        <f t="shared" si="145"/>
        <v>0</v>
      </c>
      <c r="DZ111">
        <f t="shared" si="145"/>
        <v>0</v>
      </c>
      <c r="EA111">
        <f t="shared" si="145"/>
        <v>0</v>
      </c>
      <c r="EB111">
        <f t="shared" si="145"/>
        <v>0</v>
      </c>
      <c r="EC111">
        <f t="shared" si="145"/>
        <v>0</v>
      </c>
      <c r="ED111">
        <f t="shared" ref="ED111:FK114" si="146">COUNTIF(ED$34:ED$109,$O111)</f>
        <v>76</v>
      </c>
      <c r="EE111">
        <f t="shared" si="146"/>
        <v>76</v>
      </c>
      <c r="EF111">
        <f t="shared" si="146"/>
        <v>76</v>
      </c>
      <c r="EG111">
        <f t="shared" si="146"/>
        <v>0</v>
      </c>
      <c r="EH111">
        <f t="shared" si="146"/>
        <v>43</v>
      </c>
      <c r="EI111">
        <f t="shared" si="146"/>
        <v>43</v>
      </c>
      <c r="EJ111">
        <f t="shared" si="146"/>
        <v>43</v>
      </c>
      <c r="EK111">
        <f t="shared" si="146"/>
        <v>43</v>
      </c>
      <c r="EL111">
        <f t="shared" si="146"/>
        <v>43</v>
      </c>
      <c r="EM111">
        <f t="shared" si="146"/>
        <v>0</v>
      </c>
      <c r="EN111">
        <f t="shared" si="146"/>
        <v>43</v>
      </c>
      <c r="EO111">
        <f t="shared" si="146"/>
        <v>42</v>
      </c>
      <c r="EP111">
        <f t="shared" si="146"/>
        <v>42</v>
      </c>
      <c r="EQ111">
        <f t="shared" si="146"/>
        <v>0</v>
      </c>
      <c r="ER111">
        <f t="shared" si="146"/>
        <v>0</v>
      </c>
      <c r="ES111">
        <f t="shared" si="146"/>
        <v>0</v>
      </c>
      <c r="ET111">
        <f t="shared" si="146"/>
        <v>0</v>
      </c>
      <c r="EU111">
        <f t="shared" si="146"/>
        <v>0</v>
      </c>
      <c r="EV111">
        <f t="shared" si="146"/>
        <v>0</v>
      </c>
      <c r="EW111">
        <f t="shared" si="146"/>
        <v>38</v>
      </c>
      <c r="EX111">
        <f t="shared" si="146"/>
        <v>42</v>
      </c>
      <c r="EY111">
        <f t="shared" si="146"/>
        <v>42</v>
      </c>
      <c r="EZ111">
        <f t="shared" si="146"/>
        <v>0</v>
      </c>
      <c r="FA111">
        <f t="shared" si="146"/>
        <v>42</v>
      </c>
      <c r="FB111">
        <f t="shared" si="146"/>
        <v>42</v>
      </c>
      <c r="FC111">
        <f t="shared" si="146"/>
        <v>42</v>
      </c>
      <c r="FD111">
        <f t="shared" si="146"/>
        <v>0</v>
      </c>
      <c r="FE111">
        <f t="shared" si="146"/>
        <v>38</v>
      </c>
      <c r="FF111">
        <f t="shared" si="146"/>
        <v>38</v>
      </c>
      <c r="FG111">
        <f t="shared" si="146"/>
        <v>0</v>
      </c>
      <c r="FH111">
        <f t="shared" si="146"/>
        <v>76</v>
      </c>
      <c r="FI111">
        <f t="shared" si="146"/>
        <v>76</v>
      </c>
      <c r="FJ111">
        <f t="shared" si="146"/>
        <v>76</v>
      </c>
      <c r="FK111">
        <f t="shared" si="146"/>
        <v>76</v>
      </c>
      <c r="FL111">
        <f t="shared" ref="FL111:GF114" si="147">COUNTIF(FL$34:FL$109,$O111)</f>
        <v>76</v>
      </c>
      <c r="FM111">
        <f t="shared" si="147"/>
        <v>0</v>
      </c>
      <c r="FN111">
        <f t="shared" si="147"/>
        <v>0</v>
      </c>
      <c r="FO111">
        <f t="shared" si="147"/>
        <v>0</v>
      </c>
      <c r="FP111">
        <f t="shared" si="147"/>
        <v>0</v>
      </c>
      <c r="FQ111">
        <f t="shared" si="147"/>
        <v>0</v>
      </c>
      <c r="FR111">
        <f t="shared" si="147"/>
        <v>0</v>
      </c>
      <c r="FS111">
        <f t="shared" si="147"/>
        <v>61</v>
      </c>
      <c r="FT111">
        <f t="shared" si="147"/>
        <v>61</v>
      </c>
      <c r="FU111">
        <f t="shared" si="147"/>
        <v>61</v>
      </c>
      <c r="FV111">
        <f t="shared" si="147"/>
        <v>61</v>
      </c>
      <c r="FW111">
        <f t="shared" si="147"/>
        <v>0</v>
      </c>
      <c r="FX111">
        <f t="shared" si="147"/>
        <v>61</v>
      </c>
      <c r="FY111">
        <f t="shared" si="147"/>
        <v>76</v>
      </c>
      <c r="FZ111">
        <f t="shared" si="147"/>
        <v>76</v>
      </c>
      <c r="GA111">
        <f t="shared" si="147"/>
        <v>76</v>
      </c>
      <c r="GB111">
        <f t="shared" si="147"/>
        <v>76</v>
      </c>
      <c r="GC111">
        <f t="shared" si="147"/>
        <v>76</v>
      </c>
      <c r="GD111">
        <f t="shared" si="147"/>
        <v>76</v>
      </c>
      <c r="GE111">
        <f t="shared" si="147"/>
        <v>76</v>
      </c>
      <c r="GF111">
        <f t="shared" si="147"/>
        <v>0</v>
      </c>
    </row>
    <row r="112" spans="1:188" x14ac:dyDescent="0.3">
      <c r="I112" t="s">
        <v>340</v>
      </c>
      <c r="O112" t="s">
        <v>340</v>
      </c>
      <c r="Q112">
        <f t="shared" si="142"/>
        <v>0</v>
      </c>
      <c r="R112">
        <f t="shared" si="142"/>
        <v>0</v>
      </c>
      <c r="S112">
        <f t="shared" si="142"/>
        <v>76</v>
      </c>
      <c r="T112">
        <f t="shared" si="142"/>
        <v>0</v>
      </c>
      <c r="U112">
        <f t="shared" si="142"/>
        <v>0</v>
      </c>
      <c r="V112">
        <f t="shared" si="142"/>
        <v>0</v>
      </c>
      <c r="W112">
        <f t="shared" si="142"/>
        <v>0</v>
      </c>
      <c r="X112">
        <f t="shared" si="142"/>
        <v>0</v>
      </c>
      <c r="Y112">
        <f t="shared" si="142"/>
        <v>0</v>
      </c>
      <c r="Z112">
        <f t="shared" si="142"/>
        <v>0</v>
      </c>
      <c r="AA112">
        <f t="shared" si="142"/>
        <v>76</v>
      </c>
      <c r="AB112">
        <f t="shared" si="143"/>
        <v>0</v>
      </c>
      <c r="AC112">
        <f t="shared" si="143"/>
        <v>0</v>
      </c>
      <c r="AD112">
        <f t="shared" si="143"/>
        <v>0</v>
      </c>
      <c r="AE112">
        <f t="shared" si="143"/>
        <v>0</v>
      </c>
      <c r="AF112">
        <f t="shared" si="143"/>
        <v>0</v>
      </c>
      <c r="AG112">
        <f t="shared" si="143"/>
        <v>0</v>
      </c>
      <c r="AH112">
        <f t="shared" si="143"/>
        <v>0</v>
      </c>
      <c r="AI112">
        <f t="shared" si="143"/>
        <v>0</v>
      </c>
      <c r="AJ112">
        <f t="shared" si="143"/>
        <v>0</v>
      </c>
      <c r="AK112">
        <f t="shared" si="143"/>
        <v>0</v>
      </c>
      <c r="AL112">
        <f t="shared" si="143"/>
        <v>0</v>
      </c>
      <c r="AM112">
        <f t="shared" si="143"/>
        <v>0</v>
      </c>
      <c r="AN112">
        <f t="shared" si="143"/>
        <v>0</v>
      </c>
      <c r="AO112">
        <f t="shared" si="143"/>
        <v>0</v>
      </c>
      <c r="AP112">
        <f t="shared" si="143"/>
        <v>0</v>
      </c>
      <c r="AQ112">
        <f t="shared" si="143"/>
        <v>0</v>
      </c>
      <c r="AR112">
        <f t="shared" si="143"/>
        <v>0</v>
      </c>
      <c r="AS112">
        <f t="shared" si="143"/>
        <v>0</v>
      </c>
      <c r="AT112">
        <f t="shared" si="143"/>
        <v>0</v>
      </c>
      <c r="AU112">
        <f t="shared" si="143"/>
        <v>0</v>
      </c>
      <c r="AV112">
        <f t="shared" si="143"/>
        <v>0</v>
      </c>
      <c r="AW112">
        <f t="shared" si="143"/>
        <v>0</v>
      </c>
      <c r="AX112">
        <f t="shared" si="143"/>
        <v>0</v>
      </c>
      <c r="AY112">
        <f t="shared" si="143"/>
        <v>0</v>
      </c>
      <c r="AZ112">
        <f t="shared" si="143"/>
        <v>0</v>
      </c>
      <c r="BA112">
        <f t="shared" si="143"/>
        <v>0</v>
      </c>
      <c r="BB112">
        <f t="shared" si="143"/>
        <v>0</v>
      </c>
      <c r="BC112">
        <f t="shared" si="143"/>
        <v>76</v>
      </c>
      <c r="BD112">
        <f t="shared" si="143"/>
        <v>0</v>
      </c>
      <c r="BE112">
        <f t="shared" si="143"/>
        <v>0</v>
      </c>
      <c r="BF112">
        <f t="shared" si="143"/>
        <v>0</v>
      </c>
      <c r="BG112">
        <f t="shared" si="143"/>
        <v>0</v>
      </c>
      <c r="BI112">
        <f t="shared" si="143"/>
        <v>0</v>
      </c>
      <c r="BJ112">
        <f t="shared" si="143"/>
        <v>0</v>
      </c>
      <c r="BK112">
        <f t="shared" si="143"/>
        <v>76</v>
      </c>
      <c r="BL112">
        <f t="shared" si="143"/>
        <v>0</v>
      </c>
      <c r="BM112">
        <f t="shared" si="143"/>
        <v>0</v>
      </c>
      <c r="BN112">
        <f t="shared" si="143"/>
        <v>0</v>
      </c>
      <c r="BO112">
        <f t="shared" si="143"/>
        <v>0</v>
      </c>
      <c r="BP112">
        <f t="shared" si="143"/>
        <v>0</v>
      </c>
      <c r="BQ112">
        <f t="shared" si="143"/>
        <v>0</v>
      </c>
      <c r="BR112">
        <f t="shared" si="143"/>
        <v>0</v>
      </c>
      <c r="BS112">
        <f t="shared" si="143"/>
        <v>0</v>
      </c>
      <c r="BT112">
        <f t="shared" si="143"/>
        <v>0</v>
      </c>
      <c r="BU112">
        <f t="shared" si="143"/>
        <v>0</v>
      </c>
      <c r="BV112">
        <f t="shared" si="143"/>
        <v>0</v>
      </c>
      <c r="BW112">
        <f t="shared" si="143"/>
        <v>0</v>
      </c>
      <c r="BX112">
        <f t="shared" si="143"/>
        <v>1</v>
      </c>
      <c r="BY112">
        <f t="shared" si="143"/>
        <v>0</v>
      </c>
      <c r="BZ112">
        <f t="shared" si="143"/>
        <v>76</v>
      </c>
      <c r="CA112">
        <f t="shared" si="143"/>
        <v>0</v>
      </c>
      <c r="CB112">
        <f t="shared" si="143"/>
        <v>0</v>
      </c>
      <c r="CC112">
        <f t="shared" si="143"/>
        <v>0</v>
      </c>
      <c r="CD112">
        <f t="shared" si="143"/>
        <v>0</v>
      </c>
      <c r="CE112">
        <f t="shared" si="144"/>
        <v>0</v>
      </c>
      <c r="CF112">
        <f t="shared" si="144"/>
        <v>0</v>
      </c>
      <c r="CG112">
        <f t="shared" si="144"/>
        <v>0</v>
      </c>
      <c r="CH112">
        <f t="shared" si="144"/>
        <v>0</v>
      </c>
      <c r="CI112">
        <f t="shared" si="144"/>
        <v>0</v>
      </c>
      <c r="CJ112">
        <f t="shared" si="144"/>
        <v>0</v>
      </c>
      <c r="CK112">
        <f t="shared" si="144"/>
        <v>0</v>
      </c>
      <c r="CL112">
        <f t="shared" si="144"/>
        <v>0</v>
      </c>
      <c r="CM112">
        <f t="shared" si="144"/>
        <v>0</v>
      </c>
      <c r="CN112">
        <f t="shared" si="144"/>
        <v>0</v>
      </c>
      <c r="CO112">
        <f t="shared" si="145"/>
        <v>0</v>
      </c>
      <c r="CP112">
        <f t="shared" si="145"/>
        <v>0</v>
      </c>
      <c r="CQ112">
        <f t="shared" si="145"/>
        <v>0</v>
      </c>
      <c r="CR112">
        <f t="shared" si="145"/>
        <v>0</v>
      </c>
      <c r="CS112">
        <f t="shared" si="145"/>
        <v>0</v>
      </c>
      <c r="CT112">
        <f t="shared" si="145"/>
        <v>0</v>
      </c>
      <c r="CU112">
        <f t="shared" si="145"/>
        <v>0</v>
      </c>
      <c r="CV112">
        <f t="shared" si="145"/>
        <v>0</v>
      </c>
      <c r="CW112">
        <f t="shared" si="145"/>
        <v>0</v>
      </c>
      <c r="CX112">
        <f t="shared" si="145"/>
        <v>0</v>
      </c>
      <c r="CY112">
        <f t="shared" si="145"/>
        <v>0</v>
      </c>
      <c r="CZ112">
        <f t="shared" si="145"/>
        <v>0</v>
      </c>
      <c r="DA112">
        <f t="shared" si="145"/>
        <v>0</v>
      </c>
      <c r="DB112">
        <f t="shared" si="145"/>
        <v>0</v>
      </c>
      <c r="DC112">
        <f t="shared" si="145"/>
        <v>0</v>
      </c>
      <c r="DD112">
        <f t="shared" si="145"/>
        <v>0</v>
      </c>
      <c r="DE112">
        <f t="shared" si="145"/>
        <v>0</v>
      </c>
      <c r="DF112">
        <f t="shared" si="145"/>
        <v>0</v>
      </c>
      <c r="DG112">
        <f t="shared" si="145"/>
        <v>0</v>
      </c>
      <c r="DH112">
        <f t="shared" si="145"/>
        <v>0</v>
      </c>
      <c r="DI112">
        <f t="shared" si="145"/>
        <v>0</v>
      </c>
      <c r="DJ112">
        <f t="shared" si="145"/>
        <v>0</v>
      </c>
      <c r="DK112">
        <f t="shared" si="145"/>
        <v>0</v>
      </c>
      <c r="DL112">
        <f t="shared" si="145"/>
        <v>0</v>
      </c>
      <c r="DM112">
        <f t="shared" si="145"/>
        <v>0</v>
      </c>
      <c r="DN112">
        <f t="shared" si="145"/>
        <v>0</v>
      </c>
      <c r="DO112">
        <f t="shared" si="145"/>
        <v>0</v>
      </c>
      <c r="DP112">
        <f t="shared" si="145"/>
        <v>0</v>
      </c>
      <c r="DQ112">
        <f t="shared" si="145"/>
        <v>0</v>
      </c>
      <c r="DR112">
        <f t="shared" si="145"/>
        <v>0</v>
      </c>
      <c r="DS112">
        <f t="shared" si="145"/>
        <v>0</v>
      </c>
      <c r="DT112">
        <f t="shared" si="145"/>
        <v>0</v>
      </c>
      <c r="DU112">
        <f t="shared" si="145"/>
        <v>0</v>
      </c>
      <c r="DV112">
        <f t="shared" si="145"/>
        <v>0</v>
      </c>
      <c r="DW112">
        <f t="shared" si="145"/>
        <v>0</v>
      </c>
      <c r="DX112">
        <f t="shared" si="145"/>
        <v>0</v>
      </c>
      <c r="DY112">
        <f t="shared" si="145"/>
        <v>0</v>
      </c>
      <c r="DZ112">
        <f t="shared" si="145"/>
        <v>0</v>
      </c>
      <c r="EA112">
        <f t="shared" si="145"/>
        <v>0</v>
      </c>
      <c r="EB112">
        <f t="shared" si="145"/>
        <v>0</v>
      </c>
      <c r="EC112">
        <f t="shared" si="145"/>
        <v>0</v>
      </c>
      <c r="ED112">
        <f t="shared" si="146"/>
        <v>0</v>
      </c>
      <c r="EE112">
        <f t="shared" si="146"/>
        <v>0</v>
      </c>
      <c r="EF112">
        <f t="shared" si="146"/>
        <v>0</v>
      </c>
      <c r="EG112">
        <f t="shared" si="146"/>
        <v>43</v>
      </c>
      <c r="EH112">
        <f t="shared" si="146"/>
        <v>0</v>
      </c>
      <c r="EI112">
        <f t="shared" si="146"/>
        <v>0</v>
      </c>
      <c r="EJ112">
        <f t="shared" si="146"/>
        <v>0</v>
      </c>
      <c r="EK112">
        <f t="shared" si="146"/>
        <v>0</v>
      </c>
      <c r="EL112">
        <f t="shared" si="146"/>
        <v>0</v>
      </c>
      <c r="EM112">
        <f t="shared" si="146"/>
        <v>43</v>
      </c>
      <c r="EN112">
        <f t="shared" si="146"/>
        <v>0</v>
      </c>
      <c r="EO112">
        <f t="shared" si="146"/>
        <v>0</v>
      </c>
      <c r="EP112">
        <f t="shared" si="146"/>
        <v>0</v>
      </c>
      <c r="EQ112">
        <f t="shared" si="146"/>
        <v>42</v>
      </c>
      <c r="ER112">
        <f t="shared" si="146"/>
        <v>0</v>
      </c>
      <c r="ES112">
        <f t="shared" si="146"/>
        <v>0</v>
      </c>
      <c r="ET112">
        <f t="shared" si="146"/>
        <v>0</v>
      </c>
      <c r="EU112">
        <f t="shared" si="146"/>
        <v>0</v>
      </c>
      <c r="EV112">
        <f t="shared" si="146"/>
        <v>0</v>
      </c>
      <c r="EW112">
        <f t="shared" si="146"/>
        <v>4</v>
      </c>
      <c r="EX112">
        <f t="shared" si="146"/>
        <v>0</v>
      </c>
      <c r="EY112">
        <f t="shared" si="146"/>
        <v>0</v>
      </c>
      <c r="EZ112">
        <f t="shared" si="146"/>
        <v>42</v>
      </c>
      <c r="FA112">
        <f t="shared" si="146"/>
        <v>0</v>
      </c>
      <c r="FB112">
        <f t="shared" si="146"/>
        <v>0</v>
      </c>
      <c r="FC112">
        <f t="shared" si="146"/>
        <v>0</v>
      </c>
      <c r="FD112">
        <f t="shared" si="146"/>
        <v>38</v>
      </c>
      <c r="FE112">
        <f t="shared" si="146"/>
        <v>0</v>
      </c>
      <c r="FF112">
        <f t="shared" si="146"/>
        <v>0</v>
      </c>
      <c r="FG112">
        <f t="shared" si="146"/>
        <v>38</v>
      </c>
      <c r="FH112">
        <f t="shared" si="146"/>
        <v>0</v>
      </c>
      <c r="FI112">
        <f t="shared" si="146"/>
        <v>0</v>
      </c>
      <c r="FJ112">
        <f t="shared" si="146"/>
        <v>0</v>
      </c>
      <c r="FK112">
        <f t="shared" si="146"/>
        <v>0</v>
      </c>
      <c r="FL112">
        <f t="shared" si="147"/>
        <v>0</v>
      </c>
      <c r="FM112">
        <f t="shared" si="147"/>
        <v>76</v>
      </c>
      <c r="FN112">
        <f t="shared" si="147"/>
        <v>76</v>
      </c>
      <c r="FO112">
        <f t="shared" si="147"/>
        <v>66</v>
      </c>
      <c r="FP112">
        <f t="shared" si="147"/>
        <v>76</v>
      </c>
      <c r="FQ112">
        <f t="shared" si="147"/>
        <v>0</v>
      </c>
      <c r="FR112">
        <f t="shared" si="147"/>
        <v>61</v>
      </c>
      <c r="FS112">
        <f t="shared" si="147"/>
        <v>0</v>
      </c>
      <c r="FT112">
        <f t="shared" si="147"/>
        <v>0</v>
      </c>
      <c r="FU112">
        <f t="shared" si="147"/>
        <v>0</v>
      </c>
      <c r="FV112">
        <f t="shared" si="147"/>
        <v>0</v>
      </c>
      <c r="FW112">
        <f t="shared" si="147"/>
        <v>61</v>
      </c>
      <c r="FX112">
        <f t="shared" si="147"/>
        <v>0</v>
      </c>
      <c r="FY112">
        <f t="shared" si="147"/>
        <v>0</v>
      </c>
      <c r="FZ112">
        <f t="shared" si="147"/>
        <v>0</v>
      </c>
      <c r="GA112">
        <f t="shared" si="147"/>
        <v>0</v>
      </c>
      <c r="GB112">
        <f t="shared" si="147"/>
        <v>0</v>
      </c>
      <c r="GC112">
        <f t="shared" si="147"/>
        <v>0</v>
      </c>
      <c r="GD112">
        <f t="shared" si="147"/>
        <v>0</v>
      </c>
      <c r="GE112">
        <f t="shared" si="147"/>
        <v>0</v>
      </c>
      <c r="GF112">
        <f t="shared" si="147"/>
        <v>0</v>
      </c>
    </row>
    <row r="113" spans="9:188" x14ac:dyDescent="0.3">
      <c r="I113" t="s">
        <v>341</v>
      </c>
      <c r="O113" t="s">
        <v>341</v>
      </c>
      <c r="Q113">
        <f t="shared" si="142"/>
        <v>0</v>
      </c>
      <c r="R113">
        <f t="shared" si="142"/>
        <v>0</v>
      </c>
      <c r="S113">
        <f t="shared" si="142"/>
        <v>0</v>
      </c>
      <c r="T113">
        <f t="shared" si="142"/>
        <v>0</v>
      </c>
      <c r="U113">
        <f t="shared" si="142"/>
        <v>0</v>
      </c>
      <c r="V113">
        <f t="shared" si="142"/>
        <v>0</v>
      </c>
      <c r="W113">
        <f t="shared" si="142"/>
        <v>76</v>
      </c>
      <c r="X113">
        <f t="shared" si="142"/>
        <v>0</v>
      </c>
      <c r="Y113">
        <f t="shared" si="142"/>
        <v>76</v>
      </c>
      <c r="Z113">
        <f t="shared" si="142"/>
        <v>76</v>
      </c>
      <c r="AA113">
        <f t="shared" si="142"/>
        <v>0</v>
      </c>
      <c r="AB113">
        <f t="shared" si="143"/>
        <v>76</v>
      </c>
      <c r="AC113">
        <f t="shared" si="143"/>
        <v>0</v>
      </c>
      <c r="AD113">
        <f t="shared" si="143"/>
        <v>0</v>
      </c>
      <c r="AE113">
        <f t="shared" si="143"/>
        <v>0</v>
      </c>
      <c r="AF113">
        <f t="shared" si="143"/>
        <v>0</v>
      </c>
      <c r="AG113">
        <f t="shared" si="143"/>
        <v>0</v>
      </c>
      <c r="AH113">
        <f t="shared" si="143"/>
        <v>0</v>
      </c>
      <c r="AI113">
        <f t="shared" si="143"/>
        <v>0</v>
      </c>
      <c r="AJ113">
        <f t="shared" si="143"/>
        <v>0</v>
      </c>
      <c r="AK113">
        <f t="shared" si="143"/>
        <v>0</v>
      </c>
      <c r="AL113">
        <f t="shared" si="143"/>
        <v>0</v>
      </c>
      <c r="AM113">
        <f t="shared" si="143"/>
        <v>0</v>
      </c>
      <c r="AN113">
        <f t="shared" si="143"/>
        <v>0</v>
      </c>
      <c r="AO113">
        <f t="shared" si="143"/>
        <v>0</v>
      </c>
      <c r="AP113">
        <f t="shared" si="143"/>
        <v>0</v>
      </c>
      <c r="AQ113">
        <f t="shared" si="143"/>
        <v>0</v>
      </c>
      <c r="AR113">
        <f t="shared" si="143"/>
        <v>0</v>
      </c>
      <c r="AS113">
        <f t="shared" si="143"/>
        <v>0</v>
      </c>
      <c r="AT113">
        <f t="shared" si="143"/>
        <v>0</v>
      </c>
      <c r="AU113">
        <f t="shared" si="143"/>
        <v>0</v>
      </c>
      <c r="AV113">
        <f t="shared" si="143"/>
        <v>0</v>
      </c>
      <c r="AW113">
        <f t="shared" si="143"/>
        <v>0</v>
      </c>
      <c r="AX113">
        <f t="shared" si="143"/>
        <v>0</v>
      </c>
      <c r="AY113">
        <f t="shared" si="143"/>
        <v>0</v>
      </c>
      <c r="AZ113">
        <f t="shared" si="143"/>
        <v>76</v>
      </c>
      <c r="BA113">
        <f t="shared" si="143"/>
        <v>0</v>
      </c>
      <c r="BB113">
        <f t="shared" si="143"/>
        <v>0</v>
      </c>
      <c r="BC113">
        <f t="shared" si="143"/>
        <v>0</v>
      </c>
      <c r="BD113">
        <f t="shared" si="143"/>
        <v>0</v>
      </c>
      <c r="BE113">
        <f t="shared" si="143"/>
        <v>0</v>
      </c>
      <c r="BF113">
        <f t="shared" si="143"/>
        <v>0</v>
      </c>
      <c r="BG113">
        <f t="shared" si="143"/>
        <v>0</v>
      </c>
      <c r="BI113">
        <f t="shared" si="143"/>
        <v>0</v>
      </c>
      <c r="BJ113">
        <f t="shared" si="143"/>
        <v>0</v>
      </c>
      <c r="BK113">
        <f t="shared" si="143"/>
        <v>0</v>
      </c>
      <c r="BL113">
        <f t="shared" si="143"/>
        <v>0</v>
      </c>
      <c r="BM113">
        <f t="shared" si="143"/>
        <v>0</v>
      </c>
      <c r="BN113">
        <f t="shared" si="143"/>
        <v>0</v>
      </c>
      <c r="BO113">
        <f t="shared" si="143"/>
        <v>76</v>
      </c>
      <c r="BP113">
        <f t="shared" si="143"/>
        <v>0</v>
      </c>
      <c r="BQ113">
        <f t="shared" si="143"/>
        <v>76</v>
      </c>
      <c r="BR113">
        <f t="shared" si="143"/>
        <v>76</v>
      </c>
      <c r="BS113">
        <f t="shared" si="143"/>
        <v>0</v>
      </c>
      <c r="BT113">
        <f t="shared" si="143"/>
        <v>0</v>
      </c>
      <c r="BU113">
        <f t="shared" si="143"/>
        <v>0</v>
      </c>
      <c r="BV113">
        <f t="shared" si="143"/>
        <v>0</v>
      </c>
      <c r="BW113">
        <f t="shared" si="143"/>
        <v>0</v>
      </c>
      <c r="BX113">
        <f t="shared" si="143"/>
        <v>33</v>
      </c>
      <c r="BY113">
        <f t="shared" si="143"/>
        <v>0</v>
      </c>
      <c r="BZ113">
        <f t="shared" si="143"/>
        <v>0</v>
      </c>
      <c r="CA113">
        <f t="shared" si="143"/>
        <v>0</v>
      </c>
      <c r="CB113">
        <f t="shared" si="143"/>
        <v>0</v>
      </c>
      <c r="CC113">
        <f t="shared" si="143"/>
        <v>76</v>
      </c>
      <c r="CD113">
        <f t="shared" si="143"/>
        <v>0</v>
      </c>
      <c r="CE113">
        <f t="shared" si="144"/>
        <v>76</v>
      </c>
      <c r="CF113">
        <f t="shared" si="144"/>
        <v>0</v>
      </c>
      <c r="CG113">
        <f t="shared" si="144"/>
        <v>0</v>
      </c>
      <c r="CH113">
        <f t="shared" si="144"/>
        <v>0</v>
      </c>
      <c r="CI113">
        <f t="shared" si="144"/>
        <v>0</v>
      </c>
      <c r="CJ113">
        <f t="shared" si="144"/>
        <v>0</v>
      </c>
      <c r="CK113">
        <f t="shared" si="144"/>
        <v>0</v>
      </c>
      <c r="CL113">
        <f t="shared" si="144"/>
        <v>0</v>
      </c>
      <c r="CM113">
        <f t="shared" si="144"/>
        <v>0</v>
      </c>
      <c r="CN113">
        <f t="shared" si="144"/>
        <v>0</v>
      </c>
      <c r="CO113">
        <f t="shared" si="145"/>
        <v>0</v>
      </c>
      <c r="CP113">
        <f t="shared" si="145"/>
        <v>0</v>
      </c>
      <c r="CQ113">
        <f t="shared" si="145"/>
        <v>0</v>
      </c>
      <c r="CR113">
        <f t="shared" si="145"/>
        <v>0</v>
      </c>
      <c r="CS113">
        <f t="shared" si="145"/>
        <v>0</v>
      </c>
      <c r="CT113">
        <f t="shared" si="145"/>
        <v>0</v>
      </c>
      <c r="CU113">
        <f t="shared" si="145"/>
        <v>0</v>
      </c>
      <c r="CV113">
        <f t="shared" si="145"/>
        <v>0</v>
      </c>
      <c r="CW113">
        <f t="shared" si="145"/>
        <v>0</v>
      </c>
      <c r="CX113">
        <f t="shared" si="145"/>
        <v>0</v>
      </c>
      <c r="CY113">
        <f t="shared" si="145"/>
        <v>0</v>
      </c>
      <c r="CZ113">
        <f t="shared" si="145"/>
        <v>0</v>
      </c>
      <c r="DA113">
        <f t="shared" si="145"/>
        <v>0</v>
      </c>
      <c r="DB113">
        <f t="shared" si="145"/>
        <v>0</v>
      </c>
      <c r="DC113">
        <f t="shared" si="145"/>
        <v>0</v>
      </c>
      <c r="DD113">
        <f t="shared" si="145"/>
        <v>0</v>
      </c>
      <c r="DE113">
        <f t="shared" si="145"/>
        <v>0</v>
      </c>
      <c r="DF113">
        <f t="shared" si="145"/>
        <v>0</v>
      </c>
      <c r="DG113">
        <f t="shared" si="145"/>
        <v>0</v>
      </c>
      <c r="DH113">
        <f t="shared" si="145"/>
        <v>0</v>
      </c>
      <c r="DI113">
        <f t="shared" si="145"/>
        <v>0</v>
      </c>
      <c r="DJ113">
        <f t="shared" si="145"/>
        <v>0</v>
      </c>
      <c r="DK113">
        <f t="shared" si="145"/>
        <v>0</v>
      </c>
      <c r="DL113">
        <f t="shared" si="145"/>
        <v>0</v>
      </c>
      <c r="DM113">
        <f t="shared" si="145"/>
        <v>0</v>
      </c>
      <c r="DN113">
        <f t="shared" si="145"/>
        <v>0</v>
      </c>
      <c r="DO113">
        <f t="shared" si="145"/>
        <v>0</v>
      </c>
      <c r="DP113">
        <f t="shared" si="145"/>
        <v>0</v>
      </c>
      <c r="DQ113">
        <f t="shared" si="145"/>
        <v>0</v>
      </c>
      <c r="DR113">
        <f t="shared" si="145"/>
        <v>0</v>
      </c>
      <c r="DS113">
        <f t="shared" si="145"/>
        <v>0</v>
      </c>
      <c r="DT113">
        <f t="shared" si="145"/>
        <v>0</v>
      </c>
      <c r="DU113">
        <f t="shared" si="145"/>
        <v>0</v>
      </c>
      <c r="DV113">
        <f t="shared" si="145"/>
        <v>0</v>
      </c>
      <c r="DW113">
        <f t="shared" si="145"/>
        <v>0</v>
      </c>
      <c r="DX113">
        <f t="shared" si="145"/>
        <v>0</v>
      </c>
      <c r="DY113">
        <f t="shared" si="145"/>
        <v>0</v>
      </c>
      <c r="DZ113">
        <f t="shared" si="145"/>
        <v>0</v>
      </c>
      <c r="EA113">
        <f t="shared" si="145"/>
        <v>0</v>
      </c>
      <c r="EB113">
        <f t="shared" si="145"/>
        <v>0</v>
      </c>
      <c r="EC113">
        <f t="shared" si="145"/>
        <v>0</v>
      </c>
      <c r="ED113">
        <f t="shared" si="146"/>
        <v>0</v>
      </c>
      <c r="EE113">
        <f t="shared" si="146"/>
        <v>0</v>
      </c>
      <c r="EF113">
        <f t="shared" si="146"/>
        <v>0</v>
      </c>
      <c r="EG113">
        <f t="shared" si="146"/>
        <v>33</v>
      </c>
      <c r="EH113">
        <f t="shared" si="146"/>
        <v>0</v>
      </c>
      <c r="EI113">
        <f t="shared" si="146"/>
        <v>0</v>
      </c>
      <c r="EJ113">
        <f t="shared" si="146"/>
        <v>0</v>
      </c>
      <c r="EK113">
        <f t="shared" si="146"/>
        <v>0</v>
      </c>
      <c r="EL113">
        <f t="shared" si="146"/>
        <v>0</v>
      </c>
      <c r="EM113">
        <f t="shared" si="146"/>
        <v>33</v>
      </c>
      <c r="EN113">
        <f t="shared" si="146"/>
        <v>0</v>
      </c>
      <c r="EO113">
        <f t="shared" si="146"/>
        <v>34</v>
      </c>
      <c r="EP113">
        <f t="shared" si="146"/>
        <v>0</v>
      </c>
      <c r="EQ113">
        <f t="shared" si="146"/>
        <v>33</v>
      </c>
      <c r="ER113">
        <f t="shared" si="146"/>
        <v>76</v>
      </c>
      <c r="ES113">
        <f t="shared" si="146"/>
        <v>0</v>
      </c>
      <c r="ET113">
        <f t="shared" si="146"/>
        <v>0</v>
      </c>
      <c r="EU113">
        <f t="shared" si="146"/>
        <v>0</v>
      </c>
      <c r="EV113">
        <f t="shared" si="146"/>
        <v>0</v>
      </c>
      <c r="EW113">
        <f t="shared" si="146"/>
        <v>34</v>
      </c>
      <c r="EX113">
        <f t="shared" si="146"/>
        <v>0</v>
      </c>
      <c r="EY113">
        <f t="shared" si="146"/>
        <v>0</v>
      </c>
      <c r="EZ113">
        <f t="shared" si="146"/>
        <v>0</v>
      </c>
      <c r="FA113">
        <f t="shared" si="146"/>
        <v>0</v>
      </c>
      <c r="FB113">
        <f t="shared" si="146"/>
        <v>0</v>
      </c>
      <c r="FC113">
        <f t="shared" si="146"/>
        <v>0</v>
      </c>
      <c r="FD113">
        <f t="shared" si="146"/>
        <v>38</v>
      </c>
      <c r="FE113">
        <f t="shared" si="146"/>
        <v>0</v>
      </c>
      <c r="FF113">
        <f t="shared" si="146"/>
        <v>0</v>
      </c>
      <c r="FG113">
        <f t="shared" si="146"/>
        <v>0</v>
      </c>
      <c r="FH113">
        <f t="shared" si="146"/>
        <v>0</v>
      </c>
      <c r="FI113">
        <f t="shared" si="146"/>
        <v>0</v>
      </c>
      <c r="FJ113">
        <f t="shared" si="146"/>
        <v>0</v>
      </c>
      <c r="FK113">
        <f t="shared" si="146"/>
        <v>0</v>
      </c>
      <c r="FL113">
        <f t="shared" si="147"/>
        <v>0</v>
      </c>
      <c r="FM113">
        <f t="shared" si="147"/>
        <v>0</v>
      </c>
      <c r="FN113">
        <f t="shared" si="147"/>
        <v>0</v>
      </c>
      <c r="FO113">
        <f t="shared" si="147"/>
        <v>10</v>
      </c>
      <c r="FP113">
        <f t="shared" si="147"/>
        <v>0</v>
      </c>
      <c r="FQ113">
        <f t="shared" si="147"/>
        <v>76</v>
      </c>
      <c r="FR113">
        <f t="shared" si="147"/>
        <v>15</v>
      </c>
      <c r="FS113">
        <f t="shared" si="147"/>
        <v>0</v>
      </c>
      <c r="FT113">
        <f t="shared" si="147"/>
        <v>0</v>
      </c>
      <c r="FU113">
        <f t="shared" si="147"/>
        <v>0</v>
      </c>
      <c r="FV113">
        <f t="shared" si="147"/>
        <v>0</v>
      </c>
      <c r="FW113">
        <f t="shared" si="147"/>
        <v>0</v>
      </c>
      <c r="FX113">
        <f t="shared" si="147"/>
        <v>0</v>
      </c>
      <c r="FY113">
        <f t="shared" si="147"/>
        <v>0</v>
      </c>
      <c r="FZ113">
        <f t="shared" si="147"/>
        <v>0</v>
      </c>
      <c r="GA113">
        <f t="shared" si="147"/>
        <v>0</v>
      </c>
      <c r="GB113">
        <f t="shared" si="147"/>
        <v>0</v>
      </c>
      <c r="GC113">
        <f t="shared" si="147"/>
        <v>0</v>
      </c>
      <c r="GD113">
        <f t="shared" si="147"/>
        <v>0</v>
      </c>
      <c r="GE113">
        <f t="shared" si="147"/>
        <v>0</v>
      </c>
      <c r="GF113">
        <f t="shared" si="147"/>
        <v>76</v>
      </c>
    </row>
    <row r="114" spans="9:188" x14ac:dyDescent="0.3">
      <c r="I114" t="s">
        <v>339</v>
      </c>
      <c r="O114" t="s">
        <v>339</v>
      </c>
      <c r="Q114">
        <f t="shared" si="142"/>
        <v>0</v>
      </c>
      <c r="R114">
        <f t="shared" si="142"/>
        <v>0</v>
      </c>
      <c r="S114">
        <f t="shared" si="142"/>
        <v>0</v>
      </c>
      <c r="T114">
        <f t="shared" si="142"/>
        <v>0</v>
      </c>
      <c r="U114">
        <f t="shared" si="142"/>
        <v>0</v>
      </c>
      <c r="V114">
        <f t="shared" si="142"/>
        <v>0</v>
      </c>
      <c r="W114">
        <f t="shared" si="142"/>
        <v>0</v>
      </c>
      <c r="X114">
        <f t="shared" si="142"/>
        <v>0</v>
      </c>
      <c r="Y114">
        <f t="shared" si="142"/>
        <v>0</v>
      </c>
      <c r="Z114">
        <f t="shared" si="142"/>
        <v>0</v>
      </c>
      <c r="AA114">
        <f t="shared" si="142"/>
        <v>0</v>
      </c>
      <c r="AB114">
        <f t="shared" ref="AB114:AF114" si="148">COUNTIF(AB$34:AB$109,$O114)</f>
        <v>0</v>
      </c>
      <c r="AC114">
        <f t="shared" si="148"/>
        <v>76</v>
      </c>
      <c r="AD114">
        <f t="shared" si="148"/>
        <v>76</v>
      </c>
      <c r="AE114">
        <f t="shared" si="148"/>
        <v>76</v>
      </c>
      <c r="AF114">
        <f t="shared" si="148"/>
        <v>76</v>
      </c>
      <c r="AG114">
        <f t="shared" si="143"/>
        <v>76</v>
      </c>
      <c r="AH114">
        <f t="shared" si="143"/>
        <v>76</v>
      </c>
      <c r="AI114">
        <f t="shared" si="143"/>
        <v>76</v>
      </c>
      <c r="AJ114">
        <f t="shared" si="143"/>
        <v>76</v>
      </c>
      <c r="AK114">
        <f t="shared" si="143"/>
        <v>76</v>
      </c>
      <c r="AL114">
        <f t="shared" si="143"/>
        <v>76</v>
      </c>
      <c r="AM114">
        <f t="shared" si="143"/>
        <v>76</v>
      </c>
      <c r="AN114">
        <f t="shared" si="143"/>
        <v>76</v>
      </c>
      <c r="AO114">
        <f t="shared" si="143"/>
        <v>76</v>
      </c>
      <c r="AP114">
        <f t="shared" si="143"/>
        <v>76</v>
      </c>
      <c r="AQ114">
        <f t="shared" si="143"/>
        <v>76</v>
      </c>
      <c r="AR114">
        <f t="shared" si="143"/>
        <v>76</v>
      </c>
      <c r="AS114">
        <f t="shared" si="143"/>
        <v>76</v>
      </c>
      <c r="AT114">
        <f t="shared" si="143"/>
        <v>76</v>
      </c>
      <c r="AU114">
        <f t="shared" si="143"/>
        <v>76</v>
      </c>
      <c r="AV114">
        <f t="shared" si="143"/>
        <v>76</v>
      </c>
      <c r="AW114">
        <f t="shared" si="143"/>
        <v>76</v>
      </c>
      <c r="AX114">
        <f t="shared" si="143"/>
        <v>0</v>
      </c>
      <c r="AY114">
        <f t="shared" si="143"/>
        <v>0</v>
      </c>
      <c r="AZ114">
        <f t="shared" si="143"/>
        <v>0</v>
      </c>
      <c r="BA114">
        <f t="shared" si="143"/>
        <v>0</v>
      </c>
      <c r="BB114">
        <f t="shared" si="143"/>
        <v>0</v>
      </c>
      <c r="BC114">
        <f t="shared" si="143"/>
        <v>0</v>
      </c>
      <c r="BD114">
        <f t="shared" si="143"/>
        <v>0</v>
      </c>
      <c r="BE114">
        <f t="shared" si="143"/>
        <v>0</v>
      </c>
      <c r="BF114">
        <f t="shared" si="143"/>
        <v>76</v>
      </c>
      <c r="BG114">
        <f t="shared" si="143"/>
        <v>76</v>
      </c>
      <c r="BI114">
        <f t="shared" si="143"/>
        <v>0</v>
      </c>
      <c r="BJ114">
        <f t="shared" si="143"/>
        <v>0</v>
      </c>
      <c r="BK114">
        <f t="shared" si="143"/>
        <v>0</v>
      </c>
      <c r="BL114">
        <f t="shared" si="143"/>
        <v>0</v>
      </c>
      <c r="BM114">
        <f t="shared" si="143"/>
        <v>0</v>
      </c>
      <c r="BN114">
        <f t="shared" si="143"/>
        <v>0</v>
      </c>
      <c r="BO114">
        <f t="shared" si="143"/>
        <v>0</v>
      </c>
      <c r="BP114">
        <f t="shared" si="143"/>
        <v>0</v>
      </c>
      <c r="BQ114">
        <f t="shared" si="143"/>
        <v>0</v>
      </c>
      <c r="BR114">
        <f t="shared" si="143"/>
        <v>0</v>
      </c>
      <c r="BS114">
        <f t="shared" si="143"/>
        <v>0</v>
      </c>
      <c r="BT114">
        <f t="shared" si="143"/>
        <v>0</v>
      </c>
      <c r="BU114">
        <f t="shared" si="143"/>
        <v>0</v>
      </c>
      <c r="BV114">
        <f t="shared" si="143"/>
        <v>0</v>
      </c>
      <c r="BW114">
        <f t="shared" si="143"/>
        <v>0</v>
      </c>
      <c r="BX114">
        <f t="shared" si="143"/>
        <v>0</v>
      </c>
      <c r="BY114">
        <f t="shared" si="143"/>
        <v>0</v>
      </c>
      <c r="BZ114">
        <f t="shared" si="143"/>
        <v>0</v>
      </c>
      <c r="CA114">
        <f t="shared" si="143"/>
        <v>0</v>
      </c>
      <c r="CB114">
        <f t="shared" si="143"/>
        <v>0</v>
      </c>
      <c r="CC114">
        <f t="shared" si="143"/>
        <v>0</v>
      </c>
      <c r="CD114">
        <f t="shared" si="143"/>
        <v>0</v>
      </c>
      <c r="CE114">
        <f t="shared" si="144"/>
        <v>0</v>
      </c>
      <c r="CF114">
        <f t="shared" si="144"/>
        <v>76</v>
      </c>
      <c r="CG114">
        <f t="shared" si="144"/>
        <v>76</v>
      </c>
      <c r="CH114">
        <f t="shared" si="144"/>
        <v>76</v>
      </c>
      <c r="CI114">
        <f t="shared" si="144"/>
        <v>76</v>
      </c>
      <c r="CJ114">
        <f t="shared" si="144"/>
        <v>76</v>
      </c>
      <c r="CK114">
        <f t="shared" si="144"/>
        <v>76</v>
      </c>
      <c r="CL114">
        <f t="shared" si="144"/>
        <v>76</v>
      </c>
      <c r="CM114">
        <f t="shared" si="144"/>
        <v>76</v>
      </c>
      <c r="CN114">
        <f t="shared" si="144"/>
        <v>76</v>
      </c>
      <c r="CO114">
        <f t="shared" si="145"/>
        <v>76</v>
      </c>
      <c r="CP114">
        <f t="shared" si="145"/>
        <v>76</v>
      </c>
      <c r="CQ114">
        <f t="shared" si="145"/>
        <v>76</v>
      </c>
      <c r="CR114">
        <f t="shared" si="145"/>
        <v>76</v>
      </c>
      <c r="CS114">
        <f t="shared" si="145"/>
        <v>76</v>
      </c>
      <c r="CT114">
        <f t="shared" si="145"/>
        <v>76</v>
      </c>
      <c r="CU114">
        <f t="shared" si="145"/>
        <v>76</v>
      </c>
      <c r="CV114">
        <f t="shared" si="145"/>
        <v>76</v>
      </c>
      <c r="CW114">
        <f t="shared" si="145"/>
        <v>76</v>
      </c>
      <c r="CX114">
        <f t="shared" si="145"/>
        <v>76</v>
      </c>
      <c r="CY114">
        <f t="shared" si="145"/>
        <v>76</v>
      </c>
      <c r="CZ114">
        <f t="shared" si="145"/>
        <v>76</v>
      </c>
      <c r="DA114">
        <f t="shared" si="145"/>
        <v>76</v>
      </c>
      <c r="DB114">
        <f t="shared" si="145"/>
        <v>76</v>
      </c>
      <c r="DC114">
        <f t="shared" si="145"/>
        <v>76</v>
      </c>
      <c r="DD114">
        <f t="shared" si="145"/>
        <v>76</v>
      </c>
      <c r="DE114">
        <f t="shared" si="145"/>
        <v>76</v>
      </c>
      <c r="DF114">
        <f t="shared" si="145"/>
        <v>76</v>
      </c>
      <c r="DG114">
        <f t="shared" si="145"/>
        <v>76</v>
      </c>
      <c r="DH114">
        <f t="shared" si="145"/>
        <v>76</v>
      </c>
      <c r="DI114">
        <f t="shared" si="145"/>
        <v>76</v>
      </c>
      <c r="DJ114">
        <f t="shared" si="145"/>
        <v>76</v>
      </c>
      <c r="DK114">
        <f t="shared" si="145"/>
        <v>76</v>
      </c>
      <c r="DL114">
        <f t="shared" si="145"/>
        <v>76</v>
      </c>
      <c r="DM114">
        <f t="shared" si="145"/>
        <v>76</v>
      </c>
      <c r="DN114">
        <f t="shared" si="145"/>
        <v>76</v>
      </c>
      <c r="DO114">
        <f t="shared" si="145"/>
        <v>76</v>
      </c>
      <c r="DP114">
        <f t="shared" si="145"/>
        <v>76</v>
      </c>
      <c r="DQ114">
        <f t="shared" si="145"/>
        <v>76</v>
      </c>
      <c r="DR114">
        <f t="shared" si="145"/>
        <v>76</v>
      </c>
      <c r="DS114">
        <f t="shared" si="145"/>
        <v>76</v>
      </c>
      <c r="DT114">
        <f t="shared" si="145"/>
        <v>76</v>
      </c>
      <c r="DU114">
        <f t="shared" si="145"/>
        <v>76</v>
      </c>
      <c r="DV114">
        <f t="shared" si="145"/>
        <v>76</v>
      </c>
      <c r="DW114">
        <f t="shared" si="145"/>
        <v>76</v>
      </c>
      <c r="DX114">
        <f t="shared" si="145"/>
        <v>76</v>
      </c>
      <c r="DY114">
        <f t="shared" si="145"/>
        <v>76</v>
      </c>
      <c r="DZ114">
        <f t="shared" si="145"/>
        <v>76</v>
      </c>
      <c r="EA114">
        <f t="shared" si="145"/>
        <v>76</v>
      </c>
      <c r="EB114">
        <f t="shared" si="145"/>
        <v>76</v>
      </c>
      <c r="EC114">
        <f t="shared" si="145"/>
        <v>76</v>
      </c>
      <c r="ED114">
        <f t="shared" si="146"/>
        <v>0</v>
      </c>
      <c r="EE114">
        <f t="shared" si="146"/>
        <v>0</v>
      </c>
      <c r="EF114">
        <f t="shared" si="146"/>
        <v>0</v>
      </c>
      <c r="EG114">
        <f t="shared" si="146"/>
        <v>0</v>
      </c>
      <c r="EH114">
        <f t="shared" si="146"/>
        <v>33</v>
      </c>
      <c r="EI114">
        <f t="shared" si="146"/>
        <v>33</v>
      </c>
      <c r="EJ114">
        <f t="shared" si="146"/>
        <v>33</v>
      </c>
      <c r="EK114">
        <f t="shared" si="146"/>
        <v>33</v>
      </c>
      <c r="EL114">
        <f t="shared" si="146"/>
        <v>33</v>
      </c>
      <c r="EM114">
        <f t="shared" si="146"/>
        <v>0</v>
      </c>
      <c r="EN114">
        <f t="shared" si="146"/>
        <v>33</v>
      </c>
      <c r="EO114">
        <f t="shared" si="146"/>
        <v>0</v>
      </c>
      <c r="EP114">
        <f t="shared" si="146"/>
        <v>34</v>
      </c>
      <c r="EQ114">
        <f t="shared" si="146"/>
        <v>1</v>
      </c>
      <c r="ER114">
        <f t="shared" si="146"/>
        <v>0</v>
      </c>
      <c r="ES114">
        <f t="shared" si="146"/>
        <v>76</v>
      </c>
      <c r="ET114">
        <f t="shared" si="146"/>
        <v>76</v>
      </c>
      <c r="EU114">
        <f t="shared" si="146"/>
        <v>76</v>
      </c>
      <c r="EV114">
        <f t="shared" si="146"/>
        <v>76</v>
      </c>
      <c r="EW114">
        <f t="shared" si="146"/>
        <v>0</v>
      </c>
      <c r="EX114">
        <f t="shared" si="146"/>
        <v>34</v>
      </c>
      <c r="EY114">
        <f t="shared" si="146"/>
        <v>34</v>
      </c>
      <c r="EZ114">
        <f t="shared" si="146"/>
        <v>34</v>
      </c>
      <c r="FA114">
        <f t="shared" si="146"/>
        <v>34</v>
      </c>
      <c r="FB114">
        <f t="shared" si="146"/>
        <v>34</v>
      </c>
      <c r="FC114">
        <f t="shared" si="146"/>
        <v>34</v>
      </c>
      <c r="FD114">
        <f t="shared" si="146"/>
        <v>0</v>
      </c>
      <c r="FE114">
        <f t="shared" si="146"/>
        <v>38</v>
      </c>
      <c r="FF114">
        <f t="shared" si="146"/>
        <v>38</v>
      </c>
      <c r="FG114">
        <f t="shared" si="146"/>
        <v>38</v>
      </c>
      <c r="FH114">
        <f t="shared" si="146"/>
        <v>0</v>
      </c>
      <c r="FI114">
        <f t="shared" si="146"/>
        <v>0</v>
      </c>
      <c r="FJ114">
        <f t="shared" si="146"/>
        <v>0</v>
      </c>
      <c r="FK114">
        <f t="shared" si="146"/>
        <v>0</v>
      </c>
      <c r="FL114">
        <f t="shared" si="147"/>
        <v>0</v>
      </c>
      <c r="FM114">
        <f t="shared" si="147"/>
        <v>0</v>
      </c>
      <c r="FN114">
        <f t="shared" si="147"/>
        <v>0</v>
      </c>
      <c r="FO114">
        <f t="shared" si="147"/>
        <v>0</v>
      </c>
      <c r="FP114">
        <f t="shared" si="147"/>
        <v>0</v>
      </c>
      <c r="FQ114">
        <f t="shared" si="147"/>
        <v>0</v>
      </c>
      <c r="FR114">
        <f t="shared" si="147"/>
        <v>0</v>
      </c>
      <c r="FS114">
        <f t="shared" si="147"/>
        <v>15</v>
      </c>
      <c r="FT114">
        <f t="shared" si="147"/>
        <v>15</v>
      </c>
      <c r="FU114">
        <f t="shared" si="147"/>
        <v>15</v>
      </c>
      <c r="FV114">
        <f t="shared" si="147"/>
        <v>15</v>
      </c>
      <c r="FW114">
        <f t="shared" si="147"/>
        <v>15</v>
      </c>
      <c r="FX114">
        <f t="shared" si="147"/>
        <v>15</v>
      </c>
      <c r="FY114">
        <f t="shared" si="147"/>
        <v>0</v>
      </c>
      <c r="FZ114">
        <f t="shared" si="147"/>
        <v>0</v>
      </c>
      <c r="GA114">
        <f t="shared" si="147"/>
        <v>0</v>
      </c>
      <c r="GB114">
        <f t="shared" si="147"/>
        <v>0</v>
      </c>
      <c r="GC114">
        <f t="shared" si="147"/>
        <v>0</v>
      </c>
      <c r="GD114">
        <f t="shared" si="147"/>
        <v>0</v>
      </c>
      <c r="GE114">
        <f t="shared" si="147"/>
        <v>0</v>
      </c>
      <c r="GF114">
        <f t="shared" si="147"/>
        <v>0</v>
      </c>
    </row>
  </sheetData>
  <mergeCells count="16">
    <mergeCell ref="E2:E8"/>
    <mergeCell ref="F2:F8"/>
    <mergeCell ref="D1:L1"/>
    <mergeCell ref="A1:C1"/>
    <mergeCell ref="A2:A8"/>
    <mergeCell ref="B2:B8"/>
    <mergeCell ref="C2:C8"/>
    <mergeCell ref="D2:D8"/>
    <mergeCell ref="Q1:BG1"/>
    <mergeCell ref="BI1:GF1"/>
    <mergeCell ref="G2:G8"/>
    <mergeCell ref="H2:H8"/>
    <mergeCell ref="L2:L8"/>
    <mergeCell ref="K2:K8"/>
    <mergeCell ref="J2:J8"/>
    <mergeCell ref="I2:I8"/>
  </mergeCells>
  <conditionalFormatting sqref="E11:E109">
    <cfRule type="cellIs" dxfId="163" priority="3" operator="equal">
      <formula>"0"</formula>
    </cfRule>
    <cfRule type="cellIs" dxfId="162" priority="4" operator="equal">
      <formula>"1"</formula>
    </cfRule>
  </conditionalFormatting>
  <conditionalFormatting sqref="Q8:GF8">
    <cfRule type="cellIs" dxfId="161" priority="1" operator="equal">
      <formula>"Nee"</formula>
    </cfRule>
    <cfRule type="cellIs" dxfId="160" priority="2" operator="equal">
      <formula>"Ja"</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24A41-E3D8-4CBF-ABD2-E886FC80EC94}">
  <sheetPr>
    <tabColor rgb="FFFF0000"/>
  </sheetPr>
  <dimension ref="A1:ED114"/>
  <sheetViews>
    <sheetView zoomScaleNormal="100" workbookViewId="0">
      <selection activeCell="D53" sqref="D53"/>
    </sheetView>
  </sheetViews>
  <sheetFormatPr defaultRowHeight="14.4" x14ac:dyDescent="0.3"/>
  <cols>
    <col min="1" max="1" width="5.33203125" customWidth="1"/>
    <col min="2" max="2" width="43.6640625" bestFit="1" customWidth="1"/>
    <col min="3" max="3" width="23.21875" customWidth="1"/>
    <col min="4" max="11" width="20" customWidth="1"/>
    <col min="12" max="12" width="20" style="41" customWidth="1"/>
    <col min="13" max="14" width="15.5546875" hidden="1" customWidth="1"/>
    <col min="15" max="15" width="22.21875" hidden="1" customWidth="1"/>
    <col min="16" max="16" width="2.77734375" bestFit="1" customWidth="1"/>
    <col min="17" max="17" width="10.33203125" customWidth="1"/>
    <col min="18" max="18" width="12.77734375" customWidth="1"/>
    <col min="19" max="19" width="10.109375" customWidth="1"/>
    <col min="20" max="20" width="8.109375" customWidth="1"/>
    <col min="21" max="21" width="12.88671875" customWidth="1"/>
    <col min="22" max="22" width="7.77734375" customWidth="1"/>
    <col min="23" max="23" width="11.33203125" customWidth="1"/>
    <col min="24" max="24" width="13.88671875" customWidth="1"/>
    <col min="25" max="25" width="9.77734375" customWidth="1"/>
    <col min="26" max="26" width="12.77734375" customWidth="1"/>
    <col min="27" max="27" width="9.33203125" customWidth="1"/>
    <col min="28" max="28" width="10.88671875" customWidth="1"/>
    <col min="29" max="29" width="5.88671875" customWidth="1"/>
    <col min="30" max="30" width="15.21875" customWidth="1"/>
    <col min="31" max="31" width="15" customWidth="1"/>
    <col min="32" max="32" width="15.33203125" customWidth="1"/>
    <col min="33" max="33" width="11.77734375" customWidth="1"/>
    <col min="34" max="34" width="14.5546875" customWidth="1"/>
    <col min="35" max="35" width="9.88671875" customWidth="1"/>
    <col min="36" max="36" width="18.21875" customWidth="1"/>
    <col min="37" max="37" width="18.77734375" customWidth="1"/>
    <col min="38" max="38" width="2.77734375" customWidth="1"/>
    <col min="39" max="39" width="10.44140625" bestFit="1" customWidth="1"/>
    <col min="40" max="40" width="12.88671875" bestFit="1" customWidth="1"/>
    <col min="41" max="41" width="10.21875" bestFit="1" customWidth="1"/>
    <col min="42" max="42" width="8.21875" bestFit="1" customWidth="1"/>
    <col min="43" max="43" width="13.6640625" bestFit="1" customWidth="1"/>
    <col min="44" max="44" width="7.88671875" bestFit="1" customWidth="1"/>
    <col min="45" max="45" width="11.44140625" bestFit="1" customWidth="1"/>
    <col min="46" max="46" width="14" bestFit="1" customWidth="1"/>
    <col min="47" max="47" width="9.88671875" bestFit="1" customWidth="1"/>
    <col min="48" max="48" width="12.88671875" bestFit="1" customWidth="1"/>
    <col min="49" max="49" width="11.88671875" bestFit="1" customWidth="1"/>
    <col min="50" max="50" width="22.21875" bestFit="1" customWidth="1"/>
    <col min="51" max="51" width="10.5546875" bestFit="1" customWidth="1"/>
    <col min="52" max="52" width="14" bestFit="1" customWidth="1"/>
    <col min="53" max="53" width="20.6640625" bestFit="1" customWidth="1"/>
    <col min="54" max="54" width="11" bestFit="1" customWidth="1"/>
    <col min="55" max="55" width="13.21875" bestFit="1" customWidth="1"/>
    <col min="56" max="56" width="12.6640625" bestFit="1" customWidth="1"/>
    <col min="57" max="57" width="5.33203125" bestFit="1" customWidth="1"/>
    <col min="58" max="58" width="10" bestFit="1" customWidth="1"/>
    <col min="59" max="59" width="9.33203125" bestFit="1" customWidth="1"/>
    <col min="60" max="60" width="9" bestFit="1" customWidth="1"/>
    <col min="61" max="61" width="17.6640625" bestFit="1" customWidth="1"/>
    <col min="62" max="62" width="12.77734375" bestFit="1" customWidth="1"/>
    <col min="63" max="63" width="15.77734375" bestFit="1" customWidth="1"/>
    <col min="64" max="64" width="14.77734375" bestFit="1" customWidth="1"/>
    <col min="65" max="65" width="15.88671875" bestFit="1" customWidth="1"/>
    <col min="66" max="66" width="15.77734375" bestFit="1" customWidth="1"/>
    <col min="67" max="67" width="17.5546875" bestFit="1" customWidth="1"/>
    <col min="68" max="68" width="17.44140625" bestFit="1" customWidth="1"/>
    <col min="69" max="69" width="12.5546875" bestFit="1" customWidth="1"/>
    <col min="70" max="70" width="9.5546875" bestFit="1" customWidth="1"/>
    <col min="71" max="71" width="20.109375" bestFit="1" customWidth="1"/>
    <col min="72" max="72" width="9.5546875" bestFit="1" customWidth="1"/>
    <col min="73" max="73" width="7.33203125" bestFit="1" customWidth="1"/>
    <col min="74" max="74" width="8.44140625" bestFit="1" customWidth="1"/>
    <col min="75" max="75" width="13.5546875" bestFit="1" customWidth="1"/>
    <col min="76" max="76" width="5.33203125" bestFit="1" customWidth="1"/>
    <col min="77" max="77" width="4.77734375" bestFit="1" customWidth="1"/>
    <col min="78" max="78" width="20.109375" bestFit="1" customWidth="1"/>
    <col min="79" max="79" width="9.5546875" bestFit="1" customWidth="1"/>
    <col min="80" max="80" width="11" bestFit="1" customWidth="1"/>
    <col min="81" max="81" width="6" bestFit="1" customWidth="1"/>
    <col min="82" max="82" width="15.44140625" bestFit="1" customWidth="1"/>
    <col min="83" max="83" width="12.88671875" bestFit="1" customWidth="1"/>
    <col min="84" max="84" width="13.77734375" bestFit="1" customWidth="1"/>
    <col min="85" max="85" width="8" bestFit="1" customWidth="1"/>
    <col min="86" max="86" width="11.88671875" bestFit="1" customWidth="1"/>
    <col min="87" max="87" width="6.5546875" bestFit="1" customWidth="1"/>
    <col min="88" max="88" width="9" bestFit="1" customWidth="1"/>
    <col min="89" max="89" width="13" bestFit="1" customWidth="1"/>
    <col min="90" max="90" width="9.5546875" bestFit="1" customWidth="1"/>
    <col min="91" max="91" width="12.33203125" bestFit="1" customWidth="1"/>
    <col min="92" max="92" width="9.5546875" bestFit="1" customWidth="1"/>
    <col min="93" max="93" width="20.109375" bestFit="1" customWidth="1"/>
    <col min="94" max="94" width="7.33203125" bestFit="1" customWidth="1"/>
    <col min="95" max="95" width="4" bestFit="1" customWidth="1"/>
    <col min="96" max="96" width="5.5546875" bestFit="1" customWidth="1"/>
    <col min="97" max="97" width="9.5546875" bestFit="1" customWidth="1"/>
    <col min="98" max="98" width="11.33203125" bestFit="1" customWidth="1"/>
    <col min="99" max="99" width="10.33203125" bestFit="1" customWidth="1"/>
    <col min="100" max="101" width="7.5546875" bestFit="1" customWidth="1"/>
    <col min="102" max="102" width="14.33203125" bestFit="1" customWidth="1"/>
    <col min="103" max="103" width="4" bestFit="1" customWidth="1"/>
    <col min="104" max="104" width="6.5546875" bestFit="1" customWidth="1"/>
    <col min="105" max="105" width="4" bestFit="1" customWidth="1"/>
    <col min="106" max="106" width="12.77734375" bestFit="1" customWidth="1"/>
    <col min="107" max="107" width="12.33203125" bestFit="1" customWidth="1"/>
    <col min="108" max="108" width="9.5546875" bestFit="1" customWidth="1"/>
    <col min="109" max="109" width="20.109375" bestFit="1" customWidth="1"/>
    <col min="110" max="110" width="5.6640625" bestFit="1" customWidth="1"/>
    <col min="111" max="111" width="8.6640625" bestFit="1" customWidth="1"/>
    <col min="112" max="113" width="6" bestFit="1" customWidth="1"/>
    <col min="114" max="114" width="11.33203125" bestFit="1" customWidth="1"/>
    <col min="115" max="115" width="10.44140625" bestFit="1" customWidth="1"/>
    <col min="116" max="116" width="5" bestFit="1" customWidth="1"/>
    <col min="117" max="117" width="11.44140625" bestFit="1" customWidth="1"/>
    <col min="118" max="118" width="9.5546875" bestFit="1" customWidth="1"/>
    <col min="119" max="119" width="13.6640625" bestFit="1" customWidth="1"/>
    <col min="120" max="120" width="19.77734375" bestFit="1" customWidth="1"/>
    <col min="121" max="121" width="6.33203125" bestFit="1" customWidth="1"/>
    <col min="122" max="122" width="16.33203125" bestFit="1" customWidth="1"/>
    <col min="123" max="123" width="5.33203125" bestFit="1" customWidth="1"/>
    <col min="124" max="124" width="4.77734375" bestFit="1" customWidth="1"/>
    <col min="125" max="125" width="20.109375" bestFit="1" customWidth="1"/>
    <col min="126" max="126" width="9.5546875" bestFit="1" customWidth="1"/>
    <col min="127" max="127" width="17.77734375" bestFit="1" customWidth="1"/>
    <col min="128" max="128" width="9.88671875" bestFit="1" customWidth="1"/>
    <col min="129" max="129" width="10.6640625" bestFit="1" customWidth="1"/>
    <col min="130" max="130" width="6.109375" bestFit="1" customWidth="1"/>
    <col min="131" max="131" width="13.88671875" bestFit="1" customWidth="1"/>
    <col min="132" max="132" width="12" bestFit="1" customWidth="1"/>
    <col min="133" max="133" width="16.21875" bestFit="1" customWidth="1"/>
    <col min="134" max="134" width="18.33203125" bestFit="1" customWidth="1"/>
  </cols>
  <sheetData>
    <row r="1" spans="1:134" ht="14.4" customHeight="1" x14ac:dyDescent="0.3">
      <c r="A1" s="168" t="s">
        <v>886</v>
      </c>
      <c r="B1" s="168"/>
      <c r="C1" s="168"/>
      <c r="D1" s="157" t="s">
        <v>506</v>
      </c>
      <c r="E1" s="158"/>
      <c r="F1" s="158"/>
      <c r="G1" s="158"/>
      <c r="H1" s="158"/>
      <c r="I1" s="158"/>
      <c r="J1" s="158"/>
      <c r="K1" s="158"/>
      <c r="L1" s="158"/>
      <c r="O1" s="58"/>
      <c r="P1" s="58"/>
      <c r="Q1" s="167" t="s">
        <v>503</v>
      </c>
      <c r="R1" s="167"/>
      <c r="S1" s="167"/>
      <c r="T1" s="167"/>
      <c r="U1" s="167"/>
      <c r="V1" s="167"/>
      <c r="W1" s="167"/>
      <c r="X1" s="167"/>
      <c r="Y1" s="167"/>
      <c r="Z1" s="167"/>
      <c r="AA1" s="167"/>
      <c r="AB1" s="167"/>
      <c r="AC1" s="167"/>
      <c r="AD1" s="167"/>
      <c r="AE1" s="167"/>
      <c r="AF1" s="167"/>
      <c r="AG1" s="167"/>
      <c r="AH1" s="167"/>
      <c r="AI1" s="167"/>
      <c r="AJ1" s="167"/>
      <c r="AK1" s="167"/>
      <c r="AL1" s="45"/>
      <c r="AM1" s="171" t="s">
        <v>505</v>
      </c>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3"/>
    </row>
    <row r="2" spans="1:134" ht="14.4" customHeight="1" x14ac:dyDescent="0.3">
      <c r="A2" s="151" t="s">
        <v>884</v>
      </c>
      <c r="B2" s="151" t="s">
        <v>562</v>
      </c>
      <c r="C2" s="151" t="s">
        <v>875</v>
      </c>
      <c r="D2" s="151" t="s">
        <v>127</v>
      </c>
      <c r="E2" s="151" t="s">
        <v>128</v>
      </c>
      <c r="F2" s="151" t="s">
        <v>129</v>
      </c>
      <c r="G2" s="151" t="s">
        <v>130</v>
      </c>
      <c r="H2" s="151" t="s">
        <v>131</v>
      </c>
      <c r="I2" s="151" t="s">
        <v>132</v>
      </c>
      <c r="J2" s="154" t="s">
        <v>826</v>
      </c>
      <c r="K2" s="154" t="s">
        <v>838</v>
      </c>
      <c r="L2" s="154" t="s">
        <v>562</v>
      </c>
      <c r="O2" s="58">
        <v>1</v>
      </c>
      <c r="P2" s="58"/>
      <c r="Q2" s="124" t="s">
        <v>0</v>
      </c>
      <c r="R2" s="124" t="s">
        <v>1</v>
      </c>
      <c r="S2" s="131" t="s">
        <v>166</v>
      </c>
      <c r="T2" s="133" t="s">
        <v>877</v>
      </c>
      <c r="U2" s="124"/>
      <c r="V2" s="124"/>
      <c r="W2" s="124"/>
      <c r="X2" s="124"/>
      <c r="Y2" s="124"/>
      <c r="Z2" s="124"/>
      <c r="AA2" s="124" t="s">
        <v>375</v>
      </c>
      <c r="AB2" s="124" t="s">
        <v>172</v>
      </c>
      <c r="AC2" s="124" t="s">
        <v>877</v>
      </c>
      <c r="AD2" s="124"/>
      <c r="AE2" s="124" t="s">
        <v>394</v>
      </c>
      <c r="AF2" s="124" t="s">
        <v>101</v>
      </c>
      <c r="AG2" s="124" t="s">
        <v>395</v>
      </c>
      <c r="AH2" s="124" t="s">
        <v>877</v>
      </c>
      <c r="AI2" s="124"/>
      <c r="AJ2" s="124" t="s">
        <v>133</v>
      </c>
      <c r="AK2" s="124" t="s">
        <v>397</v>
      </c>
      <c r="AL2" s="130"/>
      <c r="AM2" s="125" t="s">
        <v>0</v>
      </c>
      <c r="AN2" s="125" t="s">
        <v>1</v>
      </c>
      <c r="AO2" s="125" t="s">
        <v>166</v>
      </c>
      <c r="AP2" s="125" t="s">
        <v>877</v>
      </c>
      <c r="AQ2" s="125"/>
      <c r="AR2" s="125"/>
      <c r="AS2" s="125"/>
      <c r="AT2" s="125"/>
      <c r="AU2" s="125"/>
      <c r="AV2" s="125"/>
      <c r="AW2" s="125" t="s">
        <v>169</v>
      </c>
      <c r="AX2" s="125" t="s">
        <v>877</v>
      </c>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t="s">
        <v>133</v>
      </c>
    </row>
    <row r="3" spans="1:134" x14ac:dyDescent="0.3">
      <c r="A3" s="152"/>
      <c r="B3" s="152"/>
      <c r="C3" s="152"/>
      <c r="D3" s="152"/>
      <c r="E3" s="152"/>
      <c r="F3" s="152"/>
      <c r="G3" s="152"/>
      <c r="H3" s="152"/>
      <c r="I3" s="152"/>
      <c r="J3" s="155"/>
      <c r="K3" s="155"/>
      <c r="L3" s="155"/>
      <c r="O3" s="58">
        <v>2</v>
      </c>
      <c r="P3" s="58"/>
      <c r="Q3" s="124"/>
      <c r="R3" s="124"/>
      <c r="S3" s="132"/>
      <c r="T3" s="124" t="s">
        <v>2</v>
      </c>
      <c r="U3" s="124" t="s">
        <v>3</v>
      </c>
      <c r="V3" s="124" t="s">
        <v>4</v>
      </c>
      <c r="W3" s="124" t="s">
        <v>5</v>
      </c>
      <c r="X3" s="124" t="s">
        <v>6</v>
      </c>
      <c r="Y3" s="124" t="s">
        <v>7</v>
      </c>
      <c r="Z3" s="124" t="s">
        <v>1</v>
      </c>
      <c r="AA3" s="124"/>
      <c r="AB3" s="124"/>
      <c r="AC3" s="124" t="s">
        <v>100</v>
      </c>
      <c r="AD3" s="124" t="s">
        <v>393</v>
      </c>
      <c r="AE3" s="124"/>
      <c r="AF3" s="124"/>
      <c r="AG3" s="124"/>
      <c r="AH3" s="124" t="s">
        <v>396</v>
      </c>
      <c r="AI3" s="124" t="s">
        <v>15</v>
      </c>
      <c r="AJ3" s="124"/>
      <c r="AK3" s="124"/>
      <c r="AL3" s="130"/>
      <c r="AM3" s="125"/>
      <c r="AN3" s="125"/>
      <c r="AO3" s="125"/>
      <c r="AP3" s="125" t="s">
        <v>2</v>
      </c>
      <c r="AQ3" s="125" t="s">
        <v>3</v>
      </c>
      <c r="AR3" s="125" t="s">
        <v>4</v>
      </c>
      <c r="AS3" s="125" t="s">
        <v>5</v>
      </c>
      <c r="AT3" s="125" t="s">
        <v>6</v>
      </c>
      <c r="AU3" s="125" t="s">
        <v>7</v>
      </c>
      <c r="AV3" s="125" t="s">
        <v>1</v>
      </c>
      <c r="AW3" s="125"/>
      <c r="AX3" s="125" t="s">
        <v>9</v>
      </c>
      <c r="AY3" s="125" t="s">
        <v>10</v>
      </c>
      <c r="AZ3" s="125" t="s">
        <v>203</v>
      </c>
      <c r="BA3" s="125" t="s">
        <v>11</v>
      </c>
      <c r="BB3" s="125" t="s">
        <v>12</v>
      </c>
      <c r="BC3" s="125" t="s">
        <v>13</v>
      </c>
      <c r="BD3" s="125" t="s">
        <v>170</v>
      </c>
      <c r="BE3" s="125" t="s">
        <v>877</v>
      </c>
      <c r="BF3" s="125"/>
      <c r="BG3" s="125" t="s">
        <v>16</v>
      </c>
      <c r="BH3" s="125" t="s">
        <v>876</v>
      </c>
      <c r="BI3" s="125" t="s">
        <v>877</v>
      </c>
      <c r="BJ3" s="125"/>
      <c r="BK3" s="125"/>
      <c r="BL3" s="125"/>
      <c r="BM3" s="125"/>
      <c r="BN3" s="125"/>
      <c r="BO3" s="125"/>
      <c r="BP3" s="125"/>
      <c r="BQ3" s="125"/>
      <c r="BR3" s="125"/>
      <c r="BS3" s="125"/>
      <c r="BT3" s="125"/>
      <c r="BU3" s="125"/>
      <c r="BV3" s="125"/>
      <c r="BW3" s="125"/>
      <c r="BX3" s="125"/>
      <c r="BY3" s="125"/>
      <c r="BZ3" s="125"/>
      <c r="CA3" s="125"/>
      <c r="CB3" s="125" t="s">
        <v>172</v>
      </c>
      <c r="CC3" s="125" t="s">
        <v>877</v>
      </c>
      <c r="CD3" s="125" t="s">
        <v>101</v>
      </c>
      <c r="CE3" s="125" t="s">
        <v>176</v>
      </c>
      <c r="CF3" s="125" t="s">
        <v>877</v>
      </c>
      <c r="CG3" s="125"/>
      <c r="CH3" s="125"/>
      <c r="CI3" s="125"/>
      <c r="CJ3" s="125"/>
      <c r="CK3" s="125"/>
      <c r="CL3" s="125"/>
      <c r="CM3" s="125"/>
      <c r="CN3" s="125"/>
      <c r="CO3" s="125"/>
      <c r="CP3" s="125" t="s">
        <v>177</v>
      </c>
      <c r="CQ3" s="125" t="s">
        <v>877</v>
      </c>
      <c r="CR3" s="125"/>
      <c r="CS3" s="125"/>
      <c r="CT3" s="125"/>
      <c r="CU3" s="125" t="s">
        <v>178</v>
      </c>
      <c r="CV3" s="125" t="s">
        <v>877</v>
      </c>
      <c r="CW3" s="125"/>
      <c r="CX3" s="125"/>
      <c r="CY3" s="125"/>
      <c r="CZ3" s="125"/>
      <c r="DA3" s="125"/>
      <c r="DB3" s="125" t="s">
        <v>183</v>
      </c>
      <c r="DC3" s="125" t="s">
        <v>877</v>
      </c>
      <c r="DD3" s="125"/>
      <c r="DE3" s="125"/>
      <c r="DF3" s="125" t="s">
        <v>115</v>
      </c>
      <c r="DG3" s="125" t="s">
        <v>877</v>
      </c>
      <c r="DH3" s="125"/>
      <c r="DI3" s="125"/>
      <c r="DJ3" s="125"/>
      <c r="DK3" s="125"/>
      <c r="DL3" s="125"/>
      <c r="DM3" s="125"/>
      <c r="DN3" s="125"/>
      <c r="DO3" s="125"/>
      <c r="DP3" s="125" t="s">
        <v>182</v>
      </c>
      <c r="DQ3" s="125" t="s">
        <v>877</v>
      </c>
      <c r="DR3" s="125"/>
      <c r="DS3" s="125"/>
      <c r="DT3" s="125"/>
      <c r="DU3" s="125"/>
      <c r="DV3" s="125"/>
      <c r="DW3" s="125" t="s">
        <v>180</v>
      </c>
      <c r="DX3" s="125" t="s">
        <v>877</v>
      </c>
      <c r="DY3" s="125"/>
      <c r="DZ3" s="125"/>
      <c r="EA3" s="125"/>
      <c r="EB3" s="125"/>
      <c r="EC3" s="125"/>
      <c r="ED3" s="125"/>
    </row>
    <row r="4" spans="1:134" x14ac:dyDescent="0.3">
      <c r="A4" s="152"/>
      <c r="B4" s="152"/>
      <c r="C4" s="152"/>
      <c r="D4" s="152"/>
      <c r="E4" s="152"/>
      <c r="F4" s="152"/>
      <c r="G4" s="152"/>
      <c r="H4" s="152"/>
      <c r="I4" s="152"/>
      <c r="J4" s="155"/>
      <c r="K4" s="155"/>
      <c r="L4" s="155"/>
      <c r="O4" s="58">
        <v>3</v>
      </c>
      <c r="P4" s="58"/>
      <c r="Q4" s="124"/>
      <c r="R4" s="124"/>
      <c r="S4" s="124"/>
      <c r="T4" s="124"/>
      <c r="U4" s="124"/>
      <c r="V4" s="124"/>
      <c r="W4" s="124"/>
      <c r="X4" s="124"/>
      <c r="Y4" s="124"/>
      <c r="Z4" s="124"/>
      <c r="AA4" s="124"/>
      <c r="AB4" s="124"/>
      <c r="AC4" s="124"/>
      <c r="AD4" s="124"/>
      <c r="AE4" s="124"/>
      <c r="AF4" s="124"/>
      <c r="AG4" s="124"/>
      <c r="AH4" s="124"/>
      <c r="AI4" s="124"/>
      <c r="AJ4" s="124"/>
      <c r="AK4" s="124"/>
      <c r="AL4" s="130"/>
      <c r="AM4" s="125"/>
      <c r="AN4" s="125"/>
      <c r="AO4" s="125"/>
      <c r="AP4" s="125"/>
      <c r="AQ4" s="125"/>
      <c r="AR4" s="125"/>
      <c r="AS4" s="125"/>
      <c r="AT4" s="125"/>
      <c r="AU4" s="125"/>
      <c r="AV4" s="125"/>
      <c r="AW4" s="125"/>
      <c r="AX4" s="125"/>
      <c r="AY4" s="125"/>
      <c r="AZ4" s="125"/>
      <c r="BA4" s="125"/>
      <c r="BB4" s="125"/>
      <c r="BC4" s="125"/>
      <c r="BD4" s="125"/>
      <c r="BE4" s="125" t="s">
        <v>14</v>
      </c>
      <c r="BF4" s="125" t="s">
        <v>15</v>
      </c>
      <c r="BG4" s="125"/>
      <c r="BH4" s="125"/>
      <c r="BI4" s="125" t="s">
        <v>788</v>
      </c>
      <c r="BJ4" s="125" t="s">
        <v>877</v>
      </c>
      <c r="BK4" s="125"/>
      <c r="BL4" s="125"/>
      <c r="BM4" s="125"/>
      <c r="BN4" s="125"/>
      <c r="BO4" s="125"/>
      <c r="BP4" s="125"/>
      <c r="BQ4" s="125"/>
      <c r="BR4" s="125"/>
      <c r="BS4" s="125"/>
      <c r="BT4" s="125"/>
      <c r="BU4" s="125"/>
      <c r="BV4" s="125"/>
      <c r="BW4" s="125"/>
      <c r="BX4" s="125"/>
      <c r="BY4" s="125"/>
      <c r="BZ4" s="125"/>
      <c r="CA4" s="125"/>
      <c r="CB4" s="125"/>
      <c r="CC4" s="125" t="s">
        <v>100</v>
      </c>
      <c r="CD4" s="125"/>
      <c r="CE4" s="125"/>
      <c r="CF4" s="125" t="s">
        <v>103</v>
      </c>
      <c r="CG4" s="125" t="s">
        <v>104</v>
      </c>
      <c r="CH4" s="125" t="s">
        <v>105</v>
      </c>
      <c r="CI4" s="125" t="s">
        <v>45</v>
      </c>
      <c r="CJ4" s="125" t="s">
        <v>41</v>
      </c>
      <c r="CK4" s="125" t="s">
        <v>106</v>
      </c>
      <c r="CL4" s="125" t="s">
        <v>49</v>
      </c>
      <c r="CM4" s="125" t="s">
        <v>175</v>
      </c>
      <c r="CN4" s="125" t="s">
        <v>877</v>
      </c>
      <c r="CO4" s="125"/>
      <c r="CP4" s="125"/>
      <c r="CQ4" s="125" t="s">
        <v>108</v>
      </c>
      <c r="CR4" s="125" t="s">
        <v>59</v>
      </c>
      <c r="CS4" s="125" t="s">
        <v>47</v>
      </c>
      <c r="CT4" s="125" t="s">
        <v>109</v>
      </c>
      <c r="CU4" s="125"/>
      <c r="CV4" s="125" t="s">
        <v>110</v>
      </c>
      <c r="CW4" s="125" t="s">
        <v>111</v>
      </c>
      <c r="CX4" s="125" t="s">
        <v>179</v>
      </c>
      <c r="CY4" s="125" t="s">
        <v>877</v>
      </c>
      <c r="CZ4" s="125"/>
      <c r="DA4" s="125"/>
      <c r="DB4" s="125"/>
      <c r="DC4" s="125" t="s">
        <v>175</v>
      </c>
      <c r="DD4" s="125" t="s">
        <v>877</v>
      </c>
      <c r="DE4" s="125"/>
      <c r="DF4" s="125"/>
      <c r="DG4" s="125" t="s">
        <v>116</v>
      </c>
      <c r="DH4" s="125" t="s">
        <v>117</v>
      </c>
      <c r="DI4" s="125" t="s">
        <v>118</v>
      </c>
      <c r="DJ4" s="125" t="s">
        <v>119</v>
      </c>
      <c r="DK4" s="125" t="s">
        <v>120</v>
      </c>
      <c r="DL4" s="125" t="s">
        <v>121</v>
      </c>
      <c r="DM4" s="125" t="s">
        <v>5</v>
      </c>
      <c r="DN4" s="125" t="s">
        <v>122</v>
      </c>
      <c r="DO4" s="125" t="s">
        <v>123</v>
      </c>
      <c r="DP4" s="125"/>
      <c r="DQ4" s="125" t="s">
        <v>125</v>
      </c>
      <c r="DR4" s="125" t="s">
        <v>181</v>
      </c>
      <c r="DS4" s="125" t="s">
        <v>877</v>
      </c>
      <c r="DT4" s="125"/>
      <c r="DU4" s="125"/>
      <c r="DV4" s="125" t="s">
        <v>49</v>
      </c>
      <c r="DW4" s="125"/>
      <c r="DX4" s="125" t="s">
        <v>127</v>
      </c>
      <c r="DY4" s="125" t="s">
        <v>128</v>
      </c>
      <c r="DZ4" s="125" t="s">
        <v>129</v>
      </c>
      <c r="EA4" s="125" t="s">
        <v>130</v>
      </c>
      <c r="EB4" s="125" t="s">
        <v>131</v>
      </c>
      <c r="EC4" s="125" t="s">
        <v>132</v>
      </c>
      <c r="ED4" s="125"/>
    </row>
    <row r="5" spans="1:134" x14ac:dyDescent="0.3">
      <c r="A5" s="152"/>
      <c r="B5" s="152"/>
      <c r="C5" s="152"/>
      <c r="D5" s="152"/>
      <c r="E5" s="152"/>
      <c r="F5" s="152"/>
      <c r="G5" s="152"/>
      <c r="H5" s="152"/>
      <c r="I5" s="152"/>
      <c r="J5" s="155"/>
      <c r="K5" s="155"/>
      <c r="L5" s="155"/>
      <c r="O5" s="51">
        <v>4</v>
      </c>
      <c r="P5" s="51"/>
      <c r="Q5" s="124"/>
      <c r="R5" s="124"/>
      <c r="S5" s="124"/>
      <c r="T5" s="124"/>
      <c r="U5" s="124"/>
      <c r="V5" s="124"/>
      <c r="W5" s="124"/>
      <c r="X5" s="124"/>
      <c r="Y5" s="124"/>
      <c r="Z5" s="124"/>
      <c r="AA5" s="124"/>
      <c r="AB5" s="124"/>
      <c r="AC5" s="124"/>
      <c r="AD5" s="124"/>
      <c r="AE5" s="124"/>
      <c r="AF5" s="124"/>
      <c r="AG5" s="124"/>
      <c r="AH5" s="124"/>
      <c r="AI5" s="124"/>
      <c r="AJ5" s="124"/>
      <c r="AK5" s="124"/>
      <c r="AL5" s="130"/>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t="s">
        <v>197</v>
      </c>
      <c r="BK5" s="125" t="s">
        <v>877</v>
      </c>
      <c r="BL5" s="125" t="s">
        <v>195</v>
      </c>
      <c r="BM5" s="125" t="s">
        <v>877</v>
      </c>
      <c r="BN5" s="125"/>
      <c r="BO5" s="125"/>
      <c r="BP5" s="125"/>
      <c r="BQ5" s="125"/>
      <c r="BR5" s="125"/>
      <c r="BS5" s="125"/>
      <c r="BT5" s="125"/>
      <c r="BU5" s="125" t="s">
        <v>806</v>
      </c>
      <c r="BV5" s="125" t="s">
        <v>877</v>
      </c>
      <c r="BW5" s="125"/>
      <c r="BX5" s="125"/>
      <c r="BY5" s="125"/>
      <c r="BZ5" s="125"/>
      <c r="CA5" s="125"/>
      <c r="CB5" s="125"/>
      <c r="CC5" s="125"/>
      <c r="CD5" s="125"/>
      <c r="CE5" s="125"/>
      <c r="CF5" s="125"/>
      <c r="CG5" s="125"/>
      <c r="CH5" s="125"/>
      <c r="CI5" s="125"/>
      <c r="CJ5" s="125"/>
      <c r="CK5" s="125"/>
      <c r="CL5" s="125"/>
      <c r="CM5" s="125"/>
      <c r="CN5" s="125" t="s">
        <v>47</v>
      </c>
      <c r="CO5" s="125" t="s">
        <v>48</v>
      </c>
      <c r="CP5" s="125"/>
      <c r="CQ5" s="125"/>
      <c r="CR5" s="125"/>
      <c r="CS5" s="125"/>
      <c r="CT5" s="125"/>
      <c r="CU5" s="125"/>
      <c r="CV5" s="125"/>
      <c r="CW5" s="125"/>
      <c r="CX5" s="125"/>
      <c r="CY5" s="125" t="s">
        <v>108</v>
      </c>
      <c r="CZ5" s="125" t="s">
        <v>45</v>
      </c>
      <c r="DA5" s="125" t="s">
        <v>113</v>
      </c>
      <c r="DB5" s="125"/>
      <c r="DC5" s="125"/>
      <c r="DD5" s="125" t="s">
        <v>47</v>
      </c>
      <c r="DE5" s="125" t="s">
        <v>48</v>
      </c>
      <c r="DF5" s="125"/>
      <c r="DG5" s="125"/>
      <c r="DH5" s="125"/>
      <c r="DI5" s="125"/>
      <c r="DJ5" s="125"/>
      <c r="DK5" s="125"/>
      <c r="DL5" s="125"/>
      <c r="DM5" s="125"/>
      <c r="DN5" s="125"/>
      <c r="DO5" s="125"/>
      <c r="DP5" s="125"/>
      <c r="DQ5" s="125"/>
      <c r="DR5" s="125"/>
      <c r="DS5" s="125" t="s">
        <v>53</v>
      </c>
      <c r="DT5" s="125" t="s">
        <v>54</v>
      </c>
      <c r="DU5" s="125" t="s">
        <v>48</v>
      </c>
      <c r="DV5" s="125"/>
      <c r="DW5" s="125"/>
      <c r="DX5" s="125"/>
      <c r="DY5" s="125"/>
      <c r="DZ5" s="125"/>
      <c r="EA5" s="125"/>
      <c r="EB5" s="125"/>
      <c r="EC5" s="125"/>
      <c r="ED5" s="125"/>
    </row>
    <row r="6" spans="1:134" x14ac:dyDescent="0.3">
      <c r="A6" s="152"/>
      <c r="B6" s="152"/>
      <c r="C6" s="152"/>
      <c r="D6" s="152"/>
      <c r="E6" s="152"/>
      <c r="F6" s="152"/>
      <c r="G6" s="152"/>
      <c r="H6" s="152"/>
      <c r="I6" s="152"/>
      <c r="J6" s="155"/>
      <c r="K6" s="155"/>
      <c r="L6" s="155"/>
      <c r="O6" s="51">
        <v>5</v>
      </c>
      <c r="P6" s="51"/>
      <c r="Q6" s="124"/>
      <c r="R6" s="124"/>
      <c r="S6" s="124"/>
      <c r="T6" s="124"/>
      <c r="U6" s="124"/>
      <c r="V6" s="124"/>
      <c r="W6" s="124"/>
      <c r="X6" s="124"/>
      <c r="Y6" s="124"/>
      <c r="Z6" s="124"/>
      <c r="AA6" s="124"/>
      <c r="AB6" s="124"/>
      <c r="AC6" s="124"/>
      <c r="AD6" s="124"/>
      <c r="AE6" s="124"/>
      <c r="AF6" s="124"/>
      <c r="AG6" s="124"/>
      <c r="AH6" s="124"/>
      <c r="AI6" s="124"/>
      <c r="AJ6" s="124"/>
      <c r="AK6" s="124"/>
      <c r="AL6" s="130"/>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t="s">
        <v>789</v>
      </c>
      <c r="BL6" s="125"/>
      <c r="BM6" s="125" t="s">
        <v>790</v>
      </c>
      <c r="BN6" s="125" t="s">
        <v>789</v>
      </c>
      <c r="BO6" s="125" t="s">
        <v>791</v>
      </c>
      <c r="BP6" s="125" t="s">
        <v>792</v>
      </c>
      <c r="BQ6" s="125" t="s">
        <v>46</v>
      </c>
      <c r="BR6" s="125" t="s">
        <v>877</v>
      </c>
      <c r="BS6" s="125"/>
      <c r="BT6" s="125" t="s">
        <v>49</v>
      </c>
      <c r="BU6" s="125"/>
      <c r="BV6" s="125" t="s">
        <v>793</v>
      </c>
      <c r="BW6" s="125" t="s">
        <v>52</v>
      </c>
      <c r="BX6" s="125" t="s">
        <v>877</v>
      </c>
      <c r="BY6" s="125"/>
      <c r="BZ6" s="125"/>
      <c r="CA6" s="125" t="s">
        <v>49</v>
      </c>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row>
    <row r="7" spans="1:134" x14ac:dyDescent="0.3">
      <c r="A7" s="152"/>
      <c r="B7" s="152"/>
      <c r="C7" s="152"/>
      <c r="D7" s="152"/>
      <c r="E7" s="152"/>
      <c r="F7" s="152"/>
      <c r="G7" s="152"/>
      <c r="H7" s="152"/>
      <c r="I7" s="152"/>
      <c r="J7" s="155"/>
      <c r="K7" s="155"/>
      <c r="L7" s="155"/>
      <c r="O7" s="51">
        <v>6</v>
      </c>
      <c r="P7" s="51"/>
      <c r="Q7" s="124"/>
      <c r="R7" s="124"/>
      <c r="S7" s="124"/>
      <c r="T7" s="124"/>
      <c r="U7" s="124"/>
      <c r="V7" s="124"/>
      <c r="W7" s="124"/>
      <c r="X7" s="124"/>
      <c r="Y7" s="124"/>
      <c r="Z7" s="124"/>
      <c r="AA7" s="124"/>
      <c r="AB7" s="124"/>
      <c r="AC7" s="124"/>
      <c r="AD7" s="124"/>
      <c r="AE7" s="124"/>
      <c r="AF7" s="124"/>
      <c r="AG7" s="124"/>
      <c r="AH7" s="124"/>
      <c r="AI7" s="124"/>
      <c r="AJ7" s="124"/>
      <c r="AK7" s="124"/>
      <c r="AL7" s="130"/>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t="s">
        <v>47</v>
      </c>
      <c r="BS7" s="125" t="s">
        <v>48</v>
      </c>
      <c r="BT7" s="125"/>
      <c r="BU7" s="125"/>
      <c r="BV7" s="125"/>
      <c r="BW7" s="125"/>
      <c r="BX7" s="125" t="s">
        <v>53</v>
      </c>
      <c r="BY7" s="125" t="s">
        <v>54</v>
      </c>
      <c r="BZ7" s="125" t="s">
        <v>48</v>
      </c>
      <c r="CA7" s="125"/>
      <c r="CB7" s="125"/>
      <c r="CC7" s="125"/>
      <c r="CD7" s="125"/>
      <c r="CE7" s="125"/>
      <c r="CF7" s="125"/>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row>
    <row r="8" spans="1:134" ht="23.4" x14ac:dyDescent="0.3">
      <c r="A8" s="153"/>
      <c r="B8" s="153"/>
      <c r="C8" s="153"/>
      <c r="D8" s="153"/>
      <c r="E8" s="153"/>
      <c r="F8" s="153"/>
      <c r="G8" s="153"/>
      <c r="H8" s="153"/>
      <c r="I8" s="153"/>
      <c r="J8" s="156"/>
      <c r="K8" s="156"/>
      <c r="L8" s="156"/>
      <c r="O8" s="51"/>
      <c r="P8" s="139" t="s">
        <v>885</v>
      </c>
      <c r="Q8" s="124" t="s">
        <v>338</v>
      </c>
      <c r="R8" s="124" t="s">
        <v>338</v>
      </c>
      <c r="S8" s="124" t="s">
        <v>341</v>
      </c>
      <c r="T8" s="124" t="s">
        <v>338</v>
      </c>
      <c r="U8" s="124" t="s">
        <v>338</v>
      </c>
      <c r="V8" s="124" t="s">
        <v>338</v>
      </c>
      <c r="W8" s="124" t="s">
        <v>341</v>
      </c>
      <c r="X8" s="124" t="s">
        <v>338</v>
      </c>
      <c r="Y8" s="124" t="s">
        <v>341</v>
      </c>
      <c r="Z8" s="124" t="s">
        <v>341</v>
      </c>
      <c r="AA8" s="124" t="s">
        <v>341</v>
      </c>
      <c r="AB8" s="124" t="s">
        <v>338</v>
      </c>
      <c r="AC8" s="124" t="s">
        <v>338</v>
      </c>
      <c r="AD8" s="124" t="s">
        <v>341</v>
      </c>
      <c r="AE8" s="124" t="s">
        <v>341</v>
      </c>
      <c r="AF8" s="124" t="s">
        <v>338</v>
      </c>
      <c r="AG8" s="124" t="s">
        <v>341</v>
      </c>
      <c r="AH8" s="124" t="s">
        <v>338</v>
      </c>
      <c r="AI8" s="124" t="s">
        <v>338</v>
      </c>
      <c r="AJ8" s="124" t="s">
        <v>341</v>
      </c>
      <c r="AK8" s="124" t="s">
        <v>341</v>
      </c>
      <c r="AL8" s="130"/>
      <c r="AM8" s="125" t="s">
        <v>338</v>
      </c>
      <c r="AN8" s="125" t="s">
        <v>338</v>
      </c>
      <c r="AO8" s="125" t="s">
        <v>341</v>
      </c>
      <c r="AP8" s="125" t="s">
        <v>338</v>
      </c>
      <c r="AQ8" s="125" t="s">
        <v>338</v>
      </c>
      <c r="AR8" s="125" t="s">
        <v>338</v>
      </c>
      <c r="AS8" s="125" t="s">
        <v>341</v>
      </c>
      <c r="AT8" s="125" t="s">
        <v>338</v>
      </c>
      <c r="AU8" s="125" t="s">
        <v>341</v>
      </c>
      <c r="AV8" s="125" t="s">
        <v>341</v>
      </c>
      <c r="AW8" s="125" t="s">
        <v>338</v>
      </c>
      <c r="AX8" s="125" t="s">
        <v>338</v>
      </c>
      <c r="AY8" s="125" t="s">
        <v>338</v>
      </c>
      <c r="AZ8" s="125" t="s">
        <v>338</v>
      </c>
      <c r="BA8" s="125" t="s">
        <v>338</v>
      </c>
      <c r="BB8" s="125" t="s">
        <v>341</v>
      </c>
      <c r="BC8" s="125" t="s">
        <v>338</v>
      </c>
      <c r="BD8" s="125" t="s">
        <v>341</v>
      </c>
      <c r="BE8" s="125" t="s">
        <v>338</v>
      </c>
      <c r="BF8" s="125" t="s">
        <v>338</v>
      </c>
      <c r="BG8" s="125" t="s">
        <v>341</v>
      </c>
      <c r="BH8" s="125" t="s">
        <v>338</v>
      </c>
      <c r="BI8" s="125" t="s">
        <v>341</v>
      </c>
      <c r="BJ8" s="125" t="s">
        <v>341</v>
      </c>
      <c r="BK8" s="125" t="s">
        <v>338</v>
      </c>
      <c r="BL8" s="125" t="s">
        <v>338</v>
      </c>
      <c r="BM8" s="125" t="s">
        <v>338</v>
      </c>
      <c r="BN8" s="125" t="s">
        <v>341</v>
      </c>
      <c r="BO8" s="125" t="s">
        <v>338</v>
      </c>
      <c r="BP8" s="125" t="s">
        <v>341</v>
      </c>
      <c r="BQ8" s="125" t="s">
        <v>341</v>
      </c>
      <c r="BR8" s="125" t="s">
        <v>338</v>
      </c>
      <c r="BS8" s="125" t="s">
        <v>341</v>
      </c>
      <c r="BT8" s="125" t="s">
        <v>341</v>
      </c>
      <c r="BU8" s="125" t="s">
        <v>338</v>
      </c>
      <c r="BV8" s="125" t="s">
        <v>338</v>
      </c>
      <c r="BW8" s="125" t="s">
        <v>341</v>
      </c>
      <c r="BX8" s="125" t="s">
        <v>338</v>
      </c>
      <c r="BY8" s="125" t="s">
        <v>338</v>
      </c>
      <c r="BZ8" s="125" t="s">
        <v>341</v>
      </c>
      <c r="CA8" s="125" t="s">
        <v>341</v>
      </c>
      <c r="CB8" s="125" t="s">
        <v>338</v>
      </c>
      <c r="CC8" s="125" t="s">
        <v>338</v>
      </c>
      <c r="CD8" s="125" t="s">
        <v>338</v>
      </c>
      <c r="CE8" s="125" t="s">
        <v>341</v>
      </c>
      <c r="CF8" s="125" t="s">
        <v>338</v>
      </c>
      <c r="CG8" s="125" t="s">
        <v>338</v>
      </c>
      <c r="CH8" s="125" t="s">
        <v>338</v>
      </c>
      <c r="CI8" s="125" t="s">
        <v>338</v>
      </c>
      <c r="CJ8" s="125" t="s">
        <v>338</v>
      </c>
      <c r="CK8" s="125" t="s">
        <v>341</v>
      </c>
      <c r="CL8" s="125" t="s">
        <v>338</v>
      </c>
      <c r="CM8" s="125" t="s">
        <v>341</v>
      </c>
      <c r="CN8" s="125" t="s">
        <v>338</v>
      </c>
      <c r="CO8" s="125" t="s">
        <v>341</v>
      </c>
      <c r="CP8" s="125" t="s">
        <v>341</v>
      </c>
      <c r="CQ8" s="125" t="s">
        <v>338</v>
      </c>
      <c r="CR8" s="125" t="s">
        <v>338</v>
      </c>
      <c r="CS8" s="125" t="s">
        <v>338</v>
      </c>
      <c r="CT8" s="125" t="s">
        <v>338</v>
      </c>
      <c r="CU8" s="125" t="s">
        <v>341</v>
      </c>
      <c r="CV8" s="125" t="s">
        <v>338</v>
      </c>
      <c r="CW8" s="125" t="s">
        <v>338</v>
      </c>
      <c r="CX8" s="125" t="s">
        <v>338</v>
      </c>
      <c r="CY8" s="125" t="s">
        <v>338</v>
      </c>
      <c r="CZ8" s="125" t="s">
        <v>338</v>
      </c>
      <c r="DA8" s="125" t="s">
        <v>338</v>
      </c>
      <c r="DB8" s="125" t="s">
        <v>341</v>
      </c>
      <c r="DC8" s="125" t="s">
        <v>338</v>
      </c>
      <c r="DD8" s="125" t="s">
        <v>338</v>
      </c>
      <c r="DE8" s="125" t="s">
        <v>341</v>
      </c>
      <c r="DF8" s="125" t="s">
        <v>338</v>
      </c>
      <c r="DG8" s="125" t="s">
        <v>338</v>
      </c>
      <c r="DH8" s="125" t="s">
        <v>341</v>
      </c>
      <c r="DI8" s="125" t="s">
        <v>341</v>
      </c>
      <c r="DJ8" s="125" t="s">
        <v>338</v>
      </c>
      <c r="DK8" s="125" t="s">
        <v>341</v>
      </c>
      <c r="DL8" s="125" t="s">
        <v>341</v>
      </c>
      <c r="DM8" s="125" t="s">
        <v>341</v>
      </c>
      <c r="DN8" s="125" t="s">
        <v>341</v>
      </c>
      <c r="DO8" s="125" t="s">
        <v>341</v>
      </c>
      <c r="DP8" s="125" t="s">
        <v>341</v>
      </c>
      <c r="DQ8" s="125" t="s">
        <v>338</v>
      </c>
      <c r="DR8" s="125" t="s">
        <v>341</v>
      </c>
      <c r="DS8" s="125" t="s">
        <v>338</v>
      </c>
      <c r="DT8" s="125" t="s">
        <v>338</v>
      </c>
      <c r="DU8" s="125" t="s">
        <v>341</v>
      </c>
      <c r="DV8" s="125" t="s">
        <v>338</v>
      </c>
      <c r="DW8" s="125" t="s">
        <v>338</v>
      </c>
      <c r="DX8" s="125" t="s">
        <v>338</v>
      </c>
      <c r="DY8" s="125" t="s">
        <v>338</v>
      </c>
      <c r="DZ8" s="125" t="s">
        <v>338</v>
      </c>
      <c r="EA8" s="125" t="s">
        <v>338</v>
      </c>
      <c r="EB8" s="125" t="s">
        <v>338</v>
      </c>
      <c r="EC8" s="125" t="s">
        <v>338</v>
      </c>
      <c r="ED8" s="125" t="s">
        <v>341</v>
      </c>
    </row>
    <row r="9" spans="1:134" ht="21" hidden="1" customHeight="1" x14ac:dyDescent="0.3">
      <c r="A9" s="126"/>
      <c r="B9" s="126"/>
      <c r="C9" s="126"/>
      <c r="D9" s="126"/>
      <c r="E9" s="126"/>
      <c r="F9" s="126"/>
      <c r="G9" s="126"/>
      <c r="H9" s="126"/>
      <c r="I9" s="126"/>
      <c r="J9" s="138"/>
      <c r="K9" s="138"/>
      <c r="L9" s="138"/>
      <c r="O9" s="51"/>
      <c r="P9" s="51"/>
      <c r="Q9" s="124" t="s">
        <v>879</v>
      </c>
      <c r="R9" s="124" t="s">
        <v>879</v>
      </c>
      <c r="S9" s="124" t="s">
        <v>879</v>
      </c>
      <c r="T9" s="124" t="s">
        <v>879</v>
      </c>
      <c r="U9" s="124" t="s">
        <v>879</v>
      </c>
      <c r="V9" s="124" t="s">
        <v>879</v>
      </c>
      <c r="W9" s="124" t="s">
        <v>879</v>
      </c>
      <c r="X9" s="124" t="s">
        <v>879</v>
      </c>
      <c r="Y9" s="124" t="s">
        <v>879</v>
      </c>
      <c r="Z9" s="124" t="s">
        <v>879</v>
      </c>
      <c r="AA9" s="124" t="s">
        <v>880</v>
      </c>
      <c r="AB9" s="124" t="s">
        <v>880</v>
      </c>
      <c r="AC9" s="124" t="s">
        <v>880</v>
      </c>
      <c r="AD9" s="124" t="s">
        <v>880</v>
      </c>
      <c r="AE9" s="124" t="s">
        <v>880</v>
      </c>
      <c r="AF9" s="124" t="s">
        <v>880</v>
      </c>
      <c r="AG9" s="124" t="s">
        <v>880</v>
      </c>
      <c r="AH9" s="124" t="s">
        <v>880</v>
      </c>
      <c r="AI9" s="124" t="s">
        <v>880</v>
      </c>
      <c r="AJ9" s="124" t="s">
        <v>880</v>
      </c>
      <c r="AK9" s="124" t="s">
        <v>880</v>
      </c>
      <c r="AL9" s="130"/>
      <c r="AM9" s="125" t="s">
        <v>880</v>
      </c>
      <c r="AN9" s="125" t="s">
        <v>880</v>
      </c>
      <c r="AO9" s="125" t="s">
        <v>880</v>
      </c>
      <c r="AP9" s="125" t="s">
        <v>880</v>
      </c>
      <c r="AQ9" s="125" t="s">
        <v>880</v>
      </c>
      <c r="AR9" s="125" t="s">
        <v>880</v>
      </c>
      <c r="AS9" s="125" t="s">
        <v>880</v>
      </c>
      <c r="AT9" s="125" t="s">
        <v>880</v>
      </c>
      <c r="AU9" s="125" t="s">
        <v>880</v>
      </c>
      <c r="AV9" s="125" t="s">
        <v>880</v>
      </c>
      <c r="AW9" s="125" t="s">
        <v>880</v>
      </c>
      <c r="AX9" s="125" t="s">
        <v>880</v>
      </c>
      <c r="AY9" s="125" t="s">
        <v>880</v>
      </c>
      <c r="AZ9" s="125" t="s">
        <v>880</v>
      </c>
      <c r="BA9" s="125" t="s">
        <v>880</v>
      </c>
      <c r="BB9" s="125" t="s">
        <v>880</v>
      </c>
      <c r="BC9" s="125" t="s">
        <v>880</v>
      </c>
      <c r="BD9" s="125" t="s">
        <v>880</v>
      </c>
      <c r="BE9" s="125" t="s">
        <v>880</v>
      </c>
      <c r="BF9" s="125" t="s">
        <v>880</v>
      </c>
      <c r="BG9" s="125" t="s">
        <v>880</v>
      </c>
      <c r="BH9" s="125" t="s">
        <v>880</v>
      </c>
      <c r="BI9" s="125" t="s">
        <v>882</v>
      </c>
      <c r="BJ9" s="125" t="s">
        <v>882</v>
      </c>
      <c r="BK9" s="125" t="s">
        <v>882</v>
      </c>
      <c r="BL9" s="125" t="s">
        <v>882</v>
      </c>
      <c r="BM9" s="125" t="s">
        <v>882</v>
      </c>
      <c r="BN9" s="125" t="s">
        <v>882</v>
      </c>
      <c r="BO9" s="125" t="s">
        <v>882</v>
      </c>
      <c r="BP9" s="125" t="s">
        <v>882</v>
      </c>
      <c r="BQ9" s="125" t="s">
        <v>882</v>
      </c>
      <c r="BR9" s="125" t="s">
        <v>882</v>
      </c>
      <c r="BS9" s="125" t="s">
        <v>882</v>
      </c>
      <c r="BT9" s="125" t="s">
        <v>882</v>
      </c>
      <c r="BU9" s="125" t="s">
        <v>882</v>
      </c>
      <c r="BV9" s="125" t="s">
        <v>882</v>
      </c>
      <c r="BW9" s="125" t="s">
        <v>882</v>
      </c>
      <c r="BX9" s="125" t="s">
        <v>882</v>
      </c>
      <c r="BY9" s="125" t="s">
        <v>882</v>
      </c>
      <c r="BZ9" s="125" t="s">
        <v>882</v>
      </c>
      <c r="CA9" s="125" t="s">
        <v>882</v>
      </c>
      <c r="CB9" s="125" t="s">
        <v>880</v>
      </c>
      <c r="CC9" s="125" t="s">
        <v>880</v>
      </c>
      <c r="CD9" s="125" t="s">
        <v>880</v>
      </c>
      <c r="CE9" s="125" t="s">
        <v>880</v>
      </c>
      <c r="CF9" s="125" t="s">
        <v>880</v>
      </c>
      <c r="CG9" s="125" t="s">
        <v>880</v>
      </c>
      <c r="CH9" s="125" t="s">
        <v>880</v>
      </c>
      <c r="CI9" s="125" t="s">
        <v>880</v>
      </c>
      <c r="CJ9" s="125" t="s">
        <v>880</v>
      </c>
      <c r="CK9" s="125" t="s">
        <v>880</v>
      </c>
      <c r="CL9" s="125" t="s">
        <v>880</v>
      </c>
      <c r="CM9" s="125" t="s">
        <v>880</v>
      </c>
      <c r="CN9" s="125" t="s">
        <v>880</v>
      </c>
      <c r="CO9" s="125" t="s">
        <v>880</v>
      </c>
      <c r="CP9" s="125" t="s">
        <v>880</v>
      </c>
      <c r="CQ9" s="125" t="s">
        <v>880</v>
      </c>
      <c r="CR9" s="125" t="s">
        <v>880</v>
      </c>
      <c r="CS9" s="125" t="s">
        <v>880</v>
      </c>
      <c r="CT9" s="125" t="s">
        <v>880</v>
      </c>
      <c r="CU9" s="125" t="s">
        <v>880</v>
      </c>
      <c r="CV9" s="125" t="s">
        <v>880</v>
      </c>
      <c r="CW9" s="125" t="s">
        <v>880</v>
      </c>
      <c r="CX9" s="125" t="s">
        <v>880</v>
      </c>
      <c r="CY9" s="125" t="s">
        <v>880</v>
      </c>
      <c r="CZ9" s="125" t="s">
        <v>880</v>
      </c>
      <c r="DA9" s="125" t="s">
        <v>880</v>
      </c>
      <c r="DB9" s="125" t="s">
        <v>880</v>
      </c>
      <c r="DC9" s="125" t="s">
        <v>880</v>
      </c>
      <c r="DD9" s="125" t="s">
        <v>880</v>
      </c>
      <c r="DE9" s="125" t="s">
        <v>880</v>
      </c>
      <c r="DF9" s="125" t="s">
        <v>880</v>
      </c>
      <c r="DG9" s="125" t="s">
        <v>880</v>
      </c>
      <c r="DH9" s="125" t="s">
        <v>880</v>
      </c>
      <c r="DI9" s="125" t="s">
        <v>880</v>
      </c>
      <c r="DJ9" s="125" t="s">
        <v>880</v>
      </c>
      <c r="DK9" s="125" t="s">
        <v>880</v>
      </c>
      <c r="DL9" s="125" t="s">
        <v>880</v>
      </c>
      <c r="DM9" s="125" t="s">
        <v>880</v>
      </c>
      <c r="DN9" s="125" t="s">
        <v>880</v>
      </c>
      <c r="DO9" s="125" t="s">
        <v>880</v>
      </c>
      <c r="DP9" s="125" t="s">
        <v>880</v>
      </c>
      <c r="DQ9" s="125" t="s">
        <v>880</v>
      </c>
      <c r="DR9" s="125" t="s">
        <v>880</v>
      </c>
      <c r="DS9" s="125" t="s">
        <v>880</v>
      </c>
      <c r="DT9" s="125" t="s">
        <v>880</v>
      </c>
      <c r="DU9" s="125" t="s">
        <v>880</v>
      </c>
      <c r="DV9" s="125" t="s">
        <v>880</v>
      </c>
      <c r="DW9" s="125" t="s">
        <v>880</v>
      </c>
      <c r="DX9" s="125" t="s">
        <v>880</v>
      </c>
      <c r="DY9" s="125" t="s">
        <v>880</v>
      </c>
      <c r="DZ9" s="125" t="s">
        <v>880</v>
      </c>
      <c r="EA9" s="125" t="s">
        <v>880</v>
      </c>
      <c r="EB9" s="125" t="s">
        <v>880</v>
      </c>
      <c r="EC9" s="125" t="s">
        <v>880</v>
      </c>
      <c r="ED9" s="125" t="s">
        <v>880</v>
      </c>
    </row>
    <row r="10" spans="1:134" s="116" customFormat="1" ht="14.4" hidden="1" customHeight="1" x14ac:dyDescent="0.35">
      <c r="A10" s="136"/>
      <c r="B10" s="136"/>
      <c r="C10" s="136"/>
      <c r="D10" s="136"/>
      <c r="E10" s="136"/>
      <c r="F10" s="136"/>
      <c r="G10" s="136"/>
      <c r="H10" s="136"/>
      <c r="I10" s="136"/>
      <c r="J10" s="137"/>
      <c r="K10" s="137"/>
      <c r="L10" s="137"/>
      <c r="M10" s="127" t="s">
        <v>859</v>
      </c>
      <c r="N10" s="123" t="s">
        <v>860</v>
      </c>
      <c r="O10" s="123" t="s">
        <v>861</v>
      </c>
      <c r="P10" s="128"/>
      <c r="Q10" s="135">
        <f>3</f>
        <v>3</v>
      </c>
      <c r="R10" s="135">
        <f>Q10+1</f>
        <v>4</v>
      </c>
      <c r="S10" s="135">
        <f t="shared" ref="S10:AC10" si="0">R10+1</f>
        <v>5</v>
      </c>
      <c r="T10" s="135">
        <f t="shared" si="0"/>
        <v>6</v>
      </c>
      <c r="U10" s="135">
        <f t="shared" si="0"/>
        <v>7</v>
      </c>
      <c r="V10" s="135">
        <f t="shared" si="0"/>
        <v>8</v>
      </c>
      <c r="W10" s="135">
        <f t="shared" si="0"/>
        <v>9</v>
      </c>
      <c r="X10" s="135">
        <f t="shared" si="0"/>
        <v>10</v>
      </c>
      <c r="Y10" s="135">
        <f t="shared" si="0"/>
        <v>11</v>
      </c>
      <c r="Z10" s="135">
        <f t="shared" si="0"/>
        <v>12</v>
      </c>
      <c r="AA10" s="135">
        <f t="shared" si="0"/>
        <v>13</v>
      </c>
      <c r="AB10" s="135">
        <f t="shared" si="0"/>
        <v>14</v>
      </c>
      <c r="AC10" s="135">
        <f t="shared" si="0"/>
        <v>15</v>
      </c>
      <c r="AD10" s="135">
        <f t="shared" ref="AD10:BI10" si="1">AC10+1</f>
        <v>16</v>
      </c>
      <c r="AE10" s="135">
        <f t="shared" si="1"/>
        <v>17</v>
      </c>
      <c r="AF10" s="135">
        <f t="shared" si="1"/>
        <v>18</v>
      </c>
      <c r="AG10" s="135">
        <f t="shared" si="1"/>
        <v>19</v>
      </c>
      <c r="AH10" s="135">
        <f t="shared" si="1"/>
        <v>20</v>
      </c>
      <c r="AI10" s="135">
        <f t="shared" si="1"/>
        <v>21</v>
      </c>
      <c r="AJ10" s="135">
        <f t="shared" si="1"/>
        <v>22</v>
      </c>
      <c r="AK10" s="135">
        <f t="shared" si="1"/>
        <v>23</v>
      </c>
      <c r="AL10" s="135">
        <f t="shared" si="1"/>
        <v>24</v>
      </c>
      <c r="AM10" s="135">
        <f t="shared" si="1"/>
        <v>25</v>
      </c>
      <c r="AN10" s="135">
        <f t="shared" si="1"/>
        <v>26</v>
      </c>
      <c r="AO10" s="135">
        <f t="shared" si="1"/>
        <v>27</v>
      </c>
      <c r="AP10" s="135">
        <f t="shared" si="1"/>
        <v>28</v>
      </c>
      <c r="AQ10" s="135">
        <f t="shared" si="1"/>
        <v>29</v>
      </c>
      <c r="AR10" s="135">
        <f t="shared" si="1"/>
        <v>30</v>
      </c>
      <c r="AS10" s="135">
        <f t="shared" si="1"/>
        <v>31</v>
      </c>
      <c r="AT10" s="135">
        <f t="shared" si="1"/>
        <v>32</v>
      </c>
      <c r="AU10" s="135">
        <f t="shared" si="1"/>
        <v>33</v>
      </c>
      <c r="AV10" s="135">
        <f t="shared" si="1"/>
        <v>34</v>
      </c>
      <c r="AW10" s="135">
        <f t="shared" si="1"/>
        <v>35</v>
      </c>
      <c r="AX10" s="135">
        <f t="shared" si="1"/>
        <v>36</v>
      </c>
      <c r="AY10" s="135">
        <f t="shared" si="1"/>
        <v>37</v>
      </c>
      <c r="AZ10" s="135">
        <f t="shared" si="1"/>
        <v>38</v>
      </c>
      <c r="BA10" s="135">
        <f t="shared" si="1"/>
        <v>39</v>
      </c>
      <c r="BB10" s="135">
        <f t="shared" si="1"/>
        <v>40</v>
      </c>
      <c r="BC10" s="135">
        <f t="shared" si="1"/>
        <v>41</v>
      </c>
      <c r="BD10" s="135">
        <f t="shared" si="1"/>
        <v>42</v>
      </c>
      <c r="BE10" s="135">
        <f t="shared" si="1"/>
        <v>43</v>
      </c>
      <c r="BF10" s="135">
        <f t="shared" si="1"/>
        <v>44</v>
      </c>
      <c r="BG10" s="135">
        <f t="shared" si="1"/>
        <v>45</v>
      </c>
      <c r="BH10" s="135">
        <f t="shared" si="1"/>
        <v>46</v>
      </c>
      <c r="BI10" s="135">
        <f t="shared" si="1"/>
        <v>47</v>
      </c>
      <c r="BJ10" s="135">
        <f t="shared" ref="BJ10:CB10" si="2">BI10+1</f>
        <v>48</v>
      </c>
      <c r="BK10" s="135">
        <f t="shared" si="2"/>
        <v>49</v>
      </c>
      <c r="BL10" s="135">
        <f t="shared" si="2"/>
        <v>50</v>
      </c>
      <c r="BM10" s="135">
        <f t="shared" si="2"/>
        <v>51</v>
      </c>
      <c r="BN10" s="135">
        <f t="shared" si="2"/>
        <v>52</v>
      </c>
      <c r="BO10" s="135">
        <f t="shared" si="2"/>
        <v>53</v>
      </c>
      <c r="BP10" s="135">
        <f t="shared" si="2"/>
        <v>54</v>
      </c>
      <c r="BQ10" s="135">
        <f t="shared" si="2"/>
        <v>55</v>
      </c>
      <c r="BR10" s="135">
        <f t="shared" si="2"/>
        <v>56</v>
      </c>
      <c r="BS10" s="135">
        <f t="shared" si="2"/>
        <v>57</v>
      </c>
      <c r="BT10" s="135">
        <f t="shared" si="2"/>
        <v>58</v>
      </c>
      <c r="BU10" s="135">
        <f t="shared" si="2"/>
        <v>59</v>
      </c>
      <c r="BV10" s="135">
        <f t="shared" si="2"/>
        <v>60</v>
      </c>
      <c r="BW10" s="135">
        <f t="shared" si="2"/>
        <v>61</v>
      </c>
      <c r="BX10" s="135">
        <f t="shared" si="2"/>
        <v>62</v>
      </c>
      <c r="BY10" s="135">
        <f t="shared" si="2"/>
        <v>63</v>
      </c>
      <c r="BZ10" s="135">
        <f t="shared" si="2"/>
        <v>64</v>
      </c>
      <c r="CA10" s="135">
        <f t="shared" si="2"/>
        <v>65</v>
      </c>
      <c r="CB10" s="135">
        <f t="shared" si="2"/>
        <v>66</v>
      </c>
      <c r="CC10" s="135">
        <f t="shared" ref="CC10:DK10" si="3">CB10+1</f>
        <v>67</v>
      </c>
      <c r="CD10" s="135">
        <f t="shared" si="3"/>
        <v>68</v>
      </c>
      <c r="CE10" s="135">
        <f t="shared" si="3"/>
        <v>69</v>
      </c>
      <c r="CF10" s="135">
        <f t="shared" si="3"/>
        <v>70</v>
      </c>
      <c r="CG10" s="135">
        <f t="shared" si="3"/>
        <v>71</v>
      </c>
      <c r="CH10" s="135">
        <f t="shared" si="3"/>
        <v>72</v>
      </c>
      <c r="CI10" s="135">
        <f t="shared" si="3"/>
        <v>73</v>
      </c>
      <c r="CJ10" s="135">
        <f t="shared" si="3"/>
        <v>74</v>
      </c>
      <c r="CK10" s="135">
        <f t="shared" si="3"/>
        <v>75</v>
      </c>
      <c r="CL10" s="135">
        <f t="shared" si="3"/>
        <v>76</v>
      </c>
      <c r="CM10" s="135">
        <f t="shared" si="3"/>
        <v>77</v>
      </c>
      <c r="CN10" s="135">
        <f t="shared" si="3"/>
        <v>78</v>
      </c>
      <c r="CO10" s="135">
        <f t="shared" si="3"/>
        <v>79</v>
      </c>
      <c r="CP10" s="135">
        <f t="shared" si="3"/>
        <v>80</v>
      </c>
      <c r="CQ10" s="135">
        <f t="shared" si="3"/>
        <v>81</v>
      </c>
      <c r="CR10" s="135">
        <f t="shared" si="3"/>
        <v>82</v>
      </c>
      <c r="CS10" s="135">
        <f t="shared" si="3"/>
        <v>83</v>
      </c>
      <c r="CT10" s="135">
        <f t="shared" si="3"/>
        <v>84</v>
      </c>
      <c r="CU10" s="135">
        <f t="shared" si="3"/>
        <v>85</v>
      </c>
      <c r="CV10" s="135">
        <f t="shared" si="3"/>
        <v>86</v>
      </c>
      <c r="CW10" s="135">
        <f t="shared" si="3"/>
        <v>87</v>
      </c>
      <c r="CX10" s="135">
        <f t="shared" si="3"/>
        <v>88</v>
      </c>
      <c r="CY10" s="135">
        <f t="shared" si="3"/>
        <v>89</v>
      </c>
      <c r="CZ10" s="135">
        <f t="shared" si="3"/>
        <v>90</v>
      </c>
      <c r="DA10" s="135">
        <f t="shared" si="3"/>
        <v>91</v>
      </c>
      <c r="DB10" s="135">
        <f t="shared" si="3"/>
        <v>92</v>
      </c>
      <c r="DC10" s="135">
        <f t="shared" si="3"/>
        <v>93</v>
      </c>
      <c r="DD10" s="135">
        <f t="shared" si="3"/>
        <v>94</v>
      </c>
      <c r="DE10" s="135">
        <f t="shared" si="3"/>
        <v>95</v>
      </c>
      <c r="DF10" s="135">
        <f t="shared" si="3"/>
        <v>96</v>
      </c>
      <c r="DG10" s="135">
        <f t="shared" si="3"/>
        <v>97</v>
      </c>
      <c r="DH10" s="135">
        <f t="shared" si="3"/>
        <v>98</v>
      </c>
      <c r="DI10" s="135">
        <f t="shared" si="3"/>
        <v>99</v>
      </c>
      <c r="DJ10" s="135">
        <f t="shared" si="3"/>
        <v>100</v>
      </c>
      <c r="DK10" s="135">
        <f t="shared" si="3"/>
        <v>101</v>
      </c>
      <c r="DL10" s="135">
        <f t="shared" ref="DL10:ED10" si="4">DK10+1</f>
        <v>102</v>
      </c>
      <c r="DM10" s="135">
        <f t="shared" si="4"/>
        <v>103</v>
      </c>
      <c r="DN10" s="135">
        <f t="shared" si="4"/>
        <v>104</v>
      </c>
      <c r="DO10" s="135">
        <f t="shared" si="4"/>
        <v>105</v>
      </c>
      <c r="DP10" s="135">
        <f t="shared" si="4"/>
        <v>106</v>
      </c>
      <c r="DQ10" s="135">
        <f t="shared" si="4"/>
        <v>107</v>
      </c>
      <c r="DR10" s="135">
        <f t="shared" si="4"/>
        <v>108</v>
      </c>
      <c r="DS10" s="135">
        <f t="shared" si="4"/>
        <v>109</v>
      </c>
      <c r="DT10" s="135">
        <f t="shared" si="4"/>
        <v>110</v>
      </c>
      <c r="DU10" s="135">
        <f t="shared" si="4"/>
        <v>111</v>
      </c>
      <c r="DV10" s="135">
        <f t="shared" si="4"/>
        <v>112</v>
      </c>
      <c r="DW10" s="135">
        <f t="shared" si="4"/>
        <v>113</v>
      </c>
      <c r="DX10" s="135">
        <f t="shared" si="4"/>
        <v>114</v>
      </c>
      <c r="DY10" s="135">
        <f t="shared" si="4"/>
        <v>115</v>
      </c>
      <c r="DZ10" s="135">
        <f t="shared" si="4"/>
        <v>116</v>
      </c>
      <c r="EA10" s="135">
        <f t="shared" si="4"/>
        <v>117</v>
      </c>
      <c r="EB10" s="135">
        <f t="shared" si="4"/>
        <v>118</v>
      </c>
      <c r="EC10" s="135">
        <f t="shared" si="4"/>
        <v>119</v>
      </c>
      <c r="ED10" s="135">
        <f t="shared" si="4"/>
        <v>120</v>
      </c>
    </row>
    <row r="11" spans="1:134" hidden="1" x14ac:dyDescent="0.3">
      <c r="A11" s="43"/>
      <c r="B11" s="47"/>
      <c r="C11" s="43"/>
      <c r="D11" s="43"/>
      <c r="E11" s="45"/>
      <c r="F11" s="43"/>
      <c r="G11" s="43"/>
      <c r="H11" s="43"/>
      <c r="I11" s="119"/>
      <c r="J11" s="119"/>
      <c r="K11" s="43"/>
      <c r="L11" s="50"/>
      <c r="M11" s="119" t="s">
        <v>487</v>
      </c>
      <c r="N11" s="119" t="s">
        <v>129</v>
      </c>
      <c r="O11" s="119" t="str">
        <f>TG!X1</f>
        <v>Plaatsen</v>
      </c>
      <c r="P11" s="51"/>
      <c r="Q11" s="43" t="str">
        <f>TG!$X$2</f>
        <v>Ja</v>
      </c>
      <c r="R11" s="43" t="str">
        <f>TG!$X$3</f>
        <v>Ja</v>
      </c>
      <c r="S11" s="43" t="str">
        <f>TG!$X$4</f>
        <v>Optie</v>
      </c>
      <c r="T11" s="43" t="str">
        <f>TG!$X$5</f>
        <v>Ja</v>
      </c>
      <c r="U11" s="43" t="str">
        <f>TG!$X$6</f>
        <v>Ja</v>
      </c>
      <c r="V11" s="43" t="str">
        <f>TG!$X$7</f>
        <v>Ja</v>
      </c>
      <c r="W11" s="43" t="str">
        <f>TG!$X$8</f>
        <v>Nee</v>
      </c>
      <c r="X11" s="43" t="str">
        <f>TG!$X$9</f>
        <v>Ja</v>
      </c>
      <c r="Y11" s="43" t="str">
        <f>TG!$X$10</f>
        <v>Nee</v>
      </c>
      <c r="Z11" s="43" t="str">
        <f>TG!$X$11</f>
        <v>Nee</v>
      </c>
      <c r="AA11" s="43" t="str">
        <f>TG!$X$12</f>
        <v>Optie</v>
      </c>
      <c r="AB11" s="43" t="str">
        <f>TG!$X$103</f>
        <v>Ja</v>
      </c>
      <c r="AC11" s="43" t="str">
        <f>TG!$X$104</f>
        <v>Ja</v>
      </c>
      <c r="AD11" s="43" t="str">
        <f>TG!$X$105</f>
        <v>Nee</v>
      </c>
      <c r="AE11" s="43" t="str">
        <f>TG!$X$106</f>
        <v>Ja</v>
      </c>
      <c r="AF11" s="43" t="str">
        <f>TG!$X$107</f>
        <v>Ja</v>
      </c>
      <c r="AG11" s="43" t="str">
        <f>TG!$X$108</f>
        <v>Optie</v>
      </c>
      <c r="AH11" s="43" t="str">
        <f>TG!$X$109</f>
        <v>Ja</v>
      </c>
      <c r="AI11" s="43" t="str">
        <f>TG!$X$110</f>
        <v>Ja</v>
      </c>
      <c r="AJ11" s="43" t="str">
        <f>TG!$X$111</f>
        <v>Nvt</v>
      </c>
      <c r="AK11" s="43" t="str">
        <f>TG!$X$112</f>
        <v>Nvt</v>
      </c>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row>
    <row r="12" spans="1:134" hidden="1" x14ac:dyDescent="0.3">
      <c r="A12" s="43"/>
      <c r="B12" s="47"/>
      <c r="C12" s="43"/>
      <c r="D12" s="43"/>
      <c r="E12" s="45"/>
      <c r="F12" s="43"/>
      <c r="G12" s="43"/>
      <c r="H12" s="43"/>
      <c r="I12" s="119"/>
      <c r="J12" s="119"/>
      <c r="K12" s="43"/>
      <c r="L12" s="50"/>
      <c r="M12" s="119" t="s">
        <v>487</v>
      </c>
      <c r="N12" s="119" t="s">
        <v>129</v>
      </c>
      <c r="O12" s="119" t="str">
        <f>TG!Y1</f>
        <v>Verplaatsen</v>
      </c>
      <c r="P12" s="51"/>
      <c r="Q12" s="43" t="str">
        <f>TG!$Y$2</f>
        <v>Ja</v>
      </c>
      <c r="R12" s="43" t="str">
        <f>TG!$Y$3</f>
        <v>Ja</v>
      </c>
      <c r="S12" s="43" t="str">
        <f>TG!$Y$4</f>
        <v>Optie</v>
      </c>
      <c r="T12" s="43" t="str">
        <f>TG!$Y$5</f>
        <v>Ja</v>
      </c>
      <c r="U12" s="43" t="str">
        <f>TG!$Y$6</f>
        <v>Ja</v>
      </c>
      <c r="V12" s="43" t="str">
        <f>TG!$Y$7</f>
        <v>Ja</v>
      </c>
      <c r="W12" s="43" t="str">
        <f>TG!$Y$8</f>
        <v>Nee</v>
      </c>
      <c r="X12" s="43" t="str">
        <f>TG!$Y$9</f>
        <v>Ja</v>
      </c>
      <c r="Y12" s="43" t="str">
        <f>TG!$Y$10</f>
        <v>Nee</v>
      </c>
      <c r="Z12" s="43" t="str">
        <f>TG!$Y$11</f>
        <v>Nee</v>
      </c>
      <c r="AA12" s="43" t="str">
        <f>TG!$Y$12</f>
        <v>Optie</v>
      </c>
      <c r="AB12" s="43" t="str">
        <f>TG!$Y$103</f>
        <v>Ja</v>
      </c>
      <c r="AC12" s="43" t="str">
        <f>TG!$Y$104</f>
        <v>Ja</v>
      </c>
      <c r="AD12" s="43" t="str">
        <f>TG!$Y$105</f>
        <v>Nee</v>
      </c>
      <c r="AE12" s="43" t="str">
        <f>TG!$Y$106</f>
        <v>Ja</v>
      </c>
      <c r="AF12" s="43" t="str">
        <f>TG!$Y$107</f>
        <v>Ja</v>
      </c>
      <c r="AG12" s="43" t="str">
        <f>TG!$Y$108</f>
        <v>Optie</v>
      </c>
      <c r="AH12" s="43" t="str">
        <f>TG!$Y$109</f>
        <v>Ja</v>
      </c>
      <c r="AI12" s="43" t="str">
        <f>TG!$Y$110</f>
        <v>Ja</v>
      </c>
      <c r="AJ12" s="43" t="str">
        <f>TG!$Y$111</f>
        <v>Nvt</v>
      </c>
      <c r="AK12" s="43" t="str">
        <f>TG!$Y$112</f>
        <v>Nvt</v>
      </c>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row>
    <row r="13" spans="1:134" hidden="1" x14ac:dyDescent="0.3">
      <c r="A13" s="43"/>
      <c r="B13" s="47"/>
      <c r="C13" s="43"/>
      <c r="D13" s="43"/>
      <c r="E13" s="45"/>
      <c r="F13" s="43"/>
      <c r="G13" s="43"/>
      <c r="H13" s="43"/>
      <c r="I13" s="119"/>
      <c r="J13" s="119"/>
      <c r="K13" s="43"/>
      <c r="L13" s="50"/>
      <c r="M13" s="119" t="s">
        <v>487</v>
      </c>
      <c r="N13" s="119" t="s">
        <v>129</v>
      </c>
      <c r="O13" s="119" t="str">
        <f>TG!Z1</f>
        <v>Verwijderen</v>
      </c>
      <c r="P13" s="51"/>
      <c r="Q13" s="43" t="str">
        <f>TG!$Z$2</f>
        <v>Ja</v>
      </c>
      <c r="R13" s="43" t="str">
        <f>TG!$Z$3</f>
        <v>Ja</v>
      </c>
      <c r="S13" s="43" t="str">
        <f>TG!$Z$4</f>
        <v>Optie</v>
      </c>
      <c r="T13" s="43" t="str">
        <f>TG!$Z$5</f>
        <v>Ja</v>
      </c>
      <c r="U13" s="43" t="str">
        <f>TG!$Z$6</f>
        <v>Ja</v>
      </c>
      <c r="V13" s="43" t="str">
        <f>TG!$Z$7</f>
        <v>Ja</v>
      </c>
      <c r="W13" s="43" t="str">
        <f>TG!$Z$8</f>
        <v>Nee</v>
      </c>
      <c r="X13" s="43" t="str">
        <f>TG!$Z$9</f>
        <v>Ja</v>
      </c>
      <c r="Y13" s="43" t="str">
        <f>TG!$Z$10</f>
        <v>Nee</v>
      </c>
      <c r="Z13" s="43" t="str">
        <f>TG!$Z$11</f>
        <v>Nee</v>
      </c>
      <c r="AA13" s="43" t="str">
        <f>TG!$Z$12</f>
        <v>Optie</v>
      </c>
      <c r="AB13" s="43" t="str">
        <f>TG!$Z$103</f>
        <v>Ja</v>
      </c>
      <c r="AC13" s="43" t="str">
        <f>TG!$Z$104</f>
        <v>Ja</v>
      </c>
      <c r="AD13" s="43" t="str">
        <f>TG!$Z$105</f>
        <v>Nee</v>
      </c>
      <c r="AE13" s="43" t="str">
        <f>TG!$Z$106</f>
        <v>Ja</v>
      </c>
      <c r="AF13" s="43" t="str">
        <f>TG!$Z$107</f>
        <v>Ja</v>
      </c>
      <c r="AG13" s="43" t="str">
        <f>TG!$Z$108</f>
        <v>Optie</v>
      </c>
      <c r="AH13" s="43" t="str">
        <f>TG!$Z$109</f>
        <v>Ja</v>
      </c>
      <c r="AI13" s="43" t="str">
        <f>TG!$Z$110</f>
        <v>Ja</v>
      </c>
      <c r="AJ13" s="43" t="str">
        <f>TG!$Z$111</f>
        <v>Nvt</v>
      </c>
      <c r="AK13" s="43" t="str">
        <f>TG!$Z$112</f>
        <v>Nvt</v>
      </c>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row>
    <row r="14" spans="1:134" hidden="1" x14ac:dyDescent="0.3">
      <c r="A14" s="43"/>
      <c r="B14" s="47"/>
      <c r="C14" s="43"/>
      <c r="D14" s="43"/>
      <c r="E14" s="45"/>
      <c r="F14" s="43"/>
      <c r="G14" s="43"/>
      <c r="H14" s="43"/>
      <c r="I14" s="119"/>
      <c r="J14" s="119"/>
      <c r="K14" s="43"/>
      <c r="L14" s="50"/>
      <c r="M14" s="119" t="s">
        <v>487</v>
      </c>
      <c r="N14" s="119" t="s">
        <v>129</v>
      </c>
      <c r="O14" s="119" t="str">
        <f>TG!AA1</f>
        <v>Wisselen</v>
      </c>
      <c r="P14" s="51"/>
      <c r="Q14" s="43" t="str">
        <f>TG!$AA$2</f>
        <v>Ja</v>
      </c>
      <c r="R14" s="43" t="str">
        <f>TG!$AA$3</f>
        <v>Ja</v>
      </c>
      <c r="S14" s="43" t="str">
        <f>TG!$AA$4</f>
        <v>Optie</v>
      </c>
      <c r="T14" s="43" t="str">
        <f>TG!$AA$5</f>
        <v>Ja</v>
      </c>
      <c r="U14" s="43" t="str">
        <f>TG!$AA$6</f>
        <v>Ja</v>
      </c>
      <c r="V14" s="43" t="str">
        <f>TG!$AA$7</f>
        <v>Ja</v>
      </c>
      <c r="W14" s="43" t="str">
        <f>TG!$AA$8</f>
        <v>Nee</v>
      </c>
      <c r="X14" s="43" t="str">
        <f>TG!$AA$9</f>
        <v>Ja</v>
      </c>
      <c r="Y14" s="43" t="str">
        <f>TG!$AA$10</f>
        <v>Nee</v>
      </c>
      <c r="Z14" s="43" t="str">
        <f>TG!$AA$11</f>
        <v>Nee</v>
      </c>
      <c r="AA14" s="43" t="str">
        <f>TG!$AA$12</f>
        <v>Optie</v>
      </c>
      <c r="AB14" s="43" t="str">
        <f>TG!$AA$103</f>
        <v>Ja</v>
      </c>
      <c r="AC14" s="43" t="str">
        <f>TG!$AA$104</f>
        <v>Ja</v>
      </c>
      <c r="AD14" s="43" t="str">
        <f>TG!$AA$105</f>
        <v>Nee</v>
      </c>
      <c r="AE14" s="43" t="str">
        <f>TG!$AA$106</f>
        <v>Ja</v>
      </c>
      <c r="AF14" s="43" t="str">
        <f>TG!$AA$107</f>
        <v>Ja</v>
      </c>
      <c r="AG14" s="43" t="str">
        <f>TG!$AA$108</f>
        <v>Optie</v>
      </c>
      <c r="AH14" s="43" t="str">
        <f>TG!$AA$109</f>
        <v>Ja</v>
      </c>
      <c r="AI14" s="43" t="str">
        <f>TG!$AA$110</f>
        <v>Ja</v>
      </c>
      <c r="AJ14" s="43" t="str">
        <f>TG!$AA$111</f>
        <v>Nvt</v>
      </c>
      <c r="AK14" s="43" t="str">
        <f>TG!$AA$112</f>
        <v>Nvt</v>
      </c>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row>
    <row r="15" spans="1:134" hidden="1" x14ac:dyDescent="0.3">
      <c r="A15" s="43"/>
      <c r="B15" s="47"/>
      <c r="C15" s="43"/>
      <c r="D15" s="43"/>
      <c r="E15" s="45"/>
      <c r="F15" s="43"/>
      <c r="G15" s="43"/>
      <c r="H15" s="43"/>
      <c r="I15" s="119"/>
      <c r="J15" s="119"/>
      <c r="K15" s="43"/>
      <c r="L15" s="50"/>
      <c r="M15" s="119" t="s">
        <v>487</v>
      </c>
      <c r="N15" s="119" t="s">
        <v>129</v>
      </c>
      <c r="O15" s="119" t="str">
        <f>TG!AB1</f>
        <v>Vastleggen informatie</v>
      </c>
      <c r="P15" s="51"/>
      <c r="Q15" s="43" t="str">
        <f>TG!$AB$2</f>
        <v>Ja</v>
      </c>
      <c r="R15" s="43" t="str">
        <f>TG!$AB$3</f>
        <v>Ja</v>
      </c>
      <c r="S15" s="43" t="str">
        <f>TG!$AB$4</f>
        <v>Optie</v>
      </c>
      <c r="T15" s="43" t="str">
        <f>TG!$AB$5</f>
        <v>Ja</v>
      </c>
      <c r="U15" s="43" t="str">
        <f>TG!$AB$6</f>
        <v>Ja</v>
      </c>
      <c r="V15" s="43" t="str">
        <f>TG!$AB$7</f>
        <v>Ja</v>
      </c>
      <c r="W15" s="43" t="str">
        <f>TG!$AB$8</f>
        <v>Nee</v>
      </c>
      <c r="X15" s="43" t="str">
        <f>TG!$AB$9</f>
        <v>Ja</v>
      </c>
      <c r="Y15" s="43" t="str">
        <f>TG!$AB$10</f>
        <v>Nee</v>
      </c>
      <c r="Z15" s="43" t="str">
        <f>TG!$AB$11</f>
        <v>Nee</v>
      </c>
      <c r="AA15" s="43" t="str">
        <f>TG!$AB$12</f>
        <v>Optie</v>
      </c>
      <c r="AB15" s="43" t="str">
        <f>TG!$AB$103</f>
        <v>Ja</v>
      </c>
      <c r="AC15" s="43" t="str">
        <f>TG!$AB$104</f>
        <v>Ja</v>
      </c>
      <c r="AD15" s="43" t="str">
        <f>TG!$AB$105</f>
        <v>Nee</v>
      </c>
      <c r="AE15" s="43" t="str">
        <f>TG!$AB$106</f>
        <v>Ja</v>
      </c>
      <c r="AF15" s="43" t="str">
        <f>TG!$AB$107</f>
        <v>Ja</v>
      </c>
      <c r="AG15" s="43" t="str">
        <f>TG!$AB$108</f>
        <v>Optie</v>
      </c>
      <c r="AH15" s="43" t="str">
        <f>TG!$AB$109</f>
        <v>Ja</v>
      </c>
      <c r="AI15" s="43" t="str">
        <f>TG!$AB$110</f>
        <v>Ja</v>
      </c>
      <c r="AJ15" s="43" t="str">
        <f>TG!$AB$111</f>
        <v>Nvt</v>
      </c>
      <c r="AK15" s="43" t="str">
        <f>TG!$AB$112</f>
        <v>Nvt</v>
      </c>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row>
    <row r="16" spans="1:134" hidden="1" x14ac:dyDescent="0.3">
      <c r="A16" s="43"/>
      <c r="B16" s="47"/>
      <c r="C16" s="43"/>
      <c r="D16" s="43"/>
      <c r="E16" s="45"/>
      <c r="F16" s="43"/>
      <c r="G16" s="43"/>
      <c r="H16" s="43"/>
      <c r="I16" s="119"/>
      <c r="J16" s="119"/>
      <c r="K16" s="43"/>
      <c r="L16" s="50"/>
      <c r="M16" s="119" t="s">
        <v>487</v>
      </c>
      <c r="N16" s="119" t="s">
        <v>129</v>
      </c>
      <c r="O16" s="119" t="str">
        <f>TG!AC1</f>
        <v>Geen</v>
      </c>
      <c r="P16" s="51"/>
      <c r="Q16" s="43" t="str">
        <f>TG!$AC$2</f>
        <v>Ja</v>
      </c>
      <c r="R16" s="43" t="str">
        <f>TG!$AC$3</f>
        <v>Ja</v>
      </c>
      <c r="S16" s="43" t="str">
        <f>TG!$AC$4</f>
        <v>Optie</v>
      </c>
      <c r="T16" s="43" t="str">
        <f>TG!$AC$5</f>
        <v>Ja</v>
      </c>
      <c r="U16" s="43" t="str">
        <f>TG!$AC$6</f>
        <v>Ja</v>
      </c>
      <c r="V16" s="43" t="str">
        <f>TG!$AC$7</f>
        <v>Ja</v>
      </c>
      <c r="W16" s="43" t="str">
        <f>TG!$AC$8</f>
        <v>Nee</v>
      </c>
      <c r="X16" s="43" t="str">
        <f>TG!$AC$9</f>
        <v>Ja</v>
      </c>
      <c r="Y16" s="43" t="str">
        <f>TG!$AC$10</f>
        <v>Nee</v>
      </c>
      <c r="Z16" s="43" t="str">
        <f>TG!$AC$11</f>
        <v>Nee</v>
      </c>
      <c r="AA16" s="43" t="str">
        <f>TG!$AC$12</f>
        <v>Nee</v>
      </c>
      <c r="AB16" s="43" t="str">
        <f>TG!$AC$103</f>
        <v>Ja</v>
      </c>
      <c r="AC16" s="43" t="str">
        <f>TG!$AC$104</f>
        <v>Ja</v>
      </c>
      <c r="AD16" s="43" t="str">
        <f>TG!$AC$105</f>
        <v>Nee</v>
      </c>
      <c r="AE16" s="43" t="str">
        <f>TG!$AC$106</f>
        <v>Ja</v>
      </c>
      <c r="AF16" s="43" t="str">
        <f>TG!$AC$107</f>
        <v>Ja</v>
      </c>
      <c r="AG16" s="43" t="str">
        <f>TG!$AC$108</f>
        <v>Optie</v>
      </c>
      <c r="AH16" s="43" t="str">
        <f>TG!$AC$109</f>
        <v>Ja</v>
      </c>
      <c r="AI16" s="43" t="str">
        <f>TG!$AC$110</f>
        <v>Ja</v>
      </c>
      <c r="AJ16" s="43" t="str">
        <f>TG!$AC$111</f>
        <v>Nvt</v>
      </c>
      <c r="AK16" s="43" t="str">
        <f>TG!$AC$112</f>
        <v>Nvt</v>
      </c>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row>
    <row r="17" spans="1:134" s="58" customFormat="1" hidden="1" x14ac:dyDescent="0.3">
      <c r="A17" s="45"/>
      <c r="B17" s="47"/>
      <c r="C17" s="45"/>
      <c r="D17" s="45"/>
      <c r="E17" s="45"/>
      <c r="F17" s="45"/>
      <c r="G17" s="45"/>
      <c r="H17" s="45"/>
      <c r="I17" s="120"/>
      <c r="J17" s="120"/>
      <c r="K17" s="45"/>
      <c r="L17" s="134"/>
      <c r="M17" s="120" t="s">
        <v>874</v>
      </c>
      <c r="N17" s="120" t="s">
        <v>873</v>
      </c>
      <c r="O17" s="120" t="str">
        <f>TG!AE1</f>
        <v>Aanleggen</v>
      </c>
      <c r="P17" s="51"/>
      <c r="Q17" s="45" t="str">
        <f>TG!$AE$2</f>
        <v>Ja</v>
      </c>
      <c r="R17" s="45" t="str">
        <f>TG!$AE$3</f>
        <v>Ja</v>
      </c>
      <c r="S17" s="45" t="str">
        <f>TG!$AE$4</f>
        <v>Optie</v>
      </c>
      <c r="T17" s="45" t="str">
        <f>TG!$AE$5</f>
        <v>Ja</v>
      </c>
      <c r="U17" s="45" t="str">
        <f>TG!$AE$6</f>
        <v>Ja</v>
      </c>
      <c r="V17" s="45" t="str">
        <f>TG!$AE$7</f>
        <v>Ja</v>
      </c>
      <c r="W17" s="45" t="str">
        <f>TG!$AE$8</f>
        <v>Nee</v>
      </c>
      <c r="X17" s="45" t="str">
        <f>TG!$AE$9</f>
        <v>Ja</v>
      </c>
      <c r="Y17" s="45" t="str">
        <f>TG!$AE$10</f>
        <v>Nee</v>
      </c>
      <c r="Z17" s="45" t="str">
        <f>TG!$AE$11</f>
        <v>Nee</v>
      </c>
      <c r="AA17" s="45" t="str">
        <f>TG!$AE$12</f>
        <v>Optie</v>
      </c>
      <c r="AB17" s="45" t="str">
        <f>TG!$AE$103</f>
        <v>Ja</v>
      </c>
      <c r="AC17" s="45" t="str">
        <f>TG!$AE$104</f>
        <v>Ja</v>
      </c>
      <c r="AD17" s="45" t="str">
        <f>TG!$AE$105</f>
        <v>Nee</v>
      </c>
      <c r="AE17" s="45" t="str">
        <f>TG!$AE$106</f>
        <v>Ja</v>
      </c>
      <c r="AF17" s="45" t="str">
        <f>TG!$AE$107</f>
        <v>Ja</v>
      </c>
      <c r="AG17" s="45" t="str">
        <f>TG!$AE$108</f>
        <v>Optie</v>
      </c>
      <c r="AH17" s="45" t="str">
        <f>TG!$AE$109</f>
        <v>Ja</v>
      </c>
      <c r="AI17" s="45" t="str">
        <f>TG!$AE$110</f>
        <v>Ja</v>
      </c>
      <c r="AJ17" s="45" t="str">
        <f>TG!$AE$111</f>
        <v>Nvt</v>
      </c>
      <c r="AK17" s="45" t="str">
        <f>TG!$AE$112</f>
        <v>nvt</v>
      </c>
      <c r="AL17" s="45"/>
      <c r="AM17" s="45" t="str">
        <f>AGA!$AL$2</f>
        <v>Ja</v>
      </c>
      <c r="AN17" s="45" t="str">
        <f>AGA!$AL$3</f>
        <v>Ja</v>
      </c>
      <c r="AO17" s="45" t="str">
        <f>AGA!$AL$4</f>
        <v>Optie</v>
      </c>
      <c r="AP17" s="45" t="str">
        <f>AGA!$AL$5</f>
        <v>Ja</v>
      </c>
      <c r="AQ17" s="45" t="str">
        <f>AGA!$AL$6</f>
        <v>Ja</v>
      </c>
      <c r="AR17" s="45" t="str">
        <f>AGA!$AL$7</f>
        <v>Ja</v>
      </c>
      <c r="AS17" s="45" t="str">
        <f>AGA!$AL$8</f>
        <v>Nee</v>
      </c>
      <c r="AT17" s="45" t="str">
        <f>AGA!$AL$9</f>
        <v>Ja</v>
      </c>
      <c r="AU17" s="45" t="str">
        <f>AGA!$AL$10</f>
        <v>Nee</v>
      </c>
      <c r="AV17" s="45" t="str">
        <f>AGA!$AL$11</f>
        <v>Nee</v>
      </c>
      <c r="AW17" s="45" t="str">
        <f>AGA!$AL$12</f>
        <v>Ja</v>
      </c>
      <c r="AX17" s="45" t="str">
        <f>AGA!$AL$13</f>
        <v>Ja</v>
      </c>
      <c r="AY17" s="45" t="str">
        <f>AGA!$AL$14</f>
        <v>Ja</v>
      </c>
      <c r="AZ17" s="45" t="str">
        <f>AGA!$AL$15</f>
        <v>Ja</v>
      </c>
      <c r="BA17" s="45" t="str">
        <f>AGA!$AL$16</f>
        <v>Ja</v>
      </c>
      <c r="BB17" s="45" t="str">
        <f>AGA!$AL$17</f>
        <v>Nee</v>
      </c>
      <c r="BC17" s="45" t="str">
        <f>AGA!$AL$18</f>
        <v>Ja</v>
      </c>
      <c r="BD17" s="45" t="str">
        <f>AGA!$AL$19</f>
        <v>Optie</v>
      </c>
      <c r="BE17" s="45" t="str">
        <f>AGA!$AL$20</f>
        <v>Ja</v>
      </c>
      <c r="BF17" s="45" t="str">
        <f>AGA!$AL$21</f>
        <v>Ja</v>
      </c>
      <c r="BG17" s="45" t="str">
        <f>AGA!$AL$22</f>
        <v>Nee</v>
      </c>
      <c r="BH17" s="45" t="str">
        <f>AGA!$AL$23</f>
        <v>Ja</v>
      </c>
      <c r="BI17" s="45" t="str">
        <f>AGA!$AL$198</f>
        <v>Nee</v>
      </c>
      <c r="BJ17" s="45" t="str">
        <f>AGA!$AL$199</f>
        <v>Nvt</v>
      </c>
      <c r="BK17" s="45" t="str">
        <f>AGA!$AL$200</f>
        <v>Nvt</v>
      </c>
      <c r="BL17" s="45" t="str">
        <f>AGA!$AL$201</f>
        <v>Nvt</v>
      </c>
      <c r="BM17" s="45" t="str">
        <f>AGA!$AL$202</f>
        <v>Nvt</v>
      </c>
      <c r="BN17" s="45" t="str">
        <f>AGA!$AL$203</f>
        <v>Nvt</v>
      </c>
      <c r="BO17" s="45" t="str">
        <f>AGA!$AL$204</f>
        <v>Nvt</v>
      </c>
      <c r="BP17" s="45" t="str">
        <f>AGA!$AL$205</f>
        <v>Nvt</v>
      </c>
      <c r="BQ17" s="45" t="str">
        <f>AGA!$AL$206</f>
        <v>Nvt</v>
      </c>
      <c r="BR17" s="45" t="str">
        <f>AGA!$AL$207</f>
        <v>Nvt</v>
      </c>
      <c r="BS17" s="45" t="str">
        <f>AGA!$AL$208</f>
        <v>Nvt</v>
      </c>
      <c r="BT17" s="45" t="str">
        <f>AGA!$AL$209</f>
        <v>Nvt</v>
      </c>
      <c r="BU17" s="45" t="str">
        <f>AGA!$AL$210</f>
        <v>Nvt</v>
      </c>
      <c r="BV17" s="45" t="str">
        <f>AGA!$AL$211</f>
        <v>Nvt</v>
      </c>
      <c r="BW17" s="45" t="str">
        <f>AGA!$AL$212</f>
        <v>Nvt</v>
      </c>
      <c r="BX17" s="45" t="str">
        <f>AGA!$AL$213</f>
        <v>Nvt</v>
      </c>
      <c r="BY17" s="45" t="str">
        <f>AGA!$AL$214</f>
        <v>Nvt</v>
      </c>
      <c r="BZ17" s="45" t="str">
        <f>AGA!$AL$215</f>
        <v>Nvt</v>
      </c>
      <c r="CA17" s="45" t="str">
        <f>AGA!$AL$216</f>
        <v>Nvt</v>
      </c>
      <c r="CB17" s="45" t="str">
        <f>AGA!$AL$255</f>
        <v>Ja</v>
      </c>
      <c r="CC17" s="45" t="str">
        <f>AGA!$AL$256</f>
        <v>Ja</v>
      </c>
      <c r="CD17" s="45" t="str">
        <f>AGA!$AL$257</f>
        <v>Ja</v>
      </c>
      <c r="CE17" s="45" t="str">
        <f>AGA!$AL$258</f>
        <v>Nee</v>
      </c>
      <c r="CF17" s="45" t="str">
        <f>AGA!$AL$259</f>
        <v>Nvt</v>
      </c>
      <c r="CG17" s="45" t="str">
        <f>AGA!$AL$260</f>
        <v>Nvt</v>
      </c>
      <c r="CH17" s="45" t="str">
        <f>AGA!$AL$261</f>
        <v>Nvt</v>
      </c>
      <c r="CI17" s="45" t="str">
        <f>AGA!$AL$262</f>
        <v>Nvt</v>
      </c>
      <c r="CJ17" s="45" t="str">
        <f>AGA!$AL$263</f>
        <v>Nvt</v>
      </c>
      <c r="CK17" s="45" t="str">
        <f>AGA!$AL$264</f>
        <v>Nvt</v>
      </c>
      <c r="CL17" s="45" t="str">
        <f>AGA!$AL$265</f>
        <v>Nvt</v>
      </c>
      <c r="CM17" s="45" t="str">
        <f>AGA!$AL$266</f>
        <v>Nvt</v>
      </c>
      <c r="CN17" s="45" t="str">
        <f>AGA!$AL$267</f>
        <v>Nvt</v>
      </c>
      <c r="CO17" s="45" t="str">
        <f>AGA!$AL$268</f>
        <v>Nvt</v>
      </c>
      <c r="CP17" s="45" t="str">
        <f>AGA!$AL$270</f>
        <v>Nee</v>
      </c>
      <c r="CQ17" s="45" t="str">
        <f>AGA!$AL$271</f>
        <v>Nvt</v>
      </c>
      <c r="CR17" s="45" t="str">
        <f>AGA!$AL$272</f>
        <v>Nvt</v>
      </c>
      <c r="CS17" s="45" t="str">
        <f>AGA!$AL$273</f>
        <v>Nvt</v>
      </c>
      <c r="CT17" s="45" t="str">
        <f>AGA!$AL$274</f>
        <v>Nvt</v>
      </c>
      <c r="CU17" s="45" t="str">
        <f>AGA!$AL$275</f>
        <v>Nvt</v>
      </c>
      <c r="CV17" s="45" t="str">
        <f>AGA!$AL$276</f>
        <v>Nvt</v>
      </c>
      <c r="CW17" s="45" t="str">
        <f>AGA!$AL$277</f>
        <v>Nvt</v>
      </c>
      <c r="CX17" s="45" t="str">
        <f>AGA!$AL$278</f>
        <v>Nvt</v>
      </c>
      <c r="CY17" s="45" t="str">
        <f>AGA!$AL$279</f>
        <v>Nvt</v>
      </c>
      <c r="CZ17" s="45" t="str">
        <f>AGA!$AL$280</f>
        <v>Nvt</v>
      </c>
      <c r="DA17" s="45" t="str">
        <f>AGA!$AL$281</f>
        <v>Nvt</v>
      </c>
      <c r="DB17" s="45" t="str">
        <f>AGA!$AL$283</f>
        <v>Nee</v>
      </c>
      <c r="DC17" s="45" t="str">
        <f>AGA!$AL$284</f>
        <v>Nvt</v>
      </c>
      <c r="DD17" s="45" t="str">
        <f>AGA!$AL$285</f>
        <v>Nvt</v>
      </c>
      <c r="DE17" s="45" t="str">
        <f>AGA!$AL$286</f>
        <v>Nvt</v>
      </c>
      <c r="DF17" s="45" t="str">
        <f>AGA!$AL$288</f>
        <v>Ja</v>
      </c>
      <c r="DG17" s="45" t="str">
        <f>AGA!$AL$289</f>
        <v>Ja</v>
      </c>
      <c r="DH17" s="45" t="str">
        <f>AGA!$AL$290</f>
        <v>Ja</v>
      </c>
      <c r="DI17" s="45" t="str">
        <f>AGA!$AL$291</f>
        <v>Ja</v>
      </c>
      <c r="DJ17" s="45" t="str">
        <f>AGA!$AL$292</f>
        <v>Ja</v>
      </c>
      <c r="DK17" s="45" t="str">
        <f>AGA!$AL$293</f>
        <v>Optie</v>
      </c>
      <c r="DL17" s="45" t="str">
        <f>AGA!$AL$294</f>
        <v>Optie</v>
      </c>
      <c r="DM17" s="45" t="str">
        <f>AGA!$AL$295</f>
        <v>Optie</v>
      </c>
      <c r="DN17" s="45" t="str">
        <f>AGA!$AL$296</f>
        <v>Optie</v>
      </c>
      <c r="DO17" s="45" t="str">
        <f>AGA!$AL$297</f>
        <v>Nee</v>
      </c>
      <c r="DP17" s="45" t="str">
        <f>AGA!$AL$298</f>
        <v>Optie</v>
      </c>
      <c r="DQ17" s="45" t="str">
        <f>AGA!$AL$299</f>
        <v>Ja</v>
      </c>
      <c r="DR17" s="45" t="str">
        <f>AGA!$AL$300</f>
        <v>Ja</v>
      </c>
      <c r="DS17" s="45" t="str">
        <f>AGA!$AL$301</f>
        <v>Ja</v>
      </c>
      <c r="DT17" s="45" t="str">
        <f>AGA!$AL$302</f>
        <v>Ja</v>
      </c>
      <c r="DU17" s="45" t="str">
        <f>AGA!$AL$303</f>
        <v>Optie</v>
      </c>
      <c r="DV17" s="45" t="str">
        <f>AGA!$AL$304</f>
        <v>Ja</v>
      </c>
      <c r="DW17" s="45" t="str">
        <f>AGA!$AL$305</f>
        <v>Ja</v>
      </c>
      <c r="DX17" s="45" t="str">
        <f>AGA!$AL$306</f>
        <v>Ja</v>
      </c>
      <c r="DY17" s="45" t="str">
        <f>AGA!$AL$307</f>
        <v>Ja</v>
      </c>
      <c r="DZ17" s="45" t="str">
        <f>AGA!$AL$308</f>
        <v>Ja</v>
      </c>
      <c r="EA17" s="45" t="str">
        <f>AGA!$AL$309</f>
        <v>Ja</v>
      </c>
      <c r="EB17" s="45" t="str">
        <f>AGA!$AL$310</f>
        <v>Ja</v>
      </c>
      <c r="EC17" s="45" t="str">
        <f>AGA!$AL$311</f>
        <v>Ja</v>
      </c>
      <c r="ED17" s="45" t="str">
        <f>AGA!$AL$313</f>
        <v>Nee</v>
      </c>
    </row>
    <row r="18" spans="1:134" hidden="1" x14ac:dyDescent="0.3">
      <c r="A18" s="43"/>
      <c r="B18" s="47"/>
      <c r="C18" s="43"/>
      <c r="D18" s="43"/>
      <c r="E18" s="45"/>
      <c r="F18" s="43"/>
      <c r="G18" s="43"/>
      <c r="H18" s="43"/>
      <c r="I18" s="119"/>
      <c r="J18" s="119"/>
      <c r="K18" s="43"/>
      <c r="L18" s="50"/>
      <c r="M18" s="119" t="s">
        <v>874</v>
      </c>
      <c r="N18" s="119" t="s">
        <v>873</v>
      </c>
      <c r="O18" s="119" t="str">
        <f>TG!AF1</f>
        <v>Verplaatsen</v>
      </c>
      <c r="P18" s="51"/>
      <c r="Q18" s="43" t="str">
        <f>TG!$AF$2</f>
        <v>Ja</v>
      </c>
      <c r="R18" s="43" t="str">
        <f>TG!$AF$3</f>
        <v>Ja</v>
      </c>
      <c r="S18" s="43" t="str">
        <f>TG!$AF$4</f>
        <v>Optie</v>
      </c>
      <c r="T18" s="43" t="str">
        <f>TG!$AF$5</f>
        <v>Ja</v>
      </c>
      <c r="U18" s="43" t="str">
        <f>TG!$AF$6</f>
        <v>Ja</v>
      </c>
      <c r="V18" s="43" t="str">
        <f>TG!$AF$7</f>
        <v>Ja</v>
      </c>
      <c r="W18" s="43" t="str">
        <f>TG!$AF$8</f>
        <v>Nee</v>
      </c>
      <c r="X18" s="43" t="str">
        <f>TG!$AF$9</f>
        <v>Ja</v>
      </c>
      <c r="Y18" s="43" t="str">
        <f>TG!$AF$10</f>
        <v>Nee</v>
      </c>
      <c r="Z18" s="43" t="str">
        <f>TG!$AF$11</f>
        <v>Nee</v>
      </c>
      <c r="AA18" s="43" t="str">
        <f>TG!$AF$12</f>
        <v>Optie</v>
      </c>
      <c r="AB18" s="43" t="str">
        <f>TG!$AF$103</f>
        <v>Ja</v>
      </c>
      <c r="AC18" s="43" t="str">
        <f>TG!$AF$104</f>
        <v>Ja</v>
      </c>
      <c r="AD18" s="43" t="str">
        <f>TG!$AF$105</f>
        <v>Nee</v>
      </c>
      <c r="AE18" s="43" t="str">
        <f>TG!$AF$106</f>
        <v>Ja</v>
      </c>
      <c r="AF18" s="43" t="str">
        <f>TG!$AF$107</f>
        <v>Ja</v>
      </c>
      <c r="AG18" s="43" t="str">
        <f>TG!$AF$108</f>
        <v>Optie</v>
      </c>
      <c r="AH18" s="43" t="str">
        <f>TG!$AF$109</f>
        <v>Ja</v>
      </c>
      <c r="AI18" s="43" t="str">
        <f>TG!$AF$110</f>
        <v>Ja</v>
      </c>
      <c r="AJ18" s="43" t="str">
        <f>TG!$AF$111</f>
        <v>Nvt</v>
      </c>
      <c r="AK18" s="43" t="str">
        <f>TG!$AF$112</f>
        <v>Nvt</v>
      </c>
      <c r="AL18" s="43"/>
      <c r="AM18" s="43" t="str">
        <f>AGA!$AM$2</f>
        <v>Ja</v>
      </c>
      <c r="AN18" s="43" t="str">
        <f>AGA!$AM$3</f>
        <v>Ja</v>
      </c>
      <c r="AO18" s="43" t="str">
        <f>AGA!$AM$4</f>
        <v>Optie</v>
      </c>
      <c r="AP18" s="43" t="str">
        <f>AGA!$AM$5</f>
        <v>Ja</v>
      </c>
      <c r="AQ18" s="43" t="str">
        <f>AGA!$AM$6</f>
        <v>Ja</v>
      </c>
      <c r="AR18" s="43" t="str">
        <f>AGA!$AM$7</f>
        <v>Ja</v>
      </c>
      <c r="AS18" s="43" t="str">
        <f>AGA!$AM$8</f>
        <v>Nee</v>
      </c>
      <c r="AT18" s="43" t="str">
        <f>AGA!$AM$9</f>
        <v>Ja</v>
      </c>
      <c r="AU18" s="43" t="str">
        <f>AGA!$AM$10</f>
        <v>Nee</v>
      </c>
      <c r="AV18" s="43" t="str">
        <f>AGA!$AM$11</f>
        <v>Nee</v>
      </c>
      <c r="AW18" s="43" t="str">
        <f>AGA!$AM$12</f>
        <v>Ja</v>
      </c>
      <c r="AX18" s="43" t="str">
        <f>AGA!$AM$13</f>
        <v>Ja</v>
      </c>
      <c r="AY18" s="43" t="str">
        <f>AGA!$AM$14</f>
        <v>Ja</v>
      </c>
      <c r="AZ18" s="43" t="str">
        <f>AGA!$AM$15</f>
        <v>Ja</v>
      </c>
      <c r="BA18" s="43" t="str">
        <f>AGA!$AM$16</f>
        <v>Ja</v>
      </c>
      <c r="BB18" s="43" t="str">
        <f>AGA!$AM$17</f>
        <v>Nee</v>
      </c>
      <c r="BC18" s="43" t="str">
        <f>AGA!$AM$18</f>
        <v>Ja</v>
      </c>
      <c r="BD18" s="43" t="str">
        <f>AGA!$AM$19</f>
        <v>Optie</v>
      </c>
      <c r="BE18" s="43" t="str">
        <f>AGA!$AM$20</f>
        <v>Ja</v>
      </c>
      <c r="BF18" s="43" t="str">
        <f>AGA!$AM$21</f>
        <v>Ja</v>
      </c>
      <c r="BG18" s="43" t="str">
        <f>AGA!$AM$22</f>
        <v>Nee</v>
      </c>
      <c r="BH18" s="43" t="str">
        <f>AGA!$AM$23</f>
        <v>Ja</v>
      </c>
      <c r="BI18" s="43" t="str">
        <f>AGA!$AM$198</f>
        <v>Nee</v>
      </c>
      <c r="BJ18" s="43" t="str">
        <f>AGA!$AM$199</f>
        <v>Nvt</v>
      </c>
      <c r="BK18" s="43" t="str">
        <f>AGA!$AM$200</f>
        <v>Nvt</v>
      </c>
      <c r="BL18" s="43" t="str">
        <f>AGA!$AM$201</f>
        <v>Nvt</v>
      </c>
      <c r="BM18" s="43" t="str">
        <f>AGA!$AM$202</f>
        <v>Nvt</v>
      </c>
      <c r="BN18" s="43" t="str">
        <f>AGA!$AM$203</f>
        <v>Nvt</v>
      </c>
      <c r="BO18" s="43" t="str">
        <f>AGA!$AM$204</f>
        <v>Nvt</v>
      </c>
      <c r="BP18" s="43" t="str">
        <f>AGA!$AM$205</f>
        <v>Nvt</v>
      </c>
      <c r="BQ18" s="43" t="str">
        <f>AGA!$AM$206</f>
        <v>Nvt</v>
      </c>
      <c r="BR18" s="43" t="str">
        <f>AGA!$AM$207</f>
        <v>Nvt</v>
      </c>
      <c r="BS18" s="43" t="str">
        <f>AGA!$AM$208</f>
        <v>Nvt</v>
      </c>
      <c r="BT18" s="43" t="str">
        <f>AGA!$AM$209</f>
        <v>Nvt</v>
      </c>
      <c r="BU18" s="43" t="str">
        <f>AGA!$AM$210</f>
        <v>Nvt</v>
      </c>
      <c r="BV18" s="43" t="str">
        <f>AGA!$AM$211</f>
        <v>Nvt</v>
      </c>
      <c r="BW18" s="43" t="str">
        <f>AGA!$AM$212</f>
        <v>Nvt</v>
      </c>
      <c r="BX18" s="43" t="str">
        <f>AGA!$AM$213</f>
        <v>Nvt</v>
      </c>
      <c r="BY18" s="43" t="str">
        <f>AGA!$AM$214</f>
        <v>Nvt</v>
      </c>
      <c r="BZ18" s="43" t="str">
        <f>AGA!$AM$215</f>
        <v>Nvt</v>
      </c>
      <c r="CA18" s="43" t="str">
        <f>AGA!$AM$216</f>
        <v>Nvt</v>
      </c>
      <c r="CB18" s="43" t="str">
        <f>AGA!$AM$255</f>
        <v>Ja</v>
      </c>
      <c r="CC18" s="43" t="str">
        <f>AGA!$AM$256</f>
        <v>Ja</v>
      </c>
      <c r="CD18" s="43" t="str">
        <f>AGA!$AM$257</f>
        <v>Ja</v>
      </c>
      <c r="CE18" s="43" t="str">
        <f>AGA!$AM$258</f>
        <v>Nee</v>
      </c>
      <c r="CF18" s="43" t="str">
        <f>AGA!$AM$259</f>
        <v>Nvt</v>
      </c>
      <c r="CG18" s="43" t="str">
        <f>AGA!$AM$260</f>
        <v>Nvt</v>
      </c>
      <c r="CH18" s="43" t="str">
        <f>AGA!$AM$261</f>
        <v>Nvt</v>
      </c>
      <c r="CI18" s="43" t="str">
        <f>AGA!$AM$262</f>
        <v>Nvt</v>
      </c>
      <c r="CJ18" s="43" t="str">
        <f>AGA!$AM$263</f>
        <v>Nvt</v>
      </c>
      <c r="CK18" s="43" t="str">
        <f>AGA!$AM$264</f>
        <v>Nvt</v>
      </c>
      <c r="CL18" s="43" t="str">
        <f>AGA!$AM$265</f>
        <v>Nvt</v>
      </c>
      <c r="CM18" s="43" t="str">
        <f>AGA!$AM$266</f>
        <v>Nvt</v>
      </c>
      <c r="CN18" s="43" t="str">
        <f>AGA!$AM$267</f>
        <v>Nvt</v>
      </c>
      <c r="CO18" s="43" t="str">
        <f>AGA!$AM$268</f>
        <v>Nvt</v>
      </c>
      <c r="CP18" s="43" t="str">
        <f>AGA!$AM$270</f>
        <v>Nee</v>
      </c>
      <c r="CQ18" s="43" t="str">
        <f>AGA!$AM$271</f>
        <v>Nvt</v>
      </c>
      <c r="CR18" s="43" t="str">
        <f>AGA!$AM$272</f>
        <v>Nvt</v>
      </c>
      <c r="CS18" s="43" t="str">
        <f>AGA!$AM$273</f>
        <v>Nvt</v>
      </c>
      <c r="CT18" s="43" t="str">
        <f>AGA!$AM$274</f>
        <v>Nvt</v>
      </c>
      <c r="CU18" s="43" t="str">
        <f>AGA!$AM$275</f>
        <v>Nvt</v>
      </c>
      <c r="CV18" s="43" t="str">
        <f>AGA!$AM$276</f>
        <v>Nvt</v>
      </c>
      <c r="CW18" s="43" t="str">
        <f>AGA!$AM$277</f>
        <v>Nvt</v>
      </c>
      <c r="CX18" s="43" t="str">
        <f>AGA!$AM$278</f>
        <v>Nvt</v>
      </c>
      <c r="CY18" s="43" t="str">
        <f>AGA!$AM$279</f>
        <v>Nvt</v>
      </c>
      <c r="CZ18" s="43" t="str">
        <f>AGA!$AM$280</f>
        <v>Nvt</v>
      </c>
      <c r="DA18" s="43" t="str">
        <f>AGA!$AM$281</f>
        <v>Nvt</v>
      </c>
      <c r="DB18" s="43" t="str">
        <f>AGA!$AM$283</f>
        <v>Nee</v>
      </c>
      <c r="DC18" s="43" t="str">
        <f>AGA!$AM$284</f>
        <v>Nvt</v>
      </c>
      <c r="DD18" s="43" t="str">
        <f>AGA!$AM$285</f>
        <v>Nvt</v>
      </c>
      <c r="DE18" s="43" t="str">
        <f>AGA!$AM$286</f>
        <v>Nvt</v>
      </c>
      <c r="DF18" s="43" t="str">
        <f>AGA!$AM$288</f>
        <v>Ja</v>
      </c>
      <c r="DG18" s="43" t="str">
        <f>AGA!$AM$289</f>
        <v>Ja</v>
      </c>
      <c r="DH18" s="43" t="str">
        <f>AGA!$AM$290</f>
        <v>Ja</v>
      </c>
      <c r="DI18" s="43" t="str">
        <f>AGA!$AM$291</f>
        <v>Ja</v>
      </c>
      <c r="DJ18" s="43" t="str">
        <f>AGA!$AM$292</f>
        <v>Ja</v>
      </c>
      <c r="DK18" s="43" t="str">
        <f>AGA!$AM$293</f>
        <v>Optie</v>
      </c>
      <c r="DL18" s="43" t="str">
        <f>AGA!$AM$294</f>
        <v>Optie</v>
      </c>
      <c r="DM18" s="43" t="str">
        <f>AGA!$AM$295</f>
        <v>Optie</v>
      </c>
      <c r="DN18" s="43" t="str">
        <f>AGA!$AM$296</f>
        <v>Optie</v>
      </c>
      <c r="DO18" s="43" t="str">
        <f>AGA!$AM$297</f>
        <v>Nee</v>
      </c>
      <c r="DP18" s="43" t="str">
        <f>AGA!$AM$298</f>
        <v>Optie</v>
      </c>
      <c r="DQ18" s="43" t="str">
        <f>AGA!$AM$299</f>
        <v>Ja</v>
      </c>
      <c r="DR18" s="43" t="str">
        <f>AGA!$AM$300</f>
        <v>Ja</v>
      </c>
      <c r="DS18" s="43" t="str">
        <f>AGA!$AM$301</f>
        <v>Ja</v>
      </c>
      <c r="DT18" s="43" t="str">
        <f>AGA!$AM$302</f>
        <v>Ja</v>
      </c>
      <c r="DU18" s="43" t="str">
        <f>AGA!$AM$303</f>
        <v>Optie</v>
      </c>
      <c r="DV18" s="43" t="str">
        <f>AGA!$AM$304</f>
        <v>Ja</v>
      </c>
      <c r="DW18" s="43" t="str">
        <f>AGA!$AM$305</f>
        <v>Ja</v>
      </c>
      <c r="DX18" s="43" t="str">
        <f>AGA!$AM$306</f>
        <v>Ja</v>
      </c>
      <c r="DY18" s="43" t="str">
        <f>AGA!$AM$307</f>
        <v>Ja</v>
      </c>
      <c r="DZ18" s="43" t="str">
        <f>AGA!$AM$308</f>
        <v>Ja</v>
      </c>
      <c r="EA18" s="43" t="str">
        <f>AGA!$AM$309</f>
        <v>Ja</v>
      </c>
      <c r="EB18" s="43" t="str">
        <f>AGA!$AM$310</f>
        <v>Ja</v>
      </c>
      <c r="EC18" s="43" t="str">
        <f>AGA!$AM$311</f>
        <v>Ja</v>
      </c>
      <c r="ED18" s="43" t="str">
        <f>AGA!$AM$313</f>
        <v>Nee</v>
      </c>
    </row>
    <row r="19" spans="1:134" hidden="1" x14ac:dyDescent="0.3">
      <c r="A19" s="43"/>
      <c r="B19" s="47"/>
      <c r="C19" s="43"/>
      <c r="D19" s="43"/>
      <c r="E19" s="45"/>
      <c r="F19" s="43"/>
      <c r="G19" s="43"/>
      <c r="H19" s="43"/>
      <c r="I19" s="119"/>
      <c r="J19" s="119"/>
      <c r="K19" s="43"/>
      <c r="L19" s="50"/>
      <c r="M19" s="119" t="s">
        <v>874</v>
      </c>
      <c r="N19" s="119" t="s">
        <v>873</v>
      </c>
      <c r="O19" s="119" t="str">
        <f>TG!AG1</f>
        <v>Vervangen</v>
      </c>
      <c r="P19" s="51"/>
      <c r="Q19" s="43" t="str">
        <f>TG!$AG$2</f>
        <v>Ja</v>
      </c>
      <c r="R19" s="43" t="str">
        <f>TG!$AG$3</f>
        <v>Ja</v>
      </c>
      <c r="S19" s="43" t="str">
        <f>TG!$AG$4</f>
        <v>Optie</v>
      </c>
      <c r="T19" s="43" t="str">
        <f>TG!$AG$5</f>
        <v>Ja</v>
      </c>
      <c r="U19" s="43" t="str">
        <f>TG!$AG$6</f>
        <v>Ja</v>
      </c>
      <c r="V19" s="43" t="str">
        <f>TG!$AG$7</f>
        <v>Ja</v>
      </c>
      <c r="W19" s="43" t="str">
        <f>TG!$AG$8</f>
        <v>Nee</v>
      </c>
      <c r="X19" s="43" t="str">
        <f>TG!$AG$9</f>
        <v>Ja</v>
      </c>
      <c r="Y19" s="43" t="str">
        <f>TG!$AG$10</f>
        <v>Nee</v>
      </c>
      <c r="Z19" s="43" t="str">
        <f>TG!$AG$11</f>
        <v>Nee</v>
      </c>
      <c r="AA19" s="43" t="str">
        <f>TG!$AG$12</f>
        <v>Optie</v>
      </c>
      <c r="AB19" s="43" t="str">
        <f>TG!$AG$103</f>
        <v>Ja</v>
      </c>
      <c r="AC19" s="43" t="str">
        <f>TG!$AG$104</f>
        <v>Ja</v>
      </c>
      <c r="AD19" s="43" t="str">
        <f>TG!$AG$105</f>
        <v>Nee</v>
      </c>
      <c r="AE19" s="43" t="str">
        <f>TG!$AG$106</f>
        <v>Ja</v>
      </c>
      <c r="AF19" s="43" t="str">
        <f>TG!$AG$107</f>
        <v>Ja</v>
      </c>
      <c r="AG19" s="43" t="str">
        <f>TG!$AG$108</f>
        <v>Optie</v>
      </c>
      <c r="AH19" s="43" t="str">
        <f>TG!$AG$109</f>
        <v>Ja</v>
      </c>
      <c r="AI19" s="43" t="str">
        <f>TG!$AG$110</f>
        <v>Ja</v>
      </c>
      <c r="AJ19" s="43" t="str">
        <f>TG!$AG$111</f>
        <v>Nvt</v>
      </c>
      <c r="AK19" s="43" t="str">
        <f>TG!$AG$112</f>
        <v>Nvt</v>
      </c>
      <c r="AL19" s="43"/>
      <c r="AM19" s="43" t="str">
        <f>AGA!$AN$2</f>
        <v>Ja</v>
      </c>
      <c r="AN19" s="43" t="str">
        <f>AGA!$AN$3</f>
        <v>Ja</v>
      </c>
      <c r="AO19" s="43" t="str">
        <f>AGA!$AN$4</f>
        <v>Optie</v>
      </c>
      <c r="AP19" s="43" t="str">
        <f>AGA!$AN$5</f>
        <v>Ja</v>
      </c>
      <c r="AQ19" s="43" t="str">
        <f>AGA!$AN$6</f>
        <v>Ja</v>
      </c>
      <c r="AR19" s="43" t="str">
        <f>AGA!$AN$7</f>
        <v>Ja</v>
      </c>
      <c r="AS19" s="43" t="str">
        <f>AGA!$AN$8</f>
        <v>Nee</v>
      </c>
      <c r="AT19" s="43" t="str">
        <f>AGA!$AN$9</f>
        <v>Ja</v>
      </c>
      <c r="AU19" s="43" t="str">
        <f>AGA!$AN$10</f>
        <v>Nee</v>
      </c>
      <c r="AV19" s="43" t="str">
        <f>AGA!$AN$11</f>
        <v>Nee</v>
      </c>
      <c r="AW19" s="43" t="str">
        <f>AGA!$AN$12</f>
        <v>Ja</v>
      </c>
      <c r="AX19" s="43" t="str">
        <f>AGA!$AN$13</f>
        <v>Ja</v>
      </c>
      <c r="AY19" s="43" t="str">
        <f>AGA!$AN$14</f>
        <v>Ja</v>
      </c>
      <c r="AZ19" s="43" t="str">
        <f>AGA!$AN$15</f>
        <v>Ja</v>
      </c>
      <c r="BA19" s="43" t="str">
        <f>AGA!$AN$16</f>
        <v>Ja</v>
      </c>
      <c r="BB19" s="43" t="str">
        <f>AGA!$AN$17</f>
        <v>Nee</v>
      </c>
      <c r="BC19" s="43" t="str">
        <f>AGA!$AN$18</f>
        <v>Ja</v>
      </c>
      <c r="BD19" s="43" t="str">
        <f>AGA!$AN$19</f>
        <v>Optie</v>
      </c>
      <c r="BE19" s="43" t="str">
        <f>AGA!$AN$20</f>
        <v>Ja</v>
      </c>
      <c r="BF19" s="43" t="str">
        <f>AGA!$AN$21</f>
        <v>Ja</v>
      </c>
      <c r="BG19" s="43" t="str">
        <f>AGA!$AN$22</f>
        <v>Nee</v>
      </c>
      <c r="BH19" s="43" t="str">
        <f>AGA!$AN$23</f>
        <v>Ja</v>
      </c>
      <c r="BI19" s="43" t="str">
        <f>AGA!$AN$198</f>
        <v>Nee</v>
      </c>
      <c r="BJ19" s="43" t="str">
        <f>AGA!$AN$199</f>
        <v>Nvt</v>
      </c>
      <c r="BK19" s="43" t="str">
        <f>AGA!$AN$200</f>
        <v>Nvt</v>
      </c>
      <c r="BL19" s="43" t="str">
        <f>AGA!$AN$201</f>
        <v>Nvt</v>
      </c>
      <c r="BM19" s="43" t="str">
        <f>AGA!$AN$202</f>
        <v>Nvt</v>
      </c>
      <c r="BN19" s="43" t="str">
        <f>AGA!$AN$203</f>
        <v>Nvt</v>
      </c>
      <c r="BO19" s="43" t="str">
        <f>AGA!$AN$204</f>
        <v>Nvt</v>
      </c>
      <c r="BP19" s="43" t="str">
        <f>AGA!$AN$205</f>
        <v>Nvt</v>
      </c>
      <c r="BQ19" s="43" t="str">
        <f>AGA!$AN$206</f>
        <v>Nvt</v>
      </c>
      <c r="BR19" s="43" t="str">
        <f>AGA!$AN$207</f>
        <v>Nvt</v>
      </c>
      <c r="BS19" s="43" t="str">
        <f>AGA!$AN$208</f>
        <v>Nvt</v>
      </c>
      <c r="BT19" s="43" t="str">
        <f>AGA!$AN$209</f>
        <v>Nvt</v>
      </c>
      <c r="BU19" s="43" t="str">
        <f>AGA!$AN$210</f>
        <v>Nvt</v>
      </c>
      <c r="BV19" s="43" t="str">
        <f>AGA!$AN$211</f>
        <v>Nvt</v>
      </c>
      <c r="BW19" s="43" t="str">
        <f>AGA!$AN$212</f>
        <v>Nvt</v>
      </c>
      <c r="BX19" s="43" t="str">
        <f>AGA!$AN$213</f>
        <v>Nvt</v>
      </c>
      <c r="BY19" s="43" t="str">
        <f>AGA!$AN$214</f>
        <v>Nvt</v>
      </c>
      <c r="BZ19" s="43" t="str">
        <f>AGA!$AN$215</f>
        <v>Nvt</v>
      </c>
      <c r="CA19" s="43" t="str">
        <f>AGA!$AN$216</f>
        <v>Nvt</v>
      </c>
      <c r="CB19" s="43" t="str">
        <f>AGA!$AN$255</f>
        <v>Ja</v>
      </c>
      <c r="CC19" s="43" t="str">
        <f>AGA!$AN$256</f>
        <v>Ja</v>
      </c>
      <c r="CD19" s="43" t="str">
        <f>AGA!$AN$257</f>
        <v>Ja</v>
      </c>
      <c r="CE19" s="43" t="str">
        <f>AGA!$AN$258</f>
        <v>Nee</v>
      </c>
      <c r="CF19" s="43" t="str">
        <f>AGA!$AN$259</f>
        <v>Nvt</v>
      </c>
      <c r="CG19" s="43" t="str">
        <f>AGA!$AN$260</f>
        <v>Nvt</v>
      </c>
      <c r="CH19" s="43" t="str">
        <f>AGA!$AN$261</f>
        <v>Nvt</v>
      </c>
      <c r="CI19" s="43" t="str">
        <f>AGA!$AN$262</f>
        <v>Nvt</v>
      </c>
      <c r="CJ19" s="43" t="str">
        <f>AGA!$AN$263</f>
        <v>Nvt</v>
      </c>
      <c r="CK19" s="43" t="str">
        <f>AGA!$AN$264</f>
        <v>Nvt</v>
      </c>
      <c r="CL19" s="43" t="str">
        <f>AGA!$AN$265</f>
        <v>Nvt</v>
      </c>
      <c r="CM19" s="43" t="str">
        <f>AGA!$AN$266</f>
        <v>Nvt</v>
      </c>
      <c r="CN19" s="43" t="str">
        <f>AGA!$AN$267</f>
        <v>Nvt</v>
      </c>
      <c r="CO19" s="43" t="str">
        <f>AGA!$AN$268</f>
        <v>Nvt</v>
      </c>
      <c r="CP19" s="43" t="str">
        <f>AGA!$AN$270</f>
        <v>Nee</v>
      </c>
      <c r="CQ19" s="43" t="str">
        <f>AGA!$AN$271</f>
        <v>Nvt</v>
      </c>
      <c r="CR19" s="43" t="str">
        <f>AGA!$AN$272</f>
        <v>Nvt</v>
      </c>
      <c r="CS19" s="43" t="str">
        <f>AGA!$AN$273</f>
        <v>Nvt</v>
      </c>
      <c r="CT19" s="43" t="str">
        <f>AGA!$AN$274</f>
        <v>Nvt</v>
      </c>
      <c r="CU19" s="43" t="str">
        <f>AGA!$AN$275</f>
        <v>Nvt</v>
      </c>
      <c r="CV19" s="43" t="str">
        <f>AGA!$AN$276</f>
        <v>Nvt</v>
      </c>
      <c r="CW19" s="43" t="str">
        <f>AGA!$AN$277</f>
        <v>Nvt</v>
      </c>
      <c r="CX19" s="43" t="str">
        <f>AGA!$AN$278</f>
        <v>Nvt</v>
      </c>
      <c r="CY19" s="43" t="str">
        <f>AGA!$AN$279</f>
        <v>Nvt</v>
      </c>
      <c r="CZ19" s="43" t="str">
        <f>AGA!$AN$280</f>
        <v>Nvt</v>
      </c>
      <c r="DA19" s="43" t="str">
        <f>AGA!$AN$281</f>
        <v>Nvt</v>
      </c>
      <c r="DB19" s="43" t="str">
        <f>AGA!$AN$283</f>
        <v>Nee</v>
      </c>
      <c r="DC19" s="43" t="str">
        <f>AGA!$AN$284</f>
        <v>Nvt</v>
      </c>
      <c r="DD19" s="43" t="str">
        <f>AGA!$AN$285</f>
        <v>Nvt</v>
      </c>
      <c r="DE19" s="43" t="str">
        <f>AGA!$AN$286</f>
        <v>Nvt</v>
      </c>
      <c r="DF19" s="43" t="str">
        <f>AGA!$AN$288</f>
        <v>Ja</v>
      </c>
      <c r="DG19" s="43" t="str">
        <f>AGA!$AN$289</f>
        <v>Ja</v>
      </c>
      <c r="DH19" s="43" t="str">
        <f>AGA!$AN$290</f>
        <v>Ja</v>
      </c>
      <c r="DI19" s="43" t="str">
        <f>AGA!$AN$291</f>
        <v>Ja</v>
      </c>
      <c r="DJ19" s="43" t="str">
        <f>AGA!$AN$292</f>
        <v>Ja</v>
      </c>
      <c r="DK19" s="43" t="str">
        <f>AGA!$AN$293</f>
        <v>Optie</v>
      </c>
      <c r="DL19" s="43" t="str">
        <f>AGA!$AN$294</f>
        <v>Optie</v>
      </c>
      <c r="DM19" s="43" t="str">
        <f>AGA!$AN$295</f>
        <v>Optie</v>
      </c>
      <c r="DN19" s="43" t="str">
        <f>AGA!$AN$296</f>
        <v>Optie</v>
      </c>
      <c r="DO19" s="43" t="str">
        <f>AGA!$AN$297</f>
        <v>Nee</v>
      </c>
      <c r="DP19" s="43" t="str">
        <f>AGA!$AN$298</f>
        <v>Optie</v>
      </c>
      <c r="DQ19" s="43" t="str">
        <f>AGA!$AN$299</f>
        <v>Ja</v>
      </c>
      <c r="DR19" s="43" t="str">
        <f>AGA!$AN$300</f>
        <v>Ja</v>
      </c>
      <c r="DS19" s="43" t="str">
        <f>AGA!$AN$301</f>
        <v>Ja</v>
      </c>
      <c r="DT19" s="43" t="str">
        <f>AGA!$AN$302</f>
        <v>Ja</v>
      </c>
      <c r="DU19" s="43" t="str">
        <f>AGA!$AN$303</f>
        <v>Optie</v>
      </c>
      <c r="DV19" s="43" t="str">
        <f>AGA!$AN$304</f>
        <v>Ja</v>
      </c>
      <c r="DW19" s="43" t="str">
        <f>AGA!$AN$305</f>
        <v>Ja</v>
      </c>
      <c r="DX19" s="43" t="str">
        <f>AGA!$AN$306</f>
        <v>Ja</v>
      </c>
      <c r="DY19" s="43" t="str">
        <f>AGA!$AN$307</f>
        <v>Ja</v>
      </c>
      <c r="DZ19" s="43" t="str">
        <f>AGA!$AN$308</f>
        <v>Ja</v>
      </c>
      <c r="EA19" s="43" t="str">
        <f>AGA!$AN$309</f>
        <v>Ja</v>
      </c>
      <c r="EB19" s="43" t="str">
        <f>AGA!$AN$310</f>
        <v>Ja</v>
      </c>
      <c r="EC19" s="43" t="str">
        <f>AGA!$AN$311</f>
        <v>Ja</v>
      </c>
      <c r="ED19" s="43" t="str">
        <f>AGA!$AN$313</f>
        <v>Nee</v>
      </c>
    </row>
    <row r="20" spans="1:134" hidden="1" x14ac:dyDescent="0.3">
      <c r="A20" s="43"/>
      <c r="B20" s="47"/>
      <c r="C20" s="43"/>
      <c r="D20" s="43"/>
      <c r="E20" s="45"/>
      <c r="F20" s="43"/>
      <c r="G20" s="43"/>
      <c r="H20" s="43"/>
      <c r="I20" s="119"/>
      <c r="J20" s="119"/>
      <c r="K20" s="43"/>
      <c r="L20" s="50"/>
      <c r="M20" s="119" t="s">
        <v>874</v>
      </c>
      <c r="N20" s="119" t="s">
        <v>873</v>
      </c>
      <c r="O20" s="119" t="str">
        <f>TG!AH1</f>
        <v>Verwijderen</v>
      </c>
      <c r="P20" s="51"/>
      <c r="Q20" s="43" t="str">
        <f>TG!$AH$2</f>
        <v>Ja</v>
      </c>
      <c r="R20" s="43" t="str">
        <f>TG!$AH$3</f>
        <v>Ja</v>
      </c>
      <c r="S20" s="43" t="str">
        <f>TG!$AH$4</f>
        <v>Optie</v>
      </c>
      <c r="T20" s="43" t="str">
        <f>TG!$AH$5</f>
        <v>Ja</v>
      </c>
      <c r="U20" s="43" t="str">
        <f>TG!$AH$6</f>
        <v>Ja</v>
      </c>
      <c r="V20" s="43" t="str">
        <f>TG!$AH$7</f>
        <v>Ja</v>
      </c>
      <c r="W20" s="43" t="str">
        <f>TG!$AH$8</f>
        <v>Nee</v>
      </c>
      <c r="X20" s="43" t="str">
        <f>TG!$AH$9</f>
        <v>Ja</v>
      </c>
      <c r="Y20" s="43" t="str">
        <f>TG!$AH$10</f>
        <v>Nee</v>
      </c>
      <c r="Z20" s="43" t="str">
        <f>TG!$AH$11</f>
        <v>Nee</v>
      </c>
      <c r="AA20" s="43" t="str">
        <f>TG!$AH$12</f>
        <v>Optie</v>
      </c>
      <c r="AB20" s="43" t="str">
        <f>TG!$AH$103</f>
        <v>Ja</v>
      </c>
      <c r="AC20" s="43" t="str">
        <f>TG!$AH$104</f>
        <v>Ja</v>
      </c>
      <c r="AD20" s="43" t="str">
        <f>TG!$AH$105</f>
        <v>Nee</v>
      </c>
      <c r="AE20" s="43" t="str">
        <f>TG!$AH$106</f>
        <v>Ja</v>
      </c>
      <c r="AF20" s="43" t="str">
        <f>TG!$AH$107</f>
        <v>Ja</v>
      </c>
      <c r="AG20" s="43" t="str">
        <f>TG!$AH$108</f>
        <v>Optie</v>
      </c>
      <c r="AH20" s="43" t="str">
        <f>TG!$AH$109</f>
        <v>Ja</v>
      </c>
      <c r="AI20" s="43" t="str">
        <f>TG!$AH$110</f>
        <v>Ja</v>
      </c>
      <c r="AJ20" s="43" t="str">
        <f>TG!$AH$111</f>
        <v>Nvt</v>
      </c>
      <c r="AK20" s="43" t="str">
        <f>TG!$AH$112</f>
        <v>Nvt</v>
      </c>
      <c r="AL20" s="43"/>
      <c r="AM20" s="43" t="str">
        <f>AGA!$AO$2</f>
        <v>Ja</v>
      </c>
      <c r="AN20" s="43" t="str">
        <f>AGA!$AO$3</f>
        <v>Ja</v>
      </c>
      <c r="AO20" s="43" t="str">
        <f>AGA!$AO$4</f>
        <v>Optie</v>
      </c>
      <c r="AP20" s="43" t="str">
        <f>AGA!$AO$5</f>
        <v>Ja</v>
      </c>
      <c r="AQ20" s="43" t="str">
        <f>AGA!$AO$6</f>
        <v>Ja</v>
      </c>
      <c r="AR20" s="43" t="str">
        <f>AGA!$AO$7</f>
        <v>Ja</v>
      </c>
      <c r="AS20" s="43" t="str">
        <f>AGA!$AO$8</f>
        <v>Nee</v>
      </c>
      <c r="AT20" s="43" t="str">
        <f>AGA!$AO$9</f>
        <v>Ja</v>
      </c>
      <c r="AU20" s="43" t="str">
        <f>AGA!$AO$10</f>
        <v>Nee</v>
      </c>
      <c r="AV20" s="43" t="str">
        <f>AGA!$AO$11</f>
        <v>Nee</v>
      </c>
      <c r="AW20" s="43" t="str">
        <f>AGA!$AO$12</f>
        <v>Ja</v>
      </c>
      <c r="AX20" s="43" t="str">
        <f>AGA!$AO$13</f>
        <v>Ja</v>
      </c>
      <c r="AY20" s="43" t="str">
        <f>AGA!$AO$14</f>
        <v>Ja</v>
      </c>
      <c r="AZ20" s="43" t="str">
        <f>AGA!$AO$15</f>
        <v>Ja</v>
      </c>
      <c r="BA20" s="43" t="str">
        <f>AGA!$AO$16</f>
        <v>Ja</v>
      </c>
      <c r="BB20" s="43" t="str">
        <f>AGA!$AO$17</f>
        <v>Nee</v>
      </c>
      <c r="BC20" s="43" t="str">
        <f>AGA!$AO$18</f>
        <v>Ja</v>
      </c>
      <c r="BD20" s="43" t="str">
        <f>AGA!$AO$19</f>
        <v>Optie</v>
      </c>
      <c r="BE20" s="43" t="str">
        <f>AGA!$AO$20</f>
        <v>Ja</v>
      </c>
      <c r="BF20" s="43" t="str">
        <f>AGA!$AO$21</f>
        <v>Ja</v>
      </c>
      <c r="BG20" s="43" t="str">
        <f>AGA!$AO$22</f>
        <v>Nee</v>
      </c>
      <c r="BH20" s="43" t="str">
        <f>AGA!$AO$23</f>
        <v>Ja</v>
      </c>
      <c r="BI20" s="43" t="str">
        <f>AGA!$AO$198</f>
        <v>Nee</v>
      </c>
      <c r="BJ20" s="43" t="str">
        <f>AGA!$AO$199</f>
        <v>Nvt</v>
      </c>
      <c r="BK20" s="43" t="str">
        <f>AGA!$AO$200</f>
        <v>Nvt</v>
      </c>
      <c r="BL20" s="43" t="str">
        <f>AGA!$AO$201</f>
        <v>Nvt</v>
      </c>
      <c r="BM20" s="43" t="str">
        <f>AGA!$AO$202</f>
        <v>Nvt</v>
      </c>
      <c r="BN20" s="43" t="str">
        <f>AGA!$AO$203</f>
        <v>Nvt</v>
      </c>
      <c r="BO20" s="43" t="str">
        <f>AGA!$AO$204</f>
        <v>Nvt</v>
      </c>
      <c r="BP20" s="43" t="str">
        <f>AGA!$AO$205</f>
        <v>Nvt</v>
      </c>
      <c r="BQ20" s="43" t="str">
        <f>AGA!$AO$206</f>
        <v>Nvt</v>
      </c>
      <c r="BR20" s="43" t="str">
        <f>AGA!$AO$207</f>
        <v>Nvt</v>
      </c>
      <c r="BS20" s="43" t="str">
        <f>AGA!$AO$208</f>
        <v>Nvt</v>
      </c>
      <c r="BT20" s="43" t="str">
        <f>AGA!$AO$209</f>
        <v>Nvt</v>
      </c>
      <c r="BU20" s="43" t="str">
        <f>AGA!$AO$210</f>
        <v>Nvt</v>
      </c>
      <c r="BV20" s="43" t="str">
        <f>AGA!$AO$211</f>
        <v>Nvt</v>
      </c>
      <c r="BW20" s="43" t="str">
        <f>AGA!$AO$212</f>
        <v>Nvt</v>
      </c>
      <c r="BX20" s="43" t="str">
        <f>AGA!$AO$213</f>
        <v>Nvt</v>
      </c>
      <c r="BY20" s="43" t="str">
        <f>AGA!$AO$214</f>
        <v>Nvt</v>
      </c>
      <c r="BZ20" s="43" t="str">
        <f>AGA!$AO$215</f>
        <v>Nvt</v>
      </c>
      <c r="CA20" s="43" t="str">
        <f>AGA!$AO$216</f>
        <v>Nvt</v>
      </c>
      <c r="CB20" s="43" t="str">
        <f>AGA!$AO$255</f>
        <v>Ja</v>
      </c>
      <c r="CC20" s="43" t="str">
        <f>AGA!$AO$256</f>
        <v>Ja</v>
      </c>
      <c r="CD20" s="43" t="str">
        <f>AGA!$AO$257</f>
        <v>Ja</v>
      </c>
      <c r="CE20" s="43" t="str">
        <f>AGA!$AO$258</f>
        <v>Nee</v>
      </c>
      <c r="CF20" s="43" t="str">
        <f>AGA!$AO$259</f>
        <v>Nvt</v>
      </c>
      <c r="CG20" s="43" t="str">
        <f>AGA!$AO$260</f>
        <v>Nvt</v>
      </c>
      <c r="CH20" s="43" t="str">
        <f>AGA!$AO$261</f>
        <v>Nvt</v>
      </c>
      <c r="CI20" s="43" t="str">
        <f>AGA!$AO$262</f>
        <v>Nvt</v>
      </c>
      <c r="CJ20" s="43" t="str">
        <f>AGA!$AO$263</f>
        <v>Nvt</v>
      </c>
      <c r="CK20" s="43" t="str">
        <f>AGA!$AO$264</f>
        <v>Nvt</v>
      </c>
      <c r="CL20" s="43" t="str">
        <f>AGA!$AO$265</f>
        <v>Nvt</v>
      </c>
      <c r="CM20" s="43" t="str">
        <f>AGA!$AO$266</f>
        <v>Nvt</v>
      </c>
      <c r="CN20" s="43" t="str">
        <f>AGA!$AO$267</f>
        <v>Nvt</v>
      </c>
      <c r="CO20" s="43" t="str">
        <f>AGA!$AO$268</f>
        <v>Nvt</v>
      </c>
      <c r="CP20" s="43" t="str">
        <f>AGA!$AO$270</f>
        <v>Nee</v>
      </c>
      <c r="CQ20" s="43" t="str">
        <f>AGA!$AO$271</f>
        <v>Nvt</v>
      </c>
      <c r="CR20" s="43" t="str">
        <f>AGA!$AO$272</f>
        <v>Nvt</v>
      </c>
      <c r="CS20" s="43" t="str">
        <f>AGA!$AO$273</f>
        <v>Nvt</v>
      </c>
      <c r="CT20" s="43" t="str">
        <f>AGA!$AO$274</f>
        <v>Nvt</v>
      </c>
      <c r="CU20" s="43" t="str">
        <f>AGA!$AO$275</f>
        <v>Nvt</v>
      </c>
      <c r="CV20" s="43" t="str">
        <f>AGA!$AO$276</f>
        <v>Nvt</v>
      </c>
      <c r="CW20" s="43" t="str">
        <f>AGA!$AO$277</f>
        <v>Nvt</v>
      </c>
      <c r="CX20" s="43" t="str">
        <f>AGA!$AO$278</f>
        <v>Nvt</v>
      </c>
      <c r="CY20" s="43" t="str">
        <f>AGA!$AO$279</f>
        <v>Nvt</v>
      </c>
      <c r="CZ20" s="43" t="str">
        <f>AGA!$AO$280</f>
        <v>Nvt</v>
      </c>
      <c r="DA20" s="43" t="str">
        <f>AGA!$AO$281</f>
        <v>Nvt</v>
      </c>
      <c r="DB20" s="43" t="str">
        <f>AGA!$AO$283</f>
        <v>Nee</v>
      </c>
      <c r="DC20" s="43" t="str">
        <f>AGA!$AO$284</f>
        <v>Nvt</v>
      </c>
      <c r="DD20" s="43" t="str">
        <f>AGA!$AO$285</f>
        <v>Nvt</v>
      </c>
      <c r="DE20" s="43" t="str">
        <f>AGA!$AO$286</f>
        <v>Nvt</v>
      </c>
      <c r="DF20" s="43" t="str">
        <f>AGA!$AO$288</f>
        <v>Ja</v>
      </c>
      <c r="DG20" s="43" t="str">
        <f>AGA!$AO$289</f>
        <v>Ja</v>
      </c>
      <c r="DH20" s="43" t="str">
        <f>AGA!$AO$290</f>
        <v>Ja</v>
      </c>
      <c r="DI20" s="43" t="str">
        <f>AGA!$AO$291</f>
        <v>Ja</v>
      </c>
      <c r="DJ20" s="43" t="str">
        <f>AGA!$AO$292</f>
        <v>Ja</v>
      </c>
      <c r="DK20" s="43" t="str">
        <f>AGA!$AO$293</f>
        <v>Optie</v>
      </c>
      <c r="DL20" s="43" t="str">
        <f>AGA!$AO$294</f>
        <v>Optie</v>
      </c>
      <c r="DM20" s="43" t="str">
        <f>AGA!$AO$295</f>
        <v>Optie</v>
      </c>
      <c r="DN20" s="43" t="str">
        <f>AGA!$AO$296</f>
        <v>Optie</v>
      </c>
      <c r="DO20" s="43" t="str">
        <f>AGA!$AO$297</f>
        <v>Nee</v>
      </c>
      <c r="DP20" s="43" t="str">
        <f>AGA!$AO$298</f>
        <v>Nee</v>
      </c>
      <c r="DQ20" s="43" t="str">
        <f>AGA!$AO$299</f>
        <v>Nvt</v>
      </c>
      <c r="DR20" s="43" t="str">
        <f>AGA!$AO$300</f>
        <v>Nvt</v>
      </c>
      <c r="DS20" s="43" t="str">
        <f>AGA!$AO$301</f>
        <v>Nvt</v>
      </c>
      <c r="DT20" s="43" t="str">
        <f>AGA!$AO$302</f>
        <v>Nvt</v>
      </c>
      <c r="DU20" s="43" t="str">
        <f>AGA!$AO$303</f>
        <v>Nvt</v>
      </c>
      <c r="DV20" s="43" t="str">
        <f>AGA!$AO$304</f>
        <v>Nvt</v>
      </c>
      <c r="DW20" s="43" t="str">
        <f>AGA!$AO$305</f>
        <v>Ja</v>
      </c>
      <c r="DX20" s="43" t="str">
        <f>AGA!$AO$306</f>
        <v>Ja</v>
      </c>
      <c r="DY20" s="43" t="str">
        <f>AGA!$AO$307</f>
        <v>Ja</v>
      </c>
      <c r="DZ20" s="43" t="str">
        <f>AGA!$AO$308</f>
        <v>Ja</v>
      </c>
      <c r="EA20" s="43" t="str">
        <f>AGA!$AO$309</f>
        <v>Ja</v>
      </c>
      <c r="EB20" s="43" t="str">
        <f>AGA!$AO$310</f>
        <v>Ja</v>
      </c>
      <c r="EC20" s="43" t="str">
        <f>AGA!$AO$311</f>
        <v>Ja</v>
      </c>
      <c r="ED20" s="43" t="str">
        <f>AGA!$AO$313</f>
        <v>Nee</v>
      </c>
    </row>
    <row r="21" spans="1:134" hidden="1" x14ac:dyDescent="0.3">
      <c r="A21" s="43"/>
      <c r="B21" s="47"/>
      <c r="C21" s="43"/>
      <c r="D21" s="43"/>
      <c r="E21" s="45"/>
      <c r="F21" s="43"/>
      <c r="G21" s="43"/>
      <c r="H21" s="43"/>
      <c r="I21" s="119"/>
      <c r="J21" s="119"/>
      <c r="K21" s="43"/>
      <c r="L21" s="50"/>
      <c r="M21" s="119" t="s">
        <v>874</v>
      </c>
      <c r="N21" s="119" t="s">
        <v>873</v>
      </c>
      <c r="O21" s="119" t="str">
        <f>TG!AI1</f>
        <v>Vanuit werkvoorbereiding</v>
      </c>
      <c r="P21" s="51"/>
      <c r="Q21" s="43" t="str">
        <f>TG!$AI$2</f>
        <v>Nvt</v>
      </c>
      <c r="R21" s="43" t="str">
        <f>TG!$AI$3</f>
        <v>Nvt</v>
      </c>
      <c r="S21" s="43" t="str">
        <f>TG!$AI$4</f>
        <v>Nvt</v>
      </c>
      <c r="T21" s="43" t="str">
        <f>TG!$AI$5</f>
        <v>Nvt</v>
      </c>
      <c r="U21" s="43" t="str">
        <f>TG!$AI$6</f>
        <v>Nvt</v>
      </c>
      <c r="V21" s="43" t="str">
        <f>TG!$AI$7</f>
        <v>Nvt</v>
      </c>
      <c r="W21" s="43" t="str">
        <f>TG!$AI$8</f>
        <v>Nvt</v>
      </c>
      <c r="X21" s="43" t="str">
        <f>TG!$AI$9</f>
        <v>Nvt</v>
      </c>
      <c r="Y21" s="43" t="str">
        <f>TG!$AI$10</f>
        <v>Nvt</v>
      </c>
      <c r="Z21" s="43" t="str">
        <f>TG!$AI$11</f>
        <v>Nvt</v>
      </c>
      <c r="AA21" s="43" t="str">
        <f>TG!$AI$12</f>
        <v>Nvt</v>
      </c>
      <c r="AB21" s="43" t="str">
        <f>TG!$AI$103</f>
        <v>Nvt</v>
      </c>
      <c r="AC21" s="43" t="str">
        <f>TG!$AI$104</f>
        <v>Nvt</v>
      </c>
      <c r="AD21" s="43" t="str">
        <f>TG!$AI$105</f>
        <v>Nvt</v>
      </c>
      <c r="AE21" s="43" t="str">
        <f>TG!$AI$106</f>
        <v>Nvt</v>
      </c>
      <c r="AF21" s="43" t="str">
        <f>TG!$AI$107</f>
        <v>Nvt</v>
      </c>
      <c r="AG21" s="43" t="str">
        <f>TG!$AI$108</f>
        <v>Nvt</v>
      </c>
      <c r="AH21" s="43" t="str">
        <f>TG!$AI$109</f>
        <v>Nvt</v>
      </c>
      <c r="AI21" s="43" t="str">
        <f>TG!$AI$110</f>
        <v>Nvt</v>
      </c>
      <c r="AJ21" s="43" t="str">
        <f>TG!$AI$111</f>
        <v>Nvt</v>
      </c>
      <c r="AK21" s="43" t="str">
        <f>TG!$AI$112</f>
        <v>Nvt</v>
      </c>
      <c r="AL21" s="43"/>
      <c r="AM21" s="43" t="str">
        <f>AGA!$AP$2</f>
        <v>Nvt</v>
      </c>
      <c r="AN21" s="43" t="str">
        <f>AGA!$AP$3</f>
        <v>Nvt</v>
      </c>
      <c r="AO21" s="43" t="str">
        <f>AGA!$AP$4</f>
        <v>Nvt</v>
      </c>
      <c r="AP21" s="43" t="str">
        <f>AGA!$AP$5</f>
        <v>Nvt</v>
      </c>
      <c r="AQ21" s="43" t="str">
        <f>AGA!$AP$6</f>
        <v>Nvt</v>
      </c>
      <c r="AR21" s="43" t="str">
        <f>AGA!$AP$7</f>
        <v>Nvt</v>
      </c>
      <c r="AS21" s="43" t="str">
        <f>AGA!$AP$8</f>
        <v>Nvt</v>
      </c>
      <c r="AT21" s="43" t="str">
        <f>AGA!$AP$9</f>
        <v>Nvt</v>
      </c>
      <c r="AU21" s="43" t="str">
        <f>AGA!$AP$10</f>
        <v>Nvt</v>
      </c>
      <c r="AV21" s="43" t="str">
        <f>AGA!$AP$11</f>
        <v>Nvt</v>
      </c>
      <c r="AW21" s="43" t="str">
        <f>AGA!$AP$12</f>
        <v>Nvt</v>
      </c>
      <c r="AX21" s="43" t="str">
        <f>AGA!$AP$13</f>
        <v>Nvt</v>
      </c>
      <c r="AY21" s="43" t="str">
        <f>AGA!$AP$14</f>
        <v>Nvt</v>
      </c>
      <c r="AZ21" s="43" t="str">
        <f>AGA!$AP$15</f>
        <v>Nvt</v>
      </c>
      <c r="BA21" s="43" t="str">
        <f>AGA!$AP$16</f>
        <v>Nvt</v>
      </c>
      <c r="BB21" s="43" t="str">
        <f>AGA!$AP$17</f>
        <v>Nvt</v>
      </c>
      <c r="BC21" s="43" t="str">
        <f>AGA!$AP$18</f>
        <v>Nvt</v>
      </c>
      <c r="BD21" s="43" t="str">
        <f>AGA!$AP$19</f>
        <v>Nvt</v>
      </c>
      <c r="BE21" s="43" t="str">
        <f>AGA!$AP$20</f>
        <v>Nvt</v>
      </c>
      <c r="BF21" s="43" t="str">
        <f>AGA!$AP$21</f>
        <v>Nvt</v>
      </c>
      <c r="BG21" s="43" t="str">
        <f>AGA!$AP$22</f>
        <v>Nvt</v>
      </c>
      <c r="BH21" s="43" t="str">
        <f>AGA!$AP$23</f>
        <v>Nvt</v>
      </c>
      <c r="BI21" s="43" t="str">
        <f>AGA!$AP$198</f>
        <v>Nee</v>
      </c>
      <c r="BJ21" s="43" t="str">
        <f>AGA!$AP$199</f>
        <v>Nvt</v>
      </c>
      <c r="BK21" s="43" t="str">
        <f>AGA!$AP$200</f>
        <v>Nvt</v>
      </c>
      <c r="BL21" s="43" t="str">
        <f>AGA!$AP$201</f>
        <v>Nvt</v>
      </c>
      <c r="BM21" s="43" t="str">
        <f>AGA!$AP$202</f>
        <v>Nvt</v>
      </c>
      <c r="BN21" s="43" t="str">
        <f>AGA!$AP$203</f>
        <v>Nvt</v>
      </c>
      <c r="BO21" s="43" t="str">
        <f>AGA!$AP$204</f>
        <v>Nvt</v>
      </c>
      <c r="BP21" s="43" t="str">
        <f>AGA!$AP$205</f>
        <v>Nvt</v>
      </c>
      <c r="BQ21" s="43" t="str">
        <f>AGA!$AP$206</f>
        <v>Nvt</v>
      </c>
      <c r="BR21" s="43" t="str">
        <f>AGA!$AP$207</f>
        <v>Nvt</v>
      </c>
      <c r="BS21" s="43" t="str">
        <f>AGA!$AP$208</f>
        <v>Nvt</v>
      </c>
      <c r="BT21" s="43" t="str">
        <f>AGA!$AP$209</f>
        <v>Nvt</v>
      </c>
      <c r="BU21" s="43" t="str">
        <f>AGA!$AP$210</f>
        <v>Nvt</v>
      </c>
      <c r="BV21" s="43" t="str">
        <f>AGA!$AP$211</f>
        <v>Nvt</v>
      </c>
      <c r="BW21" s="43" t="str">
        <f>AGA!$AP$212</f>
        <v>Nvt</v>
      </c>
      <c r="BX21" s="43" t="str">
        <f>AGA!$AP$213</f>
        <v>Nvt</v>
      </c>
      <c r="BY21" s="43" t="str">
        <f>AGA!$AP$214</f>
        <v>Nvt</v>
      </c>
      <c r="BZ21" s="43" t="str">
        <f>AGA!$AP$215</f>
        <v>Nvt</v>
      </c>
      <c r="CA21" s="43" t="str">
        <f>AGA!$AP$216</f>
        <v>Nvt</v>
      </c>
      <c r="CB21" s="43" t="str">
        <f>AGA!$AP$255</f>
        <v>Ja</v>
      </c>
      <c r="CC21" s="43" t="str">
        <f>AGA!$AP$256</f>
        <v>Ja</v>
      </c>
      <c r="CD21" s="43" t="str">
        <f>AGA!$AP$257</f>
        <v>Ja</v>
      </c>
      <c r="CE21" s="43" t="str">
        <f>AGA!$AP$258</f>
        <v>Nee</v>
      </c>
      <c r="CF21" s="43" t="str">
        <f>AGA!$AP$259</f>
        <v>Nvt</v>
      </c>
      <c r="CG21" s="43" t="str">
        <f>AGA!$AP$260</f>
        <v>Nvt</v>
      </c>
      <c r="CH21" s="43" t="str">
        <f>AGA!$AP$261</f>
        <v>Nvt</v>
      </c>
      <c r="CI21" s="43" t="str">
        <f>AGA!$AP$262</f>
        <v>Nvt</v>
      </c>
      <c r="CJ21" s="43" t="str">
        <f>AGA!$AP$263</f>
        <v>Nvt</v>
      </c>
      <c r="CK21" s="43" t="str">
        <f>AGA!$AP$264</f>
        <v>Nvt</v>
      </c>
      <c r="CL21" s="43" t="str">
        <f>AGA!$AP$265</f>
        <v>Nvt</v>
      </c>
      <c r="CM21" s="43" t="str">
        <f>AGA!$AP$266</f>
        <v>Nvt</v>
      </c>
      <c r="CN21" s="43" t="str">
        <f>AGA!$AP$267</f>
        <v>Nvt</v>
      </c>
      <c r="CO21" s="43" t="str">
        <f>AGA!$AP$268</f>
        <v>Nvt</v>
      </c>
      <c r="CP21" s="43" t="str">
        <f>AGA!$AP$270</f>
        <v>Nee</v>
      </c>
      <c r="CQ21" s="43" t="str">
        <f>AGA!$AP$271</f>
        <v>Nvt</v>
      </c>
      <c r="CR21" s="43" t="str">
        <f>AGA!$AP$272</f>
        <v>Nvt</v>
      </c>
      <c r="CS21" s="43" t="str">
        <f>AGA!$AP$273</f>
        <v>Nvt</v>
      </c>
      <c r="CT21" s="43" t="str">
        <f>AGA!$AP$274</f>
        <v>Nvt</v>
      </c>
      <c r="CU21" s="43" t="str">
        <f>AGA!$AP$275</f>
        <v>Nvt</v>
      </c>
      <c r="CV21" s="43" t="str">
        <f>AGA!$AP$276</f>
        <v>Nvt</v>
      </c>
      <c r="CW21" s="43" t="str">
        <f>AGA!$AP$277</f>
        <v>Nvt</v>
      </c>
      <c r="CX21" s="43" t="str">
        <f>AGA!$AP$278</f>
        <v>Nvt</v>
      </c>
      <c r="CY21" s="43" t="str">
        <f>AGA!$AP$279</f>
        <v>Nvt</v>
      </c>
      <c r="CZ21" s="43" t="str">
        <f>AGA!$AP$280</f>
        <v>Nvt</v>
      </c>
      <c r="DA21" s="43" t="str">
        <f>AGA!$AP$281</f>
        <v>Nvt</v>
      </c>
      <c r="DB21" s="43" t="str">
        <f>AGA!$AP$283</f>
        <v>Nee</v>
      </c>
      <c r="DC21" s="43" t="str">
        <f>AGA!$AP$284</f>
        <v>Nvt</v>
      </c>
      <c r="DD21" s="43" t="str">
        <f>AGA!$AP$285</f>
        <v>Nvt</v>
      </c>
      <c r="DE21" s="43" t="str">
        <f>AGA!$AP$286</f>
        <v>Nvt</v>
      </c>
      <c r="DF21" s="43" t="str">
        <f>AGA!$AP$288</f>
        <v>Nvt</v>
      </c>
      <c r="DG21" s="43" t="str">
        <f>AGA!$AP$289</f>
        <v>Nvt</v>
      </c>
      <c r="DH21" s="43" t="str">
        <f>AGA!$AP$290</f>
        <v>Nvt</v>
      </c>
      <c r="DI21" s="43" t="str">
        <f>AGA!$AP$291</f>
        <v>Nvt</v>
      </c>
      <c r="DJ21" s="43" t="str">
        <f>AGA!$AP$292</f>
        <v>Nvt</v>
      </c>
      <c r="DK21" s="43" t="str">
        <f>AGA!$AP$293</f>
        <v>Nvt</v>
      </c>
      <c r="DL21" s="43" t="str">
        <f>AGA!$AP$294</f>
        <v>Nvt</v>
      </c>
      <c r="DM21" s="43" t="str">
        <f>AGA!$AP$295</f>
        <v>Nvt</v>
      </c>
      <c r="DN21" s="43" t="str">
        <f>AGA!$AP$296</f>
        <v>Nvt</v>
      </c>
      <c r="DO21" s="43" t="str">
        <f>AGA!$AP$297</f>
        <v>Nvt</v>
      </c>
      <c r="DP21" s="43" t="str">
        <f>AGA!$AP$298</f>
        <v>Nvt</v>
      </c>
      <c r="DQ21" s="43" t="str">
        <f>AGA!$AP$299</f>
        <v>Nvt</v>
      </c>
      <c r="DR21" s="43" t="str">
        <f>AGA!$AP$300</f>
        <v>Nvt</v>
      </c>
      <c r="DS21" s="43" t="str">
        <f>AGA!$AP$301</f>
        <v>Nvt</v>
      </c>
      <c r="DT21" s="43" t="str">
        <f>AGA!$AP$302</f>
        <v>Nvt</v>
      </c>
      <c r="DU21" s="43" t="str">
        <f>AGA!$AP$303</f>
        <v>Nvt</v>
      </c>
      <c r="DV21" s="43" t="str">
        <f>AGA!$AP$304</f>
        <v>Nvt</v>
      </c>
      <c r="DW21" s="43" t="str">
        <f>AGA!$AP$305</f>
        <v>Nvt</v>
      </c>
      <c r="DX21" s="43" t="str">
        <f>AGA!$AP$306</f>
        <v>Nvt</v>
      </c>
      <c r="DY21" s="43" t="str">
        <f>AGA!$AP$307</f>
        <v>Nvt</v>
      </c>
      <c r="DZ21" s="43" t="str">
        <f>AGA!$AP$308</f>
        <v>Nvt</v>
      </c>
      <c r="EA21" s="43" t="str">
        <f>AGA!$AP$309</f>
        <v>Nvt</v>
      </c>
      <c r="EB21" s="43" t="str">
        <f>AGA!$AP$310</f>
        <v>Nvt</v>
      </c>
      <c r="EC21" s="43" t="str">
        <f>AGA!$AP$311</f>
        <v>Nvt</v>
      </c>
      <c r="ED21" s="43" t="str">
        <f>AGA!$AP$313</f>
        <v>Nvt</v>
      </c>
    </row>
    <row r="22" spans="1:134" hidden="1" x14ac:dyDescent="0.3">
      <c r="A22" s="43"/>
      <c r="B22" s="47"/>
      <c r="C22" s="43"/>
      <c r="D22" s="43"/>
      <c r="E22" s="45"/>
      <c r="F22" s="43"/>
      <c r="G22" s="43"/>
      <c r="H22" s="43"/>
      <c r="I22" s="119"/>
      <c r="J22" s="119"/>
      <c r="K22" s="43"/>
      <c r="L22" s="50"/>
      <c r="M22" s="119" t="s">
        <v>874</v>
      </c>
      <c r="N22" s="119" t="s">
        <v>873</v>
      </c>
      <c r="O22" s="119" t="str">
        <f>TG!AJ1</f>
        <v>Vastleggen informatie</v>
      </c>
      <c r="P22" s="51"/>
      <c r="Q22" s="43" t="str">
        <f>TG!$AJ$2</f>
        <v>Ja</v>
      </c>
      <c r="R22" s="43" t="str">
        <f>TG!$AJ$3</f>
        <v>Ja</v>
      </c>
      <c r="S22" s="43" t="str">
        <f>TG!$AJ$4</f>
        <v>Optie</v>
      </c>
      <c r="T22" s="43" t="str">
        <f>TG!$AJ$5</f>
        <v>Ja</v>
      </c>
      <c r="U22" s="43" t="str">
        <f>TG!$AJ$6</f>
        <v>Ja</v>
      </c>
      <c r="V22" s="43" t="str">
        <f>TG!$AJ$7</f>
        <v>Ja</v>
      </c>
      <c r="W22" s="43" t="str">
        <f>TG!$AJ$8</f>
        <v>Nee</v>
      </c>
      <c r="X22" s="43" t="str">
        <f>TG!$AJ$9</f>
        <v>Ja</v>
      </c>
      <c r="Y22" s="43" t="str">
        <f>TG!$AJ$10</f>
        <v>Nee</v>
      </c>
      <c r="Z22" s="43" t="str">
        <f>TG!$AJ$11</f>
        <v>Nee</v>
      </c>
      <c r="AA22" s="43" t="str">
        <f>TG!$AJ$12</f>
        <v>Optie</v>
      </c>
      <c r="AB22" s="43" t="str">
        <f>TG!$AJ$103</f>
        <v>Ja</v>
      </c>
      <c r="AC22" s="43" t="str">
        <f>TG!$AJ$104</f>
        <v>Ja</v>
      </c>
      <c r="AD22" s="43" t="str">
        <f>TG!$AJ$105</f>
        <v>Nee</v>
      </c>
      <c r="AE22" s="43" t="str">
        <f>TG!$AJ$106</f>
        <v>Ja</v>
      </c>
      <c r="AF22" s="43" t="str">
        <f>TG!$AJ$107</f>
        <v>Ja</v>
      </c>
      <c r="AG22" s="43" t="str">
        <f>TG!$AJ$108</f>
        <v>Optie</v>
      </c>
      <c r="AH22" s="43" t="str">
        <f>TG!$AJ$109</f>
        <v>Ja</v>
      </c>
      <c r="AI22" s="43" t="str">
        <f>TG!$AJ$110</f>
        <v>Ja</v>
      </c>
      <c r="AJ22" s="43" t="str">
        <f>TG!$AJ$111</f>
        <v>Nvt</v>
      </c>
      <c r="AK22" s="43" t="str">
        <f>TG!$AJ$112</f>
        <v>Nvt</v>
      </c>
      <c r="AL22" s="43"/>
      <c r="AM22" s="43" t="str">
        <f>AGA!$AQ$2</f>
        <v>Ja</v>
      </c>
      <c r="AN22" s="43" t="str">
        <f>AGA!$AQ$3</f>
        <v>Ja</v>
      </c>
      <c r="AO22" s="43" t="str">
        <f>AGA!$AQ$4</f>
        <v>Optie</v>
      </c>
      <c r="AP22" s="43" t="str">
        <f>AGA!$AQ$5</f>
        <v>Ja</v>
      </c>
      <c r="AQ22" s="43" t="str">
        <f>AGA!$AQ$6</f>
        <v>Ja</v>
      </c>
      <c r="AR22" s="43" t="str">
        <f>AGA!$AQ$7</f>
        <v>Ja</v>
      </c>
      <c r="AS22" s="43" t="str">
        <f>AGA!$AQ$8</f>
        <v>Nee</v>
      </c>
      <c r="AT22" s="43" t="str">
        <f>AGA!$AQ$9</f>
        <v>Ja</v>
      </c>
      <c r="AU22" s="43" t="str">
        <f>AGA!$AQ$10</f>
        <v>Nee</v>
      </c>
      <c r="AV22" s="43" t="str">
        <f>AGA!$AQ$11</f>
        <v>Nee</v>
      </c>
      <c r="AW22" s="43" t="str">
        <f>AGA!$AQ$12</f>
        <v>Ja</v>
      </c>
      <c r="AX22" s="43" t="str">
        <f>AGA!$AQ$13</f>
        <v>Ja</v>
      </c>
      <c r="AY22" s="43" t="str">
        <f>AGA!$AQ$14</f>
        <v>Ja</v>
      </c>
      <c r="AZ22" s="43" t="str">
        <f>AGA!$AQ$15</f>
        <v>Ja</v>
      </c>
      <c r="BA22" s="43" t="str">
        <f>AGA!$AQ$16</f>
        <v>Ja</v>
      </c>
      <c r="BB22" s="43" t="str">
        <f>AGA!$AQ$17</f>
        <v>Nee</v>
      </c>
      <c r="BC22" s="43" t="str">
        <f>AGA!$AQ$18</f>
        <v>Ja</v>
      </c>
      <c r="BD22" s="43" t="str">
        <f>AGA!$AQ$19</f>
        <v>Optie</v>
      </c>
      <c r="BE22" s="43" t="str">
        <f>AGA!$AQ$20</f>
        <v>Ja</v>
      </c>
      <c r="BF22" s="43" t="str">
        <f>AGA!$AQ$21</f>
        <v>Ja</v>
      </c>
      <c r="BG22" s="43" t="str">
        <f>AGA!$AQ$22</f>
        <v>Nee</v>
      </c>
      <c r="BH22" s="43" t="str">
        <f>AGA!$AQ$23</f>
        <v>Ja</v>
      </c>
      <c r="BI22" s="43" t="str">
        <f>AGA!$AQ$198</f>
        <v>Nee</v>
      </c>
      <c r="BJ22" s="43" t="str">
        <f>AGA!$AQ$199</f>
        <v>Nvt</v>
      </c>
      <c r="BK22" s="43" t="str">
        <f>AGA!$AQ$200</f>
        <v>Nvt</v>
      </c>
      <c r="BL22" s="43" t="str">
        <f>AGA!$AQ$201</f>
        <v>Nvt</v>
      </c>
      <c r="BM22" s="43" t="str">
        <f>AGA!$AQ$202</f>
        <v>Nvt</v>
      </c>
      <c r="BN22" s="43" t="str">
        <f>AGA!$AQ$203</f>
        <v>Nvt</v>
      </c>
      <c r="BO22" s="43" t="str">
        <f>AGA!$AQ$204</f>
        <v>Nvt</v>
      </c>
      <c r="BP22" s="43" t="str">
        <f>AGA!$AQ$205</f>
        <v>Nvt</v>
      </c>
      <c r="BQ22" s="43" t="str">
        <f>AGA!$AQ$206</f>
        <v>Nvt</v>
      </c>
      <c r="BR22" s="43" t="str">
        <f>AGA!$AQ$207</f>
        <v>Nvt</v>
      </c>
      <c r="BS22" s="43" t="str">
        <f>AGA!$AQ$208</f>
        <v>Nvt</v>
      </c>
      <c r="BT22" s="43" t="str">
        <f>AGA!$AQ$209</f>
        <v>Nvt</v>
      </c>
      <c r="BU22" s="43" t="str">
        <f>AGA!$AQ$210</f>
        <v>Nvt</v>
      </c>
      <c r="BV22" s="43" t="str">
        <f>AGA!$AQ$211</f>
        <v>Nvt</v>
      </c>
      <c r="BW22" s="43" t="str">
        <f>AGA!$AQ$212</f>
        <v>Nvt</v>
      </c>
      <c r="BX22" s="43" t="str">
        <f>AGA!$AQ$213</f>
        <v>Nvt</v>
      </c>
      <c r="BY22" s="43" t="str">
        <f>AGA!$AQ$214</f>
        <v>Nvt</v>
      </c>
      <c r="BZ22" s="43" t="str">
        <f>AGA!$AQ$215</f>
        <v>Nvt</v>
      </c>
      <c r="CA22" s="43" t="str">
        <f>AGA!$AQ$216</f>
        <v>Nvt</v>
      </c>
      <c r="CB22" s="43" t="str">
        <f>AGA!$AQ$255</f>
        <v>Ja</v>
      </c>
      <c r="CC22" s="43" t="str">
        <f>AGA!$AQ$256</f>
        <v>Ja</v>
      </c>
      <c r="CD22" s="43" t="str">
        <f>AGA!$AQ$257</f>
        <v>Ja</v>
      </c>
      <c r="CE22" s="43" t="str">
        <f>AGA!$AQ$258</f>
        <v>Nee</v>
      </c>
      <c r="CF22" s="43" t="str">
        <f>AGA!$AQ$259</f>
        <v>Nvt</v>
      </c>
      <c r="CG22" s="43" t="str">
        <f>AGA!$AQ$260</f>
        <v>Nvt</v>
      </c>
      <c r="CH22" s="43" t="str">
        <f>AGA!$AQ$261</f>
        <v>Nvt</v>
      </c>
      <c r="CI22" s="43" t="str">
        <f>AGA!$AQ$262</f>
        <v>Nvt</v>
      </c>
      <c r="CJ22" s="43" t="str">
        <f>AGA!$AQ$263</f>
        <v>Nvt</v>
      </c>
      <c r="CK22" s="43" t="str">
        <f>AGA!$AQ$264</f>
        <v>Nvt</v>
      </c>
      <c r="CL22" s="43" t="str">
        <f>AGA!$AQ$265</f>
        <v>Nvt</v>
      </c>
      <c r="CM22" s="43" t="str">
        <f>AGA!$AQ$266</f>
        <v>Nvt</v>
      </c>
      <c r="CN22" s="43" t="str">
        <f>AGA!$AQ$267</f>
        <v>Nvt</v>
      </c>
      <c r="CO22" s="43" t="str">
        <f>AGA!$AQ$268</f>
        <v>Nvt</v>
      </c>
      <c r="CP22" s="43" t="str">
        <f>AGA!$AQ$270</f>
        <v>Nee</v>
      </c>
      <c r="CQ22" s="43" t="str">
        <f>AGA!$AQ$271</f>
        <v>Nvt</v>
      </c>
      <c r="CR22" s="43" t="str">
        <f>AGA!$AQ$272</f>
        <v>Nvt</v>
      </c>
      <c r="CS22" s="43" t="str">
        <f>AGA!$AQ$273</f>
        <v>Nvt</v>
      </c>
      <c r="CT22" s="43" t="str">
        <f>AGA!$AQ$274</f>
        <v>Nvt</v>
      </c>
      <c r="CU22" s="43" t="str">
        <f>AGA!$AQ$275</f>
        <v>Nvt</v>
      </c>
      <c r="CV22" s="43" t="str">
        <f>AGA!$AQ$276</f>
        <v>Nvt</v>
      </c>
      <c r="CW22" s="43" t="str">
        <f>AGA!$AQ$277</f>
        <v>Nvt</v>
      </c>
      <c r="CX22" s="43" t="str">
        <f>AGA!$AQ$278</f>
        <v>Nvt</v>
      </c>
      <c r="CY22" s="43" t="str">
        <f>AGA!$AQ$279</f>
        <v>Nvt</v>
      </c>
      <c r="CZ22" s="43" t="str">
        <f>AGA!$AQ$280</f>
        <v>Nvt</v>
      </c>
      <c r="DA22" s="43" t="str">
        <f>AGA!$AQ$281</f>
        <v>Nvt</v>
      </c>
      <c r="DB22" s="43" t="str">
        <f>AGA!$AQ$283</f>
        <v>Nee</v>
      </c>
      <c r="DC22" s="43" t="str">
        <f>AGA!$AQ$284</f>
        <v>Nvt</v>
      </c>
      <c r="DD22" s="43" t="str">
        <f>AGA!$AQ$285</f>
        <v>Nvt</v>
      </c>
      <c r="DE22" s="43" t="str">
        <f>AGA!$AQ$286</f>
        <v>Nvt</v>
      </c>
      <c r="DF22" s="43" t="str">
        <f>AGA!$AQ$288</f>
        <v>Ja</v>
      </c>
      <c r="DG22" s="43" t="str">
        <f>AGA!$AQ$289</f>
        <v>Ja</v>
      </c>
      <c r="DH22" s="43" t="str">
        <f>AGA!$AQ$290</f>
        <v>Ja</v>
      </c>
      <c r="DI22" s="43" t="str">
        <f>AGA!$AQ$291</f>
        <v>Ja</v>
      </c>
      <c r="DJ22" s="43" t="str">
        <f>AGA!$AQ$292</f>
        <v>Ja</v>
      </c>
      <c r="DK22" s="43" t="str">
        <f>AGA!$AQ$293</f>
        <v>Optie</v>
      </c>
      <c r="DL22" s="43" t="str">
        <f>AGA!$AQ$294</f>
        <v>Optie</v>
      </c>
      <c r="DM22" s="43" t="str">
        <f>AGA!$AQ$295</f>
        <v>Optie</v>
      </c>
      <c r="DN22" s="43" t="str">
        <f>AGA!$AQ$296</f>
        <v>Optie</v>
      </c>
      <c r="DO22" s="43" t="str">
        <f>AGA!$AQ$297</f>
        <v>Nee</v>
      </c>
      <c r="DP22" s="43" t="str">
        <f>AGA!$AQ$298</f>
        <v>Optie</v>
      </c>
      <c r="DQ22" s="43" t="str">
        <f>AGA!$AQ$299</f>
        <v>Ja</v>
      </c>
      <c r="DR22" s="43" t="str">
        <f>AGA!$AQ$300</f>
        <v>Ja</v>
      </c>
      <c r="DS22" s="43" t="str">
        <f>AGA!$AQ$301</f>
        <v>Ja</v>
      </c>
      <c r="DT22" s="43" t="str">
        <f>AGA!$AQ$302</f>
        <v>Ja</v>
      </c>
      <c r="DU22" s="43" t="str">
        <f>AGA!$AQ$303</f>
        <v>Optie</v>
      </c>
      <c r="DV22" s="43" t="str">
        <f>AGA!$AQ$304</f>
        <v>Ja</v>
      </c>
      <c r="DW22" s="43" t="str">
        <f>AGA!$AQ$305</f>
        <v>Ja</v>
      </c>
      <c r="DX22" s="43" t="str">
        <f>AGA!$AQ$306</f>
        <v>Ja</v>
      </c>
      <c r="DY22" s="43" t="str">
        <f>AGA!$AQ$307</f>
        <v>Ja</v>
      </c>
      <c r="DZ22" s="43" t="str">
        <f>AGA!$AQ$308</f>
        <v>Ja</v>
      </c>
      <c r="EA22" s="43" t="str">
        <f>AGA!$AQ$309</f>
        <v>Ja</v>
      </c>
      <c r="EB22" s="43" t="str">
        <f>AGA!$AQ$310</f>
        <v>Ja</v>
      </c>
      <c r="EC22" s="43" t="str">
        <f>AGA!$AQ$311</f>
        <v>Ja</v>
      </c>
      <c r="ED22" s="43" t="str">
        <f>AGA!$AQ$313</f>
        <v>Nee</v>
      </c>
    </row>
    <row r="23" spans="1:134" hidden="1" x14ac:dyDescent="0.3">
      <c r="A23" s="43"/>
      <c r="B23" s="47"/>
      <c r="C23" s="43"/>
      <c r="D23" s="43"/>
      <c r="E23" s="45"/>
      <c r="F23" s="43"/>
      <c r="G23" s="43"/>
      <c r="H23" s="43"/>
      <c r="I23" s="119"/>
      <c r="J23" s="119"/>
      <c r="K23" s="43"/>
      <c r="L23" s="50"/>
      <c r="M23" s="119" t="s">
        <v>874</v>
      </c>
      <c r="N23" s="119" t="s">
        <v>873</v>
      </c>
      <c r="O23" s="119" t="str">
        <f>TG!AK1</f>
        <v>Geen</v>
      </c>
      <c r="P23" s="51"/>
      <c r="Q23" s="43" t="str">
        <f>TG!$AK$2</f>
        <v>Ja</v>
      </c>
      <c r="R23" s="43" t="str">
        <f>TG!$AK$3</f>
        <v>Ja</v>
      </c>
      <c r="S23" s="43" t="str">
        <f>TG!$AK$4</f>
        <v>Optie</v>
      </c>
      <c r="T23" s="43" t="str">
        <f>TG!$AK$5</f>
        <v>Ja</v>
      </c>
      <c r="U23" s="43" t="str">
        <f>TG!$AK$6</f>
        <v>Ja</v>
      </c>
      <c r="V23" s="43" t="str">
        <f>TG!$AK$7</f>
        <v>Ja</v>
      </c>
      <c r="W23" s="43" t="str">
        <f>TG!$AK$8</f>
        <v>Nee</v>
      </c>
      <c r="X23" s="43" t="str">
        <f>TG!$AK$9</f>
        <v>Ja</v>
      </c>
      <c r="Y23" s="43" t="str">
        <f>TG!$AK$10</f>
        <v>Nee</v>
      </c>
      <c r="Z23" s="43" t="str">
        <f>TG!$AK$11</f>
        <v>Nee</v>
      </c>
      <c r="AA23" s="43" t="str">
        <f>TG!$AK$12</f>
        <v>Optie</v>
      </c>
      <c r="AB23" s="43" t="str">
        <f>TG!$AK$103</f>
        <v>Ja</v>
      </c>
      <c r="AC23" s="43" t="str">
        <f>TG!$AK$104</f>
        <v>Ja</v>
      </c>
      <c r="AD23" s="43" t="str">
        <f>TG!$AK$105</f>
        <v>Nee</v>
      </c>
      <c r="AE23" s="43" t="str">
        <f>TG!$AK$106</f>
        <v>Ja</v>
      </c>
      <c r="AF23" s="43" t="str">
        <f>TG!$AK$107</f>
        <v>Ja</v>
      </c>
      <c r="AG23" s="43" t="str">
        <f>TG!$AK$108</f>
        <v>Optie</v>
      </c>
      <c r="AH23" s="43" t="str">
        <f>TG!$AK$109</f>
        <v>Ja</v>
      </c>
      <c r="AI23" s="43" t="str">
        <f>TG!$AK$110</f>
        <v>Ja</v>
      </c>
      <c r="AJ23" s="43" t="str">
        <f>TG!$AK$111</f>
        <v>Nvt</v>
      </c>
      <c r="AK23" s="43" t="str">
        <f>TG!$AK$112</f>
        <v>Nvt</v>
      </c>
      <c r="AL23" s="43"/>
      <c r="AM23" s="43" t="str">
        <f>AGA!$AR$2</f>
        <v>Ja</v>
      </c>
      <c r="AN23" s="43" t="str">
        <f>AGA!$AR$3</f>
        <v>Ja</v>
      </c>
      <c r="AO23" s="43" t="str">
        <f>AGA!$AR$4</f>
        <v>Optie</v>
      </c>
      <c r="AP23" s="43" t="str">
        <f>AGA!$AR$5</f>
        <v>Ja</v>
      </c>
      <c r="AQ23" s="43" t="str">
        <f>AGA!$AR$6</f>
        <v>Ja</v>
      </c>
      <c r="AR23" s="43" t="str">
        <f>AGA!$AR$7</f>
        <v>Ja</v>
      </c>
      <c r="AS23" s="43" t="str">
        <f>AGA!$AR$8</f>
        <v>Nee</v>
      </c>
      <c r="AT23" s="43" t="str">
        <f>AGA!$AR$9</f>
        <v>Ja</v>
      </c>
      <c r="AU23" s="43" t="str">
        <f>AGA!$AR$10</f>
        <v>Nee</v>
      </c>
      <c r="AV23" s="43" t="str">
        <f>AGA!$AR$11</f>
        <v>Nee</v>
      </c>
      <c r="AW23" s="43" t="str">
        <f>AGA!$AR$12</f>
        <v>Ja</v>
      </c>
      <c r="AX23" s="43" t="str">
        <f>AGA!$AR$13</f>
        <v>Ja</v>
      </c>
      <c r="AY23" s="43" t="str">
        <f>AGA!$AR$14</f>
        <v>Ja</v>
      </c>
      <c r="AZ23" s="43" t="str">
        <f>AGA!$AR$15</f>
        <v>Ja</v>
      </c>
      <c r="BA23" s="43" t="str">
        <f>AGA!$AR$16</f>
        <v>Ja</v>
      </c>
      <c r="BB23" s="43" t="str">
        <f>AGA!$AR$17</f>
        <v>Nee</v>
      </c>
      <c r="BC23" s="43" t="str">
        <f>AGA!$AR$18</f>
        <v>Ja</v>
      </c>
      <c r="BD23" s="43" t="str">
        <f>AGA!$AR$19</f>
        <v>Optie</v>
      </c>
      <c r="BE23" s="43" t="str">
        <f>AGA!$AR$20</f>
        <v>Ja</v>
      </c>
      <c r="BF23" s="43" t="str">
        <f>AGA!$AR$21</f>
        <v>Ja</v>
      </c>
      <c r="BG23" s="43" t="str">
        <f>AGA!$AR$22</f>
        <v>Nee</v>
      </c>
      <c r="BH23" s="43" t="str">
        <f>AGA!$AR$23</f>
        <v>Ja</v>
      </c>
      <c r="BI23" s="43" t="str">
        <f>AGA!$AR$198</f>
        <v>Nee</v>
      </c>
      <c r="BJ23" s="43" t="str">
        <f>AGA!$AR$199</f>
        <v>Nvt</v>
      </c>
      <c r="BK23" s="43" t="str">
        <f>AGA!$AR$200</f>
        <v>Nvt</v>
      </c>
      <c r="BL23" s="43" t="str">
        <f>AGA!$AR$201</f>
        <v>Nvt</v>
      </c>
      <c r="BM23" s="43" t="str">
        <f>AGA!$AR$202</f>
        <v>Nvt</v>
      </c>
      <c r="BN23" s="43" t="str">
        <f>AGA!$AR$203</f>
        <v>Nvt</v>
      </c>
      <c r="BO23" s="43" t="str">
        <f>AGA!$AR$204</f>
        <v>Nvt</v>
      </c>
      <c r="BP23" s="43" t="str">
        <f>AGA!$AR$205</f>
        <v>Nvt</v>
      </c>
      <c r="BQ23" s="43" t="str">
        <f>AGA!$AR$206</f>
        <v>Nvt</v>
      </c>
      <c r="BR23" s="43" t="str">
        <f>AGA!$AR$207</f>
        <v>Nvt</v>
      </c>
      <c r="BS23" s="43" t="str">
        <f>AGA!$AR$208</f>
        <v>Nvt</v>
      </c>
      <c r="BT23" s="43" t="str">
        <f>AGA!$AR$209</f>
        <v>Nvt</v>
      </c>
      <c r="BU23" s="43" t="str">
        <f>AGA!$AR$210</f>
        <v>Nvt</v>
      </c>
      <c r="BV23" s="43" t="str">
        <f>AGA!$AR$211</f>
        <v>Nvt</v>
      </c>
      <c r="BW23" s="43" t="str">
        <f>AGA!$AR$212</f>
        <v>Nvt</v>
      </c>
      <c r="BX23" s="43" t="str">
        <f>AGA!$AR$213</f>
        <v>Nvt</v>
      </c>
      <c r="BY23" s="43" t="str">
        <f>AGA!$AR$214</f>
        <v>Nvt</v>
      </c>
      <c r="BZ23" s="43" t="str">
        <f>AGA!$AR$215</f>
        <v>Nvt</v>
      </c>
      <c r="CA23" s="43" t="str">
        <f>AGA!$AR$216</f>
        <v>Nvt</v>
      </c>
      <c r="CB23" s="43" t="str">
        <f>AGA!$AR$255</f>
        <v>Ja</v>
      </c>
      <c r="CC23" s="43" t="str">
        <f>AGA!$AR$256</f>
        <v>Ja</v>
      </c>
      <c r="CD23" s="43" t="str">
        <f>AGA!$AR$257</f>
        <v>Ja</v>
      </c>
      <c r="CE23" s="43" t="str">
        <f>AGA!$AR$258</f>
        <v>Nee</v>
      </c>
      <c r="CF23" s="43" t="str">
        <f>AGA!$AR$259</f>
        <v>Nvt</v>
      </c>
      <c r="CG23" s="43" t="str">
        <f>AGA!$AR$260</f>
        <v>Nvt</v>
      </c>
      <c r="CH23" s="43" t="str">
        <f>AGA!$AR$261</f>
        <v>Nvt</v>
      </c>
      <c r="CI23" s="43" t="str">
        <f>AGA!$AR$262</f>
        <v>Nvt</v>
      </c>
      <c r="CJ23" s="43" t="str">
        <f>AGA!$AR$263</f>
        <v>Nvt</v>
      </c>
      <c r="CK23" s="43" t="str">
        <f>AGA!$AR$264</f>
        <v>Nvt</v>
      </c>
      <c r="CL23" s="43" t="str">
        <f>AGA!$AR$265</f>
        <v>Nvt</v>
      </c>
      <c r="CM23" s="43" t="str">
        <f>AGA!$AR$266</f>
        <v>Nvt</v>
      </c>
      <c r="CN23" s="43" t="str">
        <f>AGA!$AR$267</f>
        <v>Nvt</v>
      </c>
      <c r="CO23" s="43" t="str">
        <f>AGA!$AR$268</f>
        <v>Nvt</v>
      </c>
      <c r="CP23" s="43" t="str">
        <f>AGA!$AR$270</f>
        <v>Nee</v>
      </c>
      <c r="CQ23" s="43" t="str">
        <f>AGA!$AR$271</f>
        <v>Nvt</v>
      </c>
      <c r="CR23" s="43" t="str">
        <f>AGA!$AR$272</f>
        <v>Nvt</v>
      </c>
      <c r="CS23" s="43" t="str">
        <f>AGA!$AR$273</f>
        <v>Nvt</v>
      </c>
      <c r="CT23" s="43" t="str">
        <f>AGA!$AR$274</f>
        <v>Nvt</v>
      </c>
      <c r="CU23" s="43" t="str">
        <f>AGA!$AR$275</f>
        <v>Nvt</v>
      </c>
      <c r="CV23" s="43" t="str">
        <f>AGA!$AR$276</f>
        <v>Nvt</v>
      </c>
      <c r="CW23" s="43" t="str">
        <f>AGA!$AR$277</f>
        <v>Nvt</v>
      </c>
      <c r="CX23" s="43" t="str">
        <f>AGA!$AR$278</f>
        <v>Nvt</v>
      </c>
      <c r="CY23" s="43" t="str">
        <f>AGA!$AR$279</f>
        <v>Nvt</v>
      </c>
      <c r="CZ23" s="43" t="str">
        <f>AGA!$AR$280</f>
        <v>Nvt</v>
      </c>
      <c r="DA23" s="43" t="str">
        <f>AGA!$AR$281</f>
        <v>Nvt</v>
      </c>
      <c r="DB23" s="43" t="str">
        <f>AGA!$AR$283</f>
        <v>Nee</v>
      </c>
      <c r="DC23" s="43" t="str">
        <f>AGA!$AR$284</f>
        <v>Nvt</v>
      </c>
      <c r="DD23" s="43" t="str">
        <f>AGA!$AR$285</f>
        <v>Nvt</v>
      </c>
      <c r="DE23" s="43" t="str">
        <f>AGA!$AR$286</f>
        <v>Nvt</v>
      </c>
      <c r="DF23" s="43" t="str">
        <f>AGA!$AR$288</f>
        <v>Ja</v>
      </c>
      <c r="DG23" s="43" t="str">
        <f>AGA!$AR$289</f>
        <v>Ja</v>
      </c>
      <c r="DH23" s="43" t="str">
        <f>AGA!$AR$290</f>
        <v>Ja</v>
      </c>
      <c r="DI23" s="43" t="str">
        <f>AGA!$AR$291</f>
        <v>Ja</v>
      </c>
      <c r="DJ23" s="43" t="str">
        <f>AGA!$AR$292</f>
        <v>Ja</v>
      </c>
      <c r="DK23" s="43" t="str">
        <f>AGA!$AR$293</f>
        <v>Optie</v>
      </c>
      <c r="DL23" s="43" t="str">
        <f>AGA!$AR$294</f>
        <v>Optie</v>
      </c>
      <c r="DM23" s="43" t="str">
        <f>AGA!$AR$295</f>
        <v>Nee</v>
      </c>
      <c r="DN23" s="43" t="str">
        <f>AGA!$AR$296</f>
        <v>Optie</v>
      </c>
      <c r="DO23" s="43" t="str">
        <f>AGA!$AR$297</f>
        <v>Nee</v>
      </c>
      <c r="DP23" s="43" t="str">
        <f>AGA!$AR$298</f>
        <v>Nee</v>
      </c>
      <c r="DQ23" s="43" t="str">
        <f>AGA!$AR$299</f>
        <v>Nvt</v>
      </c>
      <c r="DR23" s="43" t="str">
        <f>AGA!$AR$300</f>
        <v>Nvt</v>
      </c>
      <c r="DS23" s="43" t="str">
        <f>AGA!$AR$301</f>
        <v>Nvt</v>
      </c>
      <c r="DT23" s="43" t="str">
        <f>AGA!$AR$302</f>
        <v>Nvt</v>
      </c>
      <c r="DU23" s="43" t="str">
        <f>AGA!$AR$303</f>
        <v>Nvt</v>
      </c>
      <c r="DV23" s="43" t="str">
        <f>AGA!$AR$304</f>
        <v>Nvt</v>
      </c>
      <c r="DW23" s="43" t="str">
        <f>AGA!$AR$305</f>
        <v>Ja</v>
      </c>
      <c r="DX23" s="43" t="str">
        <f>AGA!$AR$306</f>
        <v>Ja</v>
      </c>
      <c r="DY23" s="43" t="str">
        <f>AGA!$AR$307</f>
        <v>Ja</v>
      </c>
      <c r="DZ23" s="43" t="str">
        <f>AGA!$AR$308</f>
        <v>Ja</v>
      </c>
      <c r="EA23" s="43" t="str">
        <f>AGA!$AR$309</f>
        <v>Ja</v>
      </c>
      <c r="EB23" s="43" t="str">
        <f>AGA!$AR$310</f>
        <v>Ja</v>
      </c>
      <c r="EC23" s="43" t="str">
        <f>AGA!$AR$311</f>
        <v>Ja</v>
      </c>
      <c r="ED23" s="43" t="str">
        <f>AGA!$AR$313</f>
        <v>Nee</v>
      </c>
    </row>
    <row r="24" spans="1:134" s="58" customFormat="1" hidden="1" x14ac:dyDescent="0.3">
      <c r="A24" s="45"/>
      <c r="B24" s="47"/>
      <c r="C24" s="45"/>
      <c r="D24" s="45"/>
      <c r="E24" s="45"/>
      <c r="F24" s="45"/>
      <c r="G24" s="45"/>
      <c r="H24" s="45"/>
      <c r="I24" s="120"/>
      <c r="J24" s="120"/>
      <c r="K24" s="45"/>
      <c r="L24" s="134"/>
      <c r="M24" s="120" t="s">
        <v>488</v>
      </c>
      <c r="N24" s="120" t="s">
        <v>127</v>
      </c>
      <c r="O24" s="120" t="str">
        <f>AGA!AA1</f>
        <v>Nieuw aanleggen</v>
      </c>
      <c r="P24" s="51"/>
      <c r="Q24" s="45"/>
      <c r="R24" s="45"/>
      <c r="S24" s="45"/>
      <c r="T24" s="45"/>
      <c r="U24" s="45"/>
      <c r="V24" s="45"/>
      <c r="W24" s="45"/>
      <c r="X24" s="45"/>
      <c r="Y24" s="45"/>
      <c r="Z24" s="45"/>
      <c r="AA24" s="45"/>
      <c r="AB24" s="45"/>
      <c r="AC24" s="45"/>
      <c r="AD24" s="45"/>
      <c r="AE24" s="45"/>
      <c r="AF24" s="45"/>
      <c r="AG24" s="45"/>
      <c r="AH24" s="45"/>
      <c r="AI24" s="45"/>
      <c r="AJ24" s="45"/>
      <c r="AK24" s="45"/>
      <c r="AL24" s="45"/>
      <c r="AM24" s="45" t="str">
        <f>AGA!$AA$2</f>
        <v>Ja</v>
      </c>
      <c r="AN24" s="45" t="str">
        <f>AGA!$AA$3</f>
        <v>Ja</v>
      </c>
      <c r="AO24" s="45" t="str">
        <f>AGA!$AA$4</f>
        <v>Optie</v>
      </c>
      <c r="AP24" s="45" t="str">
        <f>AGA!$AA$5</f>
        <v>Ja</v>
      </c>
      <c r="AQ24" s="45" t="str">
        <f>AGA!$AA$6</f>
        <v>Ja</v>
      </c>
      <c r="AR24" s="45" t="str">
        <f>AGA!$AA$7</f>
        <v>Ja</v>
      </c>
      <c r="AS24" s="45" t="str">
        <f>AGA!$AA$8</f>
        <v>Nee</v>
      </c>
      <c r="AT24" s="45" t="str">
        <f>AGA!$AA$9</f>
        <v>Ja</v>
      </c>
      <c r="AU24" s="45" t="str">
        <f>AGA!$AA$10</f>
        <v>Nee</v>
      </c>
      <c r="AV24" s="45" t="str">
        <f>AGA!$AA$11</f>
        <v>Nee</v>
      </c>
      <c r="AW24" s="45" t="str">
        <f>AGA!$AA$12</f>
        <v>Ja</v>
      </c>
      <c r="AX24" s="45" t="str">
        <f>AGA!$AA$13</f>
        <v>Ja</v>
      </c>
      <c r="AY24" s="45" t="str">
        <f>AGA!$AA$14</f>
        <v>Ja</v>
      </c>
      <c r="AZ24" s="45" t="str">
        <f>AGA!$AA$15</f>
        <v>Ja</v>
      </c>
      <c r="BA24" s="45" t="str">
        <f>AGA!$AA$16</f>
        <v>Ja</v>
      </c>
      <c r="BB24" s="45" t="str">
        <f>AGA!$AA$17</f>
        <v>Ja</v>
      </c>
      <c r="BC24" s="45" t="str">
        <f>AGA!$AA$18</f>
        <v>Ja</v>
      </c>
      <c r="BD24" s="45" t="str">
        <f>AGA!$AA$19</f>
        <v>Optie</v>
      </c>
      <c r="BE24" s="45" t="str">
        <f>AGA!$AA$20</f>
        <v>Ja</v>
      </c>
      <c r="BF24" s="45" t="str">
        <f>AGA!$AA$21</f>
        <v>Ja</v>
      </c>
      <c r="BG24" s="45" t="str">
        <f>AGA!$AA$22</f>
        <v>Nee</v>
      </c>
      <c r="BH24" s="45" t="str">
        <f>AGA!$AA$23</f>
        <v>Ja</v>
      </c>
      <c r="BI24" s="45" t="str">
        <f>AGA!$AA$198</f>
        <v>Nee</v>
      </c>
      <c r="BJ24" s="45" t="str">
        <f>AGA!$AA$199</f>
        <v>Nvt</v>
      </c>
      <c r="BK24" s="45" t="str">
        <f>AGA!$AA$200</f>
        <v>Nvt</v>
      </c>
      <c r="BL24" s="45" t="str">
        <f>AGA!$AA$201</f>
        <v>Nvt</v>
      </c>
      <c r="BM24" s="45" t="str">
        <f>AGA!$AA$202</f>
        <v>Nvt</v>
      </c>
      <c r="BN24" s="45" t="str">
        <f>AGA!$AA$203</f>
        <v>Nvt</v>
      </c>
      <c r="BO24" s="45" t="str">
        <f>AGA!$AA$204</f>
        <v>Nvt</v>
      </c>
      <c r="BP24" s="45" t="str">
        <f>AGA!$AA$205</f>
        <v>Nvt</v>
      </c>
      <c r="BQ24" s="45" t="str">
        <f>AGA!$AA$206</f>
        <v>Nvt</v>
      </c>
      <c r="BR24" s="45" t="str">
        <f>AGA!$AA$207</f>
        <v>Nvt</v>
      </c>
      <c r="BS24" s="45" t="str">
        <f>AGA!$AA$208</f>
        <v>Nvt</v>
      </c>
      <c r="BT24" s="45" t="str">
        <f>AGA!$AA$209</f>
        <v>Nvt</v>
      </c>
      <c r="BU24" s="45" t="str">
        <f>AGA!$AA$210</f>
        <v>Nvt</v>
      </c>
      <c r="BV24" s="45" t="str">
        <f>AGA!$AA$211</f>
        <v>Nvt</v>
      </c>
      <c r="BW24" s="45" t="str">
        <f>AGA!$AA$212</f>
        <v>Nvt</v>
      </c>
      <c r="BX24" s="45" t="str">
        <f>AGA!$AA$213</f>
        <v>Nvt</v>
      </c>
      <c r="BY24" s="45" t="str">
        <f>AGA!$AA$214</f>
        <v>Nvt</v>
      </c>
      <c r="BZ24" s="45" t="str">
        <f>AGA!$AA$215</f>
        <v>Nvt</v>
      </c>
      <c r="CA24" s="45" t="str">
        <f>AGA!$AA$216</f>
        <v>Nvt</v>
      </c>
      <c r="CB24" s="45" t="str">
        <f>AGA!$AA$255</f>
        <v>Ja</v>
      </c>
      <c r="CC24" s="45" t="str">
        <f>AGA!$AA$256</f>
        <v>Ja</v>
      </c>
      <c r="CD24" s="45" t="str">
        <f>AGA!$AA$257</f>
        <v>Ja</v>
      </c>
      <c r="CE24" s="45" t="str">
        <f>AGA!$AA$258</f>
        <v>Optie</v>
      </c>
      <c r="CF24" s="45" t="str">
        <f>AGA!$AA$259</f>
        <v>Ja</v>
      </c>
      <c r="CG24" s="45" t="str">
        <f>AGA!$AA$260</f>
        <v>Ja</v>
      </c>
      <c r="CH24" s="45" t="str">
        <f>AGA!$AA$261</f>
        <v>Ja</v>
      </c>
      <c r="CI24" s="45" t="str">
        <f>AGA!$AA$262</f>
        <v>Ja</v>
      </c>
      <c r="CJ24" s="45" t="str">
        <f>AGA!$AA$263</f>
        <v>Ja</v>
      </c>
      <c r="CK24" s="45" t="str">
        <f>AGA!$AA$264</f>
        <v>Optie</v>
      </c>
      <c r="CL24" s="45" t="str">
        <f>AGA!$AA$265</f>
        <v>Ja</v>
      </c>
      <c r="CM24" s="45" t="str">
        <f>AGA!$AA$266</f>
        <v>Ja</v>
      </c>
      <c r="CN24" s="45" t="str">
        <f>AGA!$AA$267</f>
        <v>Ja</v>
      </c>
      <c r="CO24" s="45" t="str">
        <f>AGA!$AA$268</f>
        <v>Optie</v>
      </c>
      <c r="CP24" s="45" t="str">
        <f>AGA!$AA$270</f>
        <v>Nee</v>
      </c>
      <c r="CQ24" s="45" t="str">
        <f>AGA!$AA$271</f>
        <v>Nvt</v>
      </c>
      <c r="CR24" s="45" t="str">
        <f>AGA!$AA$272</f>
        <v>Nvt</v>
      </c>
      <c r="CS24" s="45" t="str">
        <f>AGA!$AA$273</f>
        <v>Nvt</v>
      </c>
      <c r="CT24" s="45" t="str">
        <f>AGA!$AA$274</f>
        <v>Nvt</v>
      </c>
      <c r="CU24" s="45" t="str">
        <f>AGA!$AA$275</f>
        <v>Ja</v>
      </c>
      <c r="CV24" s="45" t="str">
        <f>AGA!$AA$276</f>
        <v>Ja</v>
      </c>
      <c r="CW24" s="45" t="str">
        <f>AGA!$AA$277</f>
        <v>Ja</v>
      </c>
      <c r="CX24" s="45" t="str">
        <f>AGA!$AA$278</f>
        <v>Optie</v>
      </c>
      <c r="CY24" s="45" t="str">
        <f>AGA!$AA$279</f>
        <v>Ja</v>
      </c>
      <c r="CZ24" s="45" t="str">
        <f>AGA!$AA$280</f>
        <v>Ja</v>
      </c>
      <c r="DA24" s="45" t="str">
        <f>AGA!$AA$281</f>
        <v>Ja</v>
      </c>
      <c r="DB24" s="45" t="str">
        <f>AGA!$AA$283</f>
        <v>Optie</v>
      </c>
      <c r="DC24" s="45" t="str">
        <f>AGA!$AA$284</f>
        <v>Ja</v>
      </c>
      <c r="DD24" s="45" t="str">
        <f>AGA!$AA$285</f>
        <v>Ja</v>
      </c>
      <c r="DE24" s="45" t="str">
        <f>AGA!$AA$286</f>
        <v>Optie</v>
      </c>
      <c r="DF24" s="45" t="str">
        <f>AGA!$AA$288</f>
        <v>Ja</v>
      </c>
      <c r="DG24" s="45" t="str">
        <f>AGA!$AA$289</f>
        <v>Ja</v>
      </c>
      <c r="DH24" s="45" t="str">
        <f>AGA!$AA$290</f>
        <v>Optie</v>
      </c>
      <c r="DI24" s="45" t="str">
        <f>AGA!$AA$291</f>
        <v>Optie</v>
      </c>
      <c r="DJ24" s="45" t="str">
        <f>AGA!$AA$292</f>
        <v>Ja</v>
      </c>
      <c r="DK24" s="45" t="str">
        <f>AGA!$AA$293</f>
        <v>Optie</v>
      </c>
      <c r="DL24" s="45" t="str">
        <f>AGA!$AA$294</f>
        <v>Optie</v>
      </c>
      <c r="DM24" s="45" t="str">
        <f>AGA!$AA$295</f>
        <v>Optie</v>
      </c>
      <c r="DN24" s="45" t="str">
        <f>AGA!$AA$296</f>
        <v>Optie</v>
      </c>
      <c r="DO24" s="45" t="str">
        <f>AGA!$AA$297</f>
        <v>Nee</v>
      </c>
      <c r="DP24" s="45" t="str">
        <f>AGA!$AA$298</f>
        <v>Optie</v>
      </c>
      <c r="DQ24" s="45" t="str">
        <f>AGA!$AA$299</f>
        <v>Ja</v>
      </c>
      <c r="DR24" s="45" t="str">
        <f>AGA!$AA$300</f>
        <v>Ja</v>
      </c>
      <c r="DS24" s="45" t="str">
        <f>AGA!$AA$301</f>
        <v>Ja</v>
      </c>
      <c r="DT24" s="45" t="str">
        <f>AGA!$AA$302</f>
        <v>Ja</v>
      </c>
      <c r="DU24" s="45" t="str">
        <f>AGA!$AA$303</f>
        <v>Optie</v>
      </c>
      <c r="DV24" s="45" t="str">
        <f>AGA!$AA$304</f>
        <v>Ja</v>
      </c>
      <c r="DW24" s="45" t="str">
        <f>AGA!$AA$305</f>
        <v>Ja</v>
      </c>
      <c r="DX24" s="45" t="str">
        <f>AGA!$AA$306</f>
        <v>Ja</v>
      </c>
      <c r="DY24" s="45" t="str">
        <f>AGA!$AA$307</f>
        <v>Ja</v>
      </c>
      <c r="DZ24" s="45" t="str">
        <f>AGA!$AA$308</f>
        <v>Ja</v>
      </c>
      <c r="EA24" s="45" t="str">
        <f>AGA!$AA$309</f>
        <v>Ja</v>
      </c>
      <c r="EB24" s="45" t="str">
        <f>AGA!$AA$310</f>
        <v>Ja</v>
      </c>
      <c r="EC24" s="45" t="str">
        <f>AGA!$AA$311</f>
        <v>Ja</v>
      </c>
      <c r="ED24" s="45" t="str">
        <f>AGA!$AA$313</f>
        <v>Nee</v>
      </c>
    </row>
    <row r="25" spans="1:134" hidden="1" x14ac:dyDescent="0.3">
      <c r="A25" s="43"/>
      <c r="B25" s="47"/>
      <c r="C25" s="43"/>
      <c r="D25" s="43"/>
      <c r="E25" s="45"/>
      <c r="F25" s="43"/>
      <c r="G25" s="43"/>
      <c r="H25" s="43"/>
      <c r="I25" s="119"/>
      <c r="J25" s="119"/>
      <c r="K25" s="43"/>
      <c r="L25" s="50"/>
      <c r="M25" s="119" t="s">
        <v>488</v>
      </c>
      <c r="N25" s="119" t="s">
        <v>127</v>
      </c>
      <c r="O25" s="119" t="str">
        <f>AGA!AB1</f>
        <v>Verplaatsen</v>
      </c>
      <c r="P25" s="51"/>
      <c r="Q25" s="43"/>
      <c r="R25" s="43"/>
      <c r="S25" s="43"/>
      <c r="T25" s="43"/>
      <c r="U25" s="43"/>
      <c r="V25" s="43"/>
      <c r="W25" s="43"/>
      <c r="X25" s="43"/>
      <c r="Y25" s="43"/>
      <c r="Z25" s="43"/>
      <c r="AA25" s="43"/>
      <c r="AB25" s="43"/>
      <c r="AC25" s="43"/>
      <c r="AD25" s="43"/>
      <c r="AE25" s="43"/>
      <c r="AF25" s="43"/>
      <c r="AG25" s="43"/>
      <c r="AH25" s="43"/>
      <c r="AI25" s="43"/>
      <c r="AJ25" s="43"/>
      <c r="AK25" s="43"/>
      <c r="AL25" s="43"/>
      <c r="AM25" s="43" t="str">
        <f>AGA!$AB$2</f>
        <v>Ja</v>
      </c>
      <c r="AN25" s="43" t="str">
        <f>AGA!$AB$3</f>
        <v>Ja</v>
      </c>
      <c r="AO25" s="43" t="str">
        <f>AGA!$AB$4</f>
        <v>Optie</v>
      </c>
      <c r="AP25" s="43" t="str">
        <f>AGA!$AB$5</f>
        <v>Ja</v>
      </c>
      <c r="AQ25" s="43" t="str">
        <f>AGA!$AB$6</f>
        <v>Ja</v>
      </c>
      <c r="AR25" s="43" t="str">
        <f>AGA!$AB$7</f>
        <v>Ja</v>
      </c>
      <c r="AS25" s="43" t="str">
        <f>AGA!$AB$8</f>
        <v>Nee</v>
      </c>
      <c r="AT25" s="43" t="str">
        <f>AGA!$AB$9</f>
        <v>Ja</v>
      </c>
      <c r="AU25" s="43" t="str">
        <f>AGA!$AB$10</f>
        <v>Nee</v>
      </c>
      <c r="AV25" s="43" t="str">
        <f>AGA!$AB$11</f>
        <v>Nee</v>
      </c>
      <c r="AW25" s="43" t="str">
        <f>AGA!$AB$12</f>
        <v>Ja</v>
      </c>
      <c r="AX25" s="43" t="str">
        <f>AGA!$AB$13</f>
        <v>Ja</v>
      </c>
      <c r="AY25" s="43" t="str">
        <f>AGA!$AB$14</f>
        <v>Ja</v>
      </c>
      <c r="AZ25" s="43" t="str">
        <f>AGA!$AB$15</f>
        <v>Ja</v>
      </c>
      <c r="BA25" s="43" t="str">
        <f>AGA!$AB$16</f>
        <v>Ja</v>
      </c>
      <c r="BB25" s="43" t="str">
        <f>AGA!$AB$17</f>
        <v>Ja</v>
      </c>
      <c r="BC25" s="43" t="str">
        <f>AGA!$AB$18</f>
        <v>Ja</v>
      </c>
      <c r="BD25" s="43" t="str">
        <f>AGA!$AB$19</f>
        <v>Optie</v>
      </c>
      <c r="BE25" s="43" t="str">
        <f>AGA!$AB$20</f>
        <v>Ja</v>
      </c>
      <c r="BF25" s="43" t="str">
        <f>AGA!$AB$21</f>
        <v>Ja</v>
      </c>
      <c r="BG25" s="43" t="str">
        <f>AGA!$AB$22</f>
        <v>Nee</v>
      </c>
      <c r="BH25" s="43" t="str">
        <f>AGA!$AB$23</f>
        <v>Ja</v>
      </c>
      <c r="BI25" s="43" t="str">
        <f>AGA!$AB$198</f>
        <v>Nee</v>
      </c>
      <c r="BJ25" s="43" t="str">
        <f>AGA!$AB$199</f>
        <v>Nvt</v>
      </c>
      <c r="BK25" s="43" t="str">
        <f>AGA!$AB$200</f>
        <v>Nvt</v>
      </c>
      <c r="BL25" s="43" t="str">
        <f>AGA!$AB$201</f>
        <v>Nvt</v>
      </c>
      <c r="BM25" s="43" t="str">
        <f>AGA!$AB$202</f>
        <v>Nvt</v>
      </c>
      <c r="BN25" s="43" t="str">
        <f>AGA!$AB$203</f>
        <v>Nvt</v>
      </c>
      <c r="BO25" s="43" t="str">
        <f>AGA!$AB$204</f>
        <v>Nvt</v>
      </c>
      <c r="BP25" s="43" t="str">
        <f>AGA!$AB$205</f>
        <v>Nvt</v>
      </c>
      <c r="BQ25" s="43" t="str">
        <f>AGA!$AB$206</f>
        <v>Nvt</v>
      </c>
      <c r="BR25" s="43" t="str">
        <f>AGA!$AB$207</f>
        <v>Nvt</v>
      </c>
      <c r="BS25" s="43" t="str">
        <f>AGA!$AB$208</f>
        <v>Nvt</v>
      </c>
      <c r="BT25" s="43" t="str">
        <f>AGA!$AB$209</f>
        <v>Nvt</v>
      </c>
      <c r="BU25" s="43" t="str">
        <f>AGA!$AB$210</f>
        <v>Nvt</v>
      </c>
      <c r="BV25" s="43" t="str">
        <f>AGA!$AB$211</f>
        <v>Nvt</v>
      </c>
      <c r="BW25" s="43" t="str">
        <f>AGA!$AB$212</f>
        <v>Nvt</v>
      </c>
      <c r="BX25" s="43" t="str">
        <f>AGA!$AB$213</f>
        <v>Nvt</v>
      </c>
      <c r="BY25" s="43" t="str">
        <f>AGA!$AB$214</f>
        <v>Nvt</v>
      </c>
      <c r="BZ25" s="43" t="str">
        <f>AGA!$AB$215</f>
        <v>Nvt</v>
      </c>
      <c r="CA25" s="43" t="str">
        <f>AGA!$AB$216</f>
        <v>Nvt</v>
      </c>
      <c r="CB25" s="43" t="str">
        <f>AGA!$AB$255</f>
        <v>Ja</v>
      </c>
      <c r="CC25" s="43" t="str">
        <f>AGA!$AB$256</f>
        <v>Ja</v>
      </c>
      <c r="CD25" s="43" t="str">
        <f>AGA!$AB$257</f>
        <v>Ja</v>
      </c>
      <c r="CE25" s="43" t="str">
        <f>AGA!$AB$258</f>
        <v>Optie</v>
      </c>
      <c r="CF25" s="43" t="str">
        <f>AGA!$AB$259</f>
        <v>Ja</v>
      </c>
      <c r="CG25" s="43" t="str">
        <f>AGA!$AB$260</f>
        <v>Ja</v>
      </c>
      <c r="CH25" s="43" t="str">
        <f>AGA!$AB$261</f>
        <v>Ja</v>
      </c>
      <c r="CI25" s="43" t="str">
        <f>AGA!$AB$262</f>
        <v>Ja</v>
      </c>
      <c r="CJ25" s="43" t="str">
        <f>AGA!$AB$263</f>
        <v>Ja</v>
      </c>
      <c r="CK25" s="43" t="str">
        <f>AGA!$AB$264</f>
        <v>Optie</v>
      </c>
      <c r="CL25" s="43" t="str">
        <f>AGA!$AB$265</f>
        <v>Ja</v>
      </c>
      <c r="CM25" s="43" t="str">
        <f>AGA!$AB$266</f>
        <v>Ja</v>
      </c>
      <c r="CN25" s="43" t="str">
        <f>AGA!$AB$267</f>
        <v>Ja</v>
      </c>
      <c r="CO25" s="43" t="str">
        <f>AGA!$AB$268</f>
        <v>Optie</v>
      </c>
      <c r="CP25" s="43" t="str">
        <f>AGA!$AB$270</f>
        <v>Nee</v>
      </c>
      <c r="CQ25" s="43" t="str">
        <f>AGA!$AB$271</f>
        <v>Nvt</v>
      </c>
      <c r="CR25" s="43" t="str">
        <f>AGA!$AB$272</f>
        <v>Nvt</v>
      </c>
      <c r="CS25" s="43" t="str">
        <f>AGA!$AB$273</f>
        <v>Nvt</v>
      </c>
      <c r="CT25" s="43" t="str">
        <f>AGA!$AB$274</f>
        <v>Nvt</v>
      </c>
      <c r="CU25" s="43" t="str">
        <f>AGA!$AB$275</f>
        <v>Ja</v>
      </c>
      <c r="CV25" s="43" t="str">
        <f>AGA!$AB$276</f>
        <v>Ja</v>
      </c>
      <c r="CW25" s="43" t="str">
        <f>AGA!$AB$277</f>
        <v>Ja</v>
      </c>
      <c r="CX25" s="43" t="str">
        <f>AGA!$AB$278</f>
        <v>Optie</v>
      </c>
      <c r="CY25" s="43" t="str">
        <f>AGA!$AB$279</f>
        <v>Ja</v>
      </c>
      <c r="CZ25" s="43" t="str">
        <f>AGA!$AB$280</f>
        <v>Ja</v>
      </c>
      <c r="DA25" s="43" t="str">
        <f>AGA!$AB$281</f>
        <v>Ja</v>
      </c>
      <c r="DB25" s="43" t="str">
        <f>AGA!$AB$283</f>
        <v>Optie</v>
      </c>
      <c r="DC25" s="43" t="str">
        <f>AGA!$AB$284</f>
        <v>Ja</v>
      </c>
      <c r="DD25" s="43" t="str">
        <f>AGA!$AB$285</f>
        <v>Ja</v>
      </c>
      <c r="DE25" s="43" t="str">
        <f>AGA!$AB$286</f>
        <v>Optie</v>
      </c>
      <c r="DF25" s="43" t="str">
        <f>AGA!$AB$288</f>
        <v>Ja</v>
      </c>
      <c r="DG25" s="43" t="str">
        <f>AGA!$AB$289</f>
        <v>Ja</v>
      </c>
      <c r="DH25" s="43" t="str">
        <f>AGA!$AB$290</f>
        <v>Optie</v>
      </c>
      <c r="DI25" s="43" t="str">
        <f>AGA!$AB$291</f>
        <v>Optie</v>
      </c>
      <c r="DJ25" s="43" t="str">
        <f>AGA!$AB$292</f>
        <v>Ja</v>
      </c>
      <c r="DK25" s="43" t="str">
        <f>AGA!$AB$293</f>
        <v>Optie</v>
      </c>
      <c r="DL25" s="43" t="str">
        <f>AGA!$AB$294</f>
        <v>Optie</v>
      </c>
      <c r="DM25" s="43" t="str">
        <f>AGA!$AB$295</f>
        <v>Optie</v>
      </c>
      <c r="DN25" s="43" t="str">
        <f>AGA!$AB$296</f>
        <v>Optie</v>
      </c>
      <c r="DO25" s="43" t="str">
        <f>AGA!$AB$297</f>
        <v>Nee</v>
      </c>
      <c r="DP25" s="43" t="str">
        <f>AGA!$AB$298</f>
        <v>Optie</v>
      </c>
      <c r="DQ25" s="43" t="str">
        <f>AGA!$AB$299</f>
        <v>Ja</v>
      </c>
      <c r="DR25" s="43" t="str">
        <f>AGA!$AB$300</f>
        <v>Ja</v>
      </c>
      <c r="DS25" s="43" t="str">
        <f>AGA!$AB$301</f>
        <v>Ja</v>
      </c>
      <c r="DT25" s="43" t="str">
        <f>AGA!$AB$302</f>
        <v>Ja</v>
      </c>
      <c r="DU25" s="43" t="str">
        <f>AGA!$AB$303</f>
        <v>Optie</v>
      </c>
      <c r="DV25" s="43" t="str">
        <f>AGA!$AB$304</f>
        <v>Ja</v>
      </c>
      <c r="DW25" s="43" t="str">
        <f>AGA!$AB$305</f>
        <v>Ja</v>
      </c>
      <c r="DX25" s="43" t="str">
        <f>AGA!$AB$306</f>
        <v>Ja</v>
      </c>
      <c r="DY25" s="43" t="str">
        <f>AGA!$AB$307</f>
        <v>Ja</v>
      </c>
      <c r="DZ25" s="43" t="str">
        <f>AGA!$AB$308</f>
        <v>Ja</v>
      </c>
      <c r="EA25" s="43" t="str">
        <f>AGA!$AB$309</f>
        <v>Ja</v>
      </c>
      <c r="EB25" s="43" t="str">
        <f>AGA!$AB$310</f>
        <v>Ja</v>
      </c>
      <c r="EC25" s="43" t="str">
        <f>AGA!$AB$311</f>
        <v>Ja</v>
      </c>
      <c r="ED25" s="43" t="str">
        <f>AGA!$AB$313</f>
        <v>Nee</v>
      </c>
    </row>
    <row r="26" spans="1:134" hidden="1" x14ac:dyDescent="0.3">
      <c r="A26" s="43"/>
      <c r="B26" s="47"/>
      <c r="C26" s="43"/>
      <c r="D26" s="43"/>
      <c r="E26" s="45"/>
      <c r="F26" s="43"/>
      <c r="G26" s="43"/>
      <c r="H26" s="43"/>
      <c r="I26" s="119"/>
      <c r="J26" s="119"/>
      <c r="K26" s="43"/>
      <c r="L26" s="50"/>
      <c r="M26" s="119" t="s">
        <v>488</v>
      </c>
      <c r="N26" s="119" t="s">
        <v>127</v>
      </c>
      <c r="O26" s="119" t="str">
        <f>AGA!AC1</f>
        <v>Vervangen</v>
      </c>
      <c r="P26" s="51"/>
      <c r="Q26" s="43"/>
      <c r="R26" s="43"/>
      <c r="S26" s="43"/>
      <c r="T26" s="43"/>
      <c r="U26" s="43"/>
      <c r="V26" s="43"/>
      <c r="W26" s="43"/>
      <c r="X26" s="43"/>
      <c r="Y26" s="43"/>
      <c r="Z26" s="43"/>
      <c r="AA26" s="43"/>
      <c r="AB26" s="43"/>
      <c r="AC26" s="43"/>
      <c r="AD26" s="43"/>
      <c r="AE26" s="43"/>
      <c r="AF26" s="43"/>
      <c r="AG26" s="43"/>
      <c r="AH26" s="43"/>
      <c r="AI26" s="43"/>
      <c r="AJ26" s="43"/>
      <c r="AK26" s="43"/>
      <c r="AL26" s="43"/>
      <c r="AM26" s="43" t="str">
        <f>AGA!$AC$2</f>
        <v>Ja</v>
      </c>
      <c r="AN26" s="43" t="str">
        <f>AGA!$AC$3</f>
        <v>Ja</v>
      </c>
      <c r="AO26" s="43" t="str">
        <f>AGA!$AC$4</f>
        <v>Optie</v>
      </c>
      <c r="AP26" s="43" t="str">
        <f>AGA!$AC$5</f>
        <v>Ja</v>
      </c>
      <c r="AQ26" s="43" t="str">
        <f>AGA!$AC$6</f>
        <v>Ja</v>
      </c>
      <c r="AR26" s="43" t="str">
        <f>AGA!$AC$7</f>
        <v>Ja</v>
      </c>
      <c r="AS26" s="43" t="str">
        <f>AGA!$AC$8</f>
        <v>Nee</v>
      </c>
      <c r="AT26" s="43" t="str">
        <f>AGA!$AC$9</f>
        <v>Ja</v>
      </c>
      <c r="AU26" s="43" t="str">
        <f>AGA!$AC$10</f>
        <v>Nee</v>
      </c>
      <c r="AV26" s="43" t="str">
        <f>AGA!$AC$11</f>
        <v>Nee</v>
      </c>
      <c r="AW26" s="43" t="str">
        <f>AGA!$AC$12</f>
        <v>Ja</v>
      </c>
      <c r="AX26" s="43" t="str">
        <f>AGA!$AC$13</f>
        <v>Ja</v>
      </c>
      <c r="AY26" s="43" t="str">
        <f>AGA!$AC$14</f>
        <v>Ja</v>
      </c>
      <c r="AZ26" s="43" t="str">
        <f>AGA!$AC$15</f>
        <v>Ja</v>
      </c>
      <c r="BA26" s="43" t="str">
        <f>AGA!$AC$16</f>
        <v>Ja</v>
      </c>
      <c r="BB26" s="43" t="str">
        <f>AGA!$AC$17</f>
        <v>Ja</v>
      </c>
      <c r="BC26" s="43" t="str">
        <f>AGA!$AC$18</f>
        <v>Ja</v>
      </c>
      <c r="BD26" s="43" t="str">
        <f>AGA!$AC$19</f>
        <v>Optie</v>
      </c>
      <c r="BE26" s="43" t="str">
        <f>AGA!$AC$20</f>
        <v>Ja</v>
      </c>
      <c r="BF26" s="43" t="str">
        <f>AGA!$AC$21</f>
        <v>Ja</v>
      </c>
      <c r="BG26" s="43" t="str">
        <f>AGA!$AC$22</f>
        <v>Nee</v>
      </c>
      <c r="BH26" s="43" t="str">
        <f>AGA!$AC$23</f>
        <v>Ja</v>
      </c>
      <c r="BI26" s="43" t="str">
        <f>AGA!$AC$198</f>
        <v>Nee</v>
      </c>
      <c r="BJ26" s="43" t="str">
        <f>AGA!$AC$199</f>
        <v>Nvt</v>
      </c>
      <c r="BK26" s="43" t="str">
        <f>AGA!$AC$200</f>
        <v>Nvt</v>
      </c>
      <c r="BL26" s="43" t="str">
        <f>AGA!$AC$201</f>
        <v>Nvt</v>
      </c>
      <c r="BM26" s="43" t="str">
        <f>AGA!$AC$202</f>
        <v>Nvt</v>
      </c>
      <c r="BN26" s="43" t="str">
        <f>AGA!$AC$203</f>
        <v>Nvt</v>
      </c>
      <c r="BO26" s="43" t="str">
        <f>AGA!$AC$204</f>
        <v>Nvt</v>
      </c>
      <c r="BP26" s="43" t="str">
        <f>AGA!$AC$205</f>
        <v>Nvt</v>
      </c>
      <c r="BQ26" s="43" t="str">
        <f>AGA!$AC$206</f>
        <v>Nvt</v>
      </c>
      <c r="BR26" s="43" t="str">
        <f>AGA!$AC$207</f>
        <v>Nvt</v>
      </c>
      <c r="BS26" s="43" t="str">
        <f>AGA!$AC$208</f>
        <v>Nvt</v>
      </c>
      <c r="BT26" s="43" t="str">
        <f>AGA!$AC$209</f>
        <v>Nvt</v>
      </c>
      <c r="BU26" s="43" t="str">
        <f>AGA!$AC$210</f>
        <v>Nvt</v>
      </c>
      <c r="BV26" s="43" t="str">
        <f>AGA!$AC$211</f>
        <v>Nvt</v>
      </c>
      <c r="BW26" s="43" t="str">
        <f>AGA!$AC$212</f>
        <v>Nvt</v>
      </c>
      <c r="BX26" s="43" t="str">
        <f>AGA!$AC$213</f>
        <v>Nvt</v>
      </c>
      <c r="BY26" s="43" t="str">
        <f>AGA!$AC$214</f>
        <v>Nvt</v>
      </c>
      <c r="BZ26" s="43" t="str">
        <f>AGA!$AC$215</f>
        <v>Nvt</v>
      </c>
      <c r="CA26" s="43" t="str">
        <f>AGA!$AC$216</f>
        <v>Nvt</v>
      </c>
      <c r="CB26" s="43" t="str">
        <f>AGA!$AC$255</f>
        <v>Ja</v>
      </c>
      <c r="CC26" s="43" t="str">
        <f>AGA!$AC$256</f>
        <v>Ja</v>
      </c>
      <c r="CD26" s="43" t="str">
        <f>AGA!$AC$257</f>
        <v>Ja</v>
      </c>
      <c r="CE26" s="43" t="str">
        <f>AGA!$AC$258</f>
        <v>Optie</v>
      </c>
      <c r="CF26" s="43" t="str">
        <f>AGA!$AC$259</f>
        <v>Ja</v>
      </c>
      <c r="CG26" s="43" t="str">
        <f>AGA!$AC$260</f>
        <v>Ja</v>
      </c>
      <c r="CH26" s="43" t="str">
        <f>AGA!$AC$261</f>
        <v>Ja</v>
      </c>
      <c r="CI26" s="43" t="str">
        <f>AGA!$AC$262</f>
        <v>Ja</v>
      </c>
      <c r="CJ26" s="43" t="str">
        <f>AGA!$AC$263</f>
        <v>Ja</v>
      </c>
      <c r="CK26" s="43" t="str">
        <f>AGA!$AC$264</f>
        <v>Optie</v>
      </c>
      <c r="CL26" s="43" t="str">
        <f>AGA!$AC$265</f>
        <v>Ja</v>
      </c>
      <c r="CM26" s="43" t="str">
        <f>AGA!$AC$266</f>
        <v>Ja</v>
      </c>
      <c r="CN26" s="43" t="str">
        <f>AGA!$AC$267</f>
        <v>Ja</v>
      </c>
      <c r="CO26" s="43" t="str">
        <f>AGA!$AC$268</f>
        <v>Optie</v>
      </c>
      <c r="CP26" s="43" t="str">
        <f>AGA!$AC$270</f>
        <v>Nee</v>
      </c>
      <c r="CQ26" s="43" t="str">
        <f>AGA!$AC$271</f>
        <v>Nvt</v>
      </c>
      <c r="CR26" s="43" t="str">
        <f>AGA!$AC$272</f>
        <v>Nvt</v>
      </c>
      <c r="CS26" s="43" t="str">
        <f>AGA!$AC$273</f>
        <v>Nvt</v>
      </c>
      <c r="CT26" s="43" t="str">
        <f>AGA!$AC$274</f>
        <v>Nvt</v>
      </c>
      <c r="CU26" s="43" t="str">
        <f>AGA!$AC$275</f>
        <v>Ja</v>
      </c>
      <c r="CV26" s="43" t="str">
        <f>AGA!$AC$276</f>
        <v>Ja</v>
      </c>
      <c r="CW26" s="43" t="str">
        <f>AGA!$AC$277</f>
        <v>Ja</v>
      </c>
      <c r="CX26" s="43" t="str">
        <f>AGA!$AC$278</f>
        <v>Optie</v>
      </c>
      <c r="CY26" s="43" t="str">
        <f>AGA!$AC$279</f>
        <v>Ja</v>
      </c>
      <c r="CZ26" s="43" t="str">
        <f>AGA!$AC$280</f>
        <v>Ja</v>
      </c>
      <c r="DA26" s="43" t="str">
        <f>AGA!$AC$281</f>
        <v>Ja</v>
      </c>
      <c r="DB26" s="43" t="str">
        <f>AGA!$AC$283</f>
        <v>Optie</v>
      </c>
      <c r="DC26" s="43" t="str">
        <f>AGA!$AC$284</f>
        <v>Ja</v>
      </c>
      <c r="DD26" s="43" t="str">
        <f>AGA!$AC$285</f>
        <v>Ja</v>
      </c>
      <c r="DE26" s="43" t="str">
        <f>AGA!$AC$286</f>
        <v>Optie</v>
      </c>
      <c r="DF26" s="43" t="str">
        <f>AGA!$AC$288</f>
        <v>Ja</v>
      </c>
      <c r="DG26" s="43" t="str">
        <f>AGA!$AC$289</f>
        <v>Ja</v>
      </c>
      <c r="DH26" s="43" t="str">
        <f>AGA!$AC$290</f>
        <v>Optie</v>
      </c>
      <c r="DI26" s="43" t="str">
        <f>AGA!$AC$291</f>
        <v>Optie</v>
      </c>
      <c r="DJ26" s="43" t="str">
        <f>AGA!$AC$292</f>
        <v>Ja</v>
      </c>
      <c r="DK26" s="43" t="str">
        <f>AGA!$AC$293</f>
        <v>Optie</v>
      </c>
      <c r="DL26" s="43" t="str">
        <f>AGA!$AC$294</f>
        <v>Optie</v>
      </c>
      <c r="DM26" s="43" t="str">
        <f>AGA!$AC$295</f>
        <v>Optie</v>
      </c>
      <c r="DN26" s="43" t="str">
        <f>AGA!$AC$296</f>
        <v>Optie</v>
      </c>
      <c r="DO26" s="43" t="str">
        <f>AGA!$AC$297</f>
        <v>Nee</v>
      </c>
      <c r="DP26" s="43" t="str">
        <f>AGA!$AC$298</f>
        <v>Optie</v>
      </c>
      <c r="DQ26" s="43" t="str">
        <f>AGA!$AC$299</f>
        <v>Ja</v>
      </c>
      <c r="DR26" s="43" t="str">
        <f>AGA!$AC$300</f>
        <v>Ja</v>
      </c>
      <c r="DS26" s="43" t="str">
        <f>AGA!$AC$301</f>
        <v>Ja</v>
      </c>
      <c r="DT26" s="43" t="str">
        <f>AGA!$AC$302</f>
        <v>Ja</v>
      </c>
      <c r="DU26" s="43" t="str">
        <f>AGA!$AC$303</f>
        <v>Optie</v>
      </c>
      <c r="DV26" s="43" t="str">
        <f>AGA!$AC$304</f>
        <v>Ja</v>
      </c>
      <c r="DW26" s="43" t="str">
        <f>AGA!$AC$305</f>
        <v>Ja</v>
      </c>
      <c r="DX26" s="43" t="str">
        <f>AGA!$AC$306</f>
        <v>Ja</v>
      </c>
      <c r="DY26" s="43" t="str">
        <f>AGA!$AC$307</f>
        <v>Ja</v>
      </c>
      <c r="DZ26" s="43" t="str">
        <f>AGA!$AC$308</f>
        <v>Ja</v>
      </c>
      <c r="EA26" s="43" t="str">
        <f>AGA!$AC$309</f>
        <v>Ja</v>
      </c>
      <c r="EB26" s="43" t="str">
        <f>AGA!$AC$310</f>
        <v>Ja</v>
      </c>
      <c r="EC26" s="43" t="str">
        <f>AGA!$AC$311</f>
        <v>Ja</v>
      </c>
      <c r="ED26" s="43" t="str">
        <f>AGA!$AC$313</f>
        <v>Nee</v>
      </c>
    </row>
    <row r="27" spans="1:134" hidden="1" x14ac:dyDescent="0.3">
      <c r="A27" s="43"/>
      <c r="B27" s="47"/>
      <c r="C27" s="43"/>
      <c r="D27" s="43"/>
      <c r="E27" s="45"/>
      <c r="F27" s="43"/>
      <c r="G27" s="43"/>
      <c r="H27" s="43"/>
      <c r="I27" s="119"/>
      <c r="J27" s="119"/>
      <c r="K27" s="43"/>
      <c r="L27" s="50"/>
      <c r="M27" s="119" t="s">
        <v>488</v>
      </c>
      <c r="N27" s="119" t="s">
        <v>127</v>
      </c>
      <c r="O27" s="119" t="str">
        <f>AGA!AD1</f>
        <v>Gedeeltelijk vervangen</v>
      </c>
      <c r="P27" s="51"/>
      <c r="Q27" s="43"/>
      <c r="R27" s="43"/>
      <c r="S27" s="43"/>
      <c r="T27" s="43"/>
      <c r="U27" s="43"/>
      <c r="V27" s="43"/>
      <c r="W27" s="43"/>
      <c r="X27" s="43"/>
      <c r="Y27" s="43"/>
      <c r="Z27" s="43"/>
      <c r="AA27" s="43"/>
      <c r="AB27" s="43"/>
      <c r="AC27" s="43"/>
      <c r="AD27" s="43"/>
      <c r="AE27" s="43"/>
      <c r="AF27" s="43"/>
      <c r="AG27" s="43"/>
      <c r="AH27" s="43"/>
      <c r="AI27" s="43"/>
      <c r="AJ27" s="43"/>
      <c r="AK27" s="43"/>
      <c r="AL27" s="43"/>
      <c r="AM27" s="43" t="str">
        <f>AGA!$AD$2</f>
        <v>Nvt</v>
      </c>
      <c r="AN27" s="43" t="str">
        <f>AGA!$AD$3</f>
        <v>Nvt</v>
      </c>
      <c r="AO27" s="43" t="str">
        <f>AGA!$AD$4</f>
        <v>Nvt</v>
      </c>
      <c r="AP27" s="43" t="str">
        <f>AGA!$AD$5</f>
        <v>Nvt</v>
      </c>
      <c r="AQ27" s="43" t="str">
        <f>AGA!$AD$6</f>
        <v>Nvt</v>
      </c>
      <c r="AR27" s="43" t="str">
        <f>AGA!$AD$7</f>
        <v>Nvt</v>
      </c>
      <c r="AS27" s="43" t="str">
        <f>AGA!$AD$8</f>
        <v>Nvt</v>
      </c>
      <c r="AT27" s="43" t="str">
        <f>AGA!$AD$9</f>
        <v>Nvt</v>
      </c>
      <c r="AU27" s="43" t="str">
        <f>AGA!$AD$10</f>
        <v>Nvt</v>
      </c>
      <c r="AV27" s="43" t="str">
        <f>AGA!$AD$11</f>
        <v>Nvt</v>
      </c>
      <c r="AW27" s="43" t="str">
        <f>AGA!$AD$12</f>
        <v>Nvt</v>
      </c>
      <c r="AX27" s="43" t="str">
        <f>AGA!$AD$13</f>
        <v>Nvt</v>
      </c>
      <c r="AY27" s="43" t="str">
        <f>AGA!$AD$14</f>
        <v>Nvt</v>
      </c>
      <c r="AZ27" s="43" t="str">
        <f>AGA!$AD$15</f>
        <v>Nvt</v>
      </c>
      <c r="BA27" s="43" t="str">
        <f>AGA!$AD$16</f>
        <v>Nvt</v>
      </c>
      <c r="BB27" s="43" t="str">
        <f>AGA!$AD$17</f>
        <v>Nvt</v>
      </c>
      <c r="BC27" s="43" t="str">
        <f>AGA!$AD$18</f>
        <v>Nvt</v>
      </c>
      <c r="BD27" s="43" t="str">
        <f>AGA!$AD$19</f>
        <v>Nvt</v>
      </c>
      <c r="BE27" s="43" t="str">
        <f>AGA!$AD$20</f>
        <v>Nvt</v>
      </c>
      <c r="BF27" s="43" t="str">
        <f>AGA!$AD$21</f>
        <v>Nvt</v>
      </c>
      <c r="BG27" s="43" t="str">
        <f>AGA!$AD$22</f>
        <v>Nvt</v>
      </c>
      <c r="BH27" s="43" t="str">
        <f>AGA!$AD$23</f>
        <v>Nvt</v>
      </c>
      <c r="BI27" s="43" t="str">
        <f>AGA!$AD$198</f>
        <v>Nvt</v>
      </c>
      <c r="BJ27" s="43" t="str">
        <f>AGA!$AD$199</f>
        <v>Nvt</v>
      </c>
      <c r="BK27" s="43" t="str">
        <f>AGA!$AD$200</f>
        <v>Nvt</v>
      </c>
      <c r="BL27" s="43" t="str">
        <f>AGA!$AD$201</f>
        <v>Nvt</v>
      </c>
      <c r="BM27" s="43" t="str">
        <f>AGA!$AD$202</f>
        <v>Nvt</v>
      </c>
      <c r="BN27" s="43" t="str">
        <f>AGA!$AD$203</f>
        <v>Nvt</v>
      </c>
      <c r="BO27" s="43" t="str">
        <f>AGA!$AD$204</f>
        <v>Nvt</v>
      </c>
      <c r="BP27" s="43" t="str">
        <f>AGA!$AD$205</f>
        <v>Nvt</v>
      </c>
      <c r="BQ27" s="43" t="str">
        <f>AGA!$AD$206</f>
        <v>Nvt</v>
      </c>
      <c r="BR27" s="43" t="str">
        <f>AGA!$AD$207</f>
        <v>Nvt</v>
      </c>
      <c r="BS27" s="43" t="str">
        <f>AGA!$AD$208</f>
        <v>Nvt</v>
      </c>
      <c r="BT27" s="43" t="str">
        <f>AGA!$AD$209</f>
        <v>Nvt</v>
      </c>
      <c r="BU27" s="43" t="str">
        <f>AGA!$AD$210</f>
        <v>Nvt</v>
      </c>
      <c r="BV27" s="43" t="str">
        <f>AGA!$AD$211</f>
        <v>Nvt</v>
      </c>
      <c r="BW27" s="43" t="str">
        <f>AGA!$AD$212</f>
        <v>Nvt</v>
      </c>
      <c r="BX27" s="43" t="str">
        <f>AGA!$AD$213</f>
        <v>Nvt</v>
      </c>
      <c r="BY27" s="43" t="str">
        <f>AGA!$AD$214</f>
        <v>Nvt</v>
      </c>
      <c r="BZ27" s="43" t="str">
        <f>AGA!$AD$215</f>
        <v>Nvt</v>
      </c>
      <c r="CA27" s="43" t="str">
        <f>AGA!$AD$216</f>
        <v>Nvt</v>
      </c>
      <c r="CB27" s="43" t="str">
        <f>AGA!$AD$255</f>
        <v>Nvt</v>
      </c>
      <c r="CC27" s="43" t="str">
        <f>AGA!$AD$256</f>
        <v>Nvt</v>
      </c>
      <c r="CD27" s="43" t="str">
        <f>AGA!$AD$257</f>
        <v>Nvt</v>
      </c>
      <c r="CE27" s="43" t="str">
        <f>AGA!$AD$258</f>
        <v>Nvt</v>
      </c>
      <c r="CF27" s="43" t="str">
        <f>AGA!$AD$259</f>
        <v>Nvt</v>
      </c>
      <c r="CG27" s="43" t="str">
        <f>AGA!$AD$260</f>
        <v>Nvt</v>
      </c>
      <c r="CH27" s="43" t="str">
        <f>AGA!$AD$261</f>
        <v>Nvt</v>
      </c>
      <c r="CI27" s="43" t="str">
        <f>AGA!$AD$262</f>
        <v>Nvt</v>
      </c>
      <c r="CJ27" s="43" t="str">
        <f>AGA!$AD$263</f>
        <v>Nvt</v>
      </c>
      <c r="CK27" s="43" t="str">
        <f>AGA!$AD$264</f>
        <v>Nvt</v>
      </c>
      <c r="CL27" s="43" t="str">
        <f>AGA!$AD$265</f>
        <v>Nvt</v>
      </c>
      <c r="CM27" s="43" t="str">
        <f>AGA!$AD$266</f>
        <v>Nvt</v>
      </c>
      <c r="CN27" s="43" t="str">
        <f>AGA!$AD$267</f>
        <v>Nvt</v>
      </c>
      <c r="CO27" s="43" t="str">
        <f>AGA!$AD$268</f>
        <v>Nvt</v>
      </c>
      <c r="CP27" s="43" t="str">
        <f>AGA!$AD$270</f>
        <v>Nvt</v>
      </c>
      <c r="CQ27" s="43" t="str">
        <f>AGA!$AD$271</f>
        <v>Nvt</v>
      </c>
      <c r="CR27" s="43" t="str">
        <f>AGA!$AD$272</f>
        <v>Nvt</v>
      </c>
      <c r="CS27" s="43" t="str">
        <f>AGA!$AD$273</f>
        <v>Nvt</v>
      </c>
      <c r="CT27" s="43" t="str">
        <f>AGA!$AD$274</f>
        <v>Nvt</v>
      </c>
      <c r="CU27" s="43" t="str">
        <f>AGA!$AD$275</f>
        <v>Nvt</v>
      </c>
      <c r="CV27" s="43" t="str">
        <f>AGA!$AD$276</f>
        <v>Nvt</v>
      </c>
      <c r="CW27" s="43" t="str">
        <f>AGA!$AD$277</f>
        <v>Nvt</v>
      </c>
      <c r="CX27" s="43" t="str">
        <f>AGA!$AD$278</f>
        <v>Nvt</v>
      </c>
      <c r="CY27" s="43" t="str">
        <f>AGA!$AD$279</f>
        <v>Nvt</v>
      </c>
      <c r="CZ27" s="43" t="str">
        <f>AGA!$AD$280</f>
        <v>Nvt</v>
      </c>
      <c r="DA27" s="43" t="str">
        <f>AGA!$AD$281</f>
        <v>Nvt</v>
      </c>
      <c r="DB27" s="43" t="str">
        <f>AGA!$AD$283</f>
        <v>Nvt</v>
      </c>
      <c r="DC27" s="43" t="str">
        <f>AGA!$AD$284</f>
        <v>Nvt</v>
      </c>
      <c r="DD27" s="43" t="str">
        <f>AGA!$AD$285</f>
        <v>Nvt</v>
      </c>
      <c r="DE27" s="43" t="str">
        <f>AGA!$AD$286</f>
        <v>Nvt</v>
      </c>
      <c r="DF27" s="43" t="str">
        <f>AGA!$AD$288</f>
        <v>Nvt</v>
      </c>
      <c r="DG27" s="43" t="str">
        <f>AGA!$AD$289</f>
        <v>Nvt</v>
      </c>
      <c r="DH27" s="43" t="str">
        <f>AGA!$AD$290</f>
        <v>Nvt</v>
      </c>
      <c r="DI27" s="43" t="str">
        <f>AGA!$AD$291</f>
        <v>Nvt</v>
      </c>
      <c r="DJ27" s="43" t="str">
        <f>AGA!$AD$292</f>
        <v>Nvt</v>
      </c>
      <c r="DK27" s="43" t="str">
        <f>AGA!$AD$293</f>
        <v>Nvt</v>
      </c>
      <c r="DL27" s="43" t="str">
        <f>AGA!$AD$294</f>
        <v>Nvt</v>
      </c>
      <c r="DM27" s="43" t="str">
        <f>AGA!$AD$295</f>
        <v>Nvt</v>
      </c>
      <c r="DN27" s="43" t="str">
        <f>AGA!$AD$296</f>
        <v>Nvt</v>
      </c>
      <c r="DO27" s="43" t="str">
        <f>AGA!$AD$297</f>
        <v>Nvt</v>
      </c>
      <c r="DP27" s="43" t="str">
        <f>AGA!$AD$298</f>
        <v>Nvt</v>
      </c>
      <c r="DQ27" s="43" t="str">
        <f>AGA!$AD$299</f>
        <v>Nvt</v>
      </c>
      <c r="DR27" s="43" t="str">
        <f>AGA!$AD$300</f>
        <v>Nvt</v>
      </c>
      <c r="DS27" s="43" t="str">
        <f>AGA!$AD$301</f>
        <v>Nvt</v>
      </c>
      <c r="DT27" s="43" t="str">
        <f>AGA!$AD$302</f>
        <v>Nvt</v>
      </c>
      <c r="DU27" s="43" t="str">
        <f>AGA!$AD$303</f>
        <v>Nvt</v>
      </c>
      <c r="DV27" s="43" t="str">
        <f>AGA!$AD$304</f>
        <v>Nvt</v>
      </c>
      <c r="DW27" s="43" t="str">
        <f>AGA!$AD$305</f>
        <v>Ja</v>
      </c>
      <c r="DX27" s="43" t="str">
        <f>AGA!$AD$306</f>
        <v>Ja</v>
      </c>
      <c r="DY27" s="43" t="str">
        <f>AGA!$AD$307</f>
        <v>Ja</v>
      </c>
      <c r="DZ27" s="43" t="str">
        <f>AGA!$AD$308</f>
        <v>Ja</v>
      </c>
      <c r="EA27" s="43" t="str">
        <f>AGA!$AD$309</f>
        <v>Ja</v>
      </c>
      <c r="EB27" s="43" t="str">
        <f>AGA!$AD$310</f>
        <v>Ja</v>
      </c>
      <c r="EC27" s="43" t="str">
        <f>AGA!$AD$311</f>
        <v>Ja</v>
      </c>
      <c r="ED27" s="43" t="str">
        <f>AGA!$AD$313</f>
        <v>Nee</v>
      </c>
    </row>
    <row r="28" spans="1:134" hidden="1" x14ac:dyDescent="0.3">
      <c r="A28" s="43"/>
      <c r="B28" s="47"/>
      <c r="C28" s="43"/>
      <c r="D28" s="43"/>
      <c r="E28" s="45"/>
      <c r="F28" s="43"/>
      <c r="G28" s="43"/>
      <c r="H28" s="43"/>
      <c r="I28" s="119"/>
      <c r="J28" s="119"/>
      <c r="K28" s="43"/>
      <c r="L28" s="50"/>
      <c r="M28" s="119" t="s">
        <v>488</v>
      </c>
      <c r="N28" s="119" t="s">
        <v>127</v>
      </c>
      <c r="O28" s="119" t="str">
        <f>AGA!AE1</f>
        <v>Overzetten</v>
      </c>
      <c r="P28" s="51"/>
      <c r="Q28" s="43"/>
      <c r="R28" s="43"/>
      <c r="S28" s="43"/>
      <c r="T28" s="43"/>
      <c r="U28" s="43"/>
      <c r="V28" s="43"/>
      <c r="W28" s="43"/>
      <c r="X28" s="43"/>
      <c r="Y28" s="43"/>
      <c r="Z28" s="43"/>
      <c r="AA28" s="43"/>
      <c r="AB28" s="43"/>
      <c r="AC28" s="43"/>
      <c r="AD28" s="43"/>
      <c r="AE28" s="43"/>
      <c r="AF28" s="43"/>
      <c r="AG28" s="43"/>
      <c r="AH28" s="43"/>
      <c r="AI28" s="43"/>
      <c r="AJ28" s="43"/>
      <c r="AK28" s="43"/>
      <c r="AL28" s="43"/>
      <c r="AM28" s="43" t="str">
        <f>AGA!$AE$2</f>
        <v>Nvt</v>
      </c>
      <c r="AN28" s="43" t="str">
        <f>AGA!$AE$3</f>
        <v>Nvt</v>
      </c>
      <c r="AO28" s="43" t="str">
        <f>AGA!$AE$4</f>
        <v>Nvt</v>
      </c>
      <c r="AP28" s="43" t="str">
        <f>AGA!$AE$5</f>
        <v>Nvt</v>
      </c>
      <c r="AQ28" s="43" t="str">
        <f>AGA!$AE$6</f>
        <v>Nvt</v>
      </c>
      <c r="AR28" s="43" t="str">
        <f>AGA!$AE$7</f>
        <v>Nvt</v>
      </c>
      <c r="AS28" s="43" t="str">
        <f>AGA!$AE$8</f>
        <v>Nvt</v>
      </c>
      <c r="AT28" s="43" t="str">
        <f>AGA!$AE$9</f>
        <v>Nvt</v>
      </c>
      <c r="AU28" s="43" t="str">
        <f>AGA!$AE$10</f>
        <v>Nvt</v>
      </c>
      <c r="AV28" s="43" t="str">
        <f>AGA!$AE$11</f>
        <v>Nvt</v>
      </c>
      <c r="AW28" s="43" t="str">
        <f>AGA!$AE$12</f>
        <v>Nvt</v>
      </c>
      <c r="AX28" s="43" t="str">
        <f>AGA!$AE$13</f>
        <v>Nvt</v>
      </c>
      <c r="AY28" s="43" t="str">
        <f>AGA!$AE$14</f>
        <v>Nvt</v>
      </c>
      <c r="AZ28" s="43" t="str">
        <f>AGA!$AE$15</f>
        <v>Nvt</v>
      </c>
      <c r="BA28" s="43" t="str">
        <f>AGA!$AE$16</f>
        <v>Nvt</v>
      </c>
      <c r="BB28" s="43" t="str">
        <f>AGA!$AE$17</f>
        <v>Nvt</v>
      </c>
      <c r="BC28" s="43" t="str">
        <f>AGA!$AE$18</f>
        <v>Nvt</v>
      </c>
      <c r="BD28" s="43" t="str">
        <f>AGA!$AE$19</f>
        <v>Nvt</v>
      </c>
      <c r="BE28" s="43" t="str">
        <f>AGA!$AE$20</f>
        <v>Nvt</v>
      </c>
      <c r="BF28" s="43" t="str">
        <f>AGA!$AE$21</f>
        <v>Nvt</v>
      </c>
      <c r="BG28" s="43" t="str">
        <f>AGA!$AE$22</f>
        <v>Nvt</v>
      </c>
      <c r="BH28" s="43" t="str">
        <f>AGA!$AE$23</f>
        <v>Nvt</v>
      </c>
      <c r="BI28" s="43" t="str">
        <f>AGA!$AE$198</f>
        <v>Nvt</v>
      </c>
      <c r="BJ28" s="43" t="str">
        <f>AGA!$AE$199</f>
        <v>Nvt</v>
      </c>
      <c r="BK28" s="43" t="str">
        <f>AGA!$AE$200</f>
        <v>Nvt</v>
      </c>
      <c r="BL28" s="43" t="str">
        <f>AGA!$AE$201</f>
        <v>Nvt</v>
      </c>
      <c r="BM28" s="43" t="str">
        <f>AGA!$AE$202</f>
        <v>Nvt</v>
      </c>
      <c r="BN28" s="43" t="str">
        <f>AGA!$AE$203</f>
        <v>Nvt</v>
      </c>
      <c r="BO28" s="43" t="str">
        <f>AGA!$AE$204</f>
        <v>Nvt</v>
      </c>
      <c r="BP28" s="43" t="str">
        <f>AGA!$AE$205</f>
        <v>Nvt</v>
      </c>
      <c r="BQ28" s="43" t="str">
        <f>AGA!$AE$206</f>
        <v>Nvt</v>
      </c>
      <c r="BR28" s="43" t="str">
        <f>AGA!$AE$207</f>
        <v>Nvt</v>
      </c>
      <c r="BS28" s="43" t="str">
        <f>AGA!$AE$208</f>
        <v>Nvt</v>
      </c>
      <c r="BT28" s="43" t="str">
        <f>AGA!$AE$209</f>
        <v>Nvt</v>
      </c>
      <c r="BU28" s="43" t="str">
        <f>AGA!$AE$210</f>
        <v>Nvt</v>
      </c>
      <c r="BV28" s="43" t="str">
        <f>AGA!$AE$211</f>
        <v>Nvt</v>
      </c>
      <c r="BW28" s="43" t="str">
        <f>AGA!$AE$212</f>
        <v>Nvt</v>
      </c>
      <c r="BX28" s="43" t="str">
        <f>AGA!$AE$213</f>
        <v>Nvt</v>
      </c>
      <c r="BY28" s="43" t="str">
        <f>AGA!$AE$214</f>
        <v>Nvt</v>
      </c>
      <c r="BZ28" s="43" t="str">
        <f>AGA!$AE$215</f>
        <v>Nvt</v>
      </c>
      <c r="CA28" s="43" t="str">
        <f>AGA!$AE$216</f>
        <v>Nvt</v>
      </c>
      <c r="CB28" s="43" t="str">
        <f>AGA!$AE$255</f>
        <v>Nvt</v>
      </c>
      <c r="CC28" s="43" t="str">
        <f>AGA!$AE$256</f>
        <v>Nvt</v>
      </c>
      <c r="CD28" s="43" t="str">
        <f>AGA!$AE$257</f>
        <v>Nvt</v>
      </c>
      <c r="CE28" s="43" t="str">
        <f>AGA!$AE$258</f>
        <v>Nvt</v>
      </c>
      <c r="CF28" s="43" t="str">
        <f>AGA!$AE$259</f>
        <v>Nvt</v>
      </c>
      <c r="CG28" s="43" t="str">
        <f>AGA!$AE$260</f>
        <v>Nvt</v>
      </c>
      <c r="CH28" s="43" t="str">
        <f>AGA!$AE$261</f>
        <v>Nvt</v>
      </c>
      <c r="CI28" s="43" t="str">
        <f>AGA!$AE$262</f>
        <v>Nvt</v>
      </c>
      <c r="CJ28" s="43" t="str">
        <f>AGA!$AE$263</f>
        <v>Nvt</v>
      </c>
      <c r="CK28" s="43" t="str">
        <f>AGA!$AE$264</f>
        <v>Nvt</v>
      </c>
      <c r="CL28" s="43" t="str">
        <f>AGA!$AE$265</f>
        <v>Nvt</v>
      </c>
      <c r="CM28" s="43" t="str">
        <f>AGA!$AE$266</f>
        <v>Nvt</v>
      </c>
      <c r="CN28" s="43" t="str">
        <f>AGA!$AE$267</f>
        <v>Nvt</v>
      </c>
      <c r="CO28" s="43" t="str">
        <f>AGA!$AE$268</f>
        <v>Nvt</v>
      </c>
      <c r="CP28" s="43" t="str">
        <f>AGA!$AE$270</f>
        <v>Nvt</v>
      </c>
      <c r="CQ28" s="43" t="str">
        <f>AGA!$AE$271</f>
        <v>Nvt</v>
      </c>
      <c r="CR28" s="43" t="str">
        <f>AGA!$AE$272</f>
        <v>Nvt</v>
      </c>
      <c r="CS28" s="43" t="str">
        <f>AGA!$AE$273</f>
        <v>Nvt</v>
      </c>
      <c r="CT28" s="43" t="str">
        <f>AGA!$AE$274</f>
        <v>Nvt</v>
      </c>
      <c r="CU28" s="43" t="str">
        <f>AGA!$AE$275</f>
        <v>Nvt</v>
      </c>
      <c r="CV28" s="43" t="str">
        <f>AGA!$AE$276</f>
        <v>Nvt</v>
      </c>
      <c r="CW28" s="43" t="str">
        <f>AGA!$AE$277</f>
        <v>Nvt</v>
      </c>
      <c r="CX28" s="43" t="str">
        <f>AGA!$AE$278</f>
        <v>Nvt</v>
      </c>
      <c r="CY28" s="43" t="str">
        <f>AGA!$AE$279</f>
        <v>Nvt</v>
      </c>
      <c r="CZ28" s="43" t="str">
        <f>AGA!$AE$280</f>
        <v>Nvt</v>
      </c>
      <c r="DA28" s="43" t="str">
        <f>AGA!$AE$281</f>
        <v>Nvt</v>
      </c>
      <c r="DB28" s="43" t="str">
        <f>AGA!$AE$283</f>
        <v>Nvt</v>
      </c>
      <c r="DC28" s="43" t="str">
        <f>AGA!$AE$284</f>
        <v>Nvt</v>
      </c>
      <c r="DD28" s="43" t="str">
        <f>AGA!$AE$285</f>
        <v>Nvt</v>
      </c>
      <c r="DE28" s="43" t="str">
        <f>AGA!$AE$286</f>
        <v>Nvt</v>
      </c>
      <c r="DF28" s="43" t="str">
        <f>AGA!$AE$288</f>
        <v>Nvt</v>
      </c>
      <c r="DG28" s="43" t="str">
        <f>AGA!$AE$289</f>
        <v>Nvt</v>
      </c>
      <c r="DH28" s="43" t="str">
        <f>AGA!$AE$290</f>
        <v>Nvt</v>
      </c>
      <c r="DI28" s="43" t="str">
        <f>AGA!$AE$291</f>
        <v>Nvt</v>
      </c>
      <c r="DJ28" s="43" t="str">
        <f>AGA!$AE$292</f>
        <v>Nvt</v>
      </c>
      <c r="DK28" s="43" t="str">
        <f>AGA!$AE$293</f>
        <v>Nvt</v>
      </c>
      <c r="DL28" s="43" t="str">
        <f>AGA!$AE$294</f>
        <v>Nvt</v>
      </c>
      <c r="DM28" s="43" t="str">
        <f>AGA!$AE$295</f>
        <v>Nvt</v>
      </c>
      <c r="DN28" s="43" t="str">
        <f>AGA!$AE$296</f>
        <v>Nvt</v>
      </c>
      <c r="DO28" s="43" t="str">
        <f>AGA!$AE$297</f>
        <v>Nvt</v>
      </c>
      <c r="DP28" s="43" t="str">
        <f>AGA!$AE$298</f>
        <v>Nvt</v>
      </c>
      <c r="DQ28" s="43" t="str">
        <f>AGA!$AE$299</f>
        <v>Nvt</v>
      </c>
      <c r="DR28" s="43" t="str">
        <f>AGA!$AE$300</f>
        <v>Nvt</v>
      </c>
      <c r="DS28" s="43" t="str">
        <f>AGA!$AE$301</f>
        <v>Nvt</v>
      </c>
      <c r="DT28" s="43" t="str">
        <f>AGA!$AE$302</f>
        <v>Nvt</v>
      </c>
      <c r="DU28" s="43" t="str">
        <f>AGA!$AE$303</f>
        <v>Nvt</v>
      </c>
      <c r="DV28" s="43" t="str">
        <f>AGA!$AE$304</f>
        <v>Nvt</v>
      </c>
      <c r="DW28" s="43" t="str">
        <f>AGA!$AE$305</f>
        <v>Ja</v>
      </c>
      <c r="DX28" s="43" t="str">
        <f>AGA!$AE$306</f>
        <v>Ja</v>
      </c>
      <c r="DY28" s="43" t="str">
        <f>AGA!$AE$307</f>
        <v>Ja</v>
      </c>
      <c r="DZ28" s="43" t="str">
        <f>AGA!$AE$308</f>
        <v>Ja</v>
      </c>
      <c r="EA28" s="43" t="str">
        <f>AGA!$AE$309</f>
        <v>Ja</v>
      </c>
      <c r="EB28" s="43" t="str">
        <f>AGA!$AE$310</f>
        <v>Ja</v>
      </c>
      <c r="EC28" s="43" t="str">
        <f>AGA!$AE$311</f>
        <v>Ja</v>
      </c>
      <c r="ED28" s="43" t="str">
        <f>AGA!$AE$313</f>
        <v>Nee</v>
      </c>
    </row>
    <row r="29" spans="1:134" hidden="1" x14ac:dyDescent="0.3">
      <c r="A29" s="43"/>
      <c r="B29" s="47"/>
      <c r="C29" s="43"/>
      <c r="D29" s="43"/>
      <c r="E29" s="45"/>
      <c r="F29" s="43"/>
      <c r="G29" s="43"/>
      <c r="H29" s="43"/>
      <c r="I29" s="119"/>
      <c r="J29" s="119"/>
      <c r="K29" s="43"/>
      <c r="L29" s="50"/>
      <c r="M29" s="119" t="s">
        <v>488</v>
      </c>
      <c r="N29" s="119" t="s">
        <v>127</v>
      </c>
      <c r="O29" s="119" t="str">
        <f>AGA!AF1</f>
        <v>Verwijderen</v>
      </c>
      <c r="P29" s="51"/>
      <c r="Q29" s="43"/>
      <c r="R29" s="43"/>
      <c r="S29" s="43"/>
      <c r="T29" s="43"/>
      <c r="U29" s="43"/>
      <c r="V29" s="43"/>
      <c r="W29" s="43"/>
      <c r="X29" s="43"/>
      <c r="Y29" s="43"/>
      <c r="Z29" s="43"/>
      <c r="AA29" s="43"/>
      <c r="AB29" s="43"/>
      <c r="AC29" s="43"/>
      <c r="AD29" s="43"/>
      <c r="AE29" s="43"/>
      <c r="AF29" s="43"/>
      <c r="AG29" s="43"/>
      <c r="AH29" s="43"/>
      <c r="AI29" s="43"/>
      <c r="AJ29" s="43"/>
      <c r="AK29" s="43"/>
      <c r="AL29" s="43"/>
      <c r="AM29" s="43" t="str">
        <f>AGA!$AF$2</f>
        <v>Ja</v>
      </c>
      <c r="AN29" s="43" t="str">
        <f>AGA!$AF$3</f>
        <v>Ja</v>
      </c>
      <c r="AO29" s="43" t="str">
        <f>AGA!$AF$4</f>
        <v>Optie</v>
      </c>
      <c r="AP29" s="43" t="str">
        <f>AGA!$AF$5</f>
        <v>Ja</v>
      </c>
      <c r="AQ29" s="43" t="str">
        <f>AGA!$AF$6</f>
        <v>Ja</v>
      </c>
      <c r="AR29" s="43" t="str">
        <f>AGA!$AF$7</f>
        <v>Ja</v>
      </c>
      <c r="AS29" s="43" t="str">
        <f>AGA!$AF$8</f>
        <v>Nee</v>
      </c>
      <c r="AT29" s="43" t="str">
        <f>AGA!$AF$9</f>
        <v>Ja</v>
      </c>
      <c r="AU29" s="43" t="str">
        <f>AGA!$AF$10</f>
        <v>Nee</v>
      </c>
      <c r="AV29" s="43" t="str">
        <f>AGA!$AF$11</f>
        <v>Nee</v>
      </c>
      <c r="AW29" s="43" t="str">
        <f>AGA!$AF$12</f>
        <v>Ja</v>
      </c>
      <c r="AX29" s="43" t="str">
        <f>AGA!$AF$13</f>
        <v>Ja</v>
      </c>
      <c r="AY29" s="43" t="str">
        <f>AGA!$AF$14</f>
        <v>Ja</v>
      </c>
      <c r="AZ29" s="43" t="str">
        <f>AGA!$AF$15</f>
        <v>Ja</v>
      </c>
      <c r="BA29" s="43" t="str">
        <f>AGA!$AF$16</f>
        <v>Ja</v>
      </c>
      <c r="BB29" s="43" t="str">
        <f>AGA!$AF$17</f>
        <v>Ja</v>
      </c>
      <c r="BC29" s="43" t="str">
        <f>AGA!$AF$18</f>
        <v>Ja</v>
      </c>
      <c r="BD29" s="43" t="str">
        <f>AGA!$AF$19</f>
        <v>Optie</v>
      </c>
      <c r="BE29" s="43" t="str">
        <f>AGA!$AF$20</f>
        <v>Ja</v>
      </c>
      <c r="BF29" s="43" t="str">
        <f>AGA!$AF$21</f>
        <v>Ja</v>
      </c>
      <c r="BG29" s="43" t="str">
        <f>AGA!$AF$22</f>
        <v>Nee</v>
      </c>
      <c r="BH29" s="43" t="str">
        <f>AGA!$AF$23</f>
        <v>Ja</v>
      </c>
      <c r="BI29" s="43" t="str">
        <f>AGA!$AF$198</f>
        <v>Nee</v>
      </c>
      <c r="BJ29" s="43" t="str">
        <f>AGA!$AF$199</f>
        <v>Nvt</v>
      </c>
      <c r="BK29" s="43" t="str">
        <f>AGA!$AF$200</f>
        <v>Nvt</v>
      </c>
      <c r="BL29" s="43" t="str">
        <f>AGA!$AF$201</f>
        <v>Nvt</v>
      </c>
      <c r="BM29" s="43" t="str">
        <f>AGA!$AF$202</f>
        <v>Nvt</v>
      </c>
      <c r="BN29" s="43" t="str">
        <f>AGA!$AF$203</f>
        <v>Nvt</v>
      </c>
      <c r="BO29" s="43" t="str">
        <f>AGA!$AF$204</f>
        <v>Nvt</v>
      </c>
      <c r="BP29" s="43" t="str">
        <f>AGA!$AF$205</f>
        <v>Nvt</v>
      </c>
      <c r="BQ29" s="43" t="str">
        <f>AGA!$AF$206</f>
        <v>Nvt</v>
      </c>
      <c r="BR29" s="43" t="str">
        <f>AGA!$AF$207</f>
        <v>Nvt</v>
      </c>
      <c r="BS29" s="43" t="str">
        <f>AGA!$AF$208</f>
        <v>Nvt</v>
      </c>
      <c r="BT29" s="43" t="str">
        <f>AGA!$AF$209</f>
        <v>Nvt</v>
      </c>
      <c r="BU29" s="43" t="str">
        <f>AGA!$AF$210</f>
        <v>Nvt</v>
      </c>
      <c r="BV29" s="43" t="str">
        <f>AGA!$AF$211</f>
        <v>Nvt</v>
      </c>
      <c r="BW29" s="43" t="str">
        <f>AGA!$AF$212</f>
        <v>Nvt</v>
      </c>
      <c r="BX29" s="43" t="str">
        <f>AGA!$AF$213</f>
        <v>Nvt</v>
      </c>
      <c r="BY29" s="43" t="str">
        <f>AGA!$AF$214</f>
        <v>Nvt</v>
      </c>
      <c r="BZ29" s="43" t="str">
        <f>AGA!$AF$215</f>
        <v>Nvt</v>
      </c>
      <c r="CA29" s="43" t="str">
        <f>AGA!$AF$216</f>
        <v>Nvt</v>
      </c>
      <c r="CB29" s="43" t="str">
        <f>AGA!$AF$255</f>
        <v>Ja</v>
      </c>
      <c r="CC29" s="43" t="str">
        <f>AGA!$AF$256</f>
        <v>Ja</v>
      </c>
      <c r="CD29" s="43" t="str">
        <f>AGA!$AF$257</f>
        <v>Ja</v>
      </c>
      <c r="CE29" s="43" t="str">
        <f>AGA!$AF$258</f>
        <v>Optie</v>
      </c>
      <c r="CF29" s="43" t="str">
        <f>AGA!$AF$259</f>
        <v>Ja</v>
      </c>
      <c r="CG29" s="43" t="str">
        <f>AGA!$AF$260</f>
        <v>Ja</v>
      </c>
      <c r="CH29" s="43" t="str">
        <f>AGA!$AF$261</f>
        <v>Ja</v>
      </c>
      <c r="CI29" s="43" t="str">
        <f>AGA!$AF$262</f>
        <v>Ja</v>
      </c>
      <c r="CJ29" s="43" t="str">
        <f>AGA!$AF$263</f>
        <v>Ja</v>
      </c>
      <c r="CK29" s="43" t="str">
        <f>AGA!$AF$264</f>
        <v>Optie</v>
      </c>
      <c r="CL29" s="43" t="str">
        <f>AGA!$AF$265</f>
        <v>Ja</v>
      </c>
      <c r="CM29" s="43" t="str">
        <f>AGA!$AF$266</f>
        <v>Ja</v>
      </c>
      <c r="CN29" s="43" t="str">
        <f>AGA!$AF$267</f>
        <v>Ja</v>
      </c>
      <c r="CO29" s="43" t="str">
        <f>AGA!$AF$268</f>
        <v>Optie</v>
      </c>
      <c r="CP29" s="43" t="str">
        <f>AGA!$AF$270</f>
        <v>Nee</v>
      </c>
      <c r="CQ29" s="43" t="str">
        <f>AGA!$AF$271</f>
        <v>Nvt</v>
      </c>
      <c r="CR29" s="43" t="str">
        <f>AGA!$AF$272</f>
        <v>Nvt</v>
      </c>
      <c r="CS29" s="43" t="str">
        <f>AGA!$AF$273</f>
        <v>Nvt</v>
      </c>
      <c r="CT29" s="43" t="str">
        <f>AGA!$AF$274</f>
        <v>Nvt</v>
      </c>
      <c r="CU29" s="43" t="str">
        <f>AGA!$AF$275</f>
        <v>Optie</v>
      </c>
      <c r="CV29" s="43" t="str">
        <f>AGA!$AF$276</f>
        <v>Ja</v>
      </c>
      <c r="CW29" s="43" t="str">
        <f>AGA!$AF$277</f>
        <v>Ja</v>
      </c>
      <c r="CX29" s="43" t="str">
        <f>AGA!$AF$278</f>
        <v>Optie</v>
      </c>
      <c r="CY29" s="43" t="str">
        <f>AGA!$AF$279</f>
        <v>Ja</v>
      </c>
      <c r="CZ29" s="43" t="str">
        <f>AGA!$AF$280</f>
        <v>Ja</v>
      </c>
      <c r="DA29" s="43" t="str">
        <f>AGA!$AF$281</f>
        <v>Ja</v>
      </c>
      <c r="DB29" s="43" t="str">
        <f>AGA!$AF$283</f>
        <v>Nee</v>
      </c>
      <c r="DC29" s="43" t="str">
        <f>AGA!$AF$284</f>
        <v>Nvt</v>
      </c>
      <c r="DD29" s="43" t="str">
        <f>AGA!$AF$285</f>
        <v>Nvt</v>
      </c>
      <c r="DE29" s="43" t="str">
        <f>AGA!$AF$286</f>
        <v>Nvt</v>
      </c>
      <c r="DF29" s="43" t="str">
        <f>AGA!$AF$288</f>
        <v>Ja</v>
      </c>
      <c r="DG29" s="43" t="str">
        <f>AGA!$AF$289</f>
        <v>Ja</v>
      </c>
      <c r="DH29" s="43" t="str">
        <f>AGA!$AF$290</f>
        <v>Optie</v>
      </c>
      <c r="DI29" s="43" t="str">
        <f>AGA!$AF$291</f>
        <v>Optie</v>
      </c>
      <c r="DJ29" s="43" t="str">
        <f>AGA!$AF$292</f>
        <v>Ja</v>
      </c>
      <c r="DK29" s="43" t="str">
        <f>AGA!$AF$293</f>
        <v>Optie</v>
      </c>
      <c r="DL29" s="43" t="str">
        <f>AGA!$AF$294</f>
        <v>Optie</v>
      </c>
      <c r="DM29" s="43" t="str">
        <f>AGA!$AF$295</f>
        <v>Optie</v>
      </c>
      <c r="DN29" s="43" t="str">
        <f>AGA!$AF$296</f>
        <v>Optie</v>
      </c>
      <c r="DO29" s="43" t="str">
        <f>AGA!$AF$297</f>
        <v>Nee</v>
      </c>
      <c r="DP29" s="43" t="str">
        <f>AGA!$AF$298</f>
        <v>Nee</v>
      </c>
      <c r="DQ29" s="43" t="str">
        <f>AGA!$AF$299</f>
        <v>Nvt</v>
      </c>
      <c r="DR29" s="43" t="str">
        <f>AGA!$AF$300</f>
        <v>Nvt</v>
      </c>
      <c r="DS29" s="43" t="str">
        <f>AGA!$AF$301</f>
        <v>Nvt</v>
      </c>
      <c r="DT29" s="43" t="str">
        <f>AGA!$AF$302</f>
        <v>Nvt</v>
      </c>
      <c r="DU29" s="43" t="str">
        <f>AGA!$AF$303</f>
        <v>Nvt</v>
      </c>
      <c r="DV29" s="43" t="str">
        <f>AGA!$AF$304</f>
        <v>Nvt</v>
      </c>
      <c r="DW29" s="43" t="str">
        <f>AGA!$AF$305</f>
        <v>Ja</v>
      </c>
      <c r="DX29" s="43" t="str">
        <f>AGA!$AF$306</f>
        <v>Ja</v>
      </c>
      <c r="DY29" s="43" t="str">
        <f>AGA!$AF$307</f>
        <v>Ja</v>
      </c>
      <c r="DZ29" s="43" t="str">
        <f>AGA!$AF$308</f>
        <v>Ja</v>
      </c>
      <c r="EA29" s="43" t="str">
        <f>AGA!$AF$309</f>
        <v>Ja</v>
      </c>
      <c r="EB29" s="43" t="str">
        <f>AGA!$AF$310</f>
        <v>Ja</v>
      </c>
      <c r="EC29" s="43" t="str">
        <f>AGA!$AF$311</f>
        <v>Ja</v>
      </c>
      <c r="ED29" s="43" t="str">
        <f>AGA!$AF$313</f>
        <v>Nee</v>
      </c>
    </row>
    <row r="30" spans="1:134" hidden="1" x14ac:dyDescent="0.3">
      <c r="A30" s="43"/>
      <c r="B30" s="47"/>
      <c r="C30" s="43"/>
      <c r="D30" s="43"/>
      <c r="E30" s="45"/>
      <c r="F30" s="43"/>
      <c r="G30" s="43"/>
      <c r="H30" s="43"/>
      <c r="I30" s="119"/>
      <c r="J30" s="119"/>
      <c r="K30" s="43"/>
      <c r="L30" s="50"/>
      <c r="M30" s="119" t="s">
        <v>488</v>
      </c>
      <c r="N30" s="119" t="s">
        <v>127</v>
      </c>
      <c r="O30" s="119" t="str">
        <f>AGA!AG1</f>
        <v>Doortrekken bouw</v>
      </c>
      <c r="P30" s="51"/>
      <c r="Q30" s="43"/>
      <c r="R30" s="43"/>
      <c r="S30" s="43"/>
      <c r="T30" s="43"/>
      <c r="U30" s="43"/>
      <c r="V30" s="43"/>
      <c r="W30" s="43"/>
      <c r="X30" s="43"/>
      <c r="Y30" s="43"/>
      <c r="Z30" s="43"/>
      <c r="AA30" s="43"/>
      <c r="AB30" s="43"/>
      <c r="AC30" s="43"/>
      <c r="AD30" s="43"/>
      <c r="AE30" s="43"/>
      <c r="AF30" s="43"/>
      <c r="AG30" s="43"/>
      <c r="AH30" s="43"/>
      <c r="AI30" s="43"/>
      <c r="AJ30" s="43"/>
      <c r="AK30" s="43"/>
      <c r="AL30" s="43"/>
      <c r="AM30" s="43" t="str">
        <f>AGA!$AG$2</f>
        <v>Ja</v>
      </c>
      <c r="AN30" s="43" t="str">
        <f>AGA!$AG$3</f>
        <v>Ja</v>
      </c>
      <c r="AO30" s="43" t="str">
        <f>AGA!$AG$4</f>
        <v>Optie</v>
      </c>
      <c r="AP30" s="43" t="str">
        <f>AGA!$AG$5</f>
        <v>Ja</v>
      </c>
      <c r="AQ30" s="43" t="str">
        <f>AGA!$AG$6</f>
        <v>Ja</v>
      </c>
      <c r="AR30" s="43" t="str">
        <f>AGA!$AG$7</f>
        <v>Ja</v>
      </c>
      <c r="AS30" s="43" t="str">
        <f>AGA!$AG$8</f>
        <v>Nee</v>
      </c>
      <c r="AT30" s="43" t="str">
        <f>AGA!$AG$9</f>
        <v>Ja</v>
      </c>
      <c r="AU30" s="43" t="str">
        <f>AGA!$AG$10</f>
        <v>Nee</v>
      </c>
      <c r="AV30" s="43" t="str">
        <f>AGA!$AG$11</f>
        <v>Nee</v>
      </c>
      <c r="AW30" s="43" t="str">
        <f>AGA!$AG$12</f>
        <v>Ja</v>
      </c>
      <c r="AX30" s="43" t="str">
        <f>AGA!$AG$13</f>
        <v>Ja</v>
      </c>
      <c r="AY30" s="43" t="str">
        <f>AGA!$AG$14</f>
        <v>Ja</v>
      </c>
      <c r="AZ30" s="43" t="str">
        <f>AGA!$AG$15</f>
        <v>Ja</v>
      </c>
      <c r="BA30" s="43" t="str">
        <f>AGA!$AG$16</f>
        <v>Ja</v>
      </c>
      <c r="BB30" s="43" t="str">
        <f>AGA!$AG$17</f>
        <v>Ja</v>
      </c>
      <c r="BC30" s="43" t="str">
        <f>AGA!$AG$18</f>
        <v>Ja</v>
      </c>
      <c r="BD30" s="43" t="str">
        <f>AGA!$AG$19</f>
        <v>Optie</v>
      </c>
      <c r="BE30" s="43" t="str">
        <f>AGA!$AG$20</f>
        <v>ja</v>
      </c>
      <c r="BF30" s="43" t="str">
        <f>AGA!$AG$21</f>
        <v>Ja</v>
      </c>
      <c r="BG30" s="43" t="str">
        <f>AGA!$AG$22</f>
        <v>Nee</v>
      </c>
      <c r="BH30" s="43" t="str">
        <f>AGA!$AG$23</f>
        <v>Ja</v>
      </c>
      <c r="BI30" s="43" t="str">
        <f>AGA!$AG$198</f>
        <v>Nee</v>
      </c>
      <c r="BJ30" s="43" t="str">
        <f>AGA!$AG$199</f>
        <v>Nvt</v>
      </c>
      <c r="BK30" s="43" t="str">
        <f>AGA!$AG$200</f>
        <v>Nvt</v>
      </c>
      <c r="BL30" s="43" t="str">
        <f>AGA!$AG$201</f>
        <v>Nvt</v>
      </c>
      <c r="BM30" s="43" t="str">
        <f>AGA!$AG$202</f>
        <v>Nvt</v>
      </c>
      <c r="BN30" s="43" t="str">
        <f>AGA!$AG$203</f>
        <v>Nvt</v>
      </c>
      <c r="BO30" s="43" t="str">
        <f>AGA!$AG$204</f>
        <v>Nvt</v>
      </c>
      <c r="BP30" s="43" t="str">
        <f>AGA!$AG$205</f>
        <v>Nvt</v>
      </c>
      <c r="BQ30" s="43" t="str">
        <f>AGA!$AG$206</f>
        <v>Nvt</v>
      </c>
      <c r="BR30" s="43" t="str">
        <f>AGA!$AG$207</f>
        <v>Nvt</v>
      </c>
      <c r="BS30" s="43" t="str">
        <f>AGA!$AG$208</f>
        <v>Nvt</v>
      </c>
      <c r="BT30" s="43" t="str">
        <f>AGA!$AG$209</f>
        <v>Nvt</v>
      </c>
      <c r="BU30" s="43" t="str">
        <f>AGA!$AG$210</f>
        <v>Nvt</v>
      </c>
      <c r="BV30" s="43" t="str">
        <f>AGA!$AG$211</f>
        <v>Nvt</v>
      </c>
      <c r="BW30" s="43" t="str">
        <f>AGA!$AG$212</f>
        <v>Nvt</v>
      </c>
      <c r="BX30" s="43" t="str">
        <f>AGA!$AG$213</f>
        <v>Nvt</v>
      </c>
      <c r="BY30" s="43" t="str">
        <f>AGA!$AG$214</f>
        <v>Nvt</v>
      </c>
      <c r="BZ30" s="43" t="str">
        <f>AGA!$AG$215</f>
        <v>Nvt</v>
      </c>
      <c r="CA30" s="43" t="str">
        <f>AGA!$AG$216</f>
        <v>Nvt</v>
      </c>
      <c r="CB30" s="43" t="str">
        <f>AGA!$AG$255</f>
        <v>Ja</v>
      </c>
      <c r="CC30" s="43" t="str">
        <f>AGA!$AG$256</f>
        <v>Ja</v>
      </c>
      <c r="CD30" s="43" t="str">
        <f>AGA!$AG$257</f>
        <v>Ja</v>
      </c>
      <c r="CE30" s="43" t="str">
        <f>AGA!$AG$258</f>
        <v>Optie</v>
      </c>
      <c r="CF30" s="43" t="str">
        <f>AGA!$AG$259</f>
        <v>Ja</v>
      </c>
      <c r="CG30" s="43" t="str">
        <f>AGA!$AG$260</f>
        <v>Ja</v>
      </c>
      <c r="CH30" s="43" t="str">
        <f>AGA!$AG$261</f>
        <v>Ja</v>
      </c>
      <c r="CI30" s="43" t="str">
        <f>AGA!$AG$262</f>
        <v>Ja</v>
      </c>
      <c r="CJ30" s="43" t="str">
        <f>AGA!$AG$263</f>
        <v>Ja</v>
      </c>
      <c r="CK30" s="43" t="str">
        <f>AGA!$AG$264</f>
        <v>Optie</v>
      </c>
      <c r="CL30" s="43" t="str">
        <f>AGA!$AG$265</f>
        <v>Ja</v>
      </c>
      <c r="CM30" s="43" t="str">
        <f>AGA!$AG$266</f>
        <v>Ja</v>
      </c>
      <c r="CN30" s="43" t="str">
        <f>AGA!$AG$267</f>
        <v>Ja</v>
      </c>
      <c r="CO30" s="43" t="str">
        <f>AGA!$AG$268</f>
        <v>Optie</v>
      </c>
      <c r="CP30" s="43" t="str">
        <f>AGA!$AG$270</f>
        <v>Nee</v>
      </c>
      <c r="CQ30" s="43" t="str">
        <f>AGA!$AG$271</f>
        <v>Nvt</v>
      </c>
      <c r="CR30" s="43" t="str">
        <f>AGA!$AG$272</f>
        <v>Nvt</v>
      </c>
      <c r="CS30" s="43" t="str">
        <f>AGA!$AG$273</f>
        <v>Nvt</v>
      </c>
      <c r="CT30" s="43" t="str">
        <f>AGA!$AG$274</f>
        <v>Nvt</v>
      </c>
      <c r="CU30" s="43" t="str">
        <f>AGA!$AG$275</f>
        <v>Ja</v>
      </c>
      <c r="CV30" s="43" t="str">
        <f>AGA!$AG$276</f>
        <v>Ja</v>
      </c>
      <c r="CW30" s="43" t="str">
        <f>AGA!$AG$277</f>
        <v>Ja</v>
      </c>
      <c r="CX30" s="43" t="str">
        <f>AGA!$AG$278</f>
        <v>Optie</v>
      </c>
      <c r="CY30" s="43" t="str">
        <f>AGA!$AG$279</f>
        <v>Ja</v>
      </c>
      <c r="CZ30" s="43" t="str">
        <f>AGA!$AG$280</f>
        <v>Ja</v>
      </c>
      <c r="DA30" s="43" t="str">
        <f>AGA!$AG$281</f>
        <v>Ja</v>
      </c>
      <c r="DB30" s="43" t="str">
        <f>AGA!$AG$283</f>
        <v>Optie</v>
      </c>
      <c r="DC30" s="43" t="str">
        <f>AGA!$AG$284</f>
        <v>Ja</v>
      </c>
      <c r="DD30" s="43" t="str">
        <f>AGA!$AG$285</f>
        <v>Ja</v>
      </c>
      <c r="DE30" s="43" t="str">
        <f>AGA!$AG$286</f>
        <v>Optie</v>
      </c>
      <c r="DF30" s="43" t="str">
        <f>AGA!$AG$288</f>
        <v>Ja</v>
      </c>
      <c r="DG30" s="43" t="str">
        <f>AGA!$AG$289</f>
        <v>Ja</v>
      </c>
      <c r="DH30" s="43" t="str">
        <f>AGA!$AG$290</f>
        <v>Optie</v>
      </c>
      <c r="DI30" s="43" t="str">
        <f>AGA!$AG$291</f>
        <v>Optie</v>
      </c>
      <c r="DJ30" s="43" t="str">
        <f>AGA!$AG$292</f>
        <v>Ja</v>
      </c>
      <c r="DK30" s="43" t="str">
        <f>AGA!$AG$293</f>
        <v>Optie</v>
      </c>
      <c r="DL30" s="43" t="str">
        <f>AGA!$AG$294</f>
        <v>Optie</v>
      </c>
      <c r="DM30" s="43" t="str">
        <f>AGA!$AG$295</f>
        <v>Optie</v>
      </c>
      <c r="DN30" s="43" t="str">
        <f>AGA!$AG$296</f>
        <v>Optie</v>
      </c>
      <c r="DO30" s="43" t="str">
        <f>AGA!$AG$297</f>
        <v>Nee</v>
      </c>
      <c r="DP30" s="43" t="str">
        <f>AGA!$AG$298</f>
        <v>Optie</v>
      </c>
      <c r="DQ30" s="43" t="str">
        <f>AGA!$AG$299</f>
        <v>Ja</v>
      </c>
      <c r="DR30" s="43" t="str">
        <f>AGA!$AG$300</f>
        <v>Ja</v>
      </c>
      <c r="DS30" s="43" t="str">
        <f>AGA!$AG$301</f>
        <v>Ja</v>
      </c>
      <c r="DT30" s="43" t="str">
        <f>AGA!$AG$302</f>
        <v>Ja</v>
      </c>
      <c r="DU30" s="43" t="str">
        <f>AGA!$AG$303</f>
        <v>Optie</v>
      </c>
      <c r="DV30" s="43" t="str">
        <f>AGA!$AG$304</f>
        <v>ja</v>
      </c>
      <c r="DW30" s="43" t="str">
        <f>AGA!$AG$305</f>
        <v>Ja</v>
      </c>
      <c r="DX30" s="43" t="str">
        <f>AGA!$AG$306</f>
        <v>Ja</v>
      </c>
      <c r="DY30" s="43" t="str">
        <f>AGA!$AG$307</f>
        <v>Ja</v>
      </c>
      <c r="DZ30" s="43" t="str">
        <f>AGA!$AG$308</f>
        <v>Ja</v>
      </c>
      <c r="EA30" s="43" t="str">
        <f>AGA!$AG$309</f>
        <v>Ja</v>
      </c>
      <c r="EB30" s="43" t="str">
        <f>AGA!$AG$310</f>
        <v>Ja</v>
      </c>
      <c r="EC30" s="43" t="str">
        <f>AGA!$AG$311</f>
        <v>Ja</v>
      </c>
      <c r="ED30" s="43" t="str">
        <f>AGA!$AG$313</f>
        <v>Nee</v>
      </c>
    </row>
    <row r="31" spans="1:134" hidden="1" x14ac:dyDescent="0.3">
      <c r="A31" s="43"/>
      <c r="B31" s="47"/>
      <c r="C31" s="43"/>
      <c r="D31" s="43"/>
      <c r="E31" s="45"/>
      <c r="F31" s="43"/>
      <c r="G31" s="43"/>
      <c r="H31" s="43"/>
      <c r="I31" s="119"/>
      <c r="J31" s="119"/>
      <c r="K31" s="43"/>
      <c r="L31" s="50"/>
      <c r="M31" s="119" t="s">
        <v>488</v>
      </c>
      <c r="N31" s="119" t="s">
        <v>127</v>
      </c>
      <c r="O31" s="119" t="str">
        <f>AGA!AH1</f>
        <v>Wijzigen dimensie</v>
      </c>
      <c r="P31" s="51"/>
      <c r="Q31" s="43"/>
      <c r="R31" s="43"/>
      <c r="S31" s="43"/>
      <c r="T31" s="43"/>
      <c r="U31" s="43"/>
      <c r="V31" s="43"/>
      <c r="W31" s="43"/>
      <c r="X31" s="43"/>
      <c r="Y31" s="43"/>
      <c r="Z31" s="43"/>
      <c r="AA31" s="43"/>
      <c r="AB31" s="43"/>
      <c r="AC31" s="43"/>
      <c r="AD31" s="43"/>
      <c r="AE31" s="43"/>
      <c r="AF31" s="43"/>
      <c r="AG31" s="43"/>
      <c r="AH31" s="43"/>
      <c r="AI31" s="43"/>
      <c r="AJ31" s="43"/>
      <c r="AK31" s="43"/>
      <c r="AL31" s="43"/>
      <c r="AM31" s="43" t="str">
        <f>AGA!$AH$2</f>
        <v>Ja</v>
      </c>
      <c r="AN31" s="43" t="str">
        <f>AGA!$AH$3</f>
        <v>Ja</v>
      </c>
      <c r="AO31" s="43" t="str">
        <f>AGA!$AH$4</f>
        <v>Optie</v>
      </c>
      <c r="AP31" s="43" t="str">
        <f>AGA!$AH$5</f>
        <v>Ja</v>
      </c>
      <c r="AQ31" s="43" t="str">
        <f>AGA!$AH$6</f>
        <v>Ja</v>
      </c>
      <c r="AR31" s="43" t="str">
        <f>AGA!$AH$7</f>
        <v>Ja</v>
      </c>
      <c r="AS31" s="43" t="str">
        <f>AGA!$AH$8</f>
        <v>Nee</v>
      </c>
      <c r="AT31" s="43" t="str">
        <f>AGA!$AH$9</f>
        <v>Ja</v>
      </c>
      <c r="AU31" s="43" t="str">
        <f>AGA!$AH$10</f>
        <v>Nee</v>
      </c>
      <c r="AV31" s="43" t="str">
        <f>AGA!$AH$11</f>
        <v>Nee</v>
      </c>
      <c r="AW31" s="43" t="str">
        <f>AGA!$AH$12</f>
        <v>Ja</v>
      </c>
      <c r="AX31" s="43" t="str">
        <f>AGA!$AH$13</f>
        <v>Ja</v>
      </c>
      <c r="AY31" s="43" t="str">
        <f>AGA!$AH$14</f>
        <v>Ja</v>
      </c>
      <c r="AZ31" s="43" t="str">
        <f>AGA!$AH$15</f>
        <v>Ja</v>
      </c>
      <c r="BA31" s="43" t="str">
        <f>AGA!$AH$16</f>
        <v>Ja</v>
      </c>
      <c r="BB31" s="43" t="str">
        <f>AGA!$AH$17</f>
        <v>Ja</v>
      </c>
      <c r="BC31" s="43" t="str">
        <f>AGA!$AH$18</f>
        <v>Ja</v>
      </c>
      <c r="BD31" s="43" t="str">
        <f>AGA!$AH$19</f>
        <v>Optie</v>
      </c>
      <c r="BE31" s="43" t="str">
        <f>AGA!$AH$20</f>
        <v>Ja</v>
      </c>
      <c r="BF31" s="43" t="str">
        <f>AGA!$AH$21</f>
        <v>Ja</v>
      </c>
      <c r="BG31" s="43" t="str">
        <f>AGA!$AH$22</f>
        <v>Nee</v>
      </c>
      <c r="BH31" s="43" t="str">
        <f>AGA!$AH$23</f>
        <v>Ja</v>
      </c>
      <c r="BI31" s="43" t="str">
        <f>AGA!$AH$198</f>
        <v>Nee</v>
      </c>
      <c r="BJ31" s="43" t="str">
        <f>AGA!$AH$199</f>
        <v>Nvt</v>
      </c>
      <c r="BK31" s="43" t="str">
        <f>AGA!$AH$200</f>
        <v>Nvt</v>
      </c>
      <c r="BL31" s="43" t="str">
        <f>AGA!$AH$201</f>
        <v>Nvt</v>
      </c>
      <c r="BM31" s="43" t="str">
        <f>AGA!$AH$202</f>
        <v>Nvt</v>
      </c>
      <c r="BN31" s="43" t="str">
        <f>AGA!$AH$203</f>
        <v>Nvt</v>
      </c>
      <c r="BO31" s="43" t="str">
        <f>AGA!$AH$204</f>
        <v>Nvt</v>
      </c>
      <c r="BP31" s="43" t="str">
        <f>AGA!$AH$205</f>
        <v>Nvt</v>
      </c>
      <c r="BQ31" s="43" t="str">
        <f>AGA!$AH$206</f>
        <v>Nvt</v>
      </c>
      <c r="BR31" s="43" t="str">
        <f>AGA!$AH$207</f>
        <v>Nvt</v>
      </c>
      <c r="BS31" s="43" t="str">
        <f>AGA!$AH$208</f>
        <v>Nvt</v>
      </c>
      <c r="BT31" s="43" t="str">
        <f>AGA!$AH$209</f>
        <v>Nvt</v>
      </c>
      <c r="BU31" s="43" t="str">
        <f>AGA!$AH$210</f>
        <v>Nvt</v>
      </c>
      <c r="BV31" s="43" t="str">
        <f>AGA!$AH$211</f>
        <v>Nvt</v>
      </c>
      <c r="BW31" s="43" t="str">
        <f>AGA!$AH$212</f>
        <v>Nvt</v>
      </c>
      <c r="BX31" s="43" t="str">
        <f>AGA!$AH$213</f>
        <v>Nvt</v>
      </c>
      <c r="BY31" s="43" t="str">
        <f>AGA!$AH$214</f>
        <v>Nvt</v>
      </c>
      <c r="BZ31" s="43" t="str">
        <f>AGA!$AH$215</f>
        <v>Nvt</v>
      </c>
      <c r="CA31" s="43" t="str">
        <f>AGA!$AH$216</f>
        <v>Nvt</v>
      </c>
      <c r="CB31" s="43" t="str">
        <f>AGA!$AH$255</f>
        <v>Ja</v>
      </c>
      <c r="CC31" s="43" t="str">
        <f>AGA!$AH$256</f>
        <v>Ja</v>
      </c>
      <c r="CD31" s="43" t="str">
        <f>AGA!$AH$257</f>
        <v>Ja</v>
      </c>
      <c r="CE31" s="43" t="str">
        <f>AGA!$AH$258</f>
        <v>Optie</v>
      </c>
      <c r="CF31" s="43" t="str">
        <f>AGA!$AH$259</f>
        <v>Ja</v>
      </c>
      <c r="CG31" s="43" t="str">
        <f>AGA!$AH$260</f>
        <v>Ja</v>
      </c>
      <c r="CH31" s="43" t="str">
        <f>AGA!$AH$261</f>
        <v>Ja</v>
      </c>
      <c r="CI31" s="43" t="str">
        <f>AGA!$AH$262</f>
        <v>Ja</v>
      </c>
      <c r="CJ31" s="43" t="str">
        <f>AGA!$AH$263</f>
        <v>Ja</v>
      </c>
      <c r="CK31" s="43" t="str">
        <f>AGA!$AH$264</f>
        <v>Optie</v>
      </c>
      <c r="CL31" s="43" t="str">
        <f>AGA!$AH$265</f>
        <v>Ja</v>
      </c>
      <c r="CM31" s="43" t="str">
        <f>AGA!$AH$266</f>
        <v>Ja</v>
      </c>
      <c r="CN31" s="43" t="str">
        <f>AGA!$AH$267</f>
        <v>Ja</v>
      </c>
      <c r="CO31" s="43" t="str">
        <f>AGA!$AH$268</f>
        <v>Optie</v>
      </c>
      <c r="CP31" s="43" t="str">
        <f>AGA!$AH$270</f>
        <v>Nee</v>
      </c>
      <c r="CQ31" s="43" t="str">
        <f>AGA!$AH$271</f>
        <v>Nvt</v>
      </c>
      <c r="CR31" s="43" t="str">
        <f>AGA!$AH$272</f>
        <v>Nvt</v>
      </c>
      <c r="CS31" s="43" t="str">
        <f>AGA!$AH$273</f>
        <v>Nvt</v>
      </c>
      <c r="CT31" s="43" t="str">
        <f>AGA!$AH$274</f>
        <v>Nvt</v>
      </c>
      <c r="CU31" s="43" t="str">
        <f>AGA!$AH$275</f>
        <v>Ja</v>
      </c>
      <c r="CV31" s="43" t="str">
        <f>AGA!$AH$276</f>
        <v>Ja</v>
      </c>
      <c r="CW31" s="43" t="str">
        <f>AGA!$AH$277</f>
        <v>Ja</v>
      </c>
      <c r="CX31" s="43" t="str">
        <f>AGA!$AH$278</f>
        <v>Optie</v>
      </c>
      <c r="CY31" s="43" t="str">
        <f>AGA!$AH$279</f>
        <v>Ja</v>
      </c>
      <c r="CZ31" s="43" t="str">
        <f>AGA!$AH$280</f>
        <v>Ja</v>
      </c>
      <c r="DA31" s="43" t="str">
        <f>AGA!$AH$281</f>
        <v>Ja</v>
      </c>
      <c r="DB31" s="43" t="str">
        <f>AGA!$AH$283</f>
        <v>Optie</v>
      </c>
      <c r="DC31" s="43" t="str">
        <f>AGA!$AH$284</f>
        <v>Ja</v>
      </c>
      <c r="DD31" s="43" t="str">
        <f>AGA!$AH$285</f>
        <v>Ja</v>
      </c>
      <c r="DE31" s="43" t="str">
        <f>AGA!$AH$286</f>
        <v>Optie</v>
      </c>
      <c r="DF31" s="43" t="str">
        <f>AGA!$AH$288</f>
        <v>Ja</v>
      </c>
      <c r="DG31" s="43" t="str">
        <f>AGA!$AH$289</f>
        <v>Ja</v>
      </c>
      <c r="DH31" s="43" t="str">
        <f>AGA!$AH$290</f>
        <v>Optie</v>
      </c>
      <c r="DI31" s="43" t="str">
        <f>AGA!$AH$291</f>
        <v>Optie</v>
      </c>
      <c r="DJ31" s="43" t="str">
        <f>AGA!$AH$292</f>
        <v>Ja</v>
      </c>
      <c r="DK31" s="43" t="str">
        <f>AGA!$AH$293</f>
        <v>Optie</v>
      </c>
      <c r="DL31" s="43" t="str">
        <f>AGA!$AH$294</f>
        <v>Optie</v>
      </c>
      <c r="DM31" s="43" t="str">
        <f>AGA!$AH$295</f>
        <v>Optie</v>
      </c>
      <c r="DN31" s="43" t="str">
        <f>AGA!$AH$296</f>
        <v>Optie</v>
      </c>
      <c r="DO31" s="43" t="str">
        <f>AGA!$AH$297</f>
        <v>Nee</v>
      </c>
      <c r="DP31" s="43" t="str">
        <f>AGA!$AH$298</f>
        <v>Optie</v>
      </c>
      <c r="DQ31" s="43" t="str">
        <f>AGA!$AH$299</f>
        <v>Ja</v>
      </c>
      <c r="DR31" s="43" t="str">
        <f>AGA!$AH$300</f>
        <v>Ja</v>
      </c>
      <c r="DS31" s="43" t="str">
        <f>AGA!$AH$301</f>
        <v>Ja</v>
      </c>
      <c r="DT31" s="43" t="str">
        <f>AGA!$AH$302</f>
        <v>Ja</v>
      </c>
      <c r="DU31" s="43" t="str">
        <f>AGA!$AH$303</f>
        <v>Optie</v>
      </c>
      <c r="DV31" s="43" t="str">
        <f>AGA!$AH$304</f>
        <v>Ja</v>
      </c>
      <c r="DW31" s="43" t="str">
        <f>AGA!$AH$305</f>
        <v>Ja</v>
      </c>
      <c r="DX31" s="43" t="str">
        <f>AGA!$AH$306</f>
        <v>Ja</v>
      </c>
      <c r="DY31" s="43" t="str">
        <f>AGA!$AH$307</f>
        <v>Ja</v>
      </c>
      <c r="DZ31" s="43" t="str">
        <f>AGA!$AH$308</f>
        <v>Ja</v>
      </c>
      <c r="EA31" s="43" t="str">
        <f>AGA!$AH$309</f>
        <v>Ja</v>
      </c>
      <c r="EB31" s="43" t="str">
        <f>AGA!$AH$310</f>
        <v>Ja</v>
      </c>
      <c r="EC31" s="43" t="str">
        <f>AGA!$AH$311</f>
        <v>Ja</v>
      </c>
      <c r="ED31" s="43" t="str">
        <f>AGA!$AH$313</f>
        <v>Nee</v>
      </c>
    </row>
    <row r="32" spans="1:134" hidden="1" x14ac:dyDescent="0.3">
      <c r="A32" s="43"/>
      <c r="B32" s="47"/>
      <c r="C32" s="43"/>
      <c r="D32" s="43"/>
      <c r="E32" s="45"/>
      <c r="F32" s="43"/>
      <c r="G32" s="43"/>
      <c r="H32" s="43"/>
      <c r="I32" s="119"/>
      <c r="J32" s="119"/>
      <c r="K32" s="43"/>
      <c r="L32" s="50"/>
      <c r="M32" s="119" t="s">
        <v>488</v>
      </c>
      <c r="N32" s="119" t="s">
        <v>127</v>
      </c>
      <c r="O32" s="119" t="str">
        <f>AGA!AI1</f>
        <v>Vastleggen informatie</v>
      </c>
      <c r="P32" s="51"/>
      <c r="Q32" s="43"/>
      <c r="R32" s="43"/>
      <c r="S32" s="43"/>
      <c r="T32" s="43"/>
      <c r="U32" s="43"/>
      <c r="V32" s="43"/>
      <c r="W32" s="43"/>
      <c r="X32" s="43"/>
      <c r="Y32" s="43"/>
      <c r="Z32" s="43"/>
      <c r="AA32" s="43"/>
      <c r="AB32" s="43"/>
      <c r="AC32" s="43"/>
      <c r="AD32" s="43"/>
      <c r="AE32" s="43"/>
      <c r="AF32" s="43"/>
      <c r="AG32" s="43"/>
      <c r="AH32" s="43"/>
      <c r="AI32" s="43"/>
      <c r="AJ32" s="43"/>
      <c r="AK32" s="43"/>
      <c r="AL32" s="43"/>
      <c r="AM32" s="43" t="str">
        <f>AGA!$AI$2</f>
        <v>Ja</v>
      </c>
      <c r="AN32" s="43" t="str">
        <f>AGA!$AI$3</f>
        <v>Ja</v>
      </c>
      <c r="AO32" s="43" t="str">
        <f>AGA!$AI$4</f>
        <v>Optie</v>
      </c>
      <c r="AP32" s="43" t="str">
        <f>AGA!$AI$5</f>
        <v>Ja</v>
      </c>
      <c r="AQ32" s="43" t="str">
        <f>AGA!$AI$6</f>
        <v>Ja</v>
      </c>
      <c r="AR32" s="43" t="str">
        <f>AGA!$AI$7</f>
        <v>Ja</v>
      </c>
      <c r="AS32" s="43" t="str">
        <f>AGA!$AI$8</f>
        <v>Nee</v>
      </c>
      <c r="AT32" s="43" t="str">
        <f>AGA!$AI$9</f>
        <v>Ja</v>
      </c>
      <c r="AU32" s="43" t="str">
        <f>AGA!$AI$10</f>
        <v>Nee</v>
      </c>
      <c r="AV32" s="43" t="str">
        <f>AGA!$AI$11</f>
        <v>Nee</v>
      </c>
      <c r="AW32" s="43" t="str">
        <f>AGA!$AI$12</f>
        <v>Ja</v>
      </c>
      <c r="AX32" s="43" t="str">
        <f>AGA!$AI$13</f>
        <v>Ja</v>
      </c>
      <c r="AY32" s="43" t="str">
        <f>AGA!$AI$14</f>
        <v>Ja</v>
      </c>
      <c r="AZ32" s="43" t="str">
        <f>AGA!$AI$15</f>
        <v>Ja</v>
      </c>
      <c r="BA32" s="43" t="str">
        <f>AGA!$AI$16</f>
        <v>Ja</v>
      </c>
      <c r="BB32" s="43" t="str">
        <f>AGA!$AI$17</f>
        <v>Optie</v>
      </c>
      <c r="BC32" s="43" t="str">
        <f>AGA!$AI$18</f>
        <v>Ja</v>
      </c>
      <c r="BD32" s="43" t="str">
        <f>AGA!$AI$19</f>
        <v>Optie</v>
      </c>
      <c r="BE32" s="43" t="str">
        <f>AGA!$AI$20</f>
        <v>Ja</v>
      </c>
      <c r="BF32" s="43" t="str">
        <f>AGA!$AI$21</f>
        <v>Ja</v>
      </c>
      <c r="BG32" s="43" t="str">
        <f>AGA!$AI$22</f>
        <v>Nee</v>
      </c>
      <c r="BH32" s="43" t="str">
        <f>AGA!$AI$23</f>
        <v>Ja</v>
      </c>
      <c r="BI32" s="43" t="str">
        <f>AGA!$AI$198</f>
        <v>Nee</v>
      </c>
      <c r="BJ32" s="43" t="str">
        <f>AGA!$AI$199</f>
        <v>Nvt</v>
      </c>
      <c r="BK32" s="43" t="str">
        <f>AGA!$AI$200</f>
        <v>Nvt</v>
      </c>
      <c r="BL32" s="43" t="str">
        <f>AGA!$AI$201</f>
        <v>Nvt</v>
      </c>
      <c r="BM32" s="43" t="str">
        <f>AGA!$AI$202</f>
        <v>Nvt</v>
      </c>
      <c r="BN32" s="43" t="str">
        <f>AGA!$AI$203</f>
        <v>Nvt</v>
      </c>
      <c r="BO32" s="43" t="str">
        <f>AGA!$AI$204</f>
        <v>Nvt</v>
      </c>
      <c r="BP32" s="43" t="str">
        <f>AGA!$AI$205</f>
        <v>Nvt</v>
      </c>
      <c r="BQ32" s="43" t="str">
        <f>AGA!$AI$206</f>
        <v>Nvt</v>
      </c>
      <c r="BR32" s="43" t="str">
        <f>AGA!$AI$207</f>
        <v>Nvt</v>
      </c>
      <c r="BS32" s="43" t="str">
        <f>AGA!$AI$208</f>
        <v>Nvt</v>
      </c>
      <c r="BT32" s="43" t="str">
        <f>AGA!$AI$209</f>
        <v>Nvt</v>
      </c>
      <c r="BU32" s="43" t="str">
        <f>AGA!$AI$210</f>
        <v>Nvt</v>
      </c>
      <c r="BV32" s="43" t="str">
        <f>AGA!$AI$211</f>
        <v>Nvt</v>
      </c>
      <c r="BW32" s="43" t="str">
        <f>AGA!$AI$212</f>
        <v>Nvt</v>
      </c>
      <c r="BX32" s="43" t="str">
        <f>AGA!$AI$213</f>
        <v>Nvt</v>
      </c>
      <c r="BY32" s="43" t="str">
        <f>AGA!$AI$214</f>
        <v>Nvt</v>
      </c>
      <c r="BZ32" s="43" t="str">
        <f>AGA!$AI$215</f>
        <v>Nvt</v>
      </c>
      <c r="CA32" s="43" t="str">
        <f>AGA!$AI$216</f>
        <v>Nvt</v>
      </c>
      <c r="CB32" s="43" t="str">
        <f>AGA!$AI$255</f>
        <v>Ja</v>
      </c>
      <c r="CC32" s="43" t="str">
        <f>AGA!$AI$256</f>
        <v>Ja</v>
      </c>
      <c r="CD32" s="43" t="str">
        <f>AGA!$AI$257</f>
        <v>Ja</v>
      </c>
      <c r="CE32" s="43" t="str">
        <f>AGA!$AI$258</f>
        <v>Optie</v>
      </c>
      <c r="CF32" s="43" t="str">
        <f>AGA!$AI$259</f>
        <v>Ja</v>
      </c>
      <c r="CG32" s="43" t="str">
        <f>AGA!$AI$260</f>
        <v>Ja</v>
      </c>
      <c r="CH32" s="43" t="str">
        <f>AGA!$AI$261</f>
        <v>Ja</v>
      </c>
      <c r="CI32" s="43" t="str">
        <f>AGA!$AI$262</f>
        <v>Ja</v>
      </c>
      <c r="CJ32" s="43" t="str">
        <f>AGA!$AI$263</f>
        <v>Ja</v>
      </c>
      <c r="CK32" s="43" t="str">
        <f>AGA!$AI$264</f>
        <v>Optie</v>
      </c>
      <c r="CL32" s="43" t="str">
        <f>AGA!$AI$265</f>
        <v>Ja</v>
      </c>
      <c r="CM32" s="43" t="str">
        <f>AGA!$AI$266</f>
        <v>Nee</v>
      </c>
      <c r="CN32" s="43" t="str">
        <f>AGA!$AI$267</f>
        <v>Nvt</v>
      </c>
      <c r="CO32" s="43" t="str">
        <f>AGA!$AI$268</f>
        <v>Nvt</v>
      </c>
      <c r="CP32" s="43" t="str">
        <f>AGA!$AI$270</f>
        <v>Nee</v>
      </c>
      <c r="CQ32" s="43" t="str">
        <f>AGA!$AI$271</f>
        <v>Nvt</v>
      </c>
      <c r="CR32" s="43" t="str">
        <f>AGA!$AI$272</f>
        <v>Nvt</v>
      </c>
      <c r="CS32" s="43" t="str">
        <f>AGA!$AI$273</f>
        <v>Nvt</v>
      </c>
      <c r="CT32" s="43" t="str">
        <f>AGA!$AI$274</f>
        <v>Nvt</v>
      </c>
      <c r="CU32" s="43" t="str">
        <f>AGA!$AI$275</f>
        <v>Nee</v>
      </c>
      <c r="CV32" s="43" t="str">
        <f>AGA!$AI$276</f>
        <v>Nvt</v>
      </c>
      <c r="CW32" s="43" t="str">
        <f>AGA!$AI$277</f>
        <v>Nvt</v>
      </c>
      <c r="CX32" s="43" t="str">
        <f>AGA!$AI$278</f>
        <v>Nvt</v>
      </c>
      <c r="CY32" s="43" t="str">
        <f>AGA!$AI$279</f>
        <v>Nvt</v>
      </c>
      <c r="CZ32" s="43" t="str">
        <f>AGA!$AI$280</f>
        <v>Nvt</v>
      </c>
      <c r="DA32" s="43" t="str">
        <f>AGA!$AI$281</f>
        <v>Nvt</v>
      </c>
      <c r="DB32" s="43" t="str">
        <f>AGA!$AI$283</f>
        <v>Nee</v>
      </c>
      <c r="DC32" s="43" t="str">
        <f>AGA!$AI$284</f>
        <v>Nvt</v>
      </c>
      <c r="DD32" s="43" t="str">
        <f>AGA!$AI$285</f>
        <v>Nvt</v>
      </c>
      <c r="DE32" s="43" t="str">
        <f>AGA!$AI$286</f>
        <v>Nvt</v>
      </c>
      <c r="DF32" s="43" t="str">
        <f>AGA!$AI$288</f>
        <v>Ja</v>
      </c>
      <c r="DG32" s="43" t="str">
        <f>AGA!$AI$289</f>
        <v>Ja</v>
      </c>
      <c r="DH32" s="43" t="str">
        <f>AGA!$AI$290</f>
        <v>Optie</v>
      </c>
      <c r="DI32" s="43" t="str">
        <f>AGA!$AI$291</f>
        <v>Optie</v>
      </c>
      <c r="DJ32" s="43" t="str">
        <f>AGA!$AI$292</f>
        <v>Ja</v>
      </c>
      <c r="DK32" s="43" t="str">
        <f>AGA!$AI$293</f>
        <v>Optie</v>
      </c>
      <c r="DL32" s="43" t="str">
        <f>AGA!$AI$294</f>
        <v>Optie</v>
      </c>
      <c r="DM32" s="43" t="str">
        <f>AGA!$AI$295</f>
        <v>Optie</v>
      </c>
      <c r="DN32" s="43" t="str">
        <f>AGA!$AI$296</f>
        <v>Optie</v>
      </c>
      <c r="DO32" s="43" t="str">
        <f>AGA!$AI$297</f>
        <v>Nee</v>
      </c>
      <c r="DP32" s="43" t="str">
        <f>AGA!$AI$298</f>
        <v>Optie</v>
      </c>
      <c r="DQ32" s="43" t="str">
        <f>AGA!$AI$299</f>
        <v>Ja</v>
      </c>
      <c r="DR32" s="43" t="str">
        <f>AGA!$AI$300</f>
        <v>Ja</v>
      </c>
      <c r="DS32" s="43" t="str">
        <f>AGA!$AI$301</f>
        <v>Ja</v>
      </c>
      <c r="DT32" s="43" t="str">
        <f>AGA!$AI$302</f>
        <v>Ja</v>
      </c>
      <c r="DU32" s="43" t="str">
        <f>AGA!$AI$303</f>
        <v>Optie</v>
      </c>
      <c r="DV32" s="43" t="str">
        <f>AGA!$AI$304</f>
        <v>Ja</v>
      </c>
      <c r="DW32" s="43" t="str">
        <f>AGA!$AI$305</f>
        <v>Ja</v>
      </c>
      <c r="DX32" s="43" t="str">
        <f>AGA!$AI$306</f>
        <v>Ja</v>
      </c>
      <c r="DY32" s="43" t="str">
        <f>AGA!$AI$307</f>
        <v>Ja</v>
      </c>
      <c r="DZ32" s="43" t="str">
        <f>AGA!$AI$308</f>
        <v>Ja</v>
      </c>
      <c r="EA32" s="43" t="str">
        <f>AGA!$AI$309</f>
        <v>Ja</v>
      </c>
      <c r="EB32" s="43" t="str">
        <f>AGA!$AI$310</f>
        <v>Ja</v>
      </c>
      <c r="EC32" s="43" t="str">
        <f>AGA!$AI$311</f>
        <v>Ja</v>
      </c>
      <c r="ED32" s="43" t="str">
        <f>AGA!$AI$313</f>
        <v>Nee</v>
      </c>
    </row>
    <row r="33" spans="1:134" hidden="1" x14ac:dyDescent="0.3">
      <c r="A33" s="43"/>
      <c r="B33" s="47"/>
      <c r="C33" s="43"/>
      <c r="D33" s="43"/>
      <c r="E33" s="45"/>
      <c r="F33" s="43"/>
      <c r="G33" s="43"/>
      <c r="H33" s="43"/>
      <c r="I33" s="119"/>
      <c r="J33" s="119"/>
      <c r="K33" s="43"/>
      <c r="L33" s="50"/>
      <c r="M33" s="119" t="s">
        <v>488</v>
      </c>
      <c r="N33" s="119" t="s">
        <v>127</v>
      </c>
      <c r="O33" s="119" t="str">
        <f>AGA!AJ1</f>
        <v>Geen</v>
      </c>
      <c r="P33" s="51"/>
      <c r="Q33" s="43"/>
      <c r="R33" s="43"/>
      <c r="S33" s="43"/>
      <c r="T33" s="43"/>
      <c r="U33" s="43"/>
      <c r="V33" s="43"/>
      <c r="W33" s="43"/>
      <c r="X33" s="43"/>
      <c r="Y33" s="43"/>
      <c r="Z33" s="43"/>
      <c r="AA33" s="43"/>
      <c r="AB33" s="43"/>
      <c r="AC33" s="43"/>
      <c r="AD33" s="43"/>
      <c r="AE33" s="43"/>
      <c r="AF33" s="43"/>
      <c r="AG33" s="43"/>
      <c r="AH33" s="43"/>
      <c r="AI33" s="43"/>
      <c r="AJ33" s="43"/>
      <c r="AK33" s="43"/>
      <c r="AL33" s="43"/>
      <c r="AM33" s="43" t="str">
        <f>AGA!$AJ$2</f>
        <v>Ja</v>
      </c>
      <c r="AN33" s="43" t="str">
        <f>AGA!$AJ$3</f>
        <v>Ja</v>
      </c>
      <c r="AO33" s="43" t="str">
        <f>AGA!$AJ$4</f>
        <v>Optie</v>
      </c>
      <c r="AP33" s="43" t="str">
        <f>AGA!$AJ$5</f>
        <v>Ja</v>
      </c>
      <c r="AQ33" s="43" t="str">
        <f>AGA!$AJ$6</f>
        <v>Ja</v>
      </c>
      <c r="AR33" s="43" t="str">
        <f>AGA!$AJ$7</f>
        <v>Ja</v>
      </c>
      <c r="AS33" s="43" t="str">
        <f>AGA!$AJ$8</f>
        <v>Nee</v>
      </c>
      <c r="AT33" s="43" t="str">
        <f>AGA!$AJ$9</f>
        <v>Ja</v>
      </c>
      <c r="AU33" s="43" t="str">
        <f>AGA!$AJ$10</f>
        <v>Nee</v>
      </c>
      <c r="AV33" s="43" t="str">
        <f>AGA!$AJ$11</f>
        <v>Nee</v>
      </c>
      <c r="AW33" s="43" t="str">
        <f>AGA!$AJ$12</f>
        <v>Ja</v>
      </c>
      <c r="AX33" s="43" t="str">
        <f>AGA!$AJ$13</f>
        <v>Ja</v>
      </c>
      <c r="AY33" s="43" t="str">
        <f>AGA!$AJ$14</f>
        <v>Ja</v>
      </c>
      <c r="AZ33" s="43" t="str">
        <f>AGA!$AJ$15</f>
        <v>Ja</v>
      </c>
      <c r="BA33" s="43" t="str">
        <f>AGA!$AJ$16</f>
        <v>Ja</v>
      </c>
      <c r="BB33" s="43" t="str">
        <f>AGA!$AJ$17</f>
        <v>Nee</v>
      </c>
      <c r="BC33" s="43" t="str">
        <f>AGA!$AJ$18</f>
        <v>Ja</v>
      </c>
      <c r="BD33" s="43" t="str">
        <f>AGA!$AJ$19</f>
        <v>Optie</v>
      </c>
      <c r="BE33" s="43" t="str">
        <f>AGA!$AJ$20</f>
        <v>Ja</v>
      </c>
      <c r="BF33" s="43" t="str">
        <f>AGA!$AJ$21</f>
        <v>Ja</v>
      </c>
      <c r="BG33" s="43" t="str">
        <f>AGA!$AJ$22</f>
        <v>Nee</v>
      </c>
      <c r="BH33" s="43" t="str">
        <f>AGA!$AJ$23</f>
        <v>Ja</v>
      </c>
      <c r="BI33" s="43" t="str">
        <f>AGA!$AJ$198</f>
        <v>Nee</v>
      </c>
      <c r="BJ33" s="43" t="str">
        <f>AGA!$AJ$199</f>
        <v>Nvt</v>
      </c>
      <c r="BK33" s="43" t="str">
        <f>AGA!$AJ$200</f>
        <v>Nvt</v>
      </c>
      <c r="BL33" s="43" t="str">
        <f>AGA!$AJ$201</f>
        <v>Nvt</v>
      </c>
      <c r="BM33" s="43" t="str">
        <f>AGA!$AJ$202</f>
        <v>Nvt</v>
      </c>
      <c r="BN33" s="43" t="str">
        <f>AGA!$AJ$203</f>
        <v>Nvt</v>
      </c>
      <c r="BO33" s="43" t="str">
        <f>AGA!$AJ$204</f>
        <v>Nvt</v>
      </c>
      <c r="BP33" s="43" t="str">
        <f>AGA!$AJ$205</f>
        <v>Nvt</v>
      </c>
      <c r="BQ33" s="43" t="str">
        <f>AGA!$AJ$206</f>
        <v>Nvt</v>
      </c>
      <c r="BR33" s="43" t="str">
        <f>AGA!$AJ$207</f>
        <v>Nvt</v>
      </c>
      <c r="BS33" s="43" t="str">
        <f>AGA!$AJ$208</f>
        <v>Nvt</v>
      </c>
      <c r="BT33" s="43" t="str">
        <f>AGA!$AJ$209</f>
        <v>Nvt</v>
      </c>
      <c r="BU33" s="43" t="str">
        <f>AGA!$AJ$210</f>
        <v>Nvt</v>
      </c>
      <c r="BV33" s="43" t="str">
        <f>AGA!$AJ$211</f>
        <v>Nvt</v>
      </c>
      <c r="BW33" s="43" t="str">
        <f>AGA!$AJ$212</f>
        <v>Nvt</v>
      </c>
      <c r="BX33" s="43" t="str">
        <f>AGA!$AJ$213</f>
        <v>Nvt</v>
      </c>
      <c r="BY33" s="43" t="str">
        <f>AGA!$AJ$214</f>
        <v>Nvt</v>
      </c>
      <c r="BZ33" s="43" t="str">
        <f>AGA!$AJ$215</f>
        <v>Nvt</v>
      </c>
      <c r="CA33" s="43" t="str">
        <f>AGA!$AJ$216</f>
        <v>Nvt</v>
      </c>
      <c r="CB33" s="43" t="str">
        <f>AGA!$AJ$255</f>
        <v>Ja</v>
      </c>
      <c r="CC33" s="43" t="str">
        <f>AGA!$AJ$256</f>
        <v>Ja</v>
      </c>
      <c r="CD33" s="43" t="str">
        <f>AGA!$AJ$257</f>
        <v>Ja</v>
      </c>
      <c r="CE33" s="43" t="str">
        <f>AGA!$AJ$258</f>
        <v>Nee</v>
      </c>
      <c r="CF33" s="43" t="str">
        <f>AGA!$AJ$259</f>
        <v>Nvt</v>
      </c>
      <c r="CG33" s="43" t="str">
        <f>AGA!$AJ$260</f>
        <v>Nvt</v>
      </c>
      <c r="CH33" s="43" t="str">
        <f>AGA!$AJ$261</f>
        <v>Nvt</v>
      </c>
      <c r="CI33" s="43" t="str">
        <f>AGA!$AJ$262</f>
        <v>Nvt</v>
      </c>
      <c r="CJ33" s="43" t="str">
        <f>AGA!$AJ$263</f>
        <v>Nvt</v>
      </c>
      <c r="CK33" s="43" t="str">
        <f>AGA!$AJ$264</f>
        <v>Nee</v>
      </c>
      <c r="CL33" s="43" t="str">
        <f>AGA!$AJ$265</f>
        <v>Nvt</v>
      </c>
      <c r="CM33" s="43" t="str">
        <f>AGA!$AJ$266</f>
        <v>Nee</v>
      </c>
      <c r="CN33" s="43" t="str">
        <f>AGA!$AJ$267</f>
        <v>Nvt</v>
      </c>
      <c r="CO33" s="43" t="str">
        <f>AGA!$AJ$268</f>
        <v>Nee</v>
      </c>
      <c r="CP33" s="43" t="str">
        <f>AGA!$AJ$270</f>
        <v>Nee</v>
      </c>
      <c r="CQ33" s="43" t="str">
        <f>AGA!$AJ$271</f>
        <v>Nvt</v>
      </c>
      <c r="CR33" s="43" t="str">
        <f>AGA!$AJ$272</f>
        <v>Nvt</v>
      </c>
      <c r="CS33" s="43" t="str">
        <f>AGA!$AJ$273</f>
        <v>Nvt</v>
      </c>
      <c r="CT33" s="43" t="str">
        <f>AGA!$AJ$274</f>
        <v>Nvt</v>
      </c>
      <c r="CU33" s="43" t="str">
        <f>AGA!$AJ$275</f>
        <v>Nee</v>
      </c>
      <c r="CV33" s="43" t="str">
        <f>AGA!$AJ$276</f>
        <v>Nvt</v>
      </c>
      <c r="CW33" s="43" t="str">
        <f>AGA!$AJ$277</f>
        <v>Nvt</v>
      </c>
      <c r="CX33" s="43" t="str">
        <f>AGA!$AJ$278</f>
        <v>Nvt</v>
      </c>
      <c r="CY33" s="43" t="str">
        <f>AGA!$AJ$279</f>
        <v>Nvt</v>
      </c>
      <c r="CZ33" s="43" t="str">
        <f>AGA!$AJ$280</f>
        <v>Nvt</v>
      </c>
      <c r="DA33" s="43" t="str">
        <f>AGA!$AJ$281</f>
        <v>Nvt</v>
      </c>
      <c r="DB33" s="43" t="str">
        <f>AGA!$AJ$283</f>
        <v>Nee</v>
      </c>
      <c r="DC33" s="43" t="str">
        <f>AGA!$AJ$284</f>
        <v>Nvt</v>
      </c>
      <c r="DD33" s="43" t="str">
        <f>AGA!$AJ$285</f>
        <v>Nvt</v>
      </c>
      <c r="DE33" s="43" t="str">
        <f>AGA!$AJ$286</f>
        <v>Nvt</v>
      </c>
      <c r="DF33" s="43" t="str">
        <f>AGA!$AJ$288</f>
        <v>Ja</v>
      </c>
      <c r="DG33" s="43" t="str">
        <f>AGA!$AJ$289</f>
        <v>Ja</v>
      </c>
      <c r="DH33" s="43" t="str">
        <f>AGA!$AJ$290</f>
        <v>Optie</v>
      </c>
      <c r="DI33" s="43" t="str">
        <f>AGA!$AJ$291</f>
        <v>Optie</v>
      </c>
      <c r="DJ33" s="43" t="str">
        <f>AGA!$AJ$292</f>
        <v>Ja</v>
      </c>
      <c r="DK33" s="43" t="str">
        <f>AGA!$AJ$293</f>
        <v>Optie</v>
      </c>
      <c r="DL33" s="43" t="str">
        <f>AGA!$AJ$294</f>
        <v>Optie</v>
      </c>
      <c r="DM33" s="43" t="str">
        <f>AGA!$AJ$295</f>
        <v>Nee</v>
      </c>
      <c r="DN33" s="43" t="str">
        <f>AGA!$AJ$296</f>
        <v>Optie</v>
      </c>
      <c r="DO33" s="43" t="str">
        <f>AGA!$AJ$297</f>
        <v>Nee</v>
      </c>
      <c r="DP33" s="43" t="str">
        <f>AGA!$AJ$298</f>
        <v>Nee</v>
      </c>
      <c r="DQ33" s="43" t="str">
        <f>AGA!$AJ$299</f>
        <v>Nvt</v>
      </c>
      <c r="DR33" s="43" t="str">
        <f>AGA!$AJ$300</f>
        <v>Nvt</v>
      </c>
      <c r="DS33" s="43" t="str">
        <f>AGA!$AJ$301</f>
        <v>Nvt</v>
      </c>
      <c r="DT33" s="43" t="str">
        <f>AGA!$AJ$302</f>
        <v>Nvt</v>
      </c>
      <c r="DU33" s="43" t="str">
        <f>AGA!$AJ$303</f>
        <v>Nvt</v>
      </c>
      <c r="DV33" s="43" t="str">
        <f>AGA!$AJ$304</f>
        <v>Nvt</v>
      </c>
      <c r="DW33" s="43" t="str">
        <f>AGA!$AJ$305</f>
        <v>Ja</v>
      </c>
      <c r="DX33" s="43" t="str">
        <f>AGA!$AJ$306</f>
        <v>Ja</v>
      </c>
      <c r="DY33" s="43" t="str">
        <f>AGA!$AJ$307</f>
        <v>Ja</v>
      </c>
      <c r="DZ33" s="43" t="str">
        <f>AGA!$AJ$308</f>
        <v>Ja</v>
      </c>
      <c r="EA33" s="43" t="str">
        <f>AGA!$AJ$309</f>
        <v>Ja</v>
      </c>
      <c r="EB33" s="43" t="str">
        <f>AGA!$AJ$310</f>
        <v>Ja</v>
      </c>
      <c r="EC33" s="43" t="str">
        <f>AGA!$AJ$311</f>
        <v>Ja</v>
      </c>
      <c r="ED33" s="43" t="str">
        <f>AGA!$AJ$313</f>
        <v>Nee</v>
      </c>
    </row>
    <row r="34" spans="1:134" x14ac:dyDescent="0.3">
      <c r="A34" s="43"/>
      <c r="B34" s="47" t="s">
        <v>563</v>
      </c>
      <c r="C34" s="47" t="s">
        <v>494</v>
      </c>
      <c r="D34" s="43" t="s">
        <v>328</v>
      </c>
      <c r="E34" s="43" t="s">
        <v>494</v>
      </c>
      <c r="F34" s="43" t="s">
        <v>432</v>
      </c>
      <c r="G34" s="43" t="s">
        <v>499</v>
      </c>
      <c r="H34" s="43" t="s">
        <v>497</v>
      </c>
      <c r="I34" s="119" t="s">
        <v>337</v>
      </c>
      <c r="J34" s="119" t="s">
        <v>827</v>
      </c>
      <c r="K34" s="119" t="s">
        <v>839</v>
      </c>
      <c r="L34" s="50">
        <v>1</v>
      </c>
      <c r="M34" s="119"/>
      <c r="N34" s="119"/>
      <c r="O34" s="119"/>
      <c r="P34" s="129" t="s">
        <v>507</v>
      </c>
      <c r="Q34" s="43" t="str">
        <f t="shared" ref="Q34:Z43" si="5">IF((VLOOKUP($F34,$O$11:$AK$16,Q$10,FALSE))="Ja","Ja",IF((VLOOKUP($E34,$O$17:$AK$23,Q$10,FALSE))="Ja","Ja",IF((VLOOKUP($F34,$O$11:$AK$16,Q$10,FALSE))="Optie","Optie",IF((VLOOKUP($E34,$O$17:$AK$23,Q$10,FALSE))="Optie","Optie",IF((VLOOKUP($F34,$O$11:$AK$16,Q$10,FALSE))="Nee","Nee",IF((VLOOKUP($E34,$O$17:$AK$23,Q$10,FALSE))= "Nee","Nee",IF((VLOOKUP($F34,$O$11:$AK$16,Q$10,FALSE))="Nvt","Nvt",IF((VLOOKUP($E34,$O$17:$AK$23,Q$10,FALSE))="Nvt","Nvt","Fout"))))))))</f>
        <v>Ja</v>
      </c>
      <c r="R34" s="43" t="str">
        <f t="shared" si="5"/>
        <v>Ja</v>
      </c>
      <c r="S34" s="43" t="str">
        <f t="shared" si="5"/>
        <v>Optie</v>
      </c>
      <c r="T34" s="43" t="str">
        <f t="shared" si="5"/>
        <v>Ja</v>
      </c>
      <c r="U34" s="43" t="str">
        <f t="shared" si="5"/>
        <v>Ja</v>
      </c>
      <c r="V34" s="43" t="str">
        <f t="shared" si="5"/>
        <v>Ja</v>
      </c>
      <c r="W34" s="43" t="str">
        <f t="shared" si="5"/>
        <v>Nee</v>
      </c>
      <c r="X34" s="43" t="str">
        <f t="shared" si="5"/>
        <v>Ja</v>
      </c>
      <c r="Y34" s="43" t="str">
        <f t="shared" si="5"/>
        <v>Nee</v>
      </c>
      <c r="Z34" s="43" t="str">
        <f t="shared" si="5"/>
        <v>Nee</v>
      </c>
      <c r="AA34" s="43" t="str">
        <f t="shared" ref="AA34:AK43" si="6">IF((VLOOKUP($F34,$O$11:$AK$16,AA$10,FALSE))="Ja","Ja",IF((VLOOKUP($E34,$O$17:$AK$23,AA$10,FALSE))="Ja","Ja",IF((VLOOKUP($F34,$O$11:$AK$16,AA$10,FALSE))="Optie","Optie",IF((VLOOKUP($E34,$O$17:$AK$23,AA$10,FALSE))="Optie","Optie",IF((VLOOKUP($F34,$O$11:$AK$16,AA$10,FALSE))="Nee","Nee",IF((VLOOKUP($E34,$O$17:$AK$23,AA$10,FALSE))= "Nee","Nee",IF((VLOOKUP($F34,$O$11:$AK$16,AA$10,FALSE))="Nvt","Nvt",IF((VLOOKUP($E34,$O$17:$AK$23,AA$10,FALSE))="Nvt","Nvt","Fout"))))))))</f>
        <v>Optie</v>
      </c>
      <c r="AB34" s="43" t="str">
        <f t="shared" si="6"/>
        <v>Ja</v>
      </c>
      <c r="AC34" s="43" t="str">
        <f t="shared" si="6"/>
        <v>Ja</v>
      </c>
      <c r="AD34" s="43" t="str">
        <f t="shared" si="6"/>
        <v>Nee</v>
      </c>
      <c r="AE34" s="43" t="str">
        <f t="shared" si="6"/>
        <v>Ja</v>
      </c>
      <c r="AF34" s="43" t="str">
        <f t="shared" si="6"/>
        <v>Ja</v>
      </c>
      <c r="AG34" s="43" t="str">
        <f t="shared" si="6"/>
        <v>Optie</v>
      </c>
      <c r="AH34" s="43" t="str">
        <f t="shared" si="6"/>
        <v>Ja</v>
      </c>
      <c r="AI34" s="43" t="str">
        <f t="shared" si="6"/>
        <v>Ja</v>
      </c>
      <c r="AJ34" s="43" t="str">
        <f t="shared" si="6"/>
        <v>Nvt</v>
      </c>
      <c r="AK34" s="43" t="str">
        <f t="shared" si="6"/>
        <v>Nvt</v>
      </c>
      <c r="AL34" s="129" t="s">
        <v>878</v>
      </c>
      <c r="AM34" s="43" t="str">
        <f t="shared" ref="AM34:AV43" si="7">IF((VLOOKUP($D34,$O$24:$ED$33,AM$10,FALSE))="Ja","Ja",IF((VLOOKUP($E34,$O$17:$ED$23,AM$10,FALSE))="Ja","Ja",IF((VLOOKUP($D34,$O$24:$ED$33,AM$10,FALSE))="Optie","Optie",IF((VLOOKUP($E34,$O$17:$ED$23,AM$10,FALSE))="Optie","Optie",IF((VLOOKUP($D34,$O$24:$ED$33,AM$10,FALSE))="Nee","Nee",IF((VLOOKUP($E34,$O$17:$ED$23,AM$10,FALSE))= "Nee","Nee",IF((VLOOKUP($D34,$O$24:$ED$33,AM$10,FALSE))="Nvt","Nvt",IF((VLOOKUP($E34,$O$17:$ED$23,AM$10,FALSE))="Nvt","Nvt","Fout"))))))))</f>
        <v>Ja</v>
      </c>
      <c r="AN34" s="43" t="str">
        <f t="shared" si="7"/>
        <v>Ja</v>
      </c>
      <c r="AO34" s="43" t="str">
        <f t="shared" si="7"/>
        <v>Optie</v>
      </c>
      <c r="AP34" s="43" t="str">
        <f t="shared" si="7"/>
        <v>Ja</v>
      </c>
      <c r="AQ34" s="43" t="str">
        <f t="shared" si="7"/>
        <v>Ja</v>
      </c>
      <c r="AR34" s="43" t="str">
        <f t="shared" si="7"/>
        <v>Ja</v>
      </c>
      <c r="AS34" s="43" t="str">
        <f t="shared" si="7"/>
        <v>Nee</v>
      </c>
      <c r="AT34" s="43" t="str">
        <f t="shared" si="7"/>
        <v>Ja</v>
      </c>
      <c r="AU34" s="43" t="str">
        <f t="shared" si="7"/>
        <v>Nee</v>
      </c>
      <c r="AV34" s="43" t="str">
        <f t="shared" si="7"/>
        <v>Nee</v>
      </c>
      <c r="AW34" s="43" t="str">
        <f t="shared" ref="AW34:BF43" si="8">IF((VLOOKUP($D34,$O$24:$ED$33,AW$10,FALSE))="Ja","Ja",IF((VLOOKUP($E34,$O$17:$ED$23,AW$10,FALSE))="Ja","Ja",IF((VLOOKUP($D34,$O$24:$ED$33,AW$10,FALSE))="Optie","Optie",IF((VLOOKUP($E34,$O$17:$ED$23,AW$10,FALSE))="Optie","Optie",IF((VLOOKUP($D34,$O$24:$ED$33,AW$10,FALSE))="Nee","Nee",IF((VLOOKUP($E34,$O$17:$ED$23,AW$10,FALSE))= "Nee","Nee",IF((VLOOKUP($D34,$O$24:$ED$33,AW$10,FALSE))="Nvt","Nvt",IF((VLOOKUP($E34,$O$17:$ED$23,AW$10,FALSE))="Nvt","Nvt","Fout"))))))))</f>
        <v>Ja</v>
      </c>
      <c r="AX34" s="43" t="str">
        <f t="shared" si="8"/>
        <v>Ja</v>
      </c>
      <c r="AY34" s="43" t="str">
        <f t="shared" si="8"/>
        <v>Ja</v>
      </c>
      <c r="AZ34" s="43" t="str">
        <f t="shared" si="8"/>
        <v>Ja</v>
      </c>
      <c r="BA34" s="43" t="str">
        <f t="shared" si="8"/>
        <v>Ja</v>
      </c>
      <c r="BB34" s="43" t="str">
        <f t="shared" si="8"/>
        <v>Ja</v>
      </c>
      <c r="BC34" s="43" t="str">
        <f t="shared" si="8"/>
        <v>Ja</v>
      </c>
      <c r="BD34" s="43" t="str">
        <f t="shared" si="8"/>
        <v>Optie</v>
      </c>
      <c r="BE34" s="43" t="str">
        <f t="shared" si="8"/>
        <v>Ja</v>
      </c>
      <c r="BF34" s="43" t="str">
        <f t="shared" si="8"/>
        <v>Ja</v>
      </c>
      <c r="BG34" s="43" t="str">
        <f t="shared" ref="BG34:BP43" si="9">IF((VLOOKUP($D34,$O$24:$ED$33,BG$10,FALSE))="Ja","Ja",IF((VLOOKUP($E34,$O$17:$ED$23,BG$10,FALSE))="Ja","Ja",IF((VLOOKUP($D34,$O$24:$ED$33,BG$10,FALSE))="Optie","Optie",IF((VLOOKUP($E34,$O$17:$ED$23,BG$10,FALSE))="Optie","Optie",IF((VLOOKUP($D34,$O$24:$ED$33,BG$10,FALSE))="Nee","Nee",IF((VLOOKUP($E34,$O$17:$ED$23,BG$10,FALSE))= "Nee","Nee",IF((VLOOKUP($D34,$O$24:$ED$33,BG$10,FALSE))="Nvt","Nvt",IF((VLOOKUP($E34,$O$17:$ED$23,BG$10,FALSE))="Nvt","Nvt","Fout"))))))))</f>
        <v>Nee</v>
      </c>
      <c r="BH34" s="43" t="str">
        <f t="shared" si="9"/>
        <v>Ja</v>
      </c>
      <c r="BI34" s="43" t="str">
        <f t="shared" si="9"/>
        <v>Nee</v>
      </c>
      <c r="BJ34" s="43" t="str">
        <f t="shared" si="9"/>
        <v>Nvt</v>
      </c>
      <c r="BK34" s="43" t="str">
        <f t="shared" si="9"/>
        <v>Nvt</v>
      </c>
      <c r="BL34" s="43" t="str">
        <f t="shared" si="9"/>
        <v>Nvt</v>
      </c>
      <c r="BM34" s="43" t="str">
        <f t="shared" si="9"/>
        <v>Nvt</v>
      </c>
      <c r="BN34" s="43" t="str">
        <f t="shared" si="9"/>
        <v>Nvt</v>
      </c>
      <c r="BO34" s="43" t="str">
        <f t="shared" si="9"/>
        <v>Nvt</v>
      </c>
      <c r="BP34" s="43" t="str">
        <f t="shared" si="9"/>
        <v>Nvt</v>
      </c>
      <c r="BQ34" s="43" t="str">
        <f t="shared" ref="BQ34:BZ43" si="10">IF((VLOOKUP($D34,$O$24:$ED$33,BQ$10,FALSE))="Ja","Ja",IF((VLOOKUP($E34,$O$17:$ED$23,BQ$10,FALSE))="Ja","Ja",IF((VLOOKUP($D34,$O$24:$ED$33,BQ$10,FALSE))="Optie","Optie",IF((VLOOKUP($E34,$O$17:$ED$23,BQ$10,FALSE))="Optie","Optie",IF((VLOOKUP($D34,$O$24:$ED$33,BQ$10,FALSE))="Nee","Nee",IF((VLOOKUP($E34,$O$17:$ED$23,BQ$10,FALSE))= "Nee","Nee",IF((VLOOKUP($D34,$O$24:$ED$33,BQ$10,FALSE))="Nvt","Nvt",IF((VLOOKUP($E34,$O$17:$ED$23,BQ$10,FALSE))="Nvt","Nvt","Fout"))))))))</f>
        <v>Nvt</v>
      </c>
      <c r="BR34" s="43" t="str">
        <f t="shared" si="10"/>
        <v>Nvt</v>
      </c>
      <c r="BS34" s="43" t="str">
        <f t="shared" si="10"/>
        <v>Nvt</v>
      </c>
      <c r="BT34" s="43" t="str">
        <f t="shared" si="10"/>
        <v>Nvt</v>
      </c>
      <c r="BU34" s="43" t="str">
        <f t="shared" si="10"/>
        <v>Nvt</v>
      </c>
      <c r="BV34" s="43" t="str">
        <f t="shared" si="10"/>
        <v>Nvt</v>
      </c>
      <c r="BW34" s="43" t="str">
        <f t="shared" si="10"/>
        <v>Nvt</v>
      </c>
      <c r="BX34" s="43" t="str">
        <f t="shared" si="10"/>
        <v>Nvt</v>
      </c>
      <c r="BY34" s="43" t="str">
        <f t="shared" si="10"/>
        <v>Nvt</v>
      </c>
      <c r="BZ34" s="43" t="str">
        <f t="shared" si="10"/>
        <v>Nvt</v>
      </c>
      <c r="CA34" s="43" t="str">
        <f t="shared" ref="CA34:CJ43" si="11">IF((VLOOKUP($D34,$O$24:$ED$33,CA$10,FALSE))="Ja","Ja",IF((VLOOKUP($E34,$O$17:$ED$23,CA$10,FALSE))="Ja","Ja",IF((VLOOKUP($D34,$O$24:$ED$33,CA$10,FALSE))="Optie","Optie",IF((VLOOKUP($E34,$O$17:$ED$23,CA$10,FALSE))="Optie","Optie",IF((VLOOKUP($D34,$O$24:$ED$33,CA$10,FALSE))="Nee","Nee",IF((VLOOKUP($E34,$O$17:$ED$23,CA$10,FALSE))= "Nee","Nee",IF((VLOOKUP($D34,$O$24:$ED$33,CA$10,FALSE))="Nvt","Nvt",IF((VLOOKUP($E34,$O$17:$ED$23,CA$10,FALSE))="Nvt","Nvt","Fout"))))))))</f>
        <v>Nvt</v>
      </c>
      <c r="CB34" s="43" t="str">
        <f t="shared" si="11"/>
        <v>Ja</v>
      </c>
      <c r="CC34" s="43" t="str">
        <f t="shared" si="11"/>
        <v>Ja</v>
      </c>
      <c r="CD34" s="43" t="str">
        <f t="shared" si="11"/>
        <v>Ja</v>
      </c>
      <c r="CE34" s="43" t="str">
        <f t="shared" si="11"/>
        <v>Optie</v>
      </c>
      <c r="CF34" s="43" t="str">
        <f t="shared" si="11"/>
        <v>Ja</v>
      </c>
      <c r="CG34" s="43" t="str">
        <f t="shared" si="11"/>
        <v>Ja</v>
      </c>
      <c r="CH34" s="43" t="str">
        <f t="shared" si="11"/>
        <v>Ja</v>
      </c>
      <c r="CI34" s="43" t="str">
        <f t="shared" si="11"/>
        <v>Ja</v>
      </c>
      <c r="CJ34" s="43" t="str">
        <f t="shared" si="11"/>
        <v>Ja</v>
      </c>
      <c r="CK34" s="43" t="str">
        <f t="shared" ref="CK34:CT43" si="12">IF((VLOOKUP($D34,$O$24:$ED$33,CK$10,FALSE))="Ja","Ja",IF((VLOOKUP($E34,$O$17:$ED$23,CK$10,FALSE))="Ja","Ja",IF((VLOOKUP($D34,$O$24:$ED$33,CK$10,FALSE))="Optie","Optie",IF((VLOOKUP($E34,$O$17:$ED$23,CK$10,FALSE))="Optie","Optie",IF((VLOOKUP($D34,$O$24:$ED$33,CK$10,FALSE))="Nee","Nee",IF((VLOOKUP($E34,$O$17:$ED$23,CK$10,FALSE))= "Nee","Nee",IF((VLOOKUP($D34,$O$24:$ED$33,CK$10,FALSE))="Nvt","Nvt",IF((VLOOKUP($E34,$O$17:$ED$23,CK$10,FALSE))="Nvt","Nvt","Fout"))))))))</f>
        <v>Optie</v>
      </c>
      <c r="CL34" s="43" t="str">
        <f t="shared" si="12"/>
        <v>Ja</v>
      </c>
      <c r="CM34" s="43" t="str">
        <f t="shared" si="12"/>
        <v>Ja</v>
      </c>
      <c r="CN34" s="43" t="str">
        <f t="shared" si="12"/>
        <v>Ja</v>
      </c>
      <c r="CO34" s="43" t="str">
        <f t="shared" si="12"/>
        <v>Optie</v>
      </c>
      <c r="CP34" s="43" t="str">
        <f t="shared" si="12"/>
        <v>Nee</v>
      </c>
      <c r="CQ34" s="43" t="str">
        <f t="shared" si="12"/>
        <v>Nvt</v>
      </c>
      <c r="CR34" s="43" t="str">
        <f t="shared" si="12"/>
        <v>Nvt</v>
      </c>
      <c r="CS34" s="43" t="str">
        <f t="shared" si="12"/>
        <v>Nvt</v>
      </c>
      <c r="CT34" s="43" t="str">
        <f t="shared" si="12"/>
        <v>Nvt</v>
      </c>
      <c r="CU34" s="43" t="str">
        <f t="shared" ref="CU34:DD43" si="13">IF((VLOOKUP($D34,$O$24:$ED$33,CU$10,FALSE))="Ja","Ja",IF((VLOOKUP($E34,$O$17:$ED$23,CU$10,FALSE))="Ja","Ja",IF((VLOOKUP($D34,$O$24:$ED$33,CU$10,FALSE))="Optie","Optie",IF((VLOOKUP($E34,$O$17:$ED$23,CU$10,FALSE))="Optie","Optie",IF((VLOOKUP($D34,$O$24:$ED$33,CU$10,FALSE))="Nee","Nee",IF((VLOOKUP($E34,$O$17:$ED$23,CU$10,FALSE))= "Nee","Nee",IF((VLOOKUP($D34,$O$24:$ED$33,CU$10,FALSE))="Nvt","Nvt",IF((VLOOKUP($E34,$O$17:$ED$23,CU$10,FALSE))="Nvt","Nvt","Fout"))))))))</f>
        <v>Ja</v>
      </c>
      <c r="CV34" s="43" t="str">
        <f t="shared" si="13"/>
        <v>Ja</v>
      </c>
      <c r="CW34" s="43" t="str">
        <f t="shared" si="13"/>
        <v>Ja</v>
      </c>
      <c r="CX34" s="43" t="str">
        <f t="shared" si="13"/>
        <v>Optie</v>
      </c>
      <c r="CY34" s="43" t="str">
        <f t="shared" si="13"/>
        <v>Ja</v>
      </c>
      <c r="CZ34" s="43" t="str">
        <f t="shared" si="13"/>
        <v>Ja</v>
      </c>
      <c r="DA34" s="43" t="str">
        <f t="shared" si="13"/>
        <v>Ja</v>
      </c>
      <c r="DB34" s="43" t="str">
        <f t="shared" si="13"/>
        <v>Optie</v>
      </c>
      <c r="DC34" s="43" t="str">
        <f t="shared" si="13"/>
        <v>Ja</v>
      </c>
      <c r="DD34" s="43" t="str">
        <f t="shared" si="13"/>
        <v>Ja</v>
      </c>
      <c r="DE34" s="43" t="str">
        <f t="shared" ref="DE34:DN43" si="14">IF((VLOOKUP($D34,$O$24:$ED$33,DE$10,FALSE))="Ja","Ja",IF((VLOOKUP($E34,$O$17:$ED$23,DE$10,FALSE))="Ja","Ja",IF((VLOOKUP($D34,$O$24:$ED$33,DE$10,FALSE))="Optie","Optie",IF((VLOOKUP($E34,$O$17:$ED$23,DE$10,FALSE))="Optie","Optie",IF((VLOOKUP($D34,$O$24:$ED$33,DE$10,FALSE))="Nee","Nee",IF((VLOOKUP($E34,$O$17:$ED$23,DE$10,FALSE))= "Nee","Nee",IF((VLOOKUP($D34,$O$24:$ED$33,DE$10,FALSE))="Nvt","Nvt",IF((VLOOKUP($E34,$O$17:$ED$23,DE$10,FALSE))="Nvt","Nvt","Fout"))))))))</f>
        <v>Optie</v>
      </c>
      <c r="DF34" s="43" t="str">
        <f t="shared" si="14"/>
        <v>Ja</v>
      </c>
      <c r="DG34" s="43" t="str">
        <f t="shared" si="14"/>
        <v>Ja</v>
      </c>
      <c r="DH34" s="43" t="str">
        <f t="shared" si="14"/>
        <v>Ja</v>
      </c>
      <c r="DI34" s="43" t="str">
        <f t="shared" si="14"/>
        <v>Ja</v>
      </c>
      <c r="DJ34" s="43" t="str">
        <f t="shared" si="14"/>
        <v>Ja</v>
      </c>
      <c r="DK34" s="43" t="str">
        <f t="shared" si="14"/>
        <v>Optie</v>
      </c>
      <c r="DL34" s="43" t="str">
        <f t="shared" si="14"/>
        <v>Optie</v>
      </c>
      <c r="DM34" s="43" t="str">
        <f t="shared" si="14"/>
        <v>Optie</v>
      </c>
      <c r="DN34" s="43" t="str">
        <f t="shared" si="14"/>
        <v>Optie</v>
      </c>
      <c r="DO34" s="43" t="str">
        <f t="shared" ref="DO34:DX43" si="15">IF((VLOOKUP($D34,$O$24:$ED$33,DO$10,FALSE))="Ja","Ja",IF((VLOOKUP($E34,$O$17:$ED$23,DO$10,FALSE))="Ja","Ja",IF((VLOOKUP($D34,$O$24:$ED$33,DO$10,FALSE))="Optie","Optie",IF((VLOOKUP($E34,$O$17:$ED$23,DO$10,FALSE))="Optie","Optie",IF((VLOOKUP($D34,$O$24:$ED$33,DO$10,FALSE))="Nee","Nee",IF((VLOOKUP($E34,$O$17:$ED$23,DO$10,FALSE))= "Nee","Nee",IF((VLOOKUP($D34,$O$24:$ED$33,DO$10,FALSE))="Nvt","Nvt",IF((VLOOKUP($E34,$O$17:$ED$23,DO$10,FALSE))="Nvt","Nvt","Fout"))))))))</f>
        <v>Nee</v>
      </c>
      <c r="DP34" s="43" t="str">
        <f t="shared" si="15"/>
        <v>Optie</v>
      </c>
      <c r="DQ34" s="43" t="str">
        <f t="shared" si="15"/>
        <v>Ja</v>
      </c>
      <c r="DR34" s="43" t="str">
        <f t="shared" si="15"/>
        <v>Ja</v>
      </c>
      <c r="DS34" s="43" t="str">
        <f t="shared" si="15"/>
        <v>Ja</v>
      </c>
      <c r="DT34" s="43" t="str">
        <f t="shared" si="15"/>
        <v>Ja</v>
      </c>
      <c r="DU34" s="43" t="str">
        <f t="shared" si="15"/>
        <v>Optie</v>
      </c>
      <c r="DV34" s="43" t="str">
        <f t="shared" si="15"/>
        <v>Ja</v>
      </c>
      <c r="DW34" s="43" t="str">
        <f t="shared" si="15"/>
        <v>Ja</v>
      </c>
      <c r="DX34" s="43" t="str">
        <f t="shared" si="15"/>
        <v>Ja</v>
      </c>
      <c r="DY34" s="43" t="str">
        <f t="shared" ref="DY34:ED43" si="16">IF((VLOOKUP($D34,$O$24:$ED$33,DY$10,FALSE))="Ja","Ja",IF((VLOOKUP($E34,$O$17:$ED$23,DY$10,FALSE))="Ja","Ja",IF((VLOOKUP($D34,$O$24:$ED$33,DY$10,FALSE))="Optie","Optie",IF((VLOOKUP($E34,$O$17:$ED$23,DY$10,FALSE))="Optie","Optie",IF((VLOOKUP($D34,$O$24:$ED$33,DY$10,FALSE))="Nee","Nee",IF((VLOOKUP($E34,$O$17:$ED$23,DY$10,FALSE))= "Nee","Nee",IF((VLOOKUP($D34,$O$24:$ED$33,DY$10,FALSE))="Nvt","Nvt",IF((VLOOKUP($E34,$O$17:$ED$23,DY$10,FALSE))="Nvt","Nvt","Fout"))))))))</f>
        <v>Ja</v>
      </c>
      <c r="DZ34" s="43" t="str">
        <f t="shared" si="16"/>
        <v>Ja</v>
      </c>
      <c r="EA34" s="43" t="str">
        <f t="shared" si="16"/>
        <v>Ja</v>
      </c>
      <c r="EB34" s="43" t="str">
        <f t="shared" si="16"/>
        <v>Ja</v>
      </c>
      <c r="EC34" s="43" t="str">
        <f t="shared" si="16"/>
        <v>Ja</v>
      </c>
      <c r="ED34" s="43" t="str">
        <f t="shared" si="16"/>
        <v>Nee</v>
      </c>
    </row>
    <row r="35" spans="1:134" x14ac:dyDescent="0.3">
      <c r="A35" s="43"/>
      <c r="B35" s="47" t="s">
        <v>815</v>
      </c>
      <c r="C35" s="47" t="s">
        <v>494</v>
      </c>
      <c r="D35" s="43" t="s">
        <v>334</v>
      </c>
      <c r="E35" s="45" t="s">
        <v>494</v>
      </c>
      <c r="F35" s="43" t="s">
        <v>432</v>
      </c>
      <c r="G35" s="43" t="s">
        <v>495</v>
      </c>
      <c r="H35" s="43" t="s">
        <v>497</v>
      </c>
      <c r="I35" s="119" t="s">
        <v>337</v>
      </c>
      <c r="J35" s="119" t="s">
        <v>827</v>
      </c>
      <c r="K35" s="119" t="s">
        <v>840</v>
      </c>
      <c r="L35" s="50">
        <v>2</v>
      </c>
      <c r="M35" s="119"/>
      <c r="N35" s="119"/>
      <c r="O35" s="119"/>
      <c r="P35" s="129" t="s">
        <v>507</v>
      </c>
      <c r="Q35" s="43" t="str">
        <f t="shared" si="5"/>
        <v>Ja</v>
      </c>
      <c r="R35" s="43" t="str">
        <f t="shared" si="5"/>
        <v>Ja</v>
      </c>
      <c r="S35" s="43" t="str">
        <f t="shared" si="5"/>
        <v>Optie</v>
      </c>
      <c r="T35" s="43" t="str">
        <f t="shared" si="5"/>
        <v>Ja</v>
      </c>
      <c r="U35" s="43" t="str">
        <f t="shared" si="5"/>
        <v>Ja</v>
      </c>
      <c r="V35" s="43" t="str">
        <f t="shared" si="5"/>
        <v>Ja</v>
      </c>
      <c r="W35" s="43" t="str">
        <f t="shared" si="5"/>
        <v>Nee</v>
      </c>
      <c r="X35" s="43" t="str">
        <f t="shared" si="5"/>
        <v>Ja</v>
      </c>
      <c r="Y35" s="43" t="str">
        <f t="shared" si="5"/>
        <v>Nee</v>
      </c>
      <c r="Z35" s="43" t="str">
        <f t="shared" si="5"/>
        <v>Nee</v>
      </c>
      <c r="AA35" s="43" t="str">
        <f t="shared" si="6"/>
        <v>Optie</v>
      </c>
      <c r="AB35" s="43" t="str">
        <f t="shared" si="6"/>
        <v>Ja</v>
      </c>
      <c r="AC35" s="43" t="str">
        <f t="shared" si="6"/>
        <v>Ja</v>
      </c>
      <c r="AD35" s="43" t="str">
        <f t="shared" si="6"/>
        <v>Nee</v>
      </c>
      <c r="AE35" s="43" t="str">
        <f t="shared" si="6"/>
        <v>Ja</v>
      </c>
      <c r="AF35" s="43" t="str">
        <f t="shared" si="6"/>
        <v>Ja</v>
      </c>
      <c r="AG35" s="43" t="str">
        <f t="shared" si="6"/>
        <v>Optie</v>
      </c>
      <c r="AH35" s="43" t="str">
        <f t="shared" si="6"/>
        <v>Ja</v>
      </c>
      <c r="AI35" s="43" t="str">
        <f t="shared" si="6"/>
        <v>Ja</v>
      </c>
      <c r="AJ35" s="43" t="str">
        <f t="shared" si="6"/>
        <v>Nvt</v>
      </c>
      <c r="AK35" s="43" t="str">
        <f t="shared" si="6"/>
        <v>Nvt</v>
      </c>
      <c r="AL35" s="129" t="s">
        <v>878</v>
      </c>
      <c r="AM35" s="43" t="str">
        <f t="shared" si="7"/>
        <v>Ja</v>
      </c>
      <c r="AN35" s="43" t="str">
        <f t="shared" si="7"/>
        <v>Ja</v>
      </c>
      <c r="AO35" s="43" t="str">
        <f t="shared" si="7"/>
        <v>Optie</v>
      </c>
      <c r="AP35" s="43" t="str">
        <f t="shared" si="7"/>
        <v>Ja</v>
      </c>
      <c r="AQ35" s="43" t="str">
        <f t="shared" si="7"/>
        <v>Ja</v>
      </c>
      <c r="AR35" s="43" t="str">
        <f t="shared" si="7"/>
        <v>Ja</v>
      </c>
      <c r="AS35" s="43" t="str">
        <f t="shared" si="7"/>
        <v>Nee</v>
      </c>
      <c r="AT35" s="43" t="str">
        <f t="shared" si="7"/>
        <v>Ja</v>
      </c>
      <c r="AU35" s="43" t="str">
        <f t="shared" si="7"/>
        <v>Nee</v>
      </c>
      <c r="AV35" s="43" t="str">
        <f t="shared" si="7"/>
        <v>Nee</v>
      </c>
      <c r="AW35" s="43" t="str">
        <f t="shared" si="8"/>
        <v>Ja</v>
      </c>
      <c r="AX35" s="43" t="str">
        <f t="shared" si="8"/>
        <v>Ja</v>
      </c>
      <c r="AY35" s="43" t="str">
        <f t="shared" si="8"/>
        <v>Ja</v>
      </c>
      <c r="AZ35" s="43" t="str">
        <f t="shared" si="8"/>
        <v>Ja</v>
      </c>
      <c r="BA35" s="43" t="str">
        <f t="shared" si="8"/>
        <v>Ja</v>
      </c>
      <c r="BB35" s="43" t="str">
        <f t="shared" si="8"/>
        <v>Ja</v>
      </c>
      <c r="BC35" s="43" t="str">
        <f t="shared" si="8"/>
        <v>Ja</v>
      </c>
      <c r="BD35" s="43" t="str">
        <f t="shared" si="8"/>
        <v>Optie</v>
      </c>
      <c r="BE35" s="43" t="str">
        <f t="shared" si="8"/>
        <v>Ja</v>
      </c>
      <c r="BF35" s="43" t="str">
        <f t="shared" si="8"/>
        <v>Ja</v>
      </c>
      <c r="BG35" s="43" t="str">
        <f t="shared" si="9"/>
        <v>Nee</v>
      </c>
      <c r="BH35" s="43" t="str">
        <f t="shared" si="9"/>
        <v>Ja</v>
      </c>
      <c r="BI35" s="43" t="str">
        <f t="shared" si="9"/>
        <v>Nee</v>
      </c>
      <c r="BJ35" s="43" t="str">
        <f t="shared" si="9"/>
        <v>Nvt</v>
      </c>
      <c r="BK35" s="43" t="str">
        <f t="shared" si="9"/>
        <v>Nvt</v>
      </c>
      <c r="BL35" s="43" t="str">
        <f t="shared" si="9"/>
        <v>Nvt</v>
      </c>
      <c r="BM35" s="43" t="str">
        <f t="shared" si="9"/>
        <v>Nvt</v>
      </c>
      <c r="BN35" s="43" t="str">
        <f t="shared" si="9"/>
        <v>Nvt</v>
      </c>
      <c r="BO35" s="43" t="str">
        <f t="shared" si="9"/>
        <v>Nvt</v>
      </c>
      <c r="BP35" s="43" t="str">
        <f t="shared" si="9"/>
        <v>Nvt</v>
      </c>
      <c r="BQ35" s="43" t="str">
        <f t="shared" si="10"/>
        <v>Nvt</v>
      </c>
      <c r="BR35" s="43" t="str">
        <f t="shared" si="10"/>
        <v>Nvt</v>
      </c>
      <c r="BS35" s="43" t="str">
        <f t="shared" si="10"/>
        <v>Nvt</v>
      </c>
      <c r="BT35" s="43" t="str">
        <f t="shared" si="10"/>
        <v>Nvt</v>
      </c>
      <c r="BU35" s="43" t="str">
        <f t="shared" si="10"/>
        <v>Nvt</v>
      </c>
      <c r="BV35" s="43" t="str">
        <f t="shared" si="10"/>
        <v>Nvt</v>
      </c>
      <c r="BW35" s="43" t="str">
        <f t="shared" si="10"/>
        <v>Nvt</v>
      </c>
      <c r="BX35" s="43" t="str">
        <f t="shared" si="10"/>
        <v>Nvt</v>
      </c>
      <c r="BY35" s="43" t="str">
        <f t="shared" si="10"/>
        <v>Nvt</v>
      </c>
      <c r="BZ35" s="43" t="str">
        <f t="shared" si="10"/>
        <v>Nvt</v>
      </c>
      <c r="CA35" s="43" t="str">
        <f t="shared" si="11"/>
        <v>Nvt</v>
      </c>
      <c r="CB35" s="43" t="str">
        <f t="shared" si="11"/>
        <v>Ja</v>
      </c>
      <c r="CC35" s="43" t="str">
        <f t="shared" si="11"/>
        <v>Ja</v>
      </c>
      <c r="CD35" s="43" t="str">
        <f t="shared" si="11"/>
        <v>Ja</v>
      </c>
      <c r="CE35" s="43" t="str">
        <f t="shared" si="11"/>
        <v>Optie</v>
      </c>
      <c r="CF35" s="43" t="str">
        <f t="shared" si="11"/>
        <v>Ja</v>
      </c>
      <c r="CG35" s="43" t="str">
        <f t="shared" si="11"/>
        <v>Ja</v>
      </c>
      <c r="CH35" s="43" t="str">
        <f t="shared" si="11"/>
        <v>Ja</v>
      </c>
      <c r="CI35" s="43" t="str">
        <f t="shared" si="11"/>
        <v>Ja</v>
      </c>
      <c r="CJ35" s="43" t="str">
        <f t="shared" si="11"/>
        <v>Ja</v>
      </c>
      <c r="CK35" s="43" t="str">
        <f t="shared" si="12"/>
        <v>Optie</v>
      </c>
      <c r="CL35" s="43" t="str">
        <f t="shared" si="12"/>
        <v>Ja</v>
      </c>
      <c r="CM35" s="43" t="str">
        <f t="shared" si="12"/>
        <v>Ja</v>
      </c>
      <c r="CN35" s="43" t="str">
        <f t="shared" si="12"/>
        <v>Ja</v>
      </c>
      <c r="CO35" s="43" t="str">
        <f t="shared" si="12"/>
        <v>Optie</v>
      </c>
      <c r="CP35" s="43" t="str">
        <f t="shared" si="12"/>
        <v>Nee</v>
      </c>
      <c r="CQ35" s="43" t="str">
        <f t="shared" si="12"/>
        <v>Nvt</v>
      </c>
      <c r="CR35" s="43" t="str">
        <f t="shared" si="12"/>
        <v>Nvt</v>
      </c>
      <c r="CS35" s="43" t="str">
        <f t="shared" si="12"/>
        <v>Nvt</v>
      </c>
      <c r="CT35" s="43" t="str">
        <f t="shared" si="12"/>
        <v>Nvt</v>
      </c>
      <c r="CU35" s="43" t="str">
        <f t="shared" si="13"/>
        <v>Ja</v>
      </c>
      <c r="CV35" s="43" t="str">
        <f t="shared" si="13"/>
        <v>Ja</v>
      </c>
      <c r="CW35" s="43" t="str">
        <f t="shared" si="13"/>
        <v>Ja</v>
      </c>
      <c r="CX35" s="43" t="str">
        <f t="shared" si="13"/>
        <v>Optie</v>
      </c>
      <c r="CY35" s="43" t="str">
        <f t="shared" si="13"/>
        <v>Ja</v>
      </c>
      <c r="CZ35" s="43" t="str">
        <f t="shared" si="13"/>
        <v>Ja</v>
      </c>
      <c r="DA35" s="43" t="str">
        <f t="shared" si="13"/>
        <v>Ja</v>
      </c>
      <c r="DB35" s="43" t="str">
        <f t="shared" si="13"/>
        <v>Optie</v>
      </c>
      <c r="DC35" s="43" t="str">
        <f t="shared" si="13"/>
        <v>Ja</v>
      </c>
      <c r="DD35" s="43" t="str">
        <f t="shared" si="13"/>
        <v>Ja</v>
      </c>
      <c r="DE35" s="43" t="str">
        <f t="shared" si="14"/>
        <v>Optie</v>
      </c>
      <c r="DF35" s="43" t="str">
        <f t="shared" si="14"/>
        <v>Ja</v>
      </c>
      <c r="DG35" s="43" t="str">
        <f t="shared" si="14"/>
        <v>Ja</v>
      </c>
      <c r="DH35" s="43" t="str">
        <f t="shared" si="14"/>
        <v>Ja</v>
      </c>
      <c r="DI35" s="43" t="str">
        <f t="shared" si="14"/>
        <v>Ja</v>
      </c>
      <c r="DJ35" s="43" t="str">
        <f t="shared" si="14"/>
        <v>Ja</v>
      </c>
      <c r="DK35" s="43" t="str">
        <f t="shared" si="14"/>
        <v>Optie</v>
      </c>
      <c r="DL35" s="43" t="str">
        <f t="shared" si="14"/>
        <v>Optie</v>
      </c>
      <c r="DM35" s="43" t="str">
        <f t="shared" si="14"/>
        <v>Optie</v>
      </c>
      <c r="DN35" s="43" t="str">
        <f t="shared" si="14"/>
        <v>Optie</v>
      </c>
      <c r="DO35" s="43" t="str">
        <f t="shared" si="15"/>
        <v>Nee</v>
      </c>
      <c r="DP35" s="43" t="str">
        <f t="shared" si="15"/>
        <v>Optie</v>
      </c>
      <c r="DQ35" s="43" t="str">
        <f t="shared" si="15"/>
        <v>Ja</v>
      </c>
      <c r="DR35" s="43" t="str">
        <f t="shared" si="15"/>
        <v>Ja</v>
      </c>
      <c r="DS35" s="43" t="str">
        <f t="shared" si="15"/>
        <v>Ja</v>
      </c>
      <c r="DT35" s="43" t="str">
        <f t="shared" si="15"/>
        <v>Ja</v>
      </c>
      <c r="DU35" s="43" t="str">
        <f t="shared" si="15"/>
        <v>Optie</v>
      </c>
      <c r="DV35" s="43" t="str">
        <f t="shared" si="15"/>
        <v>Ja</v>
      </c>
      <c r="DW35" s="43" t="str">
        <f t="shared" si="15"/>
        <v>Ja</v>
      </c>
      <c r="DX35" s="43" t="str">
        <f t="shared" si="15"/>
        <v>Ja</v>
      </c>
      <c r="DY35" s="43" t="str">
        <f t="shared" si="16"/>
        <v>Ja</v>
      </c>
      <c r="DZ35" s="43" t="str">
        <f t="shared" si="16"/>
        <v>Ja</v>
      </c>
      <c r="EA35" s="43" t="str">
        <f t="shared" si="16"/>
        <v>Ja</v>
      </c>
      <c r="EB35" s="43" t="str">
        <f t="shared" si="16"/>
        <v>Ja</v>
      </c>
      <c r="EC35" s="43" t="str">
        <f t="shared" si="16"/>
        <v>Ja</v>
      </c>
      <c r="ED35" s="43" t="str">
        <f t="shared" si="16"/>
        <v>Nee</v>
      </c>
    </row>
    <row r="36" spans="1:134" x14ac:dyDescent="0.3">
      <c r="A36" s="43"/>
      <c r="B36" s="47" t="s">
        <v>816</v>
      </c>
      <c r="C36" s="47" t="s">
        <v>494</v>
      </c>
      <c r="D36" s="43" t="s">
        <v>334</v>
      </c>
      <c r="E36" s="45" t="s">
        <v>494</v>
      </c>
      <c r="F36" s="43" t="s">
        <v>337</v>
      </c>
      <c r="G36" s="43" t="s">
        <v>495</v>
      </c>
      <c r="H36" s="43" t="s">
        <v>497</v>
      </c>
      <c r="I36" s="119" t="s">
        <v>337</v>
      </c>
      <c r="J36" s="119" t="s">
        <v>828</v>
      </c>
      <c r="K36" s="119" t="s">
        <v>840</v>
      </c>
      <c r="L36" s="50">
        <v>5</v>
      </c>
      <c r="M36" s="119"/>
      <c r="N36" s="119"/>
      <c r="O36" s="119"/>
      <c r="P36" s="129" t="s">
        <v>507</v>
      </c>
      <c r="Q36" s="43" t="str">
        <f t="shared" si="5"/>
        <v>Ja</v>
      </c>
      <c r="R36" s="43" t="str">
        <f t="shared" si="5"/>
        <v>Ja</v>
      </c>
      <c r="S36" s="43" t="str">
        <f t="shared" si="5"/>
        <v>Optie</v>
      </c>
      <c r="T36" s="43" t="str">
        <f t="shared" si="5"/>
        <v>Ja</v>
      </c>
      <c r="U36" s="43" t="str">
        <f t="shared" si="5"/>
        <v>Ja</v>
      </c>
      <c r="V36" s="43" t="str">
        <f t="shared" si="5"/>
        <v>Ja</v>
      </c>
      <c r="W36" s="43" t="str">
        <f t="shared" si="5"/>
        <v>Nee</v>
      </c>
      <c r="X36" s="43" t="str">
        <f t="shared" si="5"/>
        <v>Ja</v>
      </c>
      <c r="Y36" s="43" t="str">
        <f t="shared" si="5"/>
        <v>Nee</v>
      </c>
      <c r="Z36" s="43" t="str">
        <f t="shared" si="5"/>
        <v>Nee</v>
      </c>
      <c r="AA36" s="43" t="str">
        <f t="shared" si="6"/>
        <v>Optie</v>
      </c>
      <c r="AB36" s="43" t="str">
        <f t="shared" si="6"/>
        <v>Ja</v>
      </c>
      <c r="AC36" s="43" t="str">
        <f t="shared" si="6"/>
        <v>Ja</v>
      </c>
      <c r="AD36" s="43" t="str">
        <f t="shared" si="6"/>
        <v>Nee</v>
      </c>
      <c r="AE36" s="43" t="str">
        <f t="shared" si="6"/>
        <v>Ja</v>
      </c>
      <c r="AF36" s="43" t="str">
        <f t="shared" si="6"/>
        <v>Ja</v>
      </c>
      <c r="AG36" s="43" t="str">
        <f t="shared" si="6"/>
        <v>Optie</v>
      </c>
      <c r="AH36" s="43" t="str">
        <f t="shared" si="6"/>
        <v>Ja</v>
      </c>
      <c r="AI36" s="43" t="str">
        <f t="shared" si="6"/>
        <v>Ja</v>
      </c>
      <c r="AJ36" s="43" t="str">
        <f t="shared" si="6"/>
        <v>Nvt</v>
      </c>
      <c r="AK36" s="43" t="str">
        <f t="shared" si="6"/>
        <v>Nvt</v>
      </c>
      <c r="AL36" s="129" t="s">
        <v>878</v>
      </c>
      <c r="AM36" s="43" t="str">
        <f t="shared" si="7"/>
        <v>Ja</v>
      </c>
      <c r="AN36" s="43" t="str">
        <f t="shared" si="7"/>
        <v>Ja</v>
      </c>
      <c r="AO36" s="43" t="str">
        <f t="shared" si="7"/>
        <v>Optie</v>
      </c>
      <c r="AP36" s="43" t="str">
        <f t="shared" si="7"/>
        <v>Ja</v>
      </c>
      <c r="AQ36" s="43" t="str">
        <f t="shared" si="7"/>
        <v>Ja</v>
      </c>
      <c r="AR36" s="43" t="str">
        <f t="shared" si="7"/>
        <v>Ja</v>
      </c>
      <c r="AS36" s="43" t="str">
        <f t="shared" si="7"/>
        <v>Nee</v>
      </c>
      <c r="AT36" s="43" t="str">
        <f t="shared" si="7"/>
        <v>Ja</v>
      </c>
      <c r="AU36" s="43" t="str">
        <f t="shared" si="7"/>
        <v>Nee</v>
      </c>
      <c r="AV36" s="43" t="str">
        <f t="shared" si="7"/>
        <v>Nee</v>
      </c>
      <c r="AW36" s="43" t="str">
        <f t="shared" si="8"/>
        <v>Ja</v>
      </c>
      <c r="AX36" s="43" t="str">
        <f t="shared" si="8"/>
        <v>Ja</v>
      </c>
      <c r="AY36" s="43" t="str">
        <f t="shared" si="8"/>
        <v>Ja</v>
      </c>
      <c r="AZ36" s="43" t="str">
        <f t="shared" si="8"/>
        <v>Ja</v>
      </c>
      <c r="BA36" s="43" t="str">
        <f t="shared" si="8"/>
        <v>Ja</v>
      </c>
      <c r="BB36" s="43" t="str">
        <f t="shared" si="8"/>
        <v>Ja</v>
      </c>
      <c r="BC36" s="43" t="str">
        <f t="shared" si="8"/>
        <v>Ja</v>
      </c>
      <c r="BD36" s="43" t="str">
        <f t="shared" si="8"/>
        <v>Optie</v>
      </c>
      <c r="BE36" s="43" t="str">
        <f t="shared" si="8"/>
        <v>Ja</v>
      </c>
      <c r="BF36" s="43" t="str">
        <f t="shared" si="8"/>
        <v>Ja</v>
      </c>
      <c r="BG36" s="43" t="str">
        <f t="shared" si="9"/>
        <v>Nee</v>
      </c>
      <c r="BH36" s="43" t="str">
        <f t="shared" si="9"/>
        <v>Ja</v>
      </c>
      <c r="BI36" s="43" t="str">
        <f t="shared" si="9"/>
        <v>Nee</v>
      </c>
      <c r="BJ36" s="43" t="str">
        <f t="shared" si="9"/>
        <v>Nvt</v>
      </c>
      <c r="BK36" s="43" t="str">
        <f t="shared" si="9"/>
        <v>Nvt</v>
      </c>
      <c r="BL36" s="43" t="str">
        <f t="shared" si="9"/>
        <v>Nvt</v>
      </c>
      <c r="BM36" s="43" t="str">
        <f t="shared" si="9"/>
        <v>Nvt</v>
      </c>
      <c r="BN36" s="43" t="str">
        <f t="shared" si="9"/>
        <v>Nvt</v>
      </c>
      <c r="BO36" s="43" t="str">
        <f t="shared" si="9"/>
        <v>Nvt</v>
      </c>
      <c r="BP36" s="43" t="str">
        <f t="shared" si="9"/>
        <v>Nvt</v>
      </c>
      <c r="BQ36" s="43" t="str">
        <f t="shared" si="10"/>
        <v>Nvt</v>
      </c>
      <c r="BR36" s="43" t="str">
        <f t="shared" si="10"/>
        <v>Nvt</v>
      </c>
      <c r="BS36" s="43" t="str">
        <f t="shared" si="10"/>
        <v>Nvt</v>
      </c>
      <c r="BT36" s="43" t="str">
        <f t="shared" si="10"/>
        <v>Nvt</v>
      </c>
      <c r="BU36" s="43" t="str">
        <f t="shared" si="10"/>
        <v>Nvt</v>
      </c>
      <c r="BV36" s="43" t="str">
        <f t="shared" si="10"/>
        <v>Nvt</v>
      </c>
      <c r="BW36" s="43" t="str">
        <f t="shared" si="10"/>
        <v>Nvt</v>
      </c>
      <c r="BX36" s="43" t="str">
        <f t="shared" si="10"/>
        <v>Nvt</v>
      </c>
      <c r="BY36" s="43" t="str">
        <f t="shared" si="10"/>
        <v>Nvt</v>
      </c>
      <c r="BZ36" s="43" t="str">
        <f t="shared" si="10"/>
        <v>Nvt</v>
      </c>
      <c r="CA36" s="43" t="str">
        <f t="shared" si="11"/>
        <v>Nvt</v>
      </c>
      <c r="CB36" s="43" t="str">
        <f t="shared" si="11"/>
        <v>Ja</v>
      </c>
      <c r="CC36" s="43" t="str">
        <f t="shared" si="11"/>
        <v>Ja</v>
      </c>
      <c r="CD36" s="43" t="str">
        <f t="shared" si="11"/>
        <v>Ja</v>
      </c>
      <c r="CE36" s="43" t="str">
        <f t="shared" si="11"/>
        <v>Optie</v>
      </c>
      <c r="CF36" s="43" t="str">
        <f t="shared" si="11"/>
        <v>Ja</v>
      </c>
      <c r="CG36" s="43" t="str">
        <f t="shared" si="11"/>
        <v>Ja</v>
      </c>
      <c r="CH36" s="43" t="str">
        <f t="shared" si="11"/>
        <v>Ja</v>
      </c>
      <c r="CI36" s="43" t="str">
        <f t="shared" si="11"/>
        <v>Ja</v>
      </c>
      <c r="CJ36" s="43" t="str">
        <f t="shared" si="11"/>
        <v>Ja</v>
      </c>
      <c r="CK36" s="43" t="str">
        <f t="shared" si="12"/>
        <v>Optie</v>
      </c>
      <c r="CL36" s="43" t="str">
        <f t="shared" si="12"/>
        <v>Ja</v>
      </c>
      <c r="CM36" s="43" t="str">
        <f t="shared" si="12"/>
        <v>Ja</v>
      </c>
      <c r="CN36" s="43" t="str">
        <f t="shared" si="12"/>
        <v>Ja</v>
      </c>
      <c r="CO36" s="43" t="str">
        <f t="shared" si="12"/>
        <v>Optie</v>
      </c>
      <c r="CP36" s="43" t="str">
        <f t="shared" si="12"/>
        <v>Nee</v>
      </c>
      <c r="CQ36" s="43" t="str">
        <f t="shared" si="12"/>
        <v>Nvt</v>
      </c>
      <c r="CR36" s="43" t="str">
        <f t="shared" si="12"/>
        <v>Nvt</v>
      </c>
      <c r="CS36" s="43" t="str">
        <f t="shared" si="12"/>
        <v>Nvt</v>
      </c>
      <c r="CT36" s="43" t="str">
        <f t="shared" si="12"/>
        <v>Nvt</v>
      </c>
      <c r="CU36" s="43" t="str">
        <f t="shared" si="13"/>
        <v>Ja</v>
      </c>
      <c r="CV36" s="43" t="str">
        <f t="shared" si="13"/>
        <v>Ja</v>
      </c>
      <c r="CW36" s="43" t="str">
        <f t="shared" si="13"/>
        <v>Ja</v>
      </c>
      <c r="CX36" s="43" t="str">
        <f t="shared" si="13"/>
        <v>Optie</v>
      </c>
      <c r="CY36" s="43" t="str">
        <f t="shared" si="13"/>
        <v>Ja</v>
      </c>
      <c r="CZ36" s="43" t="str">
        <f t="shared" si="13"/>
        <v>Ja</v>
      </c>
      <c r="DA36" s="43" t="str">
        <f t="shared" si="13"/>
        <v>Ja</v>
      </c>
      <c r="DB36" s="43" t="str">
        <f t="shared" si="13"/>
        <v>Optie</v>
      </c>
      <c r="DC36" s="43" t="str">
        <f t="shared" si="13"/>
        <v>Ja</v>
      </c>
      <c r="DD36" s="43" t="str">
        <f t="shared" si="13"/>
        <v>Ja</v>
      </c>
      <c r="DE36" s="43" t="str">
        <f t="shared" si="14"/>
        <v>Optie</v>
      </c>
      <c r="DF36" s="43" t="str">
        <f t="shared" si="14"/>
        <v>Ja</v>
      </c>
      <c r="DG36" s="43" t="str">
        <f t="shared" si="14"/>
        <v>Ja</v>
      </c>
      <c r="DH36" s="43" t="str">
        <f t="shared" si="14"/>
        <v>Ja</v>
      </c>
      <c r="DI36" s="43" t="str">
        <f t="shared" si="14"/>
        <v>Ja</v>
      </c>
      <c r="DJ36" s="43" t="str">
        <f t="shared" si="14"/>
        <v>Ja</v>
      </c>
      <c r="DK36" s="43" t="str">
        <f t="shared" si="14"/>
        <v>Optie</v>
      </c>
      <c r="DL36" s="43" t="str">
        <f t="shared" si="14"/>
        <v>Optie</v>
      </c>
      <c r="DM36" s="43" t="str">
        <f t="shared" si="14"/>
        <v>Optie</v>
      </c>
      <c r="DN36" s="43" t="str">
        <f t="shared" si="14"/>
        <v>Optie</v>
      </c>
      <c r="DO36" s="43" t="str">
        <f t="shared" si="15"/>
        <v>Nee</v>
      </c>
      <c r="DP36" s="43" t="str">
        <f t="shared" si="15"/>
        <v>Optie</v>
      </c>
      <c r="DQ36" s="43" t="str">
        <f t="shared" si="15"/>
        <v>Ja</v>
      </c>
      <c r="DR36" s="43" t="str">
        <f t="shared" si="15"/>
        <v>Ja</v>
      </c>
      <c r="DS36" s="43" t="str">
        <f t="shared" si="15"/>
        <v>Ja</v>
      </c>
      <c r="DT36" s="43" t="str">
        <f t="shared" si="15"/>
        <v>Ja</v>
      </c>
      <c r="DU36" s="43" t="str">
        <f t="shared" si="15"/>
        <v>Optie</v>
      </c>
      <c r="DV36" s="43" t="str">
        <f t="shared" si="15"/>
        <v>Ja</v>
      </c>
      <c r="DW36" s="43" t="str">
        <f t="shared" si="15"/>
        <v>Ja</v>
      </c>
      <c r="DX36" s="43" t="str">
        <f t="shared" si="15"/>
        <v>Ja</v>
      </c>
      <c r="DY36" s="43" t="str">
        <f t="shared" si="16"/>
        <v>Ja</v>
      </c>
      <c r="DZ36" s="43" t="str">
        <f t="shared" si="16"/>
        <v>Ja</v>
      </c>
      <c r="EA36" s="43" t="str">
        <f t="shared" si="16"/>
        <v>Ja</v>
      </c>
      <c r="EB36" s="43" t="str">
        <f t="shared" si="16"/>
        <v>Ja</v>
      </c>
      <c r="EC36" s="43" t="str">
        <f t="shared" si="16"/>
        <v>Ja</v>
      </c>
      <c r="ED36" s="43" t="str">
        <f t="shared" si="16"/>
        <v>Nee</v>
      </c>
    </row>
    <row r="37" spans="1:134" x14ac:dyDescent="0.3">
      <c r="A37" s="45"/>
      <c r="B37" s="47" t="s">
        <v>564</v>
      </c>
      <c r="C37" s="47" t="s">
        <v>494</v>
      </c>
      <c r="D37" s="45" t="s">
        <v>328</v>
      </c>
      <c r="E37" s="43" t="s">
        <v>494</v>
      </c>
      <c r="F37" s="45" t="s">
        <v>432</v>
      </c>
      <c r="G37" s="43" t="s">
        <v>495</v>
      </c>
      <c r="H37" s="43" t="s">
        <v>497</v>
      </c>
      <c r="I37" s="119" t="s">
        <v>337</v>
      </c>
      <c r="J37" s="119" t="s">
        <v>827</v>
      </c>
      <c r="K37" s="119" t="s">
        <v>839</v>
      </c>
      <c r="L37" s="50">
        <v>1</v>
      </c>
      <c r="M37" s="119"/>
      <c r="N37" s="119"/>
      <c r="O37" s="119"/>
      <c r="P37" s="129" t="s">
        <v>507</v>
      </c>
      <c r="Q37" s="43" t="str">
        <f t="shared" si="5"/>
        <v>Ja</v>
      </c>
      <c r="R37" s="43" t="str">
        <f t="shared" si="5"/>
        <v>Ja</v>
      </c>
      <c r="S37" s="43" t="str">
        <f t="shared" si="5"/>
        <v>Optie</v>
      </c>
      <c r="T37" s="43" t="str">
        <f t="shared" si="5"/>
        <v>Ja</v>
      </c>
      <c r="U37" s="43" t="str">
        <f t="shared" si="5"/>
        <v>Ja</v>
      </c>
      <c r="V37" s="43" t="str">
        <f t="shared" si="5"/>
        <v>Ja</v>
      </c>
      <c r="W37" s="43" t="str">
        <f t="shared" si="5"/>
        <v>Nee</v>
      </c>
      <c r="X37" s="43" t="str">
        <f t="shared" si="5"/>
        <v>Ja</v>
      </c>
      <c r="Y37" s="43" t="str">
        <f t="shared" si="5"/>
        <v>Nee</v>
      </c>
      <c r="Z37" s="43" t="str">
        <f t="shared" si="5"/>
        <v>Nee</v>
      </c>
      <c r="AA37" s="43" t="str">
        <f t="shared" si="6"/>
        <v>Optie</v>
      </c>
      <c r="AB37" s="43" t="str">
        <f t="shared" si="6"/>
        <v>Ja</v>
      </c>
      <c r="AC37" s="43" t="str">
        <f t="shared" si="6"/>
        <v>Ja</v>
      </c>
      <c r="AD37" s="43" t="str">
        <f t="shared" si="6"/>
        <v>Nee</v>
      </c>
      <c r="AE37" s="43" t="str">
        <f t="shared" si="6"/>
        <v>Ja</v>
      </c>
      <c r="AF37" s="43" t="str">
        <f t="shared" si="6"/>
        <v>Ja</v>
      </c>
      <c r="AG37" s="43" t="str">
        <f t="shared" si="6"/>
        <v>Optie</v>
      </c>
      <c r="AH37" s="43" t="str">
        <f t="shared" si="6"/>
        <v>Ja</v>
      </c>
      <c r="AI37" s="43" t="str">
        <f t="shared" si="6"/>
        <v>Ja</v>
      </c>
      <c r="AJ37" s="43" t="str">
        <f t="shared" si="6"/>
        <v>Nvt</v>
      </c>
      <c r="AK37" s="43" t="str">
        <f t="shared" si="6"/>
        <v>Nvt</v>
      </c>
      <c r="AL37" s="129" t="s">
        <v>878</v>
      </c>
      <c r="AM37" s="43" t="str">
        <f t="shared" si="7"/>
        <v>Ja</v>
      </c>
      <c r="AN37" s="43" t="str">
        <f t="shared" si="7"/>
        <v>Ja</v>
      </c>
      <c r="AO37" s="43" t="str">
        <f t="shared" si="7"/>
        <v>Optie</v>
      </c>
      <c r="AP37" s="43" t="str">
        <f t="shared" si="7"/>
        <v>Ja</v>
      </c>
      <c r="AQ37" s="43" t="str">
        <f t="shared" si="7"/>
        <v>Ja</v>
      </c>
      <c r="AR37" s="43" t="str">
        <f t="shared" si="7"/>
        <v>Ja</v>
      </c>
      <c r="AS37" s="43" t="str">
        <f t="shared" si="7"/>
        <v>Nee</v>
      </c>
      <c r="AT37" s="43" t="str">
        <f t="shared" si="7"/>
        <v>Ja</v>
      </c>
      <c r="AU37" s="43" t="str">
        <f t="shared" si="7"/>
        <v>Nee</v>
      </c>
      <c r="AV37" s="43" t="str">
        <f t="shared" si="7"/>
        <v>Nee</v>
      </c>
      <c r="AW37" s="43" t="str">
        <f t="shared" si="8"/>
        <v>Ja</v>
      </c>
      <c r="AX37" s="43" t="str">
        <f t="shared" si="8"/>
        <v>Ja</v>
      </c>
      <c r="AY37" s="43" t="str">
        <f t="shared" si="8"/>
        <v>Ja</v>
      </c>
      <c r="AZ37" s="43" t="str">
        <f t="shared" si="8"/>
        <v>Ja</v>
      </c>
      <c r="BA37" s="43" t="str">
        <f t="shared" si="8"/>
        <v>Ja</v>
      </c>
      <c r="BB37" s="43" t="str">
        <f t="shared" si="8"/>
        <v>Ja</v>
      </c>
      <c r="BC37" s="43" t="str">
        <f t="shared" si="8"/>
        <v>Ja</v>
      </c>
      <c r="BD37" s="43" t="str">
        <f t="shared" si="8"/>
        <v>Optie</v>
      </c>
      <c r="BE37" s="43" t="str">
        <f t="shared" si="8"/>
        <v>Ja</v>
      </c>
      <c r="BF37" s="43" t="str">
        <f t="shared" si="8"/>
        <v>Ja</v>
      </c>
      <c r="BG37" s="43" t="str">
        <f t="shared" si="9"/>
        <v>Nee</v>
      </c>
      <c r="BH37" s="43" t="str">
        <f t="shared" si="9"/>
        <v>Ja</v>
      </c>
      <c r="BI37" s="43" t="str">
        <f t="shared" si="9"/>
        <v>Nee</v>
      </c>
      <c r="BJ37" s="43" t="str">
        <f t="shared" si="9"/>
        <v>Nvt</v>
      </c>
      <c r="BK37" s="43" t="str">
        <f t="shared" si="9"/>
        <v>Nvt</v>
      </c>
      <c r="BL37" s="43" t="str">
        <f t="shared" si="9"/>
        <v>Nvt</v>
      </c>
      <c r="BM37" s="43" t="str">
        <f t="shared" si="9"/>
        <v>Nvt</v>
      </c>
      <c r="BN37" s="43" t="str">
        <f t="shared" si="9"/>
        <v>Nvt</v>
      </c>
      <c r="BO37" s="43" t="str">
        <f t="shared" si="9"/>
        <v>Nvt</v>
      </c>
      <c r="BP37" s="43" t="str">
        <f t="shared" si="9"/>
        <v>Nvt</v>
      </c>
      <c r="BQ37" s="43" t="str">
        <f t="shared" si="10"/>
        <v>Nvt</v>
      </c>
      <c r="BR37" s="43" t="str">
        <f t="shared" si="10"/>
        <v>Nvt</v>
      </c>
      <c r="BS37" s="43" t="str">
        <f t="shared" si="10"/>
        <v>Nvt</v>
      </c>
      <c r="BT37" s="43" t="str">
        <f t="shared" si="10"/>
        <v>Nvt</v>
      </c>
      <c r="BU37" s="43" t="str">
        <f t="shared" si="10"/>
        <v>Nvt</v>
      </c>
      <c r="BV37" s="43" t="str">
        <f t="shared" si="10"/>
        <v>Nvt</v>
      </c>
      <c r="BW37" s="43" t="str">
        <f t="shared" si="10"/>
        <v>Nvt</v>
      </c>
      <c r="BX37" s="43" t="str">
        <f t="shared" si="10"/>
        <v>Nvt</v>
      </c>
      <c r="BY37" s="43" t="str">
        <f t="shared" si="10"/>
        <v>Nvt</v>
      </c>
      <c r="BZ37" s="43" t="str">
        <f t="shared" si="10"/>
        <v>Nvt</v>
      </c>
      <c r="CA37" s="43" t="str">
        <f t="shared" si="11"/>
        <v>Nvt</v>
      </c>
      <c r="CB37" s="43" t="str">
        <f t="shared" si="11"/>
        <v>Ja</v>
      </c>
      <c r="CC37" s="43" t="str">
        <f t="shared" si="11"/>
        <v>Ja</v>
      </c>
      <c r="CD37" s="43" t="str">
        <f t="shared" si="11"/>
        <v>Ja</v>
      </c>
      <c r="CE37" s="43" t="str">
        <f t="shared" si="11"/>
        <v>Optie</v>
      </c>
      <c r="CF37" s="43" t="str">
        <f t="shared" si="11"/>
        <v>Ja</v>
      </c>
      <c r="CG37" s="43" t="str">
        <f t="shared" si="11"/>
        <v>Ja</v>
      </c>
      <c r="CH37" s="43" t="str">
        <f t="shared" si="11"/>
        <v>Ja</v>
      </c>
      <c r="CI37" s="43" t="str">
        <f t="shared" si="11"/>
        <v>Ja</v>
      </c>
      <c r="CJ37" s="43" t="str">
        <f t="shared" si="11"/>
        <v>Ja</v>
      </c>
      <c r="CK37" s="43" t="str">
        <f t="shared" si="12"/>
        <v>Optie</v>
      </c>
      <c r="CL37" s="43" t="str">
        <f t="shared" si="12"/>
        <v>Ja</v>
      </c>
      <c r="CM37" s="43" t="str">
        <f t="shared" si="12"/>
        <v>Ja</v>
      </c>
      <c r="CN37" s="43" t="str">
        <f t="shared" si="12"/>
        <v>Ja</v>
      </c>
      <c r="CO37" s="43" t="str">
        <f t="shared" si="12"/>
        <v>Optie</v>
      </c>
      <c r="CP37" s="43" t="str">
        <f t="shared" si="12"/>
        <v>Nee</v>
      </c>
      <c r="CQ37" s="43" t="str">
        <f t="shared" si="12"/>
        <v>Nvt</v>
      </c>
      <c r="CR37" s="43" t="str">
        <f t="shared" si="12"/>
        <v>Nvt</v>
      </c>
      <c r="CS37" s="43" t="str">
        <f t="shared" si="12"/>
        <v>Nvt</v>
      </c>
      <c r="CT37" s="43" t="str">
        <f t="shared" si="12"/>
        <v>Nvt</v>
      </c>
      <c r="CU37" s="43" t="str">
        <f t="shared" si="13"/>
        <v>Ja</v>
      </c>
      <c r="CV37" s="43" t="str">
        <f t="shared" si="13"/>
        <v>Ja</v>
      </c>
      <c r="CW37" s="43" t="str">
        <f t="shared" si="13"/>
        <v>Ja</v>
      </c>
      <c r="CX37" s="43" t="str">
        <f t="shared" si="13"/>
        <v>Optie</v>
      </c>
      <c r="CY37" s="43" t="str">
        <f t="shared" si="13"/>
        <v>Ja</v>
      </c>
      <c r="CZ37" s="43" t="str">
        <f t="shared" si="13"/>
        <v>Ja</v>
      </c>
      <c r="DA37" s="43" t="str">
        <f t="shared" si="13"/>
        <v>Ja</v>
      </c>
      <c r="DB37" s="43" t="str">
        <f t="shared" si="13"/>
        <v>Optie</v>
      </c>
      <c r="DC37" s="43" t="str">
        <f t="shared" si="13"/>
        <v>Ja</v>
      </c>
      <c r="DD37" s="43" t="str">
        <f t="shared" si="13"/>
        <v>Ja</v>
      </c>
      <c r="DE37" s="43" t="str">
        <f t="shared" si="14"/>
        <v>Optie</v>
      </c>
      <c r="DF37" s="43" t="str">
        <f t="shared" si="14"/>
        <v>Ja</v>
      </c>
      <c r="DG37" s="43" t="str">
        <f t="shared" si="14"/>
        <v>Ja</v>
      </c>
      <c r="DH37" s="43" t="str">
        <f t="shared" si="14"/>
        <v>Ja</v>
      </c>
      <c r="DI37" s="43" t="str">
        <f t="shared" si="14"/>
        <v>Ja</v>
      </c>
      <c r="DJ37" s="43" t="str">
        <f t="shared" si="14"/>
        <v>Ja</v>
      </c>
      <c r="DK37" s="43" t="str">
        <f t="shared" si="14"/>
        <v>Optie</v>
      </c>
      <c r="DL37" s="43" t="str">
        <f t="shared" si="14"/>
        <v>Optie</v>
      </c>
      <c r="DM37" s="43" t="str">
        <f t="shared" si="14"/>
        <v>Optie</v>
      </c>
      <c r="DN37" s="43" t="str">
        <f t="shared" si="14"/>
        <v>Optie</v>
      </c>
      <c r="DO37" s="43" t="str">
        <f t="shared" si="15"/>
        <v>Nee</v>
      </c>
      <c r="DP37" s="43" t="str">
        <f t="shared" si="15"/>
        <v>Optie</v>
      </c>
      <c r="DQ37" s="43" t="str">
        <f t="shared" si="15"/>
        <v>Ja</v>
      </c>
      <c r="DR37" s="43" t="str">
        <f t="shared" si="15"/>
        <v>Ja</v>
      </c>
      <c r="DS37" s="43" t="str">
        <f t="shared" si="15"/>
        <v>Ja</v>
      </c>
      <c r="DT37" s="43" t="str">
        <f t="shared" si="15"/>
        <v>Ja</v>
      </c>
      <c r="DU37" s="43" t="str">
        <f t="shared" si="15"/>
        <v>Optie</v>
      </c>
      <c r="DV37" s="43" t="str">
        <f t="shared" si="15"/>
        <v>Ja</v>
      </c>
      <c r="DW37" s="43" t="str">
        <f t="shared" si="15"/>
        <v>Ja</v>
      </c>
      <c r="DX37" s="43" t="str">
        <f t="shared" si="15"/>
        <v>Ja</v>
      </c>
      <c r="DY37" s="43" t="str">
        <f t="shared" si="16"/>
        <v>Ja</v>
      </c>
      <c r="DZ37" s="43" t="str">
        <f t="shared" si="16"/>
        <v>Ja</v>
      </c>
      <c r="EA37" s="43" t="str">
        <f t="shared" si="16"/>
        <v>Ja</v>
      </c>
      <c r="EB37" s="43" t="str">
        <f t="shared" si="16"/>
        <v>Ja</v>
      </c>
      <c r="EC37" s="43" t="str">
        <f t="shared" si="16"/>
        <v>Ja</v>
      </c>
      <c r="ED37" s="43" t="str">
        <f t="shared" si="16"/>
        <v>Nee</v>
      </c>
    </row>
    <row r="38" spans="1:134" x14ac:dyDescent="0.3">
      <c r="A38" s="45"/>
      <c r="B38" s="47" t="s">
        <v>566</v>
      </c>
      <c r="C38" s="47" t="s">
        <v>494</v>
      </c>
      <c r="D38" s="45" t="s">
        <v>328</v>
      </c>
      <c r="E38" s="43" t="s">
        <v>494</v>
      </c>
      <c r="F38" s="45" t="s">
        <v>337</v>
      </c>
      <c r="G38" s="43" t="s">
        <v>495</v>
      </c>
      <c r="H38" s="43" t="s">
        <v>497</v>
      </c>
      <c r="I38" s="119" t="s">
        <v>337</v>
      </c>
      <c r="J38" s="119" t="s">
        <v>828</v>
      </c>
      <c r="K38" s="119" t="s">
        <v>839</v>
      </c>
      <c r="L38" s="50">
        <v>4</v>
      </c>
      <c r="M38" s="119"/>
      <c r="N38" s="119"/>
      <c r="O38" s="119"/>
      <c r="P38" s="129" t="s">
        <v>507</v>
      </c>
      <c r="Q38" s="43" t="str">
        <f t="shared" si="5"/>
        <v>Ja</v>
      </c>
      <c r="R38" s="43" t="str">
        <f t="shared" si="5"/>
        <v>Ja</v>
      </c>
      <c r="S38" s="43" t="str">
        <f t="shared" si="5"/>
        <v>Optie</v>
      </c>
      <c r="T38" s="43" t="str">
        <f t="shared" si="5"/>
        <v>Ja</v>
      </c>
      <c r="U38" s="43" t="str">
        <f t="shared" si="5"/>
        <v>Ja</v>
      </c>
      <c r="V38" s="43" t="str">
        <f t="shared" si="5"/>
        <v>Ja</v>
      </c>
      <c r="W38" s="43" t="str">
        <f t="shared" si="5"/>
        <v>Nee</v>
      </c>
      <c r="X38" s="43" t="str">
        <f t="shared" si="5"/>
        <v>Ja</v>
      </c>
      <c r="Y38" s="43" t="str">
        <f t="shared" si="5"/>
        <v>Nee</v>
      </c>
      <c r="Z38" s="43" t="str">
        <f t="shared" si="5"/>
        <v>Nee</v>
      </c>
      <c r="AA38" s="43" t="str">
        <f t="shared" si="6"/>
        <v>Optie</v>
      </c>
      <c r="AB38" s="43" t="str">
        <f t="shared" si="6"/>
        <v>Ja</v>
      </c>
      <c r="AC38" s="43" t="str">
        <f t="shared" si="6"/>
        <v>Ja</v>
      </c>
      <c r="AD38" s="43" t="str">
        <f t="shared" si="6"/>
        <v>Nee</v>
      </c>
      <c r="AE38" s="43" t="str">
        <f t="shared" si="6"/>
        <v>Ja</v>
      </c>
      <c r="AF38" s="43" t="str">
        <f t="shared" si="6"/>
        <v>Ja</v>
      </c>
      <c r="AG38" s="43" t="str">
        <f t="shared" si="6"/>
        <v>Optie</v>
      </c>
      <c r="AH38" s="43" t="str">
        <f t="shared" si="6"/>
        <v>Ja</v>
      </c>
      <c r="AI38" s="43" t="str">
        <f t="shared" si="6"/>
        <v>Ja</v>
      </c>
      <c r="AJ38" s="43" t="str">
        <f t="shared" si="6"/>
        <v>Nvt</v>
      </c>
      <c r="AK38" s="43" t="str">
        <f t="shared" si="6"/>
        <v>Nvt</v>
      </c>
      <c r="AL38" s="129" t="s">
        <v>878</v>
      </c>
      <c r="AM38" s="43" t="str">
        <f t="shared" si="7"/>
        <v>Ja</v>
      </c>
      <c r="AN38" s="43" t="str">
        <f t="shared" si="7"/>
        <v>Ja</v>
      </c>
      <c r="AO38" s="43" t="str">
        <f t="shared" si="7"/>
        <v>Optie</v>
      </c>
      <c r="AP38" s="43" t="str">
        <f t="shared" si="7"/>
        <v>Ja</v>
      </c>
      <c r="AQ38" s="43" t="str">
        <f t="shared" si="7"/>
        <v>Ja</v>
      </c>
      <c r="AR38" s="43" t="str">
        <f t="shared" si="7"/>
        <v>Ja</v>
      </c>
      <c r="AS38" s="43" t="str">
        <f t="shared" si="7"/>
        <v>Nee</v>
      </c>
      <c r="AT38" s="43" t="str">
        <f t="shared" si="7"/>
        <v>Ja</v>
      </c>
      <c r="AU38" s="43" t="str">
        <f t="shared" si="7"/>
        <v>Nee</v>
      </c>
      <c r="AV38" s="43" t="str">
        <f t="shared" si="7"/>
        <v>Nee</v>
      </c>
      <c r="AW38" s="43" t="str">
        <f t="shared" si="8"/>
        <v>Ja</v>
      </c>
      <c r="AX38" s="43" t="str">
        <f t="shared" si="8"/>
        <v>Ja</v>
      </c>
      <c r="AY38" s="43" t="str">
        <f t="shared" si="8"/>
        <v>Ja</v>
      </c>
      <c r="AZ38" s="43" t="str">
        <f t="shared" si="8"/>
        <v>Ja</v>
      </c>
      <c r="BA38" s="43" t="str">
        <f t="shared" si="8"/>
        <v>Ja</v>
      </c>
      <c r="BB38" s="43" t="str">
        <f t="shared" si="8"/>
        <v>Ja</v>
      </c>
      <c r="BC38" s="43" t="str">
        <f t="shared" si="8"/>
        <v>Ja</v>
      </c>
      <c r="BD38" s="43" t="str">
        <f t="shared" si="8"/>
        <v>Optie</v>
      </c>
      <c r="BE38" s="43" t="str">
        <f t="shared" si="8"/>
        <v>Ja</v>
      </c>
      <c r="BF38" s="43" t="str">
        <f t="shared" si="8"/>
        <v>Ja</v>
      </c>
      <c r="BG38" s="43" t="str">
        <f t="shared" si="9"/>
        <v>Nee</v>
      </c>
      <c r="BH38" s="43" t="str">
        <f t="shared" si="9"/>
        <v>Ja</v>
      </c>
      <c r="BI38" s="43" t="str">
        <f t="shared" si="9"/>
        <v>Nee</v>
      </c>
      <c r="BJ38" s="43" t="str">
        <f t="shared" si="9"/>
        <v>Nvt</v>
      </c>
      <c r="BK38" s="43" t="str">
        <f t="shared" si="9"/>
        <v>Nvt</v>
      </c>
      <c r="BL38" s="43" t="str">
        <f t="shared" si="9"/>
        <v>Nvt</v>
      </c>
      <c r="BM38" s="43" t="str">
        <f t="shared" si="9"/>
        <v>Nvt</v>
      </c>
      <c r="BN38" s="43" t="str">
        <f t="shared" si="9"/>
        <v>Nvt</v>
      </c>
      <c r="BO38" s="43" t="str">
        <f t="shared" si="9"/>
        <v>Nvt</v>
      </c>
      <c r="BP38" s="43" t="str">
        <f t="shared" si="9"/>
        <v>Nvt</v>
      </c>
      <c r="BQ38" s="43" t="str">
        <f t="shared" si="10"/>
        <v>Nvt</v>
      </c>
      <c r="BR38" s="43" t="str">
        <f t="shared" si="10"/>
        <v>Nvt</v>
      </c>
      <c r="BS38" s="43" t="str">
        <f t="shared" si="10"/>
        <v>Nvt</v>
      </c>
      <c r="BT38" s="43" t="str">
        <f t="shared" si="10"/>
        <v>Nvt</v>
      </c>
      <c r="BU38" s="43" t="str">
        <f t="shared" si="10"/>
        <v>Nvt</v>
      </c>
      <c r="BV38" s="43" t="str">
        <f t="shared" si="10"/>
        <v>Nvt</v>
      </c>
      <c r="BW38" s="43" t="str">
        <f t="shared" si="10"/>
        <v>Nvt</v>
      </c>
      <c r="BX38" s="43" t="str">
        <f t="shared" si="10"/>
        <v>Nvt</v>
      </c>
      <c r="BY38" s="43" t="str">
        <f t="shared" si="10"/>
        <v>Nvt</v>
      </c>
      <c r="BZ38" s="43" t="str">
        <f t="shared" si="10"/>
        <v>Nvt</v>
      </c>
      <c r="CA38" s="43" t="str">
        <f t="shared" si="11"/>
        <v>Nvt</v>
      </c>
      <c r="CB38" s="43" t="str">
        <f t="shared" si="11"/>
        <v>Ja</v>
      </c>
      <c r="CC38" s="43" t="str">
        <f t="shared" si="11"/>
        <v>Ja</v>
      </c>
      <c r="CD38" s="43" t="str">
        <f t="shared" si="11"/>
        <v>Ja</v>
      </c>
      <c r="CE38" s="43" t="str">
        <f t="shared" si="11"/>
        <v>Optie</v>
      </c>
      <c r="CF38" s="43" t="str">
        <f t="shared" si="11"/>
        <v>Ja</v>
      </c>
      <c r="CG38" s="43" t="str">
        <f t="shared" si="11"/>
        <v>Ja</v>
      </c>
      <c r="CH38" s="43" t="str">
        <f t="shared" si="11"/>
        <v>Ja</v>
      </c>
      <c r="CI38" s="43" t="str">
        <f t="shared" si="11"/>
        <v>Ja</v>
      </c>
      <c r="CJ38" s="43" t="str">
        <f t="shared" si="11"/>
        <v>Ja</v>
      </c>
      <c r="CK38" s="43" t="str">
        <f t="shared" si="12"/>
        <v>Optie</v>
      </c>
      <c r="CL38" s="43" t="str">
        <f t="shared" si="12"/>
        <v>Ja</v>
      </c>
      <c r="CM38" s="43" t="str">
        <f t="shared" si="12"/>
        <v>Ja</v>
      </c>
      <c r="CN38" s="43" t="str">
        <f t="shared" si="12"/>
        <v>Ja</v>
      </c>
      <c r="CO38" s="43" t="str">
        <f t="shared" si="12"/>
        <v>Optie</v>
      </c>
      <c r="CP38" s="43" t="str">
        <f t="shared" si="12"/>
        <v>Nee</v>
      </c>
      <c r="CQ38" s="43" t="str">
        <f t="shared" si="12"/>
        <v>Nvt</v>
      </c>
      <c r="CR38" s="43" t="str">
        <f t="shared" si="12"/>
        <v>Nvt</v>
      </c>
      <c r="CS38" s="43" t="str">
        <f t="shared" si="12"/>
        <v>Nvt</v>
      </c>
      <c r="CT38" s="43" t="str">
        <f t="shared" si="12"/>
        <v>Nvt</v>
      </c>
      <c r="CU38" s="43" t="str">
        <f t="shared" si="13"/>
        <v>Ja</v>
      </c>
      <c r="CV38" s="43" t="str">
        <f t="shared" si="13"/>
        <v>Ja</v>
      </c>
      <c r="CW38" s="43" t="str">
        <f t="shared" si="13"/>
        <v>Ja</v>
      </c>
      <c r="CX38" s="43" t="str">
        <f t="shared" si="13"/>
        <v>Optie</v>
      </c>
      <c r="CY38" s="43" t="str">
        <f t="shared" si="13"/>
        <v>Ja</v>
      </c>
      <c r="CZ38" s="43" t="str">
        <f t="shared" si="13"/>
        <v>Ja</v>
      </c>
      <c r="DA38" s="43" t="str">
        <f t="shared" si="13"/>
        <v>Ja</v>
      </c>
      <c r="DB38" s="43" t="str">
        <f t="shared" si="13"/>
        <v>Optie</v>
      </c>
      <c r="DC38" s="43" t="str">
        <f t="shared" si="13"/>
        <v>Ja</v>
      </c>
      <c r="DD38" s="43" t="str">
        <f t="shared" si="13"/>
        <v>Ja</v>
      </c>
      <c r="DE38" s="43" t="str">
        <f t="shared" si="14"/>
        <v>Optie</v>
      </c>
      <c r="DF38" s="43" t="str">
        <f t="shared" si="14"/>
        <v>Ja</v>
      </c>
      <c r="DG38" s="43" t="str">
        <f t="shared" si="14"/>
        <v>Ja</v>
      </c>
      <c r="DH38" s="43" t="str">
        <f t="shared" si="14"/>
        <v>Ja</v>
      </c>
      <c r="DI38" s="43" t="str">
        <f t="shared" si="14"/>
        <v>Ja</v>
      </c>
      <c r="DJ38" s="43" t="str">
        <f t="shared" si="14"/>
        <v>Ja</v>
      </c>
      <c r="DK38" s="43" t="str">
        <f t="shared" si="14"/>
        <v>Optie</v>
      </c>
      <c r="DL38" s="43" t="str">
        <f t="shared" si="14"/>
        <v>Optie</v>
      </c>
      <c r="DM38" s="43" t="str">
        <f t="shared" si="14"/>
        <v>Optie</v>
      </c>
      <c r="DN38" s="43" t="str">
        <f t="shared" si="14"/>
        <v>Optie</v>
      </c>
      <c r="DO38" s="43" t="str">
        <f t="shared" si="15"/>
        <v>Nee</v>
      </c>
      <c r="DP38" s="43" t="str">
        <f t="shared" si="15"/>
        <v>Optie</v>
      </c>
      <c r="DQ38" s="43" t="str">
        <f t="shared" si="15"/>
        <v>Ja</v>
      </c>
      <c r="DR38" s="43" t="str">
        <f t="shared" si="15"/>
        <v>Ja</v>
      </c>
      <c r="DS38" s="43" t="str">
        <f t="shared" si="15"/>
        <v>Ja</v>
      </c>
      <c r="DT38" s="43" t="str">
        <f t="shared" si="15"/>
        <v>Ja</v>
      </c>
      <c r="DU38" s="43" t="str">
        <f t="shared" si="15"/>
        <v>Optie</v>
      </c>
      <c r="DV38" s="43" t="str">
        <f t="shared" si="15"/>
        <v>Ja</v>
      </c>
      <c r="DW38" s="43" t="str">
        <f t="shared" si="15"/>
        <v>Ja</v>
      </c>
      <c r="DX38" s="43" t="str">
        <f t="shared" si="15"/>
        <v>Ja</v>
      </c>
      <c r="DY38" s="43" t="str">
        <f t="shared" si="16"/>
        <v>Ja</v>
      </c>
      <c r="DZ38" s="43" t="str">
        <f t="shared" si="16"/>
        <v>Ja</v>
      </c>
      <c r="EA38" s="43" t="str">
        <f t="shared" si="16"/>
        <v>Ja</v>
      </c>
      <c r="EB38" s="43" t="str">
        <f t="shared" si="16"/>
        <v>Ja</v>
      </c>
      <c r="EC38" s="43" t="str">
        <f t="shared" si="16"/>
        <v>Ja</v>
      </c>
      <c r="ED38" s="43" t="str">
        <f t="shared" si="16"/>
        <v>Nee</v>
      </c>
    </row>
    <row r="39" spans="1:134" x14ac:dyDescent="0.3">
      <c r="A39" s="45"/>
      <c r="B39" s="47" t="s">
        <v>567</v>
      </c>
      <c r="C39" s="47" t="s">
        <v>502</v>
      </c>
      <c r="D39" s="45" t="s">
        <v>330</v>
      </c>
      <c r="E39" s="45" t="s">
        <v>329</v>
      </c>
      <c r="F39" s="45" t="s">
        <v>433</v>
      </c>
      <c r="G39" s="43" t="s">
        <v>495</v>
      </c>
      <c r="H39" s="43" t="s">
        <v>497</v>
      </c>
      <c r="I39" s="119" t="s">
        <v>337</v>
      </c>
      <c r="J39" s="119" t="s">
        <v>829</v>
      </c>
      <c r="K39" s="119" t="s">
        <v>841</v>
      </c>
      <c r="L39" s="50">
        <v>6</v>
      </c>
      <c r="M39" s="119"/>
      <c r="N39" s="119"/>
      <c r="O39" s="119"/>
      <c r="P39" s="129" t="s">
        <v>507</v>
      </c>
      <c r="Q39" s="43" t="str">
        <f t="shared" si="5"/>
        <v>Ja</v>
      </c>
      <c r="R39" s="43" t="str">
        <f t="shared" si="5"/>
        <v>Ja</v>
      </c>
      <c r="S39" s="43" t="str">
        <f t="shared" si="5"/>
        <v>Optie</v>
      </c>
      <c r="T39" s="43" t="str">
        <f t="shared" si="5"/>
        <v>Ja</v>
      </c>
      <c r="U39" s="43" t="str">
        <f t="shared" si="5"/>
        <v>Ja</v>
      </c>
      <c r="V39" s="43" t="str">
        <f t="shared" si="5"/>
        <v>Ja</v>
      </c>
      <c r="W39" s="43" t="str">
        <f t="shared" si="5"/>
        <v>Nee</v>
      </c>
      <c r="X39" s="43" t="str">
        <f t="shared" si="5"/>
        <v>Ja</v>
      </c>
      <c r="Y39" s="43" t="str">
        <f t="shared" si="5"/>
        <v>Nee</v>
      </c>
      <c r="Z39" s="43" t="str">
        <f t="shared" si="5"/>
        <v>Nee</v>
      </c>
      <c r="AA39" s="43" t="str">
        <f t="shared" si="6"/>
        <v>Optie</v>
      </c>
      <c r="AB39" s="43" t="str">
        <f t="shared" si="6"/>
        <v>Ja</v>
      </c>
      <c r="AC39" s="43" t="str">
        <f t="shared" si="6"/>
        <v>Ja</v>
      </c>
      <c r="AD39" s="43" t="str">
        <f t="shared" si="6"/>
        <v>Nee</v>
      </c>
      <c r="AE39" s="43" t="str">
        <f t="shared" si="6"/>
        <v>Ja</v>
      </c>
      <c r="AF39" s="43" t="str">
        <f t="shared" si="6"/>
        <v>Ja</v>
      </c>
      <c r="AG39" s="43" t="str">
        <f t="shared" si="6"/>
        <v>Optie</v>
      </c>
      <c r="AH39" s="43" t="str">
        <f t="shared" si="6"/>
        <v>Ja</v>
      </c>
      <c r="AI39" s="43" t="str">
        <f t="shared" si="6"/>
        <v>Ja</v>
      </c>
      <c r="AJ39" s="43" t="str">
        <f t="shared" si="6"/>
        <v>Nvt</v>
      </c>
      <c r="AK39" s="43" t="str">
        <f t="shared" si="6"/>
        <v>Nvt</v>
      </c>
      <c r="AL39" s="129" t="s">
        <v>878</v>
      </c>
      <c r="AM39" s="43" t="str">
        <f t="shared" si="7"/>
        <v>Ja</v>
      </c>
      <c r="AN39" s="43" t="str">
        <f t="shared" si="7"/>
        <v>Ja</v>
      </c>
      <c r="AO39" s="43" t="str">
        <f t="shared" si="7"/>
        <v>Optie</v>
      </c>
      <c r="AP39" s="43" t="str">
        <f t="shared" si="7"/>
        <v>Ja</v>
      </c>
      <c r="AQ39" s="43" t="str">
        <f t="shared" si="7"/>
        <v>Ja</v>
      </c>
      <c r="AR39" s="43" t="str">
        <f t="shared" si="7"/>
        <v>Ja</v>
      </c>
      <c r="AS39" s="43" t="str">
        <f t="shared" si="7"/>
        <v>Nee</v>
      </c>
      <c r="AT39" s="43" t="str">
        <f t="shared" si="7"/>
        <v>Ja</v>
      </c>
      <c r="AU39" s="43" t="str">
        <f t="shared" si="7"/>
        <v>Nee</v>
      </c>
      <c r="AV39" s="43" t="str">
        <f t="shared" si="7"/>
        <v>Nee</v>
      </c>
      <c r="AW39" s="43" t="str">
        <f t="shared" si="8"/>
        <v>Ja</v>
      </c>
      <c r="AX39" s="43" t="str">
        <f t="shared" si="8"/>
        <v>Ja</v>
      </c>
      <c r="AY39" s="43" t="str">
        <f t="shared" si="8"/>
        <v>Ja</v>
      </c>
      <c r="AZ39" s="43" t="str">
        <f t="shared" si="8"/>
        <v>Ja</v>
      </c>
      <c r="BA39" s="43" t="str">
        <f t="shared" si="8"/>
        <v>Ja</v>
      </c>
      <c r="BB39" s="43" t="str">
        <f t="shared" si="8"/>
        <v>Ja</v>
      </c>
      <c r="BC39" s="43" t="str">
        <f t="shared" si="8"/>
        <v>Ja</v>
      </c>
      <c r="BD39" s="43" t="str">
        <f t="shared" si="8"/>
        <v>Optie</v>
      </c>
      <c r="BE39" s="43" t="str">
        <f t="shared" si="8"/>
        <v>Ja</v>
      </c>
      <c r="BF39" s="43" t="str">
        <f t="shared" si="8"/>
        <v>Ja</v>
      </c>
      <c r="BG39" s="43" t="str">
        <f t="shared" si="9"/>
        <v>Nee</v>
      </c>
      <c r="BH39" s="43" t="str">
        <f t="shared" si="9"/>
        <v>Ja</v>
      </c>
      <c r="BI39" s="43" t="str">
        <f t="shared" si="9"/>
        <v>Nee</v>
      </c>
      <c r="BJ39" s="43" t="str">
        <f t="shared" si="9"/>
        <v>Nvt</v>
      </c>
      <c r="BK39" s="43" t="str">
        <f t="shared" si="9"/>
        <v>Nvt</v>
      </c>
      <c r="BL39" s="43" t="str">
        <f t="shared" si="9"/>
        <v>Nvt</v>
      </c>
      <c r="BM39" s="43" t="str">
        <f t="shared" si="9"/>
        <v>Nvt</v>
      </c>
      <c r="BN39" s="43" t="str">
        <f t="shared" si="9"/>
        <v>Nvt</v>
      </c>
      <c r="BO39" s="43" t="str">
        <f t="shared" si="9"/>
        <v>Nvt</v>
      </c>
      <c r="BP39" s="43" t="str">
        <f t="shared" si="9"/>
        <v>Nvt</v>
      </c>
      <c r="BQ39" s="43" t="str">
        <f t="shared" si="10"/>
        <v>Nvt</v>
      </c>
      <c r="BR39" s="43" t="str">
        <f t="shared" si="10"/>
        <v>Nvt</v>
      </c>
      <c r="BS39" s="43" t="str">
        <f t="shared" si="10"/>
        <v>Nvt</v>
      </c>
      <c r="BT39" s="43" t="str">
        <f t="shared" si="10"/>
        <v>Nvt</v>
      </c>
      <c r="BU39" s="43" t="str">
        <f t="shared" si="10"/>
        <v>Nvt</v>
      </c>
      <c r="BV39" s="43" t="str">
        <f t="shared" si="10"/>
        <v>Nvt</v>
      </c>
      <c r="BW39" s="43" t="str">
        <f t="shared" si="10"/>
        <v>Nvt</v>
      </c>
      <c r="BX39" s="43" t="str">
        <f t="shared" si="10"/>
        <v>Nvt</v>
      </c>
      <c r="BY39" s="43" t="str">
        <f t="shared" si="10"/>
        <v>Nvt</v>
      </c>
      <c r="BZ39" s="43" t="str">
        <f t="shared" si="10"/>
        <v>Nvt</v>
      </c>
      <c r="CA39" s="43" t="str">
        <f t="shared" si="11"/>
        <v>Nvt</v>
      </c>
      <c r="CB39" s="43" t="str">
        <f t="shared" si="11"/>
        <v>Ja</v>
      </c>
      <c r="CC39" s="43" t="str">
        <f t="shared" si="11"/>
        <v>Ja</v>
      </c>
      <c r="CD39" s="43" t="str">
        <f t="shared" si="11"/>
        <v>Ja</v>
      </c>
      <c r="CE39" s="43" t="str">
        <f t="shared" si="11"/>
        <v>Optie</v>
      </c>
      <c r="CF39" s="43" t="str">
        <f t="shared" si="11"/>
        <v>Ja</v>
      </c>
      <c r="CG39" s="43" t="str">
        <f t="shared" si="11"/>
        <v>Ja</v>
      </c>
      <c r="CH39" s="43" t="str">
        <f t="shared" si="11"/>
        <v>Ja</v>
      </c>
      <c r="CI39" s="43" t="str">
        <f t="shared" si="11"/>
        <v>Ja</v>
      </c>
      <c r="CJ39" s="43" t="str">
        <f t="shared" si="11"/>
        <v>Ja</v>
      </c>
      <c r="CK39" s="43" t="str">
        <f t="shared" si="12"/>
        <v>Optie</v>
      </c>
      <c r="CL39" s="43" t="str">
        <f t="shared" si="12"/>
        <v>Ja</v>
      </c>
      <c r="CM39" s="43" t="str">
        <f t="shared" si="12"/>
        <v>Ja</v>
      </c>
      <c r="CN39" s="43" t="str">
        <f t="shared" si="12"/>
        <v>Ja</v>
      </c>
      <c r="CO39" s="43" t="str">
        <f t="shared" si="12"/>
        <v>Optie</v>
      </c>
      <c r="CP39" s="43" t="str">
        <f t="shared" si="12"/>
        <v>Nee</v>
      </c>
      <c r="CQ39" s="43" t="str">
        <f t="shared" si="12"/>
        <v>Nvt</v>
      </c>
      <c r="CR39" s="43" t="str">
        <f t="shared" si="12"/>
        <v>Nvt</v>
      </c>
      <c r="CS39" s="43" t="str">
        <f t="shared" si="12"/>
        <v>Nvt</v>
      </c>
      <c r="CT39" s="43" t="str">
        <f t="shared" si="12"/>
        <v>Nvt</v>
      </c>
      <c r="CU39" s="43" t="str">
        <f t="shared" si="13"/>
        <v>Ja</v>
      </c>
      <c r="CV39" s="43" t="str">
        <f t="shared" si="13"/>
        <v>Ja</v>
      </c>
      <c r="CW39" s="43" t="str">
        <f t="shared" si="13"/>
        <v>Ja</v>
      </c>
      <c r="CX39" s="43" t="str">
        <f t="shared" si="13"/>
        <v>Optie</v>
      </c>
      <c r="CY39" s="43" t="str">
        <f t="shared" si="13"/>
        <v>Ja</v>
      </c>
      <c r="CZ39" s="43" t="str">
        <f t="shared" si="13"/>
        <v>Ja</v>
      </c>
      <c r="DA39" s="43" t="str">
        <f t="shared" si="13"/>
        <v>Ja</v>
      </c>
      <c r="DB39" s="43" t="str">
        <f t="shared" si="13"/>
        <v>Optie</v>
      </c>
      <c r="DC39" s="43" t="str">
        <f t="shared" si="13"/>
        <v>Ja</v>
      </c>
      <c r="DD39" s="43" t="str">
        <f t="shared" si="13"/>
        <v>Ja</v>
      </c>
      <c r="DE39" s="43" t="str">
        <f t="shared" si="14"/>
        <v>Optie</v>
      </c>
      <c r="DF39" s="43" t="str">
        <f t="shared" si="14"/>
        <v>Ja</v>
      </c>
      <c r="DG39" s="43" t="str">
        <f t="shared" si="14"/>
        <v>Ja</v>
      </c>
      <c r="DH39" s="43" t="str">
        <f t="shared" si="14"/>
        <v>Ja</v>
      </c>
      <c r="DI39" s="43" t="str">
        <f t="shared" si="14"/>
        <v>Ja</v>
      </c>
      <c r="DJ39" s="43" t="str">
        <f t="shared" si="14"/>
        <v>Ja</v>
      </c>
      <c r="DK39" s="43" t="str">
        <f t="shared" si="14"/>
        <v>Optie</v>
      </c>
      <c r="DL39" s="43" t="str">
        <f t="shared" si="14"/>
        <v>Optie</v>
      </c>
      <c r="DM39" s="43" t="str">
        <f t="shared" si="14"/>
        <v>Optie</v>
      </c>
      <c r="DN39" s="43" t="str">
        <f t="shared" si="14"/>
        <v>Optie</v>
      </c>
      <c r="DO39" s="43" t="str">
        <f t="shared" si="15"/>
        <v>Nee</v>
      </c>
      <c r="DP39" s="43" t="str">
        <f t="shared" si="15"/>
        <v>Optie</v>
      </c>
      <c r="DQ39" s="43" t="str">
        <f t="shared" si="15"/>
        <v>Ja</v>
      </c>
      <c r="DR39" s="43" t="str">
        <f t="shared" si="15"/>
        <v>Ja</v>
      </c>
      <c r="DS39" s="43" t="str">
        <f t="shared" si="15"/>
        <v>Ja</v>
      </c>
      <c r="DT39" s="43" t="str">
        <f t="shared" si="15"/>
        <v>Ja</v>
      </c>
      <c r="DU39" s="43" t="str">
        <f t="shared" si="15"/>
        <v>Optie</v>
      </c>
      <c r="DV39" s="43" t="str">
        <f t="shared" si="15"/>
        <v>Ja</v>
      </c>
      <c r="DW39" s="43" t="str">
        <f t="shared" si="15"/>
        <v>Ja</v>
      </c>
      <c r="DX39" s="43" t="str">
        <f t="shared" si="15"/>
        <v>Ja</v>
      </c>
      <c r="DY39" s="43" t="str">
        <f t="shared" si="16"/>
        <v>Ja</v>
      </c>
      <c r="DZ39" s="43" t="str">
        <f t="shared" si="16"/>
        <v>Ja</v>
      </c>
      <c r="EA39" s="43" t="str">
        <f t="shared" si="16"/>
        <v>Ja</v>
      </c>
      <c r="EB39" s="43" t="str">
        <f t="shared" si="16"/>
        <v>Ja</v>
      </c>
      <c r="EC39" s="43" t="str">
        <f t="shared" si="16"/>
        <v>Ja</v>
      </c>
      <c r="ED39" s="43" t="str">
        <f t="shared" si="16"/>
        <v>Nee</v>
      </c>
    </row>
    <row r="40" spans="1:134" x14ac:dyDescent="0.3">
      <c r="A40" s="45"/>
      <c r="B40" s="47" t="s">
        <v>567</v>
      </c>
      <c r="C40" s="47" t="s">
        <v>502</v>
      </c>
      <c r="D40" s="45" t="s">
        <v>330</v>
      </c>
      <c r="E40" s="45" t="s">
        <v>330</v>
      </c>
      <c r="F40" s="45" t="s">
        <v>433</v>
      </c>
      <c r="G40" s="43" t="s">
        <v>495</v>
      </c>
      <c r="H40" s="43" t="s">
        <v>497</v>
      </c>
      <c r="I40" s="119" t="s">
        <v>337</v>
      </c>
      <c r="J40" s="119" t="s">
        <v>831</v>
      </c>
      <c r="K40" s="119" t="s">
        <v>842</v>
      </c>
      <c r="L40" s="50">
        <v>14</v>
      </c>
      <c r="M40" s="119"/>
      <c r="N40" s="119"/>
      <c r="O40" s="119"/>
      <c r="P40" s="129" t="s">
        <v>507</v>
      </c>
      <c r="Q40" s="43" t="str">
        <f t="shared" si="5"/>
        <v>Ja</v>
      </c>
      <c r="R40" s="43" t="str">
        <f t="shared" si="5"/>
        <v>Ja</v>
      </c>
      <c r="S40" s="43" t="str">
        <f t="shared" si="5"/>
        <v>Optie</v>
      </c>
      <c r="T40" s="43" t="str">
        <f t="shared" si="5"/>
        <v>Ja</v>
      </c>
      <c r="U40" s="43" t="str">
        <f t="shared" si="5"/>
        <v>Ja</v>
      </c>
      <c r="V40" s="43" t="str">
        <f t="shared" si="5"/>
        <v>Ja</v>
      </c>
      <c r="W40" s="43" t="str">
        <f t="shared" si="5"/>
        <v>Nee</v>
      </c>
      <c r="X40" s="43" t="str">
        <f t="shared" si="5"/>
        <v>Ja</v>
      </c>
      <c r="Y40" s="43" t="str">
        <f t="shared" si="5"/>
        <v>Nee</v>
      </c>
      <c r="Z40" s="43" t="str">
        <f t="shared" si="5"/>
        <v>Nee</v>
      </c>
      <c r="AA40" s="43" t="str">
        <f t="shared" si="6"/>
        <v>Optie</v>
      </c>
      <c r="AB40" s="43" t="str">
        <f t="shared" si="6"/>
        <v>Ja</v>
      </c>
      <c r="AC40" s="43" t="str">
        <f t="shared" si="6"/>
        <v>Ja</v>
      </c>
      <c r="AD40" s="43" t="str">
        <f t="shared" si="6"/>
        <v>Nee</v>
      </c>
      <c r="AE40" s="43" t="str">
        <f t="shared" si="6"/>
        <v>Ja</v>
      </c>
      <c r="AF40" s="43" t="str">
        <f t="shared" si="6"/>
        <v>Ja</v>
      </c>
      <c r="AG40" s="43" t="str">
        <f t="shared" si="6"/>
        <v>Optie</v>
      </c>
      <c r="AH40" s="43" t="str">
        <f t="shared" si="6"/>
        <v>Ja</v>
      </c>
      <c r="AI40" s="43" t="str">
        <f t="shared" si="6"/>
        <v>Ja</v>
      </c>
      <c r="AJ40" s="43" t="str">
        <f t="shared" si="6"/>
        <v>Nvt</v>
      </c>
      <c r="AK40" s="43" t="str">
        <f t="shared" si="6"/>
        <v>Nvt</v>
      </c>
      <c r="AL40" s="129" t="s">
        <v>878</v>
      </c>
      <c r="AM40" s="43" t="str">
        <f t="shared" si="7"/>
        <v>Ja</v>
      </c>
      <c r="AN40" s="43" t="str">
        <f t="shared" si="7"/>
        <v>Ja</v>
      </c>
      <c r="AO40" s="43" t="str">
        <f t="shared" si="7"/>
        <v>Optie</v>
      </c>
      <c r="AP40" s="43" t="str">
        <f t="shared" si="7"/>
        <v>Ja</v>
      </c>
      <c r="AQ40" s="43" t="str">
        <f t="shared" si="7"/>
        <v>Ja</v>
      </c>
      <c r="AR40" s="43" t="str">
        <f t="shared" si="7"/>
        <v>Ja</v>
      </c>
      <c r="AS40" s="43" t="str">
        <f t="shared" si="7"/>
        <v>Nee</v>
      </c>
      <c r="AT40" s="43" t="str">
        <f t="shared" si="7"/>
        <v>Ja</v>
      </c>
      <c r="AU40" s="43" t="str">
        <f t="shared" si="7"/>
        <v>Nee</v>
      </c>
      <c r="AV40" s="43" t="str">
        <f t="shared" si="7"/>
        <v>Nee</v>
      </c>
      <c r="AW40" s="43" t="str">
        <f t="shared" si="8"/>
        <v>Ja</v>
      </c>
      <c r="AX40" s="43" t="str">
        <f t="shared" si="8"/>
        <v>Ja</v>
      </c>
      <c r="AY40" s="43" t="str">
        <f t="shared" si="8"/>
        <v>Ja</v>
      </c>
      <c r="AZ40" s="43" t="str">
        <f t="shared" si="8"/>
        <v>Ja</v>
      </c>
      <c r="BA40" s="43" t="str">
        <f t="shared" si="8"/>
        <v>Ja</v>
      </c>
      <c r="BB40" s="43" t="str">
        <f t="shared" si="8"/>
        <v>Ja</v>
      </c>
      <c r="BC40" s="43" t="str">
        <f t="shared" si="8"/>
        <v>Ja</v>
      </c>
      <c r="BD40" s="43" t="str">
        <f t="shared" si="8"/>
        <v>Optie</v>
      </c>
      <c r="BE40" s="43" t="str">
        <f t="shared" si="8"/>
        <v>Ja</v>
      </c>
      <c r="BF40" s="43" t="str">
        <f t="shared" si="8"/>
        <v>Ja</v>
      </c>
      <c r="BG40" s="43" t="str">
        <f t="shared" si="9"/>
        <v>Nee</v>
      </c>
      <c r="BH40" s="43" t="str">
        <f t="shared" si="9"/>
        <v>Ja</v>
      </c>
      <c r="BI40" s="43" t="str">
        <f t="shared" si="9"/>
        <v>Nee</v>
      </c>
      <c r="BJ40" s="43" t="str">
        <f t="shared" si="9"/>
        <v>Nvt</v>
      </c>
      <c r="BK40" s="43" t="str">
        <f t="shared" si="9"/>
        <v>Nvt</v>
      </c>
      <c r="BL40" s="43" t="str">
        <f t="shared" si="9"/>
        <v>Nvt</v>
      </c>
      <c r="BM40" s="43" t="str">
        <f t="shared" si="9"/>
        <v>Nvt</v>
      </c>
      <c r="BN40" s="43" t="str">
        <f t="shared" si="9"/>
        <v>Nvt</v>
      </c>
      <c r="BO40" s="43" t="str">
        <f t="shared" si="9"/>
        <v>Nvt</v>
      </c>
      <c r="BP40" s="43" t="str">
        <f t="shared" si="9"/>
        <v>Nvt</v>
      </c>
      <c r="BQ40" s="43" t="str">
        <f t="shared" si="10"/>
        <v>Nvt</v>
      </c>
      <c r="BR40" s="43" t="str">
        <f t="shared" si="10"/>
        <v>Nvt</v>
      </c>
      <c r="BS40" s="43" t="str">
        <f t="shared" si="10"/>
        <v>Nvt</v>
      </c>
      <c r="BT40" s="43" t="str">
        <f t="shared" si="10"/>
        <v>Nvt</v>
      </c>
      <c r="BU40" s="43" t="str">
        <f t="shared" si="10"/>
        <v>Nvt</v>
      </c>
      <c r="BV40" s="43" t="str">
        <f t="shared" si="10"/>
        <v>Nvt</v>
      </c>
      <c r="BW40" s="43" t="str">
        <f t="shared" si="10"/>
        <v>Nvt</v>
      </c>
      <c r="BX40" s="43" t="str">
        <f t="shared" si="10"/>
        <v>Nvt</v>
      </c>
      <c r="BY40" s="43" t="str">
        <f t="shared" si="10"/>
        <v>Nvt</v>
      </c>
      <c r="BZ40" s="43" t="str">
        <f t="shared" si="10"/>
        <v>Nvt</v>
      </c>
      <c r="CA40" s="43" t="str">
        <f t="shared" si="11"/>
        <v>Nvt</v>
      </c>
      <c r="CB40" s="43" t="str">
        <f t="shared" si="11"/>
        <v>Ja</v>
      </c>
      <c r="CC40" s="43" t="str">
        <f t="shared" si="11"/>
        <v>Ja</v>
      </c>
      <c r="CD40" s="43" t="str">
        <f t="shared" si="11"/>
        <v>Ja</v>
      </c>
      <c r="CE40" s="43" t="str">
        <f t="shared" si="11"/>
        <v>Optie</v>
      </c>
      <c r="CF40" s="43" t="str">
        <f t="shared" si="11"/>
        <v>Ja</v>
      </c>
      <c r="CG40" s="43" t="str">
        <f t="shared" si="11"/>
        <v>Ja</v>
      </c>
      <c r="CH40" s="43" t="str">
        <f t="shared" si="11"/>
        <v>Ja</v>
      </c>
      <c r="CI40" s="43" t="str">
        <f t="shared" si="11"/>
        <v>Ja</v>
      </c>
      <c r="CJ40" s="43" t="str">
        <f t="shared" si="11"/>
        <v>Ja</v>
      </c>
      <c r="CK40" s="43" t="str">
        <f t="shared" si="12"/>
        <v>Optie</v>
      </c>
      <c r="CL40" s="43" t="str">
        <f t="shared" si="12"/>
        <v>Ja</v>
      </c>
      <c r="CM40" s="43" t="str">
        <f t="shared" si="12"/>
        <v>Ja</v>
      </c>
      <c r="CN40" s="43" t="str">
        <f t="shared" si="12"/>
        <v>Ja</v>
      </c>
      <c r="CO40" s="43" t="str">
        <f t="shared" si="12"/>
        <v>Optie</v>
      </c>
      <c r="CP40" s="43" t="str">
        <f t="shared" si="12"/>
        <v>Nee</v>
      </c>
      <c r="CQ40" s="43" t="str">
        <f t="shared" si="12"/>
        <v>Nvt</v>
      </c>
      <c r="CR40" s="43" t="str">
        <f t="shared" si="12"/>
        <v>Nvt</v>
      </c>
      <c r="CS40" s="43" t="str">
        <f t="shared" si="12"/>
        <v>Nvt</v>
      </c>
      <c r="CT40" s="43" t="str">
        <f t="shared" si="12"/>
        <v>Nvt</v>
      </c>
      <c r="CU40" s="43" t="str">
        <f t="shared" si="13"/>
        <v>Ja</v>
      </c>
      <c r="CV40" s="43" t="str">
        <f t="shared" si="13"/>
        <v>Ja</v>
      </c>
      <c r="CW40" s="43" t="str">
        <f t="shared" si="13"/>
        <v>Ja</v>
      </c>
      <c r="CX40" s="43" t="str">
        <f t="shared" si="13"/>
        <v>Optie</v>
      </c>
      <c r="CY40" s="43" t="str">
        <f t="shared" si="13"/>
        <v>Ja</v>
      </c>
      <c r="CZ40" s="43" t="str">
        <f t="shared" si="13"/>
        <v>Ja</v>
      </c>
      <c r="DA40" s="43" t="str">
        <f t="shared" si="13"/>
        <v>Ja</v>
      </c>
      <c r="DB40" s="43" t="str">
        <f t="shared" si="13"/>
        <v>Optie</v>
      </c>
      <c r="DC40" s="43" t="str">
        <f t="shared" si="13"/>
        <v>Ja</v>
      </c>
      <c r="DD40" s="43" t="str">
        <f t="shared" si="13"/>
        <v>Ja</v>
      </c>
      <c r="DE40" s="43" t="str">
        <f t="shared" si="14"/>
        <v>Optie</v>
      </c>
      <c r="DF40" s="43" t="str">
        <f t="shared" si="14"/>
        <v>Ja</v>
      </c>
      <c r="DG40" s="43" t="str">
        <f t="shared" si="14"/>
        <v>Ja</v>
      </c>
      <c r="DH40" s="43" t="str">
        <f t="shared" si="14"/>
        <v>Ja</v>
      </c>
      <c r="DI40" s="43" t="str">
        <f t="shared" si="14"/>
        <v>Ja</v>
      </c>
      <c r="DJ40" s="43" t="str">
        <f t="shared" si="14"/>
        <v>Ja</v>
      </c>
      <c r="DK40" s="43" t="str">
        <f t="shared" si="14"/>
        <v>Optie</v>
      </c>
      <c r="DL40" s="43" t="str">
        <f t="shared" si="14"/>
        <v>Optie</v>
      </c>
      <c r="DM40" s="43" t="str">
        <f t="shared" si="14"/>
        <v>Optie</v>
      </c>
      <c r="DN40" s="43" t="str">
        <f t="shared" si="14"/>
        <v>Optie</v>
      </c>
      <c r="DO40" s="43" t="str">
        <f t="shared" si="15"/>
        <v>Nee</v>
      </c>
      <c r="DP40" s="43" t="str">
        <f t="shared" si="15"/>
        <v>Optie</v>
      </c>
      <c r="DQ40" s="43" t="str">
        <f t="shared" si="15"/>
        <v>Ja</v>
      </c>
      <c r="DR40" s="43" t="str">
        <f t="shared" si="15"/>
        <v>Ja</v>
      </c>
      <c r="DS40" s="43" t="str">
        <f t="shared" si="15"/>
        <v>Ja</v>
      </c>
      <c r="DT40" s="43" t="str">
        <f t="shared" si="15"/>
        <v>Ja</v>
      </c>
      <c r="DU40" s="43" t="str">
        <f t="shared" si="15"/>
        <v>Optie</v>
      </c>
      <c r="DV40" s="43" t="str">
        <f t="shared" si="15"/>
        <v>Ja</v>
      </c>
      <c r="DW40" s="43" t="str">
        <f t="shared" si="15"/>
        <v>Ja</v>
      </c>
      <c r="DX40" s="43" t="str">
        <f t="shared" si="15"/>
        <v>Ja</v>
      </c>
      <c r="DY40" s="43" t="str">
        <f t="shared" si="16"/>
        <v>Ja</v>
      </c>
      <c r="DZ40" s="43" t="str">
        <f t="shared" si="16"/>
        <v>Ja</v>
      </c>
      <c r="EA40" s="43" t="str">
        <f t="shared" si="16"/>
        <v>Ja</v>
      </c>
      <c r="EB40" s="43" t="str">
        <f t="shared" si="16"/>
        <v>Ja</v>
      </c>
      <c r="EC40" s="43" t="str">
        <f t="shared" si="16"/>
        <v>Ja</v>
      </c>
      <c r="ED40" s="43" t="str">
        <f t="shared" si="16"/>
        <v>Nee</v>
      </c>
    </row>
    <row r="41" spans="1:134" x14ac:dyDescent="0.3">
      <c r="A41" s="45"/>
      <c r="B41" s="47" t="s">
        <v>567</v>
      </c>
      <c r="C41" s="47" t="s">
        <v>502</v>
      </c>
      <c r="D41" s="45" t="s">
        <v>330</v>
      </c>
      <c r="E41" s="45" t="s">
        <v>337</v>
      </c>
      <c r="F41" s="45" t="s">
        <v>433</v>
      </c>
      <c r="G41" s="43" t="s">
        <v>495</v>
      </c>
      <c r="H41" s="43" t="s">
        <v>497</v>
      </c>
      <c r="I41" s="119" t="s">
        <v>337</v>
      </c>
      <c r="J41" s="119" t="s">
        <v>833</v>
      </c>
      <c r="K41" s="119" t="s">
        <v>843</v>
      </c>
      <c r="L41" s="50">
        <v>22</v>
      </c>
      <c r="M41" s="119"/>
      <c r="N41" s="119"/>
      <c r="O41" s="119"/>
      <c r="P41" s="129" t="s">
        <v>507</v>
      </c>
      <c r="Q41" s="43" t="str">
        <f t="shared" si="5"/>
        <v>Ja</v>
      </c>
      <c r="R41" s="43" t="str">
        <f t="shared" si="5"/>
        <v>Ja</v>
      </c>
      <c r="S41" s="43" t="str">
        <f t="shared" si="5"/>
        <v>Optie</v>
      </c>
      <c r="T41" s="43" t="str">
        <f t="shared" si="5"/>
        <v>Ja</v>
      </c>
      <c r="U41" s="43" t="str">
        <f t="shared" si="5"/>
        <v>Ja</v>
      </c>
      <c r="V41" s="43" t="str">
        <f t="shared" si="5"/>
        <v>Ja</v>
      </c>
      <c r="W41" s="43" t="str">
        <f t="shared" si="5"/>
        <v>Nee</v>
      </c>
      <c r="X41" s="43" t="str">
        <f t="shared" si="5"/>
        <v>Ja</v>
      </c>
      <c r="Y41" s="43" t="str">
        <f t="shared" si="5"/>
        <v>Nee</v>
      </c>
      <c r="Z41" s="43" t="str">
        <f t="shared" si="5"/>
        <v>Nee</v>
      </c>
      <c r="AA41" s="43" t="str">
        <f t="shared" si="6"/>
        <v>Optie</v>
      </c>
      <c r="AB41" s="43" t="str">
        <f t="shared" si="6"/>
        <v>Ja</v>
      </c>
      <c r="AC41" s="43" t="str">
        <f t="shared" si="6"/>
        <v>Ja</v>
      </c>
      <c r="AD41" s="43" t="str">
        <f t="shared" si="6"/>
        <v>Nee</v>
      </c>
      <c r="AE41" s="43" t="str">
        <f t="shared" si="6"/>
        <v>Ja</v>
      </c>
      <c r="AF41" s="43" t="str">
        <f t="shared" si="6"/>
        <v>Ja</v>
      </c>
      <c r="AG41" s="43" t="str">
        <f t="shared" si="6"/>
        <v>Optie</v>
      </c>
      <c r="AH41" s="43" t="str">
        <f t="shared" si="6"/>
        <v>Ja</v>
      </c>
      <c r="AI41" s="43" t="str">
        <f t="shared" si="6"/>
        <v>Ja</v>
      </c>
      <c r="AJ41" s="43" t="str">
        <f t="shared" si="6"/>
        <v>Nvt</v>
      </c>
      <c r="AK41" s="43" t="str">
        <f t="shared" si="6"/>
        <v>Nvt</v>
      </c>
      <c r="AL41" s="129" t="s">
        <v>878</v>
      </c>
      <c r="AM41" s="43" t="str">
        <f t="shared" si="7"/>
        <v>Ja</v>
      </c>
      <c r="AN41" s="43" t="str">
        <f t="shared" si="7"/>
        <v>Ja</v>
      </c>
      <c r="AO41" s="43" t="str">
        <f t="shared" si="7"/>
        <v>Optie</v>
      </c>
      <c r="AP41" s="43" t="str">
        <f t="shared" si="7"/>
        <v>Ja</v>
      </c>
      <c r="AQ41" s="43" t="str">
        <f t="shared" si="7"/>
        <v>Ja</v>
      </c>
      <c r="AR41" s="43" t="str">
        <f t="shared" si="7"/>
        <v>Ja</v>
      </c>
      <c r="AS41" s="43" t="str">
        <f t="shared" si="7"/>
        <v>Nee</v>
      </c>
      <c r="AT41" s="43" t="str">
        <f t="shared" si="7"/>
        <v>Ja</v>
      </c>
      <c r="AU41" s="43" t="str">
        <f t="shared" si="7"/>
        <v>Nee</v>
      </c>
      <c r="AV41" s="43" t="str">
        <f t="shared" si="7"/>
        <v>Nee</v>
      </c>
      <c r="AW41" s="43" t="str">
        <f t="shared" si="8"/>
        <v>Ja</v>
      </c>
      <c r="AX41" s="43" t="str">
        <f t="shared" si="8"/>
        <v>Ja</v>
      </c>
      <c r="AY41" s="43" t="str">
        <f t="shared" si="8"/>
        <v>Ja</v>
      </c>
      <c r="AZ41" s="43" t="str">
        <f t="shared" si="8"/>
        <v>Ja</v>
      </c>
      <c r="BA41" s="43" t="str">
        <f t="shared" si="8"/>
        <v>Ja</v>
      </c>
      <c r="BB41" s="43" t="str">
        <f t="shared" si="8"/>
        <v>Ja</v>
      </c>
      <c r="BC41" s="43" t="str">
        <f t="shared" si="8"/>
        <v>Ja</v>
      </c>
      <c r="BD41" s="43" t="str">
        <f t="shared" si="8"/>
        <v>Optie</v>
      </c>
      <c r="BE41" s="43" t="str">
        <f t="shared" si="8"/>
        <v>Ja</v>
      </c>
      <c r="BF41" s="43" t="str">
        <f t="shared" si="8"/>
        <v>Ja</v>
      </c>
      <c r="BG41" s="43" t="str">
        <f t="shared" si="9"/>
        <v>Nee</v>
      </c>
      <c r="BH41" s="43" t="str">
        <f t="shared" si="9"/>
        <v>Ja</v>
      </c>
      <c r="BI41" s="43" t="str">
        <f t="shared" si="9"/>
        <v>Nee</v>
      </c>
      <c r="BJ41" s="43" t="str">
        <f t="shared" si="9"/>
        <v>Nvt</v>
      </c>
      <c r="BK41" s="43" t="str">
        <f t="shared" si="9"/>
        <v>Nvt</v>
      </c>
      <c r="BL41" s="43" t="str">
        <f t="shared" si="9"/>
        <v>Nvt</v>
      </c>
      <c r="BM41" s="43" t="str">
        <f t="shared" si="9"/>
        <v>Nvt</v>
      </c>
      <c r="BN41" s="43" t="str">
        <f t="shared" si="9"/>
        <v>Nvt</v>
      </c>
      <c r="BO41" s="43" t="str">
        <f t="shared" si="9"/>
        <v>Nvt</v>
      </c>
      <c r="BP41" s="43" t="str">
        <f t="shared" si="9"/>
        <v>Nvt</v>
      </c>
      <c r="BQ41" s="43" t="str">
        <f t="shared" si="10"/>
        <v>Nvt</v>
      </c>
      <c r="BR41" s="43" t="str">
        <f t="shared" si="10"/>
        <v>Nvt</v>
      </c>
      <c r="BS41" s="43" t="str">
        <f t="shared" si="10"/>
        <v>Nvt</v>
      </c>
      <c r="BT41" s="43" t="str">
        <f t="shared" si="10"/>
        <v>Nvt</v>
      </c>
      <c r="BU41" s="43" t="str">
        <f t="shared" si="10"/>
        <v>Nvt</v>
      </c>
      <c r="BV41" s="43" t="str">
        <f t="shared" si="10"/>
        <v>Nvt</v>
      </c>
      <c r="BW41" s="43" t="str">
        <f t="shared" si="10"/>
        <v>Nvt</v>
      </c>
      <c r="BX41" s="43" t="str">
        <f t="shared" si="10"/>
        <v>Nvt</v>
      </c>
      <c r="BY41" s="43" t="str">
        <f t="shared" si="10"/>
        <v>Nvt</v>
      </c>
      <c r="BZ41" s="43" t="str">
        <f t="shared" si="10"/>
        <v>Nvt</v>
      </c>
      <c r="CA41" s="43" t="str">
        <f t="shared" si="11"/>
        <v>Nvt</v>
      </c>
      <c r="CB41" s="43" t="str">
        <f t="shared" si="11"/>
        <v>Ja</v>
      </c>
      <c r="CC41" s="43" t="str">
        <f t="shared" si="11"/>
        <v>Ja</v>
      </c>
      <c r="CD41" s="43" t="str">
        <f t="shared" si="11"/>
        <v>Ja</v>
      </c>
      <c r="CE41" s="43" t="str">
        <f t="shared" si="11"/>
        <v>Optie</v>
      </c>
      <c r="CF41" s="43" t="str">
        <f t="shared" si="11"/>
        <v>Ja</v>
      </c>
      <c r="CG41" s="43" t="str">
        <f t="shared" si="11"/>
        <v>Ja</v>
      </c>
      <c r="CH41" s="43" t="str">
        <f t="shared" si="11"/>
        <v>Ja</v>
      </c>
      <c r="CI41" s="43" t="str">
        <f t="shared" si="11"/>
        <v>Ja</v>
      </c>
      <c r="CJ41" s="43" t="str">
        <f t="shared" si="11"/>
        <v>Ja</v>
      </c>
      <c r="CK41" s="43" t="str">
        <f t="shared" si="12"/>
        <v>Optie</v>
      </c>
      <c r="CL41" s="43" t="str">
        <f t="shared" si="12"/>
        <v>Ja</v>
      </c>
      <c r="CM41" s="43" t="str">
        <f t="shared" si="12"/>
        <v>Ja</v>
      </c>
      <c r="CN41" s="43" t="str">
        <f t="shared" si="12"/>
        <v>Ja</v>
      </c>
      <c r="CO41" s="43" t="str">
        <f t="shared" si="12"/>
        <v>Optie</v>
      </c>
      <c r="CP41" s="43" t="str">
        <f t="shared" si="12"/>
        <v>Nee</v>
      </c>
      <c r="CQ41" s="43" t="str">
        <f t="shared" si="12"/>
        <v>Nvt</v>
      </c>
      <c r="CR41" s="43" t="str">
        <f t="shared" si="12"/>
        <v>Nvt</v>
      </c>
      <c r="CS41" s="43" t="str">
        <f t="shared" si="12"/>
        <v>Nvt</v>
      </c>
      <c r="CT41" s="43" t="str">
        <f t="shared" si="12"/>
        <v>Nvt</v>
      </c>
      <c r="CU41" s="43" t="str">
        <f t="shared" si="13"/>
        <v>Ja</v>
      </c>
      <c r="CV41" s="43" t="str">
        <f t="shared" si="13"/>
        <v>Ja</v>
      </c>
      <c r="CW41" s="43" t="str">
        <f t="shared" si="13"/>
        <v>Ja</v>
      </c>
      <c r="CX41" s="43" t="str">
        <f t="shared" si="13"/>
        <v>Optie</v>
      </c>
      <c r="CY41" s="43" t="str">
        <f t="shared" si="13"/>
        <v>Ja</v>
      </c>
      <c r="CZ41" s="43" t="str">
        <f t="shared" si="13"/>
        <v>Ja</v>
      </c>
      <c r="DA41" s="43" t="str">
        <f t="shared" si="13"/>
        <v>Ja</v>
      </c>
      <c r="DB41" s="43" t="str">
        <f t="shared" si="13"/>
        <v>Optie</v>
      </c>
      <c r="DC41" s="43" t="str">
        <f t="shared" si="13"/>
        <v>Ja</v>
      </c>
      <c r="DD41" s="43" t="str">
        <f t="shared" si="13"/>
        <v>Ja</v>
      </c>
      <c r="DE41" s="43" t="str">
        <f t="shared" si="14"/>
        <v>Optie</v>
      </c>
      <c r="DF41" s="43" t="str">
        <f t="shared" si="14"/>
        <v>Ja</v>
      </c>
      <c r="DG41" s="43" t="str">
        <f t="shared" si="14"/>
        <v>Ja</v>
      </c>
      <c r="DH41" s="43" t="str">
        <f t="shared" si="14"/>
        <v>Ja</v>
      </c>
      <c r="DI41" s="43" t="str">
        <f t="shared" si="14"/>
        <v>Ja</v>
      </c>
      <c r="DJ41" s="43" t="str">
        <f t="shared" si="14"/>
        <v>Ja</v>
      </c>
      <c r="DK41" s="43" t="str">
        <f t="shared" si="14"/>
        <v>Optie</v>
      </c>
      <c r="DL41" s="43" t="str">
        <f t="shared" si="14"/>
        <v>Optie</v>
      </c>
      <c r="DM41" s="43" t="str">
        <f t="shared" si="14"/>
        <v>Optie</v>
      </c>
      <c r="DN41" s="43" t="str">
        <f t="shared" si="14"/>
        <v>Optie</v>
      </c>
      <c r="DO41" s="43" t="str">
        <f t="shared" si="15"/>
        <v>Nee</v>
      </c>
      <c r="DP41" s="43" t="str">
        <f t="shared" si="15"/>
        <v>Optie</v>
      </c>
      <c r="DQ41" s="43" t="str">
        <f t="shared" si="15"/>
        <v>Ja</v>
      </c>
      <c r="DR41" s="43" t="str">
        <f t="shared" si="15"/>
        <v>Ja</v>
      </c>
      <c r="DS41" s="43" t="str">
        <f t="shared" si="15"/>
        <v>Ja</v>
      </c>
      <c r="DT41" s="43" t="str">
        <f t="shared" si="15"/>
        <v>Ja</v>
      </c>
      <c r="DU41" s="43" t="str">
        <f t="shared" si="15"/>
        <v>Optie</v>
      </c>
      <c r="DV41" s="43" t="str">
        <f t="shared" si="15"/>
        <v>Ja</v>
      </c>
      <c r="DW41" s="43" t="str">
        <f t="shared" si="15"/>
        <v>Ja</v>
      </c>
      <c r="DX41" s="43" t="str">
        <f t="shared" si="15"/>
        <v>Ja</v>
      </c>
      <c r="DY41" s="43" t="str">
        <f t="shared" si="16"/>
        <v>Ja</v>
      </c>
      <c r="DZ41" s="43" t="str">
        <f t="shared" si="16"/>
        <v>Ja</v>
      </c>
      <c r="EA41" s="43" t="str">
        <f t="shared" si="16"/>
        <v>Ja</v>
      </c>
      <c r="EB41" s="43" t="str">
        <f t="shared" si="16"/>
        <v>Ja</v>
      </c>
      <c r="EC41" s="43" t="str">
        <f t="shared" si="16"/>
        <v>Ja</v>
      </c>
      <c r="ED41" s="43" t="str">
        <f t="shared" si="16"/>
        <v>Nee</v>
      </c>
    </row>
    <row r="42" spans="1:134" x14ac:dyDescent="0.3">
      <c r="A42" s="45"/>
      <c r="B42" s="47" t="s">
        <v>568</v>
      </c>
      <c r="C42" s="47" t="s">
        <v>502</v>
      </c>
      <c r="D42" s="45" t="s">
        <v>330</v>
      </c>
      <c r="E42" s="45" t="s">
        <v>329</v>
      </c>
      <c r="F42" s="45" t="s">
        <v>337</v>
      </c>
      <c r="G42" s="43" t="s">
        <v>495</v>
      </c>
      <c r="H42" s="43" t="s">
        <v>497</v>
      </c>
      <c r="I42" s="119" t="s">
        <v>337</v>
      </c>
      <c r="J42" s="119" t="s">
        <v>830</v>
      </c>
      <c r="K42" s="119" t="s">
        <v>841</v>
      </c>
      <c r="L42" s="50">
        <v>10</v>
      </c>
      <c r="M42" s="119"/>
      <c r="N42" s="119"/>
      <c r="O42" s="119"/>
      <c r="P42" s="129" t="s">
        <v>507</v>
      </c>
      <c r="Q42" s="43" t="str">
        <f t="shared" si="5"/>
        <v>Ja</v>
      </c>
      <c r="R42" s="43" t="str">
        <f t="shared" si="5"/>
        <v>Ja</v>
      </c>
      <c r="S42" s="43" t="str">
        <f t="shared" si="5"/>
        <v>Optie</v>
      </c>
      <c r="T42" s="43" t="str">
        <f t="shared" si="5"/>
        <v>Ja</v>
      </c>
      <c r="U42" s="43" t="str">
        <f t="shared" si="5"/>
        <v>Ja</v>
      </c>
      <c r="V42" s="43" t="str">
        <f t="shared" si="5"/>
        <v>Ja</v>
      </c>
      <c r="W42" s="43" t="str">
        <f t="shared" si="5"/>
        <v>Nee</v>
      </c>
      <c r="X42" s="43" t="str">
        <f t="shared" si="5"/>
        <v>Ja</v>
      </c>
      <c r="Y42" s="43" t="str">
        <f t="shared" si="5"/>
        <v>Nee</v>
      </c>
      <c r="Z42" s="43" t="str">
        <f t="shared" si="5"/>
        <v>Nee</v>
      </c>
      <c r="AA42" s="43" t="str">
        <f t="shared" si="6"/>
        <v>Optie</v>
      </c>
      <c r="AB42" s="43" t="str">
        <f t="shared" si="6"/>
        <v>Ja</v>
      </c>
      <c r="AC42" s="43" t="str">
        <f t="shared" si="6"/>
        <v>Ja</v>
      </c>
      <c r="AD42" s="43" t="str">
        <f t="shared" si="6"/>
        <v>Nee</v>
      </c>
      <c r="AE42" s="43" t="str">
        <f t="shared" si="6"/>
        <v>Ja</v>
      </c>
      <c r="AF42" s="43" t="str">
        <f t="shared" si="6"/>
        <v>Ja</v>
      </c>
      <c r="AG42" s="43" t="str">
        <f t="shared" si="6"/>
        <v>Optie</v>
      </c>
      <c r="AH42" s="43" t="str">
        <f t="shared" si="6"/>
        <v>Ja</v>
      </c>
      <c r="AI42" s="43" t="str">
        <f t="shared" si="6"/>
        <v>Ja</v>
      </c>
      <c r="AJ42" s="43" t="str">
        <f t="shared" si="6"/>
        <v>Nvt</v>
      </c>
      <c r="AK42" s="43" t="str">
        <f t="shared" si="6"/>
        <v>Nvt</v>
      </c>
      <c r="AL42" s="129" t="s">
        <v>878</v>
      </c>
      <c r="AM42" s="43" t="str">
        <f t="shared" si="7"/>
        <v>Ja</v>
      </c>
      <c r="AN42" s="43" t="str">
        <f t="shared" si="7"/>
        <v>Ja</v>
      </c>
      <c r="AO42" s="43" t="str">
        <f t="shared" si="7"/>
        <v>Optie</v>
      </c>
      <c r="AP42" s="43" t="str">
        <f t="shared" si="7"/>
        <v>Ja</v>
      </c>
      <c r="AQ42" s="43" t="str">
        <f t="shared" si="7"/>
        <v>Ja</v>
      </c>
      <c r="AR42" s="43" t="str">
        <f t="shared" si="7"/>
        <v>Ja</v>
      </c>
      <c r="AS42" s="43" t="str">
        <f t="shared" si="7"/>
        <v>Nee</v>
      </c>
      <c r="AT42" s="43" t="str">
        <f t="shared" si="7"/>
        <v>Ja</v>
      </c>
      <c r="AU42" s="43" t="str">
        <f t="shared" si="7"/>
        <v>Nee</v>
      </c>
      <c r="AV42" s="43" t="str">
        <f t="shared" si="7"/>
        <v>Nee</v>
      </c>
      <c r="AW42" s="43" t="str">
        <f t="shared" si="8"/>
        <v>Ja</v>
      </c>
      <c r="AX42" s="43" t="str">
        <f t="shared" si="8"/>
        <v>Ja</v>
      </c>
      <c r="AY42" s="43" t="str">
        <f t="shared" si="8"/>
        <v>Ja</v>
      </c>
      <c r="AZ42" s="43" t="str">
        <f t="shared" si="8"/>
        <v>Ja</v>
      </c>
      <c r="BA42" s="43" t="str">
        <f t="shared" si="8"/>
        <v>Ja</v>
      </c>
      <c r="BB42" s="43" t="str">
        <f t="shared" si="8"/>
        <v>Ja</v>
      </c>
      <c r="BC42" s="43" t="str">
        <f t="shared" si="8"/>
        <v>Ja</v>
      </c>
      <c r="BD42" s="43" t="str">
        <f t="shared" si="8"/>
        <v>Optie</v>
      </c>
      <c r="BE42" s="43" t="str">
        <f t="shared" si="8"/>
        <v>Ja</v>
      </c>
      <c r="BF42" s="43" t="str">
        <f t="shared" si="8"/>
        <v>Ja</v>
      </c>
      <c r="BG42" s="43" t="str">
        <f t="shared" si="9"/>
        <v>Nee</v>
      </c>
      <c r="BH42" s="43" t="str">
        <f t="shared" si="9"/>
        <v>Ja</v>
      </c>
      <c r="BI42" s="43" t="str">
        <f t="shared" si="9"/>
        <v>Nee</v>
      </c>
      <c r="BJ42" s="43" t="str">
        <f t="shared" si="9"/>
        <v>Nvt</v>
      </c>
      <c r="BK42" s="43" t="str">
        <f t="shared" si="9"/>
        <v>Nvt</v>
      </c>
      <c r="BL42" s="43" t="str">
        <f t="shared" si="9"/>
        <v>Nvt</v>
      </c>
      <c r="BM42" s="43" t="str">
        <f t="shared" si="9"/>
        <v>Nvt</v>
      </c>
      <c r="BN42" s="43" t="str">
        <f t="shared" si="9"/>
        <v>Nvt</v>
      </c>
      <c r="BO42" s="43" t="str">
        <f t="shared" si="9"/>
        <v>Nvt</v>
      </c>
      <c r="BP42" s="43" t="str">
        <f t="shared" si="9"/>
        <v>Nvt</v>
      </c>
      <c r="BQ42" s="43" t="str">
        <f t="shared" si="10"/>
        <v>Nvt</v>
      </c>
      <c r="BR42" s="43" t="str">
        <f t="shared" si="10"/>
        <v>Nvt</v>
      </c>
      <c r="BS42" s="43" t="str">
        <f t="shared" si="10"/>
        <v>Nvt</v>
      </c>
      <c r="BT42" s="43" t="str">
        <f t="shared" si="10"/>
        <v>Nvt</v>
      </c>
      <c r="BU42" s="43" t="str">
        <f t="shared" si="10"/>
        <v>Nvt</v>
      </c>
      <c r="BV42" s="43" t="str">
        <f t="shared" si="10"/>
        <v>Nvt</v>
      </c>
      <c r="BW42" s="43" t="str">
        <f t="shared" si="10"/>
        <v>Nvt</v>
      </c>
      <c r="BX42" s="43" t="str">
        <f t="shared" si="10"/>
        <v>Nvt</v>
      </c>
      <c r="BY42" s="43" t="str">
        <f t="shared" si="10"/>
        <v>Nvt</v>
      </c>
      <c r="BZ42" s="43" t="str">
        <f t="shared" si="10"/>
        <v>Nvt</v>
      </c>
      <c r="CA42" s="43" t="str">
        <f t="shared" si="11"/>
        <v>Nvt</v>
      </c>
      <c r="CB42" s="43" t="str">
        <f t="shared" si="11"/>
        <v>Ja</v>
      </c>
      <c r="CC42" s="43" t="str">
        <f t="shared" si="11"/>
        <v>Ja</v>
      </c>
      <c r="CD42" s="43" t="str">
        <f t="shared" si="11"/>
        <v>Ja</v>
      </c>
      <c r="CE42" s="43" t="str">
        <f t="shared" si="11"/>
        <v>Optie</v>
      </c>
      <c r="CF42" s="43" t="str">
        <f t="shared" si="11"/>
        <v>Ja</v>
      </c>
      <c r="CG42" s="43" t="str">
        <f t="shared" si="11"/>
        <v>Ja</v>
      </c>
      <c r="CH42" s="43" t="str">
        <f t="shared" si="11"/>
        <v>Ja</v>
      </c>
      <c r="CI42" s="43" t="str">
        <f t="shared" si="11"/>
        <v>Ja</v>
      </c>
      <c r="CJ42" s="43" t="str">
        <f t="shared" si="11"/>
        <v>Ja</v>
      </c>
      <c r="CK42" s="43" t="str">
        <f t="shared" si="12"/>
        <v>Optie</v>
      </c>
      <c r="CL42" s="43" t="str">
        <f t="shared" si="12"/>
        <v>Ja</v>
      </c>
      <c r="CM42" s="43" t="str">
        <f t="shared" si="12"/>
        <v>Ja</v>
      </c>
      <c r="CN42" s="43" t="str">
        <f t="shared" si="12"/>
        <v>Ja</v>
      </c>
      <c r="CO42" s="43" t="str">
        <f t="shared" si="12"/>
        <v>Optie</v>
      </c>
      <c r="CP42" s="43" t="str">
        <f t="shared" si="12"/>
        <v>Nee</v>
      </c>
      <c r="CQ42" s="43" t="str">
        <f t="shared" si="12"/>
        <v>Nvt</v>
      </c>
      <c r="CR42" s="43" t="str">
        <f t="shared" si="12"/>
        <v>Nvt</v>
      </c>
      <c r="CS42" s="43" t="str">
        <f t="shared" si="12"/>
        <v>Nvt</v>
      </c>
      <c r="CT42" s="43" t="str">
        <f t="shared" si="12"/>
        <v>Nvt</v>
      </c>
      <c r="CU42" s="43" t="str">
        <f t="shared" si="13"/>
        <v>Ja</v>
      </c>
      <c r="CV42" s="43" t="str">
        <f t="shared" si="13"/>
        <v>Ja</v>
      </c>
      <c r="CW42" s="43" t="str">
        <f t="shared" si="13"/>
        <v>Ja</v>
      </c>
      <c r="CX42" s="43" t="str">
        <f t="shared" si="13"/>
        <v>Optie</v>
      </c>
      <c r="CY42" s="43" t="str">
        <f t="shared" si="13"/>
        <v>Ja</v>
      </c>
      <c r="CZ42" s="43" t="str">
        <f t="shared" si="13"/>
        <v>Ja</v>
      </c>
      <c r="DA42" s="43" t="str">
        <f t="shared" si="13"/>
        <v>Ja</v>
      </c>
      <c r="DB42" s="43" t="str">
        <f t="shared" si="13"/>
        <v>Optie</v>
      </c>
      <c r="DC42" s="43" t="str">
        <f t="shared" si="13"/>
        <v>Ja</v>
      </c>
      <c r="DD42" s="43" t="str">
        <f t="shared" si="13"/>
        <v>Ja</v>
      </c>
      <c r="DE42" s="43" t="str">
        <f t="shared" si="14"/>
        <v>Optie</v>
      </c>
      <c r="DF42" s="43" t="str">
        <f t="shared" si="14"/>
        <v>Ja</v>
      </c>
      <c r="DG42" s="43" t="str">
        <f t="shared" si="14"/>
        <v>Ja</v>
      </c>
      <c r="DH42" s="43" t="str">
        <f t="shared" si="14"/>
        <v>Ja</v>
      </c>
      <c r="DI42" s="43" t="str">
        <f t="shared" si="14"/>
        <v>Ja</v>
      </c>
      <c r="DJ42" s="43" t="str">
        <f t="shared" si="14"/>
        <v>Ja</v>
      </c>
      <c r="DK42" s="43" t="str">
        <f t="shared" si="14"/>
        <v>Optie</v>
      </c>
      <c r="DL42" s="43" t="str">
        <f t="shared" si="14"/>
        <v>Optie</v>
      </c>
      <c r="DM42" s="43" t="str">
        <f t="shared" si="14"/>
        <v>Optie</v>
      </c>
      <c r="DN42" s="43" t="str">
        <f t="shared" si="14"/>
        <v>Optie</v>
      </c>
      <c r="DO42" s="43" t="str">
        <f t="shared" si="15"/>
        <v>Nee</v>
      </c>
      <c r="DP42" s="43" t="str">
        <f t="shared" si="15"/>
        <v>Optie</v>
      </c>
      <c r="DQ42" s="43" t="str">
        <f t="shared" si="15"/>
        <v>Ja</v>
      </c>
      <c r="DR42" s="43" t="str">
        <f t="shared" si="15"/>
        <v>Ja</v>
      </c>
      <c r="DS42" s="43" t="str">
        <f t="shared" si="15"/>
        <v>Ja</v>
      </c>
      <c r="DT42" s="43" t="str">
        <f t="shared" si="15"/>
        <v>Ja</v>
      </c>
      <c r="DU42" s="43" t="str">
        <f t="shared" si="15"/>
        <v>Optie</v>
      </c>
      <c r="DV42" s="43" t="str">
        <f t="shared" si="15"/>
        <v>Ja</v>
      </c>
      <c r="DW42" s="43" t="str">
        <f t="shared" si="15"/>
        <v>Ja</v>
      </c>
      <c r="DX42" s="43" t="str">
        <f t="shared" si="15"/>
        <v>Ja</v>
      </c>
      <c r="DY42" s="43" t="str">
        <f t="shared" si="16"/>
        <v>Ja</v>
      </c>
      <c r="DZ42" s="43" t="str">
        <f t="shared" si="16"/>
        <v>Ja</v>
      </c>
      <c r="EA42" s="43" t="str">
        <f t="shared" si="16"/>
        <v>Ja</v>
      </c>
      <c r="EB42" s="43" t="str">
        <f t="shared" si="16"/>
        <v>Ja</v>
      </c>
      <c r="EC42" s="43" t="str">
        <f t="shared" si="16"/>
        <v>Ja</v>
      </c>
      <c r="ED42" s="43" t="str">
        <f t="shared" si="16"/>
        <v>Nee</v>
      </c>
    </row>
    <row r="43" spans="1:134" x14ac:dyDescent="0.3">
      <c r="A43" s="45"/>
      <c r="B43" s="47" t="s">
        <v>568</v>
      </c>
      <c r="C43" s="47" t="s">
        <v>502</v>
      </c>
      <c r="D43" s="45" t="s">
        <v>330</v>
      </c>
      <c r="E43" s="45" t="s">
        <v>330</v>
      </c>
      <c r="F43" s="45" t="s">
        <v>337</v>
      </c>
      <c r="G43" s="43" t="s">
        <v>495</v>
      </c>
      <c r="H43" s="43" t="s">
        <v>497</v>
      </c>
      <c r="I43" s="119" t="s">
        <v>337</v>
      </c>
      <c r="J43" s="119" t="s">
        <v>832</v>
      </c>
      <c r="K43" s="119" t="s">
        <v>842</v>
      </c>
      <c r="L43" s="50">
        <v>18</v>
      </c>
      <c r="M43" s="119"/>
      <c r="N43" s="119"/>
      <c r="O43" s="119"/>
      <c r="P43" s="129" t="s">
        <v>507</v>
      </c>
      <c r="Q43" s="43" t="str">
        <f t="shared" si="5"/>
        <v>Ja</v>
      </c>
      <c r="R43" s="43" t="str">
        <f t="shared" si="5"/>
        <v>Ja</v>
      </c>
      <c r="S43" s="43" t="str">
        <f t="shared" si="5"/>
        <v>Optie</v>
      </c>
      <c r="T43" s="43" t="str">
        <f t="shared" si="5"/>
        <v>Ja</v>
      </c>
      <c r="U43" s="43" t="str">
        <f t="shared" si="5"/>
        <v>Ja</v>
      </c>
      <c r="V43" s="43" t="str">
        <f t="shared" si="5"/>
        <v>Ja</v>
      </c>
      <c r="W43" s="43" t="str">
        <f t="shared" si="5"/>
        <v>Nee</v>
      </c>
      <c r="X43" s="43" t="str">
        <f t="shared" si="5"/>
        <v>Ja</v>
      </c>
      <c r="Y43" s="43" t="str">
        <f t="shared" si="5"/>
        <v>Nee</v>
      </c>
      <c r="Z43" s="43" t="str">
        <f t="shared" si="5"/>
        <v>Nee</v>
      </c>
      <c r="AA43" s="43" t="str">
        <f t="shared" si="6"/>
        <v>Optie</v>
      </c>
      <c r="AB43" s="43" t="str">
        <f t="shared" si="6"/>
        <v>Ja</v>
      </c>
      <c r="AC43" s="43" t="str">
        <f t="shared" si="6"/>
        <v>Ja</v>
      </c>
      <c r="AD43" s="43" t="str">
        <f t="shared" si="6"/>
        <v>Nee</v>
      </c>
      <c r="AE43" s="43" t="str">
        <f t="shared" si="6"/>
        <v>Ja</v>
      </c>
      <c r="AF43" s="43" t="str">
        <f t="shared" si="6"/>
        <v>Ja</v>
      </c>
      <c r="AG43" s="43" t="str">
        <f t="shared" si="6"/>
        <v>Optie</v>
      </c>
      <c r="AH43" s="43" t="str">
        <f t="shared" si="6"/>
        <v>Ja</v>
      </c>
      <c r="AI43" s="43" t="str">
        <f t="shared" si="6"/>
        <v>Ja</v>
      </c>
      <c r="AJ43" s="43" t="str">
        <f t="shared" si="6"/>
        <v>Nvt</v>
      </c>
      <c r="AK43" s="43" t="str">
        <f t="shared" si="6"/>
        <v>Nvt</v>
      </c>
      <c r="AL43" s="129" t="s">
        <v>878</v>
      </c>
      <c r="AM43" s="43" t="str">
        <f t="shared" si="7"/>
        <v>Ja</v>
      </c>
      <c r="AN43" s="43" t="str">
        <f t="shared" si="7"/>
        <v>Ja</v>
      </c>
      <c r="AO43" s="43" t="str">
        <f t="shared" si="7"/>
        <v>Optie</v>
      </c>
      <c r="AP43" s="43" t="str">
        <f t="shared" si="7"/>
        <v>Ja</v>
      </c>
      <c r="AQ43" s="43" t="str">
        <f t="shared" si="7"/>
        <v>Ja</v>
      </c>
      <c r="AR43" s="43" t="str">
        <f t="shared" si="7"/>
        <v>Ja</v>
      </c>
      <c r="AS43" s="43" t="str">
        <f t="shared" si="7"/>
        <v>Nee</v>
      </c>
      <c r="AT43" s="43" t="str">
        <f t="shared" si="7"/>
        <v>Ja</v>
      </c>
      <c r="AU43" s="43" t="str">
        <f t="shared" si="7"/>
        <v>Nee</v>
      </c>
      <c r="AV43" s="43" t="str">
        <f t="shared" si="7"/>
        <v>Nee</v>
      </c>
      <c r="AW43" s="43" t="str">
        <f t="shared" si="8"/>
        <v>Ja</v>
      </c>
      <c r="AX43" s="43" t="str">
        <f t="shared" si="8"/>
        <v>Ja</v>
      </c>
      <c r="AY43" s="43" t="str">
        <f t="shared" si="8"/>
        <v>Ja</v>
      </c>
      <c r="AZ43" s="43" t="str">
        <f t="shared" si="8"/>
        <v>Ja</v>
      </c>
      <c r="BA43" s="43" t="str">
        <f t="shared" si="8"/>
        <v>Ja</v>
      </c>
      <c r="BB43" s="43" t="str">
        <f t="shared" si="8"/>
        <v>Ja</v>
      </c>
      <c r="BC43" s="43" t="str">
        <f t="shared" si="8"/>
        <v>Ja</v>
      </c>
      <c r="BD43" s="43" t="str">
        <f t="shared" si="8"/>
        <v>Optie</v>
      </c>
      <c r="BE43" s="43" t="str">
        <f t="shared" si="8"/>
        <v>Ja</v>
      </c>
      <c r="BF43" s="43" t="str">
        <f t="shared" si="8"/>
        <v>Ja</v>
      </c>
      <c r="BG43" s="43" t="str">
        <f t="shared" si="9"/>
        <v>Nee</v>
      </c>
      <c r="BH43" s="43" t="str">
        <f t="shared" si="9"/>
        <v>Ja</v>
      </c>
      <c r="BI43" s="43" t="str">
        <f t="shared" si="9"/>
        <v>Nee</v>
      </c>
      <c r="BJ43" s="43" t="str">
        <f t="shared" si="9"/>
        <v>Nvt</v>
      </c>
      <c r="BK43" s="43" t="str">
        <f t="shared" si="9"/>
        <v>Nvt</v>
      </c>
      <c r="BL43" s="43" t="str">
        <f t="shared" si="9"/>
        <v>Nvt</v>
      </c>
      <c r="BM43" s="43" t="str">
        <f t="shared" si="9"/>
        <v>Nvt</v>
      </c>
      <c r="BN43" s="43" t="str">
        <f t="shared" si="9"/>
        <v>Nvt</v>
      </c>
      <c r="BO43" s="43" t="str">
        <f t="shared" si="9"/>
        <v>Nvt</v>
      </c>
      <c r="BP43" s="43" t="str">
        <f t="shared" si="9"/>
        <v>Nvt</v>
      </c>
      <c r="BQ43" s="43" t="str">
        <f t="shared" si="10"/>
        <v>Nvt</v>
      </c>
      <c r="BR43" s="43" t="str">
        <f t="shared" si="10"/>
        <v>Nvt</v>
      </c>
      <c r="BS43" s="43" t="str">
        <f t="shared" si="10"/>
        <v>Nvt</v>
      </c>
      <c r="BT43" s="43" t="str">
        <f t="shared" si="10"/>
        <v>Nvt</v>
      </c>
      <c r="BU43" s="43" t="str">
        <f t="shared" si="10"/>
        <v>Nvt</v>
      </c>
      <c r="BV43" s="43" t="str">
        <f t="shared" si="10"/>
        <v>Nvt</v>
      </c>
      <c r="BW43" s="43" t="str">
        <f t="shared" si="10"/>
        <v>Nvt</v>
      </c>
      <c r="BX43" s="43" t="str">
        <f t="shared" si="10"/>
        <v>Nvt</v>
      </c>
      <c r="BY43" s="43" t="str">
        <f t="shared" si="10"/>
        <v>Nvt</v>
      </c>
      <c r="BZ43" s="43" t="str">
        <f t="shared" si="10"/>
        <v>Nvt</v>
      </c>
      <c r="CA43" s="43" t="str">
        <f t="shared" si="11"/>
        <v>Nvt</v>
      </c>
      <c r="CB43" s="43" t="str">
        <f t="shared" si="11"/>
        <v>Ja</v>
      </c>
      <c r="CC43" s="43" t="str">
        <f t="shared" si="11"/>
        <v>Ja</v>
      </c>
      <c r="CD43" s="43" t="str">
        <f t="shared" si="11"/>
        <v>Ja</v>
      </c>
      <c r="CE43" s="43" t="str">
        <f t="shared" si="11"/>
        <v>Optie</v>
      </c>
      <c r="CF43" s="43" t="str">
        <f t="shared" si="11"/>
        <v>Ja</v>
      </c>
      <c r="CG43" s="43" t="str">
        <f t="shared" si="11"/>
        <v>Ja</v>
      </c>
      <c r="CH43" s="43" t="str">
        <f t="shared" si="11"/>
        <v>Ja</v>
      </c>
      <c r="CI43" s="43" t="str">
        <f t="shared" si="11"/>
        <v>Ja</v>
      </c>
      <c r="CJ43" s="43" t="str">
        <f t="shared" si="11"/>
        <v>Ja</v>
      </c>
      <c r="CK43" s="43" t="str">
        <f t="shared" si="12"/>
        <v>Optie</v>
      </c>
      <c r="CL43" s="43" t="str">
        <f t="shared" si="12"/>
        <v>Ja</v>
      </c>
      <c r="CM43" s="43" t="str">
        <f t="shared" si="12"/>
        <v>Ja</v>
      </c>
      <c r="CN43" s="43" t="str">
        <f t="shared" si="12"/>
        <v>Ja</v>
      </c>
      <c r="CO43" s="43" t="str">
        <f t="shared" si="12"/>
        <v>Optie</v>
      </c>
      <c r="CP43" s="43" t="str">
        <f t="shared" si="12"/>
        <v>Nee</v>
      </c>
      <c r="CQ43" s="43" t="str">
        <f t="shared" si="12"/>
        <v>Nvt</v>
      </c>
      <c r="CR43" s="43" t="str">
        <f t="shared" si="12"/>
        <v>Nvt</v>
      </c>
      <c r="CS43" s="43" t="str">
        <f t="shared" si="12"/>
        <v>Nvt</v>
      </c>
      <c r="CT43" s="43" t="str">
        <f t="shared" si="12"/>
        <v>Nvt</v>
      </c>
      <c r="CU43" s="43" t="str">
        <f t="shared" si="13"/>
        <v>Ja</v>
      </c>
      <c r="CV43" s="43" t="str">
        <f t="shared" si="13"/>
        <v>Ja</v>
      </c>
      <c r="CW43" s="43" t="str">
        <f t="shared" si="13"/>
        <v>Ja</v>
      </c>
      <c r="CX43" s="43" t="str">
        <f t="shared" si="13"/>
        <v>Optie</v>
      </c>
      <c r="CY43" s="43" t="str">
        <f t="shared" si="13"/>
        <v>Ja</v>
      </c>
      <c r="CZ43" s="43" t="str">
        <f t="shared" si="13"/>
        <v>Ja</v>
      </c>
      <c r="DA43" s="43" t="str">
        <f t="shared" si="13"/>
        <v>Ja</v>
      </c>
      <c r="DB43" s="43" t="str">
        <f t="shared" si="13"/>
        <v>Optie</v>
      </c>
      <c r="DC43" s="43" t="str">
        <f t="shared" si="13"/>
        <v>Ja</v>
      </c>
      <c r="DD43" s="43" t="str">
        <f t="shared" si="13"/>
        <v>Ja</v>
      </c>
      <c r="DE43" s="43" t="str">
        <f t="shared" si="14"/>
        <v>Optie</v>
      </c>
      <c r="DF43" s="43" t="str">
        <f t="shared" si="14"/>
        <v>Ja</v>
      </c>
      <c r="DG43" s="43" t="str">
        <f t="shared" si="14"/>
        <v>Ja</v>
      </c>
      <c r="DH43" s="43" t="str">
        <f t="shared" si="14"/>
        <v>Ja</v>
      </c>
      <c r="DI43" s="43" t="str">
        <f t="shared" si="14"/>
        <v>Ja</v>
      </c>
      <c r="DJ43" s="43" t="str">
        <f t="shared" si="14"/>
        <v>Ja</v>
      </c>
      <c r="DK43" s="43" t="str">
        <f t="shared" si="14"/>
        <v>Optie</v>
      </c>
      <c r="DL43" s="43" t="str">
        <f t="shared" si="14"/>
        <v>Optie</v>
      </c>
      <c r="DM43" s="43" t="str">
        <f t="shared" si="14"/>
        <v>Optie</v>
      </c>
      <c r="DN43" s="43" t="str">
        <f t="shared" si="14"/>
        <v>Optie</v>
      </c>
      <c r="DO43" s="43" t="str">
        <f t="shared" si="15"/>
        <v>Nee</v>
      </c>
      <c r="DP43" s="43" t="str">
        <f t="shared" si="15"/>
        <v>Optie</v>
      </c>
      <c r="DQ43" s="43" t="str">
        <f t="shared" si="15"/>
        <v>Ja</v>
      </c>
      <c r="DR43" s="43" t="str">
        <f t="shared" si="15"/>
        <v>Ja</v>
      </c>
      <c r="DS43" s="43" t="str">
        <f t="shared" si="15"/>
        <v>Ja</v>
      </c>
      <c r="DT43" s="43" t="str">
        <f t="shared" si="15"/>
        <v>Ja</v>
      </c>
      <c r="DU43" s="43" t="str">
        <f t="shared" si="15"/>
        <v>Optie</v>
      </c>
      <c r="DV43" s="43" t="str">
        <f t="shared" si="15"/>
        <v>Ja</v>
      </c>
      <c r="DW43" s="43" t="str">
        <f t="shared" si="15"/>
        <v>Ja</v>
      </c>
      <c r="DX43" s="43" t="str">
        <f t="shared" si="15"/>
        <v>Ja</v>
      </c>
      <c r="DY43" s="43" t="str">
        <f t="shared" si="16"/>
        <v>Ja</v>
      </c>
      <c r="DZ43" s="43" t="str">
        <f t="shared" si="16"/>
        <v>Ja</v>
      </c>
      <c r="EA43" s="43" t="str">
        <f t="shared" si="16"/>
        <v>Ja</v>
      </c>
      <c r="EB43" s="43" t="str">
        <f t="shared" si="16"/>
        <v>Ja</v>
      </c>
      <c r="EC43" s="43" t="str">
        <f t="shared" si="16"/>
        <v>Ja</v>
      </c>
      <c r="ED43" s="43" t="str">
        <f t="shared" si="16"/>
        <v>Nee</v>
      </c>
    </row>
    <row r="44" spans="1:134" x14ac:dyDescent="0.3">
      <c r="A44" s="45"/>
      <c r="B44" s="47" t="s">
        <v>568</v>
      </c>
      <c r="C44" s="47" t="s">
        <v>502</v>
      </c>
      <c r="D44" s="45" t="s">
        <v>330</v>
      </c>
      <c r="E44" s="45" t="s">
        <v>337</v>
      </c>
      <c r="F44" s="45" t="s">
        <v>337</v>
      </c>
      <c r="G44" s="43" t="s">
        <v>495</v>
      </c>
      <c r="H44" s="43" t="s">
        <v>497</v>
      </c>
      <c r="I44" s="119" t="s">
        <v>337</v>
      </c>
      <c r="J44" s="119" t="s">
        <v>834</v>
      </c>
      <c r="K44" s="119" t="s">
        <v>843</v>
      </c>
      <c r="L44" s="50">
        <v>26</v>
      </c>
      <c r="M44" s="119"/>
      <c r="N44" s="119"/>
      <c r="O44" s="119"/>
      <c r="P44" s="129" t="s">
        <v>507</v>
      </c>
      <c r="Q44" s="43" t="str">
        <f t="shared" ref="Q44:Z53" si="17">IF((VLOOKUP($F44,$O$11:$AK$16,Q$10,FALSE))="Ja","Ja",IF((VLOOKUP($E44,$O$17:$AK$23,Q$10,FALSE))="Ja","Ja",IF((VLOOKUP($F44,$O$11:$AK$16,Q$10,FALSE))="Optie","Optie",IF((VLOOKUP($E44,$O$17:$AK$23,Q$10,FALSE))="Optie","Optie",IF((VLOOKUP($F44,$O$11:$AK$16,Q$10,FALSE))="Nee","Nee",IF((VLOOKUP($E44,$O$17:$AK$23,Q$10,FALSE))= "Nee","Nee",IF((VLOOKUP($F44,$O$11:$AK$16,Q$10,FALSE))="Nvt","Nvt",IF((VLOOKUP($E44,$O$17:$AK$23,Q$10,FALSE))="Nvt","Nvt","Fout"))))))))</f>
        <v>Ja</v>
      </c>
      <c r="R44" s="43" t="str">
        <f t="shared" si="17"/>
        <v>Ja</v>
      </c>
      <c r="S44" s="43" t="str">
        <f t="shared" si="17"/>
        <v>Optie</v>
      </c>
      <c r="T44" s="43" t="str">
        <f t="shared" si="17"/>
        <v>Ja</v>
      </c>
      <c r="U44" s="43" t="str">
        <f t="shared" si="17"/>
        <v>Ja</v>
      </c>
      <c r="V44" s="43" t="str">
        <f t="shared" si="17"/>
        <v>Ja</v>
      </c>
      <c r="W44" s="43" t="str">
        <f t="shared" si="17"/>
        <v>Nee</v>
      </c>
      <c r="X44" s="43" t="str">
        <f t="shared" si="17"/>
        <v>Ja</v>
      </c>
      <c r="Y44" s="43" t="str">
        <f t="shared" si="17"/>
        <v>Nee</v>
      </c>
      <c r="Z44" s="43" t="str">
        <f t="shared" si="17"/>
        <v>Nee</v>
      </c>
      <c r="AA44" s="43" t="str">
        <f t="shared" ref="AA44:AK53" si="18">IF((VLOOKUP($F44,$O$11:$AK$16,AA$10,FALSE))="Ja","Ja",IF((VLOOKUP($E44,$O$17:$AK$23,AA$10,FALSE))="Ja","Ja",IF((VLOOKUP($F44,$O$11:$AK$16,AA$10,FALSE))="Optie","Optie",IF((VLOOKUP($E44,$O$17:$AK$23,AA$10,FALSE))="Optie","Optie",IF((VLOOKUP($F44,$O$11:$AK$16,AA$10,FALSE))="Nee","Nee",IF((VLOOKUP($E44,$O$17:$AK$23,AA$10,FALSE))= "Nee","Nee",IF((VLOOKUP($F44,$O$11:$AK$16,AA$10,FALSE))="Nvt","Nvt",IF((VLOOKUP($E44,$O$17:$AK$23,AA$10,FALSE))="Nvt","Nvt","Fout"))))))))</f>
        <v>Optie</v>
      </c>
      <c r="AB44" s="43" t="str">
        <f t="shared" si="18"/>
        <v>Ja</v>
      </c>
      <c r="AC44" s="43" t="str">
        <f t="shared" si="18"/>
        <v>Ja</v>
      </c>
      <c r="AD44" s="43" t="str">
        <f t="shared" si="18"/>
        <v>Nee</v>
      </c>
      <c r="AE44" s="43" t="str">
        <f t="shared" si="18"/>
        <v>Ja</v>
      </c>
      <c r="AF44" s="43" t="str">
        <f t="shared" si="18"/>
        <v>Ja</v>
      </c>
      <c r="AG44" s="43" t="str">
        <f t="shared" si="18"/>
        <v>Optie</v>
      </c>
      <c r="AH44" s="43" t="str">
        <f t="shared" si="18"/>
        <v>Ja</v>
      </c>
      <c r="AI44" s="43" t="str">
        <f t="shared" si="18"/>
        <v>Ja</v>
      </c>
      <c r="AJ44" s="43" t="str">
        <f t="shared" si="18"/>
        <v>Nvt</v>
      </c>
      <c r="AK44" s="43" t="str">
        <f t="shared" si="18"/>
        <v>Nvt</v>
      </c>
      <c r="AL44" s="129" t="s">
        <v>878</v>
      </c>
      <c r="AM44" s="43" t="str">
        <f t="shared" ref="AM44:AV53" si="19">IF((VLOOKUP($D44,$O$24:$ED$33,AM$10,FALSE))="Ja","Ja",IF((VLOOKUP($E44,$O$17:$ED$23,AM$10,FALSE))="Ja","Ja",IF((VLOOKUP($D44,$O$24:$ED$33,AM$10,FALSE))="Optie","Optie",IF((VLOOKUP($E44,$O$17:$ED$23,AM$10,FALSE))="Optie","Optie",IF((VLOOKUP($D44,$O$24:$ED$33,AM$10,FALSE))="Nee","Nee",IF((VLOOKUP($E44,$O$17:$ED$23,AM$10,FALSE))= "Nee","Nee",IF((VLOOKUP($D44,$O$24:$ED$33,AM$10,FALSE))="Nvt","Nvt",IF((VLOOKUP($E44,$O$17:$ED$23,AM$10,FALSE))="Nvt","Nvt","Fout"))))))))</f>
        <v>Ja</v>
      </c>
      <c r="AN44" s="43" t="str">
        <f t="shared" si="19"/>
        <v>Ja</v>
      </c>
      <c r="AO44" s="43" t="str">
        <f t="shared" si="19"/>
        <v>Optie</v>
      </c>
      <c r="AP44" s="43" t="str">
        <f t="shared" si="19"/>
        <v>Ja</v>
      </c>
      <c r="AQ44" s="43" t="str">
        <f t="shared" si="19"/>
        <v>Ja</v>
      </c>
      <c r="AR44" s="43" t="str">
        <f t="shared" si="19"/>
        <v>Ja</v>
      </c>
      <c r="AS44" s="43" t="str">
        <f t="shared" si="19"/>
        <v>Nee</v>
      </c>
      <c r="AT44" s="43" t="str">
        <f t="shared" si="19"/>
        <v>Ja</v>
      </c>
      <c r="AU44" s="43" t="str">
        <f t="shared" si="19"/>
        <v>Nee</v>
      </c>
      <c r="AV44" s="43" t="str">
        <f t="shared" si="19"/>
        <v>Nee</v>
      </c>
      <c r="AW44" s="43" t="str">
        <f t="shared" ref="AW44:BF53" si="20">IF((VLOOKUP($D44,$O$24:$ED$33,AW$10,FALSE))="Ja","Ja",IF((VLOOKUP($E44,$O$17:$ED$23,AW$10,FALSE))="Ja","Ja",IF((VLOOKUP($D44,$O$24:$ED$33,AW$10,FALSE))="Optie","Optie",IF((VLOOKUP($E44,$O$17:$ED$23,AW$10,FALSE))="Optie","Optie",IF((VLOOKUP($D44,$O$24:$ED$33,AW$10,FALSE))="Nee","Nee",IF((VLOOKUP($E44,$O$17:$ED$23,AW$10,FALSE))= "Nee","Nee",IF((VLOOKUP($D44,$O$24:$ED$33,AW$10,FALSE))="Nvt","Nvt",IF((VLOOKUP($E44,$O$17:$ED$23,AW$10,FALSE))="Nvt","Nvt","Fout"))))))))</f>
        <v>Ja</v>
      </c>
      <c r="AX44" s="43" t="str">
        <f t="shared" si="20"/>
        <v>Ja</v>
      </c>
      <c r="AY44" s="43" t="str">
        <f t="shared" si="20"/>
        <v>Ja</v>
      </c>
      <c r="AZ44" s="43" t="str">
        <f t="shared" si="20"/>
        <v>Ja</v>
      </c>
      <c r="BA44" s="43" t="str">
        <f t="shared" si="20"/>
        <v>Ja</v>
      </c>
      <c r="BB44" s="43" t="str">
        <f t="shared" si="20"/>
        <v>Ja</v>
      </c>
      <c r="BC44" s="43" t="str">
        <f t="shared" si="20"/>
        <v>Ja</v>
      </c>
      <c r="BD44" s="43" t="str">
        <f t="shared" si="20"/>
        <v>Optie</v>
      </c>
      <c r="BE44" s="43" t="str">
        <f t="shared" si="20"/>
        <v>Ja</v>
      </c>
      <c r="BF44" s="43" t="str">
        <f t="shared" si="20"/>
        <v>Ja</v>
      </c>
      <c r="BG44" s="43" t="str">
        <f t="shared" ref="BG44:BP53" si="21">IF((VLOOKUP($D44,$O$24:$ED$33,BG$10,FALSE))="Ja","Ja",IF((VLOOKUP($E44,$O$17:$ED$23,BG$10,FALSE))="Ja","Ja",IF((VLOOKUP($D44,$O$24:$ED$33,BG$10,FALSE))="Optie","Optie",IF((VLOOKUP($E44,$O$17:$ED$23,BG$10,FALSE))="Optie","Optie",IF((VLOOKUP($D44,$O$24:$ED$33,BG$10,FALSE))="Nee","Nee",IF((VLOOKUP($E44,$O$17:$ED$23,BG$10,FALSE))= "Nee","Nee",IF((VLOOKUP($D44,$O$24:$ED$33,BG$10,FALSE))="Nvt","Nvt",IF((VLOOKUP($E44,$O$17:$ED$23,BG$10,FALSE))="Nvt","Nvt","Fout"))))))))</f>
        <v>Nee</v>
      </c>
      <c r="BH44" s="43" t="str">
        <f t="shared" si="21"/>
        <v>Ja</v>
      </c>
      <c r="BI44" s="43" t="str">
        <f t="shared" si="21"/>
        <v>Nee</v>
      </c>
      <c r="BJ44" s="43" t="str">
        <f t="shared" si="21"/>
        <v>Nvt</v>
      </c>
      <c r="BK44" s="43" t="str">
        <f t="shared" si="21"/>
        <v>Nvt</v>
      </c>
      <c r="BL44" s="43" t="str">
        <f t="shared" si="21"/>
        <v>Nvt</v>
      </c>
      <c r="BM44" s="43" t="str">
        <f t="shared" si="21"/>
        <v>Nvt</v>
      </c>
      <c r="BN44" s="43" t="str">
        <f t="shared" si="21"/>
        <v>Nvt</v>
      </c>
      <c r="BO44" s="43" t="str">
        <f t="shared" si="21"/>
        <v>Nvt</v>
      </c>
      <c r="BP44" s="43" t="str">
        <f t="shared" si="21"/>
        <v>Nvt</v>
      </c>
      <c r="BQ44" s="43" t="str">
        <f t="shared" ref="BQ44:BZ53" si="22">IF((VLOOKUP($D44,$O$24:$ED$33,BQ$10,FALSE))="Ja","Ja",IF((VLOOKUP($E44,$O$17:$ED$23,BQ$10,FALSE))="Ja","Ja",IF((VLOOKUP($D44,$O$24:$ED$33,BQ$10,FALSE))="Optie","Optie",IF((VLOOKUP($E44,$O$17:$ED$23,BQ$10,FALSE))="Optie","Optie",IF((VLOOKUP($D44,$O$24:$ED$33,BQ$10,FALSE))="Nee","Nee",IF((VLOOKUP($E44,$O$17:$ED$23,BQ$10,FALSE))= "Nee","Nee",IF((VLOOKUP($D44,$O$24:$ED$33,BQ$10,FALSE))="Nvt","Nvt",IF((VLOOKUP($E44,$O$17:$ED$23,BQ$10,FALSE))="Nvt","Nvt","Fout"))))))))</f>
        <v>Nvt</v>
      </c>
      <c r="BR44" s="43" t="str">
        <f t="shared" si="22"/>
        <v>Nvt</v>
      </c>
      <c r="BS44" s="43" t="str">
        <f t="shared" si="22"/>
        <v>Nvt</v>
      </c>
      <c r="BT44" s="43" t="str">
        <f t="shared" si="22"/>
        <v>Nvt</v>
      </c>
      <c r="BU44" s="43" t="str">
        <f t="shared" si="22"/>
        <v>Nvt</v>
      </c>
      <c r="BV44" s="43" t="str">
        <f t="shared" si="22"/>
        <v>Nvt</v>
      </c>
      <c r="BW44" s="43" t="str">
        <f t="shared" si="22"/>
        <v>Nvt</v>
      </c>
      <c r="BX44" s="43" t="str">
        <f t="shared" si="22"/>
        <v>Nvt</v>
      </c>
      <c r="BY44" s="43" t="str">
        <f t="shared" si="22"/>
        <v>Nvt</v>
      </c>
      <c r="BZ44" s="43" t="str">
        <f t="shared" si="22"/>
        <v>Nvt</v>
      </c>
      <c r="CA44" s="43" t="str">
        <f t="shared" ref="CA44:CJ53" si="23">IF((VLOOKUP($D44,$O$24:$ED$33,CA$10,FALSE))="Ja","Ja",IF((VLOOKUP($E44,$O$17:$ED$23,CA$10,FALSE))="Ja","Ja",IF((VLOOKUP($D44,$O$24:$ED$33,CA$10,FALSE))="Optie","Optie",IF((VLOOKUP($E44,$O$17:$ED$23,CA$10,FALSE))="Optie","Optie",IF((VLOOKUP($D44,$O$24:$ED$33,CA$10,FALSE))="Nee","Nee",IF((VLOOKUP($E44,$O$17:$ED$23,CA$10,FALSE))= "Nee","Nee",IF((VLOOKUP($D44,$O$24:$ED$33,CA$10,FALSE))="Nvt","Nvt",IF((VLOOKUP($E44,$O$17:$ED$23,CA$10,FALSE))="Nvt","Nvt","Fout"))))))))</f>
        <v>Nvt</v>
      </c>
      <c r="CB44" s="43" t="str">
        <f t="shared" si="23"/>
        <v>Ja</v>
      </c>
      <c r="CC44" s="43" t="str">
        <f t="shared" si="23"/>
        <v>Ja</v>
      </c>
      <c r="CD44" s="43" t="str">
        <f t="shared" si="23"/>
        <v>Ja</v>
      </c>
      <c r="CE44" s="43" t="str">
        <f t="shared" si="23"/>
        <v>Optie</v>
      </c>
      <c r="CF44" s="43" t="str">
        <f t="shared" si="23"/>
        <v>Ja</v>
      </c>
      <c r="CG44" s="43" t="str">
        <f t="shared" si="23"/>
        <v>Ja</v>
      </c>
      <c r="CH44" s="43" t="str">
        <f t="shared" si="23"/>
        <v>Ja</v>
      </c>
      <c r="CI44" s="43" t="str">
        <f t="shared" si="23"/>
        <v>Ja</v>
      </c>
      <c r="CJ44" s="43" t="str">
        <f t="shared" si="23"/>
        <v>Ja</v>
      </c>
      <c r="CK44" s="43" t="str">
        <f t="shared" ref="CK44:CT53" si="24">IF((VLOOKUP($D44,$O$24:$ED$33,CK$10,FALSE))="Ja","Ja",IF((VLOOKUP($E44,$O$17:$ED$23,CK$10,FALSE))="Ja","Ja",IF((VLOOKUP($D44,$O$24:$ED$33,CK$10,FALSE))="Optie","Optie",IF((VLOOKUP($E44,$O$17:$ED$23,CK$10,FALSE))="Optie","Optie",IF((VLOOKUP($D44,$O$24:$ED$33,CK$10,FALSE))="Nee","Nee",IF((VLOOKUP($E44,$O$17:$ED$23,CK$10,FALSE))= "Nee","Nee",IF((VLOOKUP($D44,$O$24:$ED$33,CK$10,FALSE))="Nvt","Nvt",IF((VLOOKUP($E44,$O$17:$ED$23,CK$10,FALSE))="Nvt","Nvt","Fout"))))))))</f>
        <v>Optie</v>
      </c>
      <c r="CL44" s="43" t="str">
        <f t="shared" si="24"/>
        <v>Ja</v>
      </c>
      <c r="CM44" s="43" t="str">
        <f t="shared" si="24"/>
        <v>Ja</v>
      </c>
      <c r="CN44" s="43" t="str">
        <f t="shared" si="24"/>
        <v>Ja</v>
      </c>
      <c r="CO44" s="43" t="str">
        <f t="shared" si="24"/>
        <v>Optie</v>
      </c>
      <c r="CP44" s="43" t="str">
        <f t="shared" si="24"/>
        <v>Nee</v>
      </c>
      <c r="CQ44" s="43" t="str">
        <f t="shared" si="24"/>
        <v>Nvt</v>
      </c>
      <c r="CR44" s="43" t="str">
        <f t="shared" si="24"/>
        <v>Nvt</v>
      </c>
      <c r="CS44" s="43" t="str">
        <f t="shared" si="24"/>
        <v>Nvt</v>
      </c>
      <c r="CT44" s="43" t="str">
        <f t="shared" si="24"/>
        <v>Nvt</v>
      </c>
      <c r="CU44" s="43" t="str">
        <f t="shared" ref="CU44:DD53" si="25">IF((VLOOKUP($D44,$O$24:$ED$33,CU$10,FALSE))="Ja","Ja",IF((VLOOKUP($E44,$O$17:$ED$23,CU$10,FALSE))="Ja","Ja",IF((VLOOKUP($D44,$O$24:$ED$33,CU$10,FALSE))="Optie","Optie",IF((VLOOKUP($E44,$O$17:$ED$23,CU$10,FALSE))="Optie","Optie",IF((VLOOKUP($D44,$O$24:$ED$33,CU$10,FALSE))="Nee","Nee",IF((VLOOKUP($E44,$O$17:$ED$23,CU$10,FALSE))= "Nee","Nee",IF((VLOOKUP($D44,$O$24:$ED$33,CU$10,FALSE))="Nvt","Nvt",IF((VLOOKUP($E44,$O$17:$ED$23,CU$10,FALSE))="Nvt","Nvt","Fout"))))))))</f>
        <v>Ja</v>
      </c>
      <c r="CV44" s="43" t="str">
        <f t="shared" si="25"/>
        <v>Ja</v>
      </c>
      <c r="CW44" s="43" t="str">
        <f t="shared" si="25"/>
        <v>Ja</v>
      </c>
      <c r="CX44" s="43" t="str">
        <f t="shared" si="25"/>
        <v>Optie</v>
      </c>
      <c r="CY44" s="43" t="str">
        <f t="shared" si="25"/>
        <v>Ja</v>
      </c>
      <c r="CZ44" s="43" t="str">
        <f t="shared" si="25"/>
        <v>Ja</v>
      </c>
      <c r="DA44" s="43" t="str">
        <f t="shared" si="25"/>
        <v>Ja</v>
      </c>
      <c r="DB44" s="43" t="str">
        <f t="shared" si="25"/>
        <v>Optie</v>
      </c>
      <c r="DC44" s="43" t="str">
        <f t="shared" si="25"/>
        <v>Ja</v>
      </c>
      <c r="DD44" s="43" t="str">
        <f t="shared" si="25"/>
        <v>Ja</v>
      </c>
      <c r="DE44" s="43" t="str">
        <f t="shared" ref="DE44:DN53" si="26">IF((VLOOKUP($D44,$O$24:$ED$33,DE$10,FALSE))="Ja","Ja",IF((VLOOKUP($E44,$O$17:$ED$23,DE$10,FALSE))="Ja","Ja",IF((VLOOKUP($D44,$O$24:$ED$33,DE$10,FALSE))="Optie","Optie",IF((VLOOKUP($E44,$O$17:$ED$23,DE$10,FALSE))="Optie","Optie",IF((VLOOKUP($D44,$O$24:$ED$33,DE$10,FALSE))="Nee","Nee",IF((VLOOKUP($E44,$O$17:$ED$23,DE$10,FALSE))= "Nee","Nee",IF((VLOOKUP($D44,$O$24:$ED$33,DE$10,FALSE))="Nvt","Nvt",IF((VLOOKUP($E44,$O$17:$ED$23,DE$10,FALSE))="Nvt","Nvt","Fout"))))))))</f>
        <v>Optie</v>
      </c>
      <c r="DF44" s="43" t="str">
        <f t="shared" si="26"/>
        <v>Ja</v>
      </c>
      <c r="DG44" s="43" t="str">
        <f t="shared" si="26"/>
        <v>Ja</v>
      </c>
      <c r="DH44" s="43" t="str">
        <f t="shared" si="26"/>
        <v>Ja</v>
      </c>
      <c r="DI44" s="43" t="str">
        <f t="shared" si="26"/>
        <v>Ja</v>
      </c>
      <c r="DJ44" s="43" t="str">
        <f t="shared" si="26"/>
        <v>Ja</v>
      </c>
      <c r="DK44" s="43" t="str">
        <f t="shared" si="26"/>
        <v>Optie</v>
      </c>
      <c r="DL44" s="43" t="str">
        <f t="shared" si="26"/>
        <v>Optie</v>
      </c>
      <c r="DM44" s="43" t="str">
        <f t="shared" si="26"/>
        <v>Optie</v>
      </c>
      <c r="DN44" s="43" t="str">
        <f t="shared" si="26"/>
        <v>Optie</v>
      </c>
      <c r="DO44" s="43" t="str">
        <f t="shared" ref="DO44:DX53" si="27">IF((VLOOKUP($D44,$O$24:$ED$33,DO$10,FALSE))="Ja","Ja",IF((VLOOKUP($E44,$O$17:$ED$23,DO$10,FALSE))="Ja","Ja",IF((VLOOKUP($D44,$O$24:$ED$33,DO$10,FALSE))="Optie","Optie",IF((VLOOKUP($E44,$O$17:$ED$23,DO$10,FALSE))="Optie","Optie",IF((VLOOKUP($D44,$O$24:$ED$33,DO$10,FALSE))="Nee","Nee",IF((VLOOKUP($E44,$O$17:$ED$23,DO$10,FALSE))= "Nee","Nee",IF((VLOOKUP($D44,$O$24:$ED$33,DO$10,FALSE))="Nvt","Nvt",IF((VLOOKUP($E44,$O$17:$ED$23,DO$10,FALSE))="Nvt","Nvt","Fout"))))))))</f>
        <v>Nee</v>
      </c>
      <c r="DP44" s="43" t="str">
        <f t="shared" si="27"/>
        <v>Optie</v>
      </c>
      <c r="DQ44" s="43" t="str">
        <f t="shared" si="27"/>
        <v>Ja</v>
      </c>
      <c r="DR44" s="43" t="str">
        <f t="shared" si="27"/>
        <v>Ja</v>
      </c>
      <c r="DS44" s="43" t="str">
        <f t="shared" si="27"/>
        <v>Ja</v>
      </c>
      <c r="DT44" s="43" t="str">
        <f t="shared" si="27"/>
        <v>Ja</v>
      </c>
      <c r="DU44" s="43" t="str">
        <f t="shared" si="27"/>
        <v>Optie</v>
      </c>
      <c r="DV44" s="43" t="str">
        <f t="shared" si="27"/>
        <v>Ja</v>
      </c>
      <c r="DW44" s="43" t="str">
        <f t="shared" si="27"/>
        <v>Ja</v>
      </c>
      <c r="DX44" s="43" t="str">
        <f t="shared" si="27"/>
        <v>Ja</v>
      </c>
      <c r="DY44" s="43" t="str">
        <f t="shared" ref="DY44:ED53" si="28">IF((VLOOKUP($D44,$O$24:$ED$33,DY$10,FALSE))="Ja","Ja",IF((VLOOKUP($E44,$O$17:$ED$23,DY$10,FALSE))="Ja","Ja",IF((VLOOKUP($D44,$O$24:$ED$33,DY$10,FALSE))="Optie","Optie",IF((VLOOKUP($E44,$O$17:$ED$23,DY$10,FALSE))="Optie","Optie",IF((VLOOKUP($D44,$O$24:$ED$33,DY$10,FALSE))="Nee","Nee",IF((VLOOKUP($E44,$O$17:$ED$23,DY$10,FALSE))= "Nee","Nee",IF((VLOOKUP($D44,$O$24:$ED$33,DY$10,FALSE))="Nvt","Nvt",IF((VLOOKUP($E44,$O$17:$ED$23,DY$10,FALSE))="Nvt","Nvt","Fout"))))))))</f>
        <v>Ja</v>
      </c>
      <c r="DZ44" s="43" t="str">
        <f t="shared" si="28"/>
        <v>Ja</v>
      </c>
      <c r="EA44" s="43" t="str">
        <f t="shared" si="28"/>
        <v>Ja</v>
      </c>
      <c r="EB44" s="43" t="str">
        <f t="shared" si="28"/>
        <v>Ja</v>
      </c>
      <c r="EC44" s="43" t="str">
        <f t="shared" si="28"/>
        <v>Ja</v>
      </c>
      <c r="ED44" s="43" t="str">
        <f t="shared" si="28"/>
        <v>Nee</v>
      </c>
    </row>
    <row r="45" spans="1:134" x14ac:dyDescent="0.3">
      <c r="A45" s="45"/>
      <c r="B45" s="47" t="s">
        <v>735</v>
      </c>
      <c r="C45" s="47" t="s">
        <v>502</v>
      </c>
      <c r="D45" s="45" t="s">
        <v>337</v>
      </c>
      <c r="E45" s="45" t="s">
        <v>329</v>
      </c>
      <c r="F45" s="45" t="s">
        <v>337</v>
      </c>
      <c r="G45" s="43" t="s">
        <v>495</v>
      </c>
      <c r="H45" s="43" t="s">
        <v>497</v>
      </c>
      <c r="I45" s="119" t="s">
        <v>498</v>
      </c>
      <c r="J45" s="119" t="s">
        <v>830</v>
      </c>
      <c r="K45" s="119" t="s">
        <v>844</v>
      </c>
      <c r="L45" s="50">
        <v>11</v>
      </c>
      <c r="M45" s="119"/>
      <c r="N45" s="119"/>
      <c r="O45" s="119"/>
      <c r="P45" s="129" t="s">
        <v>507</v>
      </c>
      <c r="Q45" s="43" t="str">
        <f t="shared" si="17"/>
        <v>Ja</v>
      </c>
      <c r="R45" s="43" t="str">
        <f t="shared" si="17"/>
        <v>Ja</v>
      </c>
      <c r="S45" s="43" t="str">
        <f t="shared" si="17"/>
        <v>Optie</v>
      </c>
      <c r="T45" s="43" t="str">
        <f t="shared" si="17"/>
        <v>Ja</v>
      </c>
      <c r="U45" s="43" t="str">
        <f t="shared" si="17"/>
        <v>Ja</v>
      </c>
      <c r="V45" s="43" t="str">
        <f t="shared" si="17"/>
        <v>Ja</v>
      </c>
      <c r="W45" s="43" t="str">
        <f t="shared" si="17"/>
        <v>Nee</v>
      </c>
      <c r="X45" s="43" t="str">
        <f t="shared" si="17"/>
        <v>Ja</v>
      </c>
      <c r="Y45" s="43" t="str">
        <f t="shared" si="17"/>
        <v>Nee</v>
      </c>
      <c r="Z45" s="43" t="str">
        <f t="shared" si="17"/>
        <v>Nee</v>
      </c>
      <c r="AA45" s="43" t="str">
        <f t="shared" si="18"/>
        <v>Optie</v>
      </c>
      <c r="AB45" s="43" t="str">
        <f t="shared" si="18"/>
        <v>Ja</v>
      </c>
      <c r="AC45" s="43" t="str">
        <f t="shared" si="18"/>
        <v>Ja</v>
      </c>
      <c r="AD45" s="43" t="str">
        <f t="shared" si="18"/>
        <v>Nee</v>
      </c>
      <c r="AE45" s="43" t="str">
        <f t="shared" si="18"/>
        <v>Ja</v>
      </c>
      <c r="AF45" s="43" t="str">
        <f t="shared" si="18"/>
        <v>Ja</v>
      </c>
      <c r="AG45" s="43" t="str">
        <f t="shared" si="18"/>
        <v>Optie</v>
      </c>
      <c r="AH45" s="43" t="str">
        <f t="shared" si="18"/>
        <v>Ja</v>
      </c>
      <c r="AI45" s="43" t="str">
        <f t="shared" si="18"/>
        <v>Ja</v>
      </c>
      <c r="AJ45" s="43" t="str">
        <f t="shared" si="18"/>
        <v>Nvt</v>
      </c>
      <c r="AK45" s="43" t="str">
        <f t="shared" si="18"/>
        <v>Nvt</v>
      </c>
      <c r="AL45" s="129" t="s">
        <v>878</v>
      </c>
      <c r="AM45" s="43" t="str">
        <f t="shared" si="19"/>
        <v>Ja</v>
      </c>
      <c r="AN45" s="43" t="str">
        <f t="shared" si="19"/>
        <v>Ja</v>
      </c>
      <c r="AO45" s="43" t="str">
        <f t="shared" si="19"/>
        <v>Optie</v>
      </c>
      <c r="AP45" s="43" t="str">
        <f t="shared" si="19"/>
        <v>Ja</v>
      </c>
      <c r="AQ45" s="43" t="str">
        <f t="shared" si="19"/>
        <v>Ja</v>
      </c>
      <c r="AR45" s="43" t="str">
        <f t="shared" si="19"/>
        <v>Ja</v>
      </c>
      <c r="AS45" s="43" t="str">
        <f t="shared" si="19"/>
        <v>Nee</v>
      </c>
      <c r="AT45" s="43" t="str">
        <f t="shared" si="19"/>
        <v>Ja</v>
      </c>
      <c r="AU45" s="43" t="str">
        <f t="shared" si="19"/>
        <v>Nee</v>
      </c>
      <c r="AV45" s="43" t="str">
        <f t="shared" si="19"/>
        <v>Nee</v>
      </c>
      <c r="AW45" s="43" t="str">
        <f t="shared" si="20"/>
        <v>Ja</v>
      </c>
      <c r="AX45" s="43" t="str">
        <f t="shared" si="20"/>
        <v>Ja</v>
      </c>
      <c r="AY45" s="43" t="str">
        <f t="shared" si="20"/>
        <v>Ja</v>
      </c>
      <c r="AZ45" s="43" t="str">
        <f t="shared" si="20"/>
        <v>Ja</v>
      </c>
      <c r="BA45" s="43" t="str">
        <f t="shared" si="20"/>
        <v>Ja</v>
      </c>
      <c r="BB45" s="43" t="str">
        <f t="shared" si="20"/>
        <v>Nee</v>
      </c>
      <c r="BC45" s="43" t="str">
        <f t="shared" si="20"/>
        <v>Ja</v>
      </c>
      <c r="BD45" s="43" t="str">
        <f t="shared" si="20"/>
        <v>Optie</v>
      </c>
      <c r="BE45" s="43" t="str">
        <f t="shared" si="20"/>
        <v>Ja</v>
      </c>
      <c r="BF45" s="43" t="str">
        <f t="shared" si="20"/>
        <v>Ja</v>
      </c>
      <c r="BG45" s="43" t="str">
        <f t="shared" si="21"/>
        <v>Nee</v>
      </c>
      <c r="BH45" s="43" t="str">
        <f t="shared" si="21"/>
        <v>Ja</v>
      </c>
      <c r="BI45" s="43" t="str">
        <f t="shared" si="21"/>
        <v>Nee</v>
      </c>
      <c r="BJ45" s="43" t="str">
        <f t="shared" si="21"/>
        <v>Nvt</v>
      </c>
      <c r="BK45" s="43" t="str">
        <f t="shared" si="21"/>
        <v>Nvt</v>
      </c>
      <c r="BL45" s="43" t="str">
        <f t="shared" si="21"/>
        <v>Nvt</v>
      </c>
      <c r="BM45" s="43" t="str">
        <f t="shared" si="21"/>
        <v>Nvt</v>
      </c>
      <c r="BN45" s="43" t="str">
        <f t="shared" si="21"/>
        <v>Nvt</v>
      </c>
      <c r="BO45" s="43" t="str">
        <f t="shared" si="21"/>
        <v>Nvt</v>
      </c>
      <c r="BP45" s="43" t="str">
        <f t="shared" si="21"/>
        <v>Nvt</v>
      </c>
      <c r="BQ45" s="43" t="str">
        <f t="shared" si="22"/>
        <v>Nvt</v>
      </c>
      <c r="BR45" s="43" t="str">
        <f t="shared" si="22"/>
        <v>Nvt</v>
      </c>
      <c r="BS45" s="43" t="str">
        <f t="shared" si="22"/>
        <v>Nvt</v>
      </c>
      <c r="BT45" s="43" t="str">
        <f t="shared" si="22"/>
        <v>Nvt</v>
      </c>
      <c r="BU45" s="43" t="str">
        <f t="shared" si="22"/>
        <v>Nvt</v>
      </c>
      <c r="BV45" s="43" t="str">
        <f t="shared" si="22"/>
        <v>Nvt</v>
      </c>
      <c r="BW45" s="43" t="str">
        <f t="shared" si="22"/>
        <v>Nvt</v>
      </c>
      <c r="BX45" s="43" t="str">
        <f t="shared" si="22"/>
        <v>Nvt</v>
      </c>
      <c r="BY45" s="43" t="str">
        <f t="shared" si="22"/>
        <v>Nvt</v>
      </c>
      <c r="BZ45" s="43" t="str">
        <f t="shared" si="22"/>
        <v>Nvt</v>
      </c>
      <c r="CA45" s="43" t="str">
        <f t="shared" si="23"/>
        <v>Nvt</v>
      </c>
      <c r="CB45" s="43" t="str">
        <f t="shared" si="23"/>
        <v>Ja</v>
      </c>
      <c r="CC45" s="43" t="str">
        <f t="shared" si="23"/>
        <v>Ja</v>
      </c>
      <c r="CD45" s="43" t="str">
        <f t="shared" si="23"/>
        <v>Ja</v>
      </c>
      <c r="CE45" s="43" t="str">
        <f t="shared" si="23"/>
        <v>Nee</v>
      </c>
      <c r="CF45" s="43" t="str">
        <f t="shared" si="23"/>
        <v>Nvt</v>
      </c>
      <c r="CG45" s="43" t="str">
        <f t="shared" si="23"/>
        <v>Nvt</v>
      </c>
      <c r="CH45" s="43" t="str">
        <f t="shared" si="23"/>
        <v>Nvt</v>
      </c>
      <c r="CI45" s="43" t="str">
        <f t="shared" si="23"/>
        <v>Nvt</v>
      </c>
      <c r="CJ45" s="43" t="str">
        <f t="shared" si="23"/>
        <v>Nvt</v>
      </c>
      <c r="CK45" s="43" t="str">
        <f t="shared" si="24"/>
        <v>Nee</v>
      </c>
      <c r="CL45" s="43" t="str">
        <f t="shared" si="24"/>
        <v>Nvt</v>
      </c>
      <c r="CM45" s="43" t="str">
        <f t="shared" si="24"/>
        <v>Nee</v>
      </c>
      <c r="CN45" s="43" t="str">
        <f t="shared" si="24"/>
        <v>Nvt</v>
      </c>
      <c r="CO45" s="43" t="str">
        <f t="shared" si="24"/>
        <v>Nee</v>
      </c>
      <c r="CP45" s="43" t="str">
        <f t="shared" si="24"/>
        <v>Nee</v>
      </c>
      <c r="CQ45" s="43" t="str">
        <f t="shared" si="24"/>
        <v>Nvt</v>
      </c>
      <c r="CR45" s="43" t="str">
        <f t="shared" si="24"/>
        <v>Nvt</v>
      </c>
      <c r="CS45" s="43" t="str">
        <f t="shared" si="24"/>
        <v>Nvt</v>
      </c>
      <c r="CT45" s="43" t="str">
        <f t="shared" si="24"/>
        <v>Nvt</v>
      </c>
      <c r="CU45" s="43" t="str">
        <f t="shared" si="25"/>
        <v>Nee</v>
      </c>
      <c r="CV45" s="43" t="str">
        <f t="shared" si="25"/>
        <v>Nvt</v>
      </c>
      <c r="CW45" s="43" t="str">
        <f t="shared" si="25"/>
        <v>Nvt</v>
      </c>
      <c r="CX45" s="43" t="str">
        <f t="shared" si="25"/>
        <v>Nvt</v>
      </c>
      <c r="CY45" s="43" t="str">
        <f t="shared" si="25"/>
        <v>Nvt</v>
      </c>
      <c r="CZ45" s="43" t="str">
        <f t="shared" si="25"/>
        <v>Nvt</v>
      </c>
      <c r="DA45" s="43" t="str">
        <f t="shared" si="25"/>
        <v>Nvt</v>
      </c>
      <c r="DB45" s="43" t="str">
        <f t="shared" si="25"/>
        <v>Nee</v>
      </c>
      <c r="DC45" s="43" t="str">
        <f t="shared" si="25"/>
        <v>Nvt</v>
      </c>
      <c r="DD45" s="43" t="str">
        <f t="shared" si="25"/>
        <v>Nvt</v>
      </c>
      <c r="DE45" s="43" t="str">
        <f t="shared" si="26"/>
        <v>Nvt</v>
      </c>
      <c r="DF45" s="43" t="str">
        <f t="shared" si="26"/>
        <v>Ja</v>
      </c>
      <c r="DG45" s="43" t="str">
        <f t="shared" si="26"/>
        <v>Ja</v>
      </c>
      <c r="DH45" s="43" t="str">
        <f t="shared" si="26"/>
        <v>Ja</v>
      </c>
      <c r="DI45" s="43" t="str">
        <f t="shared" si="26"/>
        <v>Ja</v>
      </c>
      <c r="DJ45" s="43" t="str">
        <f t="shared" si="26"/>
        <v>Ja</v>
      </c>
      <c r="DK45" s="43" t="str">
        <f t="shared" si="26"/>
        <v>Optie</v>
      </c>
      <c r="DL45" s="43" t="str">
        <f t="shared" si="26"/>
        <v>Optie</v>
      </c>
      <c r="DM45" s="43" t="str">
        <f t="shared" si="26"/>
        <v>Optie</v>
      </c>
      <c r="DN45" s="43" t="str">
        <f t="shared" si="26"/>
        <v>Optie</v>
      </c>
      <c r="DO45" s="43" t="str">
        <f t="shared" si="27"/>
        <v>Nee</v>
      </c>
      <c r="DP45" s="43" t="str">
        <f t="shared" si="27"/>
        <v>Optie</v>
      </c>
      <c r="DQ45" s="43" t="str">
        <f t="shared" si="27"/>
        <v>Ja</v>
      </c>
      <c r="DR45" s="43" t="str">
        <f t="shared" si="27"/>
        <v>Ja</v>
      </c>
      <c r="DS45" s="43" t="str">
        <f t="shared" si="27"/>
        <v>Ja</v>
      </c>
      <c r="DT45" s="43" t="str">
        <f t="shared" si="27"/>
        <v>Ja</v>
      </c>
      <c r="DU45" s="43" t="str">
        <f t="shared" si="27"/>
        <v>Optie</v>
      </c>
      <c r="DV45" s="43" t="str">
        <f t="shared" si="27"/>
        <v>Ja</v>
      </c>
      <c r="DW45" s="43" t="str">
        <f t="shared" si="27"/>
        <v>Ja</v>
      </c>
      <c r="DX45" s="43" t="str">
        <f t="shared" si="27"/>
        <v>Ja</v>
      </c>
      <c r="DY45" s="43" t="str">
        <f t="shared" si="28"/>
        <v>Ja</v>
      </c>
      <c r="DZ45" s="43" t="str">
        <f t="shared" si="28"/>
        <v>Ja</v>
      </c>
      <c r="EA45" s="43" t="str">
        <f t="shared" si="28"/>
        <v>Ja</v>
      </c>
      <c r="EB45" s="43" t="str">
        <f t="shared" si="28"/>
        <v>Ja</v>
      </c>
      <c r="EC45" s="43" t="str">
        <f t="shared" si="28"/>
        <v>Ja</v>
      </c>
      <c r="ED45" s="43" t="str">
        <f t="shared" si="28"/>
        <v>Nee</v>
      </c>
    </row>
    <row r="46" spans="1:134" x14ac:dyDescent="0.3">
      <c r="A46" s="45"/>
      <c r="B46" s="47" t="s">
        <v>735</v>
      </c>
      <c r="C46" s="47" t="s">
        <v>502</v>
      </c>
      <c r="D46" s="45" t="s">
        <v>337</v>
      </c>
      <c r="E46" s="45" t="s">
        <v>330</v>
      </c>
      <c r="F46" s="45" t="s">
        <v>337</v>
      </c>
      <c r="G46" s="43" t="s">
        <v>495</v>
      </c>
      <c r="H46" s="43" t="s">
        <v>497</v>
      </c>
      <c r="I46" s="119" t="s">
        <v>498</v>
      </c>
      <c r="J46" s="119" t="s">
        <v>832</v>
      </c>
      <c r="K46" s="119" t="s">
        <v>845</v>
      </c>
      <c r="L46" s="50">
        <v>19</v>
      </c>
      <c r="M46" s="119"/>
      <c r="N46" s="119"/>
      <c r="O46" s="119"/>
      <c r="P46" s="129" t="s">
        <v>507</v>
      </c>
      <c r="Q46" s="43" t="str">
        <f t="shared" si="17"/>
        <v>Ja</v>
      </c>
      <c r="R46" s="43" t="str">
        <f t="shared" si="17"/>
        <v>Ja</v>
      </c>
      <c r="S46" s="43" t="str">
        <f t="shared" si="17"/>
        <v>Optie</v>
      </c>
      <c r="T46" s="43" t="str">
        <f t="shared" si="17"/>
        <v>Ja</v>
      </c>
      <c r="U46" s="43" t="str">
        <f t="shared" si="17"/>
        <v>Ja</v>
      </c>
      <c r="V46" s="43" t="str">
        <f t="shared" si="17"/>
        <v>Ja</v>
      </c>
      <c r="W46" s="43" t="str">
        <f t="shared" si="17"/>
        <v>Nee</v>
      </c>
      <c r="X46" s="43" t="str">
        <f t="shared" si="17"/>
        <v>Ja</v>
      </c>
      <c r="Y46" s="43" t="str">
        <f t="shared" si="17"/>
        <v>Nee</v>
      </c>
      <c r="Z46" s="43" t="str">
        <f t="shared" si="17"/>
        <v>Nee</v>
      </c>
      <c r="AA46" s="43" t="str">
        <f t="shared" si="18"/>
        <v>Optie</v>
      </c>
      <c r="AB46" s="43" t="str">
        <f t="shared" si="18"/>
        <v>Ja</v>
      </c>
      <c r="AC46" s="43" t="str">
        <f t="shared" si="18"/>
        <v>Ja</v>
      </c>
      <c r="AD46" s="43" t="str">
        <f t="shared" si="18"/>
        <v>Nee</v>
      </c>
      <c r="AE46" s="43" t="str">
        <f t="shared" si="18"/>
        <v>Ja</v>
      </c>
      <c r="AF46" s="43" t="str">
        <f t="shared" si="18"/>
        <v>Ja</v>
      </c>
      <c r="AG46" s="43" t="str">
        <f t="shared" si="18"/>
        <v>Optie</v>
      </c>
      <c r="AH46" s="43" t="str">
        <f t="shared" si="18"/>
        <v>Ja</v>
      </c>
      <c r="AI46" s="43" t="str">
        <f t="shared" si="18"/>
        <v>Ja</v>
      </c>
      <c r="AJ46" s="43" t="str">
        <f t="shared" si="18"/>
        <v>Nvt</v>
      </c>
      <c r="AK46" s="43" t="str">
        <f t="shared" si="18"/>
        <v>Nvt</v>
      </c>
      <c r="AL46" s="129" t="s">
        <v>878</v>
      </c>
      <c r="AM46" s="43" t="str">
        <f t="shared" si="19"/>
        <v>Ja</v>
      </c>
      <c r="AN46" s="43" t="str">
        <f t="shared" si="19"/>
        <v>Ja</v>
      </c>
      <c r="AO46" s="43" t="str">
        <f t="shared" si="19"/>
        <v>Optie</v>
      </c>
      <c r="AP46" s="43" t="str">
        <f t="shared" si="19"/>
        <v>Ja</v>
      </c>
      <c r="AQ46" s="43" t="str">
        <f t="shared" si="19"/>
        <v>Ja</v>
      </c>
      <c r="AR46" s="43" t="str">
        <f t="shared" si="19"/>
        <v>Ja</v>
      </c>
      <c r="AS46" s="43" t="str">
        <f t="shared" si="19"/>
        <v>Nee</v>
      </c>
      <c r="AT46" s="43" t="str">
        <f t="shared" si="19"/>
        <v>Ja</v>
      </c>
      <c r="AU46" s="43" t="str">
        <f t="shared" si="19"/>
        <v>Nee</v>
      </c>
      <c r="AV46" s="43" t="str">
        <f t="shared" si="19"/>
        <v>Nee</v>
      </c>
      <c r="AW46" s="43" t="str">
        <f t="shared" si="20"/>
        <v>Ja</v>
      </c>
      <c r="AX46" s="43" t="str">
        <f t="shared" si="20"/>
        <v>Ja</v>
      </c>
      <c r="AY46" s="43" t="str">
        <f t="shared" si="20"/>
        <v>Ja</v>
      </c>
      <c r="AZ46" s="43" t="str">
        <f t="shared" si="20"/>
        <v>Ja</v>
      </c>
      <c r="BA46" s="43" t="str">
        <f t="shared" si="20"/>
        <v>Ja</v>
      </c>
      <c r="BB46" s="43" t="str">
        <f t="shared" si="20"/>
        <v>Nee</v>
      </c>
      <c r="BC46" s="43" t="str">
        <f t="shared" si="20"/>
        <v>Ja</v>
      </c>
      <c r="BD46" s="43" t="str">
        <f t="shared" si="20"/>
        <v>Optie</v>
      </c>
      <c r="BE46" s="43" t="str">
        <f t="shared" si="20"/>
        <v>Ja</v>
      </c>
      <c r="BF46" s="43" t="str">
        <f t="shared" si="20"/>
        <v>Ja</v>
      </c>
      <c r="BG46" s="43" t="str">
        <f t="shared" si="21"/>
        <v>Nee</v>
      </c>
      <c r="BH46" s="43" t="str">
        <f t="shared" si="21"/>
        <v>Ja</v>
      </c>
      <c r="BI46" s="43" t="str">
        <f t="shared" si="21"/>
        <v>Nee</v>
      </c>
      <c r="BJ46" s="43" t="str">
        <f t="shared" si="21"/>
        <v>Nvt</v>
      </c>
      <c r="BK46" s="43" t="str">
        <f t="shared" si="21"/>
        <v>Nvt</v>
      </c>
      <c r="BL46" s="43" t="str">
        <f t="shared" si="21"/>
        <v>Nvt</v>
      </c>
      <c r="BM46" s="43" t="str">
        <f t="shared" si="21"/>
        <v>Nvt</v>
      </c>
      <c r="BN46" s="43" t="str">
        <f t="shared" si="21"/>
        <v>Nvt</v>
      </c>
      <c r="BO46" s="43" t="str">
        <f t="shared" si="21"/>
        <v>Nvt</v>
      </c>
      <c r="BP46" s="43" t="str">
        <f t="shared" si="21"/>
        <v>Nvt</v>
      </c>
      <c r="BQ46" s="43" t="str">
        <f t="shared" si="22"/>
        <v>Nvt</v>
      </c>
      <c r="BR46" s="43" t="str">
        <f t="shared" si="22"/>
        <v>Nvt</v>
      </c>
      <c r="BS46" s="43" t="str">
        <f t="shared" si="22"/>
        <v>Nvt</v>
      </c>
      <c r="BT46" s="43" t="str">
        <f t="shared" si="22"/>
        <v>Nvt</v>
      </c>
      <c r="BU46" s="43" t="str">
        <f t="shared" si="22"/>
        <v>Nvt</v>
      </c>
      <c r="BV46" s="43" t="str">
        <f t="shared" si="22"/>
        <v>Nvt</v>
      </c>
      <c r="BW46" s="43" t="str">
        <f t="shared" si="22"/>
        <v>Nvt</v>
      </c>
      <c r="BX46" s="43" t="str">
        <f t="shared" si="22"/>
        <v>Nvt</v>
      </c>
      <c r="BY46" s="43" t="str">
        <f t="shared" si="22"/>
        <v>Nvt</v>
      </c>
      <c r="BZ46" s="43" t="str">
        <f t="shared" si="22"/>
        <v>Nvt</v>
      </c>
      <c r="CA46" s="43" t="str">
        <f t="shared" si="23"/>
        <v>Nvt</v>
      </c>
      <c r="CB46" s="43" t="str">
        <f t="shared" si="23"/>
        <v>Ja</v>
      </c>
      <c r="CC46" s="43" t="str">
        <f t="shared" si="23"/>
        <v>Ja</v>
      </c>
      <c r="CD46" s="43" t="str">
        <f t="shared" si="23"/>
        <v>Ja</v>
      </c>
      <c r="CE46" s="43" t="str">
        <f t="shared" si="23"/>
        <v>Nee</v>
      </c>
      <c r="CF46" s="43" t="str">
        <f t="shared" si="23"/>
        <v>Nvt</v>
      </c>
      <c r="CG46" s="43" t="str">
        <f t="shared" si="23"/>
        <v>Nvt</v>
      </c>
      <c r="CH46" s="43" t="str">
        <f t="shared" si="23"/>
        <v>Nvt</v>
      </c>
      <c r="CI46" s="43" t="str">
        <f t="shared" si="23"/>
        <v>Nvt</v>
      </c>
      <c r="CJ46" s="43" t="str">
        <f t="shared" si="23"/>
        <v>Nvt</v>
      </c>
      <c r="CK46" s="43" t="str">
        <f t="shared" si="24"/>
        <v>Nee</v>
      </c>
      <c r="CL46" s="43" t="str">
        <f t="shared" si="24"/>
        <v>Nvt</v>
      </c>
      <c r="CM46" s="43" t="str">
        <f t="shared" si="24"/>
        <v>Nee</v>
      </c>
      <c r="CN46" s="43" t="str">
        <f t="shared" si="24"/>
        <v>Nvt</v>
      </c>
      <c r="CO46" s="43" t="str">
        <f t="shared" si="24"/>
        <v>Nee</v>
      </c>
      <c r="CP46" s="43" t="str">
        <f t="shared" si="24"/>
        <v>Nee</v>
      </c>
      <c r="CQ46" s="43" t="str">
        <f t="shared" si="24"/>
        <v>Nvt</v>
      </c>
      <c r="CR46" s="43" t="str">
        <f t="shared" si="24"/>
        <v>Nvt</v>
      </c>
      <c r="CS46" s="43" t="str">
        <f t="shared" si="24"/>
        <v>Nvt</v>
      </c>
      <c r="CT46" s="43" t="str">
        <f t="shared" si="24"/>
        <v>Nvt</v>
      </c>
      <c r="CU46" s="43" t="str">
        <f t="shared" si="25"/>
        <v>Nee</v>
      </c>
      <c r="CV46" s="43" t="str">
        <f t="shared" si="25"/>
        <v>Nvt</v>
      </c>
      <c r="CW46" s="43" t="str">
        <f t="shared" si="25"/>
        <v>Nvt</v>
      </c>
      <c r="CX46" s="43" t="str">
        <f t="shared" si="25"/>
        <v>Nvt</v>
      </c>
      <c r="CY46" s="43" t="str">
        <f t="shared" si="25"/>
        <v>Nvt</v>
      </c>
      <c r="CZ46" s="43" t="str">
        <f t="shared" si="25"/>
        <v>Nvt</v>
      </c>
      <c r="DA46" s="43" t="str">
        <f t="shared" si="25"/>
        <v>Nvt</v>
      </c>
      <c r="DB46" s="43" t="str">
        <f t="shared" si="25"/>
        <v>Nee</v>
      </c>
      <c r="DC46" s="43" t="str">
        <f t="shared" si="25"/>
        <v>Nvt</v>
      </c>
      <c r="DD46" s="43" t="str">
        <f t="shared" si="25"/>
        <v>Nvt</v>
      </c>
      <c r="DE46" s="43" t="str">
        <f t="shared" si="26"/>
        <v>Nvt</v>
      </c>
      <c r="DF46" s="43" t="str">
        <f t="shared" si="26"/>
        <v>Ja</v>
      </c>
      <c r="DG46" s="43" t="str">
        <f t="shared" si="26"/>
        <v>Ja</v>
      </c>
      <c r="DH46" s="43" t="str">
        <f t="shared" si="26"/>
        <v>Ja</v>
      </c>
      <c r="DI46" s="43" t="str">
        <f t="shared" si="26"/>
        <v>Ja</v>
      </c>
      <c r="DJ46" s="43" t="str">
        <f t="shared" si="26"/>
        <v>Ja</v>
      </c>
      <c r="DK46" s="43" t="str">
        <f t="shared" si="26"/>
        <v>Optie</v>
      </c>
      <c r="DL46" s="43" t="str">
        <f t="shared" si="26"/>
        <v>Optie</v>
      </c>
      <c r="DM46" s="43" t="str">
        <f t="shared" si="26"/>
        <v>Optie</v>
      </c>
      <c r="DN46" s="43" t="str">
        <f t="shared" si="26"/>
        <v>Optie</v>
      </c>
      <c r="DO46" s="43" t="str">
        <f t="shared" si="27"/>
        <v>Nee</v>
      </c>
      <c r="DP46" s="43" t="str">
        <f t="shared" si="27"/>
        <v>Optie</v>
      </c>
      <c r="DQ46" s="43" t="str">
        <f t="shared" si="27"/>
        <v>Ja</v>
      </c>
      <c r="DR46" s="43" t="str">
        <f t="shared" si="27"/>
        <v>Ja</v>
      </c>
      <c r="DS46" s="43" t="str">
        <f t="shared" si="27"/>
        <v>Ja</v>
      </c>
      <c r="DT46" s="43" t="str">
        <f t="shared" si="27"/>
        <v>Ja</v>
      </c>
      <c r="DU46" s="43" t="str">
        <f t="shared" si="27"/>
        <v>Optie</v>
      </c>
      <c r="DV46" s="43" t="str">
        <f t="shared" si="27"/>
        <v>Ja</v>
      </c>
      <c r="DW46" s="43" t="str">
        <f t="shared" si="27"/>
        <v>Ja</v>
      </c>
      <c r="DX46" s="43" t="str">
        <f t="shared" si="27"/>
        <v>Ja</v>
      </c>
      <c r="DY46" s="43" t="str">
        <f t="shared" si="28"/>
        <v>Ja</v>
      </c>
      <c r="DZ46" s="43" t="str">
        <f t="shared" si="28"/>
        <v>Ja</v>
      </c>
      <c r="EA46" s="43" t="str">
        <f t="shared" si="28"/>
        <v>Ja</v>
      </c>
      <c r="EB46" s="43" t="str">
        <f t="shared" si="28"/>
        <v>Ja</v>
      </c>
      <c r="EC46" s="43" t="str">
        <f t="shared" si="28"/>
        <v>Ja</v>
      </c>
      <c r="ED46" s="43" t="str">
        <f t="shared" si="28"/>
        <v>Nee</v>
      </c>
    </row>
    <row r="47" spans="1:134" x14ac:dyDescent="0.3">
      <c r="A47" s="45"/>
      <c r="B47" s="47" t="s">
        <v>735</v>
      </c>
      <c r="C47" s="47" t="s">
        <v>502</v>
      </c>
      <c r="D47" s="45" t="s">
        <v>337</v>
      </c>
      <c r="E47" s="45" t="s">
        <v>337</v>
      </c>
      <c r="F47" s="45" t="s">
        <v>337</v>
      </c>
      <c r="G47" s="43" t="s">
        <v>495</v>
      </c>
      <c r="H47" s="43" t="s">
        <v>497</v>
      </c>
      <c r="I47" s="119" t="s">
        <v>498</v>
      </c>
      <c r="J47" s="119" t="s">
        <v>834</v>
      </c>
      <c r="K47" s="119" t="s">
        <v>846</v>
      </c>
      <c r="L47" s="50">
        <v>27</v>
      </c>
      <c r="M47" s="119"/>
      <c r="N47" s="119"/>
      <c r="O47" s="119"/>
      <c r="P47" s="129" t="s">
        <v>507</v>
      </c>
      <c r="Q47" s="43" t="str">
        <f t="shared" si="17"/>
        <v>Ja</v>
      </c>
      <c r="R47" s="43" t="str">
        <f t="shared" si="17"/>
        <v>Ja</v>
      </c>
      <c r="S47" s="43" t="str">
        <f t="shared" si="17"/>
        <v>Optie</v>
      </c>
      <c r="T47" s="43" t="str">
        <f t="shared" si="17"/>
        <v>Ja</v>
      </c>
      <c r="U47" s="43" t="str">
        <f t="shared" si="17"/>
        <v>Ja</v>
      </c>
      <c r="V47" s="43" t="str">
        <f t="shared" si="17"/>
        <v>Ja</v>
      </c>
      <c r="W47" s="43" t="str">
        <f t="shared" si="17"/>
        <v>Nee</v>
      </c>
      <c r="X47" s="43" t="str">
        <f t="shared" si="17"/>
        <v>Ja</v>
      </c>
      <c r="Y47" s="43" t="str">
        <f t="shared" si="17"/>
        <v>Nee</v>
      </c>
      <c r="Z47" s="43" t="str">
        <f t="shared" si="17"/>
        <v>Nee</v>
      </c>
      <c r="AA47" s="43" t="str">
        <f t="shared" si="18"/>
        <v>Optie</v>
      </c>
      <c r="AB47" s="43" t="str">
        <f t="shared" si="18"/>
        <v>Ja</v>
      </c>
      <c r="AC47" s="43" t="str">
        <f t="shared" si="18"/>
        <v>Ja</v>
      </c>
      <c r="AD47" s="43" t="str">
        <f t="shared" si="18"/>
        <v>Nee</v>
      </c>
      <c r="AE47" s="43" t="str">
        <f t="shared" si="18"/>
        <v>Ja</v>
      </c>
      <c r="AF47" s="43" t="str">
        <f t="shared" si="18"/>
        <v>Ja</v>
      </c>
      <c r="AG47" s="43" t="str">
        <f t="shared" si="18"/>
        <v>Optie</v>
      </c>
      <c r="AH47" s="43" t="str">
        <f t="shared" si="18"/>
        <v>Ja</v>
      </c>
      <c r="AI47" s="43" t="str">
        <f t="shared" si="18"/>
        <v>Ja</v>
      </c>
      <c r="AJ47" s="43" t="str">
        <f t="shared" si="18"/>
        <v>Nvt</v>
      </c>
      <c r="AK47" s="43" t="str">
        <f t="shared" si="18"/>
        <v>Nvt</v>
      </c>
      <c r="AL47" s="129" t="s">
        <v>878</v>
      </c>
      <c r="AM47" s="43" t="str">
        <f t="shared" si="19"/>
        <v>Ja</v>
      </c>
      <c r="AN47" s="43" t="str">
        <f t="shared" si="19"/>
        <v>Ja</v>
      </c>
      <c r="AO47" s="43" t="str">
        <f t="shared" si="19"/>
        <v>Optie</v>
      </c>
      <c r="AP47" s="43" t="str">
        <f t="shared" si="19"/>
        <v>Ja</v>
      </c>
      <c r="AQ47" s="43" t="str">
        <f t="shared" si="19"/>
        <v>Ja</v>
      </c>
      <c r="AR47" s="43" t="str">
        <f t="shared" si="19"/>
        <v>Ja</v>
      </c>
      <c r="AS47" s="43" t="str">
        <f t="shared" si="19"/>
        <v>Nee</v>
      </c>
      <c r="AT47" s="43" t="str">
        <f t="shared" si="19"/>
        <v>Ja</v>
      </c>
      <c r="AU47" s="43" t="str">
        <f t="shared" si="19"/>
        <v>Nee</v>
      </c>
      <c r="AV47" s="43" t="str">
        <f t="shared" si="19"/>
        <v>Nee</v>
      </c>
      <c r="AW47" s="43" t="str">
        <f t="shared" si="20"/>
        <v>Ja</v>
      </c>
      <c r="AX47" s="43" t="str">
        <f t="shared" si="20"/>
        <v>Ja</v>
      </c>
      <c r="AY47" s="43" t="str">
        <f t="shared" si="20"/>
        <v>Ja</v>
      </c>
      <c r="AZ47" s="43" t="str">
        <f t="shared" si="20"/>
        <v>Ja</v>
      </c>
      <c r="BA47" s="43" t="str">
        <f t="shared" si="20"/>
        <v>Ja</v>
      </c>
      <c r="BB47" s="43" t="str">
        <f t="shared" si="20"/>
        <v>Nee</v>
      </c>
      <c r="BC47" s="43" t="str">
        <f t="shared" si="20"/>
        <v>Ja</v>
      </c>
      <c r="BD47" s="43" t="str">
        <f t="shared" si="20"/>
        <v>Optie</v>
      </c>
      <c r="BE47" s="43" t="str">
        <f t="shared" si="20"/>
        <v>Ja</v>
      </c>
      <c r="BF47" s="43" t="str">
        <f t="shared" si="20"/>
        <v>Ja</v>
      </c>
      <c r="BG47" s="43" t="str">
        <f t="shared" si="21"/>
        <v>Nee</v>
      </c>
      <c r="BH47" s="43" t="str">
        <f t="shared" si="21"/>
        <v>Ja</v>
      </c>
      <c r="BI47" s="43" t="str">
        <f t="shared" si="21"/>
        <v>Nee</v>
      </c>
      <c r="BJ47" s="43" t="str">
        <f t="shared" si="21"/>
        <v>Nvt</v>
      </c>
      <c r="BK47" s="43" t="str">
        <f t="shared" si="21"/>
        <v>Nvt</v>
      </c>
      <c r="BL47" s="43" t="str">
        <f t="shared" si="21"/>
        <v>Nvt</v>
      </c>
      <c r="BM47" s="43" t="str">
        <f t="shared" si="21"/>
        <v>Nvt</v>
      </c>
      <c r="BN47" s="43" t="str">
        <f t="shared" si="21"/>
        <v>Nvt</v>
      </c>
      <c r="BO47" s="43" t="str">
        <f t="shared" si="21"/>
        <v>Nvt</v>
      </c>
      <c r="BP47" s="43" t="str">
        <f t="shared" si="21"/>
        <v>Nvt</v>
      </c>
      <c r="BQ47" s="43" t="str">
        <f t="shared" si="22"/>
        <v>Nvt</v>
      </c>
      <c r="BR47" s="43" t="str">
        <f t="shared" si="22"/>
        <v>Nvt</v>
      </c>
      <c r="BS47" s="43" t="str">
        <f t="shared" si="22"/>
        <v>Nvt</v>
      </c>
      <c r="BT47" s="43" t="str">
        <f t="shared" si="22"/>
        <v>Nvt</v>
      </c>
      <c r="BU47" s="43" t="str">
        <f t="shared" si="22"/>
        <v>Nvt</v>
      </c>
      <c r="BV47" s="43" t="str">
        <f t="shared" si="22"/>
        <v>Nvt</v>
      </c>
      <c r="BW47" s="43" t="str">
        <f t="shared" si="22"/>
        <v>Nvt</v>
      </c>
      <c r="BX47" s="43" t="str">
        <f t="shared" si="22"/>
        <v>Nvt</v>
      </c>
      <c r="BY47" s="43" t="str">
        <f t="shared" si="22"/>
        <v>Nvt</v>
      </c>
      <c r="BZ47" s="43" t="str">
        <f t="shared" si="22"/>
        <v>Nvt</v>
      </c>
      <c r="CA47" s="43" t="str">
        <f t="shared" si="23"/>
        <v>Nvt</v>
      </c>
      <c r="CB47" s="43" t="str">
        <f t="shared" si="23"/>
        <v>Ja</v>
      </c>
      <c r="CC47" s="43" t="str">
        <f t="shared" si="23"/>
        <v>Ja</v>
      </c>
      <c r="CD47" s="43" t="str">
        <f t="shared" si="23"/>
        <v>Ja</v>
      </c>
      <c r="CE47" s="43" t="str">
        <f t="shared" si="23"/>
        <v>Nee</v>
      </c>
      <c r="CF47" s="43" t="str">
        <f t="shared" si="23"/>
        <v>Nvt</v>
      </c>
      <c r="CG47" s="43" t="str">
        <f t="shared" si="23"/>
        <v>Nvt</v>
      </c>
      <c r="CH47" s="43" t="str">
        <f t="shared" si="23"/>
        <v>Nvt</v>
      </c>
      <c r="CI47" s="43" t="str">
        <f t="shared" si="23"/>
        <v>Nvt</v>
      </c>
      <c r="CJ47" s="43" t="str">
        <f t="shared" si="23"/>
        <v>Nvt</v>
      </c>
      <c r="CK47" s="43" t="str">
        <f t="shared" si="24"/>
        <v>Nee</v>
      </c>
      <c r="CL47" s="43" t="str">
        <f t="shared" si="24"/>
        <v>Nvt</v>
      </c>
      <c r="CM47" s="43" t="str">
        <f t="shared" si="24"/>
        <v>Nee</v>
      </c>
      <c r="CN47" s="43" t="str">
        <f t="shared" si="24"/>
        <v>Nvt</v>
      </c>
      <c r="CO47" s="43" t="str">
        <f t="shared" si="24"/>
        <v>Nee</v>
      </c>
      <c r="CP47" s="43" t="str">
        <f t="shared" si="24"/>
        <v>Nee</v>
      </c>
      <c r="CQ47" s="43" t="str">
        <f t="shared" si="24"/>
        <v>Nvt</v>
      </c>
      <c r="CR47" s="43" t="str">
        <f t="shared" si="24"/>
        <v>Nvt</v>
      </c>
      <c r="CS47" s="43" t="str">
        <f t="shared" si="24"/>
        <v>Nvt</v>
      </c>
      <c r="CT47" s="43" t="str">
        <f t="shared" si="24"/>
        <v>Nvt</v>
      </c>
      <c r="CU47" s="43" t="str">
        <f t="shared" si="25"/>
        <v>Nee</v>
      </c>
      <c r="CV47" s="43" t="str">
        <f t="shared" si="25"/>
        <v>Nvt</v>
      </c>
      <c r="CW47" s="43" t="str">
        <f t="shared" si="25"/>
        <v>Nvt</v>
      </c>
      <c r="CX47" s="43" t="str">
        <f t="shared" si="25"/>
        <v>Nvt</v>
      </c>
      <c r="CY47" s="43" t="str">
        <f t="shared" si="25"/>
        <v>Nvt</v>
      </c>
      <c r="CZ47" s="43" t="str">
        <f t="shared" si="25"/>
        <v>Nvt</v>
      </c>
      <c r="DA47" s="43" t="str">
        <f t="shared" si="25"/>
        <v>Nvt</v>
      </c>
      <c r="DB47" s="43" t="str">
        <f t="shared" si="25"/>
        <v>Nee</v>
      </c>
      <c r="DC47" s="43" t="str">
        <f t="shared" si="25"/>
        <v>Nvt</v>
      </c>
      <c r="DD47" s="43" t="str">
        <f t="shared" si="25"/>
        <v>Nvt</v>
      </c>
      <c r="DE47" s="43" t="str">
        <f t="shared" si="26"/>
        <v>Nvt</v>
      </c>
      <c r="DF47" s="43" t="str">
        <f t="shared" si="26"/>
        <v>Ja</v>
      </c>
      <c r="DG47" s="43" t="str">
        <f t="shared" si="26"/>
        <v>Ja</v>
      </c>
      <c r="DH47" s="43" t="str">
        <f t="shared" si="26"/>
        <v>Ja</v>
      </c>
      <c r="DI47" s="43" t="str">
        <f t="shared" si="26"/>
        <v>Ja</v>
      </c>
      <c r="DJ47" s="43" t="str">
        <f t="shared" si="26"/>
        <v>Ja</v>
      </c>
      <c r="DK47" s="43" t="str">
        <f t="shared" si="26"/>
        <v>Optie</v>
      </c>
      <c r="DL47" s="43" t="str">
        <f t="shared" si="26"/>
        <v>Optie</v>
      </c>
      <c r="DM47" s="43" t="str">
        <f t="shared" si="26"/>
        <v>Nee</v>
      </c>
      <c r="DN47" s="43" t="str">
        <f t="shared" si="26"/>
        <v>Optie</v>
      </c>
      <c r="DO47" s="43" t="str">
        <f t="shared" si="27"/>
        <v>Nee</v>
      </c>
      <c r="DP47" s="43" t="str">
        <f t="shared" si="27"/>
        <v>Nee</v>
      </c>
      <c r="DQ47" s="43" t="str">
        <f t="shared" si="27"/>
        <v>Nvt</v>
      </c>
      <c r="DR47" s="43" t="str">
        <f t="shared" si="27"/>
        <v>Nvt</v>
      </c>
      <c r="DS47" s="43" t="str">
        <f t="shared" si="27"/>
        <v>Nvt</v>
      </c>
      <c r="DT47" s="43" t="str">
        <f t="shared" si="27"/>
        <v>Nvt</v>
      </c>
      <c r="DU47" s="43" t="str">
        <f t="shared" si="27"/>
        <v>Nvt</v>
      </c>
      <c r="DV47" s="43" t="str">
        <f t="shared" si="27"/>
        <v>Nvt</v>
      </c>
      <c r="DW47" s="43" t="str">
        <f t="shared" si="27"/>
        <v>Ja</v>
      </c>
      <c r="DX47" s="43" t="str">
        <f t="shared" si="27"/>
        <v>Ja</v>
      </c>
      <c r="DY47" s="43" t="str">
        <f t="shared" si="28"/>
        <v>Ja</v>
      </c>
      <c r="DZ47" s="43" t="str">
        <f t="shared" si="28"/>
        <v>Ja</v>
      </c>
      <c r="EA47" s="43" t="str">
        <f t="shared" si="28"/>
        <v>Ja</v>
      </c>
      <c r="EB47" s="43" t="str">
        <f t="shared" si="28"/>
        <v>Ja</v>
      </c>
      <c r="EC47" s="43" t="str">
        <f t="shared" si="28"/>
        <v>Ja</v>
      </c>
      <c r="ED47" s="43" t="str">
        <f t="shared" si="28"/>
        <v>Nee</v>
      </c>
    </row>
    <row r="48" spans="1:134" x14ac:dyDescent="0.3">
      <c r="A48" s="45"/>
      <c r="B48" s="47" t="s">
        <v>734</v>
      </c>
      <c r="C48" s="47" t="s">
        <v>502</v>
      </c>
      <c r="D48" s="45" t="s">
        <v>337</v>
      </c>
      <c r="E48" s="45" t="s">
        <v>329</v>
      </c>
      <c r="F48" s="45" t="s">
        <v>433</v>
      </c>
      <c r="G48" s="43" t="s">
        <v>495</v>
      </c>
      <c r="H48" s="43" t="s">
        <v>497</v>
      </c>
      <c r="I48" s="119" t="s">
        <v>498</v>
      </c>
      <c r="J48" s="119" t="s">
        <v>829</v>
      </c>
      <c r="K48" s="119" t="s">
        <v>844</v>
      </c>
      <c r="L48" s="50">
        <v>7</v>
      </c>
      <c r="M48" s="119"/>
      <c r="N48" s="119"/>
      <c r="O48" s="119"/>
      <c r="P48" s="129" t="s">
        <v>507</v>
      </c>
      <c r="Q48" s="43" t="str">
        <f t="shared" si="17"/>
        <v>Ja</v>
      </c>
      <c r="R48" s="43" t="str">
        <f t="shared" si="17"/>
        <v>Ja</v>
      </c>
      <c r="S48" s="43" t="str">
        <f t="shared" si="17"/>
        <v>Optie</v>
      </c>
      <c r="T48" s="43" t="str">
        <f t="shared" si="17"/>
        <v>Ja</v>
      </c>
      <c r="U48" s="43" t="str">
        <f t="shared" si="17"/>
        <v>Ja</v>
      </c>
      <c r="V48" s="43" t="str">
        <f t="shared" si="17"/>
        <v>Ja</v>
      </c>
      <c r="W48" s="43" t="str">
        <f t="shared" si="17"/>
        <v>Nee</v>
      </c>
      <c r="X48" s="43" t="str">
        <f t="shared" si="17"/>
        <v>Ja</v>
      </c>
      <c r="Y48" s="43" t="str">
        <f t="shared" si="17"/>
        <v>Nee</v>
      </c>
      <c r="Z48" s="43" t="str">
        <f t="shared" si="17"/>
        <v>Nee</v>
      </c>
      <c r="AA48" s="43" t="str">
        <f t="shared" si="18"/>
        <v>Optie</v>
      </c>
      <c r="AB48" s="43" t="str">
        <f t="shared" si="18"/>
        <v>Ja</v>
      </c>
      <c r="AC48" s="43" t="str">
        <f t="shared" si="18"/>
        <v>Ja</v>
      </c>
      <c r="AD48" s="43" t="str">
        <f t="shared" si="18"/>
        <v>Nee</v>
      </c>
      <c r="AE48" s="43" t="str">
        <f t="shared" si="18"/>
        <v>Ja</v>
      </c>
      <c r="AF48" s="43" t="str">
        <f t="shared" si="18"/>
        <v>Ja</v>
      </c>
      <c r="AG48" s="43" t="str">
        <f t="shared" si="18"/>
        <v>Optie</v>
      </c>
      <c r="AH48" s="43" t="str">
        <f t="shared" si="18"/>
        <v>Ja</v>
      </c>
      <c r="AI48" s="43" t="str">
        <f t="shared" si="18"/>
        <v>Ja</v>
      </c>
      <c r="AJ48" s="43" t="str">
        <f t="shared" si="18"/>
        <v>Nvt</v>
      </c>
      <c r="AK48" s="43" t="str">
        <f t="shared" si="18"/>
        <v>Nvt</v>
      </c>
      <c r="AL48" s="129" t="s">
        <v>878</v>
      </c>
      <c r="AM48" s="43" t="str">
        <f t="shared" si="19"/>
        <v>Ja</v>
      </c>
      <c r="AN48" s="43" t="str">
        <f t="shared" si="19"/>
        <v>Ja</v>
      </c>
      <c r="AO48" s="43" t="str">
        <f t="shared" si="19"/>
        <v>Optie</v>
      </c>
      <c r="AP48" s="43" t="str">
        <f t="shared" si="19"/>
        <v>Ja</v>
      </c>
      <c r="AQ48" s="43" t="str">
        <f t="shared" si="19"/>
        <v>Ja</v>
      </c>
      <c r="AR48" s="43" t="str">
        <f t="shared" si="19"/>
        <v>Ja</v>
      </c>
      <c r="AS48" s="43" t="str">
        <f t="shared" si="19"/>
        <v>Nee</v>
      </c>
      <c r="AT48" s="43" t="str">
        <f t="shared" si="19"/>
        <v>Ja</v>
      </c>
      <c r="AU48" s="43" t="str">
        <f t="shared" si="19"/>
        <v>Nee</v>
      </c>
      <c r="AV48" s="43" t="str">
        <f t="shared" si="19"/>
        <v>Nee</v>
      </c>
      <c r="AW48" s="43" t="str">
        <f t="shared" si="20"/>
        <v>Ja</v>
      </c>
      <c r="AX48" s="43" t="str">
        <f t="shared" si="20"/>
        <v>Ja</v>
      </c>
      <c r="AY48" s="43" t="str">
        <f t="shared" si="20"/>
        <v>Ja</v>
      </c>
      <c r="AZ48" s="43" t="str">
        <f t="shared" si="20"/>
        <v>Ja</v>
      </c>
      <c r="BA48" s="43" t="str">
        <f t="shared" si="20"/>
        <v>Ja</v>
      </c>
      <c r="BB48" s="43" t="str">
        <f t="shared" si="20"/>
        <v>Nee</v>
      </c>
      <c r="BC48" s="43" t="str">
        <f t="shared" si="20"/>
        <v>Ja</v>
      </c>
      <c r="BD48" s="43" t="str">
        <f t="shared" si="20"/>
        <v>Optie</v>
      </c>
      <c r="BE48" s="43" t="str">
        <f t="shared" si="20"/>
        <v>Ja</v>
      </c>
      <c r="BF48" s="43" t="str">
        <f t="shared" si="20"/>
        <v>Ja</v>
      </c>
      <c r="BG48" s="43" t="str">
        <f t="shared" si="21"/>
        <v>Nee</v>
      </c>
      <c r="BH48" s="43" t="str">
        <f t="shared" si="21"/>
        <v>Ja</v>
      </c>
      <c r="BI48" s="43" t="str">
        <f t="shared" si="21"/>
        <v>Nee</v>
      </c>
      <c r="BJ48" s="43" t="str">
        <f t="shared" si="21"/>
        <v>Nvt</v>
      </c>
      <c r="BK48" s="43" t="str">
        <f t="shared" si="21"/>
        <v>Nvt</v>
      </c>
      <c r="BL48" s="43" t="str">
        <f t="shared" si="21"/>
        <v>Nvt</v>
      </c>
      <c r="BM48" s="43" t="str">
        <f t="shared" si="21"/>
        <v>Nvt</v>
      </c>
      <c r="BN48" s="43" t="str">
        <f t="shared" si="21"/>
        <v>Nvt</v>
      </c>
      <c r="BO48" s="43" t="str">
        <f t="shared" si="21"/>
        <v>Nvt</v>
      </c>
      <c r="BP48" s="43" t="str">
        <f t="shared" si="21"/>
        <v>Nvt</v>
      </c>
      <c r="BQ48" s="43" t="str">
        <f t="shared" si="22"/>
        <v>Nvt</v>
      </c>
      <c r="BR48" s="43" t="str">
        <f t="shared" si="22"/>
        <v>Nvt</v>
      </c>
      <c r="BS48" s="43" t="str">
        <f t="shared" si="22"/>
        <v>Nvt</v>
      </c>
      <c r="BT48" s="43" t="str">
        <f t="shared" si="22"/>
        <v>Nvt</v>
      </c>
      <c r="BU48" s="43" t="str">
        <f t="shared" si="22"/>
        <v>Nvt</v>
      </c>
      <c r="BV48" s="43" t="str">
        <f t="shared" si="22"/>
        <v>Nvt</v>
      </c>
      <c r="BW48" s="43" t="str">
        <f t="shared" si="22"/>
        <v>Nvt</v>
      </c>
      <c r="BX48" s="43" t="str">
        <f t="shared" si="22"/>
        <v>Nvt</v>
      </c>
      <c r="BY48" s="43" t="str">
        <f t="shared" si="22"/>
        <v>Nvt</v>
      </c>
      <c r="BZ48" s="43" t="str">
        <f t="shared" si="22"/>
        <v>Nvt</v>
      </c>
      <c r="CA48" s="43" t="str">
        <f t="shared" si="23"/>
        <v>Nvt</v>
      </c>
      <c r="CB48" s="43" t="str">
        <f t="shared" si="23"/>
        <v>Ja</v>
      </c>
      <c r="CC48" s="43" t="str">
        <f t="shared" si="23"/>
        <v>Ja</v>
      </c>
      <c r="CD48" s="43" t="str">
        <f t="shared" si="23"/>
        <v>Ja</v>
      </c>
      <c r="CE48" s="43" t="str">
        <f t="shared" si="23"/>
        <v>Nee</v>
      </c>
      <c r="CF48" s="43" t="str">
        <f t="shared" si="23"/>
        <v>Nvt</v>
      </c>
      <c r="CG48" s="43" t="str">
        <f t="shared" si="23"/>
        <v>Nvt</v>
      </c>
      <c r="CH48" s="43" t="str">
        <f t="shared" si="23"/>
        <v>Nvt</v>
      </c>
      <c r="CI48" s="43" t="str">
        <f t="shared" si="23"/>
        <v>Nvt</v>
      </c>
      <c r="CJ48" s="43" t="str">
        <f t="shared" si="23"/>
        <v>Nvt</v>
      </c>
      <c r="CK48" s="43" t="str">
        <f t="shared" si="24"/>
        <v>Nee</v>
      </c>
      <c r="CL48" s="43" t="str">
        <f t="shared" si="24"/>
        <v>Nvt</v>
      </c>
      <c r="CM48" s="43" t="str">
        <f t="shared" si="24"/>
        <v>Nee</v>
      </c>
      <c r="CN48" s="43" t="str">
        <f t="shared" si="24"/>
        <v>Nvt</v>
      </c>
      <c r="CO48" s="43" t="str">
        <f t="shared" si="24"/>
        <v>Nee</v>
      </c>
      <c r="CP48" s="43" t="str">
        <f t="shared" si="24"/>
        <v>Nee</v>
      </c>
      <c r="CQ48" s="43" t="str">
        <f t="shared" si="24"/>
        <v>Nvt</v>
      </c>
      <c r="CR48" s="43" t="str">
        <f t="shared" si="24"/>
        <v>Nvt</v>
      </c>
      <c r="CS48" s="43" t="str">
        <f t="shared" si="24"/>
        <v>Nvt</v>
      </c>
      <c r="CT48" s="43" t="str">
        <f t="shared" si="24"/>
        <v>Nvt</v>
      </c>
      <c r="CU48" s="43" t="str">
        <f t="shared" si="25"/>
        <v>Nee</v>
      </c>
      <c r="CV48" s="43" t="str">
        <f t="shared" si="25"/>
        <v>Nvt</v>
      </c>
      <c r="CW48" s="43" t="str">
        <f t="shared" si="25"/>
        <v>Nvt</v>
      </c>
      <c r="CX48" s="43" t="str">
        <f t="shared" si="25"/>
        <v>Nvt</v>
      </c>
      <c r="CY48" s="43" t="str">
        <f t="shared" si="25"/>
        <v>Nvt</v>
      </c>
      <c r="CZ48" s="43" t="str">
        <f t="shared" si="25"/>
        <v>Nvt</v>
      </c>
      <c r="DA48" s="43" t="str">
        <f t="shared" si="25"/>
        <v>Nvt</v>
      </c>
      <c r="DB48" s="43" t="str">
        <f t="shared" si="25"/>
        <v>Nee</v>
      </c>
      <c r="DC48" s="43" t="str">
        <f t="shared" si="25"/>
        <v>Nvt</v>
      </c>
      <c r="DD48" s="43" t="str">
        <f t="shared" si="25"/>
        <v>Nvt</v>
      </c>
      <c r="DE48" s="43" t="str">
        <f t="shared" si="26"/>
        <v>Nvt</v>
      </c>
      <c r="DF48" s="43" t="str">
        <f t="shared" si="26"/>
        <v>Ja</v>
      </c>
      <c r="DG48" s="43" t="str">
        <f t="shared" si="26"/>
        <v>Ja</v>
      </c>
      <c r="DH48" s="43" t="str">
        <f t="shared" si="26"/>
        <v>Ja</v>
      </c>
      <c r="DI48" s="43" t="str">
        <f t="shared" si="26"/>
        <v>Ja</v>
      </c>
      <c r="DJ48" s="43" t="str">
        <f t="shared" si="26"/>
        <v>Ja</v>
      </c>
      <c r="DK48" s="43" t="str">
        <f t="shared" si="26"/>
        <v>Optie</v>
      </c>
      <c r="DL48" s="43" t="str">
        <f t="shared" si="26"/>
        <v>Optie</v>
      </c>
      <c r="DM48" s="43" t="str">
        <f t="shared" si="26"/>
        <v>Optie</v>
      </c>
      <c r="DN48" s="43" t="str">
        <f t="shared" si="26"/>
        <v>Optie</v>
      </c>
      <c r="DO48" s="43" t="str">
        <f t="shared" si="27"/>
        <v>Nee</v>
      </c>
      <c r="DP48" s="43" t="str">
        <f t="shared" si="27"/>
        <v>Optie</v>
      </c>
      <c r="DQ48" s="43" t="str">
        <f t="shared" si="27"/>
        <v>Ja</v>
      </c>
      <c r="DR48" s="43" t="str">
        <f t="shared" si="27"/>
        <v>Ja</v>
      </c>
      <c r="DS48" s="43" t="str">
        <f t="shared" si="27"/>
        <v>Ja</v>
      </c>
      <c r="DT48" s="43" t="str">
        <f t="shared" si="27"/>
        <v>Ja</v>
      </c>
      <c r="DU48" s="43" t="str">
        <f t="shared" si="27"/>
        <v>Optie</v>
      </c>
      <c r="DV48" s="43" t="str">
        <f t="shared" si="27"/>
        <v>Ja</v>
      </c>
      <c r="DW48" s="43" t="str">
        <f t="shared" si="27"/>
        <v>Ja</v>
      </c>
      <c r="DX48" s="43" t="str">
        <f t="shared" si="27"/>
        <v>Ja</v>
      </c>
      <c r="DY48" s="43" t="str">
        <f t="shared" si="28"/>
        <v>Ja</v>
      </c>
      <c r="DZ48" s="43" t="str">
        <f t="shared" si="28"/>
        <v>Ja</v>
      </c>
      <c r="EA48" s="43" t="str">
        <f t="shared" si="28"/>
        <v>Ja</v>
      </c>
      <c r="EB48" s="43" t="str">
        <f t="shared" si="28"/>
        <v>Ja</v>
      </c>
      <c r="EC48" s="43" t="str">
        <f t="shared" si="28"/>
        <v>Ja</v>
      </c>
      <c r="ED48" s="43" t="str">
        <f t="shared" si="28"/>
        <v>Nee</v>
      </c>
    </row>
    <row r="49" spans="1:134" x14ac:dyDescent="0.3">
      <c r="A49" s="45"/>
      <c r="B49" s="47" t="s">
        <v>734</v>
      </c>
      <c r="C49" s="47" t="s">
        <v>502</v>
      </c>
      <c r="D49" s="45" t="s">
        <v>337</v>
      </c>
      <c r="E49" s="45" t="s">
        <v>330</v>
      </c>
      <c r="F49" s="45" t="s">
        <v>433</v>
      </c>
      <c r="G49" s="43" t="s">
        <v>495</v>
      </c>
      <c r="H49" s="43" t="s">
        <v>497</v>
      </c>
      <c r="I49" s="119" t="s">
        <v>498</v>
      </c>
      <c r="J49" s="119" t="s">
        <v>831</v>
      </c>
      <c r="K49" s="119" t="s">
        <v>845</v>
      </c>
      <c r="L49" s="50">
        <v>15</v>
      </c>
      <c r="M49" s="119"/>
      <c r="N49" s="119"/>
      <c r="O49" s="119"/>
      <c r="P49" s="129" t="s">
        <v>507</v>
      </c>
      <c r="Q49" s="43" t="str">
        <f t="shared" si="17"/>
        <v>Ja</v>
      </c>
      <c r="R49" s="43" t="str">
        <f t="shared" si="17"/>
        <v>Ja</v>
      </c>
      <c r="S49" s="43" t="str">
        <f t="shared" si="17"/>
        <v>Optie</v>
      </c>
      <c r="T49" s="43" t="str">
        <f t="shared" si="17"/>
        <v>Ja</v>
      </c>
      <c r="U49" s="43" t="str">
        <f t="shared" si="17"/>
        <v>Ja</v>
      </c>
      <c r="V49" s="43" t="str">
        <f t="shared" si="17"/>
        <v>Ja</v>
      </c>
      <c r="W49" s="43" t="str">
        <f t="shared" si="17"/>
        <v>Nee</v>
      </c>
      <c r="X49" s="43" t="str">
        <f t="shared" si="17"/>
        <v>Ja</v>
      </c>
      <c r="Y49" s="43" t="str">
        <f t="shared" si="17"/>
        <v>Nee</v>
      </c>
      <c r="Z49" s="43" t="str">
        <f t="shared" si="17"/>
        <v>Nee</v>
      </c>
      <c r="AA49" s="43" t="str">
        <f t="shared" si="18"/>
        <v>Optie</v>
      </c>
      <c r="AB49" s="43" t="str">
        <f t="shared" si="18"/>
        <v>Ja</v>
      </c>
      <c r="AC49" s="43" t="str">
        <f t="shared" si="18"/>
        <v>Ja</v>
      </c>
      <c r="AD49" s="43" t="str">
        <f t="shared" si="18"/>
        <v>Nee</v>
      </c>
      <c r="AE49" s="43" t="str">
        <f t="shared" si="18"/>
        <v>Ja</v>
      </c>
      <c r="AF49" s="43" t="str">
        <f t="shared" si="18"/>
        <v>Ja</v>
      </c>
      <c r="AG49" s="43" t="str">
        <f t="shared" si="18"/>
        <v>Optie</v>
      </c>
      <c r="AH49" s="43" t="str">
        <f t="shared" si="18"/>
        <v>Ja</v>
      </c>
      <c r="AI49" s="43" t="str">
        <f t="shared" si="18"/>
        <v>Ja</v>
      </c>
      <c r="AJ49" s="43" t="str">
        <f t="shared" si="18"/>
        <v>Nvt</v>
      </c>
      <c r="AK49" s="43" t="str">
        <f t="shared" si="18"/>
        <v>Nvt</v>
      </c>
      <c r="AL49" s="129" t="s">
        <v>878</v>
      </c>
      <c r="AM49" s="43" t="str">
        <f t="shared" si="19"/>
        <v>Ja</v>
      </c>
      <c r="AN49" s="43" t="str">
        <f t="shared" si="19"/>
        <v>Ja</v>
      </c>
      <c r="AO49" s="43" t="str">
        <f t="shared" si="19"/>
        <v>Optie</v>
      </c>
      <c r="AP49" s="43" t="str">
        <f t="shared" si="19"/>
        <v>Ja</v>
      </c>
      <c r="AQ49" s="43" t="str">
        <f t="shared" si="19"/>
        <v>Ja</v>
      </c>
      <c r="AR49" s="43" t="str">
        <f t="shared" si="19"/>
        <v>Ja</v>
      </c>
      <c r="AS49" s="43" t="str">
        <f t="shared" si="19"/>
        <v>Nee</v>
      </c>
      <c r="AT49" s="43" t="str">
        <f t="shared" si="19"/>
        <v>Ja</v>
      </c>
      <c r="AU49" s="43" t="str">
        <f t="shared" si="19"/>
        <v>Nee</v>
      </c>
      <c r="AV49" s="43" t="str">
        <f t="shared" si="19"/>
        <v>Nee</v>
      </c>
      <c r="AW49" s="43" t="str">
        <f t="shared" si="20"/>
        <v>Ja</v>
      </c>
      <c r="AX49" s="43" t="str">
        <f t="shared" si="20"/>
        <v>Ja</v>
      </c>
      <c r="AY49" s="43" t="str">
        <f t="shared" si="20"/>
        <v>Ja</v>
      </c>
      <c r="AZ49" s="43" t="str">
        <f t="shared" si="20"/>
        <v>Ja</v>
      </c>
      <c r="BA49" s="43" t="str">
        <f t="shared" si="20"/>
        <v>Ja</v>
      </c>
      <c r="BB49" s="43" t="str">
        <f t="shared" si="20"/>
        <v>Nee</v>
      </c>
      <c r="BC49" s="43" t="str">
        <f t="shared" si="20"/>
        <v>Ja</v>
      </c>
      <c r="BD49" s="43" t="str">
        <f t="shared" si="20"/>
        <v>Optie</v>
      </c>
      <c r="BE49" s="43" t="str">
        <f t="shared" si="20"/>
        <v>Ja</v>
      </c>
      <c r="BF49" s="43" t="str">
        <f t="shared" si="20"/>
        <v>Ja</v>
      </c>
      <c r="BG49" s="43" t="str">
        <f t="shared" si="21"/>
        <v>Nee</v>
      </c>
      <c r="BH49" s="43" t="str">
        <f t="shared" si="21"/>
        <v>Ja</v>
      </c>
      <c r="BI49" s="43" t="str">
        <f t="shared" si="21"/>
        <v>Nee</v>
      </c>
      <c r="BJ49" s="43" t="str">
        <f t="shared" si="21"/>
        <v>Nvt</v>
      </c>
      <c r="BK49" s="43" t="str">
        <f t="shared" si="21"/>
        <v>Nvt</v>
      </c>
      <c r="BL49" s="43" t="str">
        <f t="shared" si="21"/>
        <v>Nvt</v>
      </c>
      <c r="BM49" s="43" t="str">
        <f t="shared" si="21"/>
        <v>Nvt</v>
      </c>
      <c r="BN49" s="43" t="str">
        <f t="shared" si="21"/>
        <v>Nvt</v>
      </c>
      <c r="BO49" s="43" t="str">
        <f t="shared" si="21"/>
        <v>Nvt</v>
      </c>
      <c r="BP49" s="43" t="str">
        <f t="shared" si="21"/>
        <v>Nvt</v>
      </c>
      <c r="BQ49" s="43" t="str">
        <f t="shared" si="22"/>
        <v>Nvt</v>
      </c>
      <c r="BR49" s="43" t="str">
        <f t="shared" si="22"/>
        <v>Nvt</v>
      </c>
      <c r="BS49" s="43" t="str">
        <f t="shared" si="22"/>
        <v>Nvt</v>
      </c>
      <c r="BT49" s="43" t="str">
        <f t="shared" si="22"/>
        <v>Nvt</v>
      </c>
      <c r="BU49" s="43" t="str">
        <f t="shared" si="22"/>
        <v>Nvt</v>
      </c>
      <c r="BV49" s="43" t="str">
        <f t="shared" si="22"/>
        <v>Nvt</v>
      </c>
      <c r="BW49" s="43" t="str">
        <f t="shared" si="22"/>
        <v>Nvt</v>
      </c>
      <c r="BX49" s="43" t="str">
        <f t="shared" si="22"/>
        <v>Nvt</v>
      </c>
      <c r="BY49" s="43" t="str">
        <f t="shared" si="22"/>
        <v>Nvt</v>
      </c>
      <c r="BZ49" s="43" t="str">
        <f t="shared" si="22"/>
        <v>Nvt</v>
      </c>
      <c r="CA49" s="43" t="str">
        <f t="shared" si="23"/>
        <v>Nvt</v>
      </c>
      <c r="CB49" s="43" t="str">
        <f t="shared" si="23"/>
        <v>Ja</v>
      </c>
      <c r="CC49" s="43" t="str">
        <f t="shared" si="23"/>
        <v>Ja</v>
      </c>
      <c r="CD49" s="43" t="str">
        <f t="shared" si="23"/>
        <v>Ja</v>
      </c>
      <c r="CE49" s="43" t="str">
        <f t="shared" si="23"/>
        <v>Nee</v>
      </c>
      <c r="CF49" s="43" t="str">
        <f t="shared" si="23"/>
        <v>Nvt</v>
      </c>
      <c r="CG49" s="43" t="str">
        <f t="shared" si="23"/>
        <v>Nvt</v>
      </c>
      <c r="CH49" s="43" t="str">
        <f t="shared" si="23"/>
        <v>Nvt</v>
      </c>
      <c r="CI49" s="43" t="str">
        <f t="shared" si="23"/>
        <v>Nvt</v>
      </c>
      <c r="CJ49" s="43" t="str">
        <f t="shared" si="23"/>
        <v>Nvt</v>
      </c>
      <c r="CK49" s="43" t="str">
        <f t="shared" si="24"/>
        <v>Nee</v>
      </c>
      <c r="CL49" s="43" t="str">
        <f t="shared" si="24"/>
        <v>Nvt</v>
      </c>
      <c r="CM49" s="43" t="str">
        <f t="shared" si="24"/>
        <v>Nee</v>
      </c>
      <c r="CN49" s="43" t="str">
        <f t="shared" si="24"/>
        <v>Nvt</v>
      </c>
      <c r="CO49" s="43" t="str">
        <f t="shared" si="24"/>
        <v>Nee</v>
      </c>
      <c r="CP49" s="43" t="str">
        <f t="shared" si="24"/>
        <v>Nee</v>
      </c>
      <c r="CQ49" s="43" t="str">
        <f t="shared" si="24"/>
        <v>Nvt</v>
      </c>
      <c r="CR49" s="43" t="str">
        <f t="shared" si="24"/>
        <v>Nvt</v>
      </c>
      <c r="CS49" s="43" t="str">
        <f t="shared" si="24"/>
        <v>Nvt</v>
      </c>
      <c r="CT49" s="43" t="str">
        <f t="shared" si="24"/>
        <v>Nvt</v>
      </c>
      <c r="CU49" s="43" t="str">
        <f t="shared" si="25"/>
        <v>Nee</v>
      </c>
      <c r="CV49" s="43" t="str">
        <f t="shared" si="25"/>
        <v>Nvt</v>
      </c>
      <c r="CW49" s="43" t="str">
        <f t="shared" si="25"/>
        <v>Nvt</v>
      </c>
      <c r="CX49" s="43" t="str">
        <f t="shared" si="25"/>
        <v>Nvt</v>
      </c>
      <c r="CY49" s="43" t="str">
        <f t="shared" si="25"/>
        <v>Nvt</v>
      </c>
      <c r="CZ49" s="43" t="str">
        <f t="shared" si="25"/>
        <v>Nvt</v>
      </c>
      <c r="DA49" s="43" t="str">
        <f t="shared" si="25"/>
        <v>Nvt</v>
      </c>
      <c r="DB49" s="43" t="str">
        <f t="shared" si="25"/>
        <v>Nee</v>
      </c>
      <c r="DC49" s="43" t="str">
        <f t="shared" si="25"/>
        <v>Nvt</v>
      </c>
      <c r="DD49" s="43" t="str">
        <f t="shared" si="25"/>
        <v>Nvt</v>
      </c>
      <c r="DE49" s="43" t="str">
        <f t="shared" si="26"/>
        <v>Nvt</v>
      </c>
      <c r="DF49" s="43" t="str">
        <f t="shared" si="26"/>
        <v>Ja</v>
      </c>
      <c r="DG49" s="43" t="str">
        <f t="shared" si="26"/>
        <v>Ja</v>
      </c>
      <c r="DH49" s="43" t="str">
        <f t="shared" si="26"/>
        <v>Ja</v>
      </c>
      <c r="DI49" s="43" t="str">
        <f t="shared" si="26"/>
        <v>Ja</v>
      </c>
      <c r="DJ49" s="43" t="str">
        <f t="shared" si="26"/>
        <v>Ja</v>
      </c>
      <c r="DK49" s="43" t="str">
        <f t="shared" si="26"/>
        <v>Optie</v>
      </c>
      <c r="DL49" s="43" t="str">
        <f t="shared" si="26"/>
        <v>Optie</v>
      </c>
      <c r="DM49" s="43" t="str">
        <f t="shared" si="26"/>
        <v>Optie</v>
      </c>
      <c r="DN49" s="43" t="str">
        <f t="shared" si="26"/>
        <v>Optie</v>
      </c>
      <c r="DO49" s="43" t="str">
        <f t="shared" si="27"/>
        <v>Nee</v>
      </c>
      <c r="DP49" s="43" t="str">
        <f t="shared" si="27"/>
        <v>Optie</v>
      </c>
      <c r="DQ49" s="43" t="str">
        <f t="shared" si="27"/>
        <v>Ja</v>
      </c>
      <c r="DR49" s="43" t="str">
        <f t="shared" si="27"/>
        <v>Ja</v>
      </c>
      <c r="DS49" s="43" t="str">
        <f t="shared" si="27"/>
        <v>Ja</v>
      </c>
      <c r="DT49" s="43" t="str">
        <f t="shared" si="27"/>
        <v>Ja</v>
      </c>
      <c r="DU49" s="43" t="str">
        <f t="shared" si="27"/>
        <v>Optie</v>
      </c>
      <c r="DV49" s="43" t="str">
        <f t="shared" si="27"/>
        <v>Ja</v>
      </c>
      <c r="DW49" s="43" t="str">
        <f t="shared" si="27"/>
        <v>Ja</v>
      </c>
      <c r="DX49" s="43" t="str">
        <f t="shared" si="27"/>
        <v>Ja</v>
      </c>
      <c r="DY49" s="43" t="str">
        <f t="shared" si="28"/>
        <v>Ja</v>
      </c>
      <c r="DZ49" s="43" t="str">
        <f t="shared" si="28"/>
        <v>Ja</v>
      </c>
      <c r="EA49" s="43" t="str">
        <f t="shared" si="28"/>
        <v>Ja</v>
      </c>
      <c r="EB49" s="43" t="str">
        <f t="shared" si="28"/>
        <v>Ja</v>
      </c>
      <c r="EC49" s="43" t="str">
        <f t="shared" si="28"/>
        <v>Ja</v>
      </c>
      <c r="ED49" s="43" t="str">
        <f t="shared" si="28"/>
        <v>Nee</v>
      </c>
    </row>
    <row r="50" spans="1:134" x14ac:dyDescent="0.3">
      <c r="A50" s="45"/>
      <c r="B50" s="47" t="s">
        <v>734</v>
      </c>
      <c r="C50" s="47" t="s">
        <v>502</v>
      </c>
      <c r="D50" s="45" t="s">
        <v>337</v>
      </c>
      <c r="E50" s="45" t="s">
        <v>337</v>
      </c>
      <c r="F50" s="45" t="s">
        <v>433</v>
      </c>
      <c r="G50" s="43" t="s">
        <v>495</v>
      </c>
      <c r="H50" s="43" t="s">
        <v>497</v>
      </c>
      <c r="I50" s="119" t="s">
        <v>498</v>
      </c>
      <c r="J50" s="119" t="s">
        <v>833</v>
      </c>
      <c r="K50" s="119" t="s">
        <v>846</v>
      </c>
      <c r="L50" s="50">
        <v>23</v>
      </c>
      <c r="M50" s="119"/>
      <c r="N50" s="119"/>
      <c r="O50" s="119"/>
      <c r="P50" s="129" t="s">
        <v>507</v>
      </c>
      <c r="Q50" s="43" t="str">
        <f t="shared" si="17"/>
        <v>Ja</v>
      </c>
      <c r="R50" s="43" t="str">
        <f t="shared" si="17"/>
        <v>Ja</v>
      </c>
      <c r="S50" s="43" t="str">
        <f t="shared" si="17"/>
        <v>Optie</v>
      </c>
      <c r="T50" s="43" t="str">
        <f t="shared" si="17"/>
        <v>Ja</v>
      </c>
      <c r="U50" s="43" t="str">
        <f t="shared" si="17"/>
        <v>Ja</v>
      </c>
      <c r="V50" s="43" t="str">
        <f t="shared" si="17"/>
        <v>Ja</v>
      </c>
      <c r="W50" s="43" t="str">
        <f t="shared" si="17"/>
        <v>Nee</v>
      </c>
      <c r="X50" s="43" t="str">
        <f t="shared" si="17"/>
        <v>Ja</v>
      </c>
      <c r="Y50" s="43" t="str">
        <f t="shared" si="17"/>
        <v>Nee</v>
      </c>
      <c r="Z50" s="43" t="str">
        <f t="shared" si="17"/>
        <v>Nee</v>
      </c>
      <c r="AA50" s="43" t="str">
        <f t="shared" si="18"/>
        <v>Optie</v>
      </c>
      <c r="AB50" s="43" t="str">
        <f t="shared" si="18"/>
        <v>Ja</v>
      </c>
      <c r="AC50" s="43" t="str">
        <f t="shared" si="18"/>
        <v>Ja</v>
      </c>
      <c r="AD50" s="43" t="str">
        <f t="shared" si="18"/>
        <v>Nee</v>
      </c>
      <c r="AE50" s="43" t="str">
        <f t="shared" si="18"/>
        <v>Ja</v>
      </c>
      <c r="AF50" s="43" t="str">
        <f t="shared" si="18"/>
        <v>Ja</v>
      </c>
      <c r="AG50" s="43" t="str">
        <f t="shared" si="18"/>
        <v>Optie</v>
      </c>
      <c r="AH50" s="43" t="str">
        <f t="shared" si="18"/>
        <v>Ja</v>
      </c>
      <c r="AI50" s="43" t="str">
        <f t="shared" si="18"/>
        <v>Ja</v>
      </c>
      <c r="AJ50" s="43" t="str">
        <f t="shared" si="18"/>
        <v>Nvt</v>
      </c>
      <c r="AK50" s="43" t="str">
        <f t="shared" si="18"/>
        <v>Nvt</v>
      </c>
      <c r="AL50" s="129" t="s">
        <v>878</v>
      </c>
      <c r="AM50" s="43" t="str">
        <f t="shared" si="19"/>
        <v>Ja</v>
      </c>
      <c r="AN50" s="43" t="str">
        <f t="shared" si="19"/>
        <v>Ja</v>
      </c>
      <c r="AO50" s="43" t="str">
        <f t="shared" si="19"/>
        <v>Optie</v>
      </c>
      <c r="AP50" s="43" t="str">
        <f t="shared" si="19"/>
        <v>Ja</v>
      </c>
      <c r="AQ50" s="43" t="str">
        <f t="shared" si="19"/>
        <v>Ja</v>
      </c>
      <c r="AR50" s="43" t="str">
        <f t="shared" si="19"/>
        <v>Ja</v>
      </c>
      <c r="AS50" s="43" t="str">
        <f t="shared" si="19"/>
        <v>Nee</v>
      </c>
      <c r="AT50" s="43" t="str">
        <f t="shared" si="19"/>
        <v>Ja</v>
      </c>
      <c r="AU50" s="43" t="str">
        <f t="shared" si="19"/>
        <v>Nee</v>
      </c>
      <c r="AV50" s="43" t="str">
        <f t="shared" si="19"/>
        <v>Nee</v>
      </c>
      <c r="AW50" s="43" t="str">
        <f t="shared" si="20"/>
        <v>Ja</v>
      </c>
      <c r="AX50" s="43" t="str">
        <f t="shared" si="20"/>
        <v>Ja</v>
      </c>
      <c r="AY50" s="43" t="str">
        <f t="shared" si="20"/>
        <v>Ja</v>
      </c>
      <c r="AZ50" s="43" t="str">
        <f t="shared" si="20"/>
        <v>Ja</v>
      </c>
      <c r="BA50" s="43" t="str">
        <f t="shared" si="20"/>
        <v>Ja</v>
      </c>
      <c r="BB50" s="43" t="str">
        <f t="shared" si="20"/>
        <v>Nee</v>
      </c>
      <c r="BC50" s="43" t="str">
        <f t="shared" si="20"/>
        <v>Ja</v>
      </c>
      <c r="BD50" s="43" t="str">
        <f t="shared" si="20"/>
        <v>Optie</v>
      </c>
      <c r="BE50" s="43" t="str">
        <f t="shared" si="20"/>
        <v>Ja</v>
      </c>
      <c r="BF50" s="43" t="str">
        <f t="shared" si="20"/>
        <v>Ja</v>
      </c>
      <c r="BG50" s="43" t="str">
        <f t="shared" si="21"/>
        <v>Nee</v>
      </c>
      <c r="BH50" s="43" t="str">
        <f t="shared" si="21"/>
        <v>Ja</v>
      </c>
      <c r="BI50" s="43" t="str">
        <f t="shared" si="21"/>
        <v>Nee</v>
      </c>
      <c r="BJ50" s="43" t="str">
        <f t="shared" si="21"/>
        <v>Nvt</v>
      </c>
      <c r="BK50" s="43" t="str">
        <f t="shared" si="21"/>
        <v>Nvt</v>
      </c>
      <c r="BL50" s="43" t="str">
        <f t="shared" si="21"/>
        <v>Nvt</v>
      </c>
      <c r="BM50" s="43" t="str">
        <f t="shared" si="21"/>
        <v>Nvt</v>
      </c>
      <c r="BN50" s="43" t="str">
        <f t="shared" si="21"/>
        <v>Nvt</v>
      </c>
      <c r="BO50" s="43" t="str">
        <f t="shared" si="21"/>
        <v>Nvt</v>
      </c>
      <c r="BP50" s="43" t="str">
        <f t="shared" si="21"/>
        <v>Nvt</v>
      </c>
      <c r="BQ50" s="43" t="str">
        <f t="shared" si="22"/>
        <v>Nvt</v>
      </c>
      <c r="BR50" s="43" t="str">
        <f t="shared" si="22"/>
        <v>Nvt</v>
      </c>
      <c r="BS50" s="43" t="str">
        <f t="shared" si="22"/>
        <v>Nvt</v>
      </c>
      <c r="BT50" s="43" t="str">
        <f t="shared" si="22"/>
        <v>Nvt</v>
      </c>
      <c r="BU50" s="43" t="str">
        <f t="shared" si="22"/>
        <v>Nvt</v>
      </c>
      <c r="BV50" s="43" t="str">
        <f t="shared" si="22"/>
        <v>Nvt</v>
      </c>
      <c r="BW50" s="43" t="str">
        <f t="shared" si="22"/>
        <v>Nvt</v>
      </c>
      <c r="BX50" s="43" t="str">
        <f t="shared" si="22"/>
        <v>Nvt</v>
      </c>
      <c r="BY50" s="43" t="str">
        <f t="shared" si="22"/>
        <v>Nvt</v>
      </c>
      <c r="BZ50" s="43" t="str">
        <f t="shared" si="22"/>
        <v>Nvt</v>
      </c>
      <c r="CA50" s="43" t="str">
        <f t="shared" si="23"/>
        <v>Nvt</v>
      </c>
      <c r="CB50" s="43" t="str">
        <f t="shared" si="23"/>
        <v>Ja</v>
      </c>
      <c r="CC50" s="43" t="str">
        <f t="shared" si="23"/>
        <v>Ja</v>
      </c>
      <c r="CD50" s="43" t="str">
        <f t="shared" si="23"/>
        <v>Ja</v>
      </c>
      <c r="CE50" s="43" t="str">
        <f t="shared" si="23"/>
        <v>Nee</v>
      </c>
      <c r="CF50" s="43" t="str">
        <f t="shared" si="23"/>
        <v>Nvt</v>
      </c>
      <c r="CG50" s="43" t="str">
        <f t="shared" si="23"/>
        <v>Nvt</v>
      </c>
      <c r="CH50" s="43" t="str">
        <f t="shared" si="23"/>
        <v>Nvt</v>
      </c>
      <c r="CI50" s="43" t="str">
        <f t="shared" si="23"/>
        <v>Nvt</v>
      </c>
      <c r="CJ50" s="43" t="str">
        <f t="shared" si="23"/>
        <v>Nvt</v>
      </c>
      <c r="CK50" s="43" t="str">
        <f t="shared" si="24"/>
        <v>Nee</v>
      </c>
      <c r="CL50" s="43" t="str">
        <f t="shared" si="24"/>
        <v>Nvt</v>
      </c>
      <c r="CM50" s="43" t="str">
        <f t="shared" si="24"/>
        <v>Nee</v>
      </c>
      <c r="CN50" s="43" t="str">
        <f t="shared" si="24"/>
        <v>Nvt</v>
      </c>
      <c r="CO50" s="43" t="str">
        <f t="shared" si="24"/>
        <v>Nee</v>
      </c>
      <c r="CP50" s="43" t="str">
        <f t="shared" si="24"/>
        <v>Nee</v>
      </c>
      <c r="CQ50" s="43" t="str">
        <f t="shared" si="24"/>
        <v>Nvt</v>
      </c>
      <c r="CR50" s="43" t="str">
        <f t="shared" si="24"/>
        <v>Nvt</v>
      </c>
      <c r="CS50" s="43" t="str">
        <f t="shared" si="24"/>
        <v>Nvt</v>
      </c>
      <c r="CT50" s="43" t="str">
        <f t="shared" si="24"/>
        <v>Nvt</v>
      </c>
      <c r="CU50" s="43" t="str">
        <f t="shared" si="25"/>
        <v>Nee</v>
      </c>
      <c r="CV50" s="43" t="str">
        <f t="shared" si="25"/>
        <v>Nvt</v>
      </c>
      <c r="CW50" s="43" t="str">
        <f t="shared" si="25"/>
        <v>Nvt</v>
      </c>
      <c r="CX50" s="43" t="str">
        <f t="shared" si="25"/>
        <v>Nvt</v>
      </c>
      <c r="CY50" s="43" t="str">
        <f t="shared" si="25"/>
        <v>Nvt</v>
      </c>
      <c r="CZ50" s="43" t="str">
        <f t="shared" si="25"/>
        <v>Nvt</v>
      </c>
      <c r="DA50" s="43" t="str">
        <f t="shared" si="25"/>
        <v>Nvt</v>
      </c>
      <c r="DB50" s="43" t="str">
        <f t="shared" si="25"/>
        <v>Nee</v>
      </c>
      <c r="DC50" s="43" t="str">
        <f t="shared" si="25"/>
        <v>Nvt</v>
      </c>
      <c r="DD50" s="43" t="str">
        <f t="shared" si="25"/>
        <v>Nvt</v>
      </c>
      <c r="DE50" s="43" t="str">
        <f t="shared" si="26"/>
        <v>Nvt</v>
      </c>
      <c r="DF50" s="43" t="str">
        <f t="shared" si="26"/>
        <v>Ja</v>
      </c>
      <c r="DG50" s="43" t="str">
        <f t="shared" si="26"/>
        <v>Ja</v>
      </c>
      <c r="DH50" s="43" t="str">
        <f t="shared" si="26"/>
        <v>Ja</v>
      </c>
      <c r="DI50" s="43" t="str">
        <f t="shared" si="26"/>
        <v>Ja</v>
      </c>
      <c r="DJ50" s="43" t="str">
        <f t="shared" si="26"/>
        <v>Ja</v>
      </c>
      <c r="DK50" s="43" t="str">
        <f t="shared" si="26"/>
        <v>Optie</v>
      </c>
      <c r="DL50" s="43" t="str">
        <f t="shared" si="26"/>
        <v>Optie</v>
      </c>
      <c r="DM50" s="43" t="str">
        <f t="shared" si="26"/>
        <v>Nee</v>
      </c>
      <c r="DN50" s="43" t="str">
        <f t="shared" si="26"/>
        <v>Optie</v>
      </c>
      <c r="DO50" s="43" t="str">
        <f t="shared" si="27"/>
        <v>Nee</v>
      </c>
      <c r="DP50" s="43" t="str">
        <f t="shared" si="27"/>
        <v>Nee</v>
      </c>
      <c r="DQ50" s="43" t="str">
        <f t="shared" si="27"/>
        <v>Nvt</v>
      </c>
      <c r="DR50" s="43" t="str">
        <f t="shared" si="27"/>
        <v>Nvt</v>
      </c>
      <c r="DS50" s="43" t="str">
        <f t="shared" si="27"/>
        <v>Nvt</v>
      </c>
      <c r="DT50" s="43" t="str">
        <f t="shared" si="27"/>
        <v>Nvt</v>
      </c>
      <c r="DU50" s="43" t="str">
        <f t="shared" si="27"/>
        <v>Nvt</v>
      </c>
      <c r="DV50" s="43" t="str">
        <f t="shared" si="27"/>
        <v>Nvt</v>
      </c>
      <c r="DW50" s="43" t="str">
        <f t="shared" si="27"/>
        <v>Ja</v>
      </c>
      <c r="DX50" s="43" t="str">
        <f t="shared" si="27"/>
        <v>Ja</v>
      </c>
      <c r="DY50" s="43" t="str">
        <f t="shared" si="28"/>
        <v>Ja</v>
      </c>
      <c r="DZ50" s="43" t="str">
        <f t="shared" si="28"/>
        <v>Ja</v>
      </c>
      <c r="EA50" s="43" t="str">
        <f t="shared" si="28"/>
        <v>Ja</v>
      </c>
      <c r="EB50" s="43" t="str">
        <f t="shared" si="28"/>
        <v>Ja</v>
      </c>
      <c r="EC50" s="43" t="str">
        <f t="shared" si="28"/>
        <v>Ja</v>
      </c>
      <c r="ED50" s="43" t="str">
        <f t="shared" si="28"/>
        <v>Nee</v>
      </c>
    </row>
    <row r="51" spans="1:134" x14ac:dyDescent="0.3">
      <c r="A51" s="45"/>
      <c r="B51" s="47" t="s">
        <v>733</v>
      </c>
      <c r="C51" s="47" t="s">
        <v>502</v>
      </c>
      <c r="D51" s="45" t="s">
        <v>335</v>
      </c>
      <c r="E51" s="45" t="s">
        <v>329</v>
      </c>
      <c r="F51" s="45" t="s">
        <v>337</v>
      </c>
      <c r="G51" s="43" t="s">
        <v>495</v>
      </c>
      <c r="H51" s="43" t="s">
        <v>497</v>
      </c>
      <c r="I51" s="119" t="s">
        <v>498</v>
      </c>
      <c r="J51" s="119" t="s">
        <v>830</v>
      </c>
      <c r="K51" s="119" t="s">
        <v>849</v>
      </c>
      <c r="L51" s="50">
        <v>12</v>
      </c>
      <c r="M51" s="119"/>
      <c r="N51" s="119"/>
      <c r="O51" s="119"/>
      <c r="P51" s="129" t="s">
        <v>507</v>
      </c>
      <c r="Q51" s="43" t="str">
        <f t="shared" si="17"/>
        <v>Ja</v>
      </c>
      <c r="R51" s="43" t="str">
        <f t="shared" si="17"/>
        <v>Ja</v>
      </c>
      <c r="S51" s="43" t="str">
        <f t="shared" si="17"/>
        <v>Optie</v>
      </c>
      <c r="T51" s="43" t="str">
        <f t="shared" si="17"/>
        <v>Ja</v>
      </c>
      <c r="U51" s="43" t="str">
        <f t="shared" si="17"/>
        <v>Ja</v>
      </c>
      <c r="V51" s="43" t="str">
        <f t="shared" si="17"/>
        <v>Ja</v>
      </c>
      <c r="W51" s="43" t="str">
        <f t="shared" si="17"/>
        <v>Nee</v>
      </c>
      <c r="X51" s="43" t="str">
        <f t="shared" si="17"/>
        <v>Ja</v>
      </c>
      <c r="Y51" s="43" t="str">
        <f t="shared" si="17"/>
        <v>Nee</v>
      </c>
      <c r="Z51" s="43" t="str">
        <f t="shared" si="17"/>
        <v>Nee</v>
      </c>
      <c r="AA51" s="43" t="str">
        <f t="shared" si="18"/>
        <v>Optie</v>
      </c>
      <c r="AB51" s="43" t="str">
        <f t="shared" si="18"/>
        <v>Ja</v>
      </c>
      <c r="AC51" s="43" t="str">
        <f t="shared" si="18"/>
        <v>Ja</v>
      </c>
      <c r="AD51" s="43" t="str">
        <f t="shared" si="18"/>
        <v>Nee</v>
      </c>
      <c r="AE51" s="43" t="str">
        <f t="shared" si="18"/>
        <v>Ja</v>
      </c>
      <c r="AF51" s="43" t="str">
        <f t="shared" si="18"/>
        <v>Ja</v>
      </c>
      <c r="AG51" s="43" t="str">
        <f t="shared" si="18"/>
        <v>Optie</v>
      </c>
      <c r="AH51" s="43" t="str">
        <f t="shared" si="18"/>
        <v>Ja</v>
      </c>
      <c r="AI51" s="43" t="str">
        <f t="shared" si="18"/>
        <v>Ja</v>
      </c>
      <c r="AJ51" s="43" t="str">
        <f t="shared" si="18"/>
        <v>Nvt</v>
      </c>
      <c r="AK51" s="43" t="str">
        <f t="shared" si="18"/>
        <v>Nvt</v>
      </c>
      <c r="AL51" s="129" t="s">
        <v>878</v>
      </c>
      <c r="AM51" s="43" t="str">
        <f t="shared" si="19"/>
        <v>Ja</v>
      </c>
      <c r="AN51" s="43" t="str">
        <f t="shared" si="19"/>
        <v>Ja</v>
      </c>
      <c r="AO51" s="43" t="str">
        <f t="shared" si="19"/>
        <v>Optie</v>
      </c>
      <c r="AP51" s="43" t="str">
        <f t="shared" si="19"/>
        <v>Ja</v>
      </c>
      <c r="AQ51" s="43" t="str">
        <f t="shared" si="19"/>
        <v>Ja</v>
      </c>
      <c r="AR51" s="43" t="str">
        <f t="shared" si="19"/>
        <v>Ja</v>
      </c>
      <c r="AS51" s="43" t="str">
        <f t="shared" si="19"/>
        <v>Nee</v>
      </c>
      <c r="AT51" s="43" t="str">
        <f t="shared" si="19"/>
        <v>Ja</v>
      </c>
      <c r="AU51" s="43" t="str">
        <f t="shared" si="19"/>
        <v>Nee</v>
      </c>
      <c r="AV51" s="43" t="str">
        <f t="shared" si="19"/>
        <v>Nee</v>
      </c>
      <c r="AW51" s="43" t="str">
        <f t="shared" si="20"/>
        <v>Ja</v>
      </c>
      <c r="AX51" s="43" t="str">
        <f t="shared" si="20"/>
        <v>Ja</v>
      </c>
      <c r="AY51" s="43" t="str">
        <f t="shared" si="20"/>
        <v>Ja</v>
      </c>
      <c r="AZ51" s="43" t="str">
        <f t="shared" si="20"/>
        <v>Ja</v>
      </c>
      <c r="BA51" s="43" t="str">
        <f t="shared" si="20"/>
        <v>Ja</v>
      </c>
      <c r="BB51" s="43" t="str">
        <f t="shared" si="20"/>
        <v>Ja</v>
      </c>
      <c r="BC51" s="43" t="str">
        <f t="shared" si="20"/>
        <v>Ja</v>
      </c>
      <c r="BD51" s="43" t="str">
        <f t="shared" si="20"/>
        <v>Optie</v>
      </c>
      <c r="BE51" s="43" t="str">
        <f t="shared" si="20"/>
        <v>Ja</v>
      </c>
      <c r="BF51" s="43" t="str">
        <f t="shared" si="20"/>
        <v>Ja</v>
      </c>
      <c r="BG51" s="43" t="str">
        <f t="shared" si="21"/>
        <v>Nee</v>
      </c>
      <c r="BH51" s="43" t="str">
        <f t="shared" si="21"/>
        <v>Ja</v>
      </c>
      <c r="BI51" s="43" t="str">
        <f t="shared" si="21"/>
        <v>Nee</v>
      </c>
      <c r="BJ51" s="43" t="str">
        <f t="shared" si="21"/>
        <v>Nvt</v>
      </c>
      <c r="BK51" s="43" t="str">
        <f t="shared" si="21"/>
        <v>Nvt</v>
      </c>
      <c r="BL51" s="43" t="str">
        <f t="shared" si="21"/>
        <v>Nvt</v>
      </c>
      <c r="BM51" s="43" t="str">
        <f t="shared" si="21"/>
        <v>Nvt</v>
      </c>
      <c r="BN51" s="43" t="str">
        <f t="shared" si="21"/>
        <v>Nvt</v>
      </c>
      <c r="BO51" s="43" t="str">
        <f t="shared" si="21"/>
        <v>Nvt</v>
      </c>
      <c r="BP51" s="43" t="str">
        <f t="shared" si="21"/>
        <v>Nvt</v>
      </c>
      <c r="BQ51" s="43" t="str">
        <f t="shared" si="22"/>
        <v>Nvt</v>
      </c>
      <c r="BR51" s="43" t="str">
        <f t="shared" si="22"/>
        <v>Nvt</v>
      </c>
      <c r="BS51" s="43" t="str">
        <f t="shared" si="22"/>
        <v>Nvt</v>
      </c>
      <c r="BT51" s="43" t="str">
        <f t="shared" si="22"/>
        <v>Nvt</v>
      </c>
      <c r="BU51" s="43" t="str">
        <f t="shared" si="22"/>
        <v>Nvt</v>
      </c>
      <c r="BV51" s="43" t="str">
        <f t="shared" si="22"/>
        <v>Nvt</v>
      </c>
      <c r="BW51" s="43" t="str">
        <f t="shared" si="22"/>
        <v>Nvt</v>
      </c>
      <c r="BX51" s="43" t="str">
        <f t="shared" si="22"/>
        <v>Nvt</v>
      </c>
      <c r="BY51" s="43" t="str">
        <f t="shared" si="22"/>
        <v>Nvt</v>
      </c>
      <c r="BZ51" s="43" t="str">
        <f t="shared" si="22"/>
        <v>Nvt</v>
      </c>
      <c r="CA51" s="43" t="str">
        <f t="shared" si="23"/>
        <v>Nvt</v>
      </c>
      <c r="CB51" s="43" t="str">
        <f t="shared" si="23"/>
        <v>Ja</v>
      </c>
      <c r="CC51" s="43" t="str">
        <f t="shared" si="23"/>
        <v>Ja</v>
      </c>
      <c r="CD51" s="43" t="str">
        <f t="shared" si="23"/>
        <v>Ja</v>
      </c>
      <c r="CE51" s="43" t="str">
        <f t="shared" si="23"/>
        <v>Optie</v>
      </c>
      <c r="CF51" s="43" t="str">
        <f t="shared" si="23"/>
        <v>Ja</v>
      </c>
      <c r="CG51" s="43" t="str">
        <f t="shared" si="23"/>
        <v>Ja</v>
      </c>
      <c r="CH51" s="43" t="str">
        <f t="shared" si="23"/>
        <v>Ja</v>
      </c>
      <c r="CI51" s="43" t="str">
        <f t="shared" si="23"/>
        <v>Ja</v>
      </c>
      <c r="CJ51" s="43" t="str">
        <f t="shared" si="23"/>
        <v>Ja</v>
      </c>
      <c r="CK51" s="43" t="str">
        <f t="shared" si="24"/>
        <v>Optie</v>
      </c>
      <c r="CL51" s="43" t="str">
        <f t="shared" si="24"/>
        <v>Ja</v>
      </c>
      <c r="CM51" s="43" t="str">
        <f t="shared" si="24"/>
        <v>Ja</v>
      </c>
      <c r="CN51" s="43" t="str">
        <f t="shared" si="24"/>
        <v>Ja</v>
      </c>
      <c r="CO51" s="43" t="str">
        <f t="shared" si="24"/>
        <v>Optie</v>
      </c>
      <c r="CP51" s="43" t="str">
        <f t="shared" si="24"/>
        <v>Nee</v>
      </c>
      <c r="CQ51" s="43" t="str">
        <f t="shared" si="24"/>
        <v>Nvt</v>
      </c>
      <c r="CR51" s="43" t="str">
        <f t="shared" si="24"/>
        <v>Nvt</v>
      </c>
      <c r="CS51" s="43" t="str">
        <f t="shared" si="24"/>
        <v>Nvt</v>
      </c>
      <c r="CT51" s="43" t="str">
        <f t="shared" si="24"/>
        <v>Nvt</v>
      </c>
      <c r="CU51" s="43" t="str">
        <f t="shared" si="25"/>
        <v>Ja</v>
      </c>
      <c r="CV51" s="43" t="str">
        <f t="shared" si="25"/>
        <v>Ja</v>
      </c>
      <c r="CW51" s="43" t="str">
        <f t="shared" si="25"/>
        <v>Ja</v>
      </c>
      <c r="CX51" s="43" t="str">
        <f t="shared" si="25"/>
        <v>Optie</v>
      </c>
      <c r="CY51" s="43" t="str">
        <f t="shared" si="25"/>
        <v>Ja</v>
      </c>
      <c r="CZ51" s="43" t="str">
        <f t="shared" si="25"/>
        <v>Ja</v>
      </c>
      <c r="DA51" s="43" t="str">
        <f t="shared" si="25"/>
        <v>Ja</v>
      </c>
      <c r="DB51" s="43" t="str">
        <f t="shared" si="25"/>
        <v>Optie</v>
      </c>
      <c r="DC51" s="43" t="str">
        <f t="shared" si="25"/>
        <v>Ja</v>
      </c>
      <c r="DD51" s="43" t="str">
        <f t="shared" si="25"/>
        <v>Ja</v>
      </c>
      <c r="DE51" s="43" t="str">
        <f t="shared" si="26"/>
        <v>Optie</v>
      </c>
      <c r="DF51" s="43" t="str">
        <f t="shared" si="26"/>
        <v>Ja</v>
      </c>
      <c r="DG51" s="43" t="str">
        <f t="shared" si="26"/>
        <v>Ja</v>
      </c>
      <c r="DH51" s="43" t="str">
        <f t="shared" si="26"/>
        <v>Ja</v>
      </c>
      <c r="DI51" s="43" t="str">
        <f t="shared" si="26"/>
        <v>Ja</v>
      </c>
      <c r="DJ51" s="43" t="str">
        <f t="shared" si="26"/>
        <v>Ja</v>
      </c>
      <c r="DK51" s="43" t="str">
        <f t="shared" si="26"/>
        <v>Optie</v>
      </c>
      <c r="DL51" s="43" t="str">
        <f t="shared" si="26"/>
        <v>Optie</v>
      </c>
      <c r="DM51" s="43" t="str">
        <f t="shared" si="26"/>
        <v>Optie</v>
      </c>
      <c r="DN51" s="43" t="str">
        <f t="shared" si="26"/>
        <v>Optie</v>
      </c>
      <c r="DO51" s="43" t="str">
        <f t="shared" si="27"/>
        <v>Nee</v>
      </c>
      <c r="DP51" s="43" t="str">
        <f t="shared" si="27"/>
        <v>Optie</v>
      </c>
      <c r="DQ51" s="43" t="str">
        <f t="shared" si="27"/>
        <v>Ja</v>
      </c>
      <c r="DR51" s="43" t="str">
        <f t="shared" si="27"/>
        <v>Ja</v>
      </c>
      <c r="DS51" s="43" t="str">
        <f t="shared" si="27"/>
        <v>Ja</v>
      </c>
      <c r="DT51" s="43" t="str">
        <f t="shared" si="27"/>
        <v>Ja</v>
      </c>
      <c r="DU51" s="43" t="str">
        <f t="shared" si="27"/>
        <v>Optie</v>
      </c>
      <c r="DV51" s="43" t="str">
        <f t="shared" si="27"/>
        <v>Ja</v>
      </c>
      <c r="DW51" s="43" t="str">
        <f t="shared" si="27"/>
        <v>Ja</v>
      </c>
      <c r="DX51" s="43" t="str">
        <f t="shared" si="27"/>
        <v>Ja</v>
      </c>
      <c r="DY51" s="43" t="str">
        <f t="shared" si="28"/>
        <v>Ja</v>
      </c>
      <c r="DZ51" s="43" t="str">
        <f t="shared" si="28"/>
        <v>Ja</v>
      </c>
      <c r="EA51" s="43" t="str">
        <f t="shared" si="28"/>
        <v>Ja</v>
      </c>
      <c r="EB51" s="43" t="str">
        <f t="shared" si="28"/>
        <v>Ja</v>
      </c>
      <c r="EC51" s="43" t="str">
        <f t="shared" si="28"/>
        <v>Ja</v>
      </c>
      <c r="ED51" s="43" t="str">
        <f t="shared" si="28"/>
        <v>Nee</v>
      </c>
    </row>
    <row r="52" spans="1:134" x14ac:dyDescent="0.3">
      <c r="A52" s="45"/>
      <c r="B52" s="47" t="s">
        <v>733</v>
      </c>
      <c r="C52" s="47" t="s">
        <v>502</v>
      </c>
      <c r="D52" s="45" t="s">
        <v>335</v>
      </c>
      <c r="E52" s="45" t="s">
        <v>330</v>
      </c>
      <c r="F52" s="45" t="s">
        <v>337</v>
      </c>
      <c r="G52" s="43" t="s">
        <v>495</v>
      </c>
      <c r="H52" s="43" t="s">
        <v>497</v>
      </c>
      <c r="I52" s="119" t="s">
        <v>498</v>
      </c>
      <c r="J52" s="119" t="s">
        <v>832</v>
      </c>
      <c r="K52" s="119" t="s">
        <v>850</v>
      </c>
      <c r="L52" s="50">
        <v>20</v>
      </c>
      <c r="M52" s="119"/>
      <c r="N52" s="119"/>
      <c r="O52" s="119"/>
      <c r="P52" s="129" t="s">
        <v>507</v>
      </c>
      <c r="Q52" s="43" t="str">
        <f t="shared" si="17"/>
        <v>Ja</v>
      </c>
      <c r="R52" s="43" t="str">
        <f t="shared" si="17"/>
        <v>Ja</v>
      </c>
      <c r="S52" s="43" t="str">
        <f t="shared" si="17"/>
        <v>Optie</v>
      </c>
      <c r="T52" s="43" t="str">
        <f t="shared" si="17"/>
        <v>Ja</v>
      </c>
      <c r="U52" s="43" t="str">
        <f t="shared" si="17"/>
        <v>Ja</v>
      </c>
      <c r="V52" s="43" t="str">
        <f t="shared" si="17"/>
        <v>Ja</v>
      </c>
      <c r="W52" s="43" t="str">
        <f t="shared" si="17"/>
        <v>Nee</v>
      </c>
      <c r="X52" s="43" t="str">
        <f t="shared" si="17"/>
        <v>Ja</v>
      </c>
      <c r="Y52" s="43" t="str">
        <f t="shared" si="17"/>
        <v>Nee</v>
      </c>
      <c r="Z52" s="43" t="str">
        <f t="shared" si="17"/>
        <v>Nee</v>
      </c>
      <c r="AA52" s="43" t="str">
        <f t="shared" si="18"/>
        <v>Optie</v>
      </c>
      <c r="AB52" s="43" t="str">
        <f t="shared" si="18"/>
        <v>Ja</v>
      </c>
      <c r="AC52" s="43" t="str">
        <f t="shared" si="18"/>
        <v>Ja</v>
      </c>
      <c r="AD52" s="43" t="str">
        <f t="shared" si="18"/>
        <v>Nee</v>
      </c>
      <c r="AE52" s="43" t="str">
        <f t="shared" si="18"/>
        <v>Ja</v>
      </c>
      <c r="AF52" s="43" t="str">
        <f t="shared" si="18"/>
        <v>Ja</v>
      </c>
      <c r="AG52" s="43" t="str">
        <f t="shared" si="18"/>
        <v>Optie</v>
      </c>
      <c r="AH52" s="43" t="str">
        <f t="shared" si="18"/>
        <v>Ja</v>
      </c>
      <c r="AI52" s="43" t="str">
        <f t="shared" si="18"/>
        <v>Ja</v>
      </c>
      <c r="AJ52" s="43" t="str">
        <f t="shared" si="18"/>
        <v>Nvt</v>
      </c>
      <c r="AK52" s="43" t="str">
        <f t="shared" si="18"/>
        <v>Nvt</v>
      </c>
      <c r="AL52" s="129" t="s">
        <v>878</v>
      </c>
      <c r="AM52" s="43" t="str">
        <f t="shared" si="19"/>
        <v>Ja</v>
      </c>
      <c r="AN52" s="43" t="str">
        <f t="shared" si="19"/>
        <v>Ja</v>
      </c>
      <c r="AO52" s="43" t="str">
        <f t="shared" si="19"/>
        <v>Optie</v>
      </c>
      <c r="AP52" s="43" t="str">
        <f t="shared" si="19"/>
        <v>Ja</v>
      </c>
      <c r="AQ52" s="43" t="str">
        <f t="shared" si="19"/>
        <v>Ja</v>
      </c>
      <c r="AR52" s="43" t="str">
        <f t="shared" si="19"/>
        <v>Ja</v>
      </c>
      <c r="AS52" s="43" t="str">
        <f t="shared" si="19"/>
        <v>Nee</v>
      </c>
      <c r="AT52" s="43" t="str">
        <f t="shared" si="19"/>
        <v>Ja</v>
      </c>
      <c r="AU52" s="43" t="str">
        <f t="shared" si="19"/>
        <v>Nee</v>
      </c>
      <c r="AV52" s="43" t="str">
        <f t="shared" si="19"/>
        <v>Nee</v>
      </c>
      <c r="AW52" s="43" t="str">
        <f t="shared" si="20"/>
        <v>Ja</v>
      </c>
      <c r="AX52" s="43" t="str">
        <f t="shared" si="20"/>
        <v>Ja</v>
      </c>
      <c r="AY52" s="43" t="str">
        <f t="shared" si="20"/>
        <v>Ja</v>
      </c>
      <c r="AZ52" s="43" t="str">
        <f t="shared" si="20"/>
        <v>Ja</v>
      </c>
      <c r="BA52" s="43" t="str">
        <f t="shared" si="20"/>
        <v>Ja</v>
      </c>
      <c r="BB52" s="43" t="str">
        <f t="shared" si="20"/>
        <v>Ja</v>
      </c>
      <c r="BC52" s="43" t="str">
        <f t="shared" si="20"/>
        <v>Ja</v>
      </c>
      <c r="BD52" s="43" t="str">
        <f t="shared" si="20"/>
        <v>Optie</v>
      </c>
      <c r="BE52" s="43" t="str">
        <f t="shared" si="20"/>
        <v>Ja</v>
      </c>
      <c r="BF52" s="43" t="str">
        <f t="shared" si="20"/>
        <v>Ja</v>
      </c>
      <c r="BG52" s="43" t="str">
        <f t="shared" si="21"/>
        <v>Nee</v>
      </c>
      <c r="BH52" s="43" t="str">
        <f t="shared" si="21"/>
        <v>Ja</v>
      </c>
      <c r="BI52" s="43" t="str">
        <f t="shared" si="21"/>
        <v>Nee</v>
      </c>
      <c r="BJ52" s="43" t="str">
        <f t="shared" si="21"/>
        <v>Nvt</v>
      </c>
      <c r="BK52" s="43" t="str">
        <f t="shared" si="21"/>
        <v>Nvt</v>
      </c>
      <c r="BL52" s="43" t="str">
        <f t="shared" si="21"/>
        <v>Nvt</v>
      </c>
      <c r="BM52" s="43" t="str">
        <f t="shared" si="21"/>
        <v>Nvt</v>
      </c>
      <c r="BN52" s="43" t="str">
        <f t="shared" si="21"/>
        <v>Nvt</v>
      </c>
      <c r="BO52" s="43" t="str">
        <f t="shared" si="21"/>
        <v>Nvt</v>
      </c>
      <c r="BP52" s="43" t="str">
        <f t="shared" si="21"/>
        <v>Nvt</v>
      </c>
      <c r="BQ52" s="43" t="str">
        <f t="shared" si="22"/>
        <v>Nvt</v>
      </c>
      <c r="BR52" s="43" t="str">
        <f t="shared" si="22"/>
        <v>Nvt</v>
      </c>
      <c r="BS52" s="43" t="str">
        <f t="shared" si="22"/>
        <v>Nvt</v>
      </c>
      <c r="BT52" s="43" t="str">
        <f t="shared" si="22"/>
        <v>Nvt</v>
      </c>
      <c r="BU52" s="43" t="str">
        <f t="shared" si="22"/>
        <v>Nvt</v>
      </c>
      <c r="BV52" s="43" t="str">
        <f t="shared" si="22"/>
        <v>Nvt</v>
      </c>
      <c r="BW52" s="43" t="str">
        <f t="shared" si="22"/>
        <v>Nvt</v>
      </c>
      <c r="BX52" s="43" t="str">
        <f t="shared" si="22"/>
        <v>Nvt</v>
      </c>
      <c r="BY52" s="43" t="str">
        <f t="shared" si="22"/>
        <v>Nvt</v>
      </c>
      <c r="BZ52" s="43" t="str">
        <f t="shared" si="22"/>
        <v>Nvt</v>
      </c>
      <c r="CA52" s="43" t="str">
        <f t="shared" si="23"/>
        <v>Nvt</v>
      </c>
      <c r="CB52" s="43" t="str">
        <f t="shared" si="23"/>
        <v>Ja</v>
      </c>
      <c r="CC52" s="43" t="str">
        <f t="shared" si="23"/>
        <v>Ja</v>
      </c>
      <c r="CD52" s="43" t="str">
        <f t="shared" si="23"/>
        <v>Ja</v>
      </c>
      <c r="CE52" s="43" t="str">
        <f t="shared" si="23"/>
        <v>Optie</v>
      </c>
      <c r="CF52" s="43" t="str">
        <f t="shared" si="23"/>
        <v>Ja</v>
      </c>
      <c r="CG52" s="43" t="str">
        <f t="shared" si="23"/>
        <v>Ja</v>
      </c>
      <c r="CH52" s="43" t="str">
        <f t="shared" si="23"/>
        <v>Ja</v>
      </c>
      <c r="CI52" s="43" t="str">
        <f t="shared" si="23"/>
        <v>Ja</v>
      </c>
      <c r="CJ52" s="43" t="str">
        <f t="shared" si="23"/>
        <v>Ja</v>
      </c>
      <c r="CK52" s="43" t="str">
        <f t="shared" si="24"/>
        <v>Optie</v>
      </c>
      <c r="CL52" s="43" t="str">
        <f t="shared" si="24"/>
        <v>Ja</v>
      </c>
      <c r="CM52" s="43" t="str">
        <f t="shared" si="24"/>
        <v>Ja</v>
      </c>
      <c r="CN52" s="43" t="str">
        <f t="shared" si="24"/>
        <v>Ja</v>
      </c>
      <c r="CO52" s="43" t="str">
        <f t="shared" si="24"/>
        <v>Optie</v>
      </c>
      <c r="CP52" s="43" t="str">
        <f t="shared" si="24"/>
        <v>Nee</v>
      </c>
      <c r="CQ52" s="43" t="str">
        <f t="shared" si="24"/>
        <v>Nvt</v>
      </c>
      <c r="CR52" s="43" t="str">
        <f t="shared" si="24"/>
        <v>Nvt</v>
      </c>
      <c r="CS52" s="43" t="str">
        <f t="shared" si="24"/>
        <v>Nvt</v>
      </c>
      <c r="CT52" s="43" t="str">
        <f t="shared" si="24"/>
        <v>Nvt</v>
      </c>
      <c r="CU52" s="43" t="str">
        <f t="shared" si="25"/>
        <v>Ja</v>
      </c>
      <c r="CV52" s="43" t="str">
        <f t="shared" si="25"/>
        <v>Ja</v>
      </c>
      <c r="CW52" s="43" t="str">
        <f t="shared" si="25"/>
        <v>Ja</v>
      </c>
      <c r="CX52" s="43" t="str">
        <f t="shared" si="25"/>
        <v>Optie</v>
      </c>
      <c r="CY52" s="43" t="str">
        <f t="shared" si="25"/>
        <v>Ja</v>
      </c>
      <c r="CZ52" s="43" t="str">
        <f t="shared" si="25"/>
        <v>Ja</v>
      </c>
      <c r="DA52" s="43" t="str">
        <f t="shared" si="25"/>
        <v>Ja</v>
      </c>
      <c r="DB52" s="43" t="str">
        <f t="shared" si="25"/>
        <v>Optie</v>
      </c>
      <c r="DC52" s="43" t="str">
        <f t="shared" si="25"/>
        <v>Ja</v>
      </c>
      <c r="DD52" s="43" t="str">
        <f t="shared" si="25"/>
        <v>Ja</v>
      </c>
      <c r="DE52" s="43" t="str">
        <f t="shared" si="26"/>
        <v>Optie</v>
      </c>
      <c r="DF52" s="43" t="str">
        <f t="shared" si="26"/>
        <v>Ja</v>
      </c>
      <c r="DG52" s="43" t="str">
        <f t="shared" si="26"/>
        <v>Ja</v>
      </c>
      <c r="DH52" s="43" t="str">
        <f t="shared" si="26"/>
        <v>Ja</v>
      </c>
      <c r="DI52" s="43" t="str">
        <f t="shared" si="26"/>
        <v>Ja</v>
      </c>
      <c r="DJ52" s="43" t="str">
        <f t="shared" si="26"/>
        <v>Ja</v>
      </c>
      <c r="DK52" s="43" t="str">
        <f t="shared" si="26"/>
        <v>Optie</v>
      </c>
      <c r="DL52" s="43" t="str">
        <f t="shared" si="26"/>
        <v>Optie</v>
      </c>
      <c r="DM52" s="43" t="str">
        <f t="shared" si="26"/>
        <v>Optie</v>
      </c>
      <c r="DN52" s="43" t="str">
        <f t="shared" si="26"/>
        <v>Optie</v>
      </c>
      <c r="DO52" s="43" t="str">
        <f t="shared" si="27"/>
        <v>Nee</v>
      </c>
      <c r="DP52" s="43" t="str">
        <f t="shared" si="27"/>
        <v>Optie</v>
      </c>
      <c r="DQ52" s="43" t="str">
        <f t="shared" si="27"/>
        <v>Ja</v>
      </c>
      <c r="DR52" s="43" t="str">
        <f t="shared" si="27"/>
        <v>Ja</v>
      </c>
      <c r="DS52" s="43" t="str">
        <f t="shared" si="27"/>
        <v>Ja</v>
      </c>
      <c r="DT52" s="43" t="str">
        <f t="shared" si="27"/>
        <v>Ja</v>
      </c>
      <c r="DU52" s="43" t="str">
        <f t="shared" si="27"/>
        <v>Optie</v>
      </c>
      <c r="DV52" s="43" t="str">
        <f t="shared" si="27"/>
        <v>Ja</v>
      </c>
      <c r="DW52" s="43" t="str">
        <f t="shared" si="27"/>
        <v>Ja</v>
      </c>
      <c r="DX52" s="43" t="str">
        <f t="shared" si="27"/>
        <v>Ja</v>
      </c>
      <c r="DY52" s="43" t="str">
        <f t="shared" si="28"/>
        <v>Ja</v>
      </c>
      <c r="DZ52" s="43" t="str">
        <f t="shared" si="28"/>
        <v>Ja</v>
      </c>
      <c r="EA52" s="43" t="str">
        <f t="shared" si="28"/>
        <v>Ja</v>
      </c>
      <c r="EB52" s="43" t="str">
        <f t="shared" si="28"/>
        <v>Ja</v>
      </c>
      <c r="EC52" s="43" t="str">
        <f t="shared" si="28"/>
        <v>Ja</v>
      </c>
      <c r="ED52" s="43" t="str">
        <f t="shared" si="28"/>
        <v>Nee</v>
      </c>
    </row>
    <row r="53" spans="1:134" x14ac:dyDescent="0.3">
      <c r="A53" s="45"/>
      <c r="B53" s="47" t="s">
        <v>733</v>
      </c>
      <c r="C53" s="47" t="s">
        <v>502</v>
      </c>
      <c r="D53" s="45" t="s">
        <v>335</v>
      </c>
      <c r="E53" s="45" t="s">
        <v>337</v>
      </c>
      <c r="F53" s="45" t="s">
        <v>337</v>
      </c>
      <c r="G53" s="43" t="s">
        <v>495</v>
      </c>
      <c r="H53" s="43" t="s">
        <v>497</v>
      </c>
      <c r="I53" s="119" t="s">
        <v>498</v>
      </c>
      <c r="J53" s="119" t="s">
        <v>834</v>
      </c>
      <c r="K53" s="119" t="s">
        <v>851</v>
      </c>
      <c r="L53" s="50">
        <v>28</v>
      </c>
      <c r="M53" s="119"/>
      <c r="N53" s="119"/>
      <c r="O53" s="119"/>
      <c r="P53" s="129" t="s">
        <v>507</v>
      </c>
      <c r="Q53" s="43" t="str">
        <f t="shared" si="17"/>
        <v>Ja</v>
      </c>
      <c r="R53" s="43" t="str">
        <f t="shared" si="17"/>
        <v>Ja</v>
      </c>
      <c r="S53" s="43" t="str">
        <f t="shared" si="17"/>
        <v>Optie</v>
      </c>
      <c r="T53" s="43" t="str">
        <f t="shared" si="17"/>
        <v>Ja</v>
      </c>
      <c r="U53" s="43" t="str">
        <f t="shared" si="17"/>
        <v>Ja</v>
      </c>
      <c r="V53" s="43" t="str">
        <f t="shared" si="17"/>
        <v>Ja</v>
      </c>
      <c r="W53" s="43" t="str">
        <f t="shared" si="17"/>
        <v>Nee</v>
      </c>
      <c r="X53" s="43" t="str">
        <f t="shared" si="17"/>
        <v>Ja</v>
      </c>
      <c r="Y53" s="43" t="str">
        <f t="shared" si="17"/>
        <v>Nee</v>
      </c>
      <c r="Z53" s="43" t="str">
        <f t="shared" si="17"/>
        <v>Nee</v>
      </c>
      <c r="AA53" s="43" t="str">
        <f t="shared" si="18"/>
        <v>Optie</v>
      </c>
      <c r="AB53" s="43" t="str">
        <f t="shared" si="18"/>
        <v>Ja</v>
      </c>
      <c r="AC53" s="43" t="str">
        <f t="shared" si="18"/>
        <v>Ja</v>
      </c>
      <c r="AD53" s="43" t="str">
        <f t="shared" si="18"/>
        <v>Nee</v>
      </c>
      <c r="AE53" s="43" t="str">
        <f t="shared" si="18"/>
        <v>Ja</v>
      </c>
      <c r="AF53" s="43" t="str">
        <f t="shared" si="18"/>
        <v>Ja</v>
      </c>
      <c r="AG53" s="43" t="str">
        <f t="shared" si="18"/>
        <v>Optie</v>
      </c>
      <c r="AH53" s="43" t="str">
        <f t="shared" si="18"/>
        <v>Ja</v>
      </c>
      <c r="AI53" s="43" t="str">
        <f t="shared" si="18"/>
        <v>Ja</v>
      </c>
      <c r="AJ53" s="43" t="str">
        <f t="shared" si="18"/>
        <v>Nvt</v>
      </c>
      <c r="AK53" s="43" t="str">
        <f t="shared" si="18"/>
        <v>Nvt</v>
      </c>
      <c r="AL53" s="129" t="s">
        <v>878</v>
      </c>
      <c r="AM53" s="43" t="str">
        <f t="shared" si="19"/>
        <v>Ja</v>
      </c>
      <c r="AN53" s="43" t="str">
        <f t="shared" si="19"/>
        <v>Ja</v>
      </c>
      <c r="AO53" s="43" t="str">
        <f t="shared" si="19"/>
        <v>Optie</v>
      </c>
      <c r="AP53" s="43" t="str">
        <f t="shared" si="19"/>
        <v>Ja</v>
      </c>
      <c r="AQ53" s="43" t="str">
        <f t="shared" si="19"/>
        <v>Ja</v>
      </c>
      <c r="AR53" s="43" t="str">
        <f t="shared" si="19"/>
        <v>Ja</v>
      </c>
      <c r="AS53" s="43" t="str">
        <f t="shared" si="19"/>
        <v>Nee</v>
      </c>
      <c r="AT53" s="43" t="str">
        <f t="shared" si="19"/>
        <v>Ja</v>
      </c>
      <c r="AU53" s="43" t="str">
        <f t="shared" si="19"/>
        <v>Nee</v>
      </c>
      <c r="AV53" s="43" t="str">
        <f t="shared" si="19"/>
        <v>Nee</v>
      </c>
      <c r="AW53" s="43" t="str">
        <f t="shared" si="20"/>
        <v>Ja</v>
      </c>
      <c r="AX53" s="43" t="str">
        <f t="shared" si="20"/>
        <v>Ja</v>
      </c>
      <c r="AY53" s="43" t="str">
        <f t="shared" si="20"/>
        <v>Ja</v>
      </c>
      <c r="AZ53" s="43" t="str">
        <f t="shared" si="20"/>
        <v>Ja</v>
      </c>
      <c r="BA53" s="43" t="str">
        <f t="shared" si="20"/>
        <v>Ja</v>
      </c>
      <c r="BB53" s="43" t="str">
        <f t="shared" si="20"/>
        <v>Ja</v>
      </c>
      <c r="BC53" s="43" t="str">
        <f t="shared" si="20"/>
        <v>Ja</v>
      </c>
      <c r="BD53" s="43" t="str">
        <f t="shared" si="20"/>
        <v>Optie</v>
      </c>
      <c r="BE53" s="43" t="str">
        <f t="shared" si="20"/>
        <v>Ja</v>
      </c>
      <c r="BF53" s="43" t="str">
        <f t="shared" si="20"/>
        <v>Ja</v>
      </c>
      <c r="BG53" s="43" t="str">
        <f t="shared" si="21"/>
        <v>Nee</v>
      </c>
      <c r="BH53" s="43" t="str">
        <f t="shared" si="21"/>
        <v>Ja</v>
      </c>
      <c r="BI53" s="43" t="str">
        <f t="shared" si="21"/>
        <v>Nee</v>
      </c>
      <c r="BJ53" s="43" t="str">
        <f t="shared" si="21"/>
        <v>Nvt</v>
      </c>
      <c r="BK53" s="43" t="str">
        <f t="shared" si="21"/>
        <v>Nvt</v>
      </c>
      <c r="BL53" s="43" t="str">
        <f t="shared" si="21"/>
        <v>Nvt</v>
      </c>
      <c r="BM53" s="43" t="str">
        <f t="shared" si="21"/>
        <v>Nvt</v>
      </c>
      <c r="BN53" s="43" t="str">
        <f t="shared" si="21"/>
        <v>Nvt</v>
      </c>
      <c r="BO53" s="43" t="str">
        <f t="shared" si="21"/>
        <v>Nvt</v>
      </c>
      <c r="BP53" s="43" t="str">
        <f t="shared" si="21"/>
        <v>Nvt</v>
      </c>
      <c r="BQ53" s="43" t="str">
        <f t="shared" si="22"/>
        <v>Nvt</v>
      </c>
      <c r="BR53" s="43" t="str">
        <f t="shared" si="22"/>
        <v>Nvt</v>
      </c>
      <c r="BS53" s="43" t="str">
        <f t="shared" si="22"/>
        <v>Nvt</v>
      </c>
      <c r="BT53" s="43" t="str">
        <f t="shared" si="22"/>
        <v>Nvt</v>
      </c>
      <c r="BU53" s="43" t="str">
        <f t="shared" si="22"/>
        <v>Nvt</v>
      </c>
      <c r="BV53" s="43" t="str">
        <f t="shared" si="22"/>
        <v>Nvt</v>
      </c>
      <c r="BW53" s="43" t="str">
        <f t="shared" si="22"/>
        <v>Nvt</v>
      </c>
      <c r="BX53" s="43" t="str">
        <f t="shared" si="22"/>
        <v>Nvt</v>
      </c>
      <c r="BY53" s="43" t="str">
        <f t="shared" si="22"/>
        <v>Nvt</v>
      </c>
      <c r="BZ53" s="43" t="str">
        <f t="shared" si="22"/>
        <v>Nvt</v>
      </c>
      <c r="CA53" s="43" t="str">
        <f t="shared" si="23"/>
        <v>Nvt</v>
      </c>
      <c r="CB53" s="43" t="str">
        <f t="shared" si="23"/>
        <v>Ja</v>
      </c>
      <c r="CC53" s="43" t="str">
        <f t="shared" si="23"/>
        <v>Ja</v>
      </c>
      <c r="CD53" s="43" t="str">
        <f t="shared" si="23"/>
        <v>Ja</v>
      </c>
      <c r="CE53" s="43" t="str">
        <f t="shared" si="23"/>
        <v>Optie</v>
      </c>
      <c r="CF53" s="43" t="str">
        <f t="shared" si="23"/>
        <v>Ja</v>
      </c>
      <c r="CG53" s="43" t="str">
        <f t="shared" si="23"/>
        <v>Ja</v>
      </c>
      <c r="CH53" s="43" t="str">
        <f t="shared" si="23"/>
        <v>Ja</v>
      </c>
      <c r="CI53" s="43" t="str">
        <f t="shared" si="23"/>
        <v>Ja</v>
      </c>
      <c r="CJ53" s="43" t="str">
        <f t="shared" si="23"/>
        <v>Ja</v>
      </c>
      <c r="CK53" s="43" t="str">
        <f t="shared" si="24"/>
        <v>Optie</v>
      </c>
      <c r="CL53" s="43" t="str">
        <f t="shared" si="24"/>
        <v>Ja</v>
      </c>
      <c r="CM53" s="43" t="str">
        <f t="shared" si="24"/>
        <v>Ja</v>
      </c>
      <c r="CN53" s="43" t="str">
        <f t="shared" si="24"/>
        <v>Ja</v>
      </c>
      <c r="CO53" s="43" t="str">
        <f t="shared" si="24"/>
        <v>Optie</v>
      </c>
      <c r="CP53" s="43" t="str">
        <f t="shared" si="24"/>
        <v>Nee</v>
      </c>
      <c r="CQ53" s="43" t="str">
        <f t="shared" si="24"/>
        <v>Nvt</v>
      </c>
      <c r="CR53" s="43" t="str">
        <f t="shared" si="24"/>
        <v>Nvt</v>
      </c>
      <c r="CS53" s="43" t="str">
        <f t="shared" si="24"/>
        <v>Nvt</v>
      </c>
      <c r="CT53" s="43" t="str">
        <f t="shared" si="24"/>
        <v>Nvt</v>
      </c>
      <c r="CU53" s="43" t="str">
        <f t="shared" si="25"/>
        <v>Ja</v>
      </c>
      <c r="CV53" s="43" t="str">
        <f t="shared" si="25"/>
        <v>Ja</v>
      </c>
      <c r="CW53" s="43" t="str">
        <f t="shared" si="25"/>
        <v>Ja</v>
      </c>
      <c r="CX53" s="43" t="str">
        <f t="shared" si="25"/>
        <v>Optie</v>
      </c>
      <c r="CY53" s="43" t="str">
        <f t="shared" si="25"/>
        <v>Ja</v>
      </c>
      <c r="CZ53" s="43" t="str">
        <f t="shared" si="25"/>
        <v>Ja</v>
      </c>
      <c r="DA53" s="43" t="str">
        <f t="shared" si="25"/>
        <v>Ja</v>
      </c>
      <c r="DB53" s="43" t="str">
        <f t="shared" si="25"/>
        <v>Optie</v>
      </c>
      <c r="DC53" s="43" t="str">
        <f t="shared" si="25"/>
        <v>Ja</v>
      </c>
      <c r="DD53" s="43" t="str">
        <f t="shared" si="25"/>
        <v>Ja</v>
      </c>
      <c r="DE53" s="43" t="str">
        <f t="shared" si="26"/>
        <v>Optie</v>
      </c>
      <c r="DF53" s="43" t="str">
        <f t="shared" si="26"/>
        <v>Ja</v>
      </c>
      <c r="DG53" s="43" t="str">
        <f t="shared" si="26"/>
        <v>Ja</v>
      </c>
      <c r="DH53" s="43" t="str">
        <f t="shared" si="26"/>
        <v>Ja</v>
      </c>
      <c r="DI53" s="43" t="str">
        <f t="shared" si="26"/>
        <v>Ja</v>
      </c>
      <c r="DJ53" s="43" t="str">
        <f t="shared" si="26"/>
        <v>Ja</v>
      </c>
      <c r="DK53" s="43" t="str">
        <f t="shared" si="26"/>
        <v>Optie</v>
      </c>
      <c r="DL53" s="43" t="str">
        <f t="shared" si="26"/>
        <v>Optie</v>
      </c>
      <c r="DM53" s="43" t="str">
        <f t="shared" si="26"/>
        <v>Optie</v>
      </c>
      <c r="DN53" s="43" t="str">
        <f t="shared" si="26"/>
        <v>Optie</v>
      </c>
      <c r="DO53" s="43" t="str">
        <f t="shared" si="27"/>
        <v>Nee</v>
      </c>
      <c r="DP53" s="43" t="str">
        <f t="shared" si="27"/>
        <v>Optie</v>
      </c>
      <c r="DQ53" s="43" t="str">
        <f t="shared" si="27"/>
        <v>Ja</v>
      </c>
      <c r="DR53" s="43" t="str">
        <f t="shared" si="27"/>
        <v>Ja</v>
      </c>
      <c r="DS53" s="43" t="str">
        <f t="shared" si="27"/>
        <v>Ja</v>
      </c>
      <c r="DT53" s="43" t="str">
        <f t="shared" si="27"/>
        <v>Ja</v>
      </c>
      <c r="DU53" s="43" t="str">
        <f t="shared" si="27"/>
        <v>Optie</v>
      </c>
      <c r="DV53" s="43" t="str">
        <f t="shared" si="27"/>
        <v>Ja</v>
      </c>
      <c r="DW53" s="43" t="str">
        <f t="shared" si="27"/>
        <v>Ja</v>
      </c>
      <c r="DX53" s="43" t="str">
        <f t="shared" si="27"/>
        <v>Ja</v>
      </c>
      <c r="DY53" s="43" t="str">
        <f t="shared" si="28"/>
        <v>Ja</v>
      </c>
      <c r="DZ53" s="43" t="str">
        <f t="shared" si="28"/>
        <v>Ja</v>
      </c>
      <c r="EA53" s="43" t="str">
        <f t="shared" si="28"/>
        <v>Ja</v>
      </c>
      <c r="EB53" s="43" t="str">
        <f t="shared" si="28"/>
        <v>Ja</v>
      </c>
      <c r="EC53" s="43" t="str">
        <f t="shared" si="28"/>
        <v>Ja</v>
      </c>
      <c r="ED53" s="43" t="str">
        <f t="shared" si="28"/>
        <v>Nee</v>
      </c>
    </row>
    <row r="54" spans="1:134" x14ac:dyDescent="0.3">
      <c r="A54" s="45"/>
      <c r="B54" s="47" t="s">
        <v>732</v>
      </c>
      <c r="C54" s="47" t="s">
        <v>502</v>
      </c>
      <c r="D54" s="45" t="s">
        <v>335</v>
      </c>
      <c r="E54" s="45" t="s">
        <v>329</v>
      </c>
      <c r="F54" s="45" t="s">
        <v>433</v>
      </c>
      <c r="G54" s="43" t="s">
        <v>495</v>
      </c>
      <c r="H54" s="43" t="s">
        <v>497</v>
      </c>
      <c r="I54" s="119" t="s">
        <v>498</v>
      </c>
      <c r="J54" s="119" t="s">
        <v>829</v>
      </c>
      <c r="K54" s="119" t="s">
        <v>849</v>
      </c>
      <c r="L54" s="50">
        <v>8</v>
      </c>
      <c r="M54" s="119"/>
      <c r="N54" s="119"/>
      <c r="O54" s="119"/>
      <c r="P54" s="129" t="s">
        <v>507</v>
      </c>
      <c r="Q54" s="43" t="str">
        <f t="shared" ref="Q54:Z63" si="29">IF((VLOOKUP($F54,$O$11:$AK$16,Q$10,FALSE))="Ja","Ja",IF((VLOOKUP($E54,$O$17:$AK$23,Q$10,FALSE))="Ja","Ja",IF((VLOOKUP($F54,$O$11:$AK$16,Q$10,FALSE))="Optie","Optie",IF((VLOOKUP($E54,$O$17:$AK$23,Q$10,FALSE))="Optie","Optie",IF((VLOOKUP($F54,$O$11:$AK$16,Q$10,FALSE))="Nee","Nee",IF((VLOOKUP($E54,$O$17:$AK$23,Q$10,FALSE))= "Nee","Nee",IF((VLOOKUP($F54,$O$11:$AK$16,Q$10,FALSE))="Nvt","Nvt",IF((VLOOKUP($E54,$O$17:$AK$23,Q$10,FALSE))="Nvt","Nvt","Fout"))))))))</f>
        <v>Ja</v>
      </c>
      <c r="R54" s="43" t="str">
        <f t="shared" si="29"/>
        <v>Ja</v>
      </c>
      <c r="S54" s="43" t="str">
        <f t="shared" si="29"/>
        <v>Optie</v>
      </c>
      <c r="T54" s="43" t="str">
        <f t="shared" si="29"/>
        <v>Ja</v>
      </c>
      <c r="U54" s="43" t="str">
        <f t="shared" si="29"/>
        <v>Ja</v>
      </c>
      <c r="V54" s="43" t="str">
        <f t="shared" si="29"/>
        <v>Ja</v>
      </c>
      <c r="W54" s="43" t="str">
        <f t="shared" si="29"/>
        <v>Nee</v>
      </c>
      <c r="X54" s="43" t="str">
        <f t="shared" si="29"/>
        <v>Ja</v>
      </c>
      <c r="Y54" s="43" t="str">
        <f t="shared" si="29"/>
        <v>Nee</v>
      </c>
      <c r="Z54" s="43" t="str">
        <f t="shared" si="29"/>
        <v>Nee</v>
      </c>
      <c r="AA54" s="43" t="str">
        <f t="shared" ref="AA54:AK63" si="30">IF((VLOOKUP($F54,$O$11:$AK$16,AA$10,FALSE))="Ja","Ja",IF((VLOOKUP($E54,$O$17:$AK$23,AA$10,FALSE))="Ja","Ja",IF((VLOOKUP($F54,$O$11:$AK$16,AA$10,FALSE))="Optie","Optie",IF((VLOOKUP($E54,$O$17:$AK$23,AA$10,FALSE))="Optie","Optie",IF((VLOOKUP($F54,$O$11:$AK$16,AA$10,FALSE))="Nee","Nee",IF((VLOOKUP($E54,$O$17:$AK$23,AA$10,FALSE))= "Nee","Nee",IF((VLOOKUP($F54,$O$11:$AK$16,AA$10,FALSE))="Nvt","Nvt",IF((VLOOKUP($E54,$O$17:$AK$23,AA$10,FALSE))="Nvt","Nvt","Fout"))))))))</f>
        <v>Optie</v>
      </c>
      <c r="AB54" s="43" t="str">
        <f t="shared" si="30"/>
        <v>Ja</v>
      </c>
      <c r="AC54" s="43" t="str">
        <f t="shared" si="30"/>
        <v>Ja</v>
      </c>
      <c r="AD54" s="43" t="str">
        <f t="shared" si="30"/>
        <v>Nee</v>
      </c>
      <c r="AE54" s="43" t="str">
        <f t="shared" si="30"/>
        <v>Ja</v>
      </c>
      <c r="AF54" s="43" t="str">
        <f t="shared" si="30"/>
        <v>Ja</v>
      </c>
      <c r="AG54" s="43" t="str">
        <f t="shared" si="30"/>
        <v>Optie</v>
      </c>
      <c r="AH54" s="43" t="str">
        <f t="shared" si="30"/>
        <v>Ja</v>
      </c>
      <c r="AI54" s="43" t="str">
        <f t="shared" si="30"/>
        <v>Ja</v>
      </c>
      <c r="AJ54" s="43" t="str">
        <f t="shared" si="30"/>
        <v>Nvt</v>
      </c>
      <c r="AK54" s="43" t="str">
        <f t="shared" si="30"/>
        <v>Nvt</v>
      </c>
      <c r="AL54" s="129" t="s">
        <v>878</v>
      </c>
      <c r="AM54" s="43" t="str">
        <f t="shared" ref="AM54:AV63" si="31">IF((VLOOKUP($D54,$O$24:$ED$33,AM$10,FALSE))="Ja","Ja",IF((VLOOKUP($E54,$O$17:$ED$23,AM$10,FALSE))="Ja","Ja",IF((VLOOKUP($D54,$O$24:$ED$33,AM$10,FALSE))="Optie","Optie",IF((VLOOKUP($E54,$O$17:$ED$23,AM$10,FALSE))="Optie","Optie",IF((VLOOKUP($D54,$O$24:$ED$33,AM$10,FALSE))="Nee","Nee",IF((VLOOKUP($E54,$O$17:$ED$23,AM$10,FALSE))= "Nee","Nee",IF((VLOOKUP($D54,$O$24:$ED$33,AM$10,FALSE))="Nvt","Nvt",IF((VLOOKUP($E54,$O$17:$ED$23,AM$10,FALSE))="Nvt","Nvt","Fout"))))))))</f>
        <v>Ja</v>
      </c>
      <c r="AN54" s="43" t="str">
        <f t="shared" si="31"/>
        <v>Ja</v>
      </c>
      <c r="AO54" s="43" t="str">
        <f t="shared" si="31"/>
        <v>Optie</v>
      </c>
      <c r="AP54" s="43" t="str">
        <f t="shared" si="31"/>
        <v>Ja</v>
      </c>
      <c r="AQ54" s="43" t="str">
        <f t="shared" si="31"/>
        <v>Ja</v>
      </c>
      <c r="AR54" s="43" t="str">
        <f t="shared" si="31"/>
        <v>Ja</v>
      </c>
      <c r="AS54" s="43" t="str">
        <f t="shared" si="31"/>
        <v>Nee</v>
      </c>
      <c r="AT54" s="43" t="str">
        <f t="shared" si="31"/>
        <v>Ja</v>
      </c>
      <c r="AU54" s="43" t="str">
        <f t="shared" si="31"/>
        <v>Nee</v>
      </c>
      <c r="AV54" s="43" t="str">
        <f t="shared" si="31"/>
        <v>Nee</v>
      </c>
      <c r="AW54" s="43" t="str">
        <f t="shared" ref="AW54:BF63" si="32">IF((VLOOKUP($D54,$O$24:$ED$33,AW$10,FALSE))="Ja","Ja",IF((VLOOKUP($E54,$O$17:$ED$23,AW$10,FALSE))="Ja","Ja",IF((VLOOKUP($D54,$O$24:$ED$33,AW$10,FALSE))="Optie","Optie",IF((VLOOKUP($E54,$O$17:$ED$23,AW$10,FALSE))="Optie","Optie",IF((VLOOKUP($D54,$O$24:$ED$33,AW$10,FALSE))="Nee","Nee",IF((VLOOKUP($E54,$O$17:$ED$23,AW$10,FALSE))= "Nee","Nee",IF((VLOOKUP($D54,$O$24:$ED$33,AW$10,FALSE))="Nvt","Nvt",IF((VLOOKUP($E54,$O$17:$ED$23,AW$10,FALSE))="Nvt","Nvt","Fout"))))))))</f>
        <v>Ja</v>
      </c>
      <c r="AX54" s="43" t="str">
        <f t="shared" si="32"/>
        <v>Ja</v>
      </c>
      <c r="AY54" s="43" t="str">
        <f t="shared" si="32"/>
        <v>Ja</v>
      </c>
      <c r="AZ54" s="43" t="str">
        <f t="shared" si="32"/>
        <v>Ja</v>
      </c>
      <c r="BA54" s="43" t="str">
        <f t="shared" si="32"/>
        <v>Ja</v>
      </c>
      <c r="BB54" s="43" t="str">
        <f t="shared" si="32"/>
        <v>Ja</v>
      </c>
      <c r="BC54" s="43" t="str">
        <f t="shared" si="32"/>
        <v>Ja</v>
      </c>
      <c r="BD54" s="43" t="str">
        <f t="shared" si="32"/>
        <v>Optie</v>
      </c>
      <c r="BE54" s="43" t="str">
        <f t="shared" si="32"/>
        <v>Ja</v>
      </c>
      <c r="BF54" s="43" t="str">
        <f t="shared" si="32"/>
        <v>Ja</v>
      </c>
      <c r="BG54" s="43" t="str">
        <f t="shared" ref="BG54:BP63" si="33">IF((VLOOKUP($D54,$O$24:$ED$33,BG$10,FALSE))="Ja","Ja",IF((VLOOKUP($E54,$O$17:$ED$23,BG$10,FALSE))="Ja","Ja",IF((VLOOKUP($D54,$O$24:$ED$33,BG$10,FALSE))="Optie","Optie",IF((VLOOKUP($E54,$O$17:$ED$23,BG$10,FALSE))="Optie","Optie",IF((VLOOKUP($D54,$O$24:$ED$33,BG$10,FALSE))="Nee","Nee",IF((VLOOKUP($E54,$O$17:$ED$23,BG$10,FALSE))= "Nee","Nee",IF((VLOOKUP($D54,$O$24:$ED$33,BG$10,FALSE))="Nvt","Nvt",IF((VLOOKUP($E54,$O$17:$ED$23,BG$10,FALSE))="Nvt","Nvt","Fout"))))))))</f>
        <v>Nee</v>
      </c>
      <c r="BH54" s="43" t="str">
        <f t="shared" si="33"/>
        <v>Ja</v>
      </c>
      <c r="BI54" s="43" t="str">
        <f t="shared" si="33"/>
        <v>Nee</v>
      </c>
      <c r="BJ54" s="43" t="str">
        <f t="shared" si="33"/>
        <v>Nvt</v>
      </c>
      <c r="BK54" s="43" t="str">
        <f t="shared" si="33"/>
        <v>Nvt</v>
      </c>
      <c r="BL54" s="43" t="str">
        <f t="shared" si="33"/>
        <v>Nvt</v>
      </c>
      <c r="BM54" s="43" t="str">
        <f t="shared" si="33"/>
        <v>Nvt</v>
      </c>
      <c r="BN54" s="43" t="str">
        <f t="shared" si="33"/>
        <v>Nvt</v>
      </c>
      <c r="BO54" s="43" t="str">
        <f t="shared" si="33"/>
        <v>Nvt</v>
      </c>
      <c r="BP54" s="43" t="str">
        <f t="shared" si="33"/>
        <v>Nvt</v>
      </c>
      <c r="BQ54" s="43" t="str">
        <f t="shared" ref="BQ54:BZ63" si="34">IF((VLOOKUP($D54,$O$24:$ED$33,BQ$10,FALSE))="Ja","Ja",IF((VLOOKUP($E54,$O$17:$ED$23,BQ$10,FALSE))="Ja","Ja",IF((VLOOKUP($D54,$O$24:$ED$33,BQ$10,FALSE))="Optie","Optie",IF((VLOOKUP($E54,$O$17:$ED$23,BQ$10,FALSE))="Optie","Optie",IF((VLOOKUP($D54,$O$24:$ED$33,BQ$10,FALSE))="Nee","Nee",IF((VLOOKUP($E54,$O$17:$ED$23,BQ$10,FALSE))= "Nee","Nee",IF((VLOOKUP($D54,$O$24:$ED$33,BQ$10,FALSE))="Nvt","Nvt",IF((VLOOKUP($E54,$O$17:$ED$23,BQ$10,FALSE))="Nvt","Nvt","Fout"))))))))</f>
        <v>Nvt</v>
      </c>
      <c r="BR54" s="43" t="str">
        <f t="shared" si="34"/>
        <v>Nvt</v>
      </c>
      <c r="BS54" s="43" t="str">
        <f t="shared" si="34"/>
        <v>Nvt</v>
      </c>
      <c r="BT54" s="43" t="str">
        <f t="shared" si="34"/>
        <v>Nvt</v>
      </c>
      <c r="BU54" s="43" t="str">
        <f t="shared" si="34"/>
        <v>Nvt</v>
      </c>
      <c r="BV54" s="43" t="str">
        <f t="shared" si="34"/>
        <v>Nvt</v>
      </c>
      <c r="BW54" s="43" t="str">
        <f t="shared" si="34"/>
        <v>Nvt</v>
      </c>
      <c r="BX54" s="43" t="str">
        <f t="shared" si="34"/>
        <v>Nvt</v>
      </c>
      <c r="BY54" s="43" t="str">
        <f t="shared" si="34"/>
        <v>Nvt</v>
      </c>
      <c r="BZ54" s="43" t="str">
        <f t="shared" si="34"/>
        <v>Nvt</v>
      </c>
      <c r="CA54" s="43" t="str">
        <f t="shared" ref="CA54:CJ63" si="35">IF((VLOOKUP($D54,$O$24:$ED$33,CA$10,FALSE))="Ja","Ja",IF((VLOOKUP($E54,$O$17:$ED$23,CA$10,FALSE))="Ja","Ja",IF((VLOOKUP($D54,$O$24:$ED$33,CA$10,FALSE))="Optie","Optie",IF((VLOOKUP($E54,$O$17:$ED$23,CA$10,FALSE))="Optie","Optie",IF((VLOOKUP($D54,$O$24:$ED$33,CA$10,FALSE))="Nee","Nee",IF((VLOOKUP($E54,$O$17:$ED$23,CA$10,FALSE))= "Nee","Nee",IF((VLOOKUP($D54,$O$24:$ED$33,CA$10,FALSE))="Nvt","Nvt",IF((VLOOKUP($E54,$O$17:$ED$23,CA$10,FALSE))="Nvt","Nvt","Fout"))))))))</f>
        <v>Nvt</v>
      </c>
      <c r="CB54" s="43" t="str">
        <f t="shared" si="35"/>
        <v>Ja</v>
      </c>
      <c r="CC54" s="43" t="str">
        <f t="shared" si="35"/>
        <v>Ja</v>
      </c>
      <c r="CD54" s="43" t="str">
        <f t="shared" si="35"/>
        <v>Ja</v>
      </c>
      <c r="CE54" s="43" t="str">
        <f t="shared" si="35"/>
        <v>Optie</v>
      </c>
      <c r="CF54" s="43" t="str">
        <f t="shared" si="35"/>
        <v>Ja</v>
      </c>
      <c r="CG54" s="43" t="str">
        <f t="shared" si="35"/>
        <v>Ja</v>
      </c>
      <c r="CH54" s="43" t="str">
        <f t="shared" si="35"/>
        <v>Ja</v>
      </c>
      <c r="CI54" s="43" t="str">
        <f t="shared" si="35"/>
        <v>Ja</v>
      </c>
      <c r="CJ54" s="43" t="str">
        <f t="shared" si="35"/>
        <v>Ja</v>
      </c>
      <c r="CK54" s="43" t="str">
        <f t="shared" ref="CK54:CT63" si="36">IF((VLOOKUP($D54,$O$24:$ED$33,CK$10,FALSE))="Ja","Ja",IF((VLOOKUP($E54,$O$17:$ED$23,CK$10,FALSE))="Ja","Ja",IF((VLOOKUP($D54,$O$24:$ED$33,CK$10,FALSE))="Optie","Optie",IF((VLOOKUP($E54,$O$17:$ED$23,CK$10,FALSE))="Optie","Optie",IF((VLOOKUP($D54,$O$24:$ED$33,CK$10,FALSE))="Nee","Nee",IF((VLOOKUP($E54,$O$17:$ED$23,CK$10,FALSE))= "Nee","Nee",IF((VLOOKUP($D54,$O$24:$ED$33,CK$10,FALSE))="Nvt","Nvt",IF((VLOOKUP($E54,$O$17:$ED$23,CK$10,FALSE))="Nvt","Nvt","Fout"))))))))</f>
        <v>Optie</v>
      </c>
      <c r="CL54" s="43" t="str">
        <f t="shared" si="36"/>
        <v>Ja</v>
      </c>
      <c r="CM54" s="43" t="str">
        <f t="shared" si="36"/>
        <v>Ja</v>
      </c>
      <c r="CN54" s="43" t="str">
        <f t="shared" si="36"/>
        <v>Ja</v>
      </c>
      <c r="CO54" s="43" t="str">
        <f t="shared" si="36"/>
        <v>Optie</v>
      </c>
      <c r="CP54" s="43" t="str">
        <f t="shared" si="36"/>
        <v>Nee</v>
      </c>
      <c r="CQ54" s="43" t="str">
        <f t="shared" si="36"/>
        <v>Nvt</v>
      </c>
      <c r="CR54" s="43" t="str">
        <f t="shared" si="36"/>
        <v>Nvt</v>
      </c>
      <c r="CS54" s="43" t="str">
        <f t="shared" si="36"/>
        <v>Nvt</v>
      </c>
      <c r="CT54" s="43" t="str">
        <f t="shared" si="36"/>
        <v>Nvt</v>
      </c>
      <c r="CU54" s="43" t="str">
        <f t="shared" ref="CU54:DD63" si="37">IF((VLOOKUP($D54,$O$24:$ED$33,CU$10,FALSE))="Ja","Ja",IF((VLOOKUP($E54,$O$17:$ED$23,CU$10,FALSE))="Ja","Ja",IF((VLOOKUP($D54,$O$24:$ED$33,CU$10,FALSE))="Optie","Optie",IF((VLOOKUP($E54,$O$17:$ED$23,CU$10,FALSE))="Optie","Optie",IF((VLOOKUP($D54,$O$24:$ED$33,CU$10,FALSE))="Nee","Nee",IF((VLOOKUP($E54,$O$17:$ED$23,CU$10,FALSE))= "Nee","Nee",IF((VLOOKUP($D54,$O$24:$ED$33,CU$10,FALSE))="Nvt","Nvt",IF((VLOOKUP($E54,$O$17:$ED$23,CU$10,FALSE))="Nvt","Nvt","Fout"))))))))</f>
        <v>Ja</v>
      </c>
      <c r="CV54" s="43" t="str">
        <f t="shared" si="37"/>
        <v>Ja</v>
      </c>
      <c r="CW54" s="43" t="str">
        <f t="shared" si="37"/>
        <v>Ja</v>
      </c>
      <c r="CX54" s="43" t="str">
        <f t="shared" si="37"/>
        <v>Optie</v>
      </c>
      <c r="CY54" s="43" t="str">
        <f t="shared" si="37"/>
        <v>Ja</v>
      </c>
      <c r="CZ54" s="43" t="str">
        <f t="shared" si="37"/>
        <v>Ja</v>
      </c>
      <c r="DA54" s="43" t="str">
        <f t="shared" si="37"/>
        <v>Ja</v>
      </c>
      <c r="DB54" s="43" t="str">
        <f t="shared" si="37"/>
        <v>Optie</v>
      </c>
      <c r="DC54" s="43" t="str">
        <f t="shared" si="37"/>
        <v>Ja</v>
      </c>
      <c r="DD54" s="43" t="str">
        <f t="shared" si="37"/>
        <v>Ja</v>
      </c>
      <c r="DE54" s="43" t="str">
        <f t="shared" ref="DE54:DN63" si="38">IF((VLOOKUP($D54,$O$24:$ED$33,DE$10,FALSE))="Ja","Ja",IF((VLOOKUP($E54,$O$17:$ED$23,DE$10,FALSE))="Ja","Ja",IF((VLOOKUP($D54,$O$24:$ED$33,DE$10,FALSE))="Optie","Optie",IF((VLOOKUP($E54,$O$17:$ED$23,DE$10,FALSE))="Optie","Optie",IF((VLOOKUP($D54,$O$24:$ED$33,DE$10,FALSE))="Nee","Nee",IF((VLOOKUP($E54,$O$17:$ED$23,DE$10,FALSE))= "Nee","Nee",IF((VLOOKUP($D54,$O$24:$ED$33,DE$10,FALSE))="Nvt","Nvt",IF((VLOOKUP($E54,$O$17:$ED$23,DE$10,FALSE))="Nvt","Nvt","Fout"))))))))</f>
        <v>Optie</v>
      </c>
      <c r="DF54" s="43" t="str">
        <f t="shared" si="38"/>
        <v>Ja</v>
      </c>
      <c r="DG54" s="43" t="str">
        <f t="shared" si="38"/>
        <v>Ja</v>
      </c>
      <c r="DH54" s="43" t="str">
        <f t="shared" si="38"/>
        <v>Ja</v>
      </c>
      <c r="DI54" s="43" t="str">
        <f t="shared" si="38"/>
        <v>Ja</v>
      </c>
      <c r="DJ54" s="43" t="str">
        <f t="shared" si="38"/>
        <v>Ja</v>
      </c>
      <c r="DK54" s="43" t="str">
        <f t="shared" si="38"/>
        <v>Optie</v>
      </c>
      <c r="DL54" s="43" t="str">
        <f t="shared" si="38"/>
        <v>Optie</v>
      </c>
      <c r="DM54" s="43" t="str">
        <f t="shared" si="38"/>
        <v>Optie</v>
      </c>
      <c r="DN54" s="43" t="str">
        <f t="shared" si="38"/>
        <v>Optie</v>
      </c>
      <c r="DO54" s="43" t="str">
        <f t="shared" ref="DO54:DX63" si="39">IF((VLOOKUP($D54,$O$24:$ED$33,DO$10,FALSE))="Ja","Ja",IF((VLOOKUP($E54,$O$17:$ED$23,DO$10,FALSE))="Ja","Ja",IF((VLOOKUP($D54,$O$24:$ED$33,DO$10,FALSE))="Optie","Optie",IF((VLOOKUP($E54,$O$17:$ED$23,DO$10,FALSE))="Optie","Optie",IF((VLOOKUP($D54,$O$24:$ED$33,DO$10,FALSE))="Nee","Nee",IF((VLOOKUP($E54,$O$17:$ED$23,DO$10,FALSE))= "Nee","Nee",IF((VLOOKUP($D54,$O$24:$ED$33,DO$10,FALSE))="Nvt","Nvt",IF((VLOOKUP($E54,$O$17:$ED$23,DO$10,FALSE))="Nvt","Nvt","Fout"))))))))</f>
        <v>Nee</v>
      </c>
      <c r="DP54" s="43" t="str">
        <f t="shared" si="39"/>
        <v>Optie</v>
      </c>
      <c r="DQ54" s="43" t="str">
        <f t="shared" si="39"/>
        <v>Ja</v>
      </c>
      <c r="DR54" s="43" t="str">
        <f t="shared" si="39"/>
        <v>Ja</v>
      </c>
      <c r="DS54" s="43" t="str">
        <f t="shared" si="39"/>
        <v>Ja</v>
      </c>
      <c r="DT54" s="43" t="str">
        <f t="shared" si="39"/>
        <v>Ja</v>
      </c>
      <c r="DU54" s="43" t="str">
        <f t="shared" si="39"/>
        <v>Optie</v>
      </c>
      <c r="DV54" s="43" t="str">
        <f t="shared" si="39"/>
        <v>Ja</v>
      </c>
      <c r="DW54" s="43" t="str">
        <f t="shared" si="39"/>
        <v>Ja</v>
      </c>
      <c r="DX54" s="43" t="str">
        <f t="shared" si="39"/>
        <v>Ja</v>
      </c>
      <c r="DY54" s="43" t="str">
        <f t="shared" ref="DY54:ED63" si="40">IF((VLOOKUP($D54,$O$24:$ED$33,DY$10,FALSE))="Ja","Ja",IF((VLOOKUP($E54,$O$17:$ED$23,DY$10,FALSE))="Ja","Ja",IF((VLOOKUP($D54,$O$24:$ED$33,DY$10,FALSE))="Optie","Optie",IF((VLOOKUP($E54,$O$17:$ED$23,DY$10,FALSE))="Optie","Optie",IF((VLOOKUP($D54,$O$24:$ED$33,DY$10,FALSE))="Nee","Nee",IF((VLOOKUP($E54,$O$17:$ED$23,DY$10,FALSE))= "Nee","Nee",IF((VLOOKUP($D54,$O$24:$ED$33,DY$10,FALSE))="Nvt","Nvt",IF((VLOOKUP($E54,$O$17:$ED$23,DY$10,FALSE))="Nvt","Nvt","Fout"))))))))</f>
        <v>Ja</v>
      </c>
      <c r="DZ54" s="43" t="str">
        <f t="shared" si="40"/>
        <v>Ja</v>
      </c>
      <c r="EA54" s="43" t="str">
        <f t="shared" si="40"/>
        <v>Ja</v>
      </c>
      <c r="EB54" s="43" t="str">
        <f t="shared" si="40"/>
        <v>Ja</v>
      </c>
      <c r="EC54" s="43" t="str">
        <f t="shared" si="40"/>
        <v>Ja</v>
      </c>
      <c r="ED54" s="43" t="str">
        <f t="shared" si="40"/>
        <v>Nee</v>
      </c>
    </row>
    <row r="55" spans="1:134" x14ac:dyDescent="0.3">
      <c r="A55" s="45"/>
      <c r="B55" s="47" t="s">
        <v>732</v>
      </c>
      <c r="C55" s="47" t="s">
        <v>502</v>
      </c>
      <c r="D55" s="45" t="s">
        <v>335</v>
      </c>
      <c r="E55" s="45" t="s">
        <v>330</v>
      </c>
      <c r="F55" s="45" t="s">
        <v>433</v>
      </c>
      <c r="G55" s="43" t="s">
        <v>495</v>
      </c>
      <c r="H55" s="43" t="s">
        <v>497</v>
      </c>
      <c r="I55" s="119" t="s">
        <v>498</v>
      </c>
      <c r="J55" s="119" t="s">
        <v>831</v>
      </c>
      <c r="K55" s="119" t="s">
        <v>850</v>
      </c>
      <c r="L55" s="50">
        <v>16</v>
      </c>
      <c r="M55" s="119"/>
      <c r="N55" s="119"/>
      <c r="O55" s="119"/>
      <c r="P55" s="129" t="s">
        <v>507</v>
      </c>
      <c r="Q55" s="43" t="str">
        <f t="shared" si="29"/>
        <v>Ja</v>
      </c>
      <c r="R55" s="43" t="str">
        <f t="shared" si="29"/>
        <v>Ja</v>
      </c>
      <c r="S55" s="43" t="str">
        <f t="shared" si="29"/>
        <v>Optie</v>
      </c>
      <c r="T55" s="43" t="str">
        <f t="shared" si="29"/>
        <v>Ja</v>
      </c>
      <c r="U55" s="43" t="str">
        <f t="shared" si="29"/>
        <v>Ja</v>
      </c>
      <c r="V55" s="43" t="str">
        <f t="shared" si="29"/>
        <v>Ja</v>
      </c>
      <c r="W55" s="43" t="str">
        <f t="shared" si="29"/>
        <v>Nee</v>
      </c>
      <c r="X55" s="43" t="str">
        <f t="shared" si="29"/>
        <v>Ja</v>
      </c>
      <c r="Y55" s="43" t="str">
        <f t="shared" si="29"/>
        <v>Nee</v>
      </c>
      <c r="Z55" s="43" t="str">
        <f t="shared" si="29"/>
        <v>Nee</v>
      </c>
      <c r="AA55" s="43" t="str">
        <f t="shared" si="30"/>
        <v>Optie</v>
      </c>
      <c r="AB55" s="43" t="str">
        <f t="shared" si="30"/>
        <v>Ja</v>
      </c>
      <c r="AC55" s="43" t="str">
        <f t="shared" si="30"/>
        <v>Ja</v>
      </c>
      <c r="AD55" s="43" t="str">
        <f t="shared" si="30"/>
        <v>Nee</v>
      </c>
      <c r="AE55" s="43" t="str">
        <f t="shared" si="30"/>
        <v>Ja</v>
      </c>
      <c r="AF55" s="43" t="str">
        <f t="shared" si="30"/>
        <v>Ja</v>
      </c>
      <c r="AG55" s="43" t="str">
        <f t="shared" si="30"/>
        <v>Optie</v>
      </c>
      <c r="AH55" s="43" t="str">
        <f t="shared" si="30"/>
        <v>Ja</v>
      </c>
      <c r="AI55" s="43" t="str">
        <f t="shared" si="30"/>
        <v>Ja</v>
      </c>
      <c r="AJ55" s="43" t="str">
        <f t="shared" si="30"/>
        <v>Nvt</v>
      </c>
      <c r="AK55" s="43" t="str">
        <f t="shared" si="30"/>
        <v>Nvt</v>
      </c>
      <c r="AL55" s="129" t="s">
        <v>878</v>
      </c>
      <c r="AM55" s="43" t="str">
        <f t="shared" si="31"/>
        <v>Ja</v>
      </c>
      <c r="AN55" s="43" t="str">
        <f t="shared" si="31"/>
        <v>Ja</v>
      </c>
      <c r="AO55" s="43" t="str">
        <f t="shared" si="31"/>
        <v>Optie</v>
      </c>
      <c r="AP55" s="43" t="str">
        <f t="shared" si="31"/>
        <v>Ja</v>
      </c>
      <c r="AQ55" s="43" t="str">
        <f t="shared" si="31"/>
        <v>Ja</v>
      </c>
      <c r="AR55" s="43" t="str">
        <f t="shared" si="31"/>
        <v>Ja</v>
      </c>
      <c r="AS55" s="43" t="str">
        <f t="shared" si="31"/>
        <v>Nee</v>
      </c>
      <c r="AT55" s="43" t="str">
        <f t="shared" si="31"/>
        <v>Ja</v>
      </c>
      <c r="AU55" s="43" t="str">
        <f t="shared" si="31"/>
        <v>Nee</v>
      </c>
      <c r="AV55" s="43" t="str">
        <f t="shared" si="31"/>
        <v>Nee</v>
      </c>
      <c r="AW55" s="43" t="str">
        <f t="shared" si="32"/>
        <v>Ja</v>
      </c>
      <c r="AX55" s="43" t="str">
        <f t="shared" si="32"/>
        <v>Ja</v>
      </c>
      <c r="AY55" s="43" t="str">
        <f t="shared" si="32"/>
        <v>Ja</v>
      </c>
      <c r="AZ55" s="43" t="str">
        <f t="shared" si="32"/>
        <v>Ja</v>
      </c>
      <c r="BA55" s="43" t="str">
        <f t="shared" si="32"/>
        <v>Ja</v>
      </c>
      <c r="BB55" s="43" t="str">
        <f t="shared" si="32"/>
        <v>Ja</v>
      </c>
      <c r="BC55" s="43" t="str">
        <f t="shared" si="32"/>
        <v>Ja</v>
      </c>
      <c r="BD55" s="43" t="str">
        <f t="shared" si="32"/>
        <v>Optie</v>
      </c>
      <c r="BE55" s="43" t="str">
        <f t="shared" si="32"/>
        <v>Ja</v>
      </c>
      <c r="BF55" s="43" t="str">
        <f t="shared" si="32"/>
        <v>Ja</v>
      </c>
      <c r="BG55" s="43" t="str">
        <f t="shared" si="33"/>
        <v>Nee</v>
      </c>
      <c r="BH55" s="43" t="str">
        <f t="shared" si="33"/>
        <v>Ja</v>
      </c>
      <c r="BI55" s="43" t="str">
        <f t="shared" si="33"/>
        <v>Nee</v>
      </c>
      <c r="BJ55" s="43" t="str">
        <f t="shared" si="33"/>
        <v>Nvt</v>
      </c>
      <c r="BK55" s="43" t="str">
        <f t="shared" si="33"/>
        <v>Nvt</v>
      </c>
      <c r="BL55" s="43" t="str">
        <f t="shared" si="33"/>
        <v>Nvt</v>
      </c>
      <c r="BM55" s="43" t="str">
        <f t="shared" si="33"/>
        <v>Nvt</v>
      </c>
      <c r="BN55" s="43" t="str">
        <f t="shared" si="33"/>
        <v>Nvt</v>
      </c>
      <c r="BO55" s="43" t="str">
        <f t="shared" si="33"/>
        <v>Nvt</v>
      </c>
      <c r="BP55" s="43" t="str">
        <f t="shared" si="33"/>
        <v>Nvt</v>
      </c>
      <c r="BQ55" s="43" t="str">
        <f t="shared" si="34"/>
        <v>Nvt</v>
      </c>
      <c r="BR55" s="43" t="str">
        <f t="shared" si="34"/>
        <v>Nvt</v>
      </c>
      <c r="BS55" s="43" t="str">
        <f t="shared" si="34"/>
        <v>Nvt</v>
      </c>
      <c r="BT55" s="43" t="str">
        <f t="shared" si="34"/>
        <v>Nvt</v>
      </c>
      <c r="BU55" s="43" t="str">
        <f t="shared" si="34"/>
        <v>Nvt</v>
      </c>
      <c r="BV55" s="43" t="str">
        <f t="shared" si="34"/>
        <v>Nvt</v>
      </c>
      <c r="BW55" s="43" t="str">
        <f t="shared" si="34"/>
        <v>Nvt</v>
      </c>
      <c r="BX55" s="43" t="str">
        <f t="shared" si="34"/>
        <v>Nvt</v>
      </c>
      <c r="BY55" s="43" t="str">
        <f t="shared" si="34"/>
        <v>Nvt</v>
      </c>
      <c r="BZ55" s="43" t="str">
        <f t="shared" si="34"/>
        <v>Nvt</v>
      </c>
      <c r="CA55" s="43" t="str">
        <f t="shared" si="35"/>
        <v>Nvt</v>
      </c>
      <c r="CB55" s="43" t="str">
        <f t="shared" si="35"/>
        <v>Ja</v>
      </c>
      <c r="CC55" s="43" t="str">
        <f t="shared" si="35"/>
        <v>Ja</v>
      </c>
      <c r="CD55" s="43" t="str">
        <f t="shared" si="35"/>
        <v>Ja</v>
      </c>
      <c r="CE55" s="43" t="str">
        <f t="shared" si="35"/>
        <v>Optie</v>
      </c>
      <c r="CF55" s="43" t="str">
        <f t="shared" si="35"/>
        <v>Ja</v>
      </c>
      <c r="CG55" s="43" t="str">
        <f t="shared" si="35"/>
        <v>Ja</v>
      </c>
      <c r="CH55" s="43" t="str">
        <f t="shared" si="35"/>
        <v>Ja</v>
      </c>
      <c r="CI55" s="43" t="str">
        <f t="shared" si="35"/>
        <v>Ja</v>
      </c>
      <c r="CJ55" s="43" t="str">
        <f t="shared" si="35"/>
        <v>Ja</v>
      </c>
      <c r="CK55" s="43" t="str">
        <f t="shared" si="36"/>
        <v>Optie</v>
      </c>
      <c r="CL55" s="43" t="str">
        <f t="shared" si="36"/>
        <v>Ja</v>
      </c>
      <c r="CM55" s="43" t="str">
        <f t="shared" si="36"/>
        <v>Ja</v>
      </c>
      <c r="CN55" s="43" t="str">
        <f t="shared" si="36"/>
        <v>Ja</v>
      </c>
      <c r="CO55" s="43" t="str">
        <f t="shared" si="36"/>
        <v>Optie</v>
      </c>
      <c r="CP55" s="43" t="str">
        <f t="shared" si="36"/>
        <v>Nee</v>
      </c>
      <c r="CQ55" s="43" t="str">
        <f t="shared" si="36"/>
        <v>Nvt</v>
      </c>
      <c r="CR55" s="43" t="str">
        <f t="shared" si="36"/>
        <v>Nvt</v>
      </c>
      <c r="CS55" s="43" t="str">
        <f t="shared" si="36"/>
        <v>Nvt</v>
      </c>
      <c r="CT55" s="43" t="str">
        <f t="shared" si="36"/>
        <v>Nvt</v>
      </c>
      <c r="CU55" s="43" t="str">
        <f t="shared" si="37"/>
        <v>Ja</v>
      </c>
      <c r="CV55" s="43" t="str">
        <f t="shared" si="37"/>
        <v>Ja</v>
      </c>
      <c r="CW55" s="43" t="str">
        <f t="shared" si="37"/>
        <v>Ja</v>
      </c>
      <c r="CX55" s="43" t="str">
        <f t="shared" si="37"/>
        <v>Optie</v>
      </c>
      <c r="CY55" s="43" t="str">
        <f t="shared" si="37"/>
        <v>Ja</v>
      </c>
      <c r="CZ55" s="43" t="str">
        <f t="shared" si="37"/>
        <v>Ja</v>
      </c>
      <c r="DA55" s="43" t="str">
        <f t="shared" si="37"/>
        <v>Ja</v>
      </c>
      <c r="DB55" s="43" t="str">
        <f t="shared" si="37"/>
        <v>Optie</v>
      </c>
      <c r="DC55" s="43" t="str">
        <f t="shared" si="37"/>
        <v>Ja</v>
      </c>
      <c r="DD55" s="43" t="str">
        <f t="shared" si="37"/>
        <v>Ja</v>
      </c>
      <c r="DE55" s="43" t="str">
        <f t="shared" si="38"/>
        <v>Optie</v>
      </c>
      <c r="DF55" s="43" t="str">
        <f t="shared" si="38"/>
        <v>Ja</v>
      </c>
      <c r="DG55" s="43" t="str">
        <f t="shared" si="38"/>
        <v>Ja</v>
      </c>
      <c r="DH55" s="43" t="str">
        <f t="shared" si="38"/>
        <v>Ja</v>
      </c>
      <c r="DI55" s="43" t="str">
        <f t="shared" si="38"/>
        <v>Ja</v>
      </c>
      <c r="DJ55" s="43" t="str">
        <f t="shared" si="38"/>
        <v>Ja</v>
      </c>
      <c r="DK55" s="43" t="str">
        <f t="shared" si="38"/>
        <v>Optie</v>
      </c>
      <c r="DL55" s="43" t="str">
        <f t="shared" si="38"/>
        <v>Optie</v>
      </c>
      <c r="DM55" s="43" t="str">
        <f t="shared" si="38"/>
        <v>Optie</v>
      </c>
      <c r="DN55" s="43" t="str">
        <f t="shared" si="38"/>
        <v>Optie</v>
      </c>
      <c r="DO55" s="43" t="str">
        <f t="shared" si="39"/>
        <v>Nee</v>
      </c>
      <c r="DP55" s="43" t="str">
        <f t="shared" si="39"/>
        <v>Optie</v>
      </c>
      <c r="DQ55" s="43" t="str">
        <f t="shared" si="39"/>
        <v>Ja</v>
      </c>
      <c r="DR55" s="43" t="str">
        <f t="shared" si="39"/>
        <v>Ja</v>
      </c>
      <c r="DS55" s="43" t="str">
        <f t="shared" si="39"/>
        <v>Ja</v>
      </c>
      <c r="DT55" s="43" t="str">
        <f t="shared" si="39"/>
        <v>Ja</v>
      </c>
      <c r="DU55" s="43" t="str">
        <f t="shared" si="39"/>
        <v>Optie</v>
      </c>
      <c r="DV55" s="43" t="str">
        <f t="shared" si="39"/>
        <v>Ja</v>
      </c>
      <c r="DW55" s="43" t="str">
        <f t="shared" si="39"/>
        <v>Ja</v>
      </c>
      <c r="DX55" s="43" t="str">
        <f t="shared" si="39"/>
        <v>Ja</v>
      </c>
      <c r="DY55" s="43" t="str">
        <f t="shared" si="40"/>
        <v>Ja</v>
      </c>
      <c r="DZ55" s="43" t="str">
        <f t="shared" si="40"/>
        <v>Ja</v>
      </c>
      <c r="EA55" s="43" t="str">
        <f t="shared" si="40"/>
        <v>Ja</v>
      </c>
      <c r="EB55" s="43" t="str">
        <f t="shared" si="40"/>
        <v>Ja</v>
      </c>
      <c r="EC55" s="43" t="str">
        <f t="shared" si="40"/>
        <v>Ja</v>
      </c>
      <c r="ED55" s="43" t="str">
        <f t="shared" si="40"/>
        <v>Nee</v>
      </c>
    </row>
    <row r="56" spans="1:134" x14ac:dyDescent="0.3">
      <c r="A56" s="45"/>
      <c r="B56" s="47" t="s">
        <v>732</v>
      </c>
      <c r="C56" s="47" t="s">
        <v>502</v>
      </c>
      <c r="D56" s="45" t="s">
        <v>335</v>
      </c>
      <c r="E56" s="45" t="s">
        <v>337</v>
      </c>
      <c r="F56" s="45" t="s">
        <v>433</v>
      </c>
      <c r="G56" s="43" t="s">
        <v>495</v>
      </c>
      <c r="H56" s="43" t="s">
        <v>497</v>
      </c>
      <c r="I56" s="119" t="s">
        <v>498</v>
      </c>
      <c r="J56" s="119" t="s">
        <v>833</v>
      </c>
      <c r="K56" s="119" t="s">
        <v>851</v>
      </c>
      <c r="L56" s="50">
        <v>24</v>
      </c>
      <c r="M56" s="119"/>
      <c r="N56" s="119"/>
      <c r="O56" s="119"/>
      <c r="P56" s="129" t="s">
        <v>507</v>
      </c>
      <c r="Q56" s="43" t="str">
        <f t="shared" si="29"/>
        <v>Ja</v>
      </c>
      <c r="R56" s="43" t="str">
        <f t="shared" si="29"/>
        <v>Ja</v>
      </c>
      <c r="S56" s="43" t="str">
        <f t="shared" si="29"/>
        <v>Optie</v>
      </c>
      <c r="T56" s="43" t="str">
        <f t="shared" si="29"/>
        <v>Ja</v>
      </c>
      <c r="U56" s="43" t="str">
        <f t="shared" si="29"/>
        <v>Ja</v>
      </c>
      <c r="V56" s="43" t="str">
        <f t="shared" si="29"/>
        <v>Ja</v>
      </c>
      <c r="W56" s="43" t="str">
        <f t="shared" si="29"/>
        <v>Nee</v>
      </c>
      <c r="X56" s="43" t="str">
        <f t="shared" si="29"/>
        <v>Ja</v>
      </c>
      <c r="Y56" s="43" t="str">
        <f t="shared" si="29"/>
        <v>Nee</v>
      </c>
      <c r="Z56" s="43" t="str">
        <f t="shared" si="29"/>
        <v>Nee</v>
      </c>
      <c r="AA56" s="43" t="str">
        <f t="shared" si="30"/>
        <v>Optie</v>
      </c>
      <c r="AB56" s="43" t="str">
        <f t="shared" si="30"/>
        <v>Ja</v>
      </c>
      <c r="AC56" s="43" t="str">
        <f t="shared" si="30"/>
        <v>Ja</v>
      </c>
      <c r="AD56" s="43" t="str">
        <f t="shared" si="30"/>
        <v>Nee</v>
      </c>
      <c r="AE56" s="43" t="str">
        <f t="shared" si="30"/>
        <v>Ja</v>
      </c>
      <c r="AF56" s="43" t="str">
        <f t="shared" si="30"/>
        <v>Ja</v>
      </c>
      <c r="AG56" s="43" t="str">
        <f t="shared" si="30"/>
        <v>Optie</v>
      </c>
      <c r="AH56" s="43" t="str">
        <f t="shared" si="30"/>
        <v>Ja</v>
      </c>
      <c r="AI56" s="43" t="str">
        <f t="shared" si="30"/>
        <v>Ja</v>
      </c>
      <c r="AJ56" s="43" t="str">
        <f t="shared" si="30"/>
        <v>Nvt</v>
      </c>
      <c r="AK56" s="43" t="str">
        <f t="shared" si="30"/>
        <v>Nvt</v>
      </c>
      <c r="AL56" s="129" t="s">
        <v>878</v>
      </c>
      <c r="AM56" s="43" t="str">
        <f t="shared" si="31"/>
        <v>Ja</v>
      </c>
      <c r="AN56" s="43" t="str">
        <f t="shared" si="31"/>
        <v>Ja</v>
      </c>
      <c r="AO56" s="43" t="str">
        <f t="shared" si="31"/>
        <v>Optie</v>
      </c>
      <c r="AP56" s="43" t="str">
        <f t="shared" si="31"/>
        <v>Ja</v>
      </c>
      <c r="AQ56" s="43" t="str">
        <f t="shared" si="31"/>
        <v>Ja</v>
      </c>
      <c r="AR56" s="43" t="str">
        <f t="shared" si="31"/>
        <v>Ja</v>
      </c>
      <c r="AS56" s="43" t="str">
        <f t="shared" si="31"/>
        <v>Nee</v>
      </c>
      <c r="AT56" s="43" t="str">
        <f t="shared" si="31"/>
        <v>Ja</v>
      </c>
      <c r="AU56" s="43" t="str">
        <f t="shared" si="31"/>
        <v>Nee</v>
      </c>
      <c r="AV56" s="43" t="str">
        <f t="shared" si="31"/>
        <v>Nee</v>
      </c>
      <c r="AW56" s="43" t="str">
        <f t="shared" si="32"/>
        <v>Ja</v>
      </c>
      <c r="AX56" s="43" t="str">
        <f t="shared" si="32"/>
        <v>Ja</v>
      </c>
      <c r="AY56" s="43" t="str">
        <f t="shared" si="32"/>
        <v>Ja</v>
      </c>
      <c r="AZ56" s="43" t="str">
        <f t="shared" si="32"/>
        <v>Ja</v>
      </c>
      <c r="BA56" s="43" t="str">
        <f t="shared" si="32"/>
        <v>Ja</v>
      </c>
      <c r="BB56" s="43" t="str">
        <f t="shared" si="32"/>
        <v>Ja</v>
      </c>
      <c r="BC56" s="43" t="str">
        <f t="shared" si="32"/>
        <v>Ja</v>
      </c>
      <c r="BD56" s="43" t="str">
        <f t="shared" si="32"/>
        <v>Optie</v>
      </c>
      <c r="BE56" s="43" t="str">
        <f t="shared" si="32"/>
        <v>Ja</v>
      </c>
      <c r="BF56" s="43" t="str">
        <f t="shared" si="32"/>
        <v>Ja</v>
      </c>
      <c r="BG56" s="43" t="str">
        <f t="shared" si="33"/>
        <v>Nee</v>
      </c>
      <c r="BH56" s="43" t="str">
        <f t="shared" si="33"/>
        <v>Ja</v>
      </c>
      <c r="BI56" s="43" t="str">
        <f t="shared" si="33"/>
        <v>Nee</v>
      </c>
      <c r="BJ56" s="43" t="str">
        <f t="shared" si="33"/>
        <v>Nvt</v>
      </c>
      <c r="BK56" s="43" t="str">
        <f t="shared" si="33"/>
        <v>Nvt</v>
      </c>
      <c r="BL56" s="43" t="str">
        <f t="shared" si="33"/>
        <v>Nvt</v>
      </c>
      <c r="BM56" s="43" t="str">
        <f t="shared" si="33"/>
        <v>Nvt</v>
      </c>
      <c r="BN56" s="43" t="str">
        <f t="shared" si="33"/>
        <v>Nvt</v>
      </c>
      <c r="BO56" s="43" t="str">
        <f t="shared" si="33"/>
        <v>Nvt</v>
      </c>
      <c r="BP56" s="43" t="str">
        <f t="shared" si="33"/>
        <v>Nvt</v>
      </c>
      <c r="BQ56" s="43" t="str">
        <f t="shared" si="34"/>
        <v>Nvt</v>
      </c>
      <c r="BR56" s="43" t="str">
        <f t="shared" si="34"/>
        <v>Nvt</v>
      </c>
      <c r="BS56" s="43" t="str">
        <f t="shared" si="34"/>
        <v>Nvt</v>
      </c>
      <c r="BT56" s="43" t="str">
        <f t="shared" si="34"/>
        <v>Nvt</v>
      </c>
      <c r="BU56" s="43" t="str">
        <f t="shared" si="34"/>
        <v>Nvt</v>
      </c>
      <c r="BV56" s="43" t="str">
        <f t="shared" si="34"/>
        <v>Nvt</v>
      </c>
      <c r="BW56" s="43" t="str">
        <f t="shared" si="34"/>
        <v>Nvt</v>
      </c>
      <c r="BX56" s="43" t="str">
        <f t="shared" si="34"/>
        <v>Nvt</v>
      </c>
      <c r="BY56" s="43" t="str">
        <f t="shared" si="34"/>
        <v>Nvt</v>
      </c>
      <c r="BZ56" s="43" t="str">
        <f t="shared" si="34"/>
        <v>Nvt</v>
      </c>
      <c r="CA56" s="43" t="str">
        <f t="shared" si="35"/>
        <v>Nvt</v>
      </c>
      <c r="CB56" s="43" t="str">
        <f t="shared" si="35"/>
        <v>Ja</v>
      </c>
      <c r="CC56" s="43" t="str">
        <f t="shared" si="35"/>
        <v>Ja</v>
      </c>
      <c r="CD56" s="43" t="str">
        <f t="shared" si="35"/>
        <v>Ja</v>
      </c>
      <c r="CE56" s="43" t="str">
        <f t="shared" si="35"/>
        <v>Optie</v>
      </c>
      <c r="CF56" s="43" t="str">
        <f t="shared" si="35"/>
        <v>Ja</v>
      </c>
      <c r="CG56" s="43" t="str">
        <f t="shared" si="35"/>
        <v>Ja</v>
      </c>
      <c r="CH56" s="43" t="str">
        <f t="shared" si="35"/>
        <v>Ja</v>
      </c>
      <c r="CI56" s="43" t="str">
        <f t="shared" si="35"/>
        <v>Ja</v>
      </c>
      <c r="CJ56" s="43" t="str">
        <f t="shared" si="35"/>
        <v>Ja</v>
      </c>
      <c r="CK56" s="43" t="str">
        <f t="shared" si="36"/>
        <v>Optie</v>
      </c>
      <c r="CL56" s="43" t="str">
        <f t="shared" si="36"/>
        <v>Ja</v>
      </c>
      <c r="CM56" s="43" t="str">
        <f t="shared" si="36"/>
        <v>Ja</v>
      </c>
      <c r="CN56" s="43" t="str">
        <f t="shared" si="36"/>
        <v>Ja</v>
      </c>
      <c r="CO56" s="43" t="str">
        <f t="shared" si="36"/>
        <v>Optie</v>
      </c>
      <c r="CP56" s="43" t="str">
        <f t="shared" si="36"/>
        <v>Nee</v>
      </c>
      <c r="CQ56" s="43" t="str">
        <f t="shared" si="36"/>
        <v>Nvt</v>
      </c>
      <c r="CR56" s="43" t="str">
        <f t="shared" si="36"/>
        <v>Nvt</v>
      </c>
      <c r="CS56" s="43" t="str">
        <f t="shared" si="36"/>
        <v>Nvt</v>
      </c>
      <c r="CT56" s="43" t="str">
        <f t="shared" si="36"/>
        <v>Nvt</v>
      </c>
      <c r="CU56" s="43" t="str">
        <f t="shared" si="37"/>
        <v>Ja</v>
      </c>
      <c r="CV56" s="43" t="str">
        <f t="shared" si="37"/>
        <v>Ja</v>
      </c>
      <c r="CW56" s="43" t="str">
        <f t="shared" si="37"/>
        <v>Ja</v>
      </c>
      <c r="CX56" s="43" t="str">
        <f t="shared" si="37"/>
        <v>Optie</v>
      </c>
      <c r="CY56" s="43" t="str">
        <f t="shared" si="37"/>
        <v>Ja</v>
      </c>
      <c r="CZ56" s="43" t="str">
        <f t="shared" si="37"/>
        <v>Ja</v>
      </c>
      <c r="DA56" s="43" t="str">
        <f t="shared" si="37"/>
        <v>Ja</v>
      </c>
      <c r="DB56" s="43" t="str">
        <f t="shared" si="37"/>
        <v>Optie</v>
      </c>
      <c r="DC56" s="43" t="str">
        <f t="shared" si="37"/>
        <v>Ja</v>
      </c>
      <c r="DD56" s="43" t="str">
        <f t="shared" si="37"/>
        <v>Ja</v>
      </c>
      <c r="DE56" s="43" t="str">
        <f t="shared" si="38"/>
        <v>Optie</v>
      </c>
      <c r="DF56" s="43" t="str">
        <f t="shared" si="38"/>
        <v>Ja</v>
      </c>
      <c r="DG56" s="43" t="str">
        <f t="shared" si="38"/>
        <v>Ja</v>
      </c>
      <c r="DH56" s="43" t="str">
        <f t="shared" si="38"/>
        <v>Ja</v>
      </c>
      <c r="DI56" s="43" t="str">
        <f t="shared" si="38"/>
        <v>Ja</v>
      </c>
      <c r="DJ56" s="43" t="str">
        <f t="shared" si="38"/>
        <v>Ja</v>
      </c>
      <c r="DK56" s="43" t="str">
        <f t="shared" si="38"/>
        <v>Optie</v>
      </c>
      <c r="DL56" s="43" t="str">
        <f t="shared" si="38"/>
        <v>Optie</v>
      </c>
      <c r="DM56" s="43" t="str">
        <f t="shared" si="38"/>
        <v>Optie</v>
      </c>
      <c r="DN56" s="43" t="str">
        <f t="shared" si="38"/>
        <v>Optie</v>
      </c>
      <c r="DO56" s="43" t="str">
        <f t="shared" si="39"/>
        <v>Nee</v>
      </c>
      <c r="DP56" s="43" t="str">
        <f t="shared" si="39"/>
        <v>Optie</v>
      </c>
      <c r="DQ56" s="43" t="str">
        <f t="shared" si="39"/>
        <v>Ja</v>
      </c>
      <c r="DR56" s="43" t="str">
        <f t="shared" si="39"/>
        <v>Ja</v>
      </c>
      <c r="DS56" s="43" t="str">
        <f t="shared" si="39"/>
        <v>Ja</v>
      </c>
      <c r="DT56" s="43" t="str">
        <f t="shared" si="39"/>
        <v>Ja</v>
      </c>
      <c r="DU56" s="43" t="str">
        <f t="shared" si="39"/>
        <v>Optie</v>
      </c>
      <c r="DV56" s="43" t="str">
        <f t="shared" si="39"/>
        <v>Ja</v>
      </c>
      <c r="DW56" s="43" t="str">
        <f t="shared" si="39"/>
        <v>Ja</v>
      </c>
      <c r="DX56" s="43" t="str">
        <f t="shared" si="39"/>
        <v>Ja</v>
      </c>
      <c r="DY56" s="43" t="str">
        <f t="shared" si="40"/>
        <v>Ja</v>
      </c>
      <c r="DZ56" s="43" t="str">
        <f t="shared" si="40"/>
        <v>Ja</v>
      </c>
      <c r="EA56" s="43" t="str">
        <f t="shared" si="40"/>
        <v>Ja</v>
      </c>
      <c r="EB56" s="43" t="str">
        <f t="shared" si="40"/>
        <v>Ja</v>
      </c>
      <c r="EC56" s="43" t="str">
        <f t="shared" si="40"/>
        <v>Ja</v>
      </c>
      <c r="ED56" s="43" t="str">
        <f t="shared" si="40"/>
        <v>Nee</v>
      </c>
    </row>
    <row r="57" spans="1:134" x14ac:dyDescent="0.3">
      <c r="A57" s="45"/>
      <c r="B57" s="47" t="s">
        <v>731</v>
      </c>
      <c r="C57" s="47" t="s">
        <v>502</v>
      </c>
      <c r="D57" s="45" t="s">
        <v>337</v>
      </c>
      <c r="E57" s="45" t="s">
        <v>329</v>
      </c>
      <c r="F57" s="45" t="s">
        <v>337</v>
      </c>
      <c r="G57" s="43" t="s">
        <v>495</v>
      </c>
      <c r="H57" s="43" t="s">
        <v>497</v>
      </c>
      <c r="I57" s="119" t="s">
        <v>496</v>
      </c>
      <c r="J57" s="119" t="s">
        <v>830</v>
      </c>
      <c r="K57" s="119" t="s">
        <v>844</v>
      </c>
      <c r="L57" s="50">
        <v>11</v>
      </c>
      <c r="M57" s="119"/>
      <c r="N57" s="119"/>
      <c r="O57" s="119"/>
      <c r="P57" s="129" t="s">
        <v>507</v>
      </c>
      <c r="Q57" s="43" t="str">
        <f t="shared" si="29"/>
        <v>Ja</v>
      </c>
      <c r="R57" s="43" t="str">
        <f t="shared" si="29"/>
        <v>Ja</v>
      </c>
      <c r="S57" s="43" t="str">
        <f t="shared" si="29"/>
        <v>Optie</v>
      </c>
      <c r="T57" s="43" t="str">
        <f t="shared" si="29"/>
        <v>Ja</v>
      </c>
      <c r="U57" s="43" t="str">
        <f t="shared" si="29"/>
        <v>Ja</v>
      </c>
      <c r="V57" s="43" t="str">
        <f t="shared" si="29"/>
        <v>Ja</v>
      </c>
      <c r="W57" s="43" t="str">
        <f t="shared" si="29"/>
        <v>Nee</v>
      </c>
      <c r="X57" s="43" t="str">
        <f t="shared" si="29"/>
        <v>Ja</v>
      </c>
      <c r="Y57" s="43" t="str">
        <f t="shared" si="29"/>
        <v>Nee</v>
      </c>
      <c r="Z57" s="43" t="str">
        <f t="shared" si="29"/>
        <v>Nee</v>
      </c>
      <c r="AA57" s="43" t="str">
        <f t="shared" si="30"/>
        <v>Optie</v>
      </c>
      <c r="AB57" s="43" t="str">
        <f t="shared" si="30"/>
        <v>Ja</v>
      </c>
      <c r="AC57" s="43" t="str">
        <f t="shared" si="30"/>
        <v>Ja</v>
      </c>
      <c r="AD57" s="43" t="str">
        <f t="shared" si="30"/>
        <v>Nee</v>
      </c>
      <c r="AE57" s="43" t="str">
        <f t="shared" si="30"/>
        <v>Ja</v>
      </c>
      <c r="AF57" s="43" t="str">
        <f t="shared" si="30"/>
        <v>Ja</v>
      </c>
      <c r="AG57" s="43" t="str">
        <f t="shared" si="30"/>
        <v>Optie</v>
      </c>
      <c r="AH57" s="43" t="str">
        <f t="shared" si="30"/>
        <v>Ja</v>
      </c>
      <c r="AI57" s="43" t="str">
        <f t="shared" si="30"/>
        <v>Ja</v>
      </c>
      <c r="AJ57" s="43" t="str">
        <f t="shared" si="30"/>
        <v>Nvt</v>
      </c>
      <c r="AK57" s="43" t="str">
        <f t="shared" si="30"/>
        <v>Nvt</v>
      </c>
      <c r="AL57" s="129" t="s">
        <v>878</v>
      </c>
      <c r="AM57" s="43" t="str">
        <f t="shared" si="31"/>
        <v>Ja</v>
      </c>
      <c r="AN57" s="43" t="str">
        <f t="shared" si="31"/>
        <v>Ja</v>
      </c>
      <c r="AO57" s="43" t="str">
        <f t="shared" si="31"/>
        <v>Optie</v>
      </c>
      <c r="AP57" s="43" t="str">
        <f t="shared" si="31"/>
        <v>Ja</v>
      </c>
      <c r="AQ57" s="43" t="str">
        <f t="shared" si="31"/>
        <v>Ja</v>
      </c>
      <c r="AR57" s="43" t="str">
        <f t="shared" si="31"/>
        <v>Ja</v>
      </c>
      <c r="AS57" s="43" t="str">
        <f t="shared" si="31"/>
        <v>Nee</v>
      </c>
      <c r="AT57" s="43" t="str">
        <f t="shared" si="31"/>
        <v>Ja</v>
      </c>
      <c r="AU57" s="43" t="str">
        <f t="shared" si="31"/>
        <v>Nee</v>
      </c>
      <c r="AV57" s="43" t="str">
        <f t="shared" si="31"/>
        <v>Nee</v>
      </c>
      <c r="AW57" s="43" t="str">
        <f t="shared" si="32"/>
        <v>Ja</v>
      </c>
      <c r="AX57" s="43" t="str">
        <f t="shared" si="32"/>
        <v>Ja</v>
      </c>
      <c r="AY57" s="43" t="str">
        <f t="shared" si="32"/>
        <v>Ja</v>
      </c>
      <c r="AZ57" s="43" t="str">
        <f t="shared" si="32"/>
        <v>Ja</v>
      </c>
      <c r="BA57" s="43" t="str">
        <f t="shared" si="32"/>
        <v>Ja</v>
      </c>
      <c r="BB57" s="43" t="str">
        <f t="shared" si="32"/>
        <v>Nee</v>
      </c>
      <c r="BC57" s="43" t="str">
        <f t="shared" si="32"/>
        <v>Ja</v>
      </c>
      <c r="BD57" s="43" t="str">
        <f t="shared" si="32"/>
        <v>Optie</v>
      </c>
      <c r="BE57" s="43" t="str">
        <f t="shared" si="32"/>
        <v>Ja</v>
      </c>
      <c r="BF57" s="43" t="str">
        <f t="shared" si="32"/>
        <v>Ja</v>
      </c>
      <c r="BG57" s="43" t="str">
        <f t="shared" si="33"/>
        <v>Nee</v>
      </c>
      <c r="BH57" s="43" t="str">
        <f t="shared" si="33"/>
        <v>Ja</v>
      </c>
      <c r="BI57" s="43" t="str">
        <f t="shared" si="33"/>
        <v>Nee</v>
      </c>
      <c r="BJ57" s="43" t="str">
        <f t="shared" si="33"/>
        <v>Nvt</v>
      </c>
      <c r="BK57" s="43" t="str">
        <f t="shared" si="33"/>
        <v>Nvt</v>
      </c>
      <c r="BL57" s="43" t="str">
        <f t="shared" si="33"/>
        <v>Nvt</v>
      </c>
      <c r="BM57" s="43" t="str">
        <f t="shared" si="33"/>
        <v>Nvt</v>
      </c>
      <c r="BN57" s="43" t="str">
        <f t="shared" si="33"/>
        <v>Nvt</v>
      </c>
      <c r="BO57" s="43" t="str">
        <f t="shared" si="33"/>
        <v>Nvt</v>
      </c>
      <c r="BP57" s="43" t="str">
        <f t="shared" si="33"/>
        <v>Nvt</v>
      </c>
      <c r="BQ57" s="43" t="str">
        <f t="shared" si="34"/>
        <v>Nvt</v>
      </c>
      <c r="BR57" s="43" t="str">
        <f t="shared" si="34"/>
        <v>Nvt</v>
      </c>
      <c r="BS57" s="43" t="str">
        <f t="shared" si="34"/>
        <v>Nvt</v>
      </c>
      <c r="BT57" s="43" t="str">
        <f t="shared" si="34"/>
        <v>Nvt</v>
      </c>
      <c r="BU57" s="43" t="str">
        <f t="shared" si="34"/>
        <v>Nvt</v>
      </c>
      <c r="BV57" s="43" t="str">
        <f t="shared" si="34"/>
        <v>Nvt</v>
      </c>
      <c r="BW57" s="43" t="str">
        <f t="shared" si="34"/>
        <v>Nvt</v>
      </c>
      <c r="BX57" s="43" t="str">
        <f t="shared" si="34"/>
        <v>Nvt</v>
      </c>
      <c r="BY57" s="43" t="str">
        <f t="shared" si="34"/>
        <v>Nvt</v>
      </c>
      <c r="BZ57" s="43" t="str">
        <f t="shared" si="34"/>
        <v>Nvt</v>
      </c>
      <c r="CA57" s="43" t="str">
        <f t="shared" si="35"/>
        <v>Nvt</v>
      </c>
      <c r="CB57" s="43" t="str">
        <f t="shared" si="35"/>
        <v>Ja</v>
      </c>
      <c r="CC57" s="43" t="str">
        <f t="shared" si="35"/>
        <v>Ja</v>
      </c>
      <c r="CD57" s="43" t="str">
        <f t="shared" si="35"/>
        <v>Ja</v>
      </c>
      <c r="CE57" s="43" t="str">
        <f t="shared" si="35"/>
        <v>Nee</v>
      </c>
      <c r="CF57" s="43" t="str">
        <f t="shared" si="35"/>
        <v>Nvt</v>
      </c>
      <c r="CG57" s="43" t="str">
        <f t="shared" si="35"/>
        <v>Nvt</v>
      </c>
      <c r="CH57" s="43" t="str">
        <f t="shared" si="35"/>
        <v>Nvt</v>
      </c>
      <c r="CI57" s="43" t="str">
        <f t="shared" si="35"/>
        <v>Nvt</v>
      </c>
      <c r="CJ57" s="43" t="str">
        <f t="shared" si="35"/>
        <v>Nvt</v>
      </c>
      <c r="CK57" s="43" t="str">
        <f t="shared" si="36"/>
        <v>Nee</v>
      </c>
      <c r="CL57" s="43" t="str">
        <f t="shared" si="36"/>
        <v>Nvt</v>
      </c>
      <c r="CM57" s="43" t="str">
        <f t="shared" si="36"/>
        <v>Nee</v>
      </c>
      <c r="CN57" s="43" t="str">
        <f t="shared" si="36"/>
        <v>Nvt</v>
      </c>
      <c r="CO57" s="43" t="str">
        <f t="shared" si="36"/>
        <v>Nee</v>
      </c>
      <c r="CP57" s="43" t="str">
        <f t="shared" si="36"/>
        <v>Nee</v>
      </c>
      <c r="CQ57" s="43" t="str">
        <f t="shared" si="36"/>
        <v>Nvt</v>
      </c>
      <c r="CR57" s="43" t="str">
        <f t="shared" si="36"/>
        <v>Nvt</v>
      </c>
      <c r="CS57" s="43" t="str">
        <f t="shared" si="36"/>
        <v>Nvt</v>
      </c>
      <c r="CT57" s="43" t="str">
        <f t="shared" si="36"/>
        <v>Nvt</v>
      </c>
      <c r="CU57" s="43" t="str">
        <f t="shared" si="37"/>
        <v>Nee</v>
      </c>
      <c r="CV57" s="43" t="str">
        <f t="shared" si="37"/>
        <v>Nvt</v>
      </c>
      <c r="CW57" s="43" t="str">
        <f t="shared" si="37"/>
        <v>Nvt</v>
      </c>
      <c r="CX57" s="43" t="str">
        <f t="shared" si="37"/>
        <v>Nvt</v>
      </c>
      <c r="CY57" s="43" t="str">
        <f t="shared" si="37"/>
        <v>Nvt</v>
      </c>
      <c r="CZ57" s="43" t="str">
        <f t="shared" si="37"/>
        <v>Nvt</v>
      </c>
      <c r="DA57" s="43" t="str">
        <f t="shared" si="37"/>
        <v>Nvt</v>
      </c>
      <c r="DB57" s="43" t="str">
        <f t="shared" si="37"/>
        <v>Nee</v>
      </c>
      <c r="DC57" s="43" t="str">
        <f t="shared" si="37"/>
        <v>Nvt</v>
      </c>
      <c r="DD57" s="43" t="str">
        <f t="shared" si="37"/>
        <v>Nvt</v>
      </c>
      <c r="DE57" s="43" t="str">
        <f t="shared" si="38"/>
        <v>Nvt</v>
      </c>
      <c r="DF57" s="43" t="str">
        <f t="shared" si="38"/>
        <v>Ja</v>
      </c>
      <c r="DG57" s="43" t="str">
        <f t="shared" si="38"/>
        <v>Ja</v>
      </c>
      <c r="DH57" s="43" t="str">
        <f t="shared" si="38"/>
        <v>Ja</v>
      </c>
      <c r="DI57" s="43" t="str">
        <f t="shared" si="38"/>
        <v>Ja</v>
      </c>
      <c r="DJ57" s="43" t="str">
        <f t="shared" si="38"/>
        <v>Ja</v>
      </c>
      <c r="DK57" s="43" t="str">
        <f t="shared" si="38"/>
        <v>Optie</v>
      </c>
      <c r="DL57" s="43" t="str">
        <f t="shared" si="38"/>
        <v>Optie</v>
      </c>
      <c r="DM57" s="43" t="str">
        <f t="shared" si="38"/>
        <v>Optie</v>
      </c>
      <c r="DN57" s="43" t="str">
        <f t="shared" si="38"/>
        <v>Optie</v>
      </c>
      <c r="DO57" s="43" t="str">
        <f t="shared" si="39"/>
        <v>Nee</v>
      </c>
      <c r="DP57" s="43" t="str">
        <f t="shared" si="39"/>
        <v>Optie</v>
      </c>
      <c r="DQ57" s="43" t="str">
        <f t="shared" si="39"/>
        <v>Ja</v>
      </c>
      <c r="DR57" s="43" t="str">
        <f t="shared" si="39"/>
        <v>Ja</v>
      </c>
      <c r="DS57" s="43" t="str">
        <f t="shared" si="39"/>
        <v>Ja</v>
      </c>
      <c r="DT57" s="43" t="str">
        <f t="shared" si="39"/>
        <v>Ja</v>
      </c>
      <c r="DU57" s="43" t="str">
        <f t="shared" si="39"/>
        <v>Optie</v>
      </c>
      <c r="DV57" s="43" t="str">
        <f t="shared" si="39"/>
        <v>Ja</v>
      </c>
      <c r="DW57" s="43" t="str">
        <f t="shared" si="39"/>
        <v>Ja</v>
      </c>
      <c r="DX57" s="43" t="str">
        <f t="shared" si="39"/>
        <v>Ja</v>
      </c>
      <c r="DY57" s="43" t="str">
        <f t="shared" si="40"/>
        <v>Ja</v>
      </c>
      <c r="DZ57" s="43" t="str">
        <f t="shared" si="40"/>
        <v>Ja</v>
      </c>
      <c r="EA57" s="43" t="str">
        <f t="shared" si="40"/>
        <v>Ja</v>
      </c>
      <c r="EB57" s="43" t="str">
        <f t="shared" si="40"/>
        <v>Ja</v>
      </c>
      <c r="EC57" s="43" t="str">
        <f t="shared" si="40"/>
        <v>Ja</v>
      </c>
      <c r="ED57" s="43" t="str">
        <f t="shared" si="40"/>
        <v>Nee</v>
      </c>
    </row>
    <row r="58" spans="1:134" x14ac:dyDescent="0.3">
      <c r="A58" s="45"/>
      <c r="B58" s="47" t="s">
        <v>731</v>
      </c>
      <c r="C58" s="47" t="s">
        <v>502</v>
      </c>
      <c r="D58" s="45" t="s">
        <v>337</v>
      </c>
      <c r="E58" s="45" t="s">
        <v>330</v>
      </c>
      <c r="F58" s="45" t="s">
        <v>337</v>
      </c>
      <c r="G58" s="43" t="s">
        <v>495</v>
      </c>
      <c r="H58" s="43" t="s">
        <v>497</v>
      </c>
      <c r="I58" s="119" t="s">
        <v>496</v>
      </c>
      <c r="J58" s="119" t="s">
        <v>832</v>
      </c>
      <c r="K58" s="119" t="s">
        <v>845</v>
      </c>
      <c r="L58" s="50">
        <v>19</v>
      </c>
      <c r="M58" s="119"/>
      <c r="N58" s="119"/>
      <c r="O58" s="119"/>
      <c r="P58" s="129" t="s">
        <v>507</v>
      </c>
      <c r="Q58" s="43" t="str">
        <f t="shared" si="29"/>
        <v>Ja</v>
      </c>
      <c r="R58" s="43" t="str">
        <f t="shared" si="29"/>
        <v>Ja</v>
      </c>
      <c r="S58" s="43" t="str">
        <f t="shared" si="29"/>
        <v>Optie</v>
      </c>
      <c r="T58" s="43" t="str">
        <f t="shared" si="29"/>
        <v>Ja</v>
      </c>
      <c r="U58" s="43" t="str">
        <f t="shared" si="29"/>
        <v>Ja</v>
      </c>
      <c r="V58" s="43" t="str">
        <f t="shared" si="29"/>
        <v>Ja</v>
      </c>
      <c r="W58" s="43" t="str">
        <f t="shared" si="29"/>
        <v>Nee</v>
      </c>
      <c r="X58" s="43" t="str">
        <f t="shared" si="29"/>
        <v>Ja</v>
      </c>
      <c r="Y58" s="43" t="str">
        <f t="shared" si="29"/>
        <v>Nee</v>
      </c>
      <c r="Z58" s="43" t="str">
        <f t="shared" si="29"/>
        <v>Nee</v>
      </c>
      <c r="AA58" s="43" t="str">
        <f t="shared" si="30"/>
        <v>Optie</v>
      </c>
      <c r="AB58" s="43" t="str">
        <f t="shared" si="30"/>
        <v>Ja</v>
      </c>
      <c r="AC58" s="43" t="str">
        <f t="shared" si="30"/>
        <v>Ja</v>
      </c>
      <c r="AD58" s="43" t="str">
        <f t="shared" si="30"/>
        <v>Nee</v>
      </c>
      <c r="AE58" s="43" t="str">
        <f t="shared" si="30"/>
        <v>Ja</v>
      </c>
      <c r="AF58" s="43" t="str">
        <f t="shared" si="30"/>
        <v>Ja</v>
      </c>
      <c r="AG58" s="43" t="str">
        <f t="shared" si="30"/>
        <v>Optie</v>
      </c>
      <c r="AH58" s="43" t="str">
        <f t="shared" si="30"/>
        <v>Ja</v>
      </c>
      <c r="AI58" s="43" t="str">
        <f t="shared" si="30"/>
        <v>Ja</v>
      </c>
      <c r="AJ58" s="43" t="str">
        <f t="shared" si="30"/>
        <v>Nvt</v>
      </c>
      <c r="AK58" s="43" t="str">
        <f t="shared" si="30"/>
        <v>Nvt</v>
      </c>
      <c r="AL58" s="129" t="s">
        <v>878</v>
      </c>
      <c r="AM58" s="43" t="str">
        <f t="shared" si="31"/>
        <v>Ja</v>
      </c>
      <c r="AN58" s="43" t="str">
        <f t="shared" si="31"/>
        <v>Ja</v>
      </c>
      <c r="AO58" s="43" t="str">
        <f t="shared" si="31"/>
        <v>Optie</v>
      </c>
      <c r="AP58" s="43" t="str">
        <f t="shared" si="31"/>
        <v>Ja</v>
      </c>
      <c r="AQ58" s="43" t="str">
        <f t="shared" si="31"/>
        <v>Ja</v>
      </c>
      <c r="AR58" s="43" t="str">
        <f t="shared" si="31"/>
        <v>Ja</v>
      </c>
      <c r="AS58" s="43" t="str">
        <f t="shared" si="31"/>
        <v>Nee</v>
      </c>
      <c r="AT58" s="43" t="str">
        <f t="shared" si="31"/>
        <v>Ja</v>
      </c>
      <c r="AU58" s="43" t="str">
        <f t="shared" si="31"/>
        <v>Nee</v>
      </c>
      <c r="AV58" s="43" t="str">
        <f t="shared" si="31"/>
        <v>Nee</v>
      </c>
      <c r="AW58" s="43" t="str">
        <f t="shared" si="32"/>
        <v>Ja</v>
      </c>
      <c r="AX58" s="43" t="str">
        <f t="shared" si="32"/>
        <v>Ja</v>
      </c>
      <c r="AY58" s="43" t="str">
        <f t="shared" si="32"/>
        <v>Ja</v>
      </c>
      <c r="AZ58" s="43" t="str">
        <f t="shared" si="32"/>
        <v>Ja</v>
      </c>
      <c r="BA58" s="43" t="str">
        <f t="shared" si="32"/>
        <v>Ja</v>
      </c>
      <c r="BB58" s="43" t="str">
        <f t="shared" si="32"/>
        <v>Nee</v>
      </c>
      <c r="BC58" s="43" t="str">
        <f t="shared" si="32"/>
        <v>Ja</v>
      </c>
      <c r="BD58" s="43" t="str">
        <f t="shared" si="32"/>
        <v>Optie</v>
      </c>
      <c r="BE58" s="43" t="str">
        <f t="shared" si="32"/>
        <v>Ja</v>
      </c>
      <c r="BF58" s="43" t="str">
        <f t="shared" si="32"/>
        <v>Ja</v>
      </c>
      <c r="BG58" s="43" t="str">
        <f t="shared" si="33"/>
        <v>Nee</v>
      </c>
      <c r="BH58" s="43" t="str">
        <f t="shared" si="33"/>
        <v>Ja</v>
      </c>
      <c r="BI58" s="43" t="str">
        <f t="shared" si="33"/>
        <v>Nee</v>
      </c>
      <c r="BJ58" s="43" t="str">
        <f t="shared" si="33"/>
        <v>Nvt</v>
      </c>
      <c r="BK58" s="43" t="str">
        <f t="shared" si="33"/>
        <v>Nvt</v>
      </c>
      <c r="BL58" s="43" t="str">
        <f t="shared" si="33"/>
        <v>Nvt</v>
      </c>
      <c r="BM58" s="43" t="str">
        <f t="shared" si="33"/>
        <v>Nvt</v>
      </c>
      <c r="BN58" s="43" t="str">
        <f t="shared" si="33"/>
        <v>Nvt</v>
      </c>
      <c r="BO58" s="43" t="str">
        <f t="shared" si="33"/>
        <v>Nvt</v>
      </c>
      <c r="BP58" s="43" t="str">
        <f t="shared" si="33"/>
        <v>Nvt</v>
      </c>
      <c r="BQ58" s="43" t="str">
        <f t="shared" si="34"/>
        <v>Nvt</v>
      </c>
      <c r="BR58" s="43" t="str">
        <f t="shared" si="34"/>
        <v>Nvt</v>
      </c>
      <c r="BS58" s="43" t="str">
        <f t="shared" si="34"/>
        <v>Nvt</v>
      </c>
      <c r="BT58" s="43" t="str">
        <f t="shared" si="34"/>
        <v>Nvt</v>
      </c>
      <c r="BU58" s="43" t="str">
        <f t="shared" si="34"/>
        <v>Nvt</v>
      </c>
      <c r="BV58" s="43" t="str">
        <f t="shared" si="34"/>
        <v>Nvt</v>
      </c>
      <c r="BW58" s="43" t="str">
        <f t="shared" si="34"/>
        <v>Nvt</v>
      </c>
      <c r="BX58" s="43" t="str">
        <f t="shared" si="34"/>
        <v>Nvt</v>
      </c>
      <c r="BY58" s="43" t="str">
        <f t="shared" si="34"/>
        <v>Nvt</v>
      </c>
      <c r="BZ58" s="43" t="str">
        <f t="shared" si="34"/>
        <v>Nvt</v>
      </c>
      <c r="CA58" s="43" t="str">
        <f t="shared" si="35"/>
        <v>Nvt</v>
      </c>
      <c r="CB58" s="43" t="str">
        <f t="shared" si="35"/>
        <v>Ja</v>
      </c>
      <c r="CC58" s="43" t="str">
        <f t="shared" si="35"/>
        <v>Ja</v>
      </c>
      <c r="CD58" s="43" t="str">
        <f t="shared" si="35"/>
        <v>Ja</v>
      </c>
      <c r="CE58" s="43" t="str">
        <f t="shared" si="35"/>
        <v>Nee</v>
      </c>
      <c r="CF58" s="43" t="str">
        <f t="shared" si="35"/>
        <v>Nvt</v>
      </c>
      <c r="CG58" s="43" t="str">
        <f t="shared" si="35"/>
        <v>Nvt</v>
      </c>
      <c r="CH58" s="43" t="str">
        <f t="shared" si="35"/>
        <v>Nvt</v>
      </c>
      <c r="CI58" s="43" t="str">
        <f t="shared" si="35"/>
        <v>Nvt</v>
      </c>
      <c r="CJ58" s="43" t="str">
        <f t="shared" si="35"/>
        <v>Nvt</v>
      </c>
      <c r="CK58" s="43" t="str">
        <f t="shared" si="36"/>
        <v>Nee</v>
      </c>
      <c r="CL58" s="43" t="str">
        <f t="shared" si="36"/>
        <v>Nvt</v>
      </c>
      <c r="CM58" s="43" t="str">
        <f t="shared" si="36"/>
        <v>Nee</v>
      </c>
      <c r="CN58" s="43" t="str">
        <f t="shared" si="36"/>
        <v>Nvt</v>
      </c>
      <c r="CO58" s="43" t="str">
        <f t="shared" si="36"/>
        <v>Nee</v>
      </c>
      <c r="CP58" s="43" t="str">
        <f t="shared" si="36"/>
        <v>Nee</v>
      </c>
      <c r="CQ58" s="43" t="str">
        <f t="shared" si="36"/>
        <v>Nvt</v>
      </c>
      <c r="CR58" s="43" t="str">
        <f t="shared" si="36"/>
        <v>Nvt</v>
      </c>
      <c r="CS58" s="43" t="str">
        <f t="shared" si="36"/>
        <v>Nvt</v>
      </c>
      <c r="CT58" s="43" t="str">
        <f t="shared" si="36"/>
        <v>Nvt</v>
      </c>
      <c r="CU58" s="43" t="str">
        <f t="shared" si="37"/>
        <v>Nee</v>
      </c>
      <c r="CV58" s="43" t="str">
        <f t="shared" si="37"/>
        <v>Nvt</v>
      </c>
      <c r="CW58" s="43" t="str">
        <f t="shared" si="37"/>
        <v>Nvt</v>
      </c>
      <c r="CX58" s="43" t="str">
        <f t="shared" si="37"/>
        <v>Nvt</v>
      </c>
      <c r="CY58" s="43" t="str">
        <f t="shared" si="37"/>
        <v>Nvt</v>
      </c>
      <c r="CZ58" s="43" t="str">
        <f t="shared" si="37"/>
        <v>Nvt</v>
      </c>
      <c r="DA58" s="43" t="str">
        <f t="shared" si="37"/>
        <v>Nvt</v>
      </c>
      <c r="DB58" s="43" t="str">
        <f t="shared" si="37"/>
        <v>Nee</v>
      </c>
      <c r="DC58" s="43" t="str">
        <f t="shared" si="37"/>
        <v>Nvt</v>
      </c>
      <c r="DD58" s="43" t="str">
        <f t="shared" si="37"/>
        <v>Nvt</v>
      </c>
      <c r="DE58" s="43" t="str">
        <f t="shared" si="38"/>
        <v>Nvt</v>
      </c>
      <c r="DF58" s="43" t="str">
        <f t="shared" si="38"/>
        <v>Ja</v>
      </c>
      <c r="DG58" s="43" t="str">
        <f t="shared" si="38"/>
        <v>Ja</v>
      </c>
      <c r="DH58" s="43" t="str">
        <f t="shared" si="38"/>
        <v>Ja</v>
      </c>
      <c r="DI58" s="43" t="str">
        <f t="shared" si="38"/>
        <v>Ja</v>
      </c>
      <c r="DJ58" s="43" t="str">
        <f t="shared" si="38"/>
        <v>Ja</v>
      </c>
      <c r="DK58" s="43" t="str">
        <f t="shared" si="38"/>
        <v>Optie</v>
      </c>
      <c r="DL58" s="43" t="str">
        <f t="shared" si="38"/>
        <v>Optie</v>
      </c>
      <c r="DM58" s="43" t="str">
        <f t="shared" si="38"/>
        <v>Optie</v>
      </c>
      <c r="DN58" s="43" t="str">
        <f t="shared" si="38"/>
        <v>Optie</v>
      </c>
      <c r="DO58" s="43" t="str">
        <f t="shared" si="39"/>
        <v>Nee</v>
      </c>
      <c r="DP58" s="43" t="str">
        <f t="shared" si="39"/>
        <v>Optie</v>
      </c>
      <c r="DQ58" s="43" t="str">
        <f t="shared" si="39"/>
        <v>Ja</v>
      </c>
      <c r="DR58" s="43" t="str">
        <f t="shared" si="39"/>
        <v>Ja</v>
      </c>
      <c r="DS58" s="43" t="str">
        <f t="shared" si="39"/>
        <v>Ja</v>
      </c>
      <c r="DT58" s="43" t="str">
        <f t="shared" si="39"/>
        <v>Ja</v>
      </c>
      <c r="DU58" s="43" t="str">
        <f t="shared" si="39"/>
        <v>Optie</v>
      </c>
      <c r="DV58" s="43" t="str">
        <f t="shared" si="39"/>
        <v>Ja</v>
      </c>
      <c r="DW58" s="43" t="str">
        <f t="shared" si="39"/>
        <v>Ja</v>
      </c>
      <c r="DX58" s="43" t="str">
        <f t="shared" si="39"/>
        <v>Ja</v>
      </c>
      <c r="DY58" s="43" t="str">
        <f t="shared" si="40"/>
        <v>Ja</v>
      </c>
      <c r="DZ58" s="43" t="str">
        <f t="shared" si="40"/>
        <v>Ja</v>
      </c>
      <c r="EA58" s="43" t="str">
        <f t="shared" si="40"/>
        <v>Ja</v>
      </c>
      <c r="EB58" s="43" t="str">
        <f t="shared" si="40"/>
        <v>Ja</v>
      </c>
      <c r="EC58" s="43" t="str">
        <f t="shared" si="40"/>
        <v>Ja</v>
      </c>
      <c r="ED58" s="43" t="str">
        <f t="shared" si="40"/>
        <v>Nee</v>
      </c>
    </row>
    <row r="59" spans="1:134" x14ac:dyDescent="0.3">
      <c r="A59" s="45"/>
      <c r="B59" s="47" t="s">
        <v>731</v>
      </c>
      <c r="C59" s="47" t="s">
        <v>502</v>
      </c>
      <c r="D59" s="45" t="s">
        <v>337</v>
      </c>
      <c r="E59" s="45" t="s">
        <v>337</v>
      </c>
      <c r="F59" s="45" t="s">
        <v>337</v>
      </c>
      <c r="G59" s="43" t="s">
        <v>495</v>
      </c>
      <c r="H59" s="43" t="s">
        <v>497</v>
      </c>
      <c r="I59" s="119" t="s">
        <v>496</v>
      </c>
      <c r="J59" s="119" t="s">
        <v>834</v>
      </c>
      <c r="K59" s="119" t="s">
        <v>846</v>
      </c>
      <c r="L59" s="50">
        <v>27</v>
      </c>
      <c r="M59" s="119"/>
      <c r="N59" s="119"/>
      <c r="O59" s="119"/>
      <c r="P59" s="129" t="s">
        <v>507</v>
      </c>
      <c r="Q59" s="43" t="str">
        <f t="shared" si="29"/>
        <v>Ja</v>
      </c>
      <c r="R59" s="43" t="str">
        <f t="shared" si="29"/>
        <v>Ja</v>
      </c>
      <c r="S59" s="43" t="str">
        <f t="shared" si="29"/>
        <v>Optie</v>
      </c>
      <c r="T59" s="43" t="str">
        <f t="shared" si="29"/>
        <v>Ja</v>
      </c>
      <c r="U59" s="43" t="str">
        <f t="shared" si="29"/>
        <v>Ja</v>
      </c>
      <c r="V59" s="43" t="str">
        <f t="shared" si="29"/>
        <v>Ja</v>
      </c>
      <c r="W59" s="43" t="str">
        <f t="shared" si="29"/>
        <v>Nee</v>
      </c>
      <c r="X59" s="43" t="str">
        <f t="shared" si="29"/>
        <v>Ja</v>
      </c>
      <c r="Y59" s="43" t="str">
        <f t="shared" si="29"/>
        <v>Nee</v>
      </c>
      <c r="Z59" s="43" t="str">
        <f t="shared" si="29"/>
        <v>Nee</v>
      </c>
      <c r="AA59" s="43" t="str">
        <f t="shared" si="30"/>
        <v>Optie</v>
      </c>
      <c r="AB59" s="43" t="str">
        <f t="shared" si="30"/>
        <v>Ja</v>
      </c>
      <c r="AC59" s="43" t="str">
        <f t="shared" si="30"/>
        <v>Ja</v>
      </c>
      <c r="AD59" s="43" t="str">
        <f t="shared" si="30"/>
        <v>Nee</v>
      </c>
      <c r="AE59" s="43" t="str">
        <f t="shared" si="30"/>
        <v>Ja</v>
      </c>
      <c r="AF59" s="43" t="str">
        <f t="shared" si="30"/>
        <v>Ja</v>
      </c>
      <c r="AG59" s="43" t="str">
        <f t="shared" si="30"/>
        <v>Optie</v>
      </c>
      <c r="AH59" s="43" t="str">
        <f t="shared" si="30"/>
        <v>Ja</v>
      </c>
      <c r="AI59" s="43" t="str">
        <f t="shared" si="30"/>
        <v>Ja</v>
      </c>
      <c r="AJ59" s="43" t="str">
        <f t="shared" si="30"/>
        <v>Nvt</v>
      </c>
      <c r="AK59" s="43" t="str">
        <f t="shared" si="30"/>
        <v>Nvt</v>
      </c>
      <c r="AL59" s="129" t="s">
        <v>878</v>
      </c>
      <c r="AM59" s="43" t="str">
        <f t="shared" si="31"/>
        <v>Ja</v>
      </c>
      <c r="AN59" s="43" t="str">
        <f t="shared" si="31"/>
        <v>Ja</v>
      </c>
      <c r="AO59" s="43" t="str">
        <f t="shared" si="31"/>
        <v>Optie</v>
      </c>
      <c r="AP59" s="43" t="str">
        <f t="shared" si="31"/>
        <v>Ja</v>
      </c>
      <c r="AQ59" s="43" t="str">
        <f t="shared" si="31"/>
        <v>Ja</v>
      </c>
      <c r="AR59" s="43" t="str">
        <f t="shared" si="31"/>
        <v>Ja</v>
      </c>
      <c r="AS59" s="43" t="str">
        <f t="shared" si="31"/>
        <v>Nee</v>
      </c>
      <c r="AT59" s="43" t="str">
        <f t="shared" si="31"/>
        <v>Ja</v>
      </c>
      <c r="AU59" s="43" t="str">
        <f t="shared" si="31"/>
        <v>Nee</v>
      </c>
      <c r="AV59" s="43" t="str">
        <f t="shared" si="31"/>
        <v>Nee</v>
      </c>
      <c r="AW59" s="43" t="str">
        <f t="shared" si="32"/>
        <v>Ja</v>
      </c>
      <c r="AX59" s="43" t="str">
        <f t="shared" si="32"/>
        <v>Ja</v>
      </c>
      <c r="AY59" s="43" t="str">
        <f t="shared" si="32"/>
        <v>Ja</v>
      </c>
      <c r="AZ59" s="43" t="str">
        <f t="shared" si="32"/>
        <v>Ja</v>
      </c>
      <c r="BA59" s="43" t="str">
        <f t="shared" si="32"/>
        <v>Ja</v>
      </c>
      <c r="BB59" s="43" t="str">
        <f t="shared" si="32"/>
        <v>Nee</v>
      </c>
      <c r="BC59" s="43" t="str">
        <f t="shared" si="32"/>
        <v>Ja</v>
      </c>
      <c r="BD59" s="43" t="str">
        <f t="shared" si="32"/>
        <v>Optie</v>
      </c>
      <c r="BE59" s="43" t="str">
        <f t="shared" si="32"/>
        <v>Ja</v>
      </c>
      <c r="BF59" s="43" t="str">
        <f t="shared" si="32"/>
        <v>Ja</v>
      </c>
      <c r="BG59" s="43" t="str">
        <f t="shared" si="33"/>
        <v>Nee</v>
      </c>
      <c r="BH59" s="43" t="str">
        <f t="shared" si="33"/>
        <v>Ja</v>
      </c>
      <c r="BI59" s="43" t="str">
        <f t="shared" si="33"/>
        <v>Nee</v>
      </c>
      <c r="BJ59" s="43" t="str">
        <f t="shared" si="33"/>
        <v>Nvt</v>
      </c>
      <c r="BK59" s="43" t="str">
        <f t="shared" si="33"/>
        <v>Nvt</v>
      </c>
      <c r="BL59" s="43" t="str">
        <f t="shared" si="33"/>
        <v>Nvt</v>
      </c>
      <c r="BM59" s="43" t="str">
        <f t="shared" si="33"/>
        <v>Nvt</v>
      </c>
      <c r="BN59" s="43" t="str">
        <f t="shared" si="33"/>
        <v>Nvt</v>
      </c>
      <c r="BO59" s="43" t="str">
        <f t="shared" si="33"/>
        <v>Nvt</v>
      </c>
      <c r="BP59" s="43" t="str">
        <f t="shared" si="33"/>
        <v>Nvt</v>
      </c>
      <c r="BQ59" s="43" t="str">
        <f t="shared" si="34"/>
        <v>Nvt</v>
      </c>
      <c r="BR59" s="43" t="str">
        <f t="shared" si="34"/>
        <v>Nvt</v>
      </c>
      <c r="BS59" s="43" t="str">
        <f t="shared" si="34"/>
        <v>Nvt</v>
      </c>
      <c r="BT59" s="43" t="str">
        <f t="shared" si="34"/>
        <v>Nvt</v>
      </c>
      <c r="BU59" s="43" t="str">
        <f t="shared" si="34"/>
        <v>Nvt</v>
      </c>
      <c r="BV59" s="43" t="str">
        <f t="shared" si="34"/>
        <v>Nvt</v>
      </c>
      <c r="BW59" s="43" t="str">
        <f t="shared" si="34"/>
        <v>Nvt</v>
      </c>
      <c r="BX59" s="43" t="str">
        <f t="shared" si="34"/>
        <v>Nvt</v>
      </c>
      <c r="BY59" s="43" t="str">
        <f t="shared" si="34"/>
        <v>Nvt</v>
      </c>
      <c r="BZ59" s="43" t="str">
        <f t="shared" si="34"/>
        <v>Nvt</v>
      </c>
      <c r="CA59" s="43" t="str">
        <f t="shared" si="35"/>
        <v>Nvt</v>
      </c>
      <c r="CB59" s="43" t="str">
        <f t="shared" si="35"/>
        <v>Ja</v>
      </c>
      <c r="CC59" s="43" t="str">
        <f t="shared" si="35"/>
        <v>Ja</v>
      </c>
      <c r="CD59" s="43" t="str">
        <f t="shared" si="35"/>
        <v>Ja</v>
      </c>
      <c r="CE59" s="43" t="str">
        <f t="shared" si="35"/>
        <v>Nee</v>
      </c>
      <c r="CF59" s="43" t="str">
        <f t="shared" si="35"/>
        <v>Nvt</v>
      </c>
      <c r="CG59" s="43" t="str">
        <f t="shared" si="35"/>
        <v>Nvt</v>
      </c>
      <c r="CH59" s="43" t="str">
        <f t="shared" si="35"/>
        <v>Nvt</v>
      </c>
      <c r="CI59" s="43" t="str">
        <f t="shared" si="35"/>
        <v>Nvt</v>
      </c>
      <c r="CJ59" s="43" t="str">
        <f t="shared" si="35"/>
        <v>Nvt</v>
      </c>
      <c r="CK59" s="43" t="str">
        <f t="shared" si="36"/>
        <v>Nee</v>
      </c>
      <c r="CL59" s="43" t="str">
        <f t="shared" si="36"/>
        <v>Nvt</v>
      </c>
      <c r="CM59" s="43" t="str">
        <f t="shared" si="36"/>
        <v>Nee</v>
      </c>
      <c r="CN59" s="43" t="str">
        <f t="shared" si="36"/>
        <v>Nvt</v>
      </c>
      <c r="CO59" s="43" t="str">
        <f t="shared" si="36"/>
        <v>Nee</v>
      </c>
      <c r="CP59" s="43" t="str">
        <f t="shared" si="36"/>
        <v>Nee</v>
      </c>
      <c r="CQ59" s="43" t="str">
        <f t="shared" si="36"/>
        <v>Nvt</v>
      </c>
      <c r="CR59" s="43" t="str">
        <f t="shared" si="36"/>
        <v>Nvt</v>
      </c>
      <c r="CS59" s="43" t="str">
        <f t="shared" si="36"/>
        <v>Nvt</v>
      </c>
      <c r="CT59" s="43" t="str">
        <f t="shared" si="36"/>
        <v>Nvt</v>
      </c>
      <c r="CU59" s="43" t="str">
        <f t="shared" si="37"/>
        <v>Nee</v>
      </c>
      <c r="CV59" s="43" t="str">
        <f t="shared" si="37"/>
        <v>Nvt</v>
      </c>
      <c r="CW59" s="43" t="str">
        <f t="shared" si="37"/>
        <v>Nvt</v>
      </c>
      <c r="CX59" s="43" t="str">
        <f t="shared" si="37"/>
        <v>Nvt</v>
      </c>
      <c r="CY59" s="43" t="str">
        <f t="shared" si="37"/>
        <v>Nvt</v>
      </c>
      <c r="CZ59" s="43" t="str">
        <f t="shared" si="37"/>
        <v>Nvt</v>
      </c>
      <c r="DA59" s="43" t="str">
        <f t="shared" si="37"/>
        <v>Nvt</v>
      </c>
      <c r="DB59" s="43" t="str">
        <f t="shared" si="37"/>
        <v>Nee</v>
      </c>
      <c r="DC59" s="43" t="str">
        <f t="shared" si="37"/>
        <v>Nvt</v>
      </c>
      <c r="DD59" s="43" t="str">
        <f t="shared" si="37"/>
        <v>Nvt</v>
      </c>
      <c r="DE59" s="43" t="str">
        <f t="shared" si="38"/>
        <v>Nvt</v>
      </c>
      <c r="DF59" s="43" t="str">
        <f t="shared" si="38"/>
        <v>Ja</v>
      </c>
      <c r="DG59" s="43" t="str">
        <f t="shared" si="38"/>
        <v>Ja</v>
      </c>
      <c r="DH59" s="43" t="str">
        <f t="shared" si="38"/>
        <v>Ja</v>
      </c>
      <c r="DI59" s="43" t="str">
        <f t="shared" si="38"/>
        <v>Ja</v>
      </c>
      <c r="DJ59" s="43" t="str">
        <f t="shared" si="38"/>
        <v>Ja</v>
      </c>
      <c r="DK59" s="43" t="str">
        <f t="shared" si="38"/>
        <v>Optie</v>
      </c>
      <c r="DL59" s="43" t="str">
        <f t="shared" si="38"/>
        <v>Optie</v>
      </c>
      <c r="DM59" s="43" t="str">
        <f t="shared" si="38"/>
        <v>Nee</v>
      </c>
      <c r="DN59" s="43" t="str">
        <f t="shared" si="38"/>
        <v>Optie</v>
      </c>
      <c r="DO59" s="43" t="str">
        <f t="shared" si="39"/>
        <v>Nee</v>
      </c>
      <c r="DP59" s="43" t="str">
        <f t="shared" si="39"/>
        <v>Nee</v>
      </c>
      <c r="DQ59" s="43" t="str">
        <f t="shared" si="39"/>
        <v>Nvt</v>
      </c>
      <c r="DR59" s="43" t="str">
        <f t="shared" si="39"/>
        <v>Nvt</v>
      </c>
      <c r="DS59" s="43" t="str">
        <f t="shared" si="39"/>
        <v>Nvt</v>
      </c>
      <c r="DT59" s="43" t="str">
        <f t="shared" si="39"/>
        <v>Nvt</v>
      </c>
      <c r="DU59" s="43" t="str">
        <f t="shared" si="39"/>
        <v>Nvt</v>
      </c>
      <c r="DV59" s="43" t="str">
        <f t="shared" si="39"/>
        <v>Nvt</v>
      </c>
      <c r="DW59" s="43" t="str">
        <f t="shared" si="39"/>
        <v>Ja</v>
      </c>
      <c r="DX59" s="43" t="str">
        <f t="shared" si="39"/>
        <v>Ja</v>
      </c>
      <c r="DY59" s="43" t="str">
        <f t="shared" si="40"/>
        <v>Ja</v>
      </c>
      <c r="DZ59" s="43" t="str">
        <f t="shared" si="40"/>
        <v>Ja</v>
      </c>
      <c r="EA59" s="43" t="str">
        <f t="shared" si="40"/>
        <v>Ja</v>
      </c>
      <c r="EB59" s="43" t="str">
        <f t="shared" si="40"/>
        <v>Ja</v>
      </c>
      <c r="EC59" s="43" t="str">
        <f t="shared" si="40"/>
        <v>Ja</v>
      </c>
      <c r="ED59" s="43" t="str">
        <f t="shared" si="40"/>
        <v>Nee</v>
      </c>
    </row>
    <row r="60" spans="1:134" x14ac:dyDescent="0.3">
      <c r="A60" s="45"/>
      <c r="B60" s="47" t="s">
        <v>730</v>
      </c>
      <c r="C60" s="47" t="s">
        <v>502</v>
      </c>
      <c r="D60" s="45" t="s">
        <v>337</v>
      </c>
      <c r="E60" s="45" t="s">
        <v>329</v>
      </c>
      <c r="F60" s="45" t="s">
        <v>433</v>
      </c>
      <c r="G60" s="43" t="s">
        <v>495</v>
      </c>
      <c r="H60" s="43" t="s">
        <v>497</v>
      </c>
      <c r="I60" s="119" t="s">
        <v>496</v>
      </c>
      <c r="J60" s="119" t="s">
        <v>829</v>
      </c>
      <c r="K60" s="119" t="s">
        <v>844</v>
      </c>
      <c r="L60" s="50">
        <v>7</v>
      </c>
      <c r="M60" s="119"/>
      <c r="N60" s="119"/>
      <c r="O60" s="119"/>
      <c r="P60" s="129" t="s">
        <v>507</v>
      </c>
      <c r="Q60" s="43" t="str">
        <f t="shared" si="29"/>
        <v>Ja</v>
      </c>
      <c r="R60" s="43" t="str">
        <f t="shared" si="29"/>
        <v>Ja</v>
      </c>
      <c r="S60" s="43" t="str">
        <f t="shared" si="29"/>
        <v>Optie</v>
      </c>
      <c r="T60" s="43" t="str">
        <f t="shared" si="29"/>
        <v>Ja</v>
      </c>
      <c r="U60" s="43" t="str">
        <f t="shared" si="29"/>
        <v>Ja</v>
      </c>
      <c r="V60" s="43" t="str">
        <f t="shared" si="29"/>
        <v>Ja</v>
      </c>
      <c r="W60" s="43" t="str">
        <f t="shared" si="29"/>
        <v>Nee</v>
      </c>
      <c r="X60" s="43" t="str">
        <f t="shared" si="29"/>
        <v>Ja</v>
      </c>
      <c r="Y60" s="43" t="str">
        <f t="shared" si="29"/>
        <v>Nee</v>
      </c>
      <c r="Z60" s="43" t="str">
        <f t="shared" si="29"/>
        <v>Nee</v>
      </c>
      <c r="AA60" s="43" t="str">
        <f t="shared" si="30"/>
        <v>Optie</v>
      </c>
      <c r="AB60" s="43" t="str">
        <f t="shared" si="30"/>
        <v>Ja</v>
      </c>
      <c r="AC60" s="43" t="str">
        <f t="shared" si="30"/>
        <v>Ja</v>
      </c>
      <c r="AD60" s="43" t="str">
        <f t="shared" si="30"/>
        <v>Nee</v>
      </c>
      <c r="AE60" s="43" t="str">
        <f t="shared" si="30"/>
        <v>Ja</v>
      </c>
      <c r="AF60" s="43" t="str">
        <f t="shared" si="30"/>
        <v>Ja</v>
      </c>
      <c r="AG60" s="43" t="str">
        <f t="shared" si="30"/>
        <v>Optie</v>
      </c>
      <c r="AH60" s="43" t="str">
        <f t="shared" si="30"/>
        <v>Ja</v>
      </c>
      <c r="AI60" s="43" t="str">
        <f t="shared" si="30"/>
        <v>Ja</v>
      </c>
      <c r="AJ60" s="43" t="str">
        <f t="shared" si="30"/>
        <v>Nvt</v>
      </c>
      <c r="AK60" s="43" t="str">
        <f t="shared" si="30"/>
        <v>Nvt</v>
      </c>
      <c r="AL60" s="129" t="s">
        <v>878</v>
      </c>
      <c r="AM60" s="43" t="str">
        <f t="shared" si="31"/>
        <v>Ja</v>
      </c>
      <c r="AN60" s="43" t="str">
        <f t="shared" si="31"/>
        <v>Ja</v>
      </c>
      <c r="AO60" s="43" t="str">
        <f t="shared" si="31"/>
        <v>Optie</v>
      </c>
      <c r="AP60" s="43" t="str">
        <f t="shared" si="31"/>
        <v>Ja</v>
      </c>
      <c r="AQ60" s="43" t="str">
        <f t="shared" si="31"/>
        <v>Ja</v>
      </c>
      <c r="AR60" s="43" t="str">
        <f t="shared" si="31"/>
        <v>Ja</v>
      </c>
      <c r="AS60" s="43" t="str">
        <f t="shared" si="31"/>
        <v>Nee</v>
      </c>
      <c r="AT60" s="43" t="str">
        <f t="shared" si="31"/>
        <v>Ja</v>
      </c>
      <c r="AU60" s="43" t="str">
        <f t="shared" si="31"/>
        <v>Nee</v>
      </c>
      <c r="AV60" s="43" t="str">
        <f t="shared" si="31"/>
        <v>Nee</v>
      </c>
      <c r="AW60" s="43" t="str">
        <f t="shared" si="32"/>
        <v>Ja</v>
      </c>
      <c r="AX60" s="43" t="str">
        <f t="shared" si="32"/>
        <v>Ja</v>
      </c>
      <c r="AY60" s="43" t="str">
        <f t="shared" si="32"/>
        <v>Ja</v>
      </c>
      <c r="AZ60" s="43" t="str">
        <f t="shared" si="32"/>
        <v>Ja</v>
      </c>
      <c r="BA60" s="43" t="str">
        <f t="shared" si="32"/>
        <v>Ja</v>
      </c>
      <c r="BB60" s="43" t="str">
        <f t="shared" si="32"/>
        <v>Nee</v>
      </c>
      <c r="BC60" s="43" t="str">
        <f t="shared" si="32"/>
        <v>Ja</v>
      </c>
      <c r="BD60" s="43" t="str">
        <f t="shared" si="32"/>
        <v>Optie</v>
      </c>
      <c r="BE60" s="43" t="str">
        <f t="shared" si="32"/>
        <v>Ja</v>
      </c>
      <c r="BF60" s="43" t="str">
        <f t="shared" si="32"/>
        <v>Ja</v>
      </c>
      <c r="BG60" s="43" t="str">
        <f t="shared" si="33"/>
        <v>Nee</v>
      </c>
      <c r="BH60" s="43" t="str">
        <f t="shared" si="33"/>
        <v>Ja</v>
      </c>
      <c r="BI60" s="43" t="str">
        <f t="shared" si="33"/>
        <v>Nee</v>
      </c>
      <c r="BJ60" s="43" t="str">
        <f t="shared" si="33"/>
        <v>Nvt</v>
      </c>
      <c r="BK60" s="43" t="str">
        <f t="shared" si="33"/>
        <v>Nvt</v>
      </c>
      <c r="BL60" s="43" t="str">
        <f t="shared" si="33"/>
        <v>Nvt</v>
      </c>
      <c r="BM60" s="43" t="str">
        <f t="shared" si="33"/>
        <v>Nvt</v>
      </c>
      <c r="BN60" s="43" t="str">
        <f t="shared" si="33"/>
        <v>Nvt</v>
      </c>
      <c r="BO60" s="43" t="str">
        <f t="shared" si="33"/>
        <v>Nvt</v>
      </c>
      <c r="BP60" s="43" t="str">
        <f t="shared" si="33"/>
        <v>Nvt</v>
      </c>
      <c r="BQ60" s="43" t="str">
        <f t="shared" si="34"/>
        <v>Nvt</v>
      </c>
      <c r="BR60" s="43" t="str">
        <f t="shared" si="34"/>
        <v>Nvt</v>
      </c>
      <c r="BS60" s="43" t="str">
        <f t="shared" si="34"/>
        <v>Nvt</v>
      </c>
      <c r="BT60" s="43" t="str">
        <f t="shared" si="34"/>
        <v>Nvt</v>
      </c>
      <c r="BU60" s="43" t="str">
        <f t="shared" si="34"/>
        <v>Nvt</v>
      </c>
      <c r="BV60" s="43" t="str">
        <f t="shared" si="34"/>
        <v>Nvt</v>
      </c>
      <c r="BW60" s="43" t="str">
        <f t="shared" si="34"/>
        <v>Nvt</v>
      </c>
      <c r="BX60" s="43" t="str">
        <f t="shared" si="34"/>
        <v>Nvt</v>
      </c>
      <c r="BY60" s="43" t="str">
        <f t="shared" si="34"/>
        <v>Nvt</v>
      </c>
      <c r="BZ60" s="43" t="str">
        <f t="shared" si="34"/>
        <v>Nvt</v>
      </c>
      <c r="CA60" s="43" t="str">
        <f t="shared" si="35"/>
        <v>Nvt</v>
      </c>
      <c r="CB60" s="43" t="str">
        <f t="shared" si="35"/>
        <v>Ja</v>
      </c>
      <c r="CC60" s="43" t="str">
        <f t="shared" si="35"/>
        <v>Ja</v>
      </c>
      <c r="CD60" s="43" t="str">
        <f t="shared" si="35"/>
        <v>Ja</v>
      </c>
      <c r="CE60" s="43" t="str">
        <f t="shared" si="35"/>
        <v>Nee</v>
      </c>
      <c r="CF60" s="43" t="str">
        <f t="shared" si="35"/>
        <v>Nvt</v>
      </c>
      <c r="CG60" s="43" t="str">
        <f t="shared" si="35"/>
        <v>Nvt</v>
      </c>
      <c r="CH60" s="43" t="str">
        <f t="shared" si="35"/>
        <v>Nvt</v>
      </c>
      <c r="CI60" s="43" t="str">
        <f t="shared" si="35"/>
        <v>Nvt</v>
      </c>
      <c r="CJ60" s="43" t="str">
        <f t="shared" si="35"/>
        <v>Nvt</v>
      </c>
      <c r="CK60" s="43" t="str">
        <f t="shared" si="36"/>
        <v>Nee</v>
      </c>
      <c r="CL60" s="43" t="str">
        <f t="shared" si="36"/>
        <v>Nvt</v>
      </c>
      <c r="CM60" s="43" t="str">
        <f t="shared" si="36"/>
        <v>Nee</v>
      </c>
      <c r="CN60" s="43" t="str">
        <f t="shared" si="36"/>
        <v>Nvt</v>
      </c>
      <c r="CO60" s="43" t="str">
        <f t="shared" si="36"/>
        <v>Nee</v>
      </c>
      <c r="CP60" s="43" t="str">
        <f t="shared" si="36"/>
        <v>Nee</v>
      </c>
      <c r="CQ60" s="43" t="str">
        <f t="shared" si="36"/>
        <v>Nvt</v>
      </c>
      <c r="CR60" s="43" t="str">
        <f t="shared" si="36"/>
        <v>Nvt</v>
      </c>
      <c r="CS60" s="43" t="str">
        <f t="shared" si="36"/>
        <v>Nvt</v>
      </c>
      <c r="CT60" s="43" t="str">
        <f t="shared" si="36"/>
        <v>Nvt</v>
      </c>
      <c r="CU60" s="43" t="str">
        <f t="shared" si="37"/>
        <v>Nee</v>
      </c>
      <c r="CV60" s="43" t="str">
        <f t="shared" si="37"/>
        <v>Nvt</v>
      </c>
      <c r="CW60" s="43" t="str">
        <f t="shared" si="37"/>
        <v>Nvt</v>
      </c>
      <c r="CX60" s="43" t="str">
        <f t="shared" si="37"/>
        <v>Nvt</v>
      </c>
      <c r="CY60" s="43" t="str">
        <f t="shared" si="37"/>
        <v>Nvt</v>
      </c>
      <c r="CZ60" s="43" t="str">
        <f t="shared" si="37"/>
        <v>Nvt</v>
      </c>
      <c r="DA60" s="43" t="str">
        <f t="shared" si="37"/>
        <v>Nvt</v>
      </c>
      <c r="DB60" s="43" t="str">
        <f t="shared" si="37"/>
        <v>Nee</v>
      </c>
      <c r="DC60" s="43" t="str">
        <f t="shared" si="37"/>
        <v>Nvt</v>
      </c>
      <c r="DD60" s="43" t="str">
        <f t="shared" si="37"/>
        <v>Nvt</v>
      </c>
      <c r="DE60" s="43" t="str">
        <f t="shared" si="38"/>
        <v>Nvt</v>
      </c>
      <c r="DF60" s="43" t="str">
        <f t="shared" si="38"/>
        <v>Ja</v>
      </c>
      <c r="DG60" s="43" t="str">
        <f t="shared" si="38"/>
        <v>Ja</v>
      </c>
      <c r="DH60" s="43" t="str">
        <f t="shared" si="38"/>
        <v>Ja</v>
      </c>
      <c r="DI60" s="43" t="str">
        <f t="shared" si="38"/>
        <v>Ja</v>
      </c>
      <c r="DJ60" s="43" t="str">
        <f t="shared" si="38"/>
        <v>Ja</v>
      </c>
      <c r="DK60" s="43" t="str">
        <f t="shared" si="38"/>
        <v>Optie</v>
      </c>
      <c r="DL60" s="43" t="str">
        <f t="shared" si="38"/>
        <v>Optie</v>
      </c>
      <c r="DM60" s="43" t="str">
        <f t="shared" si="38"/>
        <v>Optie</v>
      </c>
      <c r="DN60" s="43" t="str">
        <f t="shared" si="38"/>
        <v>Optie</v>
      </c>
      <c r="DO60" s="43" t="str">
        <f t="shared" si="39"/>
        <v>Nee</v>
      </c>
      <c r="DP60" s="43" t="str">
        <f t="shared" si="39"/>
        <v>Optie</v>
      </c>
      <c r="DQ60" s="43" t="str">
        <f t="shared" si="39"/>
        <v>Ja</v>
      </c>
      <c r="DR60" s="43" t="str">
        <f t="shared" si="39"/>
        <v>Ja</v>
      </c>
      <c r="DS60" s="43" t="str">
        <f t="shared" si="39"/>
        <v>Ja</v>
      </c>
      <c r="DT60" s="43" t="str">
        <f t="shared" si="39"/>
        <v>Ja</v>
      </c>
      <c r="DU60" s="43" t="str">
        <f t="shared" si="39"/>
        <v>Optie</v>
      </c>
      <c r="DV60" s="43" t="str">
        <f t="shared" si="39"/>
        <v>Ja</v>
      </c>
      <c r="DW60" s="43" t="str">
        <f t="shared" si="39"/>
        <v>Ja</v>
      </c>
      <c r="DX60" s="43" t="str">
        <f t="shared" si="39"/>
        <v>Ja</v>
      </c>
      <c r="DY60" s="43" t="str">
        <f t="shared" si="40"/>
        <v>Ja</v>
      </c>
      <c r="DZ60" s="43" t="str">
        <f t="shared" si="40"/>
        <v>Ja</v>
      </c>
      <c r="EA60" s="43" t="str">
        <f t="shared" si="40"/>
        <v>Ja</v>
      </c>
      <c r="EB60" s="43" t="str">
        <f t="shared" si="40"/>
        <v>Ja</v>
      </c>
      <c r="EC60" s="43" t="str">
        <f t="shared" si="40"/>
        <v>Ja</v>
      </c>
      <c r="ED60" s="43" t="str">
        <f t="shared" si="40"/>
        <v>Nee</v>
      </c>
    </row>
    <row r="61" spans="1:134" x14ac:dyDescent="0.3">
      <c r="A61" s="45"/>
      <c r="B61" s="47" t="s">
        <v>730</v>
      </c>
      <c r="C61" s="47" t="s">
        <v>502</v>
      </c>
      <c r="D61" s="45" t="s">
        <v>337</v>
      </c>
      <c r="E61" s="45" t="s">
        <v>330</v>
      </c>
      <c r="F61" s="45" t="s">
        <v>433</v>
      </c>
      <c r="G61" s="43" t="s">
        <v>495</v>
      </c>
      <c r="H61" s="43" t="s">
        <v>497</v>
      </c>
      <c r="I61" s="119" t="s">
        <v>496</v>
      </c>
      <c r="J61" s="119" t="s">
        <v>831</v>
      </c>
      <c r="K61" s="119" t="s">
        <v>845</v>
      </c>
      <c r="L61" s="50">
        <v>15</v>
      </c>
      <c r="M61" s="119"/>
      <c r="N61" s="119"/>
      <c r="O61" s="119"/>
      <c r="P61" s="129" t="s">
        <v>507</v>
      </c>
      <c r="Q61" s="43" t="str">
        <f t="shared" si="29"/>
        <v>Ja</v>
      </c>
      <c r="R61" s="43" t="str">
        <f t="shared" si="29"/>
        <v>Ja</v>
      </c>
      <c r="S61" s="43" t="str">
        <f t="shared" si="29"/>
        <v>Optie</v>
      </c>
      <c r="T61" s="43" t="str">
        <f t="shared" si="29"/>
        <v>Ja</v>
      </c>
      <c r="U61" s="43" t="str">
        <f t="shared" si="29"/>
        <v>Ja</v>
      </c>
      <c r="V61" s="43" t="str">
        <f t="shared" si="29"/>
        <v>Ja</v>
      </c>
      <c r="W61" s="43" t="str">
        <f t="shared" si="29"/>
        <v>Nee</v>
      </c>
      <c r="X61" s="43" t="str">
        <f t="shared" si="29"/>
        <v>Ja</v>
      </c>
      <c r="Y61" s="43" t="str">
        <f t="shared" si="29"/>
        <v>Nee</v>
      </c>
      <c r="Z61" s="43" t="str">
        <f t="shared" si="29"/>
        <v>Nee</v>
      </c>
      <c r="AA61" s="43" t="str">
        <f t="shared" si="30"/>
        <v>Optie</v>
      </c>
      <c r="AB61" s="43" t="str">
        <f t="shared" si="30"/>
        <v>Ja</v>
      </c>
      <c r="AC61" s="43" t="str">
        <f t="shared" si="30"/>
        <v>Ja</v>
      </c>
      <c r="AD61" s="43" t="str">
        <f t="shared" si="30"/>
        <v>Nee</v>
      </c>
      <c r="AE61" s="43" t="str">
        <f t="shared" si="30"/>
        <v>Ja</v>
      </c>
      <c r="AF61" s="43" t="str">
        <f t="shared" si="30"/>
        <v>Ja</v>
      </c>
      <c r="AG61" s="43" t="str">
        <f t="shared" si="30"/>
        <v>Optie</v>
      </c>
      <c r="AH61" s="43" t="str">
        <f t="shared" si="30"/>
        <v>Ja</v>
      </c>
      <c r="AI61" s="43" t="str">
        <f t="shared" si="30"/>
        <v>Ja</v>
      </c>
      <c r="AJ61" s="43" t="str">
        <f t="shared" si="30"/>
        <v>Nvt</v>
      </c>
      <c r="AK61" s="43" t="str">
        <f t="shared" si="30"/>
        <v>Nvt</v>
      </c>
      <c r="AL61" s="129" t="s">
        <v>878</v>
      </c>
      <c r="AM61" s="43" t="str">
        <f t="shared" si="31"/>
        <v>Ja</v>
      </c>
      <c r="AN61" s="43" t="str">
        <f t="shared" si="31"/>
        <v>Ja</v>
      </c>
      <c r="AO61" s="43" t="str">
        <f t="shared" si="31"/>
        <v>Optie</v>
      </c>
      <c r="AP61" s="43" t="str">
        <f t="shared" si="31"/>
        <v>Ja</v>
      </c>
      <c r="AQ61" s="43" t="str">
        <f t="shared" si="31"/>
        <v>Ja</v>
      </c>
      <c r="AR61" s="43" t="str">
        <f t="shared" si="31"/>
        <v>Ja</v>
      </c>
      <c r="AS61" s="43" t="str">
        <f t="shared" si="31"/>
        <v>Nee</v>
      </c>
      <c r="AT61" s="43" t="str">
        <f t="shared" si="31"/>
        <v>Ja</v>
      </c>
      <c r="AU61" s="43" t="str">
        <f t="shared" si="31"/>
        <v>Nee</v>
      </c>
      <c r="AV61" s="43" t="str">
        <f t="shared" si="31"/>
        <v>Nee</v>
      </c>
      <c r="AW61" s="43" t="str">
        <f t="shared" si="32"/>
        <v>Ja</v>
      </c>
      <c r="AX61" s="43" t="str">
        <f t="shared" si="32"/>
        <v>Ja</v>
      </c>
      <c r="AY61" s="43" t="str">
        <f t="shared" si="32"/>
        <v>Ja</v>
      </c>
      <c r="AZ61" s="43" t="str">
        <f t="shared" si="32"/>
        <v>Ja</v>
      </c>
      <c r="BA61" s="43" t="str">
        <f t="shared" si="32"/>
        <v>Ja</v>
      </c>
      <c r="BB61" s="43" t="str">
        <f t="shared" si="32"/>
        <v>Nee</v>
      </c>
      <c r="BC61" s="43" t="str">
        <f t="shared" si="32"/>
        <v>Ja</v>
      </c>
      <c r="BD61" s="43" t="str">
        <f t="shared" si="32"/>
        <v>Optie</v>
      </c>
      <c r="BE61" s="43" t="str">
        <f t="shared" si="32"/>
        <v>Ja</v>
      </c>
      <c r="BF61" s="43" t="str">
        <f t="shared" si="32"/>
        <v>Ja</v>
      </c>
      <c r="BG61" s="43" t="str">
        <f t="shared" si="33"/>
        <v>Nee</v>
      </c>
      <c r="BH61" s="43" t="str">
        <f t="shared" si="33"/>
        <v>Ja</v>
      </c>
      <c r="BI61" s="43" t="str">
        <f t="shared" si="33"/>
        <v>Nee</v>
      </c>
      <c r="BJ61" s="43" t="str">
        <f t="shared" si="33"/>
        <v>Nvt</v>
      </c>
      <c r="BK61" s="43" t="str">
        <f t="shared" si="33"/>
        <v>Nvt</v>
      </c>
      <c r="BL61" s="43" t="str">
        <f t="shared" si="33"/>
        <v>Nvt</v>
      </c>
      <c r="BM61" s="43" t="str">
        <f t="shared" si="33"/>
        <v>Nvt</v>
      </c>
      <c r="BN61" s="43" t="str">
        <f t="shared" si="33"/>
        <v>Nvt</v>
      </c>
      <c r="BO61" s="43" t="str">
        <f t="shared" si="33"/>
        <v>Nvt</v>
      </c>
      <c r="BP61" s="43" t="str">
        <f t="shared" si="33"/>
        <v>Nvt</v>
      </c>
      <c r="BQ61" s="43" t="str">
        <f t="shared" si="34"/>
        <v>Nvt</v>
      </c>
      <c r="BR61" s="43" t="str">
        <f t="shared" si="34"/>
        <v>Nvt</v>
      </c>
      <c r="BS61" s="43" t="str">
        <f t="shared" si="34"/>
        <v>Nvt</v>
      </c>
      <c r="BT61" s="43" t="str">
        <f t="shared" si="34"/>
        <v>Nvt</v>
      </c>
      <c r="BU61" s="43" t="str">
        <f t="shared" si="34"/>
        <v>Nvt</v>
      </c>
      <c r="BV61" s="43" t="str">
        <f t="shared" si="34"/>
        <v>Nvt</v>
      </c>
      <c r="BW61" s="43" t="str">
        <f t="shared" si="34"/>
        <v>Nvt</v>
      </c>
      <c r="BX61" s="43" t="str">
        <f t="shared" si="34"/>
        <v>Nvt</v>
      </c>
      <c r="BY61" s="43" t="str">
        <f t="shared" si="34"/>
        <v>Nvt</v>
      </c>
      <c r="BZ61" s="43" t="str">
        <f t="shared" si="34"/>
        <v>Nvt</v>
      </c>
      <c r="CA61" s="43" t="str">
        <f t="shared" si="35"/>
        <v>Nvt</v>
      </c>
      <c r="CB61" s="43" t="str">
        <f t="shared" si="35"/>
        <v>Ja</v>
      </c>
      <c r="CC61" s="43" t="str">
        <f t="shared" si="35"/>
        <v>Ja</v>
      </c>
      <c r="CD61" s="43" t="str">
        <f t="shared" si="35"/>
        <v>Ja</v>
      </c>
      <c r="CE61" s="43" t="str">
        <f t="shared" si="35"/>
        <v>Nee</v>
      </c>
      <c r="CF61" s="43" t="str">
        <f t="shared" si="35"/>
        <v>Nvt</v>
      </c>
      <c r="CG61" s="43" t="str">
        <f t="shared" si="35"/>
        <v>Nvt</v>
      </c>
      <c r="CH61" s="43" t="str">
        <f t="shared" si="35"/>
        <v>Nvt</v>
      </c>
      <c r="CI61" s="43" t="str">
        <f t="shared" si="35"/>
        <v>Nvt</v>
      </c>
      <c r="CJ61" s="43" t="str">
        <f t="shared" si="35"/>
        <v>Nvt</v>
      </c>
      <c r="CK61" s="43" t="str">
        <f t="shared" si="36"/>
        <v>Nee</v>
      </c>
      <c r="CL61" s="43" t="str">
        <f t="shared" si="36"/>
        <v>Nvt</v>
      </c>
      <c r="CM61" s="43" t="str">
        <f t="shared" si="36"/>
        <v>Nee</v>
      </c>
      <c r="CN61" s="43" t="str">
        <f t="shared" si="36"/>
        <v>Nvt</v>
      </c>
      <c r="CO61" s="43" t="str">
        <f t="shared" si="36"/>
        <v>Nee</v>
      </c>
      <c r="CP61" s="43" t="str">
        <f t="shared" si="36"/>
        <v>Nee</v>
      </c>
      <c r="CQ61" s="43" t="str">
        <f t="shared" si="36"/>
        <v>Nvt</v>
      </c>
      <c r="CR61" s="43" t="str">
        <f t="shared" si="36"/>
        <v>Nvt</v>
      </c>
      <c r="CS61" s="43" t="str">
        <f t="shared" si="36"/>
        <v>Nvt</v>
      </c>
      <c r="CT61" s="43" t="str">
        <f t="shared" si="36"/>
        <v>Nvt</v>
      </c>
      <c r="CU61" s="43" t="str">
        <f t="shared" si="37"/>
        <v>Nee</v>
      </c>
      <c r="CV61" s="43" t="str">
        <f t="shared" si="37"/>
        <v>Nvt</v>
      </c>
      <c r="CW61" s="43" t="str">
        <f t="shared" si="37"/>
        <v>Nvt</v>
      </c>
      <c r="CX61" s="43" t="str">
        <f t="shared" si="37"/>
        <v>Nvt</v>
      </c>
      <c r="CY61" s="43" t="str">
        <f t="shared" si="37"/>
        <v>Nvt</v>
      </c>
      <c r="CZ61" s="43" t="str">
        <f t="shared" si="37"/>
        <v>Nvt</v>
      </c>
      <c r="DA61" s="43" t="str">
        <f t="shared" si="37"/>
        <v>Nvt</v>
      </c>
      <c r="DB61" s="43" t="str">
        <f t="shared" si="37"/>
        <v>Nee</v>
      </c>
      <c r="DC61" s="43" t="str">
        <f t="shared" si="37"/>
        <v>Nvt</v>
      </c>
      <c r="DD61" s="43" t="str">
        <f t="shared" si="37"/>
        <v>Nvt</v>
      </c>
      <c r="DE61" s="43" t="str">
        <f t="shared" si="38"/>
        <v>Nvt</v>
      </c>
      <c r="DF61" s="43" t="str">
        <f t="shared" si="38"/>
        <v>Ja</v>
      </c>
      <c r="DG61" s="43" t="str">
        <f t="shared" si="38"/>
        <v>Ja</v>
      </c>
      <c r="DH61" s="43" t="str">
        <f t="shared" si="38"/>
        <v>Ja</v>
      </c>
      <c r="DI61" s="43" t="str">
        <f t="shared" si="38"/>
        <v>Ja</v>
      </c>
      <c r="DJ61" s="43" t="str">
        <f t="shared" si="38"/>
        <v>Ja</v>
      </c>
      <c r="DK61" s="43" t="str">
        <f t="shared" si="38"/>
        <v>Optie</v>
      </c>
      <c r="DL61" s="43" t="str">
        <f t="shared" si="38"/>
        <v>Optie</v>
      </c>
      <c r="DM61" s="43" t="str">
        <f t="shared" si="38"/>
        <v>Optie</v>
      </c>
      <c r="DN61" s="43" t="str">
        <f t="shared" si="38"/>
        <v>Optie</v>
      </c>
      <c r="DO61" s="43" t="str">
        <f t="shared" si="39"/>
        <v>Nee</v>
      </c>
      <c r="DP61" s="43" t="str">
        <f t="shared" si="39"/>
        <v>Optie</v>
      </c>
      <c r="DQ61" s="43" t="str">
        <f t="shared" si="39"/>
        <v>Ja</v>
      </c>
      <c r="DR61" s="43" t="str">
        <f t="shared" si="39"/>
        <v>Ja</v>
      </c>
      <c r="DS61" s="43" t="str">
        <f t="shared" si="39"/>
        <v>Ja</v>
      </c>
      <c r="DT61" s="43" t="str">
        <f t="shared" si="39"/>
        <v>Ja</v>
      </c>
      <c r="DU61" s="43" t="str">
        <f t="shared" si="39"/>
        <v>Optie</v>
      </c>
      <c r="DV61" s="43" t="str">
        <f t="shared" si="39"/>
        <v>Ja</v>
      </c>
      <c r="DW61" s="43" t="str">
        <f t="shared" si="39"/>
        <v>Ja</v>
      </c>
      <c r="DX61" s="43" t="str">
        <f t="shared" si="39"/>
        <v>Ja</v>
      </c>
      <c r="DY61" s="43" t="str">
        <f t="shared" si="40"/>
        <v>Ja</v>
      </c>
      <c r="DZ61" s="43" t="str">
        <f t="shared" si="40"/>
        <v>Ja</v>
      </c>
      <c r="EA61" s="43" t="str">
        <f t="shared" si="40"/>
        <v>Ja</v>
      </c>
      <c r="EB61" s="43" t="str">
        <f t="shared" si="40"/>
        <v>Ja</v>
      </c>
      <c r="EC61" s="43" t="str">
        <f t="shared" si="40"/>
        <v>Ja</v>
      </c>
      <c r="ED61" s="43" t="str">
        <f t="shared" si="40"/>
        <v>Nee</v>
      </c>
    </row>
    <row r="62" spans="1:134" x14ac:dyDescent="0.3">
      <c r="A62" s="45"/>
      <c r="B62" s="47" t="s">
        <v>730</v>
      </c>
      <c r="C62" s="47" t="s">
        <v>502</v>
      </c>
      <c r="D62" s="45" t="s">
        <v>337</v>
      </c>
      <c r="E62" s="45" t="s">
        <v>337</v>
      </c>
      <c r="F62" s="45" t="s">
        <v>433</v>
      </c>
      <c r="G62" s="43" t="s">
        <v>495</v>
      </c>
      <c r="H62" s="43" t="s">
        <v>497</v>
      </c>
      <c r="I62" s="119" t="s">
        <v>496</v>
      </c>
      <c r="J62" s="119" t="s">
        <v>833</v>
      </c>
      <c r="K62" s="119" t="s">
        <v>846</v>
      </c>
      <c r="L62" s="50">
        <v>23</v>
      </c>
      <c r="M62" s="119"/>
      <c r="N62" s="119"/>
      <c r="O62" s="119"/>
      <c r="P62" s="129" t="s">
        <v>507</v>
      </c>
      <c r="Q62" s="43" t="str">
        <f t="shared" si="29"/>
        <v>Ja</v>
      </c>
      <c r="R62" s="43" t="str">
        <f t="shared" si="29"/>
        <v>Ja</v>
      </c>
      <c r="S62" s="43" t="str">
        <f t="shared" si="29"/>
        <v>Optie</v>
      </c>
      <c r="T62" s="43" t="str">
        <f t="shared" si="29"/>
        <v>Ja</v>
      </c>
      <c r="U62" s="43" t="str">
        <f t="shared" si="29"/>
        <v>Ja</v>
      </c>
      <c r="V62" s="43" t="str">
        <f t="shared" si="29"/>
        <v>Ja</v>
      </c>
      <c r="W62" s="43" t="str">
        <f t="shared" si="29"/>
        <v>Nee</v>
      </c>
      <c r="X62" s="43" t="str">
        <f t="shared" si="29"/>
        <v>Ja</v>
      </c>
      <c r="Y62" s="43" t="str">
        <f t="shared" si="29"/>
        <v>Nee</v>
      </c>
      <c r="Z62" s="43" t="str">
        <f t="shared" si="29"/>
        <v>Nee</v>
      </c>
      <c r="AA62" s="43" t="str">
        <f t="shared" si="30"/>
        <v>Optie</v>
      </c>
      <c r="AB62" s="43" t="str">
        <f t="shared" si="30"/>
        <v>Ja</v>
      </c>
      <c r="AC62" s="43" t="str">
        <f t="shared" si="30"/>
        <v>Ja</v>
      </c>
      <c r="AD62" s="43" t="str">
        <f t="shared" si="30"/>
        <v>Nee</v>
      </c>
      <c r="AE62" s="43" t="str">
        <f t="shared" si="30"/>
        <v>Ja</v>
      </c>
      <c r="AF62" s="43" t="str">
        <f t="shared" si="30"/>
        <v>Ja</v>
      </c>
      <c r="AG62" s="43" t="str">
        <f t="shared" si="30"/>
        <v>Optie</v>
      </c>
      <c r="AH62" s="43" t="str">
        <f t="shared" si="30"/>
        <v>Ja</v>
      </c>
      <c r="AI62" s="43" t="str">
        <f t="shared" si="30"/>
        <v>Ja</v>
      </c>
      <c r="AJ62" s="43" t="str">
        <f t="shared" si="30"/>
        <v>Nvt</v>
      </c>
      <c r="AK62" s="43" t="str">
        <f t="shared" si="30"/>
        <v>Nvt</v>
      </c>
      <c r="AL62" s="129" t="s">
        <v>878</v>
      </c>
      <c r="AM62" s="43" t="str">
        <f t="shared" si="31"/>
        <v>Ja</v>
      </c>
      <c r="AN62" s="43" t="str">
        <f t="shared" si="31"/>
        <v>Ja</v>
      </c>
      <c r="AO62" s="43" t="str">
        <f t="shared" si="31"/>
        <v>Optie</v>
      </c>
      <c r="AP62" s="43" t="str">
        <f t="shared" si="31"/>
        <v>Ja</v>
      </c>
      <c r="AQ62" s="43" t="str">
        <f t="shared" si="31"/>
        <v>Ja</v>
      </c>
      <c r="AR62" s="43" t="str">
        <f t="shared" si="31"/>
        <v>Ja</v>
      </c>
      <c r="AS62" s="43" t="str">
        <f t="shared" si="31"/>
        <v>Nee</v>
      </c>
      <c r="AT62" s="43" t="str">
        <f t="shared" si="31"/>
        <v>Ja</v>
      </c>
      <c r="AU62" s="43" t="str">
        <f t="shared" si="31"/>
        <v>Nee</v>
      </c>
      <c r="AV62" s="43" t="str">
        <f t="shared" si="31"/>
        <v>Nee</v>
      </c>
      <c r="AW62" s="43" t="str">
        <f t="shared" si="32"/>
        <v>Ja</v>
      </c>
      <c r="AX62" s="43" t="str">
        <f t="shared" si="32"/>
        <v>Ja</v>
      </c>
      <c r="AY62" s="43" t="str">
        <f t="shared" si="32"/>
        <v>Ja</v>
      </c>
      <c r="AZ62" s="43" t="str">
        <f t="shared" si="32"/>
        <v>Ja</v>
      </c>
      <c r="BA62" s="43" t="str">
        <f t="shared" si="32"/>
        <v>Ja</v>
      </c>
      <c r="BB62" s="43" t="str">
        <f t="shared" si="32"/>
        <v>Nee</v>
      </c>
      <c r="BC62" s="43" t="str">
        <f t="shared" si="32"/>
        <v>Ja</v>
      </c>
      <c r="BD62" s="43" t="str">
        <f t="shared" si="32"/>
        <v>Optie</v>
      </c>
      <c r="BE62" s="43" t="str">
        <f t="shared" si="32"/>
        <v>Ja</v>
      </c>
      <c r="BF62" s="43" t="str">
        <f t="shared" si="32"/>
        <v>Ja</v>
      </c>
      <c r="BG62" s="43" t="str">
        <f t="shared" si="33"/>
        <v>Nee</v>
      </c>
      <c r="BH62" s="43" t="str">
        <f t="shared" si="33"/>
        <v>Ja</v>
      </c>
      <c r="BI62" s="43" t="str">
        <f t="shared" si="33"/>
        <v>Nee</v>
      </c>
      <c r="BJ62" s="43" t="str">
        <f t="shared" si="33"/>
        <v>Nvt</v>
      </c>
      <c r="BK62" s="43" t="str">
        <f t="shared" si="33"/>
        <v>Nvt</v>
      </c>
      <c r="BL62" s="43" t="str">
        <f t="shared" si="33"/>
        <v>Nvt</v>
      </c>
      <c r="BM62" s="43" t="str">
        <f t="shared" si="33"/>
        <v>Nvt</v>
      </c>
      <c r="BN62" s="43" t="str">
        <f t="shared" si="33"/>
        <v>Nvt</v>
      </c>
      <c r="BO62" s="43" t="str">
        <f t="shared" si="33"/>
        <v>Nvt</v>
      </c>
      <c r="BP62" s="43" t="str">
        <f t="shared" si="33"/>
        <v>Nvt</v>
      </c>
      <c r="BQ62" s="43" t="str">
        <f t="shared" si="34"/>
        <v>Nvt</v>
      </c>
      <c r="BR62" s="43" t="str">
        <f t="shared" si="34"/>
        <v>Nvt</v>
      </c>
      <c r="BS62" s="43" t="str">
        <f t="shared" si="34"/>
        <v>Nvt</v>
      </c>
      <c r="BT62" s="43" t="str">
        <f t="shared" si="34"/>
        <v>Nvt</v>
      </c>
      <c r="BU62" s="43" t="str">
        <f t="shared" si="34"/>
        <v>Nvt</v>
      </c>
      <c r="BV62" s="43" t="str">
        <f t="shared" si="34"/>
        <v>Nvt</v>
      </c>
      <c r="BW62" s="43" t="str">
        <f t="shared" si="34"/>
        <v>Nvt</v>
      </c>
      <c r="BX62" s="43" t="str">
        <f t="shared" si="34"/>
        <v>Nvt</v>
      </c>
      <c r="BY62" s="43" t="str">
        <f t="shared" si="34"/>
        <v>Nvt</v>
      </c>
      <c r="BZ62" s="43" t="str">
        <f t="shared" si="34"/>
        <v>Nvt</v>
      </c>
      <c r="CA62" s="43" t="str">
        <f t="shared" si="35"/>
        <v>Nvt</v>
      </c>
      <c r="CB62" s="43" t="str">
        <f t="shared" si="35"/>
        <v>Ja</v>
      </c>
      <c r="CC62" s="43" t="str">
        <f t="shared" si="35"/>
        <v>Ja</v>
      </c>
      <c r="CD62" s="43" t="str">
        <f t="shared" si="35"/>
        <v>Ja</v>
      </c>
      <c r="CE62" s="43" t="str">
        <f t="shared" si="35"/>
        <v>Nee</v>
      </c>
      <c r="CF62" s="43" t="str">
        <f t="shared" si="35"/>
        <v>Nvt</v>
      </c>
      <c r="CG62" s="43" t="str">
        <f t="shared" si="35"/>
        <v>Nvt</v>
      </c>
      <c r="CH62" s="43" t="str">
        <f t="shared" si="35"/>
        <v>Nvt</v>
      </c>
      <c r="CI62" s="43" t="str">
        <f t="shared" si="35"/>
        <v>Nvt</v>
      </c>
      <c r="CJ62" s="43" t="str">
        <f t="shared" si="35"/>
        <v>Nvt</v>
      </c>
      <c r="CK62" s="43" t="str">
        <f t="shared" si="36"/>
        <v>Nee</v>
      </c>
      <c r="CL62" s="43" t="str">
        <f t="shared" si="36"/>
        <v>Nvt</v>
      </c>
      <c r="CM62" s="43" t="str">
        <f t="shared" si="36"/>
        <v>Nee</v>
      </c>
      <c r="CN62" s="43" t="str">
        <f t="shared" si="36"/>
        <v>Nvt</v>
      </c>
      <c r="CO62" s="43" t="str">
        <f t="shared" si="36"/>
        <v>Nee</v>
      </c>
      <c r="CP62" s="43" t="str">
        <f t="shared" si="36"/>
        <v>Nee</v>
      </c>
      <c r="CQ62" s="43" t="str">
        <f t="shared" si="36"/>
        <v>Nvt</v>
      </c>
      <c r="CR62" s="43" t="str">
        <f t="shared" si="36"/>
        <v>Nvt</v>
      </c>
      <c r="CS62" s="43" t="str">
        <f t="shared" si="36"/>
        <v>Nvt</v>
      </c>
      <c r="CT62" s="43" t="str">
        <f t="shared" si="36"/>
        <v>Nvt</v>
      </c>
      <c r="CU62" s="43" t="str">
        <f t="shared" si="37"/>
        <v>Nee</v>
      </c>
      <c r="CV62" s="43" t="str">
        <f t="shared" si="37"/>
        <v>Nvt</v>
      </c>
      <c r="CW62" s="43" t="str">
        <f t="shared" si="37"/>
        <v>Nvt</v>
      </c>
      <c r="CX62" s="43" t="str">
        <f t="shared" si="37"/>
        <v>Nvt</v>
      </c>
      <c r="CY62" s="43" t="str">
        <f t="shared" si="37"/>
        <v>Nvt</v>
      </c>
      <c r="CZ62" s="43" t="str">
        <f t="shared" si="37"/>
        <v>Nvt</v>
      </c>
      <c r="DA62" s="43" t="str">
        <f t="shared" si="37"/>
        <v>Nvt</v>
      </c>
      <c r="DB62" s="43" t="str">
        <f t="shared" si="37"/>
        <v>Nee</v>
      </c>
      <c r="DC62" s="43" t="str">
        <f t="shared" si="37"/>
        <v>Nvt</v>
      </c>
      <c r="DD62" s="43" t="str">
        <f t="shared" si="37"/>
        <v>Nvt</v>
      </c>
      <c r="DE62" s="43" t="str">
        <f t="shared" si="38"/>
        <v>Nvt</v>
      </c>
      <c r="DF62" s="43" t="str">
        <f t="shared" si="38"/>
        <v>Ja</v>
      </c>
      <c r="DG62" s="43" t="str">
        <f t="shared" si="38"/>
        <v>Ja</v>
      </c>
      <c r="DH62" s="43" t="str">
        <f t="shared" si="38"/>
        <v>Ja</v>
      </c>
      <c r="DI62" s="43" t="str">
        <f t="shared" si="38"/>
        <v>Ja</v>
      </c>
      <c r="DJ62" s="43" t="str">
        <f t="shared" si="38"/>
        <v>Ja</v>
      </c>
      <c r="DK62" s="43" t="str">
        <f t="shared" si="38"/>
        <v>Optie</v>
      </c>
      <c r="DL62" s="43" t="str">
        <f t="shared" si="38"/>
        <v>Optie</v>
      </c>
      <c r="DM62" s="43" t="str">
        <f t="shared" si="38"/>
        <v>Nee</v>
      </c>
      <c r="DN62" s="43" t="str">
        <f t="shared" si="38"/>
        <v>Optie</v>
      </c>
      <c r="DO62" s="43" t="str">
        <f t="shared" si="39"/>
        <v>Nee</v>
      </c>
      <c r="DP62" s="43" t="str">
        <f t="shared" si="39"/>
        <v>Nee</v>
      </c>
      <c r="DQ62" s="43" t="str">
        <f t="shared" si="39"/>
        <v>Nvt</v>
      </c>
      <c r="DR62" s="43" t="str">
        <f t="shared" si="39"/>
        <v>Nvt</v>
      </c>
      <c r="DS62" s="43" t="str">
        <f t="shared" si="39"/>
        <v>Nvt</v>
      </c>
      <c r="DT62" s="43" t="str">
        <f t="shared" si="39"/>
        <v>Nvt</v>
      </c>
      <c r="DU62" s="43" t="str">
        <f t="shared" si="39"/>
        <v>Nvt</v>
      </c>
      <c r="DV62" s="43" t="str">
        <f t="shared" si="39"/>
        <v>Nvt</v>
      </c>
      <c r="DW62" s="43" t="str">
        <f t="shared" si="39"/>
        <v>Ja</v>
      </c>
      <c r="DX62" s="43" t="str">
        <f t="shared" si="39"/>
        <v>Ja</v>
      </c>
      <c r="DY62" s="43" t="str">
        <f t="shared" si="40"/>
        <v>Ja</v>
      </c>
      <c r="DZ62" s="43" t="str">
        <f t="shared" si="40"/>
        <v>Ja</v>
      </c>
      <c r="EA62" s="43" t="str">
        <f t="shared" si="40"/>
        <v>Ja</v>
      </c>
      <c r="EB62" s="43" t="str">
        <f t="shared" si="40"/>
        <v>Ja</v>
      </c>
      <c r="EC62" s="43" t="str">
        <f t="shared" si="40"/>
        <v>Ja</v>
      </c>
      <c r="ED62" s="43" t="str">
        <f t="shared" si="40"/>
        <v>Nee</v>
      </c>
    </row>
    <row r="63" spans="1:134" x14ac:dyDescent="0.3">
      <c r="A63" s="45"/>
      <c r="B63" s="47" t="s">
        <v>729</v>
      </c>
      <c r="C63" s="47" t="s">
        <v>502</v>
      </c>
      <c r="D63" s="45" t="s">
        <v>335</v>
      </c>
      <c r="E63" s="45" t="s">
        <v>329</v>
      </c>
      <c r="F63" s="45" t="s">
        <v>337</v>
      </c>
      <c r="G63" s="43" t="s">
        <v>495</v>
      </c>
      <c r="H63" s="43" t="s">
        <v>497</v>
      </c>
      <c r="I63" s="119" t="s">
        <v>496</v>
      </c>
      <c r="J63" s="119" t="s">
        <v>830</v>
      </c>
      <c r="K63" s="119" t="s">
        <v>849</v>
      </c>
      <c r="L63" s="50">
        <v>12</v>
      </c>
      <c r="M63" s="119"/>
      <c r="N63" s="119"/>
      <c r="O63" s="119"/>
      <c r="P63" s="129" t="s">
        <v>507</v>
      </c>
      <c r="Q63" s="43" t="str">
        <f t="shared" si="29"/>
        <v>Ja</v>
      </c>
      <c r="R63" s="43" t="str">
        <f t="shared" si="29"/>
        <v>Ja</v>
      </c>
      <c r="S63" s="43" t="str">
        <f t="shared" si="29"/>
        <v>Optie</v>
      </c>
      <c r="T63" s="43" t="str">
        <f t="shared" si="29"/>
        <v>Ja</v>
      </c>
      <c r="U63" s="43" t="str">
        <f t="shared" si="29"/>
        <v>Ja</v>
      </c>
      <c r="V63" s="43" t="str">
        <f t="shared" si="29"/>
        <v>Ja</v>
      </c>
      <c r="W63" s="43" t="str">
        <f t="shared" si="29"/>
        <v>Nee</v>
      </c>
      <c r="X63" s="43" t="str">
        <f t="shared" si="29"/>
        <v>Ja</v>
      </c>
      <c r="Y63" s="43" t="str">
        <f t="shared" si="29"/>
        <v>Nee</v>
      </c>
      <c r="Z63" s="43" t="str">
        <f t="shared" si="29"/>
        <v>Nee</v>
      </c>
      <c r="AA63" s="43" t="str">
        <f t="shared" si="30"/>
        <v>Optie</v>
      </c>
      <c r="AB63" s="43" t="str">
        <f t="shared" si="30"/>
        <v>Ja</v>
      </c>
      <c r="AC63" s="43" t="str">
        <f t="shared" si="30"/>
        <v>Ja</v>
      </c>
      <c r="AD63" s="43" t="str">
        <f t="shared" si="30"/>
        <v>Nee</v>
      </c>
      <c r="AE63" s="43" t="str">
        <f t="shared" si="30"/>
        <v>Ja</v>
      </c>
      <c r="AF63" s="43" t="str">
        <f t="shared" si="30"/>
        <v>Ja</v>
      </c>
      <c r="AG63" s="43" t="str">
        <f t="shared" si="30"/>
        <v>Optie</v>
      </c>
      <c r="AH63" s="43" t="str">
        <f t="shared" si="30"/>
        <v>Ja</v>
      </c>
      <c r="AI63" s="43" t="str">
        <f t="shared" si="30"/>
        <v>Ja</v>
      </c>
      <c r="AJ63" s="43" t="str">
        <f t="shared" si="30"/>
        <v>Nvt</v>
      </c>
      <c r="AK63" s="43" t="str">
        <f t="shared" si="30"/>
        <v>Nvt</v>
      </c>
      <c r="AL63" s="129" t="s">
        <v>878</v>
      </c>
      <c r="AM63" s="43" t="str">
        <f t="shared" si="31"/>
        <v>Ja</v>
      </c>
      <c r="AN63" s="43" t="str">
        <f t="shared" si="31"/>
        <v>Ja</v>
      </c>
      <c r="AO63" s="43" t="str">
        <f t="shared" si="31"/>
        <v>Optie</v>
      </c>
      <c r="AP63" s="43" t="str">
        <f t="shared" si="31"/>
        <v>Ja</v>
      </c>
      <c r="AQ63" s="43" t="str">
        <f t="shared" si="31"/>
        <v>Ja</v>
      </c>
      <c r="AR63" s="43" t="str">
        <f t="shared" si="31"/>
        <v>Ja</v>
      </c>
      <c r="AS63" s="43" t="str">
        <f t="shared" si="31"/>
        <v>Nee</v>
      </c>
      <c r="AT63" s="43" t="str">
        <f t="shared" si="31"/>
        <v>Ja</v>
      </c>
      <c r="AU63" s="43" t="str">
        <f t="shared" si="31"/>
        <v>Nee</v>
      </c>
      <c r="AV63" s="43" t="str">
        <f t="shared" si="31"/>
        <v>Nee</v>
      </c>
      <c r="AW63" s="43" t="str">
        <f t="shared" si="32"/>
        <v>Ja</v>
      </c>
      <c r="AX63" s="43" t="str">
        <f t="shared" si="32"/>
        <v>Ja</v>
      </c>
      <c r="AY63" s="43" t="str">
        <f t="shared" si="32"/>
        <v>Ja</v>
      </c>
      <c r="AZ63" s="43" t="str">
        <f t="shared" si="32"/>
        <v>Ja</v>
      </c>
      <c r="BA63" s="43" t="str">
        <f t="shared" si="32"/>
        <v>Ja</v>
      </c>
      <c r="BB63" s="43" t="str">
        <f t="shared" si="32"/>
        <v>Ja</v>
      </c>
      <c r="BC63" s="43" t="str">
        <f t="shared" si="32"/>
        <v>Ja</v>
      </c>
      <c r="BD63" s="43" t="str">
        <f t="shared" si="32"/>
        <v>Optie</v>
      </c>
      <c r="BE63" s="43" t="str">
        <f t="shared" si="32"/>
        <v>Ja</v>
      </c>
      <c r="BF63" s="43" t="str">
        <f t="shared" si="32"/>
        <v>Ja</v>
      </c>
      <c r="BG63" s="43" t="str">
        <f t="shared" si="33"/>
        <v>Nee</v>
      </c>
      <c r="BH63" s="43" t="str">
        <f t="shared" si="33"/>
        <v>Ja</v>
      </c>
      <c r="BI63" s="43" t="str">
        <f t="shared" si="33"/>
        <v>Nee</v>
      </c>
      <c r="BJ63" s="43" t="str">
        <f t="shared" si="33"/>
        <v>Nvt</v>
      </c>
      <c r="BK63" s="43" t="str">
        <f t="shared" si="33"/>
        <v>Nvt</v>
      </c>
      <c r="BL63" s="43" t="str">
        <f t="shared" si="33"/>
        <v>Nvt</v>
      </c>
      <c r="BM63" s="43" t="str">
        <f t="shared" si="33"/>
        <v>Nvt</v>
      </c>
      <c r="BN63" s="43" t="str">
        <f t="shared" si="33"/>
        <v>Nvt</v>
      </c>
      <c r="BO63" s="43" t="str">
        <f t="shared" si="33"/>
        <v>Nvt</v>
      </c>
      <c r="BP63" s="43" t="str">
        <f t="shared" si="33"/>
        <v>Nvt</v>
      </c>
      <c r="BQ63" s="43" t="str">
        <f t="shared" si="34"/>
        <v>Nvt</v>
      </c>
      <c r="BR63" s="43" t="str">
        <f t="shared" si="34"/>
        <v>Nvt</v>
      </c>
      <c r="BS63" s="43" t="str">
        <f t="shared" si="34"/>
        <v>Nvt</v>
      </c>
      <c r="BT63" s="43" t="str">
        <f t="shared" si="34"/>
        <v>Nvt</v>
      </c>
      <c r="BU63" s="43" t="str">
        <f t="shared" si="34"/>
        <v>Nvt</v>
      </c>
      <c r="BV63" s="43" t="str">
        <f t="shared" si="34"/>
        <v>Nvt</v>
      </c>
      <c r="BW63" s="43" t="str">
        <f t="shared" si="34"/>
        <v>Nvt</v>
      </c>
      <c r="BX63" s="43" t="str">
        <f t="shared" si="34"/>
        <v>Nvt</v>
      </c>
      <c r="BY63" s="43" t="str">
        <f t="shared" si="34"/>
        <v>Nvt</v>
      </c>
      <c r="BZ63" s="43" t="str">
        <f t="shared" si="34"/>
        <v>Nvt</v>
      </c>
      <c r="CA63" s="43" t="str">
        <f t="shared" si="35"/>
        <v>Nvt</v>
      </c>
      <c r="CB63" s="43" t="str">
        <f t="shared" si="35"/>
        <v>Ja</v>
      </c>
      <c r="CC63" s="43" t="str">
        <f t="shared" si="35"/>
        <v>Ja</v>
      </c>
      <c r="CD63" s="43" t="str">
        <f t="shared" si="35"/>
        <v>Ja</v>
      </c>
      <c r="CE63" s="43" t="str">
        <f t="shared" si="35"/>
        <v>Optie</v>
      </c>
      <c r="CF63" s="43" t="str">
        <f t="shared" si="35"/>
        <v>Ja</v>
      </c>
      <c r="CG63" s="43" t="str">
        <f t="shared" si="35"/>
        <v>Ja</v>
      </c>
      <c r="CH63" s="43" t="str">
        <f t="shared" si="35"/>
        <v>Ja</v>
      </c>
      <c r="CI63" s="43" t="str">
        <f t="shared" si="35"/>
        <v>Ja</v>
      </c>
      <c r="CJ63" s="43" t="str">
        <f t="shared" si="35"/>
        <v>Ja</v>
      </c>
      <c r="CK63" s="43" t="str">
        <f t="shared" si="36"/>
        <v>Optie</v>
      </c>
      <c r="CL63" s="43" t="str">
        <f t="shared" si="36"/>
        <v>Ja</v>
      </c>
      <c r="CM63" s="43" t="str">
        <f t="shared" si="36"/>
        <v>Ja</v>
      </c>
      <c r="CN63" s="43" t="str">
        <f t="shared" si="36"/>
        <v>Ja</v>
      </c>
      <c r="CO63" s="43" t="str">
        <f t="shared" si="36"/>
        <v>Optie</v>
      </c>
      <c r="CP63" s="43" t="str">
        <f t="shared" si="36"/>
        <v>Nee</v>
      </c>
      <c r="CQ63" s="43" t="str">
        <f t="shared" si="36"/>
        <v>Nvt</v>
      </c>
      <c r="CR63" s="43" t="str">
        <f t="shared" si="36"/>
        <v>Nvt</v>
      </c>
      <c r="CS63" s="43" t="str">
        <f t="shared" si="36"/>
        <v>Nvt</v>
      </c>
      <c r="CT63" s="43" t="str">
        <f t="shared" si="36"/>
        <v>Nvt</v>
      </c>
      <c r="CU63" s="43" t="str">
        <f t="shared" si="37"/>
        <v>Ja</v>
      </c>
      <c r="CV63" s="43" t="str">
        <f t="shared" si="37"/>
        <v>Ja</v>
      </c>
      <c r="CW63" s="43" t="str">
        <f t="shared" si="37"/>
        <v>Ja</v>
      </c>
      <c r="CX63" s="43" t="str">
        <f t="shared" si="37"/>
        <v>Optie</v>
      </c>
      <c r="CY63" s="43" t="str">
        <f t="shared" si="37"/>
        <v>Ja</v>
      </c>
      <c r="CZ63" s="43" t="str">
        <f t="shared" si="37"/>
        <v>Ja</v>
      </c>
      <c r="DA63" s="43" t="str">
        <f t="shared" si="37"/>
        <v>Ja</v>
      </c>
      <c r="DB63" s="43" t="str">
        <f t="shared" si="37"/>
        <v>Optie</v>
      </c>
      <c r="DC63" s="43" t="str">
        <f t="shared" si="37"/>
        <v>Ja</v>
      </c>
      <c r="DD63" s="43" t="str">
        <f t="shared" si="37"/>
        <v>Ja</v>
      </c>
      <c r="DE63" s="43" t="str">
        <f t="shared" si="38"/>
        <v>Optie</v>
      </c>
      <c r="DF63" s="43" t="str">
        <f t="shared" si="38"/>
        <v>Ja</v>
      </c>
      <c r="DG63" s="43" t="str">
        <f t="shared" si="38"/>
        <v>Ja</v>
      </c>
      <c r="DH63" s="43" t="str">
        <f t="shared" si="38"/>
        <v>Ja</v>
      </c>
      <c r="DI63" s="43" t="str">
        <f t="shared" si="38"/>
        <v>Ja</v>
      </c>
      <c r="DJ63" s="43" t="str">
        <f t="shared" si="38"/>
        <v>Ja</v>
      </c>
      <c r="DK63" s="43" t="str">
        <f t="shared" si="38"/>
        <v>Optie</v>
      </c>
      <c r="DL63" s="43" t="str">
        <f t="shared" si="38"/>
        <v>Optie</v>
      </c>
      <c r="DM63" s="43" t="str">
        <f t="shared" si="38"/>
        <v>Optie</v>
      </c>
      <c r="DN63" s="43" t="str">
        <f t="shared" si="38"/>
        <v>Optie</v>
      </c>
      <c r="DO63" s="43" t="str">
        <f t="shared" si="39"/>
        <v>Nee</v>
      </c>
      <c r="DP63" s="43" t="str">
        <f t="shared" si="39"/>
        <v>Optie</v>
      </c>
      <c r="DQ63" s="43" t="str">
        <f t="shared" si="39"/>
        <v>Ja</v>
      </c>
      <c r="DR63" s="43" t="str">
        <f t="shared" si="39"/>
        <v>Ja</v>
      </c>
      <c r="DS63" s="43" t="str">
        <f t="shared" si="39"/>
        <v>Ja</v>
      </c>
      <c r="DT63" s="43" t="str">
        <f t="shared" si="39"/>
        <v>Ja</v>
      </c>
      <c r="DU63" s="43" t="str">
        <f t="shared" si="39"/>
        <v>Optie</v>
      </c>
      <c r="DV63" s="43" t="str">
        <f t="shared" si="39"/>
        <v>Ja</v>
      </c>
      <c r="DW63" s="43" t="str">
        <f t="shared" si="39"/>
        <v>Ja</v>
      </c>
      <c r="DX63" s="43" t="str">
        <f t="shared" si="39"/>
        <v>Ja</v>
      </c>
      <c r="DY63" s="43" t="str">
        <f t="shared" si="40"/>
        <v>Ja</v>
      </c>
      <c r="DZ63" s="43" t="str">
        <f t="shared" si="40"/>
        <v>Ja</v>
      </c>
      <c r="EA63" s="43" t="str">
        <f t="shared" si="40"/>
        <v>Ja</v>
      </c>
      <c r="EB63" s="43" t="str">
        <f t="shared" si="40"/>
        <v>Ja</v>
      </c>
      <c r="EC63" s="43" t="str">
        <f t="shared" si="40"/>
        <v>Ja</v>
      </c>
      <c r="ED63" s="43" t="str">
        <f t="shared" si="40"/>
        <v>Nee</v>
      </c>
    </row>
    <row r="64" spans="1:134" x14ac:dyDescent="0.3">
      <c r="A64" s="45"/>
      <c r="B64" s="47" t="s">
        <v>729</v>
      </c>
      <c r="C64" s="47" t="s">
        <v>502</v>
      </c>
      <c r="D64" s="45" t="s">
        <v>335</v>
      </c>
      <c r="E64" s="45" t="s">
        <v>330</v>
      </c>
      <c r="F64" s="45" t="s">
        <v>337</v>
      </c>
      <c r="G64" s="43" t="s">
        <v>495</v>
      </c>
      <c r="H64" s="43" t="s">
        <v>497</v>
      </c>
      <c r="I64" s="119" t="s">
        <v>496</v>
      </c>
      <c r="J64" s="119" t="s">
        <v>832</v>
      </c>
      <c r="K64" s="119" t="s">
        <v>850</v>
      </c>
      <c r="L64" s="50">
        <v>20</v>
      </c>
      <c r="M64" s="119"/>
      <c r="N64" s="119"/>
      <c r="O64" s="119"/>
      <c r="P64" s="129" t="s">
        <v>507</v>
      </c>
      <c r="Q64" s="43" t="str">
        <f t="shared" ref="Q64:Z73" si="41">IF((VLOOKUP($F64,$O$11:$AK$16,Q$10,FALSE))="Ja","Ja",IF((VLOOKUP($E64,$O$17:$AK$23,Q$10,FALSE))="Ja","Ja",IF((VLOOKUP($F64,$O$11:$AK$16,Q$10,FALSE))="Optie","Optie",IF((VLOOKUP($E64,$O$17:$AK$23,Q$10,FALSE))="Optie","Optie",IF((VLOOKUP($F64,$O$11:$AK$16,Q$10,FALSE))="Nee","Nee",IF((VLOOKUP($E64,$O$17:$AK$23,Q$10,FALSE))= "Nee","Nee",IF((VLOOKUP($F64,$O$11:$AK$16,Q$10,FALSE))="Nvt","Nvt",IF((VLOOKUP($E64,$O$17:$AK$23,Q$10,FALSE))="Nvt","Nvt","Fout"))))))))</f>
        <v>Ja</v>
      </c>
      <c r="R64" s="43" t="str">
        <f t="shared" si="41"/>
        <v>Ja</v>
      </c>
      <c r="S64" s="43" t="str">
        <f t="shared" si="41"/>
        <v>Optie</v>
      </c>
      <c r="T64" s="43" t="str">
        <f t="shared" si="41"/>
        <v>Ja</v>
      </c>
      <c r="U64" s="43" t="str">
        <f t="shared" si="41"/>
        <v>Ja</v>
      </c>
      <c r="V64" s="43" t="str">
        <f t="shared" si="41"/>
        <v>Ja</v>
      </c>
      <c r="W64" s="43" t="str">
        <f t="shared" si="41"/>
        <v>Nee</v>
      </c>
      <c r="X64" s="43" t="str">
        <f t="shared" si="41"/>
        <v>Ja</v>
      </c>
      <c r="Y64" s="43" t="str">
        <f t="shared" si="41"/>
        <v>Nee</v>
      </c>
      <c r="Z64" s="43" t="str">
        <f t="shared" si="41"/>
        <v>Nee</v>
      </c>
      <c r="AA64" s="43" t="str">
        <f t="shared" ref="AA64:AK73" si="42">IF((VLOOKUP($F64,$O$11:$AK$16,AA$10,FALSE))="Ja","Ja",IF((VLOOKUP($E64,$O$17:$AK$23,AA$10,FALSE))="Ja","Ja",IF((VLOOKUP($F64,$O$11:$AK$16,AA$10,FALSE))="Optie","Optie",IF((VLOOKUP($E64,$O$17:$AK$23,AA$10,FALSE))="Optie","Optie",IF((VLOOKUP($F64,$O$11:$AK$16,AA$10,FALSE))="Nee","Nee",IF((VLOOKUP($E64,$O$17:$AK$23,AA$10,FALSE))= "Nee","Nee",IF((VLOOKUP($F64,$O$11:$AK$16,AA$10,FALSE))="Nvt","Nvt",IF((VLOOKUP($E64,$O$17:$AK$23,AA$10,FALSE))="Nvt","Nvt","Fout"))))))))</f>
        <v>Optie</v>
      </c>
      <c r="AB64" s="43" t="str">
        <f t="shared" si="42"/>
        <v>Ja</v>
      </c>
      <c r="AC64" s="43" t="str">
        <f t="shared" si="42"/>
        <v>Ja</v>
      </c>
      <c r="AD64" s="43" t="str">
        <f t="shared" si="42"/>
        <v>Nee</v>
      </c>
      <c r="AE64" s="43" t="str">
        <f t="shared" si="42"/>
        <v>Ja</v>
      </c>
      <c r="AF64" s="43" t="str">
        <f t="shared" si="42"/>
        <v>Ja</v>
      </c>
      <c r="AG64" s="43" t="str">
        <f t="shared" si="42"/>
        <v>Optie</v>
      </c>
      <c r="AH64" s="43" t="str">
        <f t="shared" si="42"/>
        <v>Ja</v>
      </c>
      <c r="AI64" s="43" t="str">
        <f t="shared" si="42"/>
        <v>Ja</v>
      </c>
      <c r="AJ64" s="43" t="str">
        <f t="shared" si="42"/>
        <v>Nvt</v>
      </c>
      <c r="AK64" s="43" t="str">
        <f t="shared" si="42"/>
        <v>Nvt</v>
      </c>
      <c r="AL64" s="129" t="s">
        <v>878</v>
      </c>
      <c r="AM64" s="43" t="str">
        <f t="shared" ref="AM64:AV73" si="43">IF((VLOOKUP($D64,$O$24:$ED$33,AM$10,FALSE))="Ja","Ja",IF((VLOOKUP($E64,$O$17:$ED$23,AM$10,FALSE))="Ja","Ja",IF((VLOOKUP($D64,$O$24:$ED$33,AM$10,FALSE))="Optie","Optie",IF((VLOOKUP($E64,$O$17:$ED$23,AM$10,FALSE))="Optie","Optie",IF((VLOOKUP($D64,$O$24:$ED$33,AM$10,FALSE))="Nee","Nee",IF((VLOOKUP($E64,$O$17:$ED$23,AM$10,FALSE))= "Nee","Nee",IF((VLOOKUP($D64,$O$24:$ED$33,AM$10,FALSE))="Nvt","Nvt",IF((VLOOKUP($E64,$O$17:$ED$23,AM$10,FALSE))="Nvt","Nvt","Fout"))))))))</f>
        <v>Ja</v>
      </c>
      <c r="AN64" s="43" t="str">
        <f t="shared" si="43"/>
        <v>Ja</v>
      </c>
      <c r="AO64" s="43" t="str">
        <f t="shared" si="43"/>
        <v>Optie</v>
      </c>
      <c r="AP64" s="43" t="str">
        <f t="shared" si="43"/>
        <v>Ja</v>
      </c>
      <c r="AQ64" s="43" t="str">
        <f t="shared" si="43"/>
        <v>Ja</v>
      </c>
      <c r="AR64" s="43" t="str">
        <f t="shared" si="43"/>
        <v>Ja</v>
      </c>
      <c r="AS64" s="43" t="str">
        <f t="shared" si="43"/>
        <v>Nee</v>
      </c>
      <c r="AT64" s="43" t="str">
        <f t="shared" si="43"/>
        <v>Ja</v>
      </c>
      <c r="AU64" s="43" t="str">
        <f t="shared" si="43"/>
        <v>Nee</v>
      </c>
      <c r="AV64" s="43" t="str">
        <f t="shared" si="43"/>
        <v>Nee</v>
      </c>
      <c r="AW64" s="43" t="str">
        <f t="shared" ref="AW64:BF73" si="44">IF((VLOOKUP($D64,$O$24:$ED$33,AW$10,FALSE))="Ja","Ja",IF((VLOOKUP($E64,$O$17:$ED$23,AW$10,FALSE))="Ja","Ja",IF((VLOOKUP($D64,$O$24:$ED$33,AW$10,FALSE))="Optie","Optie",IF((VLOOKUP($E64,$O$17:$ED$23,AW$10,FALSE))="Optie","Optie",IF((VLOOKUP($D64,$O$24:$ED$33,AW$10,FALSE))="Nee","Nee",IF((VLOOKUP($E64,$O$17:$ED$23,AW$10,FALSE))= "Nee","Nee",IF((VLOOKUP($D64,$O$24:$ED$33,AW$10,FALSE))="Nvt","Nvt",IF((VLOOKUP($E64,$O$17:$ED$23,AW$10,FALSE))="Nvt","Nvt","Fout"))))))))</f>
        <v>Ja</v>
      </c>
      <c r="AX64" s="43" t="str">
        <f t="shared" si="44"/>
        <v>Ja</v>
      </c>
      <c r="AY64" s="43" t="str">
        <f t="shared" si="44"/>
        <v>Ja</v>
      </c>
      <c r="AZ64" s="43" t="str">
        <f t="shared" si="44"/>
        <v>Ja</v>
      </c>
      <c r="BA64" s="43" t="str">
        <f t="shared" si="44"/>
        <v>Ja</v>
      </c>
      <c r="BB64" s="43" t="str">
        <f t="shared" si="44"/>
        <v>Ja</v>
      </c>
      <c r="BC64" s="43" t="str">
        <f t="shared" si="44"/>
        <v>Ja</v>
      </c>
      <c r="BD64" s="43" t="str">
        <f t="shared" si="44"/>
        <v>Optie</v>
      </c>
      <c r="BE64" s="43" t="str">
        <f t="shared" si="44"/>
        <v>Ja</v>
      </c>
      <c r="BF64" s="43" t="str">
        <f t="shared" si="44"/>
        <v>Ja</v>
      </c>
      <c r="BG64" s="43" t="str">
        <f t="shared" ref="BG64:BP73" si="45">IF((VLOOKUP($D64,$O$24:$ED$33,BG$10,FALSE))="Ja","Ja",IF((VLOOKUP($E64,$O$17:$ED$23,BG$10,FALSE))="Ja","Ja",IF((VLOOKUP($D64,$O$24:$ED$33,BG$10,FALSE))="Optie","Optie",IF((VLOOKUP($E64,$O$17:$ED$23,BG$10,FALSE))="Optie","Optie",IF((VLOOKUP($D64,$O$24:$ED$33,BG$10,FALSE))="Nee","Nee",IF((VLOOKUP($E64,$O$17:$ED$23,BG$10,FALSE))= "Nee","Nee",IF((VLOOKUP($D64,$O$24:$ED$33,BG$10,FALSE))="Nvt","Nvt",IF((VLOOKUP($E64,$O$17:$ED$23,BG$10,FALSE))="Nvt","Nvt","Fout"))))))))</f>
        <v>Nee</v>
      </c>
      <c r="BH64" s="43" t="str">
        <f t="shared" si="45"/>
        <v>Ja</v>
      </c>
      <c r="BI64" s="43" t="str">
        <f t="shared" si="45"/>
        <v>Nee</v>
      </c>
      <c r="BJ64" s="43" t="str">
        <f t="shared" si="45"/>
        <v>Nvt</v>
      </c>
      <c r="BK64" s="43" t="str">
        <f t="shared" si="45"/>
        <v>Nvt</v>
      </c>
      <c r="BL64" s="43" t="str">
        <f t="shared" si="45"/>
        <v>Nvt</v>
      </c>
      <c r="BM64" s="43" t="str">
        <f t="shared" si="45"/>
        <v>Nvt</v>
      </c>
      <c r="BN64" s="43" t="str">
        <f t="shared" si="45"/>
        <v>Nvt</v>
      </c>
      <c r="BO64" s="43" t="str">
        <f t="shared" si="45"/>
        <v>Nvt</v>
      </c>
      <c r="BP64" s="43" t="str">
        <f t="shared" si="45"/>
        <v>Nvt</v>
      </c>
      <c r="BQ64" s="43" t="str">
        <f t="shared" ref="BQ64:BZ73" si="46">IF((VLOOKUP($D64,$O$24:$ED$33,BQ$10,FALSE))="Ja","Ja",IF((VLOOKUP($E64,$O$17:$ED$23,BQ$10,FALSE))="Ja","Ja",IF((VLOOKUP($D64,$O$24:$ED$33,BQ$10,FALSE))="Optie","Optie",IF((VLOOKUP($E64,$O$17:$ED$23,BQ$10,FALSE))="Optie","Optie",IF((VLOOKUP($D64,$O$24:$ED$33,BQ$10,FALSE))="Nee","Nee",IF((VLOOKUP($E64,$O$17:$ED$23,BQ$10,FALSE))= "Nee","Nee",IF((VLOOKUP($D64,$O$24:$ED$33,BQ$10,FALSE))="Nvt","Nvt",IF((VLOOKUP($E64,$O$17:$ED$23,BQ$10,FALSE))="Nvt","Nvt","Fout"))))))))</f>
        <v>Nvt</v>
      </c>
      <c r="BR64" s="43" t="str">
        <f t="shared" si="46"/>
        <v>Nvt</v>
      </c>
      <c r="BS64" s="43" t="str">
        <f t="shared" si="46"/>
        <v>Nvt</v>
      </c>
      <c r="BT64" s="43" t="str">
        <f t="shared" si="46"/>
        <v>Nvt</v>
      </c>
      <c r="BU64" s="43" t="str">
        <f t="shared" si="46"/>
        <v>Nvt</v>
      </c>
      <c r="BV64" s="43" t="str">
        <f t="shared" si="46"/>
        <v>Nvt</v>
      </c>
      <c r="BW64" s="43" t="str">
        <f t="shared" si="46"/>
        <v>Nvt</v>
      </c>
      <c r="BX64" s="43" t="str">
        <f t="shared" si="46"/>
        <v>Nvt</v>
      </c>
      <c r="BY64" s="43" t="str">
        <f t="shared" si="46"/>
        <v>Nvt</v>
      </c>
      <c r="BZ64" s="43" t="str">
        <f t="shared" si="46"/>
        <v>Nvt</v>
      </c>
      <c r="CA64" s="43" t="str">
        <f t="shared" ref="CA64:CJ73" si="47">IF((VLOOKUP($D64,$O$24:$ED$33,CA$10,FALSE))="Ja","Ja",IF((VLOOKUP($E64,$O$17:$ED$23,CA$10,FALSE))="Ja","Ja",IF((VLOOKUP($D64,$O$24:$ED$33,CA$10,FALSE))="Optie","Optie",IF((VLOOKUP($E64,$O$17:$ED$23,CA$10,FALSE))="Optie","Optie",IF((VLOOKUP($D64,$O$24:$ED$33,CA$10,FALSE))="Nee","Nee",IF((VLOOKUP($E64,$O$17:$ED$23,CA$10,FALSE))= "Nee","Nee",IF((VLOOKUP($D64,$O$24:$ED$33,CA$10,FALSE))="Nvt","Nvt",IF((VLOOKUP($E64,$O$17:$ED$23,CA$10,FALSE))="Nvt","Nvt","Fout"))))))))</f>
        <v>Nvt</v>
      </c>
      <c r="CB64" s="43" t="str">
        <f t="shared" si="47"/>
        <v>Ja</v>
      </c>
      <c r="CC64" s="43" t="str">
        <f t="shared" si="47"/>
        <v>Ja</v>
      </c>
      <c r="CD64" s="43" t="str">
        <f t="shared" si="47"/>
        <v>Ja</v>
      </c>
      <c r="CE64" s="43" t="str">
        <f t="shared" si="47"/>
        <v>Optie</v>
      </c>
      <c r="CF64" s="43" t="str">
        <f t="shared" si="47"/>
        <v>Ja</v>
      </c>
      <c r="CG64" s="43" t="str">
        <f t="shared" si="47"/>
        <v>Ja</v>
      </c>
      <c r="CH64" s="43" t="str">
        <f t="shared" si="47"/>
        <v>Ja</v>
      </c>
      <c r="CI64" s="43" t="str">
        <f t="shared" si="47"/>
        <v>Ja</v>
      </c>
      <c r="CJ64" s="43" t="str">
        <f t="shared" si="47"/>
        <v>Ja</v>
      </c>
      <c r="CK64" s="43" t="str">
        <f t="shared" ref="CK64:CT73" si="48">IF((VLOOKUP($D64,$O$24:$ED$33,CK$10,FALSE))="Ja","Ja",IF((VLOOKUP($E64,$O$17:$ED$23,CK$10,FALSE))="Ja","Ja",IF((VLOOKUP($D64,$O$24:$ED$33,CK$10,FALSE))="Optie","Optie",IF((VLOOKUP($E64,$O$17:$ED$23,CK$10,FALSE))="Optie","Optie",IF((VLOOKUP($D64,$O$24:$ED$33,CK$10,FALSE))="Nee","Nee",IF((VLOOKUP($E64,$O$17:$ED$23,CK$10,FALSE))= "Nee","Nee",IF((VLOOKUP($D64,$O$24:$ED$33,CK$10,FALSE))="Nvt","Nvt",IF((VLOOKUP($E64,$O$17:$ED$23,CK$10,FALSE))="Nvt","Nvt","Fout"))))))))</f>
        <v>Optie</v>
      </c>
      <c r="CL64" s="43" t="str">
        <f t="shared" si="48"/>
        <v>Ja</v>
      </c>
      <c r="CM64" s="43" t="str">
        <f t="shared" si="48"/>
        <v>Ja</v>
      </c>
      <c r="CN64" s="43" t="str">
        <f t="shared" si="48"/>
        <v>Ja</v>
      </c>
      <c r="CO64" s="43" t="str">
        <f t="shared" si="48"/>
        <v>Optie</v>
      </c>
      <c r="CP64" s="43" t="str">
        <f t="shared" si="48"/>
        <v>Nee</v>
      </c>
      <c r="CQ64" s="43" t="str">
        <f t="shared" si="48"/>
        <v>Nvt</v>
      </c>
      <c r="CR64" s="43" t="str">
        <f t="shared" si="48"/>
        <v>Nvt</v>
      </c>
      <c r="CS64" s="43" t="str">
        <f t="shared" si="48"/>
        <v>Nvt</v>
      </c>
      <c r="CT64" s="43" t="str">
        <f t="shared" si="48"/>
        <v>Nvt</v>
      </c>
      <c r="CU64" s="43" t="str">
        <f t="shared" ref="CU64:DD73" si="49">IF((VLOOKUP($D64,$O$24:$ED$33,CU$10,FALSE))="Ja","Ja",IF((VLOOKUP($E64,$O$17:$ED$23,CU$10,FALSE))="Ja","Ja",IF((VLOOKUP($D64,$O$24:$ED$33,CU$10,FALSE))="Optie","Optie",IF((VLOOKUP($E64,$O$17:$ED$23,CU$10,FALSE))="Optie","Optie",IF((VLOOKUP($D64,$O$24:$ED$33,CU$10,FALSE))="Nee","Nee",IF((VLOOKUP($E64,$O$17:$ED$23,CU$10,FALSE))= "Nee","Nee",IF((VLOOKUP($D64,$O$24:$ED$33,CU$10,FALSE))="Nvt","Nvt",IF((VLOOKUP($E64,$O$17:$ED$23,CU$10,FALSE))="Nvt","Nvt","Fout"))))))))</f>
        <v>Ja</v>
      </c>
      <c r="CV64" s="43" t="str">
        <f t="shared" si="49"/>
        <v>Ja</v>
      </c>
      <c r="CW64" s="43" t="str">
        <f t="shared" si="49"/>
        <v>Ja</v>
      </c>
      <c r="CX64" s="43" t="str">
        <f t="shared" si="49"/>
        <v>Optie</v>
      </c>
      <c r="CY64" s="43" t="str">
        <f t="shared" si="49"/>
        <v>Ja</v>
      </c>
      <c r="CZ64" s="43" t="str">
        <f t="shared" si="49"/>
        <v>Ja</v>
      </c>
      <c r="DA64" s="43" t="str">
        <f t="shared" si="49"/>
        <v>Ja</v>
      </c>
      <c r="DB64" s="43" t="str">
        <f t="shared" si="49"/>
        <v>Optie</v>
      </c>
      <c r="DC64" s="43" t="str">
        <f t="shared" si="49"/>
        <v>Ja</v>
      </c>
      <c r="DD64" s="43" t="str">
        <f t="shared" si="49"/>
        <v>Ja</v>
      </c>
      <c r="DE64" s="43" t="str">
        <f t="shared" ref="DE64:DN73" si="50">IF((VLOOKUP($D64,$O$24:$ED$33,DE$10,FALSE))="Ja","Ja",IF((VLOOKUP($E64,$O$17:$ED$23,DE$10,FALSE))="Ja","Ja",IF((VLOOKUP($D64,$O$24:$ED$33,DE$10,FALSE))="Optie","Optie",IF((VLOOKUP($E64,$O$17:$ED$23,DE$10,FALSE))="Optie","Optie",IF((VLOOKUP($D64,$O$24:$ED$33,DE$10,FALSE))="Nee","Nee",IF((VLOOKUP($E64,$O$17:$ED$23,DE$10,FALSE))= "Nee","Nee",IF((VLOOKUP($D64,$O$24:$ED$33,DE$10,FALSE))="Nvt","Nvt",IF((VLOOKUP($E64,$O$17:$ED$23,DE$10,FALSE))="Nvt","Nvt","Fout"))))))))</f>
        <v>Optie</v>
      </c>
      <c r="DF64" s="43" t="str">
        <f t="shared" si="50"/>
        <v>Ja</v>
      </c>
      <c r="DG64" s="43" t="str">
        <f t="shared" si="50"/>
        <v>Ja</v>
      </c>
      <c r="DH64" s="43" t="str">
        <f t="shared" si="50"/>
        <v>Ja</v>
      </c>
      <c r="DI64" s="43" t="str">
        <f t="shared" si="50"/>
        <v>Ja</v>
      </c>
      <c r="DJ64" s="43" t="str">
        <f t="shared" si="50"/>
        <v>Ja</v>
      </c>
      <c r="DK64" s="43" t="str">
        <f t="shared" si="50"/>
        <v>Optie</v>
      </c>
      <c r="DL64" s="43" t="str">
        <f t="shared" si="50"/>
        <v>Optie</v>
      </c>
      <c r="DM64" s="43" t="str">
        <f t="shared" si="50"/>
        <v>Optie</v>
      </c>
      <c r="DN64" s="43" t="str">
        <f t="shared" si="50"/>
        <v>Optie</v>
      </c>
      <c r="DO64" s="43" t="str">
        <f t="shared" ref="DO64:DX73" si="51">IF((VLOOKUP($D64,$O$24:$ED$33,DO$10,FALSE))="Ja","Ja",IF((VLOOKUP($E64,$O$17:$ED$23,DO$10,FALSE))="Ja","Ja",IF((VLOOKUP($D64,$O$24:$ED$33,DO$10,FALSE))="Optie","Optie",IF((VLOOKUP($E64,$O$17:$ED$23,DO$10,FALSE))="Optie","Optie",IF((VLOOKUP($D64,$O$24:$ED$33,DO$10,FALSE))="Nee","Nee",IF((VLOOKUP($E64,$O$17:$ED$23,DO$10,FALSE))= "Nee","Nee",IF((VLOOKUP($D64,$O$24:$ED$33,DO$10,FALSE))="Nvt","Nvt",IF((VLOOKUP($E64,$O$17:$ED$23,DO$10,FALSE))="Nvt","Nvt","Fout"))))))))</f>
        <v>Nee</v>
      </c>
      <c r="DP64" s="43" t="str">
        <f t="shared" si="51"/>
        <v>Optie</v>
      </c>
      <c r="DQ64" s="43" t="str">
        <f t="shared" si="51"/>
        <v>Ja</v>
      </c>
      <c r="DR64" s="43" t="str">
        <f t="shared" si="51"/>
        <v>Ja</v>
      </c>
      <c r="DS64" s="43" t="str">
        <f t="shared" si="51"/>
        <v>Ja</v>
      </c>
      <c r="DT64" s="43" t="str">
        <f t="shared" si="51"/>
        <v>Ja</v>
      </c>
      <c r="DU64" s="43" t="str">
        <f t="shared" si="51"/>
        <v>Optie</v>
      </c>
      <c r="DV64" s="43" t="str">
        <f t="shared" si="51"/>
        <v>Ja</v>
      </c>
      <c r="DW64" s="43" t="str">
        <f t="shared" si="51"/>
        <v>Ja</v>
      </c>
      <c r="DX64" s="43" t="str">
        <f t="shared" si="51"/>
        <v>Ja</v>
      </c>
      <c r="DY64" s="43" t="str">
        <f t="shared" ref="DY64:ED73" si="52">IF((VLOOKUP($D64,$O$24:$ED$33,DY$10,FALSE))="Ja","Ja",IF((VLOOKUP($E64,$O$17:$ED$23,DY$10,FALSE))="Ja","Ja",IF((VLOOKUP($D64,$O$24:$ED$33,DY$10,FALSE))="Optie","Optie",IF((VLOOKUP($E64,$O$17:$ED$23,DY$10,FALSE))="Optie","Optie",IF((VLOOKUP($D64,$O$24:$ED$33,DY$10,FALSE))="Nee","Nee",IF((VLOOKUP($E64,$O$17:$ED$23,DY$10,FALSE))= "Nee","Nee",IF((VLOOKUP($D64,$O$24:$ED$33,DY$10,FALSE))="Nvt","Nvt",IF((VLOOKUP($E64,$O$17:$ED$23,DY$10,FALSE))="Nvt","Nvt","Fout"))))))))</f>
        <v>Ja</v>
      </c>
      <c r="DZ64" s="43" t="str">
        <f t="shared" si="52"/>
        <v>Ja</v>
      </c>
      <c r="EA64" s="43" t="str">
        <f t="shared" si="52"/>
        <v>Ja</v>
      </c>
      <c r="EB64" s="43" t="str">
        <f t="shared" si="52"/>
        <v>Ja</v>
      </c>
      <c r="EC64" s="43" t="str">
        <f t="shared" si="52"/>
        <v>Ja</v>
      </c>
      <c r="ED64" s="43" t="str">
        <f t="shared" si="52"/>
        <v>Nee</v>
      </c>
    </row>
    <row r="65" spans="1:134" x14ac:dyDescent="0.3">
      <c r="A65" s="45"/>
      <c r="B65" s="47" t="s">
        <v>729</v>
      </c>
      <c r="C65" s="47" t="s">
        <v>502</v>
      </c>
      <c r="D65" s="45" t="s">
        <v>335</v>
      </c>
      <c r="E65" s="45" t="s">
        <v>337</v>
      </c>
      <c r="F65" s="45" t="s">
        <v>337</v>
      </c>
      <c r="G65" s="43" t="s">
        <v>495</v>
      </c>
      <c r="H65" s="43" t="s">
        <v>497</v>
      </c>
      <c r="I65" s="119" t="s">
        <v>496</v>
      </c>
      <c r="J65" s="119" t="s">
        <v>834</v>
      </c>
      <c r="K65" s="119" t="s">
        <v>851</v>
      </c>
      <c r="L65" s="50">
        <v>28</v>
      </c>
      <c r="M65" s="119"/>
      <c r="N65" s="119"/>
      <c r="O65" s="119"/>
      <c r="P65" s="129" t="s">
        <v>507</v>
      </c>
      <c r="Q65" s="43" t="str">
        <f t="shared" si="41"/>
        <v>Ja</v>
      </c>
      <c r="R65" s="43" t="str">
        <f t="shared" si="41"/>
        <v>Ja</v>
      </c>
      <c r="S65" s="43" t="str">
        <f t="shared" si="41"/>
        <v>Optie</v>
      </c>
      <c r="T65" s="43" t="str">
        <f t="shared" si="41"/>
        <v>Ja</v>
      </c>
      <c r="U65" s="43" t="str">
        <f t="shared" si="41"/>
        <v>Ja</v>
      </c>
      <c r="V65" s="43" t="str">
        <f t="shared" si="41"/>
        <v>Ja</v>
      </c>
      <c r="W65" s="43" t="str">
        <f t="shared" si="41"/>
        <v>Nee</v>
      </c>
      <c r="X65" s="43" t="str">
        <f t="shared" si="41"/>
        <v>Ja</v>
      </c>
      <c r="Y65" s="43" t="str">
        <f t="shared" si="41"/>
        <v>Nee</v>
      </c>
      <c r="Z65" s="43" t="str">
        <f t="shared" si="41"/>
        <v>Nee</v>
      </c>
      <c r="AA65" s="43" t="str">
        <f t="shared" si="42"/>
        <v>Optie</v>
      </c>
      <c r="AB65" s="43" t="str">
        <f t="shared" si="42"/>
        <v>Ja</v>
      </c>
      <c r="AC65" s="43" t="str">
        <f t="shared" si="42"/>
        <v>Ja</v>
      </c>
      <c r="AD65" s="43" t="str">
        <f t="shared" si="42"/>
        <v>Nee</v>
      </c>
      <c r="AE65" s="43" t="str">
        <f t="shared" si="42"/>
        <v>Ja</v>
      </c>
      <c r="AF65" s="43" t="str">
        <f t="shared" si="42"/>
        <v>Ja</v>
      </c>
      <c r="AG65" s="43" t="str">
        <f t="shared" si="42"/>
        <v>Optie</v>
      </c>
      <c r="AH65" s="43" t="str">
        <f t="shared" si="42"/>
        <v>Ja</v>
      </c>
      <c r="AI65" s="43" t="str">
        <f t="shared" si="42"/>
        <v>Ja</v>
      </c>
      <c r="AJ65" s="43" t="str">
        <f t="shared" si="42"/>
        <v>Nvt</v>
      </c>
      <c r="AK65" s="43" t="str">
        <f t="shared" si="42"/>
        <v>Nvt</v>
      </c>
      <c r="AL65" s="129" t="s">
        <v>878</v>
      </c>
      <c r="AM65" s="43" t="str">
        <f t="shared" si="43"/>
        <v>Ja</v>
      </c>
      <c r="AN65" s="43" t="str">
        <f t="shared" si="43"/>
        <v>Ja</v>
      </c>
      <c r="AO65" s="43" t="str">
        <f t="shared" si="43"/>
        <v>Optie</v>
      </c>
      <c r="AP65" s="43" t="str">
        <f t="shared" si="43"/>
        <v>Ja</v>
      </c>
      <c r="AQ65" s="43" t="str">
        <f t="shared" si="43"/>
        <v>Ja</v>
      </c>
      <c r="AR65" s="43" t="str">
        <f t="shared" si="43"/>
        <v>Ja</v>
      </c>
      <c r="AS65" s="43" t="str">
        <f t="shared" si="43"/>
        <v>Nee</v>
      </c>
      <c r="AT65" s="43" t="str">
        <f t="shared" si="43"/>
        <v>Ja</v>
      </c>
      <c r="AU65" s="43" t="str">
        <f t="shared" si="43"/>
        <v>Nee</v>
      </c>
      <c r="AV65" s="43" t="str">
        <f t="shared" si="43"/>
        <v>Nee</v>
      </c>
      <c r="AW65" s="43" t="str">
        <f t="shared" si="44"/>
        <v>Ja</v>
      </c>
      <c r="AX65" s="43" t="str">
        <f t="shared" si="44"/>
        <v>Ja</v>
      </c>
      <c r="AY65" s="43" t="str">
        <f t="shared" si="44"/>
        <v>Ja</v>
      </c>
      <c r="AZ65" s="43" t="str">
        <f t="shared" si="44"/>
        <v>Ja</v>
      </c>
      <c r="BA65" s="43" t="str">
        <f t="shared" si="44"/>
        <v>Ja</v>
      </c>
      <c r="BB65" s="43" t="str">
        <f t="shared" si="44"/>
        <v>Ja</v>
      </c>
      <c r="BC65" s="43" t="str">
        <f t="shared" si="44"/>
        <v>Ja</v>
      </c>
      <c r="BD65" s="43" t="str">
        <f t="shared" si="44"/>
        <v>Optie</v>
      </c>
      <c r="BE65" s="43" t="str">
        <f t="shared" si="44"/>
        <v>Ja</v>
      </c>
      <c r="BF65" s="43" t="str">
        <f t="shared" si="44"/>
        <v>Ja</v>
      </c>
      <c r="BG65" s="43" t="str">
        <f t="shared" si="45"/>
        <v>Nee</v>
      </c>
      <c r="BH65" s="43" t="str">
        <f t="shared" si="45"/>
        <v>Ja</v>
      </c>
      <c r="BI65" s="43" t="str">
        <f t="shared" si="45"/>
        <v>Nee</v>
      </c>
      <c r="BJ65" s="43" t="str">
        <f t="shared" si="45"/>
        <v>Nvt</v>
      </c>
      <c r="BK65" s="43" t="str">
        <f t="shared" si="45"/>
        <v>Nvt</v>
      </c>
      <c r="BL65" s="43" t="str">
        <f t="shared" si="45"/>
        <v>Nvt</v>
      </c>
      <c r="BM65" s="43" t="str">
        <f t="shared" si="45"/>
        <v>Nvt</v>
      </c>
      <c r="BN65" s="43" t="str">
        <f t="shared" si="45"/>
        <v>Nvt</v>
      </c>
      <c r="BO65" s="43" t="str">
        <f t="shared" si="45"/>
        <v>Nvt</v>
      </c>
      <c r="BP65" s="43" t="str">
        <f t="shared" si="45"/>
        <v>Nvt</v>
      </c>
      <c r="BQ65" s="43" t="str">
        <f t="shared" si="46"/>
        <v>Nvt</v>
      </c>
      <c r="BR65" s="43" t="str">
        <f t="shared" si="46"/>
        <v>Nvt</v>
      </c>
      <c r="BS65" s="43" t="str">
        <f t="shared" si="46"/>
        <v>Nvt</v>
      </c>
      <c r="BT65" s="43" t="str">
        <f t="shared" si="46"/>
        <v>Nvt</v>
      </c>
      <c r="BU65" s="43" t="str">
        <f t="shared" si="46"/>
        <v>Nvt</v>
      </c>
      <c r="BV65" s="43" t="str">
        <f t="shared" si="46"/>
        <v>Nvt</v>
      </c>
      <c r="BW65" s="43" t="str">
        <f t="shared" si="46"/>
        <v>Nvt</v>
      </c>
      <c r="BX65" s="43" t="str">
        <f t="shared" si="46"/>
        <v>Nvt</v>
      </c>
      <c r="BY65" s="43" t="str">
        <f t="shared" si="46"/>
        <v>Nvt</v>
      </c>
      <c r="BZ65" s="43" t="str">
        <f t="shared" si="46"/>
        <v>Nvt</v>
      </c>
      <c r="CA65" s="43" t="str">
        <f t="shared" si="47"/>
        <v>Nvt</v>
      </c>
      <c r="CB65" s="43" t="str">
        <f t="shared" si="47"/>
        <v>Ja</v>
      </c>
      <c r="CC65" s="43" t="str">
        <f t="shared" si="47"/>
        <v>Ja</v>
      </c>
      <c r="CD65" s="43" t="str">
        <f t="shared" si="47"/>
        <v>Ja</v>
      </c>
      <c r="CE65" s="43" t="str">
        <f t="shared" si="47"/>
        <v>Optie</v>
      </c>
      <c r="CF65" s="43" t="str">
        <f t="shared" si="47"/>
        <v>Ja</v>
      </c>
      <c r="CG65" s="43" t="str">
        <f t="shared" si="47"/>
        <v>Ja</v>
      </c>
      <c r="CH65" s="43" t="str">
        <f t="shared" si="47"/>
        <v>Ja</v>
      </c>
      <c r="CI65" s="43" t="str">
        <f t="shared" si="47"/>
        <v>Ja</v>
      </c>
      <c r="CJ65" s="43" t="str">
        <f t="shared" si="47"/>
        <v>Ja</v>
      </c>
      <c r="CK65" s="43" t="str">
        <f t="shared" si="48"/>
        <v>Optie</v>
      </c>
      <c r="CL65" s="43" t="str">
        <f t="shared" si="48"/>
        <v>Ja</v>
      </c>
      <c r="CM65" s="43" t="str">
        <f t="shared" si="48"/>
        <v>Ja</v>
      </c>
      <c r="CN65" s="43" t="str">
        <f t="shared" si="48"/>
        <v>Ja</v>
      </c>
      <c r="CO65" s="43" t="str">
        <f t="shared" si="48"/>
        <v>Optie</v>
      </c>
      <c r="CP65" s="43" t="str">
        <f t="shared" si="48"/>
        <v>Nee</v>
      </c>
      <c r="CQ65" s="43" t="str">
        <f t="shared" si="48"/>
        <v>Nvt</v>
      </c>
      <c r="CR65" s="43" t="str">
        <f t="shared" si="48"/>
        <v>Nvt</v>
      </c>
      <c r="CS65" s="43" t="str">
        <f t="shared" si="48"/>
        <v>Nvt</v>
      </c>
      <c r="CT65" s="43" t="str">
        <f t="shared" si="48"/>
        <v>Nvt</v>
      </c>
      <c r="CU65" s="43" t="str">
        <f t="shared" si="49"/>
        <v>Ja</v>
      </c>
      <c r="CV65" s="43" t="str">
        <f t="shared" si="49"/>
        <v>Ja</v>
      </c>
      <c r="CW65" s="43" t="str">
        <f t="shared" si="49"/>
        <v>Ja</v>
      </c>
      <c r="CX65" s="43" t="str">
        <f t="shared" si="49"/>
        <v>Optie</v>
      </c>
      <c r="CY65" s="43" t="str">
        <f t="shared" si="49"/>
        <v>Ja</v>
      </c>
      <c r="CZ65" s="43" t="str">
        <f t="shared" si="49"/>
        <v>Ja</v>
      </c>
      <c r="DA65" s="43" t="str">
        <f t="shared" si="49"/>
        <v>Ja</v>
      </c>
      <c r="DB65" s="43" t="str">
        <f t="shared" si="49"/>
        <v>Optie</v>
      </c>
      <c r="DC65" s="43" t="str">
        <f t="shared" si="49"/>
        <v>Ja</v>
      </c>
      <c r="DD65" s="43" t="str">
        <f t="shared" si="49"/>
        <v>Ja</v>
      </c>
      <c r="DE65" s="43" t="str">
        <f t="shared" si="50"/>
        <v>Optie</v>
      </c>
      <c r="DF65" s="43" t="str">
        <f t="shared" si="50"/>
        <v>Ja</v>
      </c>
      <c r="DG65" s="43" t="str">
        <f t="shared" si="50"/>
        <v>Ja</v>
      </c>
      <c r="DH65" s="43" t="str">
        <f t="shared" si="50"/>
        <v>Ja</v>
      </c>
      <c r="DI65" s="43" t="str">
        <f t="shared" si="50"/>
        <v>Ja</v>
      </c>
      <c r="DJ65" s="43" t="str">
        <f t="shared" si="50"/>
        <v>Ja</v>
      </c>
      <c r="DK65" s="43" t="str">
        <f t="shared" si="50"/>
        <v>Optie</v>
      </c>
      <c r="DL65" s="43" t="str">
        <f t="shared" si="50"/>
        <v>Optie</v>
      </c>
      <c r="DM65" s="43" t="str">
        <f t="shared" si="50"/>
        <v>Optie</v>
      </c>
      <c r="DN65" s="43" t="str">
        <f t="shared" si="50"/>
        <v>Optie</v>
      </c>
      <c r="DO65" s="43" t="str">
        <f t="shared" si="51"/>
        <v>Nee</v>
      </c>
      <c r="DP65" s="43" t="str">
        <f t="shared" si="51"/>
        <v>Optie</v>
      </c>
      <c r="DQ65" s="43" t="str">
        <f t="shared" si="51"/>
        <v>Ja</v>
      </c>
      <c r="DR65" s="43" t="str">
        <f t="shared" si="51"/>
        <v>Ja</v>
      </c>
      <c r="DS65" s="43" t="str">
        <f t="shared" si="51"/>
        <v>Ja</v>
      </c>
      <c r="DT65" s="43" t="str">
        <f t="shared" si="51"/>
        <v>Ja</v>
      </c>
      <c r="DU65" s="43" t="str">
        <f t="shared" si="51"/>
        <v>Optie</v>
      </c>
      <c r="DV65" s="43" t="str">
        <f t="shared" si="51"/>
        <v>Ja</v>
      </c>
      <c r="DW65" s="43" t="str">
        <f t="shared" si="51"/>
        <v>Ja</v>
      </c>
      <c r="DX65" s="43" t="str">
        <f t="shared" si="51"/>
        <v>Ja</v>
      </c>
      <c r="DY65" s="43" t="str">
        <f t="shared" si="52"/>
        <v>Ja</v>
      </c>
      <c r="DZ65" s="43" t="str">
        <f t="shared" si="52"/>
        <v>Ja</v>
      </c>
      <c r="EA65" s="43" t="str">
        <f t="shared" si="52"/>
        <v>Ja</v>
      </c>
      <c r="EB65" s="43" t="str">
        <f t="shared" si="52"/>
        <v>Ja</v>
      </c>
      <c r="EC65" s="43" t="str">
        <f t="shared" si="52"/>
        <v>Ja</v>
      </c>
      <c r="ED65" s="43" t="str">
        <f t="shared" si="52"/>
        <v>Nee</v>
      </c>
    </row>
    <row r="66" spans="1:134" x14ac:dyDescent="0.3">
      <c r="A66" s="45"/>
      <c r="B66" s="47" t="s">
        <v>728</v>
      </c>
      <c r="C66" s="47" t="s">
        <v>502</v>
      </c>
      <c r="D66" s="45" t="s">
        <v>335</v>
      </c>
      <c r="E66" s="45" t="s">
        <v>329</v>
      </c>
      <c r="F66" s="45" t="s">
        <v>433</v>
      </c>
      <c r="G66" s="43" t="s">
        <v>495</v>
      </c>
      <c r="H66" s="43" t="s">
        <v>497</v>
      </c>
      <c r="I66" s="119" t="s">
        <v>496</v>
      </c>
      <c r="J66" s="119" t="s">
        <v>829</v>
      </c>
      <c r="K66" s="119" t="s">
        <v>849</v>
      </c>
      <c r="L66" s="50">
        <v>8</v>
      </c>
      <c r="M66" s="119"/>
      <c r="N66" s="119"/>
      <c r="O66" s="119"/>
      <c r="P66" s="129" t="s">
        <v>507</v>
      </c>
      <c r="Q66" s="43" t="str">
        <f t="shared" si="41"/>
        <v>Ja</v>
      </c>
      <c r="R66" s="43" t="str">
        <f t="shared" si="41"/>
        <v>Ja</v>
      </c>
      <c r="S66" s="43" t="str">
        <f t="shared" si="41"/>
        <v>Optie</v>
      </c>
      <c r="T66" s="43" t="str">
        <f t="shared" si="41"/>
        <v>Ja</v>
      </c>
      <c r="U66" s="43" t="str">
        <f t="shared" si="41"/>
        <v>Ja</v>
      </c>
      <c r="V66" s="43" t="str">
        <f t="shared" si="41"/>
        <v>Ja</v>
      </c>
      <c r="W66" s="43" t="str">
        <f t="shared" si="41"/>
        <v>Nee</v>
      </c>
      <c r="X66" s="43" t="str">
        <f t="shared" si="41"/>
        <v>Ja</v>
      </c>
      <c r="Y66" s="43" t="str">
        <f t="shared" si="41"/>
        <v>Nee</v>
      </c>
      <c r="Z66" s="43" t="str">
        <f t="shared" si="41"/>
        <v>Nee</v>
      </c>
      <c r="AA66" s="43" t="str">
        <f t="shared" si="42"/>
        <v>Optie</v>
      </c>
      <c r="AB66" s="43" t="str">
        <f t="shared" si="42"/>
        <v>Ja</v>
      </c>
      <c r="AC66" s="43" t="str">
        <f t="shared" si="42"/>
        <v>Ja</v>
      </c>
      <c r="AD66" s="43" t="str">
        <f t="shared" si="42"/>
        <v>Nee</v>
      </c>
      <c r="AE66" s="43" t="str">
        <f t="shared" si="42"/>
        <v>Ja</v>
      </c>
      <c r="AF66" s="43" t="str">
        <f t="shared" si="42"/>
        <v>Ja</v>
      </c>
      <c r="AG66" s="43" t="str">
        <f t="shared" si="42"/>
        <v>Optie</v>
      </c>
      <c r="AH66" s="43" t="str">
        <f t="shared" si="42"/>
        <v>Ja</v>
      </c>
      <c r="AI66" s="43" t="str">
        <f t="shared" si="42"/>
        <v>Ja</v>
      </c>
      <c r="AJ66" s="43" t="str">
        <f t="shared" si="42"/>
        <v>Nvt</v>
      </c>
      <c r="AK66" s="43" t="str">
        <f t="shared" si="42"/>
        <v>Nvt</v>
      </c>
      <c r="AL66" s="129" t="s">
        <v>878</v>
      </c>
      <c r="AM66" s="43" t="str">
        <f t="shared" si="43"/>
        <v>Ja</v>
      </c>
      <c r="AN66" s="43" t="str">
        <f t="shared" si="43"/>
        <v>Ja</v>
      </c>
      <c r="AO66" s="43" t="str">
        <f t="shared" si="43"/>
        <v>Optie</v>
      </c>
      <c r="AP66" s="43" t="str">
        <f t="shared" si="43"/>
        <v>Ja</v>
      </c>
      <c r="AQ66" s="43" t="str">
        <f t="shared" si="43"/>
        <v>Ja</v>
      </c>
      <c r="AR66" s="43" t="str">
        <f t="shared" si="43"/>
        <v>Ja</v>
      </c>
      <c r="AS66" s="43" t="str">
        <f t="shared" si="43"/>
        <v>Nee</v>
      </c>
      <c r="AT66" s="43" t="str">
        <f t="shared" si="43"/>
        <v>Ja</v>
      </c>
      <c r="AU66" s="43" t="str">
        <f t="shared" si="43"/>
        <v>Nee</v>
      </c>
      <c r="AV66" s="43" t="str">
        <f t="shared" si="43"/>
        <v>Nee</v>
      </c>
      <c r="AW66" s="43" t="str">
        <f t="shared" si="44"/>
        <v>Ja</v>
      </c>
      <c r="AX66" s="43" t="str">
        <f t="shared" si="44"/>
        <v>Ja</v>
      </c>
      <c r="AY66" s="43" t="str">
        <f t="shared" si="44"/>
        <v>Ja</v>
      </c>
      <c r="AZ66" s="43" t="str">
        <f t="shared" si="44"/>
        <v>Ja</v>
      </c>
      <c r="BA66" s="43" t="str">
        <f t="shared" si="44"/>
        <v>Ja</v>
      </c>
      <c r="BB66" s="43" t="str">
        <f t="shared" si="44"/>
        <v>Ja</v>
      </c>
      <c r="BC66" s="43" t="str">
        <f t="shared" si="44"/>
        <v>Ja</v>
      </c>
      <c r="BD66" s="43" t="str">
        <f t="shared" si="44"/>
        <v>Optie</v>
      </c>
      <c r="BE66" s="43" t="str">
        <f t="shared" si="44"/>
        <v>Ja</v>
      </c>
      <c r="BF66" s="43" t="str">
        <f t="shared" si="44"/>
        <v>Ja</v>
      </c>
      <c r="BG66" s="43" t="str">
        <f t="shared" si="45"/>
        <v>Nee</v>
      </c>
      <c r="BH66" s="43" t="str">
        <f t="shared" si="45"/>
        <v>Ja</v>
      </c>
      <c r="BI66" s="43" t="str">
        <f t="shared" si="45"/>
        <v>Nee</v>
      </c>
      <c r="BJ66" s="43" t="str">
        <f t="shared" si="45"/>
        <v>Nvt</v>
      </c>
      <c r="BK66" s="43" t="str">
        <f t="shared" si="45"/>
        <v>Nvt</v>
      </c>
      <c r="BL66" s="43" t="str">
        <f t="shared" si="45"/>
        <v>Nvt</v>
      </c>
      <c r="BM66" s="43" t="str">
        <f t="shared" si="45"/>
        <v>Nvt</v>
      </c>
      <c r="BN66" s="43" t="str">
        <f t="shared" si="45"/>
        <v>Nvt</v>
      </c>
      <c r="BO66" s="43" t="str">
        <f t="shared" si="45"/>
        <v>Nvt</v>
      </c>
      <c r="BP66" s="43" t="str">
        <f t="shared" si="45"/>
        <v>Nvt</v>
      </c>
      <c r="BQ66" s="43" t="str">
        <f t="shared" si="46"/>
        <v>Nvt</v>
      </c>
      <c r="BR66" s="43" t="str">
        <f t="shared" si="46"/>
        <v>Nvt</v>
      </c>
      <c r="BS66" s="43" t="str">
        <f t="shared" si="46"/>
        <v>Nvt</v>
      </c>
      <c r="BT66" s="43" t="str">
        <f t="shared" si="46"/>
        <v>Nvt</v>
      </c>
      <c r="BU66" s="43" t="str">
        <f t="shared" si="46"/>
        <v>Nvt</v>
      </c>
      <c r="BV66" s="43" t="str">
        <f t="shared" si="46"/>
        <v>Nvt</v>
      </c>
      <c r="BW66" s="43" t="str">
        <f t="shared" si="46"/>
        <v>Nvt</v>
      </c>
      <c r="BX66" s="43" t="str">
        <f t="shared" si="46"/>
        <v>Nvt</v>
      </c>
      <c r="BY66" s="43" t="str">
        <f t="shared" si="46"/>
        <v>Nvt</v>
      </c>
      <c r="BZ66" s="43" t="str">
        <f t="shared" si="46"/>
        <v>Nvt</v>
      </c>
      <c r="CA66" s="43" t="str">
        <f t="shared" si="47"/>
        <v>Nvt</v>
      </c>
      <c r="CB66" s="43" t="str">
        <f t="shared" si="47"/>
        <v>Ja</v>
      </c>
      <c r="CC66" s="43" t="str">
        <f t="shared" si="47"/>
        <v>Ja</v>
      </c>
      <c r="CD66" s="43" t="str">
        <f t="shared" si="47"/>
        <v>Ja</v>
      </c>
      <c r="CE66" s="43" t="str">
        <f t="shared" si="47"/>
        <v>Optie</v>
      </c>
      <c r="CF66" s="43" t="str">
        <f t="shared" si="47"/>
        <v>Ja</v>
      </c>
      <c r="CG66" s="43" t="str">
        <f t="shared" si="47"/>
        <v>Ja</v>
      </c>
      <c r="CH66" s="43" t="str">
        <f t="shared" si="47"/>
        <v>Ja</v>
      </c>
      <c r="CI66" s="43" t="str">
        <f t="shared" si="47"/>
        <v>Ja</v>
      </c>
      <c r="CJ66" s="43" t="str">
        <f t="shared" si="47"/>
        <v>Ja</v>
      </c>
      <c r="CK66" s="43" t="str">
        <f t="shared" si="48"/>
        <v>Optie</v>
      </c>
      <c r="CL66" s="43" t="str">
        <f t="shared" si="48"/>
        <v>Ja</v>
      </c>
      <c r="CM66" s="43" t="str">
        <f t="shared" si="48"/>
        <v>Ja</v>
      </c>
      <c r="CN66" s="43" t="str">
        <f t="shared" si="48"/>
        <v>Ja</v>
      </c>
      <c r="CO66" s="43" t="str">
        <f t="shared" si="48"/>
        <v>Optie</v>
      </c>
      <c r="CP66" s="43" t="str">
        <f t="shared" si="48"/>
        <v>Nee</v>
      </c>
      <c r="CQ66" s="43" t="str">
        <f t="shared" si="48"/>
        <v>Nvt</v>
      </c>
      <c r="CR66" s="43" t="str">
        <f t="shared" si="48"/>
        <v>Nvt</v>
      </c>
      <c r="CS66" s="43" t="str">
        <f t="shared" si="48"/>
        <v>Nvt</v>
      </c>
      <c r="CT66" s="43" t="str">
        <f t="shared" si="48"/>
        <v>Nvt</v>
      </c>
      <c r="CU66" s="43" t="str">
        <f t="shared" si="49"/>
        <v>Ja</v>
      </c>
      <c r="CV66" s="43" t="str">
        <f t="shared" si="49"/>
        <v>Ja</v>
      </c>
      <c r="CW66" s="43" t="str">
        <f t="shared" si="49"/>
        <v>Ja</v>
      </c>
      <c r="CX66" s="43" t="str">
        <f t="shared" si="49"/>
        <v>Optie</v>
      </c>
      <c r="CY66" s="43" t="str">
        <f t="shared" si="49"/>
        <v>Ja</v>
      </c>
      <c r="CZ66" s="43" t="str">
        <f t="shared" si="49"/>
        <v>Ja</v>
      </c>
      <c r="DA66" s="43" t="str">
        <f t="shared" si="49"/>
        <v>Ja</v>
      </c>
      <c r="DB66" s="43" t="str">
        <f t="shared" si="49"/>
        <v>Optie</v>
      </c>
      <c r="DC66" s="43" t="str">
        <f t="shared" si="49"/>
        <v>Ja</v>
      </c>
      <c r="DD66" s="43" t="str">
        <f t="shared" si="49"/>
        <v>Ja</v>
      </c>
      <c r="DE66" s="43" t="str">
        <f t="shared" si="50"/>
        <v>Optie</v>
      </c>
      <c r="DF66" s="43" t="str">
        <f t="shared" si="50"/>
        <v>Ja</v>
      </c>
      <c r="DG66" s="43" t="str">
        <f t="shared" si="50"/>
        <v>Ja</v>
      </c>
      <c r="DH66" s="43" t="str">
        <f t="shared" si="50"/>
        <v>Ja</v>
      </c>
      <c r="DI66" s="43" t="str">
        <f t="shared" si="50"/>
        <v>Ja</v>
      </c>
      <c r="DJ66" s="43" t="str">
        <f t="shared" si="50"/>
        <v>Ja</v>
      </c>
      <c r="DK66" s="43" t="str">
        <f t="shared" si="50"/>
        <v>Optie</v>
      </c>
      <c r="DL66" s="43" t="str">
        <f t="shared" si="50"/>
        <v>Optie</v>
      </c>
      <c r="DM66" s="43" t="str">
        <f t="shared" si="50"/>
        <v>Optie</v>
      </c>
      <c r="DN66" s="43" t="str">
        <f t="shared" si="50"/>
        <v>Optie</v>
      </c>
      <c r="DO66" s="43" t="str">
        <f t="shared" si="51"/>
        <v>Nee</v>
      </c>
      <c r="DP66" s="43" t="str">
        <f t="shared" si="51"/>
        <v>Optie</v>
      </c>
      <c r="DQ66" s="43" t="str">
        <f t="shared" si="51"/>
        <v>Ja</v>
      </c>
      <c r="DR66" s="43" t="str">
        <f t="shared" si="51"/>
        <v>Ja</v>
      </c>
      <c r="DS66" s="43" t="str">
        <f t="shared" si="51"/>
        <v>Ja</v>
      </c>
      <c r="DT66" s="43" t="str">
        <f t="shared" si="51"/>
        <v>Ja</v>
      </c>
      <c r="DU66" s="43" t="str">
        <f t="shared" si="51"/>
        <v>Optie</v>
      </c>
      <c r="DV66" s="43" t="str">
        <f t="shared" si="51"/>
        <v>Ja</v>
      </c>
      <c r="DW66" s="43" t="str">
        <f t="shared" si="51"/>
        <v>Ja</v>
      </c>
      <c r="DX66" s="43" t="str">
        <f t="shared" si="51"/>
        <v>Ja</v>
      </c>
      <c r="DY66" s="43" t="str">
        <f t="shared" si="52"/>
        <v>Ja</v>
      </c>
      <c r="DZ66" s="43" t="str">
        <f t="shared" si="52"/>
        <v>Ja</v>
      </c>
      <c r="EA66" s="43" t="str">
        <f t="shared" si="52"/>
        <v>Ja</v>
      </c>
      <c r="EB66" s="43" t="str">
        <f t="shared" si="52"/>
        <v>Ja</v>
      </c>
      <c r="EC66" s="43" t="str">
        <f t="shared" si="52"/>
        <v>Ja</v>
      </c>
      <c r="ED66" s="43" t="str">
        <f t="shared" si="52"/>
        <v>Nee</v>
      </c>
    </row>
    <row r="67" spans="1:134" x14ac:dyDescent="0.3">
      <c r="A67" s="45"/>
      <c r="B67" s="47" t="s">
        <v>728</v>
      </c>
      <c r="C67" s="47" t="s">
        <v>502</v>
      </c>
      <c r="D67" s="45" t="s">
        <v>335</v>
      </c>
      <c r="E67" s="45" t="s">
        <v>330</v>
      </c>
      <c r="F67" s="45" t="s">
        <v>433</v>
      </c>
      <c r="G67" s="43" t="s">
        <v>495</v>
      </c>
      <c r="H67" s="43" t="s">
        <v>497</v>
      </c>
      <c r="I67" s="119" t="s">
        <v>496</v>
      </c>
      <c r="J67" s="119" t="s">
        <v>831</v>
      </c>
      <c r="K67" s="119" t="s">
        <v>850</v>
      </c>
      <c r="L67" s="50">
        <v>16</v>
      </c>
      <c r="M67" s="119"/>
      <c r="N67" s="119"/>
      <c r="O67" s="119"/>
      <c r="P67" s="129" t="s">
        <v>507</v>
      </c>
      <c r="Q67" s="43" t="str">
        <f t="shared" si="41"/>
        <v>Ja</v>
      </c>
      <c r="R67" s="43" t="str">
        <f t="shared" si="41"/>
        <v>Ja</v>
      </c>
      <c r="S67" s="43" t="str">
        <f t="shared" si="41"/>
        <v>Optie</v>
      </c>
      <c r="T67" s="43" t="str">
        <f t="shared" si="41"/>
        <v>Ja</v>
      </c>
      <c r="U67" s="43" t="str">
        <f t="shared" si="41"/>
        <v>Ja</v>
      </c>
      <c r="V67" s="43" t="str">
        <f t="shared" si="41"/>
        <v>Ja</v>
      </c>
      <c r="W67" s="43" t="str">
        <f t="shared" si="41"/>
        <v>Nee</v>
      </c>
      <c r="X67" s="43" t="str">
        <f t="shared" si="41"/>
        <v>Ja</v>
      </c>
      <c r="Y67" s="43" t="str">
        <f t="shared" si="41"/>
        <v>Nee</v>
      </c>
      <c r="Z67" s="43" t="str">
        <f t="shared" si="41"/>
        <v>Nee</v>
      </c>
      <c r="AA67" s="43" t="str">
        <f t="shared" si="42"/>
        <v>Optie</v>
      </c>
      <c r="AB67" s="43" t="str">
        <f t="shared" si="42"/>
        <v>Ja</v>
      </c>
      <c r="AC67" s="43" t="str">
        <f t="shared" si="42"/>
        <v>Ja</v>
      </c>
      <c r="AD67" s="43" t="str">
        <f t="shared" si="42"/>
        <v>Nee</v>
      </c>
      <c r="AE67" s="43" t="str">
        <f t="shared" si="42"/>
        <v>Ja</v>
      </c>
      <c r="AF67" s="43" t="str">
        <f t="shared" si="42"/>
        <v>Ja</v>
      </c>
      <c r="AG67" s="43" t="str">
        <f t="shared" si="42"/>
        <v>Optie</v>
      </c>
      <c r="AH67" s="43" t="str">
        <f t="shared" si="42"/>
        <v>Ja</v>
      </c>
      <c r="AI67" s="43" t="str">
        <f t="shared" si="42"/>
        <v>Ja</v>
      </c>
      <c r="AJ67" s="43" t="str">
        <f t="shared" si="42"/>
        <v>Nvt</v>
      </c>
      <c r="AK67" s="43" t="str">
        <f t="shared" si="42"/>
        <v>Nvt</v>
      </c>
      <c r="AL67" s="129" t="s">
        <v>878</v>
      </c>
      <c r="AM67" s="43" t="str">
        <f t="shared" si="43"/>
        <v>Ja</v>
      </c>
      <c r="AN67" s="43" t="str">
        <f t="shared" si="43"/>
        <v>Ja</v>
      </c>
      <c r="AO67" s="43" t="str">
        <f t="shared" si="43"/>
        <v>Optie</v>
      </c>
      <c r="AP67" s="43" t="str">
        <f t="shared" si="43"/>
        <v>Ja</v>
      </c>
      <c r="AQ67" s="43" t="str">
        <f t="shared" si="43"/>
        <v>Ja</v>
      </c>
      <c r="AR67" s="43" t="str">
        <f t="shared" si="43"/>
        <v>Ja</v>
      </c>
      <c r="AS67" s="43" t="str">
        <f t="shared" si="43"/>
        <v>Nee</v>
      </c>
      <c r="AT67" s="43" t="str">
        <f t="shared" si="43"/>
        <v>Ja</v>
      </c>
      <c r="AU67" s="43" t="str">
        <f t="shared" si="43"/>
        <v>Nee</v>
      </c>
      <c r="AV67" s="43" t="str">
        <f t="shared" si="43"/>
        <v>Nee</v>
      </c>
      <c r="AW67" s="43" t="str">
        <f t="shared" si="44"/>
        <v>Ja</v>
      </c>
      <c r="AX67" s="43" t="str">
        <f t="shared" si="44"/>
        <v>Ja</v>
      </c>
      <c r="AY67" s="43" t="str">
        <f t="shared" si="44"/>
        <v>Ja</v>
      </c>
      <c r="AZ67" s="43" t="str">
        <f t="shared" si="44"/>
        <v>Ja</v>
      </c>
      <c r="BA67" s="43" t="str">
        <f t="shared" si="44"/>
        <v>Ja</v>
      </c>
      <c r="BB67" s="43" t="str">
        <f t="shared" si="44"/>
        <v>Ja</v>
      </c>
      <c r="BC67" s="43" t="str">
        <f t="shared" si="44"/>
        <v>Ja</v>
      </c>
      <c r="BD67" s="43" t="str">
        <f t="shared" si="44"/>
        <v>Optie</v>
      </c>
      <c r="BE67" s="43" t="str">
        <f t="shared" si="44"/>
        <v>Ja</v>
      </c>
      <c r="BF67" s="43" t="str">
        <f t="shared" si="44"/>
        <v>Ja</v>
      </c>
      <c r="BG67" s="43" t="str">
        <f t="shared" si="45"/>
        <v>Nee</v>
      </c>
      <c r="BH67" s="43" t="str">
        <f t="shared" si="45"/>
        <v>Ja</v>
      </c>
      <c r="BI67" s="43" t="str">
        <f t="shared" si="45"/>
        <v>Nee</v>
      </c>
      <c r="BJ67" s="43" t="str">
        <f t="shared" si="45"/>
        <v>Nvt</v>
      </c>
      <c r="BK67" s="43" t="str">
        <f t="shared" si="45"/>
        <v>Nvt</v>
      </c>
      <c r="BL67" s="43" t="str">
        <f t="shared" si="45"/>
        <v>Nvt</v>
      </c>
      <c r="BM67" s="43" t="str">
        <f t="shared" si="45"/>
        <v>Nvt</v>
      </c>
      <c r="BN67" s="43" t="str">
        <f t="shared" si="45"/>
        <v>Nvt</v>
      </c>
      <c r="BO67" s="43" t="str">
        <f t="shared" si="45"/>
        <v>Nvt</v>
      </c>
      <c r="BP67" s="43" t="str">
        <f t="shared" si="45"/>
        <v>Nvt</v>
      </c>
      <c r="BQ67" s="43" t="str">
        <f t="shared" si="46"/>
        <v>Nvt</v>
      </c>
      <c r="BR67" s="43" t="str">
        <f t="shared" si="46"/>
        <v>Nvt</v>
      </c>
      <c r="BS67" s="43" t="str">
        <f t="shared" si="46"/>
        <v>Nvt</v>
      </c>
      <c r="BT67" s="43" t="str">
        <f t="shared" si="46"/>
        <v>Nvt</v>
      </c>
      <c r="BU67" s="43" t="str">
        <f t="shared" si="46"/>
        <v>Nvt</v>
      </c>
      <c r="BV67" s="43" t="str">
        <f t="shared" si="46"/>
        <v>Nvt</v>
      </c>
      <c r="BW67" s="43" t="str">
        <f t="shared" si="46"/>
        <v>Nvt</v>
      </c>
      <c r="BX67" s="43" t="str">
        <f t="shared" si="46"/>
        <v>Nvt</v>
      </c>
      <c r="BY67" s="43" t="str">
        <f t="shared" si="46"/>
        <v>Nvt</v>
      </c>
      <c r="BZ67" s="43" t="str">
        <f t="shared" si="46"/>
        <v>Nvt</v>
      </c>
      <c r="CA67" s="43" t="str">
        <f t="shared" si="47"/>
        <v>Nvt</v>
      </c>
      <c r="CB67" s="43" t="str">
        <f t="shared" si="47"/>
        <v>Ja</v>
      </c>
      <c r="CC67" s="43" t="str">
        <f t="shared" si="47"/>
        <v>Ja</v>
      </c>
      <c r="CD67" s="43" t="str">
        <f t="shared" si="47"/>
        <v>Ja</v>
      </c>
      <c r="CE67" s="43" t="str">
        <f t="shared" si="47"/>
        <v>Optie</v>
      </c>
      <c r="CF67" s="43" t="str">
        <f t="shared" si="47"/>
        <v>Ja</v>
      </c>
      <c r="CG67" s="43" t="str">
        <f t="shared" si="47"/>
        <v>Ja</v>
      </c>
      <c r="CH67" s="43" t="str">
        <f t="shared" si="47"/>
        <v>Ja</v>
      </c>
      <c r="CI67" s="43" t="str">
        <f t="shared" si="47"/>
        <v>Ja</v>
      </c>
      <c r="CJ67" s="43" t="str">
        <f t="shared" si="47"/>
        <v>Ja</v>
      </c>
      <c r="CK67" s="43" t="str">
        <f t="shared" si="48"/>
        <v>Optie</v>
      </c>
      <c r="CL67" s="43" t="str">
        <f t="shared" si="48"/>
        <v>Ja</v>
      </c>
      <c r="CM67" s="43" t="str">
        <f t="shared" si="48"/>
        <v>Ja</v>
      </c>
      <c r="CN67" s="43" t="str">
        <f t="shared" si="48"/>
        <v>Ja</v>
      </c>
      <c r="CO67" s="43" t="str">
        <f t="shared" si="48"/>
        <v>Optie</v>
      </c>
      <c r="CP67" s="43" t="str">
        <f t="shared" si="48"/>
        <v>Nee</v>
      </c>
      <c r="CQ67" s="43" t="str">
        <f t="shared" si="48"/>
        <v>Nvt</v>
      </c>
      <c r="CR67" s="43" t="str">
        <f t="shared" si="48"/>
        <v>Nvt</v>
      </c>
      <c r="CS67" s="43" t="str">
        <f t="shared" si="48"/>
        <v>Nvt</v>
      </c>
      <c r="CT67" s="43" t="str">
        <f t="shared" si="48"/>
        <v>Nvt</v>
      </c>
      <c r="CU67" s="43" t="str">
        <f t="shared" si="49"/>
        <v>Ja</v>
      </c>
      <c r="CV67" s="43" t="str">
        <f t="shared" si="49"/>
        <v>Ja</v>
      </c>
      <c r="CW67" s="43" t="str">
        <f t="shared" si="49"/>
        <v>Ja</v>
      </c>
      <c r="CX67" s="43" t="str">
        <f t="shared" si="49"/>
        <v>Optie</v>
      </c>
      <c r="CY67" s="43" t="str">
        <f t="shared" si="49"/>
        <v>Ja</v>
      </c>
      <c r="CZ67" s="43" t="str">
        <f t="shared" si="49"/>
        <v>Ja</v>
      </c>
      <c r="DA67" s="43" t="str">
        <f t="shared" si="49"/>
        <v>Ja</v>
      </c>
      <c r="DB67" s="43" t="str">
        <f t="shared" si="49"/>
        <v>Optie</v>
      </c>
      <c r="DC67" s="43" t="str">
        <f t="shared" si="49"/>
        <v>Ja</v>
      </c>
      <c r="DD67" s="43" t="str">
        <f t="shared" si="49"/>
        <v>Ja</v>
      </c>
      <c r="DE67" s="43" t="str">
        <f t="shared" si="50"/>
        <v>Optie</v>
      </c>
      <c r="DF67" s="43" t="str">
        <f t="shared" si="50"/>
        <v>Ja</v>
      </c>
      <c r="DG67" s="43" t="str">
        <f t="shared" si="50"/>
        <v>Ja</v>
      </c>
      <c r="DH67" s="43" t="str">
        <f t="shared" si="50"/>
        <v>Ja</v>
      </c>
      <c r="DI67" s="43" t="str">
        <f t="shared" si="50"/>
        <v>Ja</v>
      </c>
      <c r="DJ67" s="43" t="str">
        <f t="shared" si="50"/>
        <v>Ja</v>
      </c>
      <c r="DK67" s="43" t="str">
        <f t="shared" si="50"/>
        <v>Optie</v>
      </c>
      <c r="DL67" s="43" t="str">
        <f t="shared" si="50"/>
        <v>Optie</v>
      </c>
      <c r="DM67" s="43" t="str">
        <f t="shared" si="50"/>
        <v>Optie</v>
      </c>
      <c r="DN67" s="43" t="str">
        <f t="shared" si="50"/>
        <v>Optie</v>
      </c>
      <c r="DO67" s="43" t="str">
        <f t="shared" si="51"/>
        <v>Nee</v>
      </c>
      <c r="DP67" s="43" t="str">
        <f t="shared" si="51"/>
        <v>Optie</v>
      </c>
      <c r="DQ67" s="43" t="str">
        <f t="shared" si="51"/>
        <v>Ja</v>
      </c>
      <c r="DR67" s="43" t="str">
        <f t="shared" si="51"/>
        <v>Ja</v>
      </c>
      <c r="DS67" s="43" t="str">
        <f t="shared" si="51"/>
        <v>Ja</v>
      </c>
      <c r="DT67" s="43" t="str">
        <f t="shared" si="51"/>
        <v>Ja</v>
      </c>
      <c r="DU67" s="43" t="str">
        <f t="shared" si="51"/>
        <v>Optie</v>
      </c>
      <c r="DV67" s="43" t="str">
        <f t="shared" si="51"/>
        <v>Ja</v>
      </c>
      <c r="DW67" s="43" t="str">
        <f t="shared" si="51"/>
        <v>Ja</v>
      </c>
      <c r="DX67" s="43" t="str">
        <f t="shared" si="51"/>
        <v>Ja</v>
      </c>
      <c r="DY67" s="43" t="str">
        <f t="shared" si="52"/>
        <v>Ja</v>
      </c>
      <c r="DZ67" s="43" t="str">
        <f t="shared" si="52"/>
        <v>Ja</v>
      </c>
      <c r="EA67" s="43" t="str">
        <f t="shared" si="52"/>
        <v>Ja</v>
      </c>
      <c r="EB67" s="43" t="str">
        <f t="shared" si="52"/>
        <v>Ja</v>
      </c>
      <c r="EC67" s="43" t="str">
        <f t="shared" si="52"/>
        <v>Ja</v>
      </c>
      <c r="ED67" s="43" t="str">
        <f t="shared" si="52"/>
        <v>Nee</v>
      </c>
    </row>
    <row r="68" spans="1:134" x14ac:dyDescent="0.3">
      <c r="A68" s="45"/>
      <c r="B68" s="47" t="s">
        <v>728</v>
      </c>
      <c r="C68" s="47" t="s">
        <v>502</v>
      </c>
      <c r="D68" s="45" t="s">
        <v>335</v>
      </c>
      <c r="E68" s="45" t="s">
        <v>337</v>
      </c>
      <c r="F68" s="45" t="s">
        <v>433</v>
      </c>
      <c r="G68" s="43" t="s">
        <v>495</v>
      </c>
      <c r="H68" s="43" t="s">
        <v>497</v>
      </c>
      <c r="I68" s="119" t="s">
        <v>496</v>
      </c>
      <c r="J68" s="119" t="s">
        <v>833</v>
      </c>
      <c r="K68" s="119" t="s">
        <v>851</v>
      </c>
      <c r="L68" s="50">
        <v>24</v>
      </c>
      <c r="M68" s="119"/>
      <c r="N68" s="119"/>
      <c r="O68" s="119"/>
      <c r="P68" s="129" t="s">
        <v>507</v>
      </c>
      <c r="Q68" s="43" t="str">
        <f t="shared" si="41"/>
        <v>Ja</v>
      </c>
      <c r="R68" s="43" t="str">
        <f t="shared" si="41"/>
        <v>Ja</v>
      </c>
      <c r="S68" s="43" t="str">
        <f t="shared" si="41"/>
        <v>Optie</v>
      </c>
      <c r="T68" s="43" t="str">
        <f t="shared" si="41"/>
        <v>Ja</v>
      </c>
      <c r="U68" s="43" t="str">
        <f t="shared" si="41"/>
        <v>Ja</v>
      </c>
      <c r="V68" s="43" t="str">
        <f t="shared" si="41"/>
        <v>Ja</v>
      </c>
      <c r="W68" s="43" t="str">
        <f t="shared" si="41"/>
        <v>Nee</v>
      </c>
      <c r="X68" s="43" t="str">
        <f t="shared" si="41"/>
        <v>Ja</v>
      </c>
      <c r="Y68" s="43" t="str">
        <f t="shared" si="41"/>
        <v>Nee</v>
      </c>
      <c r="Z68" s="43" t="str">
        <f t="shared" si="41"/>
        <v>Nee</v>
      </c>
      <c r="AA68" s="43" t="str">
        <f t="shared" si="42"/>
        <v>Optie</v>
      </c>
      <c r="AB68" s="43" t="str">
        <f t="shared" si="42"/>
        <v>Ja</v>
      </c>
      <c r="AC68" s="43" t="str">
        <f t="shared" si="42"/>
        <v>Ja</v>
      </c>
      <c r="AD68" s="43" t="str">
        <f t="shared" si="42"/>
        <v>Nee</v>
      </c>
      <c r="AE68" s="43" t="str">
        <f t="shared" si="42"/>
        <v>Ja</v>
      </c>
      <c r="AF68" s="43" t="str">
        <f t="shared" si="42"/>
        <v>Ja</v>
      </c>
      <c r="AG68" s="43" t="str">
        <f t="shared" si="42"/>
        <v>Optie</v>
      </c>
      <c r="AH68" s="43" t="str">
        <f t="shared" si="42"/>
        <v>Ja</v>
      </c>
      <c r="AI68" s="43" t="str">
        <f t="shared" si="42"/>
        <v>Ja</v>
      </c>
      <c r="AJ68" s="43" t="str">
        <f t="shared" si="42"/>
        <v>Nvt</v>
      </c>
      <c r="AK68" s="43" t="str">
        <f t="shared" si="42"/>
        <v>Nvt</v>
      </c>
      <c r="AL68" s="129" t="s">
        <v>878</v>
      </c>
      <c r="AM68" s="43" t="str">
        <f t="shared" si="43"/>
        <v>Ja</v>
      </c>
      <c r="AN68" s="43" t="str">
        <f t="shared" si="43"/>
        <v>Ja</v>
      </c>
      <c r="AO68" s="43" t="str">
        <f t="shared" si="43"/>
        <v>Optie</v>
      </c>
      <c r="AP68" s="43" t="str">
        <f t="shared" si="43"/>
        <v>Ja</v>
      </c>
      <c r="AQ68" s="43" t="str">
        <f t="shared" si="43"/>
        <v>Ja</v>
      </c>
      <c r="AR68" s="43" t="str">
        <f t="shared" si="43"/>
        <v>Ja</v>
      </c>
      <c r="AS68" s="43" t="str">
        <f t="shared" si="43"/>
        <v>Nee</v>
      </c>
      <c r="AT68" s="43" t="str">
        <f t="shared" si="43"/>
        <v>Ja</v>
      </c>
      <c r="AU68" s="43" t="str">
        <f t="shared" si="43"/>
        <v>Nee</v>
      </c>
      <c r="AV68" s="43" t="str">
        <f t="shared" si="43"/>
        <v>Nee</v>
      </c>
      <c r="AW68" s="43" t="str">
        <f t="shared" si="44"/>
        <v>Ja</v>
      </c>
      <c r="AX68" s="43" t="str">
        <f t="shared" si="44"/>
        <v>Ja</v>
      </c>
      <c r="AY68" s="43" t="str">
        <f t="shared" si="44"/>
        <v>Ja</v>
      </c>
      <c r="AZ68" s="43" t="str">
        <f t="shared" si="44"/>
        <v>Ja</v>
      </c>
      <c r="BA68" s="43" t="str">
        <f t="shared" si="44"/>
        <v>Ja</v>
      </c>
      <c r="BB68" s="43" t="str">
        <f t="shared" si="44"/>
        <v>Ja</v>
      </c>
      <c r="BC68" s="43" t="str">
        <f t="shared" si="44"/>
        <v>Ja</v>
      </c>
      <c r="BD68" s="43" t="str">
        <f t="shared" si="44"/>
        <v>Optie</v>
      </c>
      <c r="BE68" s="43" t="str">
        <f t="shared" si="44"/>
        <v>Ja</v>
      </c>
      <c r="BF68" s="43" t="str">
        <f t="shared" si="44"/>
        <v>Ja</v>
      </c>
      <c r="BG68" s="43" t="str">
        <f t="shared" si="45"/>
        <v>Nee</v>
      </c>
      <c r="BH68" s="43" t="str">
        <f t="shared" si="45"/>
        <v>Ja</v>
      </c>
      <c r="BI68" s="43" t="str">
        <f t="shared" si="45"/>
        <v>Nee</v>
      </c>
      <c r="BJ68" s="43" t="str">
        <f t="shared" si="45"/>
        <v>Nvt</v>
      </c>
      <c r="BK68" s="43" t="str">
        <f t="shared" si="45"/>
        <v>Nvt</v>
      </c>
      <c r="BL68" s="43" t="str">
        <f t="shared" si="45"/>
        <v>Nvt</v>
      </c>
      <c r="BM68" s="43" t="str">
        <f t="shared" si="45"/>
        <v>Nvt</v>
      </c>
      <c r="BN68" s="43" t="str">
        <f t="shared" si="45"/>
        <v>Nvt</v>
      </c>
      <c r="BO68" s="43" t="str">
        <f t="shared" si="45"/>
        <v>Nvt</v>
      </c>
      <c r="BP68" s="43" t="str">
        <f t="shared" si="45"/>
        <v>Nvt</v>
      </c>
      <c r="BQ68" s="43" t="str">
        <f t="shared" si="46"/>
        <v>Nvt</v>
      </c>
      <c r="BR68" s="43" t="str">
        <f t="shared" si="46"/>
        <v>Nvt</v>
      </c>
      <c r="BS68" s="43" t="str">
        <f t="shared" si="46"/>
        <v>Nvt</v>
      </c>
      <c r="BT68" s="43" t="str">
        <f t="shared" si="46"/>
        <v>Nvt</v>
      </c>
      <c r="BU68" s="43" t="str">
        <f t="shared" si="46"/>
        <v>Nvt</v>
      </c>
      <c r="BV68" s="43" t="str">
        <f t="shared" si="46"/>
        <v>Nvt</v>
      </c>
      <c r="BW68" s="43" t="str">
        <f t="shared" si="46"/>
        <v>Nvt</v>
      </c>
      <c r="BX68" s="43" t="str">
        <f t="shared" si="46"/>
        <v>Nvt</v>
      </c>
      <c r="BY68" s="43" t="str">
        <f t="shared" si="46"/>
        <v>Nvt</v>
      </c>
      <c r="BZ68" s="43" t="str">
        <f t="shared" si="46"/>
        <v>Nvt</v>
      </c>
      <c r="CA68" s="43" t="str">
        <f t="shared" si="47"/>
        <v>Nvt</v>
      </c>
      <c r="CB68" s="43" t="str">
        <f t="shared" si="47"/>
        <v>Ja</v>
      </c>
      <c r="CC68" s="43" t="str">
        <f t="shared" si="47"/>
        <v>Ja</v>
      </c>
      <c r="CD68" s="43" t="str">
        <f t="shared" si="47"/>
        <v>Ja</v>
      </c>
      <c r="CE68" s="43" t="str">
        <f t="shared" si="47"/>
        <v>Optie</v>
      </c>
      <c r="CF68" s="43" t="str">
        <f t="shared" si="47"/>
        <v>Ja</v>
      </c>
      <c r="CG68" s="43" t="str">
        <f t="shared" si="47"/>
        <v>Ja</v>
      </c>
      <c r="CH68" s="43" t="str">
        <f t="shared" si="47"/>
        <v>Ja</v>
      </c>
      <c r="CI68" s="43" t="str">
        <f t="shared" si="47"/>
        <v>Ja</v>
      </c>
      <c r="CJ68" s="43" t="str">
        <f t="shared" si="47"/>
        <v>Ja</v>
      </c>
      <c r="CK68" s="43" t="str">
        <f t="shared" si="48"/>
        <v>Optie</v>
      </c>
      <c r="CL68" s="43" t="str">
        <f t="shared" si="48"/>
        <v>Ja</v>
      </c>
      <c r="CM68" s="43" t="str">
        <f t="shared" si="48"/>
        <v>Ja</v>
      </c>
      <c r="CN68" s="43" t="str">
        <f t="shared" si="48"/>
        <v>Ja</v>
      </c>
      <c r="CO68" s="43" t="str">
        <f t="shared" si="48"/>
        <v>Optie</v>
      </c>
      <c r="CP68" s="43" t="str">
        <f t="shared" si="48"/>
        <v>Nee</v>
      </c>
      <c r="CQ68" s="43" t="str">
        <f t="shared" si="48"/>
        <v>Nvt</v>
      </c>
      <c r="CR68" s="43" t="str">
        <f t="shared" si="48"/>
        <v>Nvt</v>
      </c>
      <c r="CS68" s="43" t="str">
        <f t="shared" si="48"/>
        <v>Nvt</v>
      </c>
      <c r="CT68" s="43" t="str">
        <f t="shared" si="48"/>
        <v>Nvt</v>
      </c>
      <c r="CU68" s="43" t="str">
        <f t="shared" si="49"/>
        <v>Ja</v>
      </c>
      <c r="CV68" s="43" t="str">
        <f t="shared" si="49"/>
        <v>Ja</v>
      </c>
      <c r="CW68" s="43" t="str">
        <f t="shared" si="49"/>
        <v>Ja</v>
      </c>
      <c r="CX68" s="43" t="str">
        <f t="shared" si="49"/>
        <v>Optie</v>
      </c>
      <c r="CY68" s="43" t="str">
        <f t="shared" si="49"/>
        <v>Ja</v>
      </c>
      <c r="CZ68" s="43" t="str">
        <f t="shared" si="49"/>
        <v>Ja</v>
      </c>
      <c r="DA68" s="43" t="str">
        <f t="shared" si="49"/>
        <v>Ja</v>
      </c>
      <c r="DB68" s="43" t="str">
        <f t="shared" si="49"/>
        <v>Optie</v>
      </c>
      <c r="DC68" s="43" t="str">
        <f t="shared" si="49"/>
        <v>Ja</v>
      </c>
      <c r="DD68" s="43" t="str">
        <f t="shared" si="49"/>
        <v>Ja</v>
      </c>
      <c r="DE68" s="43" t="str">
        <f t="shared" si="50"/>
        <v>Optie</v>
      </c>
      <c r="DF68" s="43" t="str">
        <f t="shared" si="50"/>
        <v>Ja</v>
      </c>
      <c r="DG68" s="43" t="str">
        <f t="shared" si="50"/>
        <v>Ja</v>
      </c>
      <c r="DH68" s="43" t="str">
        <f t="shared" si="50"/>
        <v>Ja</v>
      </c>
      <c r="DI68" s="43" t="str">
        <f t="shared" si="50"/>
        <v>Ja</v>
      </c>
      <c r="DJ68" s="43" t="str">
        <f t="shared" si="50"/>
        <v>Ja</v>
      </c>
      <c r="DK68" s="43" t="str">
        <f t="shared" si="50"/>
        <v>Optie</v>
      </c>
      <c r="DL68" s="43" t="str">
        <f t="shared" si="50"/>
        <v>Optie</v>
      </c>
      <c r="DM68" s="43" t="str">
        <f t="shared" si="50"/>
        <v>Optie</v>
      </c>
      <c r="DN68" s="43" t="str">
        <f t="shared" si="50"/>
        <v>Optie</v>
      </c>
      <c r="DO68" s="43" t="str">
        <f t="shared" si="51"/>
        <v>Nee</v>
      </c>
      <c r="DP68" s="43" t="str">
        <f t="shared" si="51"/>
        <v>Optie</v>
      </c>
      <c r="DQ68" s="43" t="str">
        <f t="shared" si="51"/>
        <v>Ja</v>
      </c>
      <c r="DR68" s="43" t="str">
        <f t="shared" si="51"/>
        <v>Ja</v>
      </c>
      <c r="DS68" s="43" t="str">
        <f t="shared" si="51"/>
        <v>Ja</v>
      </c>
      <c r="DT68" s="43" t="str">
        <f t="shared" si="51"/>
        <v>Ja</v>
      </c>
      <c r="DU68" s="43" t="str">
        <f t="shared" si="51"/>
        <v>Optie</v>
      </c>
      <c r="DV68" s="43" t="str">
        <f t="shared" si="51"/>
        <v>Ja</v>
      </c>
      <c r="DW68" s="43" t="str">
        <f t="shared" si="51"/>
        <v>Ja</v>
      </c>
      <c r="DX68" s="43" t="str">
        <f t="shared" si="51"/>
        <v>Ja</v>
      </c>
      <c r="DY68" s="43" t="str">
        <f t="shared" si="52"/>
        <v>Ja</v>
      </c>
      <c r="DZ68" s="43" t="str">
        <f t="shared" si="52"/>
        <v>Ja</v>
      </c>
      <c r="EA68" s="43" t="str">
        <f t="shared" si="52"/>
        <v>Ja</v>
      </c>
      <c r="EB68" s="43" t="str">
        <f t="shared" si="52"/>
        <v>Ja</v>
      </c>
      <c r="EC68" s="43" t="str">
        <f t="shared" si="52"/>
        <v>Ja</v>
      </c>
      <c r="ED68" s="43" t="str">
        <f t="shared" si="52"/>
        <v>Nee</v>
      </c>
    </row>
    <row r="69" spans="1:134" x14ac:dyDescent="0.3">
      <c r="A69" s="45"/>
      <c r="B69" s="47" t="s">
        <v>726</v>
      </c>
      <c r="C69" s="47" t="s">
        <v>502</v>
      </c>
      <c r="D69" s="45" t="s">
        <v>329</v>
      </c>
      <c r="E69" s="45" t="s">
        <v>329</v>
      </c>
      <c r="F69" s="45" t="s">
        <v>433</v>
      </c>
      <c r="G69" s="43" t="s">
        <v>495</v>
      </c>
      <c r="H69" s="43" t="s">
        <v>497</v>
      </c>
      <c r="I69" s="119" t="s">
        <v>337</v>
      </c>
      <c r="J69" s="119" t="s">
        <v>829</v>
      </c>
      <c r="K69" s="119" t="s">
        <v>852</v>
      </c>
      <c r="L69" s="50">
        <v>9</v>
      </c>
      <c r="M69" s="119"/>
      <c r="N69" s="119"/>
      <c r="O69" s="119"/>
      <c r="P69" s="129" t="s">
        <v>507</v>
      </c>
      <c r="Q69" s="43" t="str">
        <f t="shared" si="41"/>
        <v>Ja</v>
      </c>
      <c r="R69" s="43" t="str">
        <f t="shared" si="41"/>
        <v>Ja</v>
      </c>
      <c r="S69" s="43" t="str">
        <f t="shared" si="41"/>
        <v>Optie</v>
      </c>
      <c r="T69" s="43" t="str">
        <f t="shared" si="41"/>
        <v>Ja</v>
      </c>
      <c r="U69" s="43" t="str">
        <f t="shared" si="41"/>
        <v>Ja</v>
      </c>
      <c r="V69" s="43" t="str">
        <f t="shared" si="41"/>
        <v>Ja</v>
      </c>
      <c r="W69" s="43" t="str">
        <f t="shared" si="41"/>
        <v>Nee</v>
      </c>
      <c r="X69" s="43" t="str">
        <f t="shared" si="41"/>
        <v>Ja</v>
      </c>
      <c r="Y69" s="43" t="str">
        <f t="shared" si="41"/>
        <v>Nee</v>
      </c>
      <c r="Z69" s="43" t="str">
        <f t="shared" si="41"/>
        <v>Nee</v>
      </c>
      <c r="AA69" s="43" t="str">
        <f t="shared" si="42"/>
        <v>Optie</v>
      </c>
      <c r="AB69" s="43" t="str">
        <f t="shared" si="42"/>
        <v>Ja</v>
      </c>
      <c r="AC69" s="43" t="str">
        <f t="shared" si="42"/>
        <v>Ja</v>
      </c>
      <c r="AD69" s="43" t="str">
        <f t="shared" si="42"/>
        <v>Nee</v>
      </c>
      <c r="AE69" s="43" t="str">
        <f t="shared" si="42"/>
        <v>Ja</v>
      </c>
      <c r="AF69" s="43" t="str">
        <f t="shared" si="42"/>
        <v>Ja</v>
      </c>
      <c r="AG69" s="43" t="str">
        <f t="shared" si="42"/>
        <v>Optie</v>
      </c>
      <c r="AH69" s="43" t="str">
        <f t="shared" si="42"/>
        <v>Ja</v>
      </c>
      <c r="AI69" s="43" t="str">
        <f t="shared" si="42"/>
        <v>Ja</v>
      </c>
      <c r="AJ69" s="43" t="str">
        <f t="shared" si="42"/>
        <v>Nvt</v>
      </c>
      <c r="AK69" s="43" t="str">
        <f t="shared" si="42"/>
        <v>Nvt</v>
      </c>
      <c r="AL69" s="129" t="s">
        <v>878</v>
      </c>
      <c r="AM69" s="43" t="str">
        <f t="shared" si="43"/>
        <v>Ja</v>
      </c>
      <c r="AN69" s="43" t="str">
        <f t="shared" si="43"/>
        <v>Ja</v>
      </c>
      <c r="AO69" s="43" t="str">
        <f t="shared" si="43"/>
        <v>Optie</v>
      </c>
      <c r="AP69" s="43" t="str">
        <f t="shared" si="43"/>
        <v>Ja</v>
      </c>
      <c r="AQ69" s="43" t="str">
        <f t="shared" si="43"/>
        <v>Ja</v>
      </c>
      <c r="AR69" s="43" t="str">
        <f t="shared" si="43"/>
        <v>Ja</v>
      </c>
      <c r="AS69" s="43" t="str">
        <f t="shared" si="43"/>
        <v>Nee</v>
      </c>
      <c r="AT69" s="43" t="str">
        <f t="shared" si="43"/>
        <v>Ja</v>
      </c>
      <c r="AU69" s="43" t="str">
        <f t="shared" si="43"/>
        <v>Nee</v>
      </c>
      <c r="AV69" s="43" t="str">
        <f t="shared" si="43"/>
        <v>Nee</v>
      </c>
      <c r="AW69" s="43" t="str">
        <f t="shared" si="44"/>
        <v>Ja</v>
      </c>
      <c r="AX69" s="43" t="str">
        <f t="shared" si="44"/>
        <v>Ja</v>
      </c>
      <c r="AY69" s="43" t="str">
        <f t="shared" si="44"/>
        <v>Ja</v>
      </c>
      <c r="AZ69" s="43" t="str">
        <f t="shared" si="44"/>
        <v>Ja</v>
      </c>
      <c r="BA69" s="43" t="str">
        <f t="shared" si="44"/>
        <v>Ja</v>
      </c>
      <c r="BB69" s="43" t="str">
        <f t="shared" si="44"/>
        <v>Ja</v>
      </c>
      <c r="BC69" s="43" t="str">
        <f t="shared" si="44"/>
        <v>Ja</v>
      </c>
      <c r="BD69" s="43" t="str">
        <f t="shared" si="44"/>
        <v>Optie</v>
      </c>
      <c r="BE69" s="43" t="str">
        <f t="shared" si="44"/>
        <v>Ja</v>
      </c>
      <c r="BF69" s="43" t="str">
        <f t="shared" si="44"/>
        <v>Ja</v>
      </c>
      <c r="BG69" s="43" t="str">
        <f t="shared" si="45"/>
        <v>Nee</v>
      </c>
      <c r="BH69" s="43" t="str">
        <f t="shared" si="45"/>
        <v>Ja</v>
      </c>
      <c r="BI69" s="43" t="str">
        <f t="shared" si="45"/>
        <v>Nee</v>
      </c>
      <c r="BJ69" s="43" t="str">
        <f t="shared" si="45"/>
        <v>Nvt</v>
      </c>
      <c r="BK69" s="43" t="str">
        <f t="shared" si="45"/>
        <v>Nvt</v>
      </c>
      <c r="BL69" s="43" t="str">
        <f t="shared" si="45"/>
        <v>Nvt</v>
      </c>
      <c r="BM69" s="43" t="str">
        <f t="shared" si="45"/>
        <v>Nvt</v>
      </c>
      <c r="BN69" s="43" t="str">
        <f t="shared" si="45"/>
        <v>Nvt</v>
      </c>
      <c r="BO69" s="43" t="str">
        <f t="shared" si="45"/>
        <v>Nvt</v>
      </c>
      <c r="BP69" s="43" t="str">
        <f t="shared" si="45"/>
        <v>Nvt</v>
      </c>
      <c r="BQ69" s="43" t="str">
        <f t="shared" si="46"/>
        <v>Nvt</v>
      </c>
      <c r="BR69" s="43" t="str">
        <f t="shared" si="46"/>
        <v>Nvt</v>
      </c>
      <c r="BS69" s="43" t="str">
        <f t="shared" si="46"/>
        <v>Nvt</v>
      </c>
      <c r="BT69" s="43" t="str">
        <f t="shared" si="46"/>
        <v>Nvt</v>
      </c>
      <c r="BU69" s="43" t="str">
        <f t="shared" si="46"/>
        <v>Nvt</v>
      </c>
      <c r="BV69" s="43" t="str">
        <f t="shared" si="46"/>
        <v>Nvt</v>
      </c>
      <c r="BW69" s="43" t="str">
        <f t="shared" si="46"/>
        <v>Nvt</v>
      </c>
      <c r="BX69" s="43" t="str">
        <f t="shared" si="46"/>
        <v>Nvt</v>
      </c>
      <c r="BY69" s="43" t="str">
        <f t="shared" si="46"/>
        <v>Nvt</v>
      </c>
      <c r="BZ69" s="43" t="str">
        <f t="shared" si="46"/>
        <v>Nvt</v>
      </c>
      <c r="CA69" s="43" t="str">
        <f t="shared" si="47"/>
        <v>Nvt</v>
      </c>
      <c r="CB69" s="43" t="str">
        <f t="shared" si="47"/>
        <v>Ja</v>
      </c>
      <c r="CC69" s="43" t="str">
        <f t="shared" si="47"/>
        <v>Ja</v>
      </c>
      <c r="CD69" s="43" t="str">
        <f t="shared" si="47"/>
        <v>Ja</v>
      </c>
      <c r="CE69" s="43" t="str">
        <f t="shared" si="47"/>
        <v>Optie</v>
      </c>
      <c r="CF69" s="43" t="str">
        <f t="shared" si="47"/>
        <v>Ja</v>
      </c>
      <c r="CG69" s="43" t="str">
        <f t="shared" si="47"/>
        <v>Ja</v>
      </c>
      <c r="CH69" s="43" t="str">
        <f t="shared" si="47"/>
        <v>Ja</v>
      </c>
      <c r="CI69" s="43" t="str">
        <f t="shared" si="47"/>
        <v>Ja</v>
      </c>
      <c r="CJ69" s="43" t="str">
        <f t="shared" si="47"/>
        <v>Ja</v>
      </c>
      <c r="CK69" s="43" t="str">
        <f t="shared" si="48"/>
        <v>Optie</v>
      </c>
      <c r="CL69" s="43" t="str">
        <f t="shared" si="48"/>
        <v>Ja</v>
      </c>
      <c r="CM69" s="43" t="str">
        <f t="shared" si="48"/>
        <v>Ja</v>
      </c>
      <c r="CN69" s="43" t="str">
        <f t="shared" si="48"/>
        <v>Ja</v>
      </c>
      <c r="CO69" s="43" t="str">
        <f t="shared" si="48"/>
        <v>Optie</v>
      </c>
      <c r="CP69" s="43" t="str">
        <f t="shared" si="48"/>
        <v>Nee</v>
      </c>
      <c r="CQ69" s="43" t="str">
        <f t="shared" si="48"/>
        <v>Nvt</v>
      </c>
      <c r="CR69" s="43" t="str">
        <f t="shared" si="48"/>
        <v>Nvt</v>
      </c>
      <c r="CS69" s="43" t="str">
        <f t="shared" si="48"/>
        <v>Nvt</v>
      </c>
      <c r="CT69" s="43" t="str">
        <f t="shared" si="48"/>
        <v>Nvt</v>
      </c>
      <c r="CU69" s="43" t="str">
        <f t="shared" si="49"/>
        <v>Ja</v>
      </c>
      <c r="CV69" s="43" t="str">
        <f t="shared" si="49"/>
        <v>Ja</v>
      </c>
      <c r="CW69" s="43" t="str">
        <f t="shared" si="49"/>
        <v>Ja</v>
      </c>
      <c r="CX69" s="43" t="str">
        <f t="shared" si="49"/>
        <v>Optie</v>
      </c>
      <c r="CY69" s="43" t="str">
        <f t="shared" si="49"/>
        <v>Ja</v>
      </c>
      <c r="CZ69" s="43" t="str">
        <f t="shared" si="49"/>
        <v>Ja</v>
      </c>
      <c r="DA69" s="43" t="str">
        <f t="shared" si="49"/>
        <v>Ja</v>
      </c>
      <c r="DB69" s="43" t="str">
        <f t="shared" si="49"/>
        <v>Optie</v>
      </c>
      <c r="DC69" s="43" t="str">
        <f t="shared" si="49"/>
        <v>Ja</v>
      </c>
      <c r="DD69" s="43" t="str">
        <f t="shared" si="49"/>
        <v>Ja</v>
      </c>
      <c r="DE69" s="43" t="str">
        <f t="shared" si="50"/>
        <v>Optie</v>
      </c>
      <c r="DF69" s="43" t="str">
        <f t="shared" si="50"/>
        <v>Ja</v>
      </c>
      <c r="DG69" s="43" t="str">
        <f t="shared" si="50"/>
        <v>Ja</v>
      </c>
      <c r="DH69" s="43" t="str">
        <f t="shared" si="50"/>
        <v>Ja</v>
      </c>
      <c r="DI69" s="43" t="str">
        <f t="shared" si="50"/>
        <v>Ja</v>
      </c>
      <c r="DJ69" s="43" t="str">
        <f t="shared" si="50"/>
        <v>Ja</v>
      </c>
      <c r="DK69" s="43" t="str">
        <f t="shared" si="50"/>
        <v>Optie</v>
      </c>
      <c r="DL69" s="43" t="str">
        <f t="shared" si="50"/>
        <v>Optie</v>
      </c>
      <c r="DM69" s="43" t="str">
        <f t="shared" si="50"/>
        <v>Optie</v>
      </c>
      <c r="DN69" s="43" t="str">
        <f t="shared" si="50"/>
        <v>Optie</v>
      </c>
      <c r="DO69" s="43" t="str">
        <f t="shared" si="51"/>
        <v>Nee</v>
      </c>
      <c r="DP69" s="43" t="str">
        <f t="shared" si="51"/>
        <v>Optie</v>
      </c>
      <c r="DQ69" s="43" t="str">
        <f t="shared" si="51"/>
        <v>Ja</v>
      </c>
      <c r="DR69" s="43" t="str">
        <f t="shared" si="51"/>
        <v>Ja</v>
      </c>
      <c r="DS69" s="43" t="str">
        <f t="shared" si="51"/>
        <v>Ja</v>
      </c>
      <c r="DT69" s="43" t="str">
        <f t="shared" si="51"/>
        <v>Ja</v>
      </c>
      <c r="DU69" s="43" t="str">
        <f t="shared" si="51"/>
        <v>Optie</v>
      </c>
      <c r="DV69" s="43" t="str">
        <f t="shared" si="51"/>
        <v>Ja</v>
      </c>
      <c r="DW69" s="43" t="str">
        <f t="shared" si="51"/>
        <v>Ja</v>
      </c>
      <c r="DX69" s="43" t="str">
        <f t="shared" si="51"/>
        <v>Ja</v>
      </c>
      <c r="DY69" s="43" t="str">
        <f t="shared" si="52"/>
        <v>Ja</v>
      </c>
      <c r="DZ69" s="43" t="str">
        <f t="shared" si="52"/>
        <v>Ja</v>
      </c>
      <c r="EA69" s="43" t="str">
        <f t="shared" si="52"/>
        <v>Ja</v>
      </c>
      <c r="EB69" s="43" t="str">
        <f t="shared" si="52"/>
        <v>Ja</v>
      </c>
      <c r="EC69" s="43" t="str">
        <f t="shared" si="52"/>
        <v>Ja</v>
      </c>
      <c r="ED69" s="43" t="str">
        <f t="shared" si="52"/>
        <v>Nee</v>
      </c>
    </row>
    <row r="70" spans="1:134" x14ac:dyDescent="0.3">
      <c r="A70" s="45"/>
      <c r="B70" s="47" t="s">
        <v>726</v>
      </c>
      <c r="C70" s="47" t="s">
        <v>502</v>
      </c>
      <c r="D70" s="45" t="s">
        <v>329</v>
      </c>
      <c r="E70" s="45" t="s">
        <v>330</v>
      </c>
      <c r="F70" s="45" t="s">
        <v>433</v>
      </c>
      <c r="G70" s="43" t="s">
        <v>495</v>
      </c>
      <c r="H70" s="43" t="s">
        <v>497</v>
      </c>
      <c r="I70" s="119" t="s">
        <v>337</v>
      </c>
      <c r="J70" s="119" t="s">
        <v>831</v>
      </c>
      <c r="K70" s="119" t="s">
        <v>853</v>
      </c>
      <c r="L70" s="50">
        <v>17</v>
      </c>
      <c r="M70" s="119"/>
      <c r="N70" s="119"/>
      <c r="O70" s="119"/>
      <c r="P70" s="129" t="s">
        <v>507</v>
      </c>
      <c r="Q70" s="43" t="str">
        <f t="shared" si="41"/>
        <v>Ja</v>
      </c>
      <c r="R70" s="43" t="str">
        <f t="shared" si="41"/>
        <v>Ja</v>
      </c>
      <c r="S70" s="43" t="str">
        <f t="shared" si="41"/>
        <v>Optie</v>
      </c>
      <c r="T70" s="43" t="str">
        <f t="shared" si="41"/>
        <v>Ja</v>
      </c>
      <c r="U70" s="43" t="str">
        <f t="shared" si="41"/>
        <v>Ja</v>
      </c>
      <c r="V70" s="43" t="str">
        <f t="shared" si="41"/>
        <v>Ja</v>
      </c>
      <c r="W70" s="43" t="str">
        <f t="shared" si="41"/>
        <v>Nee</v>
      </c>
      <c r="X70" s="43" t="str">
        <f t="shared" si="41"/>
        <v>Ja</v>
      </c>
      <c r="Y70" s="43" t="str">
        <f t="shared" si="41"/>
        <v>Nee</v>
      </c>
      <c r="Z70" s="43" t="str">
        <f t="shared" si="41"/>
        <v>Nee</v>
      </c>
      <c r="AA70" s="43" t="str">
        <f t="shared" si="42"/>
        <v>Optie</v>
      </c>
      <c r="AB70" s="43" t="str">
        <f t="shared" si="42"/>
        <v>Ja</v>
      </c>
      <c r="AC70" s="43" t="str">
        <f t="shared" si="42"/>
        <v>Ja</v>
      </c>
      <c r="AD70" s="43" t="str">
        <f t="shared" si="42"/>
        <v>Nee</v>
      </c>
      <c r="AE70" s="43" t="str">
        <f t="shared" si="42"/>
        <v>Ja</v>
      </c>
      <c r="AF70" s="43" t="str">
        <f t="shared" si="42"/>
        <v>Ja</v>
      </c>
      <c r="AG70" s="43" t="str">
        <f t="shared" si="42"/>
        <v>Optie</v>
      </c>
      <c r="AH70" s="43" t="str">
        <f t="shared" si="42"/>
        <v>Ja</v>
      </c>
      <c r="AI70" s="43" t="str">
        <f t="shared" si="42"/>
        <v>Ja</v>
      </c>
      <c r="AJ70" s="43" t="str">
        <f t="shared" si="42"/>
        <v>Nvt</v>
      </c>
      <c r="AK70" s="43" t="str">
        <f t="shared" si="42"/>
        <v>Nvt</v>
      </c>
      <c r="AL70" s="129" t="s">
        <v>878</v>
      </c>
      <c r="AM70" s="43" t="str">
        <f t="shared" si="43"/>
        <v>Ja</v>
      </c>
      <c r="AN70" s="43" t="str">
        <f t="shared" si="43"/>
        <v>Ja</v>
      </c>
      <c r="AO70" s="43" t="str">
        <f t="shared" si="43"/>
        <v>Optie</v>
      </c>
      <c r="AP70" s="43" t="str">
        <f t="shared" si="43"/>
        <v>Ja</v>
      </c>
      <c r="AQ70" s="43" t="str">
        <f t="shared" si="43"/>
        <v>Ja</v>
      </c>
      <c r="AR70" s="43" t="str">
        <f t="shared" si="43"/>
        <v>Ja</v>
      </c>
      <c r="AS70" s="43" t="str">
        <f t="shared" si="43"/>
        <v>Nee</v>
      </c>
      <c r="AT70" s="43" t="str">
        <f t="shared" si="43"/>
        <v>Ja</v>
      </c>
      <c r="AU70" s="43" t="str">
        <f t="shared" si="43"/>
        <v>Nee</v>
      </c>
      <c r="AV70" s="43" t="str">
        <f t="shared" si="43"/>
        <v>Nee</v>
      </c>
      <c r="AW70" s="43" t="str">
        <f t="shared" si="44"/>
        <v>Ja</v>
      </c>
      <c r="AX70" s="43" t="str">
        <f t="shared" si="44"/>
        <v>Ja</v>
      </c>
      <c r="AY70" s="43" t="str">
        <f t="shared" si="44"/>
        <v>Ja</v>
      </c>
      <c r="AZ70" s="43" t="str">
        <f t="shared" si="44"/>
        <v>Ja</v>
      </c>
      <c r="BA70" s="43" t="str">
        <f t="shared" si="44"/>
        <v>Ja</v>
      </c>
      <c r="BB70" s="43" t="str">
        <f t="shared" si="44"/>
        <v>Ja</v>
      </c>
      <c r="BC70" s="43" t="str">
        <f t="shared" si="44"/>
        <v>Ja</v>
      </c>
      <c r="BD70" s="43" t="str">
        <f t="shared" si="44"/>
        <v>Optie</v>
      </c>
      <c r="BE70" s="43" t="str">
        <f t="shared" si="44"/>
        <v>Ja</v>
      </c>
      <c r="BF70" s="43" t="str">
        <f t="shared" si="44"/>
        <v>Ja</v>
      </c>
      <c r="BG70" s="43" t="str">
        <f t="shared" si="45"/>
        <v>Nee</v>
      </c>
      <c r="BH70" s="43" t="str">
        <f t="shared" si="45"/>
        <v>Ja</v>
      </c>
      <c r="BI70" s="43" t="str">
        <f t="shared" si="45"/>
        <v>Nee</v>
      </c>
      <c r="BJ70" s="43" t="str">
        <f t="shared" si="45"/>
        <v>Nvt</v>
      </c>
      <c r="BK70" s="43" t="str">
        <f t="shared" si="45"/>
        <v>Nvt</v>
      </c>
      <c r="BL70" s="43" t="str">
        <f t="shared" si="45"/>
        <v>Nvt</v>
      </c>
      <c r="BM70" s="43" t="str">
        <f t="shared" si="45"/>
        <v>Nvt</v>
      </c>
      <c r="BN70" s="43" t="str">
        <f t="shared" si="45"/>
        <v>Nvt</v>
      </c>
      <c r="BO70" s="43" t="str">
        <f t="shared" si="45"/>
        <v>Nvt</v>
      </c>
      <c r="BP70" s="43" t="str">
        <f t="shared" si="45"/>
        <v>Nvt</v>
      </c>
      <c r="BQ70" s="43" t="str">
        <f t="shared" si="46"/>
        <v>Nvt</v>
      </c>
      <c r="BR70" s="43" t="str">
        <f t="shared" si="46"/>
        <v>Nvt</v>
      </c>
      <c r="BS70" s="43" t="str">
        <f t="shared" si="46"/>
        <v>Nvt</v>
      </c>
      <c r="BT70" s="43" t="str">
        <f t="shared" si="46"/>
        <v>Nvt</v>
      </c>
      <c r="BU70" s="43" t="str">
        <f t="shared" si="46"/>
        <v>Nvt</v>
      </c>
      <c r="BV70" s="43" t="str">
        <f t="shared" si="46"/>
        <v>Nvt</v>
      </c>
      <c r="BW70" s="43" t="str">
        <f t="shared" si="46"/>
        <v>Nvt</v>
      </c>
      <c r="BX70" s="43" t="str">
        <f t="shared" si="46"/>
        <v>Nvt</v>
      </c>
      <c r="BY70" s="43" t="str">
        <f t="shared" si="46"/>
        <v>Nvt</v>
      </c>
      <c r="BZ70" s="43" t="str">
        <f t="shared" si="46"/>
        <v>Nvt</v>
      </c>
      <c r="CA70" s="43" t="str">
        <f t="shared" si="47"/>
        <v>Nvt</v>
      </c>
      <c r="CB70" s="43" t="str">
        <f t="shared" si="47"/>
        <v>Ja</v>
      </c>
      <c r="CC70" s="43" t="str">
        <f t="shared" si="47"/>
        <v>Ja</v>
      </c>
      <c r="CD70" s="43" t="str">
        <f t="shared" si="47"/>
        <v>Ja</v>
      </c>
      <c r="CE70" s="43" t="str">
        <f t="shared" si="47"/>
        <v>Optie</v>
      </c>
      <c r="CF70" s="43" t="str">
        <f t="shared" si="47"/>
        <v>Ja</v>
      </c>
      <c r="CG70" s="43" t="str">
        <f t="shared" si="47"/>
        <v>Ja</v>
      </c>
      <c r="CH70" s="43" t="str">
        <f t="shared" si="47"/>
        <v>Ja</v>
      </c>
      <c r="CI70" s="43" t="str">
        <f t="shared" si="47"/>
        <v>Ja</v>
      </c>
      <c r="CJ70" s="43" t="str">
        <f t="shared" si="47"/>
        <v>Ja</v>
      </c>
      <c r="CK70" s="43" t="str">
        <f t="shared" si="48"/>
        <v>Optie</v>
      </c>
      <c r="CL70" s="43" t="str">
        <f t="shared" si="48"/>
        <v>Ja</v>
      </c>
      <c r="CM70" s="43" t="str">
        <f t="shared" si="48"/>
        <v>Ja</v>
      </c>
      <c r="CN70" s="43" t="str">
        <f t="shared" si="48"/>
        <v>Ja</v>
      </c>
      <c r="CO70" s="43" t="str">
        <f t="shared" si="48"/>
        <v>Optie</v>
      </c>
      <c r="CP70" s="43" t="str">
        <f t="shared" si="48"/>
        <v>Nee</v>
      </c>
      <c r="CQ70" s="43" t="str">
        <f t="shared" si="48"/>
        <v>Nvt</v>
      </c>
      <c r="CR70" s="43" t="str">
        <f t="shared" si="48"/>
        <v>Nvt</v>
      </c>
      <c r="CS70" s="43" t="str">
        <f t="shared" si="48"/>
        <v>Nvt</v>
      </c>
      <c r="CT70" s="43" t="str">
        <f t="shared" si="48"/>
        <v>Nvt</v>
      </c>
      <c r="CU70" s="43" t="str">
        <f t="shared" si="49"/>
        <v>Ja</v>
      </c>
      <c r="CV70" s="43" t="str">
        <f t="shared" si="49"/>
        <v>Ja</v>
      </c>
      <c r="CW70" s="43" t="str">
        <f t="shared" si="49"/>
        <v>Ja</v>
      </c>
      <c r="CX70" s="43" t="str">
        <f t="shared" si="49"/>
        <v>Optie</v>
      </c>
      <c r="CY70" s="43" t="str">
        <f t="shared" si="49"/>
        <v>Ja</v>
      </c>
      <c r="CZ70" s="43" t="str">
        <f t="shared" si="49"/>
        <v>Ja</v>
      </c>
      <c r="DA70" s="43" t="str">
        <f t="shared" si="49"/>
        <v>Ja</v>
      </c>
      <c r="DB70" s="43" t="str">
        <f t="shared" si="49"/>
        <v>Optie</v>
      </c>
      <c r="DC70" s="43" t="str">
        <f t="shared" si="49"/>
        <v>Ja</v>
      </c>
      <c r="DD70" s="43" t="str">
        <f t="shared" si="49"/>
        <v>Ja</v>
      </c>
      <c r="DE70" s="43" t="str">
        <f t="shared" si="50"/>
        <v>Optie</v>
      </c>
      <c r="DF70" s="43" t="str">
        <f t="shared" si="50"/>
        <v>Ja</v>
      </c>
      <c r="DG70" s="43" t="str">
        <f t="shared" si="50"/>
        <v>Ja</v>
      </c>
      <c r="DH70" s="43" t="str">
        <f t="shared" si="50"/>
        <v>Ja</v>
      </c>
      <c r="DI70" s="43" t="str">
        <f t="shared" si="50"/>
        <v>Ja</v>
      </c>
      <c r="DJ70" s="43" t="str">
        <f t="shared" si="50"/>
        <v>Ja</v>
      </c>
      <c r="DK70" s="43" t="str">
        <f t="shared" si="50"/>
        <v>Optie</v>
      </c>
      <c r="DL70" s="43" t="str">
        <f t="shared" si="50"/>
        <v>Optie</v>
      </c>
      <c r="DM70" s="43" t="str">
        <f t="shared" si="50"/>
        <v>Optie</v>
      </c>
      <c r="DN70" s="43" t="str">
        <f t="shared" si="50"/>
        <v>Optie</v>
      </c>
      <c r="DO70" s="43" t="str">
        <f t="shared" si="51"/>
        <v>Nee</v>
      </c>
      <c r="DP70" s="43" t="str">
        <f t="shared" si="51"/>
        <v>Optie</v>
      </c>
      <c r="DQ70" s="43" t="str">
        <f t="shared" si="51"/>
        <v>Ja</v>
      </c>
      <c r="DR70" s="43" t="str">
        <f t="shared" si="51"/>
        <v>Ja</v>
      </c>
      <c r="DS70" s="43" t="str">
        <f t="shared" si="51"/>
        <v>Ja</v>
      </c>
      <c r="DT70" s="43" t="str">
        <f t="shared" si="51"/>
        <v>Ja</v>
      </c>
      <c r="DU70" s="43" t="str">
        <f t="shared" si="51"/>
        <v>Optie</v>
      </c>
      <c r="DV70" s="43" t="str">
        <f t="shared" si="51"/>
        <v>Ja</v>
      </c>
      <c r="DW70" s="43" t="str">
        <f t="shared" si="51"/>
        <v>Ja</v>
      </c>
      <c r="DX70" s="43" t="str">
        <f t="shared" si="51"/>
        <v>Ja</v>
      </c>
      <c r="DY70" s="43" t="str">
        <f t="shared" si="52"/>
        <v>Ja</v>
      </c>
      <c r="DZ70" s="43" t="str">
        <f t="shared" si="52"/>
        <v>Ja</v>
      </c>
      <c r="EA70" s="43" t="str">
        <f t="shared" si="52"/>
        <v>Ja</v>
      </c>
      <c r="EB70" s="43" t="str">
        <f t="shared" si="52"/>
        <v>Ja</v>
      </c>
      <c r="EC70" s="43" t="str">
        <f t="shared" si="52"/>
        <v>Ja</v>
      </c>
      <c r="ED70" s="43" t="str">
        <f t="shared" si="52"/>
        <v>Nee</v>
      </c>
    </row>
    <row r="71" spans="1:134" x14ac:dyDescent="0.3">
      <c r="A71" s="45"/>
      <c r="B71" s="47" t="s">
        <v>726</v>
      </c>
      <c r="C71" s="47" t="s">
        <v>502</v>
      </c>
      <c r="D71" s="45" t="s">
        <v>329</v>
      </c>
      <c r="E71" s="45" t="s">
        <v>337</v>
      </c>
      <c r="F71" s="45" t="s">
        <v>433</v>
      </c>
      <c r="G71" s="43" t="s">
        <v>495</v>
      </c>
      <c r="H71" s="43" t="s">
        <v>497</v>
      </c>
      <c r="I71" s="119" t="s">
        <v>337</v>
      </c>
      <c r="J71" s="119" t="s">
        <v>833</v>
      </c>
      <c r="K71" s="119" t="s">
        <v>854</v>
      </c>
      <c r="L71" s="50">
        <v>25</v>
      </c>
      <c r="M71" s="119"/>
      <c r="N71" s="119"/>
      <c r="O71" s="119"/>
      <c r="P71" s="129" t="s">
        <v>507</v>
      </c>
      <c r="Q71" s="43" t="str">
        <f t="shared" si="41"/>
        <v>Ja</v>
      </c>
      <c r="R71" s="43" t="str">
        <f t="shared" si="41"/>
        <v>Ja</v>
      </c>
      <c r="S71" s="43" t="str">
        <f t="shared" si="41"/>
        <v>Optie</v>
      </c>
      <c r="T71" s="43" t="str">
        <f t="shared" si="41"/>
        <v>Ja</v>
      </c>
      <c r="U71" s="43" t="str">
        <f t="shared" si="41"/>
        <v>Ja</v>
      </c>
      <c r="V71" s="43" t="str">
        <f t="shared" si="41"/>
        <v>Ja</v>
      </c>
      <c r="W71" s="43" t="str">
        <f t="shared" si="41"/>
        <v>Nee</v>
      </c>
      <c r="X71" s="43" t="str">
        <f t="shared" si="41"/>
        <v>Ja</v>
      </c>
      <c r="Y71" s="43" t="str">
        <f t="shared" si="41"/>
        <v>Nee</v>
      </c>
      <c r="Z71" s="43" t="str">
        <f t="shared" si="41"/>
        <v>Nee</v>
      </c>
      <c r="AA71" s="43" t="str">
        <f t="shared" si="42"/>
        <v>Optie</v>
      </c>
      <c r="AB71" s="43" t="str">
        <f t="shared" si="42"/>
        <v>Ja</v>
      </c>
      <c r="AC71" s="43" t="str">
        <f t="shared" si="42"/>
        <v>Ja</v>
      </c>
      <c r="AD71" s="43" t="str">
        <f t="shared" si="42"/>
        <v>Nee</v>
      </c>
      <c r="AE71" s="43" t="str">
        <f t="shared" si="42"/>
        <v>Ja</v>
      </c>
      <c r="AF71" s="43" t="str">
        <f t="shared" si="42"/>
        <v>Ja</v>
      </c>
      <c r="AG71" s="43" t="str">
        <f t="shared" si="42"/>
        <v>Optie</v>
      </c>
      <c r="AH71" s="43" t="str">
        <f t="shared" si="42"/>
        <v>Ja</v>
      </c>
      <c r="AI71" s="43" t="str">
        <f t="shared" si="42"/>
        <v>Ja</v>
      </c>
      <c r="AJ71" s="43" t="str">
        <f t="shared" si="42"/>
        <v>Nvt</v>
      </c>
      <c r="AK71" s="43" t="str">
        <f t="shared" si="42"/>
        <v>Nvt</v>
      </c>
      <c r="AL71" s="129" t="s">
        <v>878</v>
      </c>
      <c r="AM71" s="43" t="str">
        <f t="shared" si="43"/>
        <v>Ja</v>
      </c>
      <c r="AN71" s="43" t="str">
        <f t="shared" si="43"/>
        <v>Ja</v>
      </c>
      <c r="AO71" s="43" t="str">
        <f t="shared" si="43"/>
        <v>Optie</v>
      </c>
      <c r="AP71" s="43" t="str">
        <f t="shared" si="43"/>
        <v>Ja</v>
      </c>
      <c r="AQ71" s="43" t="str">
        <f t="shared" si="43"/>
        <v>Ja</v>
      </c>
      <c r="AR71" s="43" t="str">
        <f t="shared" si="43"/>
        <v>Ja</v>
      </c>
      <c r="AS71" s="43" t="str">
        <f t="shared" si="43"/>
        <v>Nee</v>
      </c>
      <c r="AT71" s="43" t="str">
        <f t="shared" si="43"/>
        <v>Ja</v>
      </c>
      <c r="AU71" s="43" t="str">
        <f t="shared" si="43"/>
        <v>Nee</v>
      </c>
      <c r="AV71" s="43" t="str">
        <f t="shared" si="43"/>
        <v>Nee</v>
      </c>
      <c r="AW71" s="43" t="str">
        <f t="shared" si="44"/>
        <v>Ja</v>
      </c>
      <c r="AX71" s="43" t="str">
        <f t="shared" si="44"/>
        <v>Ja</v>
      </c>
      <c r="AY71" s="43" t="str">
        <f t="shared" si="44"/>
        <v>Ja</v>
      </c>
      <c r="AZ71" s="43" t="str">
        <f t="shared" si="44"/>
        <v>Ja</v>
      </c>
      <c r="BA71" s="43" t="str">
        <f t="shared" si="44"/>
        <v>Ja</v>
      </c>
      <c r="BB71" s="43" t="str">
        <f t="shared" si="44"/>
        <v>Ja</v>
      </c>
      <c r="BC71" s="43" t="str">
        <f t="shared" si="44"/>
        <v>Ja</v>
      </c>
      <c r="BD71" s="43" t="str">
        <f t="shared" si="44"/>
        <v>Optie</v>
      </c>
      <c r="BE71" s="43" t="str">
        <f t="shared" si="44"/>
        <v>Ja</v>
      </c>
      <c r="BF71" s="43" t="str">
        <f t="shared" si="44"/>
        <v>Ja</v>
      </c>
      <c r="BG71" s="43" t="str">
        <f t="shared" si="45"/>
        <v>Nee</v>
      </c>
      <c r="BH71" s="43" t="str">
        <f t="shared" si="45"/>
        <v>Ja</v>
      </c>
      <c r="BI71" s="43" t="str">
        <f t="shared" si="45"/>
        <v>Nee</v>
      </c>
      <c r="BJ71" s="43" t="str">
        <f t="shared" si="45"/>
        <v>Nvt</v>
      </c>
      <c r="BK71" s="43" t="str">
        <f t="shared" si="45"/>
        <v>Nvt</v>
      </c>
      <c r="BL71" s="43" t="str">
        <f t="shared" si="45"/>
        <v>Nvt</v>
      </c>
      <c r="BM71" s="43" t="str">
        <f t="shared" si="45"/>
        <v>Nvt</v>
      </c>
      <c r="BN71" s="43" t="str">
        <f t="shared" si="45"/>
        <v>Nvt</v>
      </c>
      <c r="BO71" s="43" t="str">
        <f t="shared" si="45"/>
        <v>Nvt</v>
      </c>
      <c r="BP71" s="43" t="str">
        <f t="shared" si="45"/>
        <v>Nvt</v>
      </c>
      <c r="BQ71" s="43" t="str">
        <f t="shared" si="46"/>
        <v>Nvt</v>
      </c>
      <c r="BR71" s="43" t="str">
        <f t="shared" si="46"/>
        <v>Nvt</v>
      </c>
      <c r="BS71" s="43" t="str">
        <f t="shared" si="46"/>
        <v>Nvt</v>
      </c>
      <c r="BT71" s="43" t="str">
        <f t="shared" si="46"/>
        <v>Nvt</v>
      </c>
      <c r="BU71" s="43" t="str">
        <f t="shared" si="46"/>
        <v>Nvt</v>
      </c>
      <c r="BV71" s="43" t="str">
        <f t="shared" si="46"/>
        <v>Nvt</v>
      </c>
      <c r="BW71" s="43" t="str">
        <f t="shared" si="46"/>
        <v>Nvt</v>
      </c>
      <c r="BX71" s="43" t="str">
        <f t="shared" si="46"/>
        <v>Nvt</v>
      </c>
      <c r="BY71" s="43" t="str">
        <f t="shared" si="46"/>
        <v>Nvt</v>
      </c>
      <c r="BZ71" s="43" t="str">
        <f t="shared" si="46"/>
        <v>Nvt</v>
      </c>
      <c r="CA71" s="43" t="str">
        <f t="shared" si="47"/>
        <v>Nvt</v>
      </c>
      <c r="CB71" s="43" t="str">
        <f t="shared" si="47"/>
        <v>Ja</v>
      </c>
      <c r="CC71" s="43" t="str">
        <f t="shared" si="47"/>
        <v>Ja</v>
      </c>
      <c r="CD71" s="43" t="str">
        <f t="shared" si="47"/>
        <v>Ja</v>
      </c>
      <c r="CE71" s="43" t="str">
        <f t="shared" si="47"/>
        <v>Optie</v>
      </c>
      <c r="CF71" s="43" t="str">
        <f t="shared" si="47"/>
        <v>Ja</v>
      </c>
      <c r="CG71" s="43" t="str">
        <f t="shared" si="47"/>
        <v>Ja</v>
      </c>
      <c r="CH71" s="43" t="str">
        <f t="shared" si="47"/>
        <v>Ja</v>
      </c>
      <c r="CI71" s="43" t="str">
        <f t="shared" si="47"/>
        <v>Ja</v>
      </c>
      <c r="CJ71" s="43" t="str">
        <f t="shared" si="47"/>
        <v>Ja</v>
      </c>
      <c r="CK71" s="43" t="str">
        <f t="shared" si="48"/>
        <v>Optie</v>
      </c>
      <c r="CL71" s="43" t="str">
        <f t="shared" si="48"/>
        <v>Ja</v>
      </c>
      <c r="CM71" s="43" t="str">
        <f t="shared" si="48"/>
        <v>Ja</v>
      </c>
      <c r="CN71" s="43" t="str">
        <f t="shared" si="48"/>
        <v>Ja</v>
      </c>
      <c r="CO71" s="43" t="str">
        <f t="shared" si="48"/>
        <v>Optie</v>
      </c>
      <c r="CP71" s="43" t="str">
        <f t="shared" si="48"/>
        <v>Nee</v>
      </c>
      <c r="CQ71" s="43" t="str">
        <f t="shared" si="48"/>
        <v>Nvt</v>
      </c>
      <c r="CR71" s="43" t="str">
        <f t="shared" si="48"/>
        <v>Nvt</v>
      </c>
      <c r="CS71" s="43" t="str">
        <f t="shared" si="48"/>
        <v>Nvt</v>
      </c>
      <c r="CT71" s="43" t="str">
        <f t="shared" si="48"/>
        <v>Nvt</v>
      </c>
      <c r="CU71" s="43" t="str">
        <f t="shared" si="49"/>
        <v>Ja</v>
      </c>
      <c r="CV71" s="43" t="str">
        <f t="shared" si="49"/>
        <v>Ja</v>
      </c>
      <c r="CW71" s="43" t="str">
        <f t="shared" si="49"/>
        <v>Ja</v>
      </c>
      <c r="CX71" s="43" t="str">
        <f t="shared" si="49"/>
        <v>Optie</v>
      </c>
      <c r="CY71" s="43" t="str">
        <f t="shared" si="49"/>
        <v>Ja</v>
      </c>
      <c r="CZ71" s="43" t="str">
        <f t="shared" si="49"/>
        <v>Ja</v>
      </c>
      <c r="DA71" s="43" t="str">
        <f t="shared" si="49"/>
        <v>Ja</v>
      </c>
      <c r="DB71" s="43" t="str">
        <f t="shared" si="49"/>
        <v>Optie</v>
      </c>
      <c r="DC71" s="43" t="str">
        <f t="shared" si="49"/>
        <v>Ja</v>
      </c>
      <c r="DD71" s="43" t="str">
        <f t="shared" si="49"/>
        <v>Ja</v>
      </c>
      <c r="DE71" s="43" t="str">
        <f t="shared" si="50"/>
        <v>Optie</v>
      </c>
      <c r="DF71" s="43" t="str">
        <f t="shared" si="50"/>
        <v>Ja</v>
      </c>
      <c r="DG71" s="43" t="str">
        <f t="shared" si="50"/>
        <v>Ja</v>
      </c>
      <c r="DH71" s="43" t="str">
        <f t="shared" si="50"/>
        <v>Ja</v>
      </c>
      <c r="DI71" s="43" t="str">
        <f t="shared" si="50"/>
        <v>Ja</v>
      </c>
      <c r="DJ71" s="43" t="str">
        <f t="shared" si="50"/>
        <v>Ja</v>
      </c>
      <c r="DK71" s="43" t="str">
        <f t="shared" si="50"/>
        <v>Optie</v>
      </c>
      <c r="DL71" s="43" t="str">
        <f t="shared" si="50"/>
        <v>Optie</v>
      </c>
      <c r="DM71" s="43" t="str">
        <f t="shared" si="50"/>
        <v>Optie</v>
      </c>
      <c r="DN71" s="43" t="str">
        <f t="shared" si="50"/>
        <v>Optie</v>
      </c>
      <c r="DO71" s="43" t="str">
        <f t="shared" si="51"/>
        <v>Nee</v>
      </c>
      <c r="DP71" s="43" t="str">
        <f t="shared" si="51"/>
        <v>Optie</v>
      </c>
      <c r="DQ71" s="43" t="str">
        <f t="shared" si="51"/>
        <v>Ja</v>
      </c>
      <c r="DR71" s="43" t="str">
        <f t="shared" si="51"/>
        <v>Ja</v>
      </c>
      <c r="DS71" s="43" t="str">
        <f t="shared" si="51"/>
        <v>Ja</v>
      </c>
      <c r="DT71" s="43" t="str">
        <f t="shared" si="51"/>
        <v>Ja</v>
      </c>
      <c r="DU71" s="43" t="str">
        <f t="shared" si="51"/>
        <v>Optie</v>
      </c>
      <c r="DV71" s="43" t="str">
        <f t="shared" si="51"/>
        <v>Ja</v>
      </c>
      <c r="DW71" s="43" t="str">
        <f t="shared" si="51"/>
        <v>Ja</v>
      </c>
      <c r="DX71" s="43" t="str">
        <f t="shared" si="51"/>
        <v>Ja</v>
      </c>
      <c r="DY71" s="43" t="str">
        <f t="shared" si="52"/>
        <v>Ja</v>
      </c>
      <c r="DZ71" s="43" t="str">
        <f t="shared" si="52"/>
        <v>Ja</v>
      </c>
      <c r="EA71" s="43" t="str">
        <f t="shared" si="52"/>
        <v>Ja</v>
      </c>
      <c r="EB71" s="43" t="str">
        <f t="shared" si="52"/>
        <v>Ja</v>
      </c>
      <c r="EC71" s="43" t="str">
        <f t="shared" si="52"/>
        <v>Ja</v>
      </c>
      <c r="ED71" s="43" t="str">
        <f t="shared" si="52"/>
        <v>Nee</v>
      </c>
    </row>
    <row r="72" spans="1:134" x14ac:dyDescent="0.3">
      <c r="A72" s="45"/>
      <c r="B72" s="47" t="s">
        <v>727</v>
      </c>
      <c r="C72" s="47" t="s">
        <v>329</v>
      </c>
      <c r="D72" s="45" t="s">
        <v>337</v>
      </c>
      <c r="E72" s="45" t="s">
        <v>329</v>
      </c>
      <c r="F72" s="45" t="s">
        <v>433</v>
      </c>
      <c r="G72" s="43" t="s">
        <v>495</v>
      </c>
      <c r="H72" s="43" t="s">
        <v>497</v>
      </c>
      <c r="I72" s="119" t="s">
        <v>337</v>
      </c>
      <c r="J72" s="119" t="s">
        <v>829</v>
      </c>
      <c r="K72" s="119" t="s">
        <v>844</v>
      </c>
      <c r="L72" s="50">
        <v>7</v>
      </c>
      <c r="M72" s="119"/>
      <c r="N72" s="119"/>
      <c r="O72" s="119"/>
      <c r="P72" s="129" t="s">
        <v>507</v>
      </c>
      <c r="Q72" s="43" t="str">
        <f t="shared" si="41"/>
        <v>Ja</v>
      </c>
      <c r="R72" s="43" t="str">
        <f t="shared" si="41"/>
        <v>Ja</v>
      </c>
      <c r="S72" s="43" t="str">
        <f t="shared" si="41"/>
        <v>Optie</v>
      </c>
      <c r="T72" s="43" t="str">
        <f t="shared" si="41"/>
        <v>Ja</v>
      </c>
      <c r="U72" s="43" t="str">
        <f t="shared" si="41"/>
        <v>Ja</v>
      </c>
      <c r="V72" s="43" t="str">
        <f t="shared" si="41"/>
        <v>Ja</v>
      </c>
      <c r="W72" s="43" t="str">
        <f t="shared" si="41"/>
        <v>Nee</v>
      </c>
      <c r="X72" s="43" t="str">
        <f t="shared" si="41"/>
        <v>Ja</v>
      </c>
      <c r="Y72" s="43" t="str">
        <f t="shared" si="41"/>
        <v>Nee</v>
      </c>
      <c r="Z72" s="43" t="str">
        <f t="shared" si="41"/>
        <v>Nee</v>
      </c>
      <c r="AA72" s="43" t="str">
        <f t="shared" si="42"/>
        <v>Optie</v>
      </c>
      <c r="AB72" s="43" t="str">
        <f t="shared" si="42"/>
        <v>Ja</v>
      </c>
      <c r="AC72" s="43" t="str">
        <f t="shared" si="42"/>
        <v>Ja</v>
      </c>
      <c r="AD72" s="43" t="str">
        <f t="shared" si="42"/>
        <v>Nee</v>
      </c>
      <c r="AE72" s="43" t="str">
        <f t="shared" si="42"/>
        <v>Ja</v>
      </c>
      <c r="AF72" s="43" t="str">
        <f t="shared" si="42"/>
        <v>Ja</v>
      </c>
      <c r="AG72" s="43" t="str">
        <f t="shared" si="42"/>
        <v>Optie</v>
      </c>
      <c r="AH72" s="43" t="str">
        <f t="shared" si="42"/>
        <v>Ja</v>
      </c>
      <c r="AI72" s="43" t="str">
        <f t="shared" si="42"/>
        <v>Ja</v>
      </c>
      <c r="AJ72" s="43" t="str">
        <f t="shared" si="42"/>
        <v>Nvt</v>
      </c>
      <c r="AK72" s="43" t="str">
        <f t="shared" si="42"/>
        <v>Nvt</v>
      </c>
      <c r="AL72" s="129" t="s">
        <v>878</v>
      </c>
      <c r="AM72" s="43" t="str">
        <f t="shared" si="43"/>
        <v>Ja</v>
      </c>
      <c r="AN72" s="43" t="str">
        <f t="shared" si="43"/>
        <v>Ja</v>
      </c>
      <c r="AO72" s="43" t="str">
        <f t="shared" si="43"/>
        <v>Optie</v>
      </c>
      <c r="AP72" s="43" t="str">
        <f t="shared" si="43"/>
        <v>Ja</v>
      </c>
      <c r="AQ72" s="43" t="str">
        <f t="shared" si="43"/>
        <v>Ja</v>
      </c>
      <c r="AR72" s="43" t="str">
        <f t="shared" si="43"/>
        <v>Ja</v>
      </c>
      <c r="AS72" s="43" t="str">
        <f t="shared" si="43"/>
        <v>Nee</v>
      </c>
      <c r="AT72" s="43" t="str">
        <f t="shared" si="43"/>
        <v>Ja</v>
      </c>
      <c r="AU72" s="43" t="str">
        <f t="shared" si="43"/>
        <v>Nee</v>
      </c>
      <c r="AV72" s="43" t="str">
        <f t="shared" si="43"/>
        <v>Nee</v>
      </c>
      <c r="AW72" s="43" t="str">
        <f t="shared" si="44"/>
        <v>Ja</v>
      </c>
      <c r="AX72" s="43" t="str">
        <f t="shared" si="44"/>
        <v>Ja</v>
      </c>
      <c r="AY72" s="43" t="str">
        <f t="shared" si="44"/>
        <v>Ja</v>
      </c>
      <c r="AZ72" s="43" t="str">
        <f t="shared" si="44"/>
        <v>Ja</v>
      </c>
      <c r="BA72" s="43" t="str">
        <f t="shared" si="44"/>
        <v>Ja</v>
      </c>
      <c r="BB72" s="43" t="str">
        <f t="shared" si="44"/>
        <v>Nee</v>
      </c>
      <c r="BC72" s="43" t="str">
        <f t="shared" si="44"/>
        <v>Ja</v>
      </c>
      <c r="BD72" s="43" t="str">
        <f t="shared" si="44"/>
        <v>Optie</v>
      </c>
      <c r="BE72" s="43" t="str">
        <f t="shared" si="44"/>
        <v>Ja</v>
      </c>
      <c r="BF72" s="43" t="str">
        <f t="shared" si="44"/>
        <v>Ja</v>
      </c>
      <c r="BG72" s="43" t="str">
        <f t="shared" si="45"/>
        <v>Nee</v>
      </c>
      <c r="BH72" s="43" t="str">
        <f t="shared" si="45"/>
        <v>Ja</v>
      </c>
      <c r="BI72" s="43" t="str">
        <f t="shared" si="45"/>
        <v>Nee</v>
      </c>
      <c r="BJ72" s="43" t="str">
        <f t="shared" si="45"/>
        <v>Nvt</v>
      </c>
      <c r="BK72" s="43" t="str">
        <f t="shared" si="45"/>
        <v>Nvt</v>
      </c>
      <c r="BL72" s="43" t="str">
        <f t="shared" si="45"/>
        <v>Nvt</v>
      </c>
      <c r="BM72" s="43" t="str">
        <f t="shared" si="45"/>
        <v>Nvt</v>
      </c>
      <c r="BN72" s="43" t="str">
        <f t="shared" si="45"/>
        <v>Nvt</v>
      </c>
      <c r="BO72" s="43" t="str">
        <f t="shared" si="45"/>
        <v>Nvt</v>
      </c>
      <c r="BP72" s="43" t="str">
        <f t="shared" si="45"/>
        <v>Nvt</v>
      </c>
      <c r="BQ72" s="43" t="str">
        <f t="shared" si="46"/>
        <v>Nvt</v>
      </c>
      <c r="BR72" s="43" t="str">
        <f t="shared" si="46"/>
        <v>Nvt</v>
      </c>
      <c r="BS72" s="43" t="str">
        <f t="shared" si="46"/>
        <v>Nvt</v>
      </c>
      <c r="BT72" s="43" t="str">
        <f t="shared" si="46"/>
        <v>Nvt</v>
      </c>
      <c r="BU72" s="43" t="str">
        <f t="shared" si="46"/>
        <v>Nvt</v>
      </c>
      <c r="BV72" s="43" t="str">
        <f t="shared" si="46"/>
        <v>Nvt</v>
      </c>
      <c r="BW72" s="43" t="str">
        <f t="shared" si="46"/>
        <v>Nvt</v>
      </c>
      <c r="BX72" s="43" t="str">
        <f t="shared" si="46"/>
        <v>Nvt</v>
      </c>
      <c r="BY72" s="43" t="str">
        <f t="shared" si="46"/>
        <v>Nvt</v>
      </c>
      <c r="BZ72" s="43" t="str">
        <f t="shared" si="46"/>
        <v>Nvt</v>
      </c>
      <c r="CA72" s="43" t="str">
        <f t="shared" si="47"/>
        <v>Nvt</v>
      </c>
      <c r="CB72" s="43" t="str">
        <f t="shared" si="47"/>
        <v>Ja</v>
      </c>
      <c r="CC72" s="43" t="str">
        <f t="shared" si="47"/>
        <v>Ja</v>
      </c>
      <c r="CD72" s="43" t="str">
        <f t="shared" si="47"/>
        <v>Ja</v>
      </c>
      <c r="CE72" s="43" t="str">
        <f t="shared" si="47"/>
        <v>Nee</v>
      </c>
      <c r="CF72" s="43" t="str">
        <f t="shared" si="47"/>
        <v>Nvt</v>
      </c>
      <c r="CG72" s="43" t="str">
        <f t="shared" si="47"/>
        <v>Nvt</v>
      </c>
      <c r="CH72" s="43" t="str">
        <f t="shared" si="47"/>
        <v>Nvt</v>
      </c>
      <c r="CI72" s="43" t="str">
        <f t="shared" si="47"/>
        <v>Nvt</v>
      </c>
      <c r="CJ72" s="43" t="str">
        <f t="shared" si="47"/>
        <v>Nvt</v>
      </c>
      <c r="CK72" s="43" t="str">
        <f t="shared" si="48"/>
        <v>Nee</v>
      </c>
      <c r="CL72" s="43" t="str">
        <f t="shared" si="48"/>
        <v>Nvt</v>
      </c>
      <c r="CM72" s="43" t="str">
        <f t="shared" si="48"/>
        <v>Nee</v>
      </c>
      <c r="CN72" s="43" t="str">
        <f t="shared" si="48"/>
        <v>Nvt</v>
      </c>
      <c r="CO72" s="43" t="str">
        <f t="shared" si="48"/>
        <v>Nee</v>
      </c>
      <c r="CP72" s="43" t="str">
        <f t="shared" si="48"/>
        <v>Nee</v>
      </c>
      <c r="CQ72" s="43" t="str">
        <f t="shared" si="48"/>
        <v>Nvt</v>
      </c>
      <c r="CR72" s="43" t="str">
        <f t="shared" si="48"/>
        <v>Nvt</v>
      </c>
      <c r="CS72" s="43" t="str">
        <f t="shared" si="48"/>
        <v>Nvt</v>
      </c>
      <c r="CT72" s="43" t="str">
        <f t="shared" si="48"/>
        <v>Nvt</v>
      </c>
      <c r="CU72" s="43" t="str">
        <f t="shared" si="49"/>
        <v>Nee</v>
      </c>
      <c r="CV72" s="43" t="str">
        <f t="shared" si="49"/>
        <v>Nvt</v>
      </c>
      <c r="CW72" s="43" t="str">
        <f t="shared" si="49"/>
        <v>Nvt</v>
      </c>
      <c r="CX72" s="43" t="str">
        <f t="shared" si="49"/>
        <v>Nvt</v>
      </c>
      <c r="CY72" s="43" t="str">
        <f t="shared" si="49"/>
        <v>Nvt</v>
      </c>
      <c r="CZ72" s="43" t="str">
        <f t="shared" si="49"/>
        <v>Nvt</v>
      </c>
      <c r="DA72" s="43" t="str">
        <f t="shared" si="49"/>
        <v>Nvt</v>
      </c>
      <c r="DB72" s="43" t="str">
        <f t="shared" si="49"/>
        <v>Nee</v>
      </c>
      <c r="DC72" s="43" t="str">
        <f t="shared" si="49"/>
        <v>Nvt</v>
      </c>
      <c r="DD72" s="43" t="str">
        <f t="shared" si="49"/>
        <v>Nvt</v>
      </c>
      <c r="DE72" s="43" t="str">
        <f t="shared" si="50"/>
        <v>Nvt</v>
      </c>
      <c r="DF72" s="43" t="str">
        <f t="shared" si="50"/>
        <v>Ja</v>
      </c>
      <c r="DG72" s="43" t="str">
        <f t="shared" si="50"/>
        <v>Ja</v>
      </c>
      <c r="DH72" s="43" t="str">
        <f t="shared" si="50"/>
        <v>Ja</v>
      </c>
      <c r="DI72" s="43" t="str">
        <f t="shared" si="50"/>
        <v>Ja</v>
      </c>
      <c r="DJ72" s="43" t="str">
        <f t="shared" si="50"/>
        <v>Ja</v>
      </c>
      <c r="DK72" s="43" t="str">
        <f t="shared" si="50"/>
        <v>Optie</v>
      </c>
      <c r="DL72" s="43" t="str">
        <f t="shared" si="50"/>
        <v>Optie</v>
      </c>
      <c r="DM72" s="43" t="str">
        <f t="shared" si="50"/>
        <v>Optie</v>
      </c>
      <c r="DN72" s="43" t="str">
        <f t="shared" si="50"/>
        <v>Optie</v>
      </c>
      <c r="DO72" s="43" t="str">
        <f t="shared" si="51"/>
        <v>Nee</v>
      </c>
      <c r="DP72" s="43" t="str">
        <f t="shared" si="51"/>
        <v>Optie</v>
      </c>
      <c r="DQ72" s="43" t="str">
        <f t="shared" si="51"/>
        <v>Ja</v>
      </c>
      <c r="DR72" s="43" t="str">
        <f t="shared" si="51"/>
        <v>Ja</v>
      </c>
      <c r="DS72" s="43" t="str">
        <f t="shared" si="51"/>
        <v>Ja</v>
      </c>
      <c r="DT72" s="43" t="str">
        <f t="shared" si="51"/>
        <v>Ja</v>
      </c>
      <c r="DU72" s="43" t="str">
        <f t="shared" si="51"/>
        <v>Optie</v>
      </c>
      <c r="DV72" s="43" t="str">
        <f t="shared" si="51"/>
        <v>Ja</v>
      </c>
      <c r="DW72" s="43" t="str">
        <f t="shared" si="51"/>
        <v>Ja</v>
      </c>
      <c r="DX72" s="43" t="str">
        <f t="shared" si="51"/>
        <v>Ja</v>
      </c>
      <c r="DY72" s="43" t="str">
        <f t="shared" si="52"/>
        <v>Ja</v>
      </c>
      <c r="DZ72" s="43" t="str">
        <f t="shared" si="52"/>
        <v>Ja</v>
      </c>
      <c r="EA72" s="43" t="str">
        <f t="shared" si="52"/>
        <v>Ja</v>
      </c>
      <c r="EB72" s="43" t="str">
        <f t="shared" si="52"/>
        <v>Ja</v>
      </c>
      <c r="EC72" s="43" t="str">
        <f t="shared" si="52"/>
        <v>Ja</v>
      </c>
      <c r="ED72" s="43" t="str">
        <f t="shared" si="52"/>
        <v>Nee</v>
      </c>
    </row>
    <row r="73" spans="1:134" x14ac:dyDescent="0.3">
      <c r="A73" s="45"/>
      <c r="B73" s="47" t="s">
        <v>569</v>
      </c>
      <c r="C73" s="47" t="s">
        <v>502</v>
      </c>
      <c r="D73" s="45" t="s">
        <v>329</v>
      </c>
      <c r="E73" s="45" t="s">
        <v>329</v>
      </c>
      <c r="F73" s="45" t="s">
        <v>337</v>
      </c>
      <c r="G73" s="43" t="s">
        <v>495</v>
      </c>
      <c r="H73" s="43" t="s">
        <v>497</v>
      </c>
      <c r="I73" s="119" t="s">
        <v>337</v>
      </c>
      <c r="J73" s="119" t="s">
        <v>830</v>
      </c>
      <c r="K73" s="119" t="s">
        <v>852</v>
      </c>
      <c r="L73" s="50">
        <v>13</v>
      </c>
      <c r="M73" s="119"/>
      <c r="N73" s="119"/>
      <c r="O73" s="119"/>
      <c r="P73" s="129" t="s">
        <v>507</v>
      </c>
      <c r="Q73" s="43" t="str">
        <f t="shared" si="41"/>
        <v>Ja</v>
      </c>
      <c r="R73" s="43" t="str">
        <f t="shared" si="41"/>
        <v>Ja</v>
      </c>
      <c r="S73" s="43" t="str">
        <f t="shared" si="41"/>
        <v>Optie</v>
      </c>
      <c r="T73" s="43" t="str">
        <f t="shared" si="41"/>
        <v>Ja</v>
      </c>
      <c r="U73" s="43" t="str">
        <f t="shared" si="41"/>
        <v>Ja</v>
      </c>
      <c r="V73" s="43" t="str">
        <f t="shared" si="41"/>
        <v>Ja</v>
      </c>
      <c r="W73" s="43" t="str">
        <f t="shared" si="41"/>
        <v>Nee</v>
      </c>
      <c r="X73" s="43" t="str">
        <f t="shared" si="41"/>
        <v>Ja</v>
      </c>
      <c r="Y73" s="43" t="str">
        <f t="shared" si="41"/>
        <v>Nee</v>
      </c>
      <c r="Z73" s="43" t="str">
        <f t="shared" si="41"/>
        <v>Nee</v>
      </c>
      <c r="AA73" s="43" t="str">
        <f t="shared" si="42"/>
        <v>Optie</v>
      </c>
      <c r="AB73" s="43" t="str">
        <f t="shared" si="42"/>
        <v>Ja</v>
      </c>
      <c r="AC73" s="43" t="str">
        <f t="shared" si="42"/>
        <v>Ja</v>
      </c>
      <c r="AD73" s="43" t="str">
        <f t="shared" si="42"/>
        <v>Nee</v>
      </c>
      <c r="AE73" s="43" t="str">
        <f t="shared" si="42"/>
        <v>Ja</v>
      </c>
      <c r="AF73" s="43" t="str">
        <f t="shared" si="42"/>
        <v>Ja</v>
      </c>
      <c r="AG73" s="43" t="str">
        <f t="shared" si="42"/>
        <v>Optie</v>
      </c>
      <c r="AH73" s="43" t="str">
        <f t="shared" si="42"/>
        <v>Ja</v>
      </c>
      <c r="AI73" s="43" t="str">
        <f t="shared" si="42"/>
        <v>Ja</v>
      </c>
      <c r="AJ73" s="43" t="str">
        <f t="shared" si="42"/>
        <v>Nvt</v>
      </c>
      <c r="AK73" s="43" t="str">
        <f t="shared" si="42"/>
        <v>Nvt</v>
      </c>
      <c r="AL73" s="129" t="s">
        <v>878</v>
      </c>
      <c r="AM73" s="43" t="str">
        <f t="shared" si="43"/>
        <v>Ja</v>
      </c>
      <c r="AN73" s="43" t="str">
        <f t="shared" si="43"/>
        <v>Ja</v>
      </c>
      <c r="AO73" s="43" t="str">
        <f t="shared" si="43"/>
        <v>Optie</v>
      </c>
      <c r="AP73" s="43" t="str">
        <f t="shared" si="43"/>
        <v>Ja</v>
      </c>
      <c r="AQ73" s="43" t="str">
        <f t="shared" si="43"/>
        <v>Ja</v>
      </c>
      <c r="AR73" s="43" t="str">
        <f t="shared" si="43"/>
        <v>Ja</v>
      </c>
      <c r="AS73" s="43" t="str">
        <f t="shared" si="43"/>
        <v>Nee</v>
      </c>
      <c r="AT73" s="43" t="str">
        <f t="shared" si="43"/>
        <v>Ja</v>
      </c>
      <c r="AU73" s="43" t="str">
        <f t="shared" si="43"/>
        <v>Nee</v>
      </c>
      <c r="AV73" s="43" t="str">
        <f t="shared" si="43"/>
        <v>Nee</v>
      </c>
      <c r="AW73" s="43" t="str">
        <f t="shared" si="44"/>
        <v>Ja</v>
      </c>
      <c r="AX73" s="43" t="str">
        <f t="shared" si="44"/>
        <v>Ja</v>
      </c>
      <c r="AY73" s="43" t="str">
        <f t="shared" si="44"/>
        <v>Ja</v>
      </c>
      <c r="AZ73" s="43" t="str">
        <f t="shared" si="44"/>
        <v>Ja</v>
      </c>
      <c r="BA73" s="43" t="str">
        <f t="shared" si="44"/>
        <v>Ja</v>
      </c>
      <c r="BB73" s="43" t="str">
        <f t="shared" si="44"/>
        <v>Ja</v>
      </c>
      <c r="BC73" s="43" t="str">
        <f t="shared" si="44"/>
        <v>Ja</v>
      </c>
      <c r="BD73" s="43" t="str">
        <f t="shared" si="44"/>
        <v>Optie</v>
      </c>
      <c r="BE73" s="43" t="str">
        <f t="shared" si="44"/>
        <v>Ja</v>
      </c>
      <c r="BF73" s="43" t="str">
        <f t="shared" si="44"/>
        <v>Ja</v>
      </c>
      <c r="BG73" s="43" t="str">
        <f t="shared" si="45"/>
        <v>Nee</v>
      </c>
      <c r="BH73" s="43" t="str">
        <f t="shared" si="45"/>
        <v>Ja</v>
      </c>
      <c r="BI73" s="43" t="str">
        <f t="shared" si="45"/>
        <v>Nee</v>
      </c>
      <c r="BJ73" s="43" t="str">
        <f t="shared" si="45"/>
        <v>Nvt</v>
      </c>
      <c r="BK73" s="43" t="str">
        <f t="shared" si="45"/>
        <v>Nvt</v>
      </c>
      <c r="BL73" s="43" t="str">
        <f t="shared" si="45"/>
        <v>Nvt</v>
      </c>
      <c r="BM73" s="43" t="str">
        <f t="shared" si="45"/>
        <v>Nvt</v>
      </c>
      <c r="BN73" s="43" t="str">
        <f t="shared" si="45"/>
        <v>Nvt</v>
      </c>
      <c r="BO73" s="43" t="str">
        <f t="shared" si="45"/>
        <v>Nvt</v>
      </c>
      <c r="BP73" s="43" t="str">
        <f t="shared" si="45"/>
        <v>Nvt</v>
      </c>
      <c r="BQ73" s="43" t="str">
        <f t="shared" si="46"/>
        <v>Nvt</v>
      </c>
      <c r="BR73" s="43" t="str">
        <f t="shared" si="46"/>
        <v>Nvt</v>
      </c>
      <c r="BS73" s="43" t="str">
        <f t="shared" si="46"/>
        <v>Nvt</v>
      </c>
      <c r="BT73" s="43" t="str">
        <f t="shared" si="46"/>
        <v>Nvt</v>
      </c>
      <c r="BU73" s="43" t="str">
        <f t="shared" si="46"/>
        <v>Nvt</v>
      </c>
      <c r="BV73" s="43" t="str">
        <f t="shared" si="46"/>
        <v>Nvt</v>
      </c>
      <c r="BW73" s="43" t="str">
        <f t="shared" si="46"/>
        <v>Nvt</v>
      </c>
      <c r="BX73" s="43" t="str">
        <f t="shared" si="46"/>
        <v>Nvt</v>
      </c>
      <c r="BY73" s="43" t="str">
        <f t="shared" si="46"/>
        <v>Nvt</v>
      </c>
      <c r="BZ73" s="43" t="str">
        <f t="shared" si="46"/>
        <v>Nvt</v>
      </c>
      <c r="CA73" s="43" t="str">
        <f t="shared" si="47"/>
        <v>Nvt</v>
      </c>
      <c r="CB73" s="43" t="str">
        <f t="shared" si="47"/>
        <v>Ja</v>
      </c>
      <c r="CC73" s="43" t="str">
        <f t="shared" si="47"/>
        <v>Ja</v>
      </c>
      <c r="CD73" s="43" t="str">
        <f t="shared" si="47"/>
        <v>Ja</v>
      </c>
      <c r="CE73" s="43" t="str">
        <f t="shared" si="47"/>
        <v>Optie</v>
      </c>
      <c r="CF73" s="43" t="str">
        <f t="shared" si="47"/>
        <v>Ja</v>
      </c>
      <c r="CG73" s="43" t="str">
        <f t="shared" si="47"/>
        <v>Ja</v>
      </c>
      <c r="CH73" s="43" t="str">
        <f t="shared" si="47"/>
        <v>Ja</v>
      </c>
      <c r="CI73" s="43" t="str">
        <f t="shared" si="47"/>
        <v>Ja</v>
      </c>
      <c r="CJ73" s="43" t="str">
        <f t="shared" si="47"/>
        <v>Ja</v>
      </c>
      <c r="CK73" s="43" t="str">
        <f t="shared" si="48"/>
        <v>Optie</v>
      </c>
      <c r="CL73" s="43" t="str">
        <f t="shared" si="48"/>
        <v>Ja</v>
      </c>
      <c r="CM73" s="43" t="str">
        <f t="shared" si="48"/>
        <v>Ja</v>
      </c>
      <c r="CN73" s="43" t="str">
        <f t="shared" si="48"/>
        <v>Ja</v>
      </c>
      <c r="CO73" s="43" t="str">
        <f t="shared" si="48"/>
        <v>Optie</v>
      </c>
      <c r="CP73" s="43" t="str">
        <f t="shared" si="48"/>
        <v>Nee</v>
      </c>
      <c r="CQ73" s="43" t="str">
        <f t="shared" si="48"/>
        <v>Nvt</v>
      </c>
      <c r="CR73" s="43" t="str">
        <f t="shared" si="48"/>
        <v>Nvt</v>
      </c>
      <c r="CS73" s="43" t="str">
        <f t="shared" si="48"/>
        <v>Nvt</v>
      </c>
      <c r="CT73" s="43" t="str">
        <f t="shared" si="48"/>
        <v>Nvt</v>
      </c>
      <c r="CU73" s="43" t="str">
        <f t="shared" si="49"/>
        <v>Ja</v>
      </c>
      <c r="CV73" s="43" t="str">
        <f t="shared" si="49"/>
        <v>Ja</v>
      </c>
      <c r="CW73" s="43" t="str">
        <f t="shared" si="49"/>
        <v>Ja</v>
      </c>
      <c r="CX73" s="43" t="str">
        <f t="shared" si="49"/>
        <v>Optie</v>
      </c>
      <c r="CY73" s="43" t="str">
        <f t="shared" si="49"/>
        <v>Ja</v>
      </c>
      <c r="CZ73" s="43" t="str">
        <f t="shared" si="49"/>
        <v>Ja</v>
      </c>
      <c r="DA73" s="43" t="str">
        <f t="shared" si="49"/>
        <v>Ja</v>
      </c>
      <c r="DB73" s="43" t="str">
        <f t="shared" si="49"/>
        <v>Optie</v>
      </c>
      <c r="DC73" s="43" t="str">
        <f t="shared" si="49"/>
        <v>Ja</v>
      </c>
      <c r="DD73" s="43" t="str">
        <f t="shared" si="49"/>
        <v>Ja</v>
      </c>
      <c r="DE73" s="43" t="str">
        <f t="shared" si="50"/>
        <v>Optie</v>
      </c>
      <c r="DF73" s="43" t="str">
        <f t="shared" si="50"/>
        <v>Ja</v>
      </c>
      <c r="DG73" s="43" t="str">
        <f t="shared" si="50"/>
        <v>Ja</v>
      </c>
      <c r="DH73" s="43" t="str">
        <f t="shared" si="50"/>
        <v>Ja</v>
      </c>
      <c r="DI73" s="43" t="str">
        <f t="shared" si="50"/>
        <v>Ja</v>
      </c>
      <c r="DJ73" s="43" t="str">
        <f t="shared" si="50"/>
        <v>Ja</v>
      </c>
      <c r="DK73" s="43" t="str">
        <f t="shared" si="50"/>
        <v>Optie</v>
      </c>
      <c r="DL73" s="43" t="str">
        <f t="shared" si="50"/>
        <v>Optie</v>
      </c>
      <c r="DM73" s="43" t="str">
        <f t="shared" si="50"/>
        <v>Optie</v>
      </c>
      <c r="DN73" s="43" t="str">
        <f t="shared" si="50"/>
        <v>Optie</v>
      </c>
      <c r="DO73" s="43" t="str">
        <f t="shared" si="51"/>
        <v>Nee</v>
      </c>
      <c r="DP73" s="43" t="str">
        <f t="shared" si="51"/>
        <v>Optie</v>
      </c>
      <c r="DQ73" s="43" t="str">
        <f t="shared" si="51"/>
        <v>Ja</v>
      </c>
      <c r="DR73" s="43" t="str">
        <f t="shared" si="51"/>
        <v>Ja</v>
      </c>
      <c r="DS73" s="43" t="str">
        <f t="shared" si="51"/>
        <v>Ja</v>
      </c>
      <c r="DT73" s="43" t="str">
        <f t="shared" si="51"/>
        <v>Ja</v>
      </c>
      <c r="DU73" s="43" t="str">
        <f t="shared" si="51"/>
        <v>Optie</v>
      </c>
      <c r="DV73" s="43" t="str">
        <f t="shared" si="51"/>
        <v>Ja</v>
      </c>
      <c r="DW73" s="43" t="str">
        <f t="shared" si="51"/>
        <v>Ja</v>
      </c>
      <c r="DX73" s="43" t="str">
        <f t="shared" si="51"/>
        <v>Ja</v>
      </c>
      <c r="DY73" s="43" t="str">
        <f t="shared" si="52"/>
        <v>Ja</v>
      </c>
      <c r="DZ73" s="43" t="str">
        <f t="shared" si="52"/>
        <v>Ja</v>
      </c>
      <c r="EA73" s="43" t="str">
        <f t="shared" si="52"/>
        <v>Ja</v>
      </c>
      <c r="EB73" s="43" t="str">
        <f t="shared" si="52"/>
        <v>Ja</v>
      </c>
      <c r="EC73" s="43" t="str">
        <f t="shared" si="52"/>
        <v>Ja</v>
      </c>
      <c r="ED73" s="43" t="str">
        <f t="shared" si="52"/>
        <v>Nee</v>
      </c>
    </row>
    <row r="74" spans="1:134" x14ac:dyDescent="0.3">
      <c r="A74" s="45"/>
      <c r="B74" s="47" t="s">
        <v>569</v>
      </c>
      <c r="C74" s="47" t="s">
        <v>502</v>
      </c>
      <c r="D74" s="45" t="s">
        <v>329</v>
      </c>
      <c r="E74" s="45" t="s">
        <v>330</v>
      </c>
      <c r="F74" s="45" t="s">
        <v>337</v>
      </c>
      <c r="G74" s="43" t="s">
        <v>495</v>
      </c>
      <c r="H74" s="43" t="s">
        <v>497</v>
      </c>
      <c r="I74" s="119" t="s">
        <v>337</v>
      </c>
      <c r="J74" s="119" t="s">
        <v>832</v>
      </c>
      <c r="K74" s="119" t="s">
        <v>853</v>
      </c>
      <c r="L74" s="50">
        <v>21</v>
      </c>
      <c r="M74" s="119"/>
      <c r="N74" s="119"/>
      <c r="O74" s="119"/>
      <c r="P74" s="129" t="s">
        <v>507</v>
      </c>
      <c r="Q74" s="43" t="str">
        <f t="shared" ref="Q74:Z83" si="53">IF((VLOOKUP($F74,$O$11:$AK$16,Q$10,FALSE))="Ja","Ja",IF((VLOOKUP($E74,$O$17:$AK$23,Q$10,FALSE))="Ja","Ja",IF((VLOOKUP($F74,$O$11:$AK$16,Q$10,FALSE))="Optie","Optie",IF((VLOOKUP($E74,$O$17:$AK$23,Q$10,FALSE))="Optie","Optie",IF((VLOOKUP($F74,$O$11:$AK$16,Q$10,FALSE))="Nee","Nee",IF((VLOOKUP($E74,$O$17:$AK$23,Q$10,FALSE))= "Nee","Nee",IF((VLOOKUP($F74,$O$11:$AK$16,Q$10,FALSE))="Nvt","Nvt",IF((VLOOKUP($E74,$O$17:$AK$23,Q$10,FALSE))="Nvt","Nvt","Fout"))))))))</f>
        <v>Ja</v>
      </c>
      <c r="R74" s="43" t="str">
        <f t="shared" si="53"/>
        <v>Ja</v>
      </c>
      <c r="S74" s="43" t="str">
        <f t="shared" si="53"/>
        <v>Optie</v>
      </c>
      <c r="T74" s="43" t="str">
        <f t="shared" si="53"/>
        <v>Ja</v>
      </c>
      <c r="U74" s="43" t="str">
        <f t="shared" si="53"/>
        <v>Ja</v>
      </c>
      <c r="V74" s="43" t="str">
        <f t="shared" si="53"/>
        <v>Ja</v>
      </c>
      <c r="W74" s="43" t="str">
        <f t="shared" si="53"/>
        <v>Nee</v>
      </c>
      <c r="X74" s="43" t="str">
        <f t="shared" si="53"/>
        <v>Ja</v>
      </c>
      <c r="Y74" s="43" t="str">
        <f t="shared" si="53"/>
        <v>Nee</v>
      </c>
      <c r="Z74" s="43" t="str">
        <f t="shared" si="53"/>
        <v>Nee</v>
      </c>
      <c r="AA74" s="43" t="str">
        <f t="shared" ref="AA74:AK83" si="54">IF((VLOOKUP($F74,$O$11:$AK$16,AA$10,FALSE))="Ja","Ja",IF((VLOOKUP($E74,$O$17:$AK$23,AA$10,FALSE))="Ja","Ja",IF((VLOOKUP($F74,$O$11:$AK$16,AA$10,FALSE))="Optie","Optie",IF((VLOOKUP($E74,$O$17:$AK$23,AA$10,FALSE))="Optie","Optie",IF((VLOOKUP($F74,$O$11:$AK$16,AA$10,FALSE))="Nee","Nee",IF((VLOOKUP($E74,$O$17:$AK$23,AA$10,FALSE))= "Nee","Nee",IF((VLOOKUP($F74,$O$11:$AK$16,AA$10,FALSE))="Nvt","Nvt",IF((VLOOKUP($E74,$O$17:$AK$23,AA$10,FALSE))="Nvt","Nvt","Fout"))))))))</f>
        <v>Optie</v>
      </c>
      <c r="AB74" s="43" t="str">
        <f t="shared" si="54"/>
        <v>Ja</v>
      </c>
      <c r="AC74" s="43" t="str">
        <f t="shared" si="54"/>
        <v>Ja</v>
      </c>
      <c r="AD74" s="43" t="str">
        <f t="shared" si="54"/>
        <v>Nee</v>
      </c>
      <c r="AE74" s="43" t="str">
        <f t="shared" si="54"/>
        <v>Ja</v>
      </c>
      <c r="AF74" s="43" t="str">
        <f t="shared" si="54"/>
        <v>Ja</v>
      </c>
      <c r="AG74" s="43" t="str">
        <f t="shared" si="54"/>
        <v>Optie</v>
      </c>
      <c r="AH74" s="43" t="str">
        <f t="shared" si="54"/>
        <v>Ja</v>
      </c>
      <c r="AI74" s="43" t="str">
        <f t="shared" si="54"/>
        <v>Ja</v>
      </c>
      <c r="AJ74" s="43" t="str">
        <f t="shared" si="54"/>
        <v>Nvt</v>
      </c>
      <c r="AK74" s="43" t="str">
        <f t="shared" si="54"/>
        <v>Nvt</v>
      </c>
      <c r="AL74" s="129" t="s">
        <v>878</v>
      </c>
      <c r="AM74" s="43" t="str">
        <f t="shared" ref="AM74:AV83" si="55">IF((VLOOKUP($D74,$O$24:$ED$33,AM$10,FALSE))="Ja","Ja",IF((VLOOKUP($E74,$O$17:$ED$23,AM$10,FALSE))="Ja","Ja",IF((VLOOKUP($D74,$O$24:$ED$33,AM$10,FALSE))="Optie","Optie",IF((VLOOKUP($E74,$O$17:$ED$23,AM$10,FALSE))="Optie","Optie",IF((VLOOKUP($D74,$O$24:$ED$33,AM$10,FALSE))="Nee","Nee",IF((VLOOKUP($E74,$O$17:$ED$23,AM$10,FALSE))= "Nee","Nee",IF((VLOOKUP($D74,$O$24:$ED$33,AM$10,FALSE))="Nvt","Nvt",IF((VLOOKUP($E74,$O$17:$ED$23,AM$10,FALSE))="Nvt","Nvt","Fout"))))))))</f>
        <v>Ja</v>
      </c>
      <c r="AN74" s="43" t="str">
        <f t="shared" si="55"/>
        <v>Ja</v>
      </c>
      <c r="AO74" s="43" t="str">
        <f t="shared" si="55"/>
        <v>Optie</v>
      </c>
      <c r="AP74" s="43" t="str">
        <f t="shared" si="55"/>
        <v>Ja</v>
      </c>
      <c r="AQ74" s="43" t="str">
        <f t="shared" si="55"/>
        <v>Ja</v>
      </c>
      <c r="AR74" s="43" t="str">
        <f t="shared" si="55"/>
        <v>Ja</v>
      </c>
      <c r="AS74" s="43" t="str">
        <f t="shared" si="55"/>
        <v>Nee</v>
      </c>
      <c r="AT74" s="43" t="str">
        <f t="shared" si="55"/>
        <v>Ja</v>
      </c>
      <c r="AU74" s="43" t="str">
        <f t="shared" si="55"/>
        <v>Nee</v>
      </c>
      <c r="AV74" s="43" t="str">
        <f t="shared" si="55"/>
        <v>Nee</v>
      </c>
      <c r="AW74" s="43" t="str">
        <f t="shared" ref="AW74:BF83" si="56">IF((VLOOKUP($D74,$O$24:$ED$33,AW$10,FALSE))="Ja","Ja",IF((VLOOKUP($E74,$O$17:$ED$23,AW$10,FALSE))="Ja","Ja",IF((VLOOKUP($D74,$O$24:$ED$33,AW$10,FALSE))="Optie","Optie",IF((VLOOKUP($E74,$O$17:$ED$23,AW$10,FALSE))="Optie","Optie",IF((VLOOKUP($D74,$O$24:$ED$33,AW$10,FALSE))="Nee","Nee",IF((VLOOKUP($E74,$O$17:$ED$23,AW$10,FALSE))= "Nee","Nee",IF((VLOOKUP($D74,$O$24:$ED$33,AW$10,FALSE))="Nvt","Nvt",IF((VLOOKUP($E74,$O$17:$ED$23,AW$10,FALSE))="Nvt","Nvt","Fout"))))))))</f>
        <v>Ja</v>
      </c>
      <c r="AX74" s="43" t="str">
        <f t="shared" si="56"/>
        <v>Ja</v>
      </c>
      <c r="AY74" s="43" t="str">
        <f t="shared" si="56"/>
        <v>Ja</v>
      </c>
      <c r="AZ74" s="43" t="str">
        <f t="shared" si="56"/>
        <v>Ja</v>
      </c>
      <c r="BA74" s="43" t="str">
        <f t="shared" si="56"/>
        <v>Ja</v>
      </c>
      <c r="BB74" s="43" t="str">
        <f t="shared" si="56"/>
        <v>Ja</v>
      </c>
      <c r="BC74" s="43" t="str">
        <f t="shared" si="56"/>
        <v>Ja</v>
      </c>
      <c r="BD74" s="43" t="str">
        <f t="shared" si="56"/>
        <v>Optie</v>
      </c>
      <c r="BE74" s="43" t="str">
        <f t="shared" si="56"/>
        <v>Ja</v>
      </c>
      <c r="BF74" s="43" t="str">
        <f t="shared" si="56"/>
        <v>Ja</v>
      </c>
      <c r="BG74" s="43" t="str">
        <f t="shared" ref="BG74:BP83" si="57">IF((VLOOKUP($D74,$O$24:$ED$33,BG$10,FALSE))="Ja","Ja",IF((VLOOKUP($E74,$O$17:$ED$23,BG$10,FALSE))="Ja","Ja",IF((VLOOKUP($D74,$O$24:$ED$33,BG$10,FALSE))="Optie","Optie",IF((VLOOKUP($E74,$O$17:$ED$23,BG$10,FALSE))="Optie","Optie",IF((VLOOKUP($D74,$O$24:$ED$33,BG$10,FALSE))="Nee","Nee",IF((VLOOKUP($E74,$O$17:$ED$23,BG$10,FALSE))= "Nee","Nee",IF((VLOOKUP($D74,$O$24:$ED$33,BG$10,FALSE))="Nvt","Nvt",IF((VLOOKUP($E74,$O$17:$ED$23,BG$10,FALSE))="Nvt","Nvt","Fout"))))))))</f>
        <v>Nee</v>
      </c>
      <c r="BH74" s="43" t="str">
        <f t="shared" si="57"/>
        <v>Ja</v>
      </c>
      <c r="BI74" s="43" t="str">
        <f t="shared" si="57"/>
        <v>Nee</v>
      </c>
      <c r="BJ74" s="43" t="str">
        <f t="shared" si="57"/>
        <v>Nvt</v>
      </c>
      <c r="BK74" s="43" t="str">
        <f t="shared" si="57"/>
        <v>Nvt</v>
      </c>
      <c r="BL74" s="43" t="str">
        <f t="shared" si="57"/>
        <v>Nvt</v>
      </c>
      <c r="BM74" s="43" t="str">
        <f t="shared" si="57"/>
        <v>Nvt</v>
      </c>
      <c r="BN74" s="43" t="str">
        <f t="shared" si="57"/>
        <v>Nvt</v>
      </c>
      <c r="BO74" s="43" t="str">
        <f t="shared" si="57"/>
        <v>Nvt</v>
      </c>
      <c r="BP74" s="43" t="str">
        <f t="shared" si="57"/>
        <v>Nvt</v>
      </c>
      <c r="BQ74" s="43" t="str">
        <f t="shared" ref="BQ74:BZ83" si="58">IF((VLOOKUP($D74,$O$24:$ED$33,BQ$10,FALSE))="Ja","Ja",IF((VLOOKUP($E74,$O$17:$ED$23,BQ$10,FALSE))="Ja","Ja",IF((VLOOKUP($D74,$O$24:$ED$33,BQ$10,FALSE))="Optie","Optie",IF((VLOOKUP($E74,$O$17:$ED$23,BQ$10,FALSE))="Optie","Optie",IF((VLOOKUP($D74,$O$24:$ED$33,BQ$10,FALSE))="Nee","Nee",IF((VLOOKUP($E74,$O$17:$ED$23,BQ$10,FALSE))= "Nee","Nee",IF((VLOOKUP($D74,$O$24:$ED$33,BQ$10,FALSE))="Nvt","Nvt",IF((VLOOKUP($E74,$O$17:$ED$23,BQ$10,FALSE))="Nvt","Nvt","Fout"))))))))</f>
        <v>Nvt</v>
      </c>
      <c r="BR74" s="43" t="str">
        <f t="shared" si="58"/>
        <v>Nvt</v>
      </c>
      <c r="BS74" s="43" t="str">
        <f t="shared" si="58"/>
        <v>Nvt</v>
      </c>
      <c r="BT74" s="43" t="str">
        <f t="shared" si="58"/>
        <v>Nvt</v>
      </c>
      <c r="BU74" s="43" t="str">
        <f t="shared" si="58"/>
        <v>Nvt</v>
      </c>
      <c r="BV74" s="43" t="str">
        <f t="shared" si="58"/>
        <v>Nvt</v>
      </c>
      <c r="BW74" s="43" t="str">
        <f t="shared" si="58"/>
        <v>Nvt</v>
      </c>
      <c r="BX74" s="43" t="str">
        <f t="shared" si="58"/>
        <v>Nvt</v>
      </c>
      <c r="BY74" s="43" t="str">
        <f t="shared" si="58"/>
        <v>Nvt</v>
      </c>
      <c r="BZ74" s="43" t="str">
        <f t="shared" si="58"/>
        <v>Nvt</v>
      </c>
      <c r="CA74" s="43" t="str">
        <f t="shared" ref="CA74:CJ83" si="59">IF((VLOOKUP($D74,$O$24:$ED$33,CA$10,FALSE))="Ja","Ja",IF((VLOOKUP($E74,$O$17:$ED$23,CA$10,FALSE))="Ja","Ja",IF((VLOOKUP($D74,$O$24:$ED$33,CA$10,FALSE))="Optie","Optie",IF((VLOOKUP($E74,$O$17:$ED$23,CA$10,FALSE))="Optie","Optie",IF((VLOOKUP($D74,$O$24:$ED$33,CA$10,FALSE))="Nee","Nee",IF((VLOOKUP($E74,$O$17:$ED$23,CA$10,FALSE))= "Nee","Nee",IF((VLOOKUP($D74,$O$24:$ED$33,CA$10,FALSE))="Nvt","Nvt",IF((VLOOKUP($E74,$O$17:$ED$23,CA$10,FALSE))="Nvt","Nvt","Fout"))))))))</f>
        <v>Nvt</v>
      </c>
      <c r="CB74" s="43" t="str">
        <f t="shared" si="59"/>
        <v>Ja</v>
      </c>
      <c r="CC74" s="43" t="str">
        <f t="shared" si="59"/>
        <v>Ja</v>
      </c>
      <c r="CD74" s="43" t="str">
        <f t="shared" si="59"/>
        <v>Ja</v>
      </c>
      <c r="CE74" s="43" t="str">
        <f t="shared" si="59"/>
        <v>Optie</v>
      </c>
      <c r="CF74" s="43" t="str">
        <f t="shared" si="59"/>
        <v>Ja</v>
      </c>
      <c r="CG74" s="43" t="str">
        <f t="shared" si="59"/>
        <v>Ja</v>
      </c>
      <c r="CH74" s="43" t="str">
        <f t="shared" si="59"/>
        <v>Ja</v>
      </c>
      <c r="CI74" s="43" t="str">
        <f t="shared" si="59"/>
        <v>Ja</v>
      </c>
      <c r="CJ74" s="43" t="str">
        <f t="shared" si="59"/>
        <v>Ja</v>
      </c>
      <c r="CK74" s="43" t="str">
        <f t="shared" ref="CK74:CT83" si="60">IF((VLOOKUP($D74,$O$24:$ED$33,CK$10,FALSE))="Ja","Ja",IF((VLOOKUP($E74,$O$17:$ED$23,CK$10,FALSE))="Ja","Ja",IF((VLOOKUP($D74,$O$24:$ED$33,CK$10,FALSE))="Optie","Optie",IF((VLOOKUP($E74,$O$17:$ED$23,CK$10,FALSE))="Optie","Optie",IF((VLOOKUP($D74,$O$24:$ED$33,CK$10,FALSE))="Nee","Nee",IF((VLOOKUP($E74,$O$17:$ED$23,CK$10,FALSE))= "Nee","Nee",IF((VLOOKUP($D74,$O$24:$ED$33,CK$10,FALSE))="Nvt","Nvt",IF((VLOOKUP($E74,$O$17:$ED$23,CK$10,FALSE))="Nvt","Nvt","Fout"))))))))</f>
        <v>Optie</v>
      </c>
      <c r="CL74" s="43" t="str">
        <f t="shared" si="60"/>
        <v>Ja</v>
      </c>
      <c r="CM74" s="43" t="str">
        <f t="shared" si="60"/>
        <v>Ja</v>
      </c>
      <c r="CN74" s="43" t="str">
        <f t="shared" si="60"/>
        <v>Ja</v>
      </c>
      <c r="CO74" s="43" t="str">
        <f t="shared" si="60"/>
        <v>Optie</v>
      </c>
      <c r="CP74" s="43" t="str">
        <f t="shared" si="60"/>
        <v>Nee</v>
      </c>
      <c r="CQ74" s="43" t="str">
        <f t="shared" si="60"/>
        <v>Nvt</v>
      </c>
      <c r="CR74" s="43" t="str">
        <f t="shared" si="60"/>
        <v>Nvt</v>
      </c>
      <c r="CS74" s="43" t="str">
        <f t="shared" si="60"/>
        <v>Nvt</v>
      </c>
      <c r="CT74" s="43" t="str">
        <f t="shared" si="60"/>
        <v>Nvt</v>
      </c>
      <c r="CU74" s="43" t="str">
        <f t="shared" ref="CU74:DD83" si="61">IF((VLOOKUP($D74,$O$24:$ED$33,CU$10,FALSE))="Ja","Ja",IF((VLOOKUP($E74,$O$17:$ED$23,CU$10,FALSE))="Ja","Ja",IF((VLOOKUP($D74,$O$24:$ED$33,CU$10,FALSE))="Optie","Optie",IF((VLOOKUP($E74,$O$17:$ED$23,CU$10,FALSE))="Optie","Optie",IF((VLOOKUP($D74,$O$24:$ED$33,CU$10,FALSE))="Nee","Nee",IF((VLOOKUP($E74,$O$17:$ED$23,CU$10,FALSE))= "Nee","Nee",IF((VLOOKUP($D74,$O$24:$ED$33,CU$10,FALSE))="Nvt","Nvt",IF((VLOOKUP($E74,$O$17:$ED$23,CU$10,FALSE))="Nvt","Nvt","Fout"))))))))</f>
        <v>Ja</v>
      </c>
      <c r="CV74" s="43" t="str">
        <f t="shared" si="61"/>
        <v>Ja</v>
      </c>
      <c r="CW74" s="43" t="str">
        <f t="shared" si="61"/>
        <v>Ja</v>
      </c>
      <c r="CX74" s="43" t="str">
        <f t="shared" si="61"/>
        <v>Optie</v>
      </c>
      <c r="CY74" s="43" t="str">
        <f t="shared" si="61"/>
        <v>Ja</v>
      </c>
      <c r="CZ74" s="43" t="str">
        <f t="shared" si="61"/>
        <v>Ja</v>
      </c>
      <c r="DA74" s="43" t="str">
        <f t="shared" si="61"/>
        <v>Ja</v>
      </c>
      <c r="DB74" s="43" t="str">
        <f t="shared" si="61"/>
        <v>Optie</v>
      </c>
      <c r="DC74" s="43" t="str">
        <f t="shared" si="61"/>
        <v>Ja</v>
      </c>
      <c r="DD74" s="43" t="str">
        <f t="shared" si="61"/>
        <v>Ja</v>
      </c>
      <c r="DE74" s="43" t="str">
        <f t="shared" ref="DE74:DN83" si="62">IF((VLOOKUP($D74,$O$24:$ED$33,DE$10,FALSE))="Ja","Ja",IF((VLOOKUP($E74,$O$17:$ED$23,DE$10,FALSE))="Ja","Ja",IF((VLOOKUP($D74,$O$24:$ED$33,DE$10,FALSE))="Optie","Optie",IF((VLOOKUP($E74,$O$17:$ED$23,DE$10,FALSE))="Optie","Optie",IF((VLOOKUP($D74,$O$24:$ED$33,DE$10,FALSE))="Nee","Nee",IF((VLOOKUP($E74,$O$17:$ED$23,DE$10,FALSE))= "Nee","Nee",IF((VLOOKUP($D74,$O$24:$ED$33,DE$10,FALSE))="Nvt","Nvt",IF((VLOOKUP($E74,$O$17:$ED$23,DE$10,FALSE))="Nvt","Nvt","Fout"))))))))</f>
        <v>Optie</v>
      </c>
      <c r="DF74" s="43" t="str">
        <f t="shared" si="62"/>
        <v>Ja</v>
      </c>
      <c r="DG74" s="43" t="str">
        <f t="shared" si="62"/>
        <v>Ja</v>
      </c>
      <c r="DH74" s="43" t="str">
        <f t="shared" si="62"/>
        <v>Ja</v>
      </c>
      <c r="DI74" s="43" t="str">
        <f t="shared" si="62"/>
        <v>Ja</v>
      </c>
      <c r="DJ74" s="43" t="str">
        <f t="shared" si="62"/>
        <v>Ja</v>
      </c>
      <c r="DK74" s="43" t="str">
        <f t="shared" si="62"/>
        <v>Optie</v>
      </c>
      <c r="DL74" s="43" t="str">
        <f t="shared" si="62"/>
        <v>Optie</v>
      </c>
      <c r="DM74" s="43" t="str">
        <f t="shared" si="62"/>
        <v>Optie</v>
      </c>
      <c r="DN74" s="43" t="str">
        <f t="shared" si="62"/>
        <v>Optie</v>
      </c>
      <c r="DO74" s="43" t="str">
        <f t="shared" ref="DO74:DX83" si="63">IF((VLOOKUP($D74,$O$24:$ED$33,DO$10,FALSE))="Ja","Ja",IF((VLOOKUP($E74,$O$17:$ED$23,DO$10,FALSE))="Ja","Ja",IF((VLOOKUP($D74,$O$24:$ED$33,DO$10,FALSE))="Optie","Optie",IF((VLOOKUP($E74,$O$17:$ED$23,DO$10,FALSE))="Optie","Optie",IF((VLOOKUP($D74,$O$24:$ED$33,DO$10,FALSE))="Nee","Nee",IF((VLOOKUP($E74,$O$17:$ED$23,DO$10,FALSE))= "Nee","Nee",IF((VLOOKUP($D74,$O$24:$ED$33,DO$10,FALSE))="Nvt","Nvt",IF((VLOOKUP($E74,$O$17:$ED$23,DO$10,FALSE))="Nvt","Nvt","Fout"))))))))</f>
        <v>Nee</v>
      </c>
      <c r="DP74" s="43" t="str">
        <f t="shared" si="63"/>
        <v>Optie</v>
      </c>
      <c r="DQ74" s="43" t="str">
        <f t="shared" si="63"/>
        <v>Ja</v>
      </c>
      <c r="DR74" s="43" t="str">
        <f t="shared" si="63"/>
        <v>Ja</v>
      </c>
      <c r="DS74" s="43" t="str">
        <f t="shared" si="63"/>
        <v>Ja</v>
      </c>
      <c r="DT74" s="43" t="str">
        <f t="shared" si="63"/>
        <v>Ja</v>
      </c>
      <c r="DU74" s="43" t="str">
        <f t="shared" si="63"/>
        <v>Optie</v>
      </c>
      <c r="DV74" s="43" t="str">
        <f t="shared" si="63"/>
        <v>Ja</v>
      </c>
      <c r="DW74" s="43" t="str">
        <f t="shared" si="63"/>
        <v>Ja</v>
      </c>
      <c r="DX74" s="43" t="str">
        <f t="shared" si="63"/>
        <v>Ja</v>
      </c>
      <c r="DY74" s="43" t="str">
        <f t="shared" ref="DY74:ED83" si="64">IF((VLOOKUP($D74,$O$24:$ED$33,DY$10,FALSE))="Ja","Ja",IF((VLOOKUP($E74,$O$17:$ED$23,DY$10,FALSE))="Ja","Ja",IF((VLOOKUP($D74,$O$24:$ED$33,DY$10,FALSE))="Optie","Optie",IF((VLOOKUP($E74,$O$17:$ED$23,DY$10,FALSE))="Optie","Optie",IF((VLOOKUP($D74,$O$24:$ED$33,DY$10,FALSE))="Nee","Nee",IF((VLOOKUP($E74,$O$17:$ED$23,DY$10,FALSE))= "Nee","Nee",IF((VLOOKUP($D74,$O$24:$ED$33,DY$10,FALSE))="Nvt","Nvt",IF((VLOOKUP($E74,$O$17:$ED$23,DY$10,FALSE))="Nvt","Nvt","Fout"))))))))</f>
        <v>Ja</v>
      </c>
      <c r="DZ74" s="43" t="str">
        <f t="shared" si="64"/>
        <v>Ja</v>
      </c>
      <c r="EA74" s="43" t="str">
        <f t="shared" si="64"/>
        <v>Ja</v>
      </c>
      <c r="EB74" s="43" t="str">
        <f t="shared" si="64"/>
        <v>Ja</v>
      </c>
      <c r="EC74" s="43" t="str">
        <f t="shared" si="64"/>
        <v>Ja</v>
      </c>
      <c r="ED74" s="43" t="str">
        <f t="shared" si="64"/>
        <v>Nee</v>
      </c>
    </row>
    <row r="75" spans="1:134" x14ac:dyDescent="0.3">
      <c r="A75" s="45"/>
      <c r="B75" s="47" t="s">
        <v>569</v>
      </c>
      <c r="C75" s="47" t="s">
        <v>502</v>
      </c>
      <c r="D75" s="45" t="s">
        <v>329</v>
      </c>
      <c r="E75" s="45" t="s">
        <v>337</v>
      </c>
      <c r="F75" s="45" t="s">
        <v>337</v>
      </c>
      <c r="G75" s="43" t="s">
        <v>495</v>
      </c>
      <c r="H75" s="43" t="s">
        <v>497</v>
      </c>
      <c r="I75" s="119" t="s">
        <v>337</v>
      </c>
      <c r="J75" s="119" t="s">
        <v>834</v>
      </c>
      <c r="K75" s="119" t="s">
        <v>854</v>
      </c>
      <c r="L75" s="50">
        <v>29</v>
      </c>
      <c r="M75" s="119"/>
      <c r="N75" s="119"/>
      <c r="O75" s="119"/>
      <c r="P75" s="129" t="s">
        <v>507</v>
      </c>
      <c r="Q75" s="43" t="str">
        <f t="shared" si="53"/>
        <v>Ja</v>
      </c>
      <c r="R75" s="43" t="str">
        <f t="shared" si="53"/>
        <v>Ja</v>
      </c>
      <c r="S75" s="43" t="str">
        <f t="shared" si="53"/>
        <v>Optie</v>
      </c>
      <c r="T75" s="43" t="str">
        <f t="shared" si="53"/>
        <v>Ja</v>
      </c>
      <c r="U75" s="43" t="str">
        <f t="shared" si="53"/>
        <v>Ja</v>
      </c>
      <c r="V75" s="43" t="str">
        <f t="shared" si="53"/>
        <v>Ja</v>
      </c>
      <c r="W75" s="43" t="str">
        <f t="shared" si="53"/>
        <v>Nee</v>
      </c>
      <c r="X75" s="43" t="str">
        <f t="shared" si="53"/>
        <v>Ja</v>
      </c>
      <c r="Y75" s="43" t="str">
        <f t="shared" si="53"/>
        <v>Nee</v>
      </c>
      <c r="Z75" s="43" t="str">
        <f t="shared" si="53"/>
        <v>Nee</v>
      </c>
      <c r="AA75" s="43" t="str">
        <f t="shared" si="54"/>
        <v>Optie</v>
      </c>
      <c r="AB75" s="43" t="str">
        <f t="shared" si="54"/>
        <v>Ja</v>
      </c>
      <c r="AC75" s="43" t="str">
        <f t="shared" si="54"/>
        <v>Ja</v>
      </c>
      <c r="AD75" s="43" t="str">
        <f t="shared" si="54"/>
        <v>Nee</v>
      </c>
      <c r="AE75" s="43" t="str">
        <f t="shared" si="54"/>
        <v>Ja</v>
      </c>
      <c r="AF75" s="43" t="str">
        <f t="shared" si="54"/>
        <v>Ja</v>
      </c>
      <c r="AG75" s="43" t="str">
        <f t="shared" si="54"/>
        <v>Optie</v>
      </c>
      <c r="AH75" s="43" t="str">
        <f t="shared" si="54"/>
        <v>Ja</v>
      </c>
      <c r="AI75" s="43" t="str">
        <f t="shared" si="54"/>
        <v>Ja</v>
      </c>
      <c r="AJ75" s="43" t="str">
        <f t="shared" si="54"/>
        <v>Nvt</v>
      </c>
      <c r="AK75" s="43" t="str">
        <f t="shared" si="54"/>
        <v>Nvt</v>
      </c>
      <c r="AL75" s="129" t="s">
        <v>878</v>
      </c>
      <c r="AM75" s="43" t="str">
        <f t="shared" si="55"/>
        <v>Ja</v>
      </c>
      <c r="AN75" s="43" t="str">
        <f t="shared" si="55"/>
        <v>Ja</v>
      </c>
      <c r="AO75" s="43" t="str">
        <f t="shared" si="55"/>
        <v>Optie</v>
      </c>
      <c r="AP75" s="43" t="str">
        <f t="shared" si="55"/>
        <v>Ja</v>
      </c>
      <c r="AQ75" s="43" t="str">
        <f t="shared" si="55"/>
        <v>Ja</v>
      </c>
      <c r="AR75" s="43" t="str">
        <f t="shared" si="55"/>
        <v>Ja</v>
      </c>
      <c r="AS75" s="43" t="str">
        <f t="shared" si="55"/>
        <v>Nee</v>
      </c>
      <c r="AT75" s="43" t="str">
        <f t="shared" si="55"/>
        <v>Ja</v>
      </c>
      <c r="AU75" s="43" t="str">
        <f t="shared" si="55"/>
        <v>Nee</v>
      </c>
      <c r="AV75" s="43" t="str">
        <f t="shared" si="55"/>
        <v>Nee</v>
      </c>
      <c r="AW75" s="43" t="str">
        <f t="shared" si="56"/>
        <v>Ja</v>
      </c>
      <c r="AX75" s="43" t="str">
        <f t="shared" si="56"/>
        <v>Ja</v>
      </c>
      <c r="AY75" s="43" t="str">
        <f t="shared" si="56"/>
        <v>Ja</v>
      </c>
      <c r="AZ75" s="43" t="str">
        <f t="shared" si="56"/>
        <v>Ja</v>
      </c>
      <c r="BA75" s="43" t="str">
        <f t="shared" si="56"/>
        <v>Ja</v>
      </c>
      <c r="BB75" s="43" t="str">
        <f t="shared" si="56"/>
        <v>Ja</v>
      </c>
      <c r="BC75" s="43" t="str">
        <f t="shared" si="56"/>
        <v>Ja</v>
      </c>
      <c r="BD75" s="43" t="str">
        <f t="shared" si="56"/>
        <v>Optie</v>
      </c>
      <c r="BE75" s="43" t="str">
        <f t="shared" si="56"/>
        <v>Ja</v>
      </c>
      <c r="BF75" s="43" t="str">
        <f t="shared" si="56"/>
        <v>Ja</v>
      </c>
      <c r="BG75" s="43" t="str">
        <f t="shared" si="57"/>
        <v>Nee</v>
      </c>
      <c r="BH75" s="43" t="str">
        <f t="shared" si="57"/>
        <v>Ja</v>
      </c>
      <c r="BI75" s="43" t="str">
        <f t="shared" si="57"/>
        <v>Nee</v>
      </c>
      <c r="BJ75" s="43" t="str">
        <f t="shared" si="57"/>
        <v>Nvt</v>
      </c>
      <c r="BK75" s="43" t="str">
        <f t="shared" si="57"/>
        <v>Nvt</v>
      </c>
      <c r="BL75" s="43" t="str">
        <f t="shared" si="57"/>
        <v>Nvt</v>
      </c>
      <c r="BM75" s="43" t="str">
        <f t="shared" si="57"/>
        <v>Nvt</v>
      </c>
      <c r="BN75" s="43" t="str">
        <f t="shared" si="57"/>
        <v>Nvt</v>
      </c>
      <c r="BO75" s="43" t="str">
        <f t="shared" si="57"/>
        <v>Nvt</v>
      </c>
      <c r="BP75" s="43" t="str">
        <f t="shared" si="57"/>
        <v>Nvt</v>
      </c>
      <c r="BQ75" s="43" t="str">
        <f t="shared" si="58"/>
        <v>Nvt</v>
      </c>
      <c r="BR75" s="43" t="str">
        <f t="shared" si="58"/>
        <v>Nvt</v>
      </c>
      <c r="BS75" s="43" t="str">
        <f t="shared" si="58"/>
        <v>Nvt</v>
      </c>
      <c r="BT75" s="43" t="str">
        <f t="shared" si="58"/>
        <v>Nvt</v>
      </c>
      <c r="BU75" s="43" t="str">
        <f t="shared" si="58"/>
        <v>Nvt</v>
      </c>
      <c r="BV75" s="43" t="str">
        <f t="shared" si="58"/>
        <v>Nvt</v>
      </c>
      <c r="BW75" s="43" t="str">
        <f t="shared" si="58"/>
        <v>Nvt</v>
      </c>
      <c r="BX75" s="43" t="str">
        <f t="shared" si="58"/>
        <v>Nvt</v>
      </c>
      <c r="BY75" s="43" t="str">
        <f t="shared" si="58"/>
        <v>Nvt</v>
      </c>
      <c r="BZ75" s="43" t="str">
        <f t="shared" si="58"/>
        <v>Nvt</v>
      </c>
      <c r="CA75" s="43" t="str">
        <f t="shared" si="59"/>
        <v>Nvt</v>
      </c>
      <c r="CB75" s="43" t="str">
        <f t="shared" si="59"/>
        <v>Ja</v>
      </c>
      <c r="CC75" s="43" t="str">
        <f t="shared" si="59"/>
        <v>Ja</v>
      </c>
      <c r="CD75" s="43" t="str">
        <f t="shared" si="59"/>
        <v>Ja</v>
      </c>
      <c r="CE75" s="43" t="str">
        <f t="shared" si="59"/>
        <v>Optie</v>
      </c>
      <c r="CF75" s="43" t="str">
        <f t="shared" si="59"/>
        <v>Ja</v>
      </c>
      <c r="CG75" s="43" t="str">
        <f t="shared" si="59"/>
        <v>Ja</v>
      </c>
      <c r="CH75" s="43" t="str">
        <f t="shared" si="59"/>
        <v>Ja</v>
      </c>
      <c r="CI75" s="43" t="str">
        <f t="shared" si="59"/>
        <v>Ja</v>
      </c>
      <c r="CJ75" s="43" t="str">
        <f t="shared" si="59"/>
        <v>Ja</v>
      </c>
      <c r="CK75" s="43" t="str">
        <f t="shared" si="60"/>
        <v>Optie</v>
      </c>
      <c r="CL75" s="43" t="str">
        <f t="shared" si="60"/>
        <v>Ja</v>
      </c>
      <c r="CM75" s="43" t="str">
        <f t="shared" si="60"/>
        <v>Ja</v>
      </c>
      <c r="CN75" s="43" t="str">
        <f t="shared" si="60"/>
        <v>Ja</v>
      </c>
      <c r="CO75" s="43" t="str">
        <f t="shared" si="60"/>
        <v>Optie</v>
      </c>
      <c r="CP75" s="43" t="str">
        <f t="shared" si="60"/>
        <v>Nee</v>
      </c>
      <c r="CQ75" s="43" t="str">
        <f t="shared" si="60"/>
        <v>Nvt</v>
      </c>
      <c r="CR75" s="43" t="str">
        <f t="shared" si="60"/>
        <v>Nvt</v>
      </c>
      <c r="CS75" s="43" t="str">
        <f t="shared" si="60"/>
        <v>Nvt</v>
      </c>
      <c r="CT75" s="43" t="str">
        <f t="shared" si="60"/>
        <v>Nvt</v>
      </c>
      <c r="CU75" s="43" t="str">
        <f t="shared" si="61"/>
        <v>Ja</v>
      </c>
      <c r="CV75" s="43" t="str">
        <f t="shared" si="61"/>
        <v>Ja</v>
      </c>
      <c r="CW75" s="43" t="str">
        <f t="shared" si="61"/>
        <v>Ja</v>
      </c>
      <c r="CX75" s="43" t="str">
        <f t="shared" si="61"/>
        <v>Optie</v>
      </c>
      <c r="CY75" s="43" t="str">
        <f t="shared" si="61"/>
        <v>Ja</v>
      </c>
      <c r="CZ75" s="43" t="str">
        <f t="shared" si="61"/>
        <v>Ja</v>
      </c>
      <c r="DA75" s="43" t="str">
        <f t="shared" si="61"/>
        <v>Ja</v>
      </c>
      <c r="DB75" s="43" t="str">
        <f t="shared" si="61"/>
        <v>Optie</v>
      </c>
      <c r="DC75" s="43" t="str">
        <f t="shared" si="61"/>
        <v>Ja</v>
      </c>
      <c r="DD75" s="43" t="str">
        <f t="shared" si="61"/>
        <v>Ja</v>
      </c>
      <c r="DE75" s="43" t="str">
        <f t="shared" si="62"/>
        <v>Optie</v>
      </c>
      <c r="DF75" s="43" t="str">
        <f t="shared" si="62"/>
        <v>Ja</v>
      </c>
      <c r="DG75" s="43" t="str">
        <f t="shared" si="62"/>
        <v>Ja</v>
      </c>
      <c r="DH75" s="43" t="str">
        <f t="shared" si="62"/>
        <v>Ja</v>
      </c>
      <c r="DI75" s="43" t="str">
        <f t="shared" si="62"/>
        <v>Ja</v>
      </c>
      <c r="DJ75" s="43" t="str">
        <f t="shared" si="62"/>
        <v>Ja</v>
      </c>
      <c r="DK75" s="43" t="str">
        <f t="shared" si="62"/>
        <v>Optie</v>
      </c>
      <c r="DL75" s="43" t="str">
        <f t="shared" si="62"/>
        <v>Optie</v>
      </c>
      <c r="DM75" s="43" t="str">
        <f t="shared" si="62"/>
        <v>Optie</v>
      </c>
      <c r="DN75" s="43" t="str">
        <f t="shared" si="62"/>
        <v>Optie</v>
      </c>
      <c r="DO75" s="43" t="str">
        <f t="shared" si="63"/>
        <v>Nee</v>
      </c>
      <c r="DP75" s="43" t="str">
        <f t="shared" si="63"/>
        <v>Optie</v>
      </c>
      <c r="DQ75" s="43" t="str">
        <f t="shared" si="63"/>
        <v>Ja</v>
      </c>
      <c r="DR75" s="43" t="str">
        <f t="shared" si="63"/>
        <v>Ja</v>
      </c>
      <c r="DS75" s="43" t="str">
        <f t="shared" si="63"/>
        <v>Ja</v>
      </c>
      <c r="DT75" s="43" t="str">
        <f t="shared" si="63"/>
        <v>Ja</v>
      </c>
      <c r="DU75" s="43" t="str">
        <f t="shared" si="63"/>
        <v>Optie</v>
      </c>
      <c r="DV75" s="43" t="str">
        <f t="shared" si="63"/>
        <v>Ja</v>
      </c>
      <c r="DW75" s="43" t="str">
        <f t="shared" si="63"/>
        <v>Ja</v>
      </c>
      <c r="DX75" s="43" t="str">
        <f t="shared" si="63"/>
        <v>Ja</v>
      </c>
      <c r="DY75" s="43" t="str">
        <f t="shared" si="64"/>
        <v>Ja</v>
      </c>
      <c r="DZ75" s="43" t="str">
        <f t="shared" si="64"/>
        <v>Ja</v>
      </c>
      <c r="EA75" s="43" t="str">
        <f t="shared" si="64"/>
        <v>Ja</v>
      </c>
      <c r="EB75" s="43" t="str">
        <f t="shared" si="64"/>
        <v>Ja</v>
      </c>
      <c r="EC75" s="43" t="str">
        <f t="shared" si="64"/>
        <v>Ja</v>
      </c>
      <c r="ED75" s="43" t="str">
        <f t="shared" si="64"/>
        <v>Nee</v>
      </c>
    </row>
    <row r="76" spans="1:134" x14ac:dyDescent="0.3">
      <c r="A76" s="45"/>
      <c r="B76" s="47" t="s">
        <v>570</v>
      </c>
      <c r="C76" s="47" t="s">
        <v>329</v>
      </c>
      <c r="D76" s="45" t="s">
        <v>337</v>
      </c>
      <c r="E76" s="45" t="s">
        <v>329</v>
      </c>
      <c r="F76" s="45" t="s">
        <v>337</v>
      </c>
      <c r="G76" s="43" t="s">
        <v>495</v>
      </c>
      <c r="H76" s="43" t="s">
        <v>497</v>
      </c>
      <c r="I76" s="119" t="s">
        <v>337</v>
      </c>
      <c r="J76" s="119" t="s">
        <v>830</v>
      </c>
      <c r="K76" s="119" t="s">
        <v>844</v>
      </c>
      <c r="L76" s="50">
        <v>11</v>
      </c>
      <c r="M76" s="119"/>
      <c r="N76" s="119"/>
      <c r="O76" s="119"/>
      <c r="P76" s="129" t="s">
        <v>507</v>
      </c>
      <c r="Q76" s="43" t="str">
        <f t="shared" si="53"/>
        <v>Ja</v>
      </c>
      <c r="R76" s="43" t="str">
        <f t="shared" si="53"/>
        <v>Ja</v>
      </c>
      <c r="S76" s="43" t="str">
        <f t="shared" si="53"/>
        <v>Optie</v>
      </c>
      <c r="T76" s="43" t="str">
        <f t="shared" si="53"/>
        <v>Ja</v>
      </c>
      <c r="U76" s="43" t="str">
        <f t="shared" si="53"/>
        <v>Ja</v>
      </c>
      <c r="V76" s="43" t="str">
        <f t="shared" si="53"/>
        <v>Ja</v>
      </c>
      <c r="W76" s="43" t="str">
        <f t="shared" si="53"/>
        <v>Nee</v>
      </c>
      <c r="X76" s="43" t="str">
        <f t="shared" si="53"/>
        <v>Ja</v>
      </c>
      <c r="Y76" s="43" t="str">
        <f t="shared" si="53"/>
        <v>Nee</v>
      </c>
      <c r="Z76" s="43" t="str">
        <f t="shared" si="53"/>
        <v>Nee</v>
      </c>
      <c r="AA76" s="43" t="str">
        <f t="shared" si="54"/>
        <v>Optie</v>
      </c>
      <c r="AB76" s="43" t="str">
        <f t="shared" si="54"/>
        <v>Ja</v>
      </c>
      <c r="AC76" s="43" t="str">
        <f t="shared" si="54"/>
        <v>Ja</v>
      </c>
      <c r="AD76" s="43" t="str">
        <f t="shared" si="54"/>
        <v>Nee</v>
      </c>
      <c r="AE76" s="43" t="str">
        <f t="shared" si="54"/>
        <v>Ja</v>
      </c>
      <c r="AF76" s="43" t="str">
        <f t="shared" si="54"/>
        <v>Ja</v>
      </c>
      <c r="AG76" s="43" t="str">
        <f t="shared" si="54"/>
        <v>Optie</v>
      </c>
      <c r="AH76" s="43" t="str">
        <f t="shared" si="54"/>
        <v>Ja</v>
      </c>
      <c r="AI76" s="43" t="str">
        <f t="shared" si="54"/>
        <v>Ja</v>
      </c>
      <c r="AJ76" s="43" t="str">
        <f t="shared" si="54"/>
        <v>Nvt</v>
      </c>
      <c r="AK76" s="43" t="str">
        <f t="shared" si="54"/>
        <v>Nvt</v>
      </c>
      <c r="AL76" s="129" t="s">
        <v>878</v>
      </c>
      <c r="AM76" s="43" t="str">
        <f t="shared" si="55"/>
        <v>Ja</v>
      </c>
      <c r="AN76" s="43" t="str">
        <f t="shared" si="55"/>
        <v>Ja</v>
      </c>
      <c r="AO76" s="43" t="str">
        <f t="shared" si="55"/>
        <v>Optie</v>
      </c>
      <c r="AP76" s="43" t="str">
        <f t="shared" si="55"/>
        <v>Ja</v>
      </c>
      <c r="AQ76" s="43" t="str">
        <f t="shared" si="55"/>
        <v>Ja</v>
      </c>
      <c r="AR76" s="43" t="str">
        <f t="shared" si="55"/>
        <v>Ja</v>
      </c>
      <c r="AS76" s="43" t="str">
        <f t="shared" si="55"/>
        <v>Nee</v>
      </c>
      <c r="AT76" s="43" t="str">
        <f t="shared" si="55"/>
        <v>Ja</v>
      </c>
      <c r="AU76" s="43" t="str">
        <f t="shared" si="55"/>
        <v>Nee</v>
      </c>
      <c r="AV76" s="43" t="str">
        <f t="shared" si="55"/>
        <v>Nee</v>
      </c>
      <c r="AW76" s="43" t="str">
        <f t="shared" si="56"/>
        <v>Ja</v>
      </c>
      <c r="AX76" s="43" t="str">
        <f t="shared" si="56"/>
        <v>Ja</v>
      </c>
      <c r="AY76" s="43" t="str">
        <f t="shared" si="56"/>
        <v>Ja</v>
      </c>
      <c r="AZ76" s="43" t="str">
        <f t="shared" si="56"/>
        <v>Ja</v>
      </c>
      <c r="BA76" s="43" t="str">
        <f t="shared" si="56"/>
        <v>Ja</v>
      </c>
      <c r="BB76" s="43" t="str">
        <f t="shared" si="56"/>
        <v>Nee</v>
      </c>
      <c r="BC76" s="43" t="str">
        <f t="shared" si="56"/>
        <v>Ja</v>
      </c>
      <c r="BD76" s="43" t="str">
        <f t="shared" si="56"/>
        <v>Optie</v>
      </c>
      <c r="BE76" s="43" t="str">
        <f t="shared" si="56"/>
        <v>Ja</v>
      </c>
      <c r="BF76" s="43" t="str">
        <f t="shared" si="56"/>
        <v>Ja</v>
      </c>
      <c r="BG76" s="43" t="str">
        <f t="shared" si="57"/>
        <v>Nee</v>
      </c>
      <c r="BH76" s="43" t="str">
        <f t="shared" si="57"/>
        <v>Ja</v>
      </c>
      <c r="BI76" s="43" t="str">
        <f t="shared" si="57"/>
        <v>Nee</v>
      </c>
      <c r="BJ76" s="43" t="str">
        <f t="shared" si="57"/>
        <v>Nvt</v>
      </c>
      <c r="BK76" s="43" t="str">
        <f t="shared" si="57"/>
        <v>Nvt</v>
      </c>
      <c r="BL76" s="43" t="str">
        <f t="shared" si="57"/>
        <v>Nvt</v>
      </c>
      <c r="BM76" s="43" t="str">
        <f t="shared" si="57"/>
        <v>Nvt</v>
      </c>
      <c r="BN76" s="43" t="str">
        <f t="shared" si="57"/>
        <v>Nvt</v>
      </c>
      <c r="BO76" s="43" t="str">
        <f t="shared" si="57"/>
        <v>Nvt</v>
      </c>
      <c r="BP76" s="43" t="str">
        <f t="shared" si="57"/>
        <v>Nvt</v>
      </c>
      <c r="BQ76" s="43" t="str">
        <f t="shared" si="58"/>
        <v>Nvt</v>
      </c>
      <c r="BR76" s="43" t="str">
        <f t="shared" si="58"/>
        <v>Nvt</v>
      </c>
      <c r="BS76" s="43" t="str">
        <f t="shared" si="58"/>
        <v>Nvt</v>
      </c>
      <c r="BT76" s="43" t="str">
        <f t="shared" si="58"/>
        <v>Nvt</v>
      </c>
      <c r="BU76" s="43" t="str">
        <f t="shared" si="58"/>
        <v>Nvt</v>
      </c>
      <c r="BV76" s="43" t="str">
        <f t="shared" si="58"/>
        <v>Nvt</v>
      </c>
      <c r="BW76" s="43" t="str">
        <f t="shared" si="58"/>
        <v>Nvt</v>
      </c>
      <c r="BX76" s="43" t="str">
        <f t="shared" si="58"/>
        <v>Nvt</v>
      </c>
      <c r="BY76" s="43" t="str">
        <f t="shared" si="58"/>
        <v>Nvt</v>
      </c>
      <c r="BZ76" s="43" t="str">
        <f t="shared" si="58"/>
        <v>Nvt</v>
      </c>
      <c r="CA76" s="43" t="str">
        <f t="shared" si="59"/>
        <v>Nvt</v>
      </c>
      <c r="CB76" s="43" t="str">
        <f t="shared" si="59"/>
        <v>Ja</v>
      </c>
      <c r="CC76" s="43" t="str">
        <f t="shared" si="59"/>
        <v>Ja</v>
      </c>
      <c r="CD76" s="43" t="str">
        <f t="shared" si="59"/>
        <v>Ja</v>
      </c>
      <c r="CE76" s="43" t="str">
        <f t="shared" si="59"/>
        <v>Nee</v>
      </c>
      <c r="CF76" s="43" t="str">
        <f t="shared" si="59"/>
        <v>Nvt</v>
      </c>
      <c r="CG76" s="43" t="str">
        <f t="shared" si="59"/>
        <v>Nvt</v>
      </c>
      <c r="CH76" s="43" t="str">
        <f t="shared" si="59"/>
        <v>Nvt</v>
      </c>
      <c r="CI76" s="43" t="str">
        <f t="shared" si="59"/>
        <v>Nvt</v>
      </c>
      <c r="CJ76" s="43" t="str">
        <f t="shared" si="59"/>
        <v>Nvt</v>
      </c>
      <c r="CK76" s="43" t="str">
        <f t="shared" si="60"/>
        <v>Nee</v>
      </c>
      <c r="CL76" s="43" t="str">
        <f t="shared" si="60"/>
        <v>Nvt</v>
      </c>
      <c r="CM76" s="43" t="str">
        <f t="shared" si="60"/>
        <v>Nee</v>
      </c>
      <c r="CN76" s="43" t="str">
        <f t="shared" si="60"/>
        <v>Nvt</v>
      </c>
      <c r="CO76" s="43" t="str">
        <f t="shared" si="60"/>
        <v>Nee</v>
      </c>
      <c r="CP76" s="43" t="str">
        <f t="shared" si="60"/>
        <v>Nee</v>
      </c>
      <c r="CQ76" s="43" t="str">
        <f t="shared" si="60"/>
        <v>Nvt</v>
      </c>
      <c r="CR76" s="43" t="str">
        <f t="shared" si="60"/>
        <v>Nvt</v>
      </c>
      <c r="CS76" s="43" t="str">
        <f t="shared" si="60"/>
        <v>Nvt</v>
      </c>
      <c r="CT76" s="43" t="str">
        <f t="shared" si="60"/>
        <v>Nvt</v>
      </c>
      <c r="CU76" s="43" t="str">
        <f t="shared" si="61"/>
        <v>Nee</v>
      </c>
      <c r="CV76" s="43" t="str">
        <f t="shared" si="61"/>
        <v>Nvt</v>
      </c>
      <c r="CW76" s="43" t="str">
        <f t="shared" si="61"/>
        <v>Nvt</v>
      </c>
      <c r="CX76" s="43" t="str">
        <f t="shared" si="61"/>
        <v>Nvt</v>
      </c>
      <c r="CY76" s="43" t="str">
        <f t="shared" si="61"/>
        <v>Nvt</v>
      </c>
      <c r="CZ76" s="43" t="str">
        <f t="shared" si="61"/>
        <v>Nvt</v>
      </c>
      <c r="DA76" s="43" t="str">
        <f t="shared" si="61"/>
        <v>Nvt</v>
      </c>
      <c r="DB76" s="43" t="str">
        <f t="shared" si="61"/>
        <v>Nee</v>
      </c>
      <c r="DC76" s="43" t="str">
        <f t="shared" si="61"/>
        <v>Nvt</v>
      </c>
      <c r="DD76" s="43" t="str">
        <f t="shared" si="61"/>
        <v>Nvt</v>
      </c>
      <c r="DE76" s="43" t="str">
        <f t="shared" si="62"/>
        <v>Nvt</v>
      </c>
      <c r="DF76" s="43" t="str">
        <f t="shared" si="62"/>
        <v>Ja</v>
      </c>
      <c r="DG76" s="43" t="str">
        <f t="shared" si="62"/>
        <v>Ja</v>
      </c>
      <c r="DH76" s="43" t="str">
        <f t="shared" si="62"/>
        <v>Ja</v>
      </c>
      <c r="DI76" s="43" t="str">
        <f t="shared" si="62"/>
        <v>Ja</v>
      </c>
      <c r="DJ76" s="43" t="str">
        <f t="shared" si="62"/>
        <v>Ja</v>
      </c>
      <c r="DK76" s="43" t="str">
        <f t="shared" si="62"/>
        <v>Optie</v>
      </c>
      <c r="DL76" s="43" t="str">
        <f t="shared" si="62"/>
        <v>Optie</v>
      </c>
      <c r="DM76" s="43" t="str">
        <f t="shared" si="62"/>
        <v>Optie</v>
      </c>
      <c r="DN76" s="43" t="str">
        <f t="shared" si="62"/>
        <v>Optie</v>
      </c>
      <c r="DO76" s="43" t="str">
        <f t="shared" si="63"/>
        <v>Nee</v>
      </c>
      <c r="DP76" s="43" t="str">
        <f t="shared" si="63"/>
        <v>Optie</v>
      </c>
      <c r="DQ76" s="43" t="str">
        <f t="shared" si="63"/>
        <v>Ja</v>
      </c>
      <c r="DR76" s="43" t="str">
        <f t="shared" si="63"/>
        <v>Ja</v>
      </c>
      <c r="DS76" s="43" t="str">
        <f t="shared" si="63"/>
        <v>Ja</v>
      </c>
      <c r="DT76" s="43" t="str">
        <f t="shared" si="63"/>
        <v>Ja</v>
      </c>
      <c r="DU76" s="43" t="str">
        <f t="shared" si="63"/>
        <v>Optie</v>
      </c>
      <c r="DV76" s="43" t="str">
        <f t="shared" si="63"/>
        <v>Ja</v>
      </c>
      <c r="DW76" s="43" t="str">
        <f t="shared" si="63"/>
        <v>Ja</v>
      </c>
      <c r="DX76" s="43" t="str">
        <f t="shared" si="63"/>
        <v>Ja</v>
      </c>
      <c r="DY76" s="43" t="str">
        <f t="shared" si="64"/>
        <v>Ja</v>
      </c>
      <c r="DZ76" s="43" t="str">
        <f t="shared" si="64"/>
        <v>Ja</v>
      </c>
      <c r="EA76" s="43" t="str">
        <f t="shared" si="64"/>
        <v>Ja</v>
      </c>
      <c r="EB76" s="43" t="str">
        <f t="shared" si="64"/>
        <v>Ja</v>
      </c>
      <c r="EC76" s="43" t="str">
        <f t="shared" si="64"/>
        <v>Ja</v>
      </c>
      <c r="ED76" s="43" t="str">
        <f t="shared" si="64"/>
        <v>Nee</v>
      </c>
    </row>
    <row r="77" spans="1:134" x14ac:dyDescent="0.3">
      <c r="A77" s="45"/>
      <c r="B77" s="47" t="s">
        <v>571</v>
      </c>
      <c r="C77" s="47" t="s">
        <v>502</v>
      </c>
      <c r="D77" s="45" t="s">
        <v>329</v>
      </c>
      <c r="E77" s="45" t="s">
        <v>329</v>
      </c>
      <c r="F77" s="45" t="s">
        <v>433</v>
      </c>
      <c r="G77" s="43" t="s">
        <v>499</v>
      </c>
      <c r="H77" s="43" t="s">
        <v>497</v>
      </c>
      <c r="I77" s="119" t="s">
        <v>337</v>
      </c>
      <c r="J77" s="119" t="s">
        <v>829</v>
      </c>
      <c r="K77" s="119" t="s">
        <v>852</v>
      </c>
      <c r="L77" s="50">
        <v>9</v>
      </c>
      <c r="M77" s="119"/>
      <c r="N77" s="119"/>
      <c r="O77" s="119"/>
      <c r="P77" s="129" t="s">
        <v>507</v>
      </c>
      <c r="Q77" s="43" t="str">
        <f t="shared" si="53"/>
        <v>Ja</v>
      </c>
      <c r="R77" s="43" t="str">
        <f t="shared" si="53"/>
        <v>Ja</v>
      </c>
      <c r="S77" s="43" t="str">
        <f t="shared" si="53"/>
        <v>Optie</v>
      </c>
      <c r="T77" s="43" t="str">
        <f t="shared" si="53"/>
        <v>Ja</v>
      </c>
      <c r="U77" s="43" t="str">
        <f t="shared" si="53"/>
        <v>Ja</v>
      </c>
      <c r="V77" s="43" t="str">
        <f t="shared" si="53"/>
        <v>Ja</v>
      </c>
      <c r="W77" s="43" t="str">
        <f t="shared" si="53"/>
        <v>Nee</v>
      </c>
      <c r="X77" s="43" t="str">
        <f t="shared" si="53"/>
        <v>Ja</v>
      </c>
      <c r="Y77" s="43" t="str">
        <f t="shared" si="53"/>
        <v>Nee</v>
      </c>
      <c r="Z77" s="43" t="str">
        <f t="shared" si="53"/>
        <v>Nee</v>
      </c>
      <c r="AA77" s="43" t="str">
        <f t="shared" si="54"/>
        <v>Optie</v>
      </c>
      <c r="AB77" s="43" t="str">
        <f t="shared" si="54"/>
        <v>Ja</v>
      </c>
      <c r="AC77" s="43" t="str">
        <f t="shared" si="54"/>
        <v>Ja</v>
      </c>
      <c r="AD77" s="43" t="str">
        <f t="shared" si="54"/>
        <v>Nee</v>
      </c>
      <c r="AE77" s="43" t="str">
        <f t="shared" si="54"/>
        <v>Ja</v>
      </c>
      <c r="AF77" s="43" t="str">
        <f t="shared" si="54"/>
        <v>Ja</v>
      </c>
      <c r="AG77" s="43" t="str">
        <f t="shared" si="54"/>
        <v>Optie</v>
      </c>
      <c r="AH77" s="43" t="str">
        <f t="shared" si="54"/>
        <v>Ja</v>
      </c>
      <c r="AI77" s="43" t="str">
        <f t="shared" si="54"/>
        <v>Ja</v>
      </c>
      <c r="AJ77" s="43" t="str">
        <f t="shared" si="54"/>
        <v>Nvt</v>
      </c>
      <c r="AK77" s="43" t="str">
        <f t="shared" si="54"/>
        <v>Nvt</v>
      </c>
      <c r="AL77" s="129" t="s">
        <v>878</v>
      </c>
      <c r="AM77" s="43" t="str">
        <f t="shared" si="55"/>
        <v>Ja</v>
      </c>
      <c r="AN77" s="43" t="str">
        <f t="shared" si="55"/>
        <v>Ja</v>
      </c>
      <c r="AO77" s="43" t="str">
        <f t="shared" si="55"/>
        <v>Optie</v>
      </c>
      <c r="AP77" s="43" t="str">
        <f t="shared" si="55"/>
        <v>Ja</v>
      </c>
      <c r="AQ77" s="43" t="str">
        <f t="shared" si="55"/>
        <v>Ja</v>
      </c>
      <c r="AR77" s="43" t="str">
        <f t="shared" si="55"/>
        <v>Ja</v>
      </c>
      <c r="AS77" s="43" t="str">
        <f t="shared" si="55"/>
        <v>Nee</v>
      </c>
      <c r="AT77" s="43" t="str">
        <f t="shared" si="55"/>
        <v>Ja</v>
      </c>
      <c r="AU77" s="43" t="str">
        <f t="shared" si="55"/>
        <v>Nee</v>
      </c>
      <c r="AV77" s="43" t="str">
        <f t="shared" si="55"/>
        <v>Nee</v>
      </c>
      <c r="AW77" s="43" t="str">
        <f t="shared" si="56"/>
        <v>Ja</v>
      </c>
      <c r="AX77" s="43" t="str">
        <f t="shared" si="56"/>
        <v>Ja</v>
      </c>
      <c r="AY77" s="43" t="str">
        <f t="shared" si="56"/>
        <v>Ja</v>
      </c>
      <c r="AZ77" s="43" t="str">
        <f t="shared" si="56"/>
        <v>Ja</v>
      </c>
      <c r="BA77" s="43" t="str">
        <f t="shared" si="56"/>
        <v>Ja</v>
      </c>
      <c r="BB77" s="43" t="str">
        <f t="shared" si="56"/>
        <v>Ja</v>
      </c>
      <c r="BC77" s="43" t="str">
        <f t="shared" si="56"/>
        <v>Ja</v>
      </c>
      <c r="BD77" s="43" t="str">
        <f t="shared" si="56"/>
        <v>Optie</v>
      </c>
      <c r="BE77" s="43" t="str">
        <f t="shared" si="56"/>
        <v>Ja</v>
      </c>
      <c r="BF77" s="43" t="str">
        <f t="shared" si="56"/>
        <v>Ja</v>
      </c>
      <c r="BG77" s="43" t="str">
        <f t="shared" si="57"/>
        <v>Nee</v>
      </c>
      <c r="BH77" s="43" t="str">
        <f t="shared" si="57"/>
        <v>Ja</v>
      </c>
      <c r="BI77" s="43" t="str">
        <f t="shared" si="57"/>
        <v>Nee</v>
      </c>
      <c r="BJ77" s="43" t="str">
        <f t="shared" si="57"/>
        <v>Nvt</v>
      </c>
      <c r="BK77" s="43" t="str">
        <f t="shared" si="57"/>
        <v>Nvt</v>
      </c>
      <c r="BL77" s="43" t="str">
        <f t="shared" si="57"/>
        <v>Nvt</v>
      </c>
      <c r="BM77" s="43" t="str">
        <f t="shared" si="57"/>
        <v>Nvt</v>
      </c>
      <c r="BN77" s="43" t="str">
        <f t="shared" si="57"/>
        <v>Nvt</v>
      </c>
      <c r="BO77" s="43" t="str">
        <f t="shared" si="57"/>
        <v>Nvt</v>
      </c>
      <c r="BP77" s="43" t="str">
        <f t="shared" si="57"/>
        <v>Nvt</v>
      </c>
      <c r="BQ77" s="43" t="str">
        <f t="shared" si="58"/>
        <v>Nvt</v>
      </c>
      <c r="BR77" s="43" t="str">
        <f t="shared" si="58"/>
        <v>Nvt</v>
      </c>
      <c r="BS77" s="43" t="str">
        <f t="shared" si="58"/>
        <v>Nvt</v>
      </c>
      <c r="BT77" s="43" t="str">
        <f t="shared" si="58"/>
        <v>Nvt</v>
      </c>
      <c r="BU77" s="43" t="str">
        <f t="shared" si="58"/>
        <v>Nvt</v>
      </c>
      <c r="BV77" s="43" t="str">
        <f t="shared" si="58"/>
        <v>Nvt</v>
      </c>
      <c r="BW77" s="43" t="str">
        <f t="shared" si="58"/>
        <v>Nvt</v>
      </c>
      <c r="BX77" s="43" t="str">
        <f t="shared" si="58"/>
        <v>Nvt</v>
      </c>
      <c r="BY77" s="43" t="str">
        <f t="shared" si="58"/>
        <v>Nvt</v>
      </c>
      <c r="BZ77" s="43" t="str">
        <f t="shared" si="58"/>
        <v>Nvt</v>
      </c>
      <c r="CA77" s="43" t="str">
        <f t="shared" si="59"/>
        <v>Nvt</v>
      </c>
      <c r="CB77" s="43" t="str">
        <f t="shared" si="59"/>
        <v>Ja</v>
      </c>
      <c r="CC77" s="43" t="str">
        <f t="shared" si="59"/>
        <v>Ja</v>
      </c>
      <c r="CD77" s="43" t="str">
        <f t="shared" si="59"/>
        <v>Ja</v>
      </c>
      <c r="CE77" s="43" t="str">
        <f t="shared" si="59"/>
        <v>Optie</v>
      </c>
      <c r="CF77" s="43" t="str">
        <f t="shared" si="59"/>
        <v>Ja</v>
      </c>
      <c r="CG77" s="43" t="str">
        <f t="shared" si="59"/>
        <v>Ja</v>
      </c>
      <c r="CH77" s="43" t="str">
        <f t="shared" si="59"/>
        <v>Ja</v>
      </c>
      <c r="CI77" s="43" t="str">
        <f t="shared" si="59"/>
        <v>Ja</v>
      </c>
      <c r="CJ77" s="43" t="str">
        <f t="shared" si="59"/>
        <v>Ja</v>
      </c>
      <c r="CK77" s="43" t="str">
        <f t="shared" si="60"/>
        <v>Optie</v>
      </c>
      <c r="CL77" s="43" t="str">
        <f t="shared" si="60"/>
        <v>Ja</v>
      </c>
      <c r="CM77" s="43" t="str">
        <f t="shared" si="60"/>
        <v>Ja</v>
      </c>
      <c r="CN77" s="43" t="str">
        <f t="shared" si="60"/>
        <v>Ja</v>
      </c>
      <c r="CO77" s="43" t="str">
        <f t="shared" si="60"/>
        <v>Optie</v>
      </c>
      <c r="CP77" s="43" t="str">
        <f t="shared" si="60"/>
        <v>Nee</v>
      </c>
      <c r="CQ77" s="43" t="str">
        <f t="shared" si="60"/>
        <v>Nvt</v>
      </c>
      <c r="CR77" s="43" t="str">
        <f t="shared" si="60"/>
        <v>Nvt</v>
      </c>
      <c r="CS77" s="43" t="str">
        <f t="shared" si="60"/>
        <v>Nvt</v>
      </c>
      <c r="CT77" s="43" t="str">
        <f t="shared" si="60"/>
        <v>Nvt</v>
      </c>
      <c r="CU77" s="43" t="str">
        <f t="shared" si="61"/>
        <v>Ja</v>
      </c>
      <c r="CV77" s="43" t="str">
        <f t="shared" si="61"/>
        <v>Ja</v>
      </c>
      <c r="CW77" s="43" t="str">
        <f t="shared" si="61"/>
        <v>Ja</v>
      </c>
      <c r="CX77" s="43" t="str">
        <f t="shared" si="61"/>
        <v>Optie</v>
      </c>
      <c r="CY77" s="43" t="str">
        <f t="shared" si="61"/>
        <v>Ja</v>
      </c>
      <c r="CZ77" s="43" t="str">
        <f t="shared" si="61"/>
        <v>Ja</v>
      </c>
      <c r="DA77" s="43" t="str">
        <f t="shared" si="61"/>
        <v>Ja</v>
      </c>
      <c r="DB77" s="43" t="str">
        <f t="shared" si="61"/>
        <v>Optie</v>
      </c>
      <c r="DC77" s="43" t="str">
        <f t="shared" si="61"/>
        <v>Ja</v>
      </c>
      <c r="DD77" s="43" t="str">
        <f t="shared" si="61"/>
        <v>Ja</v>
      </c>
      <c r="DE77" s="43" t="str">
        <f t="shared" si="62"/>
        <v>Optie</v>
      </c>
      <c r="DF77" s="43" t="str">
        <f t="shared" si="62"/>
        <v>Ja</v>
      </c>
      <c r="DG77" s="43" t="str">
        <f t="shared" si="62"/>
        <v>Ja</v>
      </c>
      <c r="DH77" s="43" t="str">
        <f t="shared" si="62"/>
        <v>Ja</v>
      </c>
      <c r="DI77" s="43" t="str">
        <f t="shared" si="62"/>
        <v>Ja</v>
      </c>
      <c r="DJ77" s="43" t="str">
        <f t="shared" si="62"/>
        <v>Ja</v>
      </c>
      <c r="DK77" s="43" t="str">
        <f t="shared" si="62"/>
        <v>Optie</v>
      </c>
      <c r="DL77" s="43" t="str">
        <f t="shared" si="62"/>
        <v>Optie</v>
      </c>
      <c r="DM77" s="43" t="str">
        <f t="shared" si="62"/>
        <v>Optie</v>
      </c>
      <c r="DN77" s="43" t="str">
        <f t="shared" si="62"/>
        <v>Optie</v>
      </c>
      <c r="DO77" s="43" t="str">
        <f t="shared" si="63"/>
        <v>Nee</v>
      </c>
      <c r="DP77" s="43" t="str">
        <f t="shared" si="63"/>
        <v>Optie</v>
      </c>
      <c r="DQ77" s="43" t="str">
        <f t="shared" si="63"/>
        <v>Ja</v>
      </c>
      <c r="DR77" s="43" t="str">
        <f t="shared" si="63"/>
        <v>Ja</v>
      </c>
      <c r="DS77" s="43" t="str">
        <f t="shared" si="63"/>
        <v>Ja</v>
      </c>
      <c r="DT77" s="43" t="str">
        <f t="shared" si="63"/>
        <v>Ja</v>
      </c>
      <c r="DU77" s="43" t="str">
        <f t="shared" si="63"/>
        <v>Optie</v>
      </c>
      <c r="DV77" s="43" t="str">
        <f t="shared" si="63"/>
        <v>Ja</v>
      </c>
      <c r="DW77" s="43" t="str">
        <f t="shared" si="63"/>
        <v>Ja</v>
      </c>
      <c r="DX77" s="43" t="str">
        <f t="shared" si="63"/>
        <v>Ja</v>
      </c>
      <c r="DY77" s="43" t="str">
        <f t="shared" si="64"/>
        <v>Ja</v>
      </c>
      <c r="DZ77" s="43" t="str">
        <f t="shared" si="64"/>
        <v>Ja</v>
      </c>
      <c r="EA77" s="43" t="str">
        <f t="shared" si="64"/>
        <v>Ja</v>
      </c>
      <c r="EB77" s="43" t="str">
        <f t="shared" si="64"/>
        <v>Ja</v>
      </c>
      <c r="EC77" s="43" t="str">
        <f t="shared" si="64"/>
        <v>Ja</v>
      </c>
      <c r="ED77" s="43" t="str">
        <f t="shared" si="64"/>
        <v>Nee</v>
      </c>
    </row>
    <row r="78" spans="1:134" x14ac:dyDescent="0.3">
      <c r="A78" s="45"/>
      <c r="B78" s="47" t="s">
        <v>571</v>
      </c>
      <c r="C78" s="47" t="s">
        <v>502</v>
      </c>
      <c r="D78" s="45" t="s">
        <v>329</v>
      </c>
      <c r="E78" s="45" t="s">
        <v>330</v>
      </c>
      <c r="F78" s="45" t="s">
        <v>433</v>
      </c>
      <c r="G78" s="43" t="s">
        <v>499</v>
      </c>
      <c r="H78" s="43" t="s">
        <v>497</v>
      </c>
      <c r="I78" s="119" t="s">
        <v>337</v>
      </c>
      <c r="J78" s="119" t="s">
        <v>831</v>
      </c>
      <c r="K78" s="119" t="s">
        <v>853</v>
      </c>
      <c r="L78" s="50">
        <v>17</v>
      </c>
      <c r="M78" s="119"/>
      <c r="N78" s="119"/>
      <c r="O78" s="119"/>
      <c r="P78" s="129" t="s">
        <v>507</v>
      </c>
      <c r="Q78" s="43" t="str">
        <f t="shared" si="53"/>
        <v>Ja</v>
      </c>
      <c r="R78" s="43" t="str">
        <f t="shared" si="53"/>
        <v>Ja</v>
      </c>
      <c r="S78" s="43" t="str">
        <f t="shared" si="53"/>
        <v>Optie</v>
      </c>
      <c r="T78" s="43" t="str">
        <f t="shared" si="53"/>
        <v>Ja</v>
      </c>
      <c r="U78" s="43" t="str">
        <f t="shared" si="53"/>
        <v>Ja</v>
      </c>
      <c r="V78" s="43" t="str">
        <f t="shared" si="53"/>
        <v>Ja</v>
      </c>
      <c r="W78" s="43" t="str">
        <f t="shared" si="53"/>
        <v>Nee</v>
      </c>
      <c r="X78" s="43" t="str">
        <f t="shared" si="53"/>
        <v>Ja</v>
      </c>
      <c r="Y78" s="43" t="str">
        <f t="shared" si="53"/>
        <v>Nee</v>
      </c>
      <c r="Z78" s="43" t="str">
        <f t="shared" si="53"/>
        <v>Nee</v>
      </c>
      <c r="AA78" s="43" t="str">
        <f t="shared" si="54"/>
        <v>Optie</v>
      </c>
      <c r="AB78" s="43" t="str">
        <f t="shared" si="54"/>
        <v>Ja</v>
      </c>
      <c r="AC78" s="43" t="str">
        <f t="shared" si="54"/>
        <v>Ja</v>
      </c>
      <c r="AD78" s="43" t="str">
        <f t="shared" si="54"/>
        <v>Nee</v>
      </c>
      <c r="AE78" s="43" t="str">
        <f t="shared" si="54"/>
        <v>Ja</v>
      </c>
      <c r="AF78" s="43" t="str">
        <f t="shared" si="54"/>
        <v>Ja</v>
      </c>
      <c r="AG78" s="43" t="str">
        <f t="shared" si="54"/>
        <v>Optie</v>
      </c>
      <c r="AH78" s="43" t="str">
        <f t="shared" si="54"/>
        <v>Ja</v>
      </c>
      <c r="AI78" s="43" t="str">
        <f t="shared" si="54"/>
        <v>Ja</v>
      </c>
      <c r="AJ78" s="43" t="str">
        <f t="shared" si="54"/>
        <v>Nvt</v>
      </c>
      <c r="AK78" s="43" t="str">
        <f t="shared" si="54"/>
        <v>Nvt</v>
      </c>
      <c r="AL78" s="129" t="s">
        <v>878</v>
      </c>
      <c r="AM78" s="43" t="str">
        <f t="shared" si="55"/>
        <v>Ja</v>
      </c>
      <c r="AN78" s="43" t="str">
        <f t="shared" si="55"/>
        <v>Ja</v>
      </c>
      <c r="AO78" s="43" t="str">
        <f t="shared" si="55"/>
        <v>Optie</v>
      </c>
      <c r="AP78" s="43" t="str">
        <f t="shared" si="55"/>
        <v>Ja</v>
      </c>
      <c r="AQ78" s="43" t="str">
        <f t="shared" si="55"/>
        <v>Ja</v>
      </c>
      <c r="AR78" s="43" t="str">
        <f t="shared" si="55"/>
        <v>Ja</v>
      </c>
      <c r="AS78" s="43" t="str">
        <f t="shared" si="55"/>
        <v>Nee</v>
      </c>
      <c r="AT78" s="43" t="str">
        <f t="shared" si="55"/>
        <v>Ja</v>
      </c>
      <c r="AU78" s="43" t="str">
        <f t="shared" si="55"/>
        <v>Nee</v>
      </c>
      <c r="AV78" s="43" t="str">
        <f t="shared" si="55"/>
        <v>Nee</v>
      </c>
      <c r="AW78" s="43" t="str">
        <f t="shared" si="56"/>
        <v>Ja</v>
      </c>
      <c r="AX78" s="43" t="str">
        <f t="shared" si="56"/>
        <v>Ja</v>
      </c>
      <c r="AY78" s="43" t="str">
        <f t="shared" si="56"/>
        <v>Ja</v>
      </c>
      <c r="AZ78" s="43" t="str">
        <f t="shared" si="56"/>
        <v>Ja</v>
      </c>
      <c r="BA78" s="43" t="str">
        <f t="shared" si="56"/>
        <v>Ja</v>
      </c>
      <c r="BB78" s="43" t="str">
        <f t="shared" si="56"/>
        <v>Ja</v>
      </c>
      <c r="BC78" s="43" t="str">
        <f t="shared" si="56"/>
        <v>Ja</v>
      </c>
      <c r="BD78" s="43" t="str">
        <f t="shared" si="56"/>
        <v>Optie</v>
      </c>
      <c r="BE78" s="43" t="str">
        <f t="shared" si="56"/>
        <v>Ja</v>
      </c>
      <c r="BF78" s="43" t="str">
        <f t="shared" si="56"/>
        <v>Ja</v>
      </c>
      <c r="BG78" s="43" t="str">
        <f t="shared" si="57"/>
        <v>Nee</v>
      </c>
      <c r="BH78" s="43" t="str">
        <f t="shared" si="57"/>
        <v>Ja</v>
      </c>
      <c r="BI78" s="43" t="str">
        <f t="shared" si="57"/>
        <v>Nee</v>
      </c>
      <c r="BJ78" s="43" t="str">
        <f t="shared" si="57"/>
        <v>Nvt</v>
      </c>
      <c r="BK78" s="43" t="str">
        <f t="shared" si="57"/>
        <v>Nvt</v>
      </c>
      <c r="BL78" s="43" t="str">
        <f t="shared" si="57"/>
        <v>Nvt</v>
      </c>
      <c r="BM78" s="43" t="str">
        <f t="shared" si="57"/>
        <v>Nvt</v>
      </c>
      <c r="BN78" s="43" t="str">
        <f t="shared" si="57"/>
        <v>Nvt</v>
      </c>
      <c r="BO78" s="43" t="str">
        <f t="shared" si="57"/>
        <v>Nvt</v>
      </c>
      <c r="BP78" s="43" t="str">
        <f t="shared" si="57"/>
        <v>Nvt</v>
      </c>
      <c r="BQ78" s="43" t="str">
        <f t="shared" si="58"/>
        <v>Nvt</v>
      </c>
      <c r="BR78" s="43" t="str">
        <f t="shared" si="58"/>
        <v>Nvt</v>
      </c>
      <c r="BS78" s="43" t="str">
        <f t="shared" si="58"/>
        <v>Nvt</v>
      </c>
      <c r="BT78" s="43" t="str">
        <f t="shared" si="58"/>
        <v>Nvt</v>
      </c>
      <c r="BU78" s="43" t="str">
        <f t="shared" si="58"/>
        <v>Nvt</v>
      </c>
      <c r="BV78" s="43" t="str">
        <f t="shared" si="58"/>
        <v>Nvt</v>
      </c>
      <c r="BW78" s="43" t="str">
        <f t="shared" si="58"/>
        <v>Nvt</v>
      </c>
      <c r="BX78" s="43" t="str">
        <f t="shared" si="58"/>
        <v>Nvt</v>
      </c>
      <c r="BY78" s="43" t="str">
        <f t="shared" si="58"/>
        <v>Nvt</v>
      </c>
      <c r="BZ78" s="43" t="str">
        <f t="shared" si="58"/>
        <v>Nvt</v>
      </c>
      <c r="CA78" s="43" t="str">
        <f t="shared" si="59"/>
        <v>Nvt</v>
      </c>
      <c r="CB78" s="43" t="str">
        <f t="shared" si="59"/>
        <v>Ja</v>
      </c>
      <c r="CC78" s="43" t="str">
        <f t="shared" si="59"/>
        <v>Ja</v>
      </c>
      <c r="CD78" s="43" t="str">
        <f t="shared" si="59"/>
        <v>Ja</v>
      </c>
      <c r="CE78" s="43" t="str">
        <f t="shared" si="59"/>
        <v>Optie</v>
      </c>
      <c r="CF78" s="43" t="str">
        <f t="shared" si="59"/>
        <v>Ja</v>
      </c>
      <c r="CG78" s="43" t="str">
        <f t="shared" si="59"/>
        <v>Ja</v>
      </c>
      <c r="CH78" s="43" t="str">
        <f t="shared" si="59"/>
        <v>Ja</v>
      </c>
      <c r="CI78" s="43" t="str">
        <f t="shared" si="59"/>
        <v>Ja</v>
      </c>
      <c r="CJ78" s="43" t="str">
        <f t="shared" si="59"/>
        <v>Ja</v>
      </c>
      <c r="CK78" s="43" t="str">
        <f t="shared" si="60"/>
        <v>Optie</v>
      </c>
      <c r="CL78" s="43" t="str">
        <f t="shared" si="60"/>
        <v>Ja</v>
      </c>
      <c r="CM78" s="43" t="str">
        <f t="shared" si="60"/>
        <v>Ja</v>
      </c>
      <c r="CN78" s="43" t="str">
        <f t="shared" si="60"/>
        <v>Ja</v>
      </c>
      <c r="CO78" s="43" t="str">
        <f t="shared" si="60"/>
        <v>Optie</v>
      </c>
      <c r="CP78" s="43" t="str">
        <f t="shared" si="60"/>
        <v>Nee</v>
      </c>
      <c r="CQ78" s="43" t="str">
        <f t="shared" si="60"/>
        <v>Nvt</v>
      </c>
      <c r="CR78" s="43" t="str">
        <f t="shared" si="60"/>
        <v>Nvt</v>
      </c>
      <c r="CS78" s="43" t="str">
        <f t="shared" si="60"/>
        <v>Nvt</v>
      </c>
      <c r="CT78" s="43" t="str">
        <f t="shared" si="60"/>
        <v>Nvt</v>
      </c>
      <c r="CU78" s="43" t="str">
        <f t="shared" si="61"/>
        <v>Ja</v>
      </c>
      <c r="CV78" s="43" t="str">
        <f t="shared" si="61"/>
        <v>Ja</v>
      </c>
      <c r="CW78" s="43" t="str">
        <f t="shared" si="61"/>
        <v>Ja</v>
      </c>
      <c r="CX78" s="43" t="str">
        <f t="shared" si="61"/>
        <v>Optie</v>
      </c>
      <c r="CY78" s="43" t="str">
        <f t="shared" si="61"/>
        <v>Ja</v>
      </c>
      <c r="CZ78" s="43" t="str">
        <f t="shared" si="61"/>
        <v>Ja</v>
      </c>
      <c r="DA78" s="43" t="str">
        <f t="shared" si="61"/>
        <v>Ja</v>
      </c>
      <c r="DB78" s="43" t="str">
        <f t="shared" si="61"/>
        <v>Optie</v>
      </c>
      <c r="DC78" s="43" t="str">
        <f t="shared" si="61"/>
        <v>Ja</v>
      </c>
      <c r="DD78" s="43" t="str">
        <f t="shared" si="61"/>
        <v>Ja</v>
      </c>
      <c r="DE78" s="43" t="str">
        <f t="shared" si="62"/>
        <v>Optie</v>
      </c>
      <c r="DF78" s="43" t="str">
        <f t="shared" si="62"/>
        <v>Ja</v>
      </c>
      <c r="DG78" s="43" t="str">
        <f t="shared" si="62"/>
        <v>Ja</v>
      </c>
      <c r="DH78" s="43" t="str">
        <f t="shared" si="62"/>
        <v>Ja</v>
      </c>
      <c r="DI78" s="43" t="str">
        <f t="shared" si="62"/>
        <v>Ja</v>
      </c>
      <c r="DJ78" s="43" t="str">
        <f t="shared" si="62"/>
        <v>Ja</v>
      </c>
      <c r="DK78" s="43" t="str">
        <f t="shared" si="62"/>
        <v>Optie</v>
      </c>
      <c r="DL78" s="43" t="str">
        <f t="shared" si="62"/>
        <v>Optie</v>
      </c>
      <c r="DM78" s="43" t="str">
        <f t="shared" si="62"/>
        <v>Optie</v>
      </c>
      <c r="DN78" s="43" t="str">
        <f t="shared" si="62"/>
        <v>Optie</v>
      </c>
      <c r="DO78" s="43" t="str">
        <f t="shared" si="63"/>
        <v>Nee</v>
      </c>
      <c r="DP78" s="43" t="str">
        <f t="shared" si="63"/>
        <v>Optie</v>
      </c>
      <c r="DQ78" s="43" t="str">
        <f t="shared" si="63"/>
        <v>Ja</v>
      </c>
      <c r="DR78" s="43" t="str">
        <f t="shared" si="63"/>
        <v>Ja</v>
      </c>
      <c r="DS78" s="43" t="str">
        <f t="shared" si="63"/>
        <v>Ja</v>
      </c>
      <c r="DT78" s="43" t="str">
        <f t="shared" si="63"/>
        <v>Ja</v>
      </c>
      <c r="DU78" s="43" t="str">
        <f t="shared" si="63"/>
        <v>Optie</v>
      </c>
      <c r="DV78" s="43" t="str">
        <f t="shared" si="63"/>
        <v>Ja</v>
      </c>
      <c r="DW78" s="43" t="str">
        <f t="shared" si="63"/>
        <v>Ja</v>
      </c>
      <c r="DX78" s="43" t="str">
        <f t="shared" si="63"/>
        <v>Ja</v>
      </c>
      <c r="DY78" s="43" t="str">
        <f t="shared" si="64"/>
        <v>Ja</v>
      </c>
      <c r="DZ78" s="43" t="str">
        <f t="shared" si="64"/>
        <v>Ja</v>
      </c>
      <c r="EA78" s="43" t="str">
        <f t="shared" si="64"/>
        <v>Ja</v>
      </c>
      <c r="EB78" s="43" t="str">
        <f t="shared" si="64"/>
        <v>Ja</v>
      </c>
      <c r="EC78" s="43" t="str">
        <f t="shared" si="64"/>
        <v>Ja</v>
      </c>
      <c r="ED78" s="43" t="str">
        <f t="shared" si="64"/>
        <v>Nee</v>
      </c>
    </row>
    <row r="79" spans="1:134" x14ac:dyDescent="0.3">
      <c r="A79" s="45"/>
      <c r="B79" s="47" t="s">
        <v>571</v>
      </c>
      <c r="C79" s="47" t="s">
        <v>502</v>
      </c>
      <c r="D79" s="45" t="s">
        <v>329</v>
      </c>
      <c r="E79" s="45" t="s">
        <v>337</v>
      </c>
      <c r="F79" s="45" t="s">
        <v>433</v>
      </c>
      <c r="G79" s="43" t="s">
        <v>499</v>
      </c>
      <c r="H79" s="43" t="s">
        <v>497</v>
      </c>
      <c r="I79" s="119" t="s">
        <v>337</v>
      </c>
      <c r="J79" s="119" t="s">
        <v>833</v>
      </c>
      <c r="K79" s="119" t="s">
        <v>854</v>
      </c>
      <c r="L79" s="50">
        <v>25</v>
      </c>
      <c r="M79" s="119"/>
      <c r="N79" s="119"/>
      <c r="O79" s="119"/>
      <c r="P79" s="129" t="s">
        <v>507</v>
      </c>
      <c r="Q79" s="43" t="str">
        <f t="shared" si="53"/>
        <v>Ja</v>
      </c>
      <c r="R79" s="43" t="str">
        <f t="shared" si="53"/>
        <v>Ja</v>
      </c>
      <c r="S79" s="43" t="str">
        <f t="shared" si="53"/>
        <v>Optie</v>
      </c>
      <c r="T79" s="43" t="str">
        <f t="shared" si="53"/>
        <v>Ja</v>
      </c>
      <c r="U79" s="43" t="str">
        <f t="shared" si="53"/>
        <v>Ja</v>
      </c>
      <c r="V79" s="43" t="str">
        <f t="shared" si="53"/>
        <v>Ja</v>
      </c>
      <c r="W79" s="43" t="str">
        <f t="shared" si="53"/>
        <v>Nee</v>
      </c>
      <c r="X79" s="43" t="str">
        <f t="shared" si="53"/>
        <v>Ja</v>
      </c>
      <c r="Y79" s="43" t="str">
        <f t="shared" si="53"/>
        <v>Nee</v>
      </c>
      <c r="Z79" s="43" t="str">
        <f t="shared" si="53"/>
        <v>Nee</v>
      </c>
      <c r="AA79" s="43" t="str">
        <f t="shared" si="54"/>
        <v>Optie</v>
      </c>
      <c r="AB79" s="43" t="str">
        <f t="shared" si="54"/>
        <v>Ja</v>
      </c>
      <c r="AC79" s="43" t="str">
        <f t="shared" si="54"/>
        <v>Ja</v>
      </c>
      <c r="AD79" s="43" t="str">
        <f t="shared" si="54"/>
        <v>Nee</v>
      </c>
      <c r="AE79" s="43" t="str">
        <f t="shared" si="54"/>
        <v>Ja</v>
      </c>
      <c r="AF79" s="43" t="str">
        <f t="shared" si="54"/>
        <v>Ja</v>
      </c>
      <c r="AG79" s="43" t="str">
        <f t="shared" si="54"/>
        <v>Optie</v>
      </c>
      <c r="AH79" s="43" t="str">
        <f t="shared" si="54"/>
        <v>Ja</v>
      </c>
      <c r="AI79" s="43" t="str">
        <f t="shared" si="54"/>
        <v>Ja</v>
      </c>
      <c r="AJ79" s="43" t="str">
        <f t="shared" si="54"/>
        <v>Nvt</v>
      </c>
      <c r="AK79" s="43" t="str">
        <f t="shared" si="54"/>
        <v>Nvt</v>
      </c>
      <c r="AL79" s="129" t="s">
        <v>878</v>
      </c>
      <c r="AM79" s="43" t="str">
        <f t="shared" si="55"/>
        <v>Ja</v>
      </c>
      <c r="AN79" s="43" t="str">
        <f t="shared" si="55"/>
        <v>Ja</v>
      </c>
      <c r="AO79" s="43" t="str">
        <f t="shared" si="55"/>
        <v>Optie</v>
      </c>
      <c r="AP79" s="43" t="str">
        <f t="shared" si="55"/>
        <v>Ja</v>
      </c>
      <c r="AQ79" s="43" t="str">
        <f t="shared" si="55"/>
        <v>Ja</v>
      </c>
      <c r="AR79" s="43" t="str">
        <f t="shared" si="55"/>
        <v>Ja</v>
      </c>
      <c r="AS79" s="43" t="str">
        <f t="shared" si="55"/>
        <v>Nee</v>
      </c>
      <c r="AT79" s="43" t="str">
        <f t="shared" si="55"/>
        <v>Ja</v>
      </c>
      <c r="AU79" s="43" t="str">
        <f t="shared" si="55"/>
        <v>Nee</v>
      </c>
      <c r="AV79" s="43" t="str">
        <f t="shared" si="55"/>
        <v>Nee</v>
      </c>
      <c r="AW79" s="43" t="str">
        <f t="shared" si="56"/>
        <v>Ja</v>
      </c>
      <c r="AX79" s="43" t="str">
        <f t="shared" si="56"/>
        <v>Ja</v>
      </c>
      <c r="AY79" s="43" t="str">
        <f t="shared" si="56"/>
        <v>Ja</v>
      </c>
      <c r="AZ79" s="43" t="str">
        <f t="shared" si="56"/>
        <v>Ja</v>
      </c>
      <c r="BA79" s="43" t="str">
        <f t="shared" si="56"/>
        <v>Ja</v>
      </c>
      <c r="BB79" s="43" t="str">
        <f t="shared" si="56"/>
        <v>Ja</v>
      </c>
      <c r="BC79" s="43" t="str">
        <f t="shared" si="56"/>
        <v>Ja</v>
      </c>
      <c r="BD79" s="43" t="str">
        <f t="shared" si="56"/>
        <v>Optie</v>
      </c>
      <c r="BE79" s="43" t="str">
        <f t="shared" si="56"/>
        <v>Ja</v>
      </c>
      <c r="BF79" s="43" t="str">
        <f t="shared" si="56"/>
        <v>Ja</v>
      </c>
      <c r="BG79" s="43" t="str">
        <f t="shared" si="57"/>
        <v>Nee</v>
      </c>
      <c r="BH79" s="43" t="str">
        <f t="shared" si="57"/>
        <v>Ja</v>
      </c>
      <c r="BI79" s="43" t="str">
        <f t="shared" si="57"/>
        <v>Nee</v>
      </c>
      <c r="BJ79" s="43" t="str">
        <f t="shared" si="57"/>
        <v>Nvt</v>
      </c>
      <c r="BK79" s="43" t="str">
        <f t="shared" si="57"/>
        <v>Nvt</v>
      </c>
      <c r="BL79" s="43" t="str">
        <f t="shared" si="57"/>
        <v>Nvt</v>
      </c>
      <c r="BM79" s="43" t="str">
        <f t="shared" si="57"/>
        <v>Nvt</v>
      </c>
      <c r="BN79" s="43" t="str">
        <f t="shared" si="57"/>
        <v>Nvt</v>
      </c>
      <c r="BO79" s="43" t="str">
        <f t="shared" si="57"/>
        <v>Nvt</v>
      </c>
      <c r="BP79" s="43" t="str">
        <f t="shared" si="57"/>
        <v>Nvt</v>
      </c>
      <c r="BQ79" s="43" t="str">
        <f t="shared" si="58"/>
        <v>Nvt</v>
      </c>
      <c r="BR79" s="43" t="str">
        <f t="shared" si="58"/>
        <v>Nvt</v>
      </c>
      <c r="BS79" s="43" t="str">
        <f t="shared" si="58"/>
        <v>Nvt</v>
      </c>
      <c r="BT79" s="43" t="str">
        <f t="shared" si="58"/>
        <v>Nvt</v>
      </c>
      <c r="BU79" s="43" t="str">
        <f t="shared" si="58"/>
        <v>Nvt</v>
      </c>
      <c r="BV79" s="43" t="str">
        <f t="shared" si="58"/>
        <v>Nvt</v>
      </c>
      <c r="BW79" s="43" t="str">
        <f t="shared" si="58"/>
        <v>Nvt</v>
      </c>
      <c r="BX79" s="43" t="str">
        <f t="shared" si="58"/>
        <v>Nvt</v>
      </c>
      <c r="BY79" s="43" t="str">
        <f t="shared" si="58"/>
        <v>Nvt</v>
      </c>
      <c r="BZ79" s="43" t="str">
        <f t="shared" si="58"/>
        <v>Nvt</v>
      </c>
      <c r="CA79" s="43" t="str">
        <f t="shared" si="59"/>
        <v>Nvt</v>
      </c>
      <c r="CB79" s="43" t="str">
        <f t="shared" si="59"/>
        <v>Ja</v>
      </c>
      <c r="CC79" s="43" t="str">
        <f t="shared" si="59"/>
        <v>Ja</v>
      </c>
      <c r="CD79" s="43" t="str">
        <f t="shared" si="59"/>
        <v>Ja</v>
      </c>
      <c r="CE79" s="43" t="str">
        <f t="shared" si="59"/>
        <v>Optie</v>
      </c>
      <c r="CF79" s="43" t="str">
        <f t="shared" si="59"/>
        <v>Ja</v>
      </c>
      <c r="CG79" s="43" t="str">
        <f t="shared" si="59"/>
        <v>Ja</v>
      </c>
      <c r="CH79" s="43" t="str">
        <f t="shared" si="59"/>
        <v>Ja</v>
      </c>
      <c r="CI79" s="43" t="str">
        <f t="shared" si="59"/>
        <v>Ja</v>
      </c>
      <c r="CJ79" s="43" t="str">
        <f t="shared" si="59"/>
        <v>Ja</v>
      </c>
      <c r="CK79" s="43" t="str">
        <f t="shared" si="60"/>
        <v>Optie</v>
      </c>
      <c r="CL79" s="43" t="str">
        <f t="shared" si="60"/>
        <v>Ja</v>
      </c>
      <c r="CM79" s="43" t="str">
        <f t="shared" si="60"/>
        <v>Ja</v>
      </c>
      <c r="CN79" s="43" t="str">
        <f t="shared" si="60"/>
        <v>Ja</v>
      </c>
      <c r="CO79" s="43" t="str">
        <f t="shared" si="60"/>
        <v>Optie</v>
      </c>
      <c r="CP79" s="43" t="str">
        <f t="shared" si="60"/>
        <v>Nee</v>
      </c>
      <c r="CQ79" s="43" t="str">
        <f t="shared" si="60"/>
        <v>Nvt</v>
      </c>
      <c r="CR79" s="43" t="str">
        <f t="shared" si="60"/>
        <v>Nvt</v>
      </c>
      <c r="CS79" s="43" t="str">
        <f t="shared" si="60"/>
        <v>Nvt</v>
      </c>
      <c r="CT79" s="43" t="str">
        <f t="shared" si="60"/>
        <v>Nvt</v>
      </c>
      <c r="CU79" s="43" t="str">
        <f t="shared" si="61"/>
        <v>Ja</v>
      </c>
      <c r="CV79" s="43" t="str">
        <f t="shared" si="61"/>
        <v>Ja</v>
      </c>
      <c r="CW79" s="43" t="str">
        <f t="shared" si="61"/>
        <v>Ja</v>
      </c>
      <c r="CX79" s="43" t="str">
        <f t="shared" si="61"/>
        <v>Optie</v>
      </c>
      <c r="CY79" s="43" t="str">
        <f t="shared" si="61"/>
        <v>Ja</v>
      </c>
      <c r="CZ79" s="43" t="str">
        <f t="shared" si="61"/>
        <v>Ja</v>
      </c>
      <c r="DA79" s="43" t="str">
        <f t="shared" si="61"/>
        <v>Ja</v>
      </c>
      <c r="DB79" s="43" t="str">
        <f t="shared" si="61"/>
        <v>Optie</v>
      </c>
      <c r="DC79" s="43" t="str">
        <f t="shared" si="61"/>
        <v>Ja</v>
      </c>
      <c r="DD79" s="43" t="str">
        <f t="shared" si="61"/>
        <v>Ja</v>
      </c>
      <c r="DE79" s="43" t="str">
        <f t="shared" si="62"/>
        <v>Optie</v>
      </c>
      <c r="DF79" s="43" t="str">
        <f t="shared" si="62"/>
        <v>Ja</v>
      </c>
      <c r="DG79" s="43" t="str">
        <f t="shared" si="62"/>
        <v>Ja</v>
      </c>
      <c r="DH79" s="43" t="str">
        <f t="shared" si="62"/>
        <v>Ja</v>
      </c>
      <c r="DI79" s="43" t="str">
        <f t="shared" si="62"/>
        <v>Ja</v>
      </c>
      <c r="DJ79" s="43" t="str">
        <f t="shared" si="62"/>
        <v>Ja</v>
      </c>
      <c r="DK79" s="43" t="str">
        <f t="shared" si="62"/>
        <v>Optie</v>
      </c>
      <c r="DL79" s="43" t="str">
        <f t="shared" si="62"/>
        <v>Optie</v>
      </c>
      <c r="DM79" s="43" t="str">
        <f t="shared" si="62"/>
        <v>Optie</v>
      </c>
      <c r="DN79" s="43" t="str">
        <f t="shared" si="62"/>
        <v>Optie</v>
      </c>
      <c r="DO79" s="43" t="str">
        <f t="shared" si="63"/>
        <v>Nee</v>
      </c>
      <c r="DP79" s="43" t="str">
        <f t="shared" si="63"/>
        <v>Optie</v>
      </c>
      <c r="DQ79" s="43" t="str">
        <f t="shared" si="63"/>
        <v>Ja</v>
      </c>
      <c r="DR79" s="43" t="str">
        <f t="shared" si="63"/>
        <v>Ja</v>
      </c>
      <c r="DS79" s="43" t="str">
        <f t="shared" si="63"/>
        <v>Ja</v>
      </c>
      <c r="DT79" s="43" t="str">
        <f t="shared" si="63"/>
        <v>Ja</v>
      </c>
      <c r="DU79" s="43" t="str">
        <f t="shared" si="63"/>
        <v>Optie</v>
      </c>
      <c r="DV79" s="43" t="str">
        <f t="shared" si="63"/>
        <v>Ja</v>
      </c>
      <c r="DW79" s="43" t="str">
        <f t="shared" si="63"/>
        <v>Ja</v>
      </c>
      <c r="DX79" s="43" t="str">
        <f t="shared" si="63"/>
        <v>Ja</v>
      </c>
      <c r="DY79" s="43" t="str">
        <f t="shared" si="64"/>
        <v>Ja</v>
      </c>
      <c r="DZ79" s="43" t="str">
        <f t="shared" si="64"/>
        <v>Ja</v>
      </c>
      <c r="EA79" s="43" t="str">
        <f t="shared" si="64"/>
        <v>Ja</v>
      </c>
      <c r="EB79" s="43" t="str">
        <f t="shared" si="64"/>
        <v>Ja</v>
      </c>
      <c r="EC79" s="43" t="str">
        <f t="shared" si="64"/>
        <v>Ja</v>
      </c>
      <c r="ED79" s="43" t="str">
        <f t="shared" si="64"/>
        <v>Nee</v>
      </c>
    </row>
    <row r="80" spans="1:134" x14ac:dyDescent="0.3">
      <c r="A80" s="45"/>
      <c r="B80" s="47" t="s">
        <v>572</v>
      </c>
      <c r="C80" s="47" t="s">
        <v>502</v>
      </c>
      <c r="D80" s="45" t="s">
        <v>329</v>
      </c>
      <c r="E80" s="45" t="s">
        <v>329</v>
      </c>
      <c r="F80" s="45" t="s">
        <v>433</v>
      </c>
      <c r="G80" s="43" t="s">
        <v>495</v>
      </c>
      <c r="H80" s="43" t="s">
        <v>497</v>
      </c>
      <c r="I80" s="119" t="s">
        <v>496</v>
      </c>
      <c r="J80" s="119" t="s">
        <v>829</v>
      </c>
      <c r="K80" s="119" t="s">
        <v>852</v>
      </c>
      <c r="L80" s="50">
        <v>9</v>
      </c>
      <c r="M80" s="119"/>
      <c r="N80" s="119"/>
      <c r="O80" s="119"/>
      <c r="P80" s="129" t="s">
        <v>507</v>
      </c>
      <c r="Q80" s="43" t="str">
        <f t="shared" si="53"/>
        <v>Ja</v>
      </c>
      <c r="R80" s="43" t="str">
        <f t="shared" si="53"/>
        <v>Ja</v>
      </c>
      <c r="S80" s="43" t="str">
        <f t="shared" si="53"/>
        <v>Optie</v>
      </c>
      <c r="T80" s="43" t="str">
        <f t="shared" si="53"/>
        <v>Ja</v>
      </c>
      <c r="U80" s="43" t="str">
        <f t="shared" si="53"/>
        <v>Ja</v>
      </c>
      <c r="V80" s="43" t="str">
        <f t="shared" si="53"/>
        <v>Ja</v>
      </c>
      <c r="W80" s="43" t="str">
        <f t="shared" si="53"/>
        <v>Nee</v>
      </c>
      <c r="X80" s="43" t="str">
        <f t="shared" si="53"/>
        <v>Ja</v>
      </c>
      <c r="Y80" s="43" t="str">
        <f t="shared" si="53"/>
        <v>Nee</v>
      </c>
      <c r="Z80" s="43" t="str">
        <f t="shared" si="53"/>
        <v>Nee</v>
      </c>
      <c r="AA80" s="43" t="str">
        <f t="shared" si="54"/>
        <v>Optie</v>
      </c>
      <c r="AB80" s="43" t="str">
        <f t="shared" si="54"/>
        <v>Ja</v>
      </c>
      <c r="AC80" s="43" t="str">
        <f t="shared" si="54"/>
        <v>Ja</v>
      </c>
      <c r="AD80" s="43" t="str">
        <f t="shared" si="54"/>
        <v>Nee</v>
      </c>
      <c r="AE80" s="43" t="str">
        <f t="shared" si="54"/>
        <v>Ja</v>
      </c>
      <c r="AF80" s="43" t="str">
        <f t="shared" si="54"/>
        <v>Ja</v>
      </c>
      <c r="AG80" s="43" t="str">
        <f t="shared" si="54"/>
        <v>Optie</v>
      </c>
      <c r="AH80" s="43" t="str">
        <f t="shared" si="54"/>
        <v>Ja</v>
      </c>
      <c r="AI80" s="43" t="str">
        <f t="shared" si="54"/>
        <v>Ja</v>
      </c>
      <c r="AJ80" s="43" t="str">
        <f t="shared" si="54"/>
        <v>Nvt</v>
      </c>
      <c r="AK80" s="43" t="str">
        <f t="shared" si="54"/>
        <v>Nvt</v>
      </c>
      <c r="AL80" s="129" t="s">
        <v>878</v>
      </c>
      <c r="AM80" s="43" t="str">
        <f t="shared" si="55"/>
        <v>Ja</v>
      </c>
      <c r="AN80" s="43" t="str">
        <f t="shared" si="55"/>
        <v>Ja</v>
      </c>
      <c r="AO80" s="43" t="str">
        <f t="shared" si="55"/>
        <v>Optie</v>
      </c>
      <c r="AP80" s="43" t="str">
        <f t="shared" si="55"/>
        <v>Ja</v>
      </c>
      <c r="AQ80" s="43" t="str">
        <f t="shared" si="55"/>
        <v>Ja</v>
      </c>
      <c r="AR80" s="43" t="str">
        <f t="shared" si="55"/>
        <v>Ja</v>
      </c>
      <c r="AS80" s="43" t="str">
        <f t="shared" si="55"/>
        <v>Nee</v>
      </c>
      <c r="AT80" s="43" t="str">
        <f t="shared" si="55"/>
        <v>Ja</v>
      </c>
      <c r="AU80" s="43" t="str">
        <f t="shared" si="55"/>
        <v>Nee</v>
      </c>
      <c r="AV80" s="43" t="str">
        <f t="shared" si="55"/>
        <v>Nee</v>
      </c>
      <c r="AW80" s="43" t="str">
        <f t="shared" si="56"/>
        <v>Ja</v>
      </c>
      <c r="AX80" s="43" t="str">
        <f t="shared" si="56"/>
        <v>Ja</v>
      </c>
      <c r="AY80" s="43" t="str">
        <f t="shared" si="56"/>
        <v>Ja</v>
      </c>
      <c r="AZ80" s="43" t="str">
        <f t="shared" si="56"/>
        <v>Ja</v>
      </c>
      <c r="BA80" s="43" t="str">
        <f t="shared" si="56"/>
        <v>Ja</v>
      </c>
      <c r="BB80" s="43" t="str">
        <f t="shared" si="56"/>
        <v>Ja</v>
      </c>
      <c r="BC80" s="43" t="str">
        <f t="shared" si="56"/>
        <v>Ja</v>
      </c>
      <c r="BD80" s="43" t="str">
        <f t="shared" si="56"/>
        <v>Optie</v>
      </c>
      <c r="BE80" s="43" t="str">
        <f t="shared" si="56"/>
        <v>Ja</v>
      </c>
      <c r="BF80" s="43" t="str">
        <f t="shared" si="56"/>
        <v>Ja</v>
      </c>
      <c r="BG80" s="43" t="str">
        <f t="shared" si="57"/>
        <v>Nee</v>
      </c>
      <c r="BH80" s="43" t="str">
        <f t="shared" si="57"/>
        <v>Ja</v>
      </c>
      <c r="BI80" s="43" t="str">
        <f t="shared" si="57"/>
        <v>Nee</v>
      </c>
      <c r="BJ80" s="43" t="str">
        <f t="shared" si="57"/>
        <v>Nvt</v>
      </c>
      <c r="BK80" s="43" t="str">
        <f t="shared" si="57"/>
        <v>Nvt</v>
      </c>
      <c r="BL80" s="43" t="str">
        <f t="shared" si="57"/>
        <v>Nvt</v>
      </c>
      <c r="BM80" s="43" t="str">
        <f t="shared" si="57"/>
        <v>Nvt</v>
      </c>
      <c r="BN80" s="43" t="str">
        <f t="shared" si="57"/>
        <v>Nvt</v>
      </c>
      <c r="BO80" s="43" t="str">
        <f t="shared" si="57"/>
        <v>Nvt</v>
      </c>
      <c r="BP80" s="43" t="str">
        <f t="shared" si="57"/>
        <v>Nvt</v>
      </c>
      <c r="BQ80" s="43" t="str">
        <f t="shared" si="58"/>
        <v>Nvt</v>
      </c>
      <c r="BR80" s="43" t="str">
        <f t="shared" si="58"/>
        <v>Nvt</v>
      </c>
      <c r="BS80" s="43" t="str">
        <f t="shared" si="58"/>
        <v>Nvt</v>
      </c>
      <c r="BT80" s="43" t="str">
        <f t="shared" si="58"/>
        <v>Nvt</v>
      </c>
      <c r="BU80" s="43" t="str">
        <f t="shared" si="58"/>
        <v>Nvt</v>
      </c>
      <c r="BV80" s="43" t="str">
        <f t="shared" si="58"/>
        <v>Nvt</v>
      </c>
      <c r="BW80" s="43" t="str">
        <f t="shared" si="58"/>
        <v>Nvt</v>
      </c>
      <c r="BX80" s="43" t="str">
        <f t="shared" si="58"/>
        <v>Nvt</v>
      </c>
      <c r="BY80" s="43" t="str">
        <f t="shared" si="58"/>
        <v>Nvt</v>
      </c>
      <c r="BZ80" s="43" t="str">
        <f t="shared" si="58"/>
        <v>Nvt</v>
      </c>
      <c r="CA80" s="43" t="str">
        <f t="shared" si="59"/>
        <v>Nvt</v>
      </c>
      <c r="CB80" s="43" t="str">
        <f t="shared" si="59"/>
        <v>Ja</v>
      </c>
      <c r="CC80" s="43" t="str">
        <f t="shared" si="59"/>
        <v>Ja</v>
      </c>
      <c r="CD80" s="43" t="str">
        <f t="shared" si="59"/>
        <v>Ja</v>
      </c>
      <c r="CE80" s="43" t="str">
        <f t="shared" si="59"/>
        <v>Optie</v>
      </c>
      <c r="CF80" s="43" t="str">
        <f t="shared" si="59"/>
        <v>Ja</v>
      </c>
      <c r="CG80" s="43" t="str">
        <f t="shared" si="59"/>
        <v>Ja</v>
      </c>
      <c r="CH80" s="43" t="str">
        <f t="shared" si="59"/>
        <v>Ja</v>
      </c>
      <c r="CI80" s="43" t="str">
        <f t="shared" si="59"/>
        <v>Ja</v>
      </c>
      <c r="CJ80" s="43" t="str">
        <f t="shared" si="59"/>
        <v>Ja</v>
      </c>
      <c r="CK80" s="43" t="str">
        <f t="shared" si="60"/>
        <v>Optie</v>
      </c>
      <c r="CL80" s="43" t="str">
        <f t="shared" si="60"/>
        <v>Ja</v>
      </c>
      <c r="CM80" s="43" t="str">
        <f t="shared" si="60"/>
        <v>Ja</v>
      </c>
      <c r="CN80" s="43" t="str">
        <f t="shared" si="60"/>
        <v>Ja</v>
      </c>
      <c r="CO80" s="43" t="str">
        <f t="shared" si="60"/>
        <v>Optie</v>
      </c>
      <c r="CP80" s="43" t="str">
        <f t="shared" si="60"/>
        <v>Nee</v>
      </c>
      <c r="CQ80" s="43" t="str">
        <f t="shared" si="60"/>
        <v>Nvt</v>
      </c>
      <c r="CR80" s="43" t="str">
        <f t="shared" si="60"/>
        <v>Nvt</v>
      </c>
      <c r="CS80" s="43" t="str">
        <f t="shared" si="60"/>
        <v>Nvt</v>
      </c>
      <c r="CT80" s="43" t="str">
        <f t="shared" si="60"/>
        <v>Nvt</v>
      </c>
      <c r="CU80" s="43" t="str">
        <f t="shared" si="61"/>
        <v>Ja</v>
      </c>
      <c r="CV80" s="43" t="str">
        <f t="shared" si="61"/>
        <v>Ja</v>
      </c>
      <c r="CW80" s="43" t="str">
        <f t="shared" si="61"/>
        <v>Ja</v>
      </c>
      <c r="CX80" s="43" t="str">
        <f t="shared" si="61"/>
        <v>Optie</v>
      </c>
      <c r="CY80" s="43" t="str">
        <f t="shared" si="61"/>
        <v>Ja</v>
      </c>
      <c r="CZ80" s="43" t="str">
        <f t="shared" si="61"/>
        <v>Ja</v>
      </c>
      <c r="DA80" s="43" t="str">
        <f t="shared" si="61"/>
        <v>Ja</v>
      </c>
      <c r="DB80" s="43" t="str">
        <f t="shared" si="61"/>
        <v>Optie</v>
      </c>
      <c r="DC80" s="43" t="str">
        <f t="shared" si="61"/>
        <v>Ja</v>
      </c>
      <c r="DD80" s="43" t="str">
        <f t="shared" si="61"/>
        <v>Ja</v>
      </c>
      <c r="DE80" s="43" t="str">
        <f t="shared" si="62"/>
        <v>Optie</v>
      </c>
      <c r="DF80" s="43" t="str">
        <f t="shared" si="62"/>
        <v>Ja</v>
      </c>
      <c r="DG80" s="43" t="str">
        <f t="shared" si="62"/>
        <v>Ja</v>
      </c>
      <c r="DH80" s="43" t="str">
        <f t="shared" si="62"/>
        <v>Ja</v>
      </c>
      <c r="DI80" s="43" t="str">
        <f t="shared" si="62"/>
        <v>Ja</v>
      </c>
      <c r="DJ80" s="43" t="str">
        <f t="shared" si="62"/>
        <v>Ja</v>
      </c>
      <c r="DK80" s="43" t="str">
        <f t="shared" si="62"/>
        <v>Optie</v>
      </c>
      <c r="DL80" s="43" t="str">
        <f t="shared" si="62"/>
        <v>Optie</v>
      </c>
      <c r="DM80" s="43" t="str">
        <f t="shared" si="62"/>
        <v>Optie</v>
      </c>
      <c r="DN80" s="43" t="str">
        <f t="shared" si="62"/>
        <v>Optie</v>
      </c>
      <c r="DO80" s="43" t="str">
        <f t="shared" si="63"/>
        <v>Nee</v>
      </c>
      <c r="DP80" s="43" t="str">
        <f t="shared" si="63"/>
        <v>Optie</v>
      </c>
      <c r="DQ80" s="43" t="str">
        <f t="shared" si="63"/>
        <v>Ja</v>
      </c>
      <c r="DR80" s="43" t="str">
        <f t="shared" si="63"/>
        <v>Ja</v>
      </c>
      <c r="DS80" s="43" t="str">
        <f t="shared" si="63"/>
        <v>Ja</v>
      </c>
      <c r="DT80" s="43" t="str">
        <f t="shared" si="63"/>
        <v>Ja</v>
      </c>
      <c r="DU80" s="43" t="str">
        <f t="shared" si="63"/>
        <v>Optie</v>
      </c>
      <c r="DV80" s="43" t="str">
        <f t="shared" si="63"/>
        <v>Ja</v>
      </c>
      <c r="DW80" s="43" t="str">
        <f t="shared" si="63"/>
        <v>Ja</v>
      </c>
      <c r="DX80" s="43" t="str">
        <f t="shared" si="63"/>
        <v>Ja</v>
      </c>
      <c r="DY80" s="43" t="str">
        <f t="shared" si="64"/>
        <v>Ja</v>
      </c>
      <c r="DZ80" s="43" t="str">
        <f t="shared" si="64"/>
        <v>Ja</v>
      </c>
      <c r="EA80" s="43" t="str">
        <f t="shared" si="64"/>
        <v>Ja</v>
      </c>
      <c r="EB80" s="43" t="str">
        <f t="shared" si="64"/>
        <v>Ja</v>
      </c>
      <c r="EC80" s="43" t="str">
        <f t="shared" si="64"/>
        <v>Ja</v>
      </c>
      <c r="ED80" s="43" t="str">
        <f t="shared" si="64"/>
        <v>Nee</v>
      </c>
    </row>
    <row r="81" spans="1:134" x14ac:dyDescent="0.3">
      <c r="A81" s="45"/>
      <c r="B81" s="47" t="s">
        <v>572</v>
      </c>
      <c r="C81" s="47" t="s">
        <v>502</v>
      </c>
      <c r="D81" s="45" t="s">
        <v>329</v>
      </c>
      <c r="E81" s="45" t="s">
        <v>330</v>
      </c>
      <c r="F81" s="45" t="s">
        <v>433</v>
      </c>
      <c r="G81" s="43" t="s">
        <v>495</v>
      </c>
      <c r="H81" s="43" t="s">
        <v>497</v>
      </c>
      <c r="I81" s="119" t="s">
        <v>496</v>
      </c>
      <c r="J81" s="119" t="s">
        <v>831</v>
      </c>
      <c r="K81" s="119" t="s">
        <v>853</v>
      </c>
      <c r="L81" s="50">
        <v>17</v>
      </c>
      <c r="M81" s="119"/>
      <c r="N81" s="119"/>
      <c r="O81" s="119"/>
      <c r="P81" s="129" t="s">
        <v>507</v>
      </c>
      <c r="Q81" s="43" t="str">
        <f t="shared" si="53"/>
        <v>Ja</v>
      </c>
      <c r="R81" s="43" t="str">
        <f t="shared" si="53"/>
        <v>Ja</v>
      </c>
      <c r="S81" s="43" t="str">
        <f t="shared" si="53"/>
        <v>Optie</v>
      </c>
      <c r="T81" s="43" t="str">
        <f t="shared" si="53"/>
        <v>Ja</v>
      </c>
      <c r="U81" s="43" t="str">
        <f t="shared" si="53"/>
        <v>Ja</v>
      </c>
      <c r="V81" s="43" t="str">
        <f t="shared" si="53"/>
        <v>Ja</v>
      </c>
      <c r="W81" s="43" t="str">
        <f t="shared" si="53"/>
        <v>Nee</v>
      </c>
      <c r="X81" s="43" t="str">
        <f t="shared" si="53"/>
        <v>Ja</v>
      </c>
      <c r="Y81" s="43" t="str">
        <f t="shared" si="53"/>
        <v>Nee</v>
      </c>
      <c r="Z81" s="43" t="str">
        <f t="shared" si="53"/>
        <v>Nee</v>
      </c>
      <c r="AA81" s="43" t="str">
        <f t="shared" si="54"/>
        <v>Optie</v>
      </c>
      <c r="AB81" s="43" t="str">
        <f t="shared" si="54"/>
        <v>Ja</v>
      </c>
      <c r="AC81" s="43" t="str">
        <f t="shared" si="54"/>
        <v>Ja</v>
      </c>
      <c r="AD81" s="43" t="str">
        <f t="shared" si="54"/>
        <v>Nee</v>
      </c>
      <c r="AE81" s="43" t="str">
        <f t="shared" si="54"/>
        <v>Ja</v>
      </c>
      <c r="AF81" s="43" t="str">
        <f t="shared" si="54"/>
        <v>Ja</v>
      </c>
      <c r="AG81" s="43" t="str">
        <f t="shared" si="54"/>
        <v>Optie</v>
      </c>
      <c r="AH81" s="43" t="str">
        <f t="shared" si="54"/>
        <v>Ja</v>
      </c>
      <c r="AI81" s="43" t="str">
        <f t="shared" si="54"/>
        <v>Ja</v>
      </c>
      <c r="AJ81" s="43" t="str">
        <f t="shared" si="54"/>
        <v>Nvt</v>
      </c>
      <c r="AK81" s="43" t="str">
        <f t="shared" si="54"/>
        <v>Nvt</v>
      </c>
      <c r="AL81" s="129" t="s">
        <v>878</v>
      </c>
      <c r="AM81" s="43" t="str">
        <f t="shared" si="55"/>
        <v>Ja</v>
      </c>
      <c r="AN81" s="43" t="str">
        <f t="shared" si="55"/>
        <v>Ja</v>
      </c>
      <c r="AO81" s="43" t="str">
        <f t="shared" si="55"/>
        <v>Optie</v>
      </c>
      <c r="AP81" s="43" t="str">
        <f t="shared" si="55"/>
        <v>Ja</v>
      </c>
      <c r="AQ81" s="43" t="str">
        <f t="shared" si="55"/>
        <v>Ja</v>
      </c>
      <c r="AR81" s="43" t="str">
        <f t="shared" si="55"/>
        <v>Ja</v>
      </c>
      <c r="AS81" s="43" t="str">
        <f t="shared" si="55"/>
        <v>Nee</v>
      </c>
      <c r="AT81" s="43" t="str">
        <f t="shared" si="55"/>
        <v>Ja</v>
      </c>
      <c r="AU81" s="43" t="str">
        <f t="shared" si="55"/>
        <v>Nee</v>
      </c>
      <c r="AV81" s="43" t="str">
        <f t="shared" si="55"/>
        <v>Nee</v>
      </c>
      <c r="AW81" s="43" t="str">
        <f t="shared" si="56"/>
        <v>Ja</v>
      </c>
      <c r="AX81" s="43" t="str">
        <f t="shared" si="56"/>
        <v>Ja</v>
      </c>
      <c r="AY81" s="43" t="str">
        <f t="shared" si="56"/>
        <v>Ja</v>
      </c>
      <c r="AZ81" s="43" t="str">
        <f t="shared" si="56"/>
        <v>Ja</v>
      </c>
      <c r="BA81" s="43" t="str">
        <f t="shared" si="56"/>
        <v>Ja</v>
      </c>
      <c r="BB81" s="43" t="str">
        <f t="shared" si="56"/>
        <v>Ja</v>
      </c>
      <c r="BC81" s="43" t="str">
        <f t="shared" si="56"/>
        <v>Ja</v>
      </c>
      <c r="BD81" s="43" t="str">
        <f t="shared" si="56"/>
        <v>Optie</v>
      </c>
      <c r="BE81" s="43" t="str">
        <f t="shared" si="56"/>
        <v>Ja</v>
      </c>
      <c r="BF81" s="43" t="str">
        <f t="shared" si="56"/>
        <v>Ja</v>
      </c>
      <c r="BG81" s="43" t="str">
        <f t="shared" si="57"/>
        <v>Nee</v>
      </c>
      <c r="BH81" s="43" t="str">
        <f t="shared" si="57"/>
        <v>Ja</v>
      </c>
      <c r="BI81" s="43" t="str">
        <f t="shared" si="57"/>
        <v>Nee</v>
      </c>
      <c r="BJ81" s="43" t="str">
        <f t="shared" si="57"/>
        <v>Nvt</v>
      </c>
      <c r="BK81" s="43" t="str">
        <f t="shared" si="57"/>
        <v>Nvt</v>
      </c>
      <c r="BL81" s="43" t="str">
        <f t="shared" si="57"/>
        <v>Nvt</v>
      </c>
      <c r="BM81" s="43" t="str">
        <f t="shared" si="57"/>
        <v>Nvt</v>
      </c>
      <c r="BN81" s="43" t="str">
        <f t="shared" si="57"/>
        <v>Nvt</v>
      </c>
      <c r="BO81" s="43" t="str">
        <f t="shared" si="57"/>
        <v>Nvt</v>
      </c>
      <c r="BP81" s="43" t="str">
        <f t="shared" si="57"/>
        <v>Nvt</v>
      </c>
      <c r="BQ81" s="43" t="str">
        <f t="shared" si="58"/>
        <v>Nvt</v>
      </c>
      <c r="BR81" s="43" t="str">
        <f t="shared" si="58"/>
        <v>Nvt</v>
      </c>
      <c r="BS81" s="43" t="str">
        <f t="shared" si="58"/>
        <v>Nvt</v>
      </c>
      <c r="BT81" s="43" t="str">
        <f t="shared" si="58"/>
        <v>Nvt</v>
      </c>
      <c r="BU81" s="43" t="str">
        <f t="shared" si="58"/>
        <v>Nvt</v>
      </c>
      <c r="BV81" s="43" t="str">
        <f t="shared" si="58"/>
        <v>Nvt</v>
      </c>
      <c r="BW81" s="43" t="str">
        <f t="shared" si="58"/>
        <v>Nvt</v>
      </c>
      <c r="BX81" s="43" t="str">
        <f t="shared" si="58"/>
        <v>Nvt</v>
      </c>
      <c r="BY81" s="43" t="str">
        <f t="shared" si="58"/>
        <v>Nvt</v>
      </c>
      <c r="BZ81" s="43" t="str">
        <f t="shared" si="58"/>
        <v>Nvt</v>
      </c>
      <c r="CA81" s="43" t="str">
        <f t="shared" si="59"/>
        <v>Nvt</v>
      </c>
      <c r="CB81" s="43" t="str">
        <f t="shared" si="59"/>
        <v>Ja</v>
      </c>
      <c r="CC81" s="43" t="str">
        <f t="shared" si="59"/>
        <v>Ja</v>
      </c>
      <c r="CD81" s="43" t="str">
        <f t="shared" si="59"/>
        <v>Ja</v>
      </c>
      <c r="CE81" s="43" t="str">
        <f t="shared" si="59"/>
        <v>Optie</v>
      </c>
      <c r="CF81" s="43" t="str">
        <f t="shared" si="59"/>
        <v>Ja</v>
      </c>
      <c r="CG81" s="43" t="str">
        <f t="shared" si="59"/>
        <v>Ja</v>
      </c>
      <c r="CH81" s="43" t="str">
        <f t="shared" si="59"/>
        <v>Ja</v>
      </c>
      <c r="CI81" s="43" t="str">
        <f t="shared" si="59"/>
        <v>Ja</v>
      </c>
      <c r="CJ81" s="43" t="str">
        <f t="shared" si="59"/>
        <v>Ja</v>
      </c>
      <c r="CK81" s="43" t="str">
        <f t="shared" si="60"/>
        <v>Optie</v>
      </c>
      <c r="CL81" s="43" t="str">
        <f t="shared" si="60"/>
        <v>Ja</v>
      </c>
      <c r="CM81" s="43" t="str">
        <f t="shared" si="60"/>
        <v>Ja</v>
      </c>
      <c r="CN81" s="43" t="str">
        <f t="shared" si="60"/>
        <v>Ja</v>
      </c>
      <c r="CO81" s="43" t="str">
        <f t="shared" si="60"/>
        <v>Optie</v>
      </c>
      <c r="CP81" s="43" t="str">
        <f t="shared" si="60"/>
        <v>Nee</v>
      </c>
      <c r="CQ81" s="43" t="str">
        <f t="shared" si="60"/>
        <v>Nvt</v>
      </c>
      <c r="CR81" s="43" t="str">
        <f t="shared" si="60"/>
        <v>Nvt</v>
      </c>
      <c r="CS81" s="43" t="str">
        <f t="shared" si="60"/>
        <v>Nvt</v>
      </c>
      <c r="CT81" s="43" t="str">
        <f t="shared" si="60"/>
        <v>Nvt</v>
      </c>
      <c r="CU81" s="43" t="str">
        <f t="shared" si="61"/>
        <v>Ja</v>
      </c>
      <c r="CV81" s="43" t="str">
        <f t="shared" si="61"/>
        <v>Ja</v>
      </c>
      <c r="CW81" s="43" t="str">
        <f t="shared" si="61"/>
        <v>Ja</v>
      </c>
      <c r="CX81" s="43" t="str">
        <f t="shared" si="61"/>
        <v>Optie</v>
      </c>
      <c r="CY81" s="43" t="str">
        <f t="shared" si="61"/>
        <v>Ja</v>
      </c>
      <c r="CZ81" s="43" t="str">
        <f t="shared" si="61"/>
        <v>Ja</v>
      </c>
      <c r="DA81" s="43" t="str">
        <f t="shared" si="61"/>
        <v>Ja</v>
      </c>
      <c r="DB81" s="43" t="str">
        <f t="shared" si="61"/>
        <v>Optie</v>
      </c>
      <c r="DC81" s="43" t="str">
        <f t="shared" si="61"/>
        <v>Ja</v>
      </c>
      <c r="DD81" s="43" t="str">
        <f t="shared" si="61"/>
        <v>Ja</v>
      </c>
      <c r="DE81" s="43" t="str">
        <f t="shared" si="62"/>
        <v>Optie</v>
      </c>
      <c r="DF81" s="43" t="str">
        <f t="shared" si="62"/>
        <v>Ja</v>
      </c>
      <c r="DG81" s="43" t="str">
        <f t="shared" si="62"/>
        <v>Ja</v>
      </c>
      <c r="DH81" s="43" t="str">
        <f t="shared" si="62"/>
        <v>Ja</v>
      </c>
      <c r="DI81" s="43" t="str">
        <f t="shared" si="62"/>
        <v>Ja</v>
      </c>
      <c r="DJ81" s="43" t="str">
        <f t="shared" si="62"/>
        <v>Ja</v>
      </c>
      <c r="DK81" s="43" t="str">
        <f t="shared" si="62"/>
        <v>Optie</v>
      </c>
      <c r="DL81" s="43" t="str">
        <f t="shared" si="62"/>
        <v>Optie</v>
      </c>
      <c r="DM81" s="43" t="str">
        <f t="shared" si="62"/>
        <v>Optie</v>
      </c>
      <c r="DN81" s="43" t="str">
        <f t="shared" si="62"/>
        <v>Optie</v>
      </c>
      <c r="DO81" s="43" t="str">
        <f t="shared" si="63"/>
        <v>Nee</v>
      </c>
      <c r="DP81" s="43" t="str">
        <f t="shared" si="63"/>
        <v>Optie</v>
      </c>
      <c r="DQ81" s="43" t="str">
        <f t="shared" si="63"/>
        <v>Ja</v>
      </c>
      <c r="DR81" s="43" t="str">
        <f t="shared" si="63"/>
        <v>Ja</v>
      </c>
      <c r="DS81" s="43" t="str">
        <f t="shared" si="63"/>
        <v>Ja</v>
      </c>
      <c r="DT81" s="43" t="str">
        <f t="shared" si="63"/>
        <v>Ja</v>
      </c>
      <c r="DU81" s="43" t="str">
        <f t="shared" si="63"/>
        <v>Optie</v>
      </c>
      <c r="DV81" s="43" t="str">
        <f t="shared" si="63"/>
        <v>Ja</v>
      </c>
      <c r="DW81" s="43" t="str">
        <f t="shared" si="63"/>
        <v>Ja</v>
      </c>
      <c r="DX81" s="43" t="str">
        <f t="shared" si="63"/>
        <v>Ja</v>
      </c>
      <c r="DY81" s="43" t="str">
        <f t="shared" si="64"/>
        <v>Ja</v>
      </c>
      <c r="DZ81" s="43" t="str">
        <f t="shared" si="64"/>
        <v>Ja</v>
      </c>
      <c r="EA81" s="43" t="str">
        <f t="shared" si="64"/>
        <v>Ja</v>
      </c>
      <c r="EB81" s="43" t="str">
        <f t="shared" si="64"/>
        <v>Ja</v>
      </c>
      <c r="EC81" s="43" t="str">
        <f t="shared" si="64"/>
        <v>Ja</v>
      </c>
      <c r="ED81" s="43" t="str">
        <f t="shared" si="64"/>
        <v>Nee</v>
      </c>
    </row>
    <row r="82" spans="1:134" x14ac:dyDescent="0.3">
      <c r="A82" s="45"/>
      <c r="B82" s="47" t="s">
        <v>572</v>
      </c>
      <c r="C82" s="47" t="s">
        <v>502</v>
      </c>
      <c r="D82" s="45" t="s">
        <v>329</v>
      </c>
      <c r="E82" s="45" t="s">
        <v>337</v>
      </c>
      <c r="F82" s="45" t="s">
        <v>433</v>
      </c>
      <c r="G82" s="43" t="s">
        <v>495</v>
      </c>
      <c r="H82" s="43" t="s">
        <v>497</v>
      </c>
      <c r="I82" s="119" t="s">
        <v>496</v>
      </c>
      <c r="J82" s="119" t="s">
        <v>833</v>
      </c>
      <c r="K82" s="119" t="s">
        <v>854</v>
      </c>
      <c r="L82" s="50">
        <v>25</v>
      </c>
      <c r="M82" s="119"/>
      <c r="N82" s="119"/>
      <c r="O82" s="119"/>
      <c r="P82" s="129" t="s">
        <v>507</v>
      </c>
      <c r="Q82" s="43" t="str">
        <f t="shared" si="53"/>
        <v>Ja</v>
      </c>
      <c r="R82" s="43" t="str">
        <f t="shared" si="53"/>
        <v>Ja</v>
      </c>
      <c r="S82" s="43" t="str">
        <f t="shared" si="53"/>
        <v>Optie</v>
      </c>
      <c r="T82" s="43" t="str">
        <f t="shared" si="53"/>
        <v>Ja</v>
      </c>
      <c r="U82" s="43" t="str">
        <f t="shared" si="53"/>
        <v>Ja</v>
      </c>
      <c r="V82" s="43" t="str">
        <f t="shared" si="53"/>
        <v>Ja</v>
      </c>
      <c r="W82" s="43" t="str">
        <f t="shared" si="53"/>
        <v>Nee</v>
      </c>
      <c r="X82" s="43" t="str">
        <f t="shared" si="53"/>
        <v>Ja</v>
      </c>
      <c r="Y82" s="43" t="str">
        <f t="shared" si="53"/>
        <v>Nee</v>
      </c>
      <c r="Z82" s="43" t="str">
        <f t="shared" si="53"/>
        <v>Nee</v>
      </c>
      <c r="AA82" s="43" t="str">
        <f t="shared" si="54"/>
        <v>Optie</v>
      </c>
      <c r="AB82" s="43" t="str">
        <f t="shared" si="54"/>
        <v>Ja</v>
      </c>
      <c r="AC82" s="43" t="str">
        <f t="shared" si="54"/>
        <v>Ja</v>
      </c>
      <c r="AD82" s="43" t="str">
        <f t="shared" si="54"/>
        <v>Nee</v>
      </c>
      <c r="AE82" s="43" t="str">
        <f t="shared" si="54"/>
        <v>Ja</v>
      </c>
      <c r="AF82" s="43" t="str">
        <f t="shared" si="54"/>
        <v>Ja</v>
      </c>
      <c r="AG82" s="43" t="str">
        <f t="shared" si="54"/>
        <v>Optie</v>
      </c>
      <c r="AH82" s="43" t="str">
        <f t="shared" si="54"/>
        <v>Ja</v>
      </c>
      <c r="AI82" s="43" t="str">
        <f t="shared" si="54"/>
        <v>Ja</v>
      </c>
      <c r="AJ82" s="43" t="str">
        <f t="shared" si="54"/>
        <v>Nvt</v>
      </c>
      <c r="AK82" s="43" t="str">
        <f t="shared" si="54"/>
        <v>Nvt</v>
      </c>
      <c r="AL82" s="129" t="s">
        <v>878</v>
      </c>
      <c r="AM82" s="43" t="str">
        <f t="shared" si="55"/>
        <v>Ja</v>
      </c>
      <c r="AN82" s="43" t="str">
        <f t="shared" si="55"/>
        <v>Ja</v>
      </c>
      <c r="AO82" s="43" t="str">
        <f t="shared" si="55"/>
        <v>Optie</v>
      </c>
      <c r="AP82" s="43" t="str">
        <f t="shared" si="55"/>
        <v>Ja</v>
      </c>
      <c r="AQ82" s="43" t="str">
        <f t="shared" si="55"/>
        <v>Ja</v>
      </c>
      <c r="AR82" s="43" t="str">
        <f t="shared" si="55"/>
        <v>Ja</v>
      </c>
      <c r="AS82" s="43" t="str">
        <f t="shared" si="55"/>
        <v>Nee</v>
      </c>
      <c r="AT82" s="43" t="str">
        <f t="shared" si="55"/>
        <v>Ja</v>
      </c>
      <c r="AU82" s="43" t="str">
        <f t="shared" si="55"/>
        <v>Nee</v>
      </c>
      <c r="AV82" s="43" t="str">
        <f t="shared" si="55"/>
        <v>Nee</v>
      </c>
      <c r="AW82" s="43" t="str">
        <f t="shared" si="56"/>
        <v>Ja</v>
      </c>
      <c r="AX82" s="43" t="str">
        <f t="shared" si="56"/>
        <v>Ja</v>
      </c>
      <c r="AY82" s="43" t="str">
        <f t="shared" si="56"/>
        <v>Ja</v>
      </c>
      <c r="AZ82" s="43" t="str">
        <f t="shared" si="56"/>
        <v>Ja</v>
      </c>
      <c r="BA82" s="43" t="str">
        <f t="shared" si="56"/>
        <v>Ja</v>
      </c>
      <c r="BB82" s="43" t="str">
        <f t="shared" si="56"/>
        <v>Ja</v>
      </c>
      <c r="BC82" s="43" t="str">
        <f t="shared" si="56"/>
        <v>Ja</v>
      </c>
      <c r="BD82" s="43" t="str">
        <f t="shared" si="56"/>
        <v>Optie</v>
      </c>
      <c r="BE82" s="43" t="str">
        <f t="shared" si="56"/>
        <v>Ja</v>
      </c>
      <c r="BF82" s="43" t="str">
        <f t="shared" si="56"/>
        <v>Ja</v>
      </c>
      <c r="BG82" s="43" t="str">
        <f t="shared" si="57"/>
        <v>Nee</v>
      </c>
      <c r="BH82" s="43" t="str">
        <f t="shared" si="57"/>
        <v>Ja</v>
      </c>
      <c r="BI82" s="43" t="str">
        <f t="shared" si="57"/>
        <v>Nee</v>
      </c>
      <c r="BJ82" s="43" t="str">
        <f t="shared" si="57"/>
        <v>Nvt</v>
      </c>
      <c r="BK82" s="43" t="str">
        <f t="shared" si="57"/>
        <v>Nvt</v>
      </c>
      <c r="BL82" s="43" t="str">
        <f t="shared" si="57"/>
        <v>Nvt</v>
      </c>
      <c r="BM82" s="43" t="str">
        <f t="shared" si="57"/>
        <v>Nvt</v>
      </c>
      <c r="BN82" s="43" t="str">
        <f t="shared" si="57"/>
        <v>Nvt</v>
      </c>
      <c r="BO82" s="43" t="str">
        <f t="shared" si="57"/>
        <v>Nvt</v>
      </c>
      <c r="BP82" s="43" t="str">
        <f t="shared" si="57"/>
        <v>Nvt</v>
      </c>
      <c r="BQ82" s="43" t="str">
        <f t="shared" si="58"/>
        <v>Nvt</v>
      </c>
      <c r="BR82" s="43" t="str">
        <f t="shared" si="58"/>
        <v>Nvt</v>
      </c>
      <c r="BS82" s="43" t="str">
        <f t="shared" si="58"/>
        <v>Nvt</v>
      </c>
      <c r="BT82" s="43" t="str">
        <f t="shared" si="58"/>
        <v>Nvt</v>
      </c>
      <c r="BU82" s="43" t="str">
        <f t="shared" si="58"/>
        <v>Nvt</v>
      </c>
      <c r="BV82" s="43" t="str">
        <f t="shared" si="58"/>
        <v>Nvt</v>
      </c>
      <c r="BW82" s="43" t="str">
        <f t="shared" si="58"/>
        <v>Nvt</v>
      </c>
      <c r="BX82" s="43" t="str">
        <f t="shared" si="58"/>
        <v>Nvt</v>
      </c>
      <c r="BY82" s="43" t="str">
        <f t="shared" si="58"/>
        <v>Nvt</v>
      </c>
      <c r="BZ82" s="43" t="str">
        <f t="shared" si="58"/>
        <v>Nvt</v>
      </c>
      <c r="CA82" s="43" t="str">
        <f t="shared" si="59"/>
        <v>Nvt</v>
      </c>
      <c r="CB82" s="43" t="str">
        <f t="shared" si="59"/>
        <v>Ja</v>
      </c>
      <c r="CC82" s="43" t="str">
        <f t="shared" si="59"/>
        <v>Ja</v>
      </c>
      <c r="CD82" s="43" t="str">
        <f t="shared" si="59"/>
        <v>Ja</v>
      </c>
      <c r="CE82" s="43" t="str">
        <f t="shared" si="59"/>
        <v>Optie</v>
      </c>
      <c r="CF82" s="43" t="str">
        <f t="shared" si="59"/>
        <v>Ja</v>
      </c>
      <c r="CG82" s="43" t="str">
        <f t="shared" si="59"/>
        <v>Ja</v>
      </c>
      <c r="CH82" s="43" t="str">
        <f t="shared" si="59"/>
        <v>Ja</v>
      </c>
      <c r="CI82" s="43" t="str">
        <f t="shared" si="59"/>
        <v>Ja</v>
      </c>
      <c r="CJ82" s="43" t="str">
        <f t="shared" si="59"/>
        <v>Ja</v>
      </c>
      <c r="CK82" s="43" t="str">
        <f t="shared" si="60"/>
        <v>Optie</v>
      </c>
      <c r="CL82" s="43" t="str">
        <f t="shared" si="60"/>
        <v>Ja</v>
      </c>
      <c r="CM82" s="43" t="str">
        <f t="shared" si="60"/>
        <v>Ja</v>
      </c>
      <c r="CN82" s="43" t="str">
        <f t="shared" si="60"/>
        <v>Ja</v>
      </c>
      <c r="CO82" s="43" t="str">
        <f t="shared" si="60"/>
        <v>Optie</v>
      </c>
      <c r="CP82" s="43" t="str">
        <f t="shared" si="60"/>
        <v>Nee</v>
      </c>
      <c r="CQ82" s="43" t="str">
        <f t="shared" si="60"/>
        <v>Nvt</v>
      </c>
      <c r="CR82" s="43" t="str">
        <f t="shared" si="60"/>
        <v>Nvt</v>
      </c>
      <c r="CS82" s="43" t="str">
        <f t="shared" si="60"/>
        <v>Nvt</v>
      </c>
      <c r="CT82" s="43" t="str">
        <f t="shared" si="60"/>
        <v>Nvt</v>
      </c>
      <c r="CU82" s="43" t="str">
        <f t="shared" si="61"/>
        <v>Ja</v>
      </c>
      <c r="CV82" s="43" t="str">
        <f t="shared" si="61"/>
        <v>Ja</v>
      </c>
      <c r="CW82" s="43" t="str">
        <f t="shared" si="61"/>
        <v>Ja</v>
      </c>
      <c r="CX82" s="43" t="str">
        <f t="shared" si="61"/>
        <v>Optie</v>
      </c>
      <c r="CY82" s="43" t="str">
        <f t="shared" si="61"/>
        <v>Ja</v>
      </c>
      <c r="CZ82" s="43" t="str">
        <f t="shared" si="61"/>
        <v>Ja</v>
      </c>
      <c r="DA82" s="43" t="str">
        <f t="shared" si="61"/>
        <v>Ja</v>
      </c>
      <c r="DB82" s="43" t="str">
        <f t="shared" si="61"/>
        <v>Optie</v>
      </c>
      <c r="DC82" s="43" t="str">
        <f t="shared" si="61"/>
        <v>Ja</v>
      </c>
      <c r="DD82" s="43" t="str">
        <f t="shared" si="61"/>
        <v>Ja</v>
      </c>
      <c r="DE82" s="43" t="str">
        <f t="shared" si="62"/>
        <v>Optie</v>
      </c>
      <c r="DF82" s="43" t="str">
        <f t="shared" si="62"/>
        <v>Ja</v>
      </c>
      <c r="DG82" s="43" t="str">
        <f t="shared" si="62"/>
        <v>Ja</v>
      </c>
      <c r="DH82" s="43" t="str">
        <f t="shared" si="62"/>
        <v>Ja</v>
      </c>
      <c r="DI82" s="43" t="str">
        <f t="shared" si="62"/>
        <v>Ja</v>
      </c>
      <c r="DJ82" s="43" t="str">
        <f t="shared" si="62"/>
        <v>Ja</v>
      </c>
      <c r="DK82" s="43" t="str">
        <f t="shared" si="62"/>
        <v>Optie</v>
      </c>
      <c r="DL82" s="43" t="str">
        <f t="shared" si="62"/>
        <v>Optie</v>
      </c>
      <c r="DM82" s="43" t="str">
        <f t="shared" si="62"/>
        <v>Optie</v>
      </c>
      <c r="DN82" s="43" t="str">
        <f t="shared" si="62"/>
        <v>Optie</v>
      </c>
      <c r="DO82" s="43" t="str">
        <f t="shared" si="63"/>
        <v>Nee</v>
      </c>
      <c r="DP82" s="43" t="str">
        <f t="shared" si="63"/>
        <v>Optie</v>
      </c>
      <c r="DQ82" s="43" t="str">
        <f t="shared" si="63"/>
        <v>Ja</v>
      </c>
      <c r="DR82" s="43" t="str">
        <f t="shared" si="63"/>
        <v>Ja</v>
      </c>
      <c r="DS82" s="43" t="str">
        <f t="shared" si="63"/>
        <v>Ja</v>
      </c>
      <c r="DT82" s="43" t="str">
        <f t="shared" si="63"/>
        <v>Ja</v>
      </c>
      <c r="DU82" s="43" t="str">
        <f t="shared" si="63"/>
        <v>Optie</v>
      </c>
      <c r="DV82" s="43" t="str">
        <f t="shared" si="63"/>
        <v>Ja</v>
      </c>
      <c r="DW82" s="43" t="str">
        <f t="shared" si="63"/>
        <v>Ja</v>
      </c>
      <c r="DX82" s="43" t="str">
        <f t="shared" si="63"/>
        <v>Ja</v>
      </c>
      <c r="DY82" s="43" t="str">
        <f t="shared" si="64"/>
        <v>Ja</v>
      </c>
      <c r="DZ82" s="43" t="str">
        <f t="shared" si="64"/>
        <v>Ja</v>
      </c>
      <c r="EA82" s="43" t="str">
        <f t="shared" si="64"/>
        <v>Ja</v>
      </c>
      <c r="EB82" s="43" t="str">
        <f t="shared" si="64"/>
        <v>Ja</v>
      </c>
      <c r="EC82" s="43" t="str">
        <f t="shared" si="64"/>
        <v>Ja</v>
      </c>
      <c r="ED82" s="43" t="str">
        <f t="shared" si="64"/>
        <v>Nee</v>
      </c>
    </row>
    <row r="83" spans="1:134" x14ac:dyDescent="0.3">
      <c r="A83" s="45"/>
      <c r="B83" s="47" t="s">
        <v>573</v>
      </c>
      <c r="C83" s="47" t="s">
        <v>502</v>
      </c>
      <c r="D83" s="45" t="s">
        <v>329</v>
      </c>
      <c r="E83" s="45" t="s">
        <v>329</v>
      </c>
      <c r="F83" s="45" t="s">
        <v>433</v>
      </c>
      <c r="G83" s="43" t="s">
        <v>495</v>
      </c>
      <c r="H83" s="43" t="s">
        <v>497</v>
      </c>
      <c r="I83" s="119" t="s">
        <v>498</v>
      </c>
      <c r="J83" s="119" t="s">
        <v>829</v>
      </c>
      <c r="K83" s="119" t="s">
        <v>852</v>
      </c>
      <c r="L83" s="50">
        <v>9</v>
      </c>
      <c r="M83" s="119"/>
      <c r="N83" s="119"/>
      <c r="O83" s="119"/>
      <c r="P83" s="129" t="s">
        <v>507</v>
      </c>
      <c r="Q83" s="43" t="str">
        <f t="shared" si="53"/>
        <v>Ja</v>
      </c>
      <c r="R83" s="43" t="str">
        <f t="shared" si="53"/>
        <v>Ja</v>
      </c>
      <c r="S83" s="43" t="str">
        <f t="shared" si="53"/>
        <v>Optie</v>
      </c>
      <c r="T83" s="43" t="str">
        <f t="shared" si="53"/>
        <v>Ja</v>
      </c>
      <c r="U83" s="43" t="str">
        <f t="shared" si="53"/>
        <v>Ja</v>
      </c>
      <c r="V83" s="43" t="str">
        <f t="shared" si="53"/>
        <v>Ja</v>
      </c>
      <c r="W83" s="43" t="str">
        <f t="shared" si="53"/>
        <v>Nee</v>
      </c>
      <c r="X83" s="43" t="str">
        <f t="shared" si="53"/>
        <v>Ja</v>
      </c>
      <c r="Y83" s="43" t="str">
        <f t="shared" si="53"/>
        <v>Nee</v>
      </c>
      <c r="Z83" s="43" t="str">
        <f t="shared" si="53"/>
        <v>Nee</v>
      </c>
      <c r="AA83" s="43" t="str">
        <f t="shared" si="54"/>
        <v>Optie</v>
      </c>
      <c r="AB83" s="43" t="str">
        <f t="shared" si="54"/>
        <v>Ja</v>
      </c>
      <c r="AC83" s="43" t="str">
        <f t="shared" si="54"/>
        <v>Ja</v>
      </c>
      <c r="AD83" s="43" t="str">
        <f t="shared" si="54"/>
        <v>Nee</v>
      </c>
      <c r="AE83" s="43" t="str">
        <f t="shared" si="54"/>
        <v>Ja</v>
      </c>
      <c r="AF83" s="43" t="str">
        <f t="shared" si="54"/>
        <v>Ja</v>
      </c>
      <c r="AG83" s="43" t="str">
        <f t="shared" si="54"/>
        <v>Optie</v>
      </c>
      <c r="AH83" s="43" t="str">
        <f t="shared" si="54"/>
        <v>Ja</v>
      </c>
      <c r="AI83" s="43" t="str">
        <f t="shared" si="54"/>
        <v>Ja</v>
      </c>
      <c r="AJ83" s="43" t="str">
        <f t="shared" si="54"/>
        <v>Nvt</v>
      </c>
      <c r="AK83" s="43" t="str">
        <f t="shared" si="54"/>
        <v>Nvt</v>
      </c>
      <c r="AL83" s="129" t="s">
        <v>878</v>
      </c>
      <c r="AM83" s="43" t="str">
        <f t="shared" si="55"/>
        <v>Ja</v>
      </c>
      <c r="AN83" s="43" t="str">
        <f t="shared" si="55"/>
        <v>Ja</v>
      </c>
      <c r="AO83" s="43" t="str">
        <f t="shared" si="55"/>
        <v>Optie</v>
      </c>
      <c r="AP83" s="43" t="str">
        <f t="shared" si="55"/>
        <v>Ja</v>
      </c>
      <c r="AQ83" s="43" t="str">
        <f t="shared" si="55"/>
        <v>Ja</v>
      </c>
      <c r="AR83" s="43" t="str">
        <f t="shared" si="55"/>
        <v>Ja</v>
      </c>
      <c r="AS83" s="43" t="str">
        <f t="shared" si="55"/>
        <v>Nee</v>
      </c>
      <c r="AT83" s="43" t="str">
        <f t="shared" si="55"/>
        <v>Ja</v>
      </c>
      <c r="AU83" s="43" t="str">
        <f t="shared" si="55"/>
        <v>Nee</v>
      </c>
      <c r="AV83" s="43" t="str">
        <f t="shared" si="55"/>
        <v>Nee</v>
      </c>
      <c r="AW83" s="43" t="str">
        <f t="shared" si="56"/>
        <v>Ja</v>
      </c>
      <c r="AX83" s="43" t="str">
        <f t="shared" si="56"/>
        <v>Ja</v>
      </c>
      <c r="AY83" s="43" t="str">
        <f t="shared" si="56"/>
        <v>Ja</v>
      </c>
      <c r="AZ83" s="43" t="str">
        <f t="shared" si="56"/>
        <v>Ja</v>
      </c>
      <c r="BA83" s="43" t="str">
        <f t="shared" si="56"/>
        <v>Ja</v>
      </c>
      <c r="BB83" s="43" t="str">
        <f t="shared" si="56"/>
        <v>Ja</v>
      </c>
      <c r="BC83" s="43" t="str">
        <f t="shared" si="56"/>
        <v>Ja</v>
      </c>
      <c r="BD83" s="43" t="str">
        <f t="shared" si="56"/>
        <v>Optie</v>
      </c>
      <c r="BE83" s="43" t="str">
        <f t="shared" si="56"/>
        <v>Ja</v>
      </c>
      <c r="BF83" s="43" t="str">
        <f t="shared" si="56"/>
        <v>Ja</v>
      </c>
      <c r="BG83" s="43" t="str">
        <f t="shared" si="57"/>
        <v>Nee</v>
      </c>
      <c r="BH83" s="43" t="str">
        <f t="shared" si="57"/>
        <v>Ja</v>
      </c>
      <c r="BI83" s="43" t="str">
        <f t="shared" si="57"/>
        <v>Nee</v>
      </c>
      <c r="BJ83" s="43" t="str">
        <f t="shared" si="57"/>
        <v>Nvt</v>
      </c>
      <c r="BK83" s="43" t="str">
        <f t="shared" si="57"/>
        <v>Nvt</v>
      </c>
      <c r="BL83" s="43" t="str">
        <f t="shared" si="57"/>
        <v>Nvt</v>
      </c>
      <c r="BM83" s="43" t="str">
        <f t="shared" si="57"/>
        <v>Nvt</v>
      </c>
      <c r="BN83" s="43" t="str">
        <f t="shared" si="57"/>
        <v>Nvt</v>
      </c>
      <c r="BO83" s="43" t="str">
        <f t="shared" si="57"/>
        <v>Nvt</v>
      </c>
      <c r="BP83" s="43" t="str">
        <f t="shared" si="57"/>
        <v>Nvt</v>
      </c>
      <c r="BQ83" s="43" t="str">
        <f t="shared" si="58"/>
        <v>Nvt</v>
      </c>
      <c r="BR83" s="43" t="str">
        <f t="shared" si="58"/>
        <v>Nvt</v>
      </c>
      <c r="BS83" s="43" t="str">
        <f t="shared" si="58"/>
        <v>Nvt</v>
      </c>
      <c r="BT83" s="43" t="str">
        <f t="shared" si="58"/>
        <v>Nvt</v>
      </c>
      <c r="BU83" s="43" t="str">
        <f t="shared" si="58"/>
        <v>Nvt</v>
      </c>
      <c r="BV83" s="43" t="str">
        <f t="shared" si="58"/>
        <v>Nvt</v>
      </c>
      <c r="BW83" s="43" t="str">
        <f t="shared" si="58"/>
        <v>Nvt</v>
      </c>
      <c r="BX83" s="43" t="str">
        <f t="shared" si="58"/>
        <v>Nvt</v>
      </c>
      <c r="BY83" s="43" t="str">
        <f t="shared" si="58"/>
        <v>Nvt</v>
      </c>
      <c r="BZ83" s="43" t="str">
        <f t="shared" si="58"/>
        <v>Nvt</v>
      </c>
      <c r="CA83" s="43" t="str">
        <f t="shared" si="59"/>
        <v>Nvt</v>
      </c>
      <c r="CB83" s="43" t="str">
        <f t="shared" si="59"/>
        <v>Ja</v>
      </c>
      <c r="CC83" s="43" t="str">
        <f t="shared" si="59"/>
        <v>Ja</v>
      </c>
      <c r="CD83" s="43" t="str">
        <f t="shared" si="59"/>
        <v>Ja</v>
      </c>
      <c r="CE83" s="43" t="str">
        <f t="shared" si="59"/>
        <v>Optie</v>
      </c>
      <c r="CF83" s="43" t="str">
        <f t="shared" si="59"/>
        <v>Ja</v>
      </c>
      <c r="CG83" s="43" t="str">
        <f t="shared" si="59"/>
        <v>Ja</v>
      </c>
      <c r="CH83" s="43" t="str">
        <f t="shared" si="59"/>
        <v>Ja</v>
      </c>
      <c r="CI83" s="43" t="str">
        <f t="shared" si="59"/>
        <v>Ja</v>
      </c>
      <c r="CJ83" s="43" t="str">
        <f t="shared" si="59"/>
        <v>Ja</v>
      </c>
      <c r="CK83" s="43" t="str">
        <f t="shared" si="60"/>
        <v>Optie</v>
      </c>
      <c r="CL83" s="43" t="str">
        <f t="shared" si="60"/>
        <v>Ja</v>
      </c>
      <c r="CM83" s="43" t="str">
        <f t="shared" si="60"/>
        <v>Ja</v>
      </c>
      <c r="CN83" s="43" t="str">
        <f t="shared" si="60"/>
        <v>Ja</v>
      </c>
      <c r="CO83" s="43" t="str">
        <f t="shared" si="60"/>
        <v>Optie</v>
      </c>
      <c r="CP83" s="43" t="str">
        <f t="shared" si="60"/>
        <v>Nee</v>
      </c>
      <c r="CQ83" s="43" t="str">
        <f t="shared" si="60"/>
        <v>Nvt</v>
      </c>
      <c r="CR83" s="43" t="str">
        <f t="shared" si="60"/>
        <v>Nvt</v>
      </c>
      <c r="CS83" s="43" t="str">
        <f t="shared" si="60"/>
        <v>Nvt</v>
      </c>
      <c r="CT83" s="43" t="str">
        <f t="shared" si="60"/>
        <v>Nvt</v>
      </c>
      <c r="CU83" s="43" t="str">
        <f t="shared" si="61"/>
        <v>Ja</v>
      </c>
      <c r="CV83" s="43" t="str">
        <f t="shared" si="61"/>
        <v>Ja</v>
      </c>
      <c r="CW83" s="43" t="str">
        <f t="shared" si="61"/>
        <v>Ja</v>
      </c>
      <c r="CX83" s="43" t="str">
        <f t="shared" si="61"/>
        <v>Optie</v>
      </c>
      <c r="CY83" s="43" t="str">
        <f t="shared" si="61"/>
        <v>Ja</v>
      </c>
      <c r="CZ83" s="43" t="str">
        <f t="shared" si="61"/>
        <v>Ja</v>
      </c>
      <c r="DA83" s="43" t="str">
        <f t="shared" si="61"/>
        <v>Ja</v>
      </c>
      <c r="DB83" s="43" t="str">
        <f t="shared" si="61"/>
        <v>Optie</v>
      </c>
      <c r="DC83" s="43" t="str">
        <f t="shared" si="61"/>
        <v>Ja</v>
      </c>
      <c r="DD83" s="43" t="str">
        <f t="shared" si="61"/>
        <v>Ja</v>
      </c>
      <c r="DE83" s="43" t="str">
        <f t="shared" si="62"/>
        <v>Optie</v>
      </c>
      <c r="DF83" s="43" t="str">
        <f t="shared" si="62"/>
        <v>Ja</v>
      </c>
      <c r="DG83" s="43" t="str">
        <f t="shared" si="62"/>
        <v>Ja</v>
      </c>
      <c r="DH83" s="43" t="str">
        <f t="shared" si="62"/>
        <v>Ja</v>
      </c>
      <c r="DI83" s="43" t="str">
        <f t="shared" si="62"/>
        <v>Ja</v>
      </c>
      <c r="DJ83" s="43" t="str">
        <f t="shared" si="62"/>
        <v>Ja</v>
      </c>
      <c r="DK83" s="43" t="str">
        <f t="shared" si="62"/>
        <v>Optie</v>
      </c>
      <c r="DL83" s="43" t="str">
        <f t="shared" si="62"/>
        <v>Optie</v>
      </c>
      <c r="DM83" s="43" t="str">
        <f t="shared" si="62"/>
        <v>Optie</v>
      </c>
      <c r="DN83" s="43" t="str">
        <f t="shared" si="62"/>
        <v>Optie</v>
      </c>
      <c r="DO83" s="43" t="str">
        <f t="shared" si="63"/>
        <v>Nee</v>
      </c>
      <c r="DP83" s="43" t="str">
        <f t="shared" si="63"/>
        <v>Optie</v>
      </c>
      <c r="DQ83" s="43" t="str">
        <f t="shared" si="63"/>
        <v>Ja</v>
      </c>
      <c r="DR83" s="43" t="str">
        <f t="shared" si="63"/>
        <v>Ja</v>
      </c>
      <c r="DS83" s="43" t="str">
        <f t="shared" si="63"/>
        <v>Ja</v>
      </c>
      <c r="DT83" s="43" t="str">
        <f t="shared" si="63"/>
        <v>Ja</v>
      </c>
      <c r="DU83" s="43" t="str">
        <f t="shared" si="63"/>
        <v>Optie</v>
      </c>
      <c r="DV83" s="43" t="str">
        <f t="shared" si="63"/>
        <v>Ja</v>
      </c>
      <c r="DW83" s="43" t="str">
        <f t="shared" si="63"/>
        <v>Ja</v>
      </c>
      <c r="DX83" s="43" t="str">
        <f t="shared" si="63"/>
        <v>Ja</v>
      </c>
      <c r="DY83" s="43" t="str">
        <f t="shared" si="64"/>
        <v>Ja</v>
      </c>
      <c r="DZ83" s="43" t="str">
        <f t="shared" si="64"/>
        <v>Ja</v>
      </c>
      <c r="EA83" s="43" t="str">
        <f t="shared" si="64"/>
        <v>Ja</v>
      </c>
      <c r="EB83" s="43" t="str">
        <f t="shared" si="64"/>
        <v>Ja</v>
      </c>
      <c r="EC83" s="43" t="str">
        <f t="shared" si="64"/>
        <v>Ja</v>
      </c>
      <c r="ED83" s="43" t="str">
        <f t="shared" si="64"/>
        <v>Nee</v>
      </c>
    </row>
    <row r="84" spans="1:134" x14ac:dyDescent="0.3">
      <c r="A84" s="45"/>
      <c r="B84" s="47" t="s">
        <v>573</v>
      </c>
      <c r="C84" s="47" t="s">
        <v>502</v>
      </c>
      <c r="D84" s="45" t="s">
        <v>329</v>
      </c>
      <c r="E84" s="45" t="s">
        <v>330</v>
      </c>
      <c r="F84" s="45" t="s">
        <v>433</v>
      </c>
      <c r="G84" s="43" t="s">
        <v>495</v>
      </c>
      <c r="H84" s="43" t="s">
        <v>497</v>
      </c>
      <c r="I84" s="119" t="s">
        <v>498</v>
      </c>
      <c r="J84" s="119" t="s">
        <v>831</v>
      </c>
      <c r="K84" s="119" t="s">
        <v>853</v>
      </c>
      <c r="L84" s="50">
        <v>17</v>
      </c>
      <c r="M84" s="119"/>
      <c r="N84" s="119"/>
      <c r="O84" s="119"/>
      <c r="P84" s="129" t="s">
        <v>507</v>
      </c>
      <c r="Q84" s="43" t="str">
        <f t="shared" ref="Q84:Z93" si="65">IF((VLOOKUP($F84,$O$11:$AK$16,Q$10,FALSE))="Ja","Ja",IF((VLOOKUP($E84,$O$17:$AK$23,Q$10,FALSE))="Ja","Ja",IF((VLOOKUP($F84,$O$11:$AK$16,Q$10,FALSE))="Optie","Optie",IF((VLOOKUP($E84,$O$17:$AK$23,Q$10,FALSE))="Optie","Optie",IF((VLOOKUP($F84,$O$11:$AK$16,Q$10,FALSE))="Nee","Nee",IF((VLOOKUP($E84,$O$17:$AK$23,Q$10,FALSE))= "Nee","Nee",IF((VLOOKUP($F84,$O$11:$AK$16,Q$10,FALSE))="Nvt","Nvt",IF((VLOOKUP($E84,$O$17:$AK$23,Q$10,FALSE))="Nvt","Nvt","Fout"))))))))</f>
        <v>Ja</v>
      </c>
      <c r="R84" s="43" t="str">
        <f t="shared" si="65"/>
        <v>Ja</v>
      </c>
      <c r="S84" s="43" t="str">
        <f t="shared" si="65"/>
        <v>Optie</v>
      </c>
      <c r="T84" s="43" t="str">
        <f t="shared" si="65"/>
        <v>Ja</v>
      </c>
      <c r="U84" s="43" t="str">
        <f t="shared" si="65"/>
        <v>Ja</v>
      </c>
      <c r="V84" s="43" t="str">
        <f t="shared" si="65"/>
        <v>Ja</v>
      </c>
      <c r="W84" s="43" t="str">
        <f t="shared" si="65"/>
        <v>Nee</v>
      </c>
      <c r="X84" s="43" t="str">
        <f t="shared" si="65"/>
        <v>Ja</v>
      </c>
      <c r="Y84" s="43" t="str">
        <f t="shared" si="65"/>
        <v>Nee</v>
      </c>
      <c r="Z84" s="43" t="str">
        <f t="shared" si="65"/>
        <v>Nee</v>
      </c>
      <c r="AA84" s="43" t="str">
        <f t="shared" ref="AA84:AK93" si="66">IF((VLOOKUP($F84,$O$11:$AK$16,AA$10,FALSE))="Ja","Ja",IF((VLOOKUP($E84,$O$17:$AK$23,AA$10,FALSE))="Ja","Ja",IF((VLOOKUP($F84,$O$11:$AK$16,AA$10,FALSE))="Optie","Optie",IF((VLOOKUP($E84,$O$17:$AK$23,AA$10,FALSE))="Optie","Optie",IF((VLOOKUP($F84,$O$11:$AK$16,AA$10,FALSE))="Nee","Nee",IF((VLOOKUP($E84,$O$17:$AK$23,AA$10,FALSE))= "Nee","Nee",IF((VLOOKUP($F84,$O$11:$AK$16,AA$10,FALSE))="Nvt","Nvt",IF((VLOOKUP($E84,$O$17:$AK$23,AA$10,FALSE))="Nvt","Nvt","Fout"))))))))</f>
        <v>Optie</v>
      </c>
      <c r="AB84" s="43" t="str">
        <f t="shared" si="66"/>
        <v>Ja</v>
      </c>
      <c r="AC84" s="43" t="str">
        <f t="shared" si="66"/>
        <v>Ja</v>
      </c>
      <c r="AD84" s="43" t="str">
        <f t="shared" si="66"/>
        <v>Nee</v>
      </c>
      <c r="AE84" s="43" t="str">
        <f t="shared" si="66"/>
        <v>Ja</v>
      </c>
      <c r="AF84" s="43" t="str">
        <f t="shared" si="66"/>
        <v>Ja</v>
      </c>
      <c r="AG84" s="43" t="str">
        <f t="shared" si="66"/>
        <v>Optie</v>
      </c>
      <c r="AH84" s="43" t="str">
        <f t="shared" si="66"/>
        <v>Ja</v>
      </c>
      <c r="AI84" s="43" t="str">
        <f t="shared" si="66"/>
        <v>Ja</v>
      </c>
      <c r="AJ84" s="43" t="str">
        <f t="shared" si="66"/>
        <v>Nvt</v>
      </c>
      <c r="AK84" s="43" t="str">
        <f t="shared" si="66"/>
        <v>Nvt</v>
      </c>
      <c r="AL84" s="129" t="s">
        <v>878</v>
      </c>
      <c r="AM84" s="43" t="str">
        <f t="shared" ref="AM84:AV93" si="67">IF((VLOOKUP($D84,$O$24:$ED$33,AM$10,FALSE))="Ja","Ja",IF((VLOOKUP($E84,$O$17:$ED$23,AM$10,FALSE))="Ja","Ja",IF((VLOOKUP($D84,$O$24:$ED$33,AM$10,FALSE))="Optie","Optie",IF((VLOOKUP($E84,$O$17:$ED$23,AM$10,FALSE))="Optie","Optie",IF((VLOOKUP($D84,$O$24:$ED$33,AM$10,FALSE))="Nee","Nee",IF((VLOOKUP($E84,$O$17:$ED$23,AM$10,FALSE))= "Nee","Nee",IF((VLOOKUP($D84,$O$24:$ED$33,AM$10,FALSE))="Nvt","Nvt",IF((VLOOKUP($E84,$O$17:$ED$23,AM$10,FALSE))="Nvt","Nvt","Fout"))))))))</f>
        <v>Ja</v>
      </c>
      <c r="AN84" s="43" t="str">
        <f t="shared" si="67"/>
        <v>Ja</v>
      </c>
      <c r="AO84" s="43" t="str">
        <f t="shared" si="67"/>
        <v>Optie</v>
      </c>
      <c r="AP84" s="43" t="str">
        <f t="shared" si="67"/>
        <v>Ja</v>
      </c>
      <c r="AQ84" s="43" t="str">
        <f t="shared" si="67"/>
        <v>Ja</v>
      </c>
      <c r="AR84" s="43" t="str">
        <f t="shared" si="67"/>
        <v>Ja</v>
      </c>
      <c r="AS84" s="43" t="str">
        <f t="shared" si="67"/>
        <v>Nee</v>
      </c>
      <c r="AT84" s="43" t="str">
        <f t="shared" si="67"/>
        <v>Ja</v>
      </c>
      <c r="AU84" s="43" t="str">
        <f t="shared" si="67"/>
        <v>Nee</v>
      </c>
      <c r="AV84" s="43" t="str">
        <f t="shared" si="67"/>
        <v>Nee</v>
      </c>
      <c r="AW84" s="43" t="str">
        <f t="shared" ref="AW84:BF93" si="68">IF((VLOOKUP($D84,$O$24:$ED$33,AW$10,FALSE))="Ja","Ja",IF((VLOOKUP($E84,$O$17:$ED$23,AW$10,FALSE))="Ja","Ja",IF((VLOOKUP($D84,$O$24:$ED$33,AW$10,FALSE))="Optie","Optie",IF((VLOOKUP($E84,$O$17:$ED$23,AW$10,FALSE))="Optie","Optie",IF((VLOOKUP($D84,$O$24:$ED$33,AW$10,FALSE))="Nee","Nee",IF((VLOOKUP($E84,$O$17:$ED$23,AW$10,FALSE))= "Nee","Nee",IF((VLOOKUP($D84,$O$24:$ED$33,AW$10,FALSE))="Nvt","Nvt",IF((VLOOKUP($E84,$O$17:$ED$23,AW$10,FALSE))="Nvt","Nvt","Fout"))))))))</f>
        <v>Ja</v>
      </c>
      <c r="AX84" s="43" t="str">
        <f t="shared" si="68"/>
        <v>Ja</v>
      </c>
      <c r="AY84" s="43" t="str">
        <f t="shared" si="68"/>
        <v>Ja</v>
      </c>
      <c r="AZ84" s="43" t="str">
        <f t="shared" si="68"/>
        <v>Ja</v>
      </c>
      <c r="BA84" s="43" t="str">
        <f t="shared" si="68"/>
        <v>Ja</v>
      </c>
      <c r="BB84" s="43" t="str">
        <f t="shared" si="68"/>
        <v>Ja</v>
      </c>
      <c r="BC84" s="43" t="str">
        <f t="shared" si="68"/>
        <v>Ja</v>
      </c>
      <c r="BD84" s="43" t="str">
        <f t="shared" si="68"/>
        <v>Optie</v>
      </c>
      <c r="BE84" s="43" t="str">
        <f t="shared" si="68"/>
        <v>Ja</v>
      </c>
      <c r="BF84" s="43" t="str">
        <f t="shared" si="68"/>
        <v>Ja</v>
      </c>
      <c r="BG84" s="43" t="str">
        <f t="shared" ref="BG84:BP93" si="69">IF((VLOOKUP($D84,$O$24:$ED$33,BG$10,FALSE))="Ja","Ja",IF((VLOOKUP($E84,$O$17:$ED$23,BG$10,FALSE))="Ja","Ja",IF((VLOOKUP($D84,$O$24:$ED$33,BG$10,FALSE))="Optie","Optie",IF((VLOOKUP($E84,$O$17:$ED$23,BG$10,FALSE))="Optie","Optie",IF((VLOOKUP($D84,$O$24:$ED$33,BG$10,FALSE))="Nee","Nee",IF((VLOOKUP($E84,$O$17:$ED$23,BG$10,FALSE))= "Nee","Nee",IF((VLOOKUP($D84,$O$24:$ED$33,BG$10,FALSE))="Nvt","Nvt",IF((VLOOKUP($E84,$O$17:$ED$23,BG$10,FALSE))="Nvt","Nvt","Fout"))))))))</f>
        <v>Nee</v>
      </c>
      <c r="BH84" s="43" t="str">
        <f t="shared" si="69"/>
        <v>Ja</v>
      </c>
      <c r="BI84" s="43" t="str">
        <f t="shared" si="69"/>
        <v>Nee</v>
      </c>
      <c r="BJ84" s="43" t="str">
        <f t="shared" si="69"/>
        <v>Nvt</v>
      </c>
      <c r="BK84" s="43" t="str">
        <f t="shared" si="69"/>
        <v>Nvt</v>
      </c>
      <c r="BL84" s="43" t="str">
        <f t="shared" si="69"/>
        <v>Nvt</v>
      </c>
      <c r="BM84" s="43" t="str">
        <f t="shared" si="69"/>
        <v>Nvt</v>
      </c>
      <c r="BN84" s="43" t="str">
        <f t="shared" si="69"/>
        <v>Nvt</v>
      </c>
      <c r="BO84" s="43" t="str">
        <f t="shared" si="69"/>
        <v>Nvt</v>
      </c>
      <c r="BP84" s="43" t="str">
        <f t="shared" si="69"/>
        <v>Nvt</v>
      </c>
      <c r="BQ84" s="43" t="str">
        <f t="shared" ref="BQ84:BZ93" si="70">IF((VLOOKUP($D84,$O$24:$ED$33,BQ$10,FALSE))="Ja","Ja",IF((VLOOKUP($E84,$O$17:$ED$23,BQ$10,FALSE))="Ja","Ja",IF((VLOOKUP($D84,$O$24:$ED$33,BQ$10,FALSE))="Optie","Optie",IF((VLOOKUP($E84,$O$17:$ED$23,BQ$10,FALSE))="Optie","Optie",IF((VLOOKUP($D84,$O$24:$ED$33,BQ$10,FALSE))="Nee","Nee",IF((VLOOKUP($E84,$O$17:$ED$23,BQ$10,FALSE))= "Nee","Nee",IF((VLOOKUP($D84,$O$24:$ED$33,BQ$10,FALSE))="Nvt","Nvt",IF((VLOOKUP($E84,$O$17:$ED$23,BQ$10,FALSE))="Nvt","Nvt","Fout"))))))))</f>
        <v>Nvt</v>
      </c>
      <c r="BR84" s="43" t="str">
        <f t="shared" si="70"/>
        <v>Nvt</v>
      </c>
      <c r="BS84" s="43" t="str">
        <f t="shared" si="70"/>
        <v>Nvt</v>
      </c>
      <c r="BT84" s="43" t="str">
        <f t="shared" si="70"/>
        <v>Nvt</v>
      </c>
      <c r="BU84" s="43" t="str">
        <f t="shared" si="70"/>
        <v>Nvt</v>
      </c>
      <c r="BV84" s="43" t="str">
        <f t="shared" si="70"/>
        <v>Nvt</v>
      </c>
      <c r="BW84" s="43" t="str">
        <f t="shared" si="70"/>
        <v>Nvt</v>
      </c>
      <c r="BX84" s="43" t="str">
        <f t="shared" si="70"/>
        <v>Nvt</v>
      </c>
      <c r="BY84" s="43" t="str">
        <f t="shared" si="70"/>
        <v>Nvt</v>
      </c>
      <c r="BZ84" s="43" t="str">
        <f t="shared" si="70"/>
        <v>Nvt</v>
      </c>
      <c r="CA84" s="43" t="str">
        <f t="shared" ref="CA84:CJ93" si="71">IF((VLOOKUP($D84,$O$24:$ED$33,CA$10,FALSE))="Ja","Ja",IF((VLOOKUP($E84,$O$17:$ED$23,CA$10,FALSE))="Ja","Ja",IF((VLOOKUP($D84,$O$24:$ED$33,CA$10,FALSE))="Optie","Optie",IF((VLOOKUP($E84,$O$17:$ED$23,CA$10,FALSE))="Optie","Optie",IF((VLOOKUP($D84,$O$24:$ED$33,CA$10,FALSE))="Nee","Nee",IF((VLOOKUP($E84,$O$17:$ED$23,CA$10,FALSE))= "Nee","Nee",IF((VLOOKUP($D84,$O$24:$ED$33,CA$10,FALSE))="Nvt","Nvt",IF((VLOOKUP($E84,$O$17:$ED$23,CA$10,FALSE))="Nvt","Nvt","Fout"))))))))</f>
        <v>Nvt</v>
      </c>
      <c r="CB84" s="43" t="str">
        <f t="shared" si="71"/>
        <v>Ja</v>
      </c>
      <c r="CC84" s="43" t="str">
        <f t="shared" si="71"/>
        <v>Ja</v>
      </c>
      <c r="CD84" s="43" t="str">
        <f t="shared" si="71"/>
        <v>Ja</v>
      </c>
      <c r="CE84" s="43" t="str">
        <f t="shared" si="71"/>
        <v>Optie</v>
      </c>
      <c r="CF84" s="43" t="str">
        <f t="shared" si="71"/>
        <v>Ja</v>
      </c>
      <c r="CG84" s="43" t="str">
        <f t="shared" si="71"/>
        <v>Ja</v>
      </c>
      <c r="CH84" s="43" t="str">
        <f t="shared" si="71"/>
        <v>Ja</v>
      </c>
      <c r="CI84" s="43" t="str">
        <f t="shared" si="71"/>
        <v>Ja</v>
      </c>
      <c r="CJ84" s="43" t="str">
        <f t="shared" si="71"/>
        <v>Ja</v>
      </c>
      <c r="CK84" s="43" t="str">
        <f t="shared" ref="CK84:CT93" si="72">IF((VLOOKUP($D84,$O$24:$ED$33,CK$10,FALSE))="Ja","Ja",IF((VLOOKUP($E84,$O$17:$ED$23,CK$10,FALSE))="Ja","Ja",IF((VLOOKUP($D84,$O$24:$ED$33,CK$10,FALSE))="Optie","Optie",IF((VLOOKUP($E84,$O$17:$ED$23,CK$10,FALSE))="Optie","Optie",IF((VLOOKUP($D84,$O$24:$ED$33,CK$10,FALSE))="Nee","Nee",IF((VLOOKUP($E84,$O$17:$ED$23,CK$10,FALSE))= "Nee","Nee",IF((VLOOKUP($D84,$O$24:$ED$33,CK$10,FALSE))="Nvt","Nvt",IF((VLOOKUP($E84,$O$17:$ED$23,CK$10,FALSE))="Nvt","Nvt","Fout"))))))))</f>
        <v>Optie</v>
      </c>
      <c r="CL84" s="43" t="str">
        <f t="shared" si="72"/>
        <v>Ja</v>
      </c>
      <c r="CM84" s="43" t="str">
        <f t="shared" si="72"/>
        <v>Ja</v>
      </c>
      <c r="CN84" s="43" t="str">
        <f t="shared" si="72"/>
        <v>Ja</v>
      </c>
      <c r="CO84" s="43" t="str">
        <f t="shared" si="72"/>
        <v>Optie</v>
      </c>
      <c r="CP84" s="43" t="str">
        <f t="shared" si="72"/>
        <v>Nee</v>
      </c>
      <c r="CQ84" s="43" t="str">
        <f t="shared" si="72"/>
        <v>Nvt</v>
      </c>
      <c r="CR84" s="43" t="str">
        <f t="shared" si="72"/>
        <v>Nvt</v>
      </c>
      <c r="CS84" s="43" t="str">
        <f t="shared" si="72"/>
        <v>Nvt</v>
      </c>
      <c r="CT84" s="43" t="str">
        <f t="shared" si="72"/>
        <v>Nvt</v>
      </c>
      <c r="CU84" s="43" t="str">
        <f t="shared" ref="CU84:DD93" si="73">IF((VLOOKUP($D84,$O$24:$ED$33,CU$10,FALSE))="Ja","Ja",IF((VLOOKUP($E84,$O$17:$ED$23,CU$10,FALSE))="Ja","Ja",IF((VLOOKUP($D84,$O$24:$ED$33,CU$10,FALSE))="Optie","Optie",IF((VLOOKUP($E84,$O$17:$ED$23,CU$10,FALSE))="Optie","Optie",IF((VLOOKUP($D84,$O$24:$ED$33,CU$10,FALSE))="Nee","Nee",IF((VLOOKUP($E84,$O$17:$ED$23,CU$10,FALSE))= "Nee","Nee",IF((VLOOKUP($D84,$O$24:$ED$33,CU$10,FALSE))="Nvt","Nvt",IF((VLOOKUP($E84,$O$17:$ED$23,CU$10,FALSE))="Nvt","Nvt","Fout"))))))))</f>
        <v>Ja</v>
      </c>
      <c r="CV84" s="43" t="str">
        <f t="shared" si="73"/>
        <v>Ja</v>
      </c>
      <c r="CW84" s="43" t="str">
        <f t="shared" si="73"/>
        <v>Ja</v>
      </c>
      <c r="CX84" s="43" t="str">
        <f t="shared" si="73"/>
        <v>Optie</v>
      </c>
      <c r="CY84" s="43" t="str">
        <f t="shared" si="73"/>
        <v>Ja</v>
      </c>
      <c r="CZ84" s="43" t="str">
        <f t="shared" si="73"/>
        <v>Ja</v>
      </c>
      <c r="DA84" s="43" t="str">
        <f t="shared" si="73"/>
        <v>Ja</v>
      </c>
      <c r="DB84" s="43" t="str">
        <f t="shared" si="73"/>
        <v>Optie</v>
      </c>
      <c r="DC84" s="43" t="str">
        <f t="shared" si="73"/>
        <v>Ja</v>
      </c>
      <c r="DD84" s="43" t="str">
        <f t="shared" si="73"/>
        <v>Ja</v>
      </c>
      <c r="DE84" s="43" t="str">
        <f t="shared" ref="DE84:DN93" si="74">IF((VLOOKUP($D84,$O$24:$ED$33,DE$10,FALSE))="Ja","Ja",IF((VLOOKUP($E84,$O$17:$ED$23,DE$10,FALSE))="Ja","Ja",IF((VLOOKUP($D84,$O$24:$ED$33,DE$10,FALSE))="Optie","Optie",IF((VLOOKUP($E84,$O$17:$ED$23,DE$10,FALSE))="Optie","Optie",IF((VLOOKUP($D84,$O$24:$ED$33,DE$10,FALSE))="Nee","Nee",IF((VLOOKUP($E84,$O$17:$ED$23,DE$10,FALSE))= "Nee","Nee",IF((VLOOKUP($D84,$O$24:$ED$33,DE$10,FALSE))="Nvt","Nvt",IF((VLOOKUP($E84,$O$17:$ED$23,DE$10,FALSE))="Nvt","Nvt","Fout"))))))))</f>
        <v>Optie</v>
      </c>
      <c r="DF84" s="43" t="str">
        <f t="shared" si="74"/>
        <v>Ja</v>
      </c>
      <c r="DG84" s="43" t="str">
        <f t="shared" si="74"/>
        <v>Ja</v>
      </c>
      <c r="DH84" s="43" t="str">
        <f t="shared" si="74"/>
        <v>Ja</v>
      </c>
      <c r="DI84" s="43" t="str">
        <f t="shared" si="74"/>
        <v>Ja</v>
      </c>
      <c r="DJ84" s="43" t="str">
        <f t="shared" si="74"/>
        <v>Ja</v>
      </c>
      <c r="DK84" s="43" t="str">
        <f t="shared" si="74"/>
        <v>Optie</v>
      </c>
      <c r="DL84" s="43" t="str">
        <f t="shared" si="74"/>
        <v>Optie</v>
      </c>
      <c r="DM84" s="43" t="str">
        <f t="shared" si="74"/>
        <v>Optie</v>
      </c>
      <c r="DN84" s="43" t="str">
        <f t="shared" si="74"/>
        <v>Optie</v>
      </c>
      <c r="DO84" s="43" t="str">
        <f t="shared" ref="DO84:DX93" si="75">IF((VLOOKUP($D84,$O$24:$ED$33,DO$10,FALSE))="Ja","Ja",IF((VLOOKUP($E84,$O$17:$ED$23,DO$10,FALSE))="Ja","Ja",IF((VLOOKUP($D84,$O$24:$ED$33,DO$10,FALSE))="Optie","Optie",IF((VLOOKUP($E84,$O$17:$ED$23,DO$10,FALSE))="Optie","Optie",IF((VLOOKUP($D84,$O$24:$ED$33,DO$10,FALSE))="Nee","Nee",IF((VLOOKUP($E84,$O$17:$ED$23,DO$10,FALSE))= "Nee","Nee",IF((VLOOKUP($D84,$O$24:$ED$33,DO$10,FALSE))="Nvt","Nvt",IF((VLOOKUP($E84,$O$17:$ED$23,DO$10,FALSE))="Nvt","Nvt","Fout"))))))))</f>
        <v>Nee</v>
      </c>
      <c r="DP84" s="43" t="str">
        <f t="shared" si="75"/>
        <v>Optie</v>
      </c>
      <c r="DQ84" s="43" t="str">
        <f t="shared" si="75"/>
        <v>Ja</v>
      </c>
      <c r="DR84" s="43" t="str">
        <f t="shared" si="75"/>
        <v>Ja</v>
      </c>
      <c r="DS84" s="43" t="str">
        <f t="shared" si="75"/>
        <v>Ja</v>
      </c>
      <c r="DT84" s="43" t="str">
        <f t="shared" si="75"/>
        <v>Ja</v>
      </c>
      <c r="DU84" s="43" t="str">
        <f t="shared" si="75"/>
        <v>Optie</v>
      </c>
      <c r="DV84" s="43" t="str">
        <f t="shared" si="75"/>
        <v>Ja</v>
      </c>
      <c r="DW84" s="43" t="str">
        <f t="shared" si="75"/>
        <v>Ja</v>
      </c>
      <c r="DX84" s="43" t="str">
        <f t="shared" si="75"/>
        <v>Ja</v>
      </c>
      <c r="DY84" s="43" t="str">
        <f t="shared" ref="DY84:ED93" si="76">IF((VLOOKUP($D84,$O$24:$ED$33,DY$10,FALSE))="Ja","Ja",IF((VLOOKUP($E84,$O$17:$ED$23,DY$10,FALSE))="Ja","Ja",IF((VLOOKUP($D84,$O$24:$ED$33,DY$10,FALSE))="Optie","Optie",IF((VLOOKUP($E84,$O$17:$ED$23,DY$10,FALSE))="Optie","Optie",IF((VLOOKUP($D84,$O$24:$ED$33,DY$10,FALSE))="Nee","Nee",IF((VLOOKUP($E84,$O$17:$ED$23,DY$10,FALSE))= "Nee","Nee",IF((VLOOKUP($D84,$O$24:$ED$33,DY$10,FALSE))="Nvt","Nvt",IF((VLOOKUP($E84,$O$17:$ED$23,DY$10,FALSE))="Nvt","Nvt","Fout"))))))))</f>
        <v>Ja</v>
      </c>
      <c r="DZ84" s="43" t="str">
        <f t="shared" si="76"/>
        <v>Ja</v>
      </c>
      <c r="EA84" s="43" t="str">
        <f t="shared" si="76"/>
        <v>Ja</v>
      </c>
      <c r="EB84" s="43" t="str">
        <f t="shared" si="76"/>
        <v>Ja</v>
      </c>
      <c r="EC84" s="43" t="str">
        <f t="shared" si="76"/>
        <v>Ja</v>
      </c>
      <c r="ED84" s="43" t="str">
        <f t="shared" si="76"/>
        <v>Nee</v>
      </c>
    </row>
    <row r="85" spans="1:134" x14ac:dyDescent="0.3">
      <c r="A85" s="45"/>
      <c r="B85" s="47" t="s">
        <v>573</v>
      </c>
      <c r="C85" s="47" t="s">
        <v>502</v>
      </c>
      <c r="D85" s="45" t="s">
        <v>329</v>
      </c>
      <c r="E85" s="45" t="s">
        <v>337</v>
      </c>
      <c r="F85" s="45" t="s">
        <v>433</v>
      </c>
      <c r="G85" s="43" t="s">
        <v>495</v>
      </c>
      <c r="H85" s="43" t="s">
        <v>497</v>
      </c>
      <c r="I85" s="119" t="s">
        <v>498</v>
      </c>
      <c r="J85" s="119" t="s">
        <v>833</v>
      </c>
      <c r="K85" s="119" t="s">
        <v>854</v>
      </c>
      <c r="L85" s="50">
        <v>25</v>
      </c>
      <c r="M85" s="119"/>
      <c r="N85" s="119"/>
      <c r="O85" s="119"/>
      <c r="P85" s="129" t="s">
        <v>507</v>
      </c>
      <c r="Q85" s="43" t="str">
        <f t="shared" si="65"/>
        <v>Ja</v>
      </c>
      <c r="R85" s="43" t="str">
        <f t="shared" si="65"/>
        <v>Ja</v>
      </c>
      <c r="S85" s="43" t="str">
        <f t="shared" si="65"/>
        <v>Optie</v>
      </c>
      <c r="T85" s="43" t="str">
        <f t="shared" si="65"/>
        <v>Ja</v>
      </c>
      <c r="U85" s="43" t="str">
        <f t="shared" si="65"/>
        <v>Ja</v>
      </c>
      <c r="V85" s="43" t="str">
        <f t="shared" si="65"/>
        <v>Ja</v>
      </c>
      <c r="W85" s="43" t="str">
        <f t="shared" si="65"/>
        <v>Nee</v>
      </c>
      <c r="X85" s="43" t="str">
        <f t="shared" si="65"/>
        <v>Ja</v>
      </c>
      <c r="Y85" s="43" t="str">
        <f t="shared" si="65"/>
        <v>Nee</v>
      </c>
      <c r="Z85" s="43" t="str">
        <f t="shared" si="65"/>
        <v>Nee</v>
      </c>
      <c r="AA85" s="43" t="str">
        <f t="shared" si="66"/>
        <v>Optie</v>
      </c>
      <c r="AB85" s="43" t="str">
        <f t="shared" si="66"/>
        <v>Ja</v>
      </c>
      <c r="AC85" s="43" t="str">
        <f t="shared" si="66"/>
        <v>Ja</v>
      </c>
      <c r="AD85" s="43" t="str">
        <f t="shared" si="66"/>
        <v>Nee</v>
      </c>
      <c r="AE85" s="43" t="str">
        <f t="shared" si="66"/>
        <v>Ja</v>
      </c>
      <c r="AF85" s="43" t="str">
        <f t="shared" si="66"/>
        <v>Ja</v>
      </c>
      <c r="AG85" s="43" t="str">
        <f t="shared" si="66"/>
        <v>Optie</v>
      </c>
      <c r="AH85" s="43" t="str">
        <f t="shared" si="66"/>
        <v>Ja</v>
      </c>
      <c r="AI85" s="43" t="str">
        <f t="shared" si="66"/>
        <v>Ja</v>
      </c>
      <c r="AJ85" s="43" t="str">
        <f t="shared" si="66"/>
        <v>Nvt</v>
      </c>
      <c r="AK85" s="43" t="str">
        <f t="shared" si="66"/>
        <v>Nvt</v>
      </c>
      <c r="AL85" s="129" t="s">
        <v>878</v>
      </c>
      <c r="AM85" s="43" t="str">
        <f t="shared" si="67"/>
        <v>Ja</v>
      </c>
      <c r="AN85" s="43" t="str">
        <f t="shared" si="67"/>
        <v>Ja</v>
      </c>
      <c r="AO85" s="43" t="str">
        <f t="shared" si="67"/>
        <v>Optie</v>
      </c>
      <c r="AP85" s="43" t="str">
        <f t="shared" si="67"/>
        <v>Ja</v>
      </c>
      <c r="AQ85" s="43" t="str">
        <f t="shared" si="67"/>
        <v>Ja</v>
      </c>
      <c r="AR85" s="43" t="str">
        <f t="shared" si="67"/>
        <v>Ja</v>
      </c>
      <c r="AS85" s="43" t="str">
        <f t="shared" si="67"/>
        <v>Nee</v>
      </c>
      <c r="AT85" s="43" t="str">
        <f t="shared" si="67"/>
        <v>Ja</v>
      </c>
      <c r="AU85" s="43" t="str">
        <f t="shared" si="67"/>
        <v>Nee</v>
      </c>
      <c r="AV85" s="43" t="str">
        <f t="shared" si="67"/>
        <v>Nee</v>
      </c>
      <c r="AW85" s="43" t="str">
        <f t="shared" si="68"/>
        <v>Ja</v>
      </c>
      <c r="AX85" s="43" t="str">
        <f t="shared" si="68"/>
        <v>Ja</v>
      </c>
      <c r="AY85" s="43" t="str">
        <f t="shared" si="68"/>
        <v>Ja</v>
      </c>
      <c r="AZ85" s="43" t="str">
        <f t="shared" si="68"/>
        <v>Ja</v>
      </c>
      <c r="BA85" s="43" t="str">
        <f t="shared" si="68"/>
        <v>Ja</v>
      </c>
      <c r="BB85" s="43" t="str">
        <f t="shared" si="68"/>
        <v>Ja</v>
      </c>
      <c r="BC85" s="43" t="str">
        <f t="shared" si="68"/>
        <v>Ja</v>
      </c>
      <c r="BD85" s="43" t="str">
        <f t="shared" si="68"/>
        <v>Optie</v>
      </c>
      <c r="BE85" s="43" t="str">
        <f t="shared" si="68"/>
        <v>Ja</v>
      </c>
      <c r="BF85" s="43" t="str">
        <f t="shared" si="68"/>
        <v>Ja</v>
      </c>
      <c r="BG85" s="43" t="str">
        <f t="shared" si="69"/>
        <v>Nee</v>
      </c>
      <c r="BH85" s="43" t="str">
        <f t="shared" si="69"/>
        <v>Ja</v>
      </c>
      <c r="BI85" s="43" t="str">
        <f t="shared" si="69"/>
        <v>Nee</v>
      </c>
      <c r="BJ85" s="43" t="str">
        <f t="shared" si="69"/>
        <v>Nvt</v>
      </c>
      <c r="BK85" s="43" t="str">
        <f t="shared" si="69"/>
        <v>Nvt</v>
      </c>
      <c r="BL85" s="43" t="str">
        <f t="shared" si="69"/>
        <v>Nvt</v>
      </c>
      <c r="BM85" s="43" t="str">
        <f t="shared" si="69"/>
        <v>Nvt</v>
      </c>
      <c r="BN85" s="43" t="str">
        <f t="shared" si="69"/>
        <v>Nvt</v>
      </c>
      <c r="BO85" s="43" t="str">
        <f t="shared" si="69"/>
        <v>Nvt</v>
      </c>
      <c r="BP85" s="43" t="str">
        <f t="shared" si="69"/>
        <v>Nvt</v>
      </c>
      <c r="BQ85" s="43" t="str">
        <f t="shared" si="70"/>
        <v>Nvt</v>
      </c>
      <c r="BR85" s="43" t="str">
        <f t="shared" si="70"/>
        <v>Nvt</v>
      </c>
      <c r="BS85" s="43" t="str">
        <f t="shared" si="70"/>
        <v>Nvt</v>
      </c>
      <c r="BT85" s="43" t="str">
        <f t="shared" si="70"/>
        <v>Nvt</v>
      </c>
      <c r="BU85" s="43" t="str">
        <f t="shared" si="70"/>
        <v>Nvt</v>
      </c>
      <c r="BV85" s="43" t="str">
        <f t="shared" si="70"/>
        <v>Nvt</v>
      </c>
      <c r="BW85" s="43" t="str">
        <f t="shared" si="70"/>
        <v>Nvt</v>
      </c>
      <c r="BX85" s="43" t="str">
        <f t="shared" si="70"/>
        <v>Nvt</v>
      </c>
      <c r="BY85" s="43" t="str">
        <f t="shared" si="70"/>
        <v>Nvt</v>
      </c>
      <c r="BZ85" s="43" t="str">
        <f t="shared" si="70"/>
        <v>Nvt</v>
      </c>
      <c r="CA85" s="43" t="str">
        <f t="shared" si="71"/>
        <v>Nvt</v>
      </c>
      <c r="CB85" s="43" t="str">
        <f t="shared" si="71"/>
        <v>Ja</v>
      </c>
      <c r="CC85" s="43" t="str">
        <f t="shared" si="71"/>
        <v>Ja</v>
      </c>
      <c r="CD85" s="43" t="str">
        <f t="shared" si="71"/>
        <v>Ja</v>
      </c>
      <c r="CE85" s="43" t="str">
        <f t="shared" si="71"/>
        <v>Optie</v>
      </c>
      <c r="CF85" s="43" t="str">
        <f t="shared" si="71"/>
        <v>Ja</v>
      </c>
      <c r="CG85" s="43" t="str">
        <f t="shared" si="71"/>
        <v>Ja</v>
      </c>
      <c r="CH85" s="43" t="str">
        <f t="shared" si="71"/>
        <v>Ja</v>
      </c>
      <c r="CI85" s="43" t="str">
        <f t="shared" si="71"/>
        <v>Ja</v>
      </c>
      <c r="CJ85" s="43" t="str">
        <f t="shared" si="71"/>
        <v>Ja</v>
      </c>
      <c r="CK85" s="43" t="str">
        <f t="shared" si="72"/>
        <v>Optie</v>
      </c>
      <c r="CL85" s="43" t="str">
        <f t="shared" si="72"/>
        <v>Ja</v>
      </c>
      <c r="CM85" s="43" t="str">
        <f t="shared" si="72"/>
        <v>Ja</v>
      </c>
      <c r="CN85" s="43" t="str">
        <f t="shared" si="72"/>
        <v>Ja</v>
      </c>
      <c r="CO85" s="43" t="str">
        <f t="shared" si="72"/>
        <v>Optie</v>
      </c>
      <c r="CP85" s="43" t="str">
        <f t="shared" si="72"/>
        <v>Nee</v>
      </c>
      <c r="CQ85" s="43" t="str">
        <f t="shared" si="72"/>
        <v>Nvt</v>
      </c>
      <c r="CR85" s="43" t="str">
        <f t="shared" si="72"/>
        <v>Nvt</v>
      </c>
      <c r="CS85" s="43" t="str">
        <f t="shared" si="72"/>
        <v>Nvt</v>
      </c>
      <c r="CT85" s="43" t="str">
        <f t="shared" si="72"/>
        <v>Nvt</v>
      </c>
      <c r="CU85" s="43" t="str">
        <f t="shared" si="73"/>
        <v>Ja</v>
      </c>
      <c r="CV85" s="43" t="str">
        <f t="shared" si="73"/>
        <v>Ja</v>
      </c>
      <c r="CW85" s="43" t="str">
        <f t="shared" si="73"/>
        <v>Ja</v>
      </c>
      <c r="CX85" s="43" t="str">
        <f t="shared" si="73"/>
        <v>Optie</v>
      </c>
      <c r="CY85" s="43" t="str">
        <f t="shared" si="73"/>
        <v>Ja</v>
      </c>
      <c r="CZ85" s="43" t="str">
        <f t="shared" si="73"/>
        <v>Ja</v>
      </c>
      <c r="DA85" s="43" t="str">
        <f t="shared" si="73"/>
        <v>Ja</v>
      </c>
      <c r="DB85" s="43" t="str">
        <f t="shared" si="73"/>
        <v>Optie</v>
      </c>
      <c r="DC85" s="43" t="str">
        <f t="shared" si="73"/>
        <v>Ja</v>
      </c>
      <c r="DD85" s="43" t="str">
        <f t="shared" si="73"/>
        <v>Ja</v>
      </c>
      <c r="DE85" s="43" t="str">
        <f t="shared" si="74"/>
        <v>Optie</v>
      </c>
      <c r="DF85" s="43" t="str">
        <f t="shared" si="74"/>
        <v>Ja</v>
      </c>
      <c r="DG85" s="43" t="str">
        <f t="shared" si="74"/>
        <v>Ja</v>
      </c>
      <c r="DH85" s="43" t="str">
        <f t="shared" si="74"/>
        <v>Ja</v>
      </c>
      <c r="DI85" s="43" t="str">
        <f t="shared" si="74"/>
        <v>Ja</v>
      </c>
      <c r="DJ85" s="43" t="str">
        <f t="shared" si="74"/>
        <v>Ja</v>
      </c>
      <c r="DK85" s="43" t="str">
        <f t="shared" si="74"/>
        <v>Optie</v>
      </c>
      <c r="DL85" s="43" t="str">
        <f t="shared" si="74"/>
        <v>Optie</v>
      </c>
      <c r="DM85" s="43" t="str">
        <f t="shared" si="74"/>
        <v>Optie</v>
      </c>
      <c r="DN85" s="43" t="str">
        <f t="shared" si="74"/>
        <v>Optie</v>
      </c>
      <c r="DO85" s="43" t="str">
        <f t="shared" si="75"/>
        <v>Nee</v>
      </c>
      <c r="DP85" s="43" t="str">
        <f t="shared" si="75"/>
        <v>Optie</v>
      </c>
      <c r="DQ85" s="43" t="str">
        <f t="shared" si="75"/>
        <v>Ja</v>
      </c>
      <c r="DR85" s="43" t="str">
        <f t="shared" si="75"/>
        <v>Ja</v>
      </c>
      <c r="DS85" s="43" t="str">
        <f t="shared" si="75"/>
        <v>Ja</v>
      </c>
      <c r="DT85" s="43" t="str">
        <f t="shared" si="75"/>
        <v>Ja</v>
      </c>
      <c r="DU85" s="43" t="str">
        <f t="shared" si="75"/>
        <v>Optie</v>
      </c>
      <c r="DV85" s="43" t="str">
        <f t="shared" si="75"/>
        <v>Ja</v>
      </c>
      <c r="DW85" s="43" t="str">
        <f t="shared" si="75"/>
        <v>Ja</v>
      </c>
      <c r="DX85" s="43" t="str">
        <f t="shared" si="75"/>
        <v>Ja</v>
      </c>
      <c r="DY85" s="43" t="str">
        <f t="shared" si="76"/>
        <v>Ja</v>
      </c>
      <c r="DZ85" s="43" t="str">
        <f t="shared" si="76"/>
        <v>Ja</v>
      </c>
      <c r="EA85" s="43" t="str">
        <f t="shared" si="76"/>
        <v>Ja</v>
      </c>
      <c r="EB85" s="43" t="str">
        <f t="shared" si="76"/>
        <v>Ja</v>
      </c>
      <c r="EC85" s="43" t="str">
        <f t="shared" si="76"/>
        <v>Ja</v>
      </c>
      <c r="ED85" s="43" t="str">
        <f t="shared" si="76"/>
        <v>Nee</v>
      </c>
    </row>
    <row r="86" spans="1:134" x14ac:dyDescent="0.3">
      <c r="A86" s="43"/>
      <c r="B86" s="47" t="s">
        <v>519</v>
      </c>
      <c r="C86" s="47" t="s">
        <v>502</v>
      </c>
      <c r="D86" s="43" t="s">
        <v>337</v>
      </c>
      <c r="E86" s="45" t="s">
        <v>330</v>
      </c>
      <c r="F86" s="43" t="s">
        <v>433</v>
      </c>
      <c r="G86" s="43" t="s">
        <v>495</v>
      </c>
      <c r="H86" s="43" t="s">
        <v>497</v>
      </c>
      <c r="I86" s="119" t="s">
        <v>337</v>
      </c>
      <c r="J86" s="119" t="s">
        <v>831</v>
      </c>
      <c r="K86" s="119" t="s">
        <v>845</v>
      </c>
      <c r="L86" s="50">
        <v>15</v>
      </c>
      <c r="M86" s="119"/>
      <c r="N86" s="119"/>
      <c r="O86" s="119"/>
      <c r="P86" s="129" t="s">
        <v>507</v>
      </c>
      <c r="Q86" s="43" t="str">
        <f t="shared" si="65"/>
        <v>Ja</v>
      </c>
      <c r="R86" s="43" t="str">
        <f t="shared" si="65"/>
        <v>Ja</v>
      </c>
      <c r="S86" s="43" t="str">
        <f t="shared" si="65"/>
        <v>Optie</v>
      </c>
      <c r="T86" s="43" t="str">
        <f t="shared" si="65"/>
        <v>Ja</v>
      </c>
      <c r="U86" s="43" t="str">
        <f t="shared" si="65"/>
        <v>Ja</v>
      </c>
      <c r="V86" s="43" t="str">
        <f t="shared" si="65"/>
        <v>Ja</v>
      </c>
      <c r="W86" s="43" t="str">
        <f t="shared" si="65"/>
        <v>Nee</v>
      </c>
      <c r="X86" s="43" t="str">
        <f t="shared" si="65"/>
        <v>Ja</v>
      </c>
      <c r="Y86" s="43" t="str">
        <f t="shared" si="65"/>
        <v>Nee</v>
      </c>
      <c r="Z86" s="43" t="str">
        <f t="shared" si="65"/>
        <v>Nee</v>
      </c>
      <c r="AA86" s="43" t="str">
        <f t="shared" si="66"/>
        <v>Optie</v>
      </c>
      <c r="AB86" s="43" t="str">
        <f t="shared" si="66"/>
        <v>Ja</v>
      </c>
      <c r="AC86" s="43" t="str">
        <f t="shared" si="66"/>
        <v>Ja</v>
      </c>
      <c r="AD86" s="43" t="str">
        <f t="shared" si="66"/>
        <v>Nee</v>
      </c>
      <c r="AE86" s="43" t="str">
        <f t="shared" si="66"/>
        <v>Ja</v>
      </c>
      <c r="AF86" s="43" t="str">
        <f t="shared" si="66"/>
        <v>Ja</v>
      </c>
      <c r="AG86" s="43" t="str">
        <f t="shared" si="66"/>
        <v>Optie</v>
      </c>
      <c r="AH86" s="43" t="str">
        <f t="shared" si="66"/>
        <v>Ja</v>
      </c>
      <c r="AI86" s="43" t="str">
        <f t="shared" si="66"/>
        <v>Ja</v>
      </c>
      <c r="AJ86" s="43" t="str">
        <f t="shared" si="66"/>
        <v>Nvt</v>
      </c>
      <c r="AK86" s="43" t="str">
        <f t="shared" si="66"/>
        <v>Nvt</v>
      </c>
      <c r="AL86" s="129" t="s">
        <v>878</v>
      </c>
      <c r="AM86" s="43" t="str">
        <f t="shared" si="67"/>
        <v>Ja</v>
      </c>
      <c r="AN86" s="43" t="str">
        <f t="shared" si="67"/>
        <v>Ja</v>
      </c>
      <c r="AO86" s="43" t="str">
        <f t="shared" si="67"/>
        <v>Optie</v>
      </c>
      <c r="AP86" s="43" t="str">
        <f t="shared" si="67"/>
        <v>Ja</v>
      </c>
      <c r="AQ86" s="43" t="str">
        <f t="shared" si="67"/>
        <v>Ja</v>
      </c>
      <c r="AR86" s="43" t="str">
        <f t="shared" si="67"/>
        <v>Ja</v>
      </c>
      <c r="AS86" s="43" t="str">
        <f t="shared" si="67"/>
        <v>Nee</v>
      </c>
      <c r="AT86" s="43" t="str">
        <f t="shared" si="67"/>
        <v>Ja</v>
      </c>
      <c r="AU86" s="43" t="str">
        <f t="shared" si="67"/>
        <v>Nee</v>
      </c>
      <c r="AV86" s="43" t="str">
        <f t="shared" si="67"/>
        <v>Nee</v>
      </c>
      <c r="AW86" s="43" t="str">
        <f t="shared" si="68"/>
        <v>Ja</v>
      </c>
      <c r="AX86" s="43" t="str">
        <f t="shared" si="68"/>
        <v>Ja</v>
      </c>
      <c r="AY86" s="43" t="str">
        <f t="shared" si="68"/>
        <v>Ja</v>
      </c>
      <c r="AZ86" s="43" t="str">
        <f t="shared" si="68"/>
        <v>Ja</v>
      </c>
      <c r="BA86" s="43" t="str">
        <f t="shared" si="68"/>
        <v>Ja</v>
      </c>
      <c r="BB86" s="43" t="str">
        <f t="shared" si="68"/>
        <v>Nee</v>
      </c>
      <c r="BC86" s="43" t="str">
        <f t="shared" si="68"/>
        <v>Ja</v>
      </c>
      <c r="BD86" s="43" t="str">
        <f t="shared" si="68"/>
        <v>Optie</v>
      </c>
      <c r="BE86" s="43" t="str">
        <f t="shared" si="68"/>
        <v>Ja</v>
      </c>
      <c r="BF86" s="43" t="str">
        <f t="shared" si="68"/>
        <v>Ja</v>
      </c>
      <c r="BG86" s="43" t="str">
        <f t="shared" si="69"/>
        <v>Nee</v>
      </c>
      <c r="BH86" s="43" t="str">
        <f t="shared" si="69"/>
        <v>Ja</v>
      </c>
      <c r="BI86" s="43" t="str">
        <f t="shared" si="69"/>
        <v>Nee</v>
      </c>
      <c r="BJ86" s="43" t="str">
        <f t="shared" si="69"/>
        <v>Nvt</v>
      </c>
      <c r="BK86" s="43" t="str">
        <f t="shared" si="69"/>
        <v>Nvt</v>
      </c>
      <c r="BL86" s="43" t="str">
        <f t="shared" si="69"/>
        <v>Nvt</v>
      </c>
      <c r="BM86" s="43" t="str">
        <f t="shared" si="69"/>
        <v>Nvt</v>
      </c>
      <c r="BN86" s="43" t="str">
        <f t="shared" si="69"/>
        <v>Nvt</v>
      </c>
      <c r="BO86" s="43" t="str">
        <f t="shared" si="69"/>
        <v>Nvt</v>
      </c>
      <c r="BP86" s="43" t="str">
        <f t="shared" si="69"/>
        <v>Nvt</v>
      </c>
      <c r="BQ86" s="43" t="str">
        <f t="shared" si="70"/>
        <v>Nvt</v>
      </c>
      <c r="BR86" s="43" t="str">
        <f t="shared" si="70"/>
        <v>Nvt</v>
      </c>
      <c r="BS86" s="43" t="str">
        <f t="shared" si="70"/>
        <v>Nvt</v>
      </c>
      <c r="BT86" s="43" t="str">
        <f t="shared" si="70"/>
        <v>Nvt</v>
      </c>
      <c r="BU86" s="43" t="str">
        <f t="shared" si="70"/>
        <v>Nvt</v>
      </c>
      <c r="BV86" s="43" t="str">
        <f t="shared" si="70"/>
        <v>Nvt</v>
      </c>
      <c r="BW86" s="43" t="str">
        <f t="shared" si="70"/>
        <v>Nvt</v>
      </c>
      <c r="BX86" s="43" t="str">
        <f t="shared" si="70"/>
        <v>Nvt</v>
      </c>
      <c r="BY86" s="43" t="str">
        <f t="shared" si="70"/>
        <v>Nvt</v>
      </c>
      <c r="BZ86" s="43" t="str">
        <f t="shared" si="70"/>
        <v>Nvt</v>
      </c>
      <c r="CA86" s="43" t="str">
        <f t="shared" si="71"/>
        <v>Nvt</v>
      </c>
      <c r="CB86" s="43" t="str">
        <f t="shared" si="71"/>
        <v>Ja</v>
      </c>
      <c r="CC86" s="43" t="str">
        <f t="shared" si="71"/>
        <v>Ja</v>
      </c>
      <c r="CD86" s="43" t="str">
        <f t="shared" si="71"/>
        <v>Ja</v>
      </c>
      <c r="CE86" s="43" t="str">
        <f t="shared" si="71"/>
        <v>Nee</v>
      </c>
      <c r="CF86" s="43" t="str">
        <f t="shared" si="71"/>
        <v>Nvt</v>
      </c>
      <c r="CG86" s="43" t="str">
        <f t="shared" si="71"/>
        <v>Nvt</v>
      </c>
      <c r="CH86" s="43" t="str">
        <f t="shared" si="71"/>
        <v>Nvt</v>
      </c>
      <c r="CI86" s="43" t="str">
        <f t="shared" si="71"/>
        <v>Nvt</v>
      </c>
      <c r="CJ86" s="43" t="str">
        <f t="shared" si="71"/>
        <v>Nvt</v>
      </c>
      <c r="CK86" s="43" t="str">
        <f t="shared" si="72"/>
        <v>Nee</v>
      </c>
      <c r="CL86" s="43" t="str">
        <f t="shared" si="72"/>
        <v>Nvt</v>
      </c>
      <c r="CM86" s="43" t="str">
        <f t="shared" si="72"/>
        <v>Nee</v>
      </c>
      <c r="CN86" s="43" t="str">
        <f t="shared" si="72"/>
        <v>Nvt</v>
      </c>
      <c r="CO86" s="43" t="str">
        <f t="shared" si="72"/>
        <v>Nee</v>
      </c>
      <c r="CP86" s="43" t="str">
        <f t="shared" si="72"/>
        <v>Nee</v>
      </c>
      <c r="CQ86" s="43" t="str">
        <f t="shared" si="72"/>
        <v>Nvt</v>
      </c>
      <c r="CR86" s="43" t="str">
        <f t="shared" si="72"/>
        <v>Nvt</v>
      </c>
      <c r="CS86" s="43" t="str">
        <f t="shared" si="72"/>
        <v>Nvt</v>
      </c>
      <c r="CT86" s="43" t="str">
        <f t="shared" si="72"/>
        <v>Nvt</v>
      </c>
      <c r="CU86" s="43" t="str">
        <f t="shared" si="73"/>
        <v>Nee</v>
      </c>
      <c r="CV86" s="43" t="str">
        <f t="shared" si="73"/>
        <v>Nvt</v>
      </c>
      <c r="CW86" s="43" t="str">
        <f t="shared" si="73"/>
        <v>Nvt</v>
      </c>
      <c r="CX86" s="43" t="str">
        <f t="shared" si="73"/>
        <v>Nvt</v>
      </c>
      <c r="CY86" s="43" t="str">
        <f t="shared" si="73"/>
        <v>Nvt</v>
      </c>
      <c r="CZ86" s="43" t="str">
        <f t="shared" si="73"/>
        <v>Nvt</v>
      </c>
      <c r="DA86" s="43" t="str">
        <f t="shared" si="73"/>
        <v>Nvt</v>
      </c>
      <c r="DB86" s="43" t="str">
        <f t="shared" si="73"/>
        <v>Nee</v>
      </c>
      <c r="DC86" s="43" t="str">
        <f t="shared" si="73"/>
        <v>Nvt</v>
      </c>
      <c r="DD86" s="43" t="str">
        <f t="shared" si="73"/>
        <v>Nvt</v>
      </c>
      <c r="DE86" s="43" t="str">
        <f t="shared" si="74"/>
        <v>Nvt</v>
      </c>
      <c r="DF86" s="43" t="str">
        <f t="shared" si="74"/>
        <v>Ja</v>
      </c>
      <c r="DG86" s="43" t="str">
        <f t="shared" si="74"/>
        <v>Ja</v>
      </c>
      <c r="DH86" s="43" t="str">
        <f t="shared" si="74"/>
        <v>Ja</v>
      </c>
      <c r="DI86" s="43" t="str">
        <f t="shared" si="74"/>
        <v>Ja</v>
      </c>
      <c r="DJ86" s="43" t="str">
        <f t="shared" si="74"/>
        <v>Ja</v>
      </c>
      <c r="DK86" s="43" t="str">
        <f t="shared" si="74"/>
        <v>Optie</v>
      </c>
      <c r="DL86" s="43" t="str">
        <f t="shared" si="74"/>
        <v>Optie</v>
      </c>
      <c r="DM86" s="43" t="str">
        <f t="shared" si="74"/>
        <v>Optie</v>
      </c>
      <c r="DN86" s="43" t="str">
        <f t="shared" si="74"/>
        <v>Optie</v>
      </c>
      <c r="DO86" s="43" t="str">
        <f t="shared" si="75"/>
        <v>Nee</v>
      </c>
      <c r="DP86" s="43" t="str">
        <f t="shared" si="75"/>
        <v>Optie</v>
      </c>
      <c r="DQ86" s="43" t="str">
        <f t="shared" si="75"/>
        <v>Ja</v>
      </c>
      <c r="DR86" s="43" t="str">
        <f t="shared" si="75"/>
        <v>Ja</v>
      </c>
      <c r="DS86" s="43" t="str">
        <f t="shared" si="75"/>
        <v>Ja</v>
      </c>
      <c r="DT86" s="43" t="str">
        <f t="shared" si="75"/>
        <v>Ja</v>
      </c>
      <c r="DU86" s="43" t="str">
        <f t="shared" si="75"/>
        <v>Optie</v>
      </c>
      <c r="DV86" s="43" t="str">
        <f t="shared" si="75"/>
        <v>Ja</v>
      </c>
      <c r="DW86" s="43" t="str">
        <f t="shared" si="75"/>
        <v>Ja</v>
      </c>
      <c r="DX86" s="43" t="str">
        <f t="shared" si="75"/>
        <v>Ja</v>
      </c>
      <c r="DY86" s="43" t="str">
        <f t="shared" si="76"/>
        <v>Ja</v>
      </c>
      <c r="DZ86" s="43" t="str">
        <f t="shared" si="76"/>
        <v>Ja</v>
      </c>
      <c r="EA86" s="43" t="str">
        <f t="shared" si="76"/>
        <v>Ja</v>
      </c>
      <c r="EB86" s="43" t="str">
        <f t="shared" si="76"/>
        <v>Ja</v>
      </c>
      <c r="EC86" s="43" t="str">
        <f t="shared" si="76"/>
        <v>Ja</v>
      </c>
      <c r="ED86" s="43" t="str">
        <f t="shared" si="76"/>
        <v>Nee</v>
      </c>
    </row>
    <row r="87" spans="1:134" x14ac:dyDescent="0.3">
      <c r="A87" s="43"/>
      <c r="B87" s="47" t="s">
        <v>519</v>
      </c>
      <c r="C87" s="47" t="s">
        <v>502</v>
      </c>
      <c r="D87" s="43" t="s">
        <v>337</v>
      </c>
      <c r="E87" s="45" t="s">
        <v>337</v>
      </c>
      <c r="F87" s="43" t="s">
        <v>433</v>
      </c>
      <c r="G87" s="43" t="s">
        <v>495</v>
      </c>
      <c r="H87" s="43" t="s">
        <v>497</v>
      </c>
      <c r="I87" s="119" t="s">
        <v>337</v>
      </c>
      <c r="J87" s="119" t="s">
        <v>833</v>
      </c>
      <c r="K87" s="119" t="s">
        <v>846</v>
      </c>
      <c r="L87" s="50">
        <v>23</v>
      </c>
      <c r="M87" s="119"/>
      <c r="N87" s="119"/>
      <c r="O87" s="119"/>
      <c r="P87" s="129" t="s">
        <v>507</v>
      </c>
      <c r="Q87" s="43" t="str">
        <f t="shared" si="65"/>
        <v>Ja</v>
      </c>
      <c r="R87" s="43" t="str">
        <f t="shared" si="65"/>
        <v>Ja</v>
      </c>
      <c r="S87" s="43" t="str">
        <f t="shared" si="65"/>
        <v>Optie</v>
      </c>
      <c r="T87" s="43" t="str">
        <f t="shared" si="65"/>
        <v>Ja</v>
      </c>
      <c r="U87" s="43" t="str">
        <f t="shared" si="65"/>
        <v>Ja</v>
      </c>
      <c r="V87" s="43" t="str">
        <f t="shared" si="65"/>
        <v>Ja</v>
      </c>
      <c r="W87" s="43" t="str">
        <f t="shared" si="65"/>
        <v>Nee</v>
      </c>
      <c r="X87" s="43" t="str">
        <f t="shared" si="65"/>
        <v>Ja</v>
      </c>
      <c r="Y87" s="43" t="str">
        <f t="shared" si="65"/>
        <v>Nee</v>
      </c>
      <c r="Z87" s="43" t="str">
        <f t="shared" si="65"/>
        <v>Nee</v>
      </c>
      <c r="AA87" s="43" t="str">
        <f t="shared" si="66"/>
        <v>Optie</v>
      </c>
      <c r="AB87" s="43" t="str">
        <f t="shared" si="66"/>
        <v>Ja</v>
      </c>
      <c r="AC87" s="43" t="str">
        <f t="shared" si="66"/>
        <v>Ja</v>
      </c>
      <c r="AD87" s="43" t="str">
        <f t="shared" si="66"/>
        <v>Nee</v>
      </c>
      <c r="AE87" s="43" t="str">
        <f t="shared" si="66"/>
        <v>Ja</v>
      </c>
      <c r="AF87" s="43" t="str">
        <f t="shared" si="66"/>
        <v>Ja</v>
      </c>
      <c r="AG87" s="43" t="str">
        <f t="shared" si="66"/>
        <v>Optie</v>
      </c>
      <c r="AH87" s="43" t="str">
        <f t="shared" si="66"/>
        <v>Ja</v>
      </c>
      <c r="AI87" s="43" t="str">
        <f t="shared" si="66"/>
        <v>Ja</v>
      </c>
      <c r="AJ87" s="43" t="str">
        <f t="shared" si="66"/>
        <v>Nvt</v>
      </c>
      <c r="AK87" s="43" t="str">
        <f t="shared" si="66"/>
        <v>Nvt</v>
      </c>
      <c r="AL87" s="129" t="s">
        <v>878</v>
      </c>
      <c r="AM87" s="43" t="str">
        <f t="shared" si="67"/>
        <v>Ja</v>
      </c>
      <c r="AN87" s="43" t="str">
        <f t="shared" si="67"/>
        <v>Ja</v>
      </c>
      <c r="AO87" s="43" t="str">
        <f t="shared" si="67"/>
        <v>Optie</v>
      </c>
      <c r="AP87" s="43" t="str">
        <f t="shared" si="67"/>
        <v>Ja</v>
      </c>
      <c r="AQ87" s="43" t="str">
        <f t="shared" si="67"/>
        <v>Ja</v>
      </c>
      <c r="AR87" s="43" t="str">
        <f t="shared" si="67"/>
        <v>Ja</v>
      </c>
      <c r="AS87" s="43" t="str">
        <f t="shared" si="67"/>
        <v>Nee</v>
      </c>
      <c r="AT87" s="43" t="str">
        <f t="shared" si="67"/>
        <v>Ja</v>
      </c>
      <c r="AU87" s="43" t="str">
        <f t="shared" si="67"/>
        <v>Nee</v>
      </c>
      <c r="AV87" s="43" t="str">
        <f t="shared" si="67"/>
        <v>Nee</v>
      </c>
      <c r="AW87" s="43" t="str">
        <f t="shared" si="68"/>
        <v>Ja</v>
      </c>
      <c r="AX87" s="43" t="str">
        <f t="shared" si="68"/>
        <v>Ja</v>
      </c>
      <c r="AY87" s="43" t="str">
        <f t="shared" si="68"/>
        <v>Ja</v>
      </c>
      <c r="AZ87" s="43" t="str">
        <f t="shared" si="68"/>
        <v>Ja</v>
      </c>
      <c r="BA87" s="43" t="str">
        <f t="shared" si="68"/>
        <v>Ja</v>
      </c>
      <c r="BB87" s="43" t="str">
        <f t="shared" si="68"/>
        <v>Nee</v>
      </c>
      <c r="BC87" s="43" t="str">
        <f t="shared" si="68"/>
        <v>Ja</v>
      </c>
      <c r="BD87" s="43" t="str">
        <f t="shared" si="68"/>
        <v>Optie</v>
      </c>
      <c r="BE87" s="43" t="str">
        <f t="shared" si="68"/>
        <v>Ja</v>
      </c>
      <c r="BF87" s="43" t="str">
        <f t="shared" si="68"/>
        <v>Ja</v>
      </c>
      <c r="BG87" s="43" t="str">
        <f t="shared" si="69"/>
        <v>Nee</v>
      </c>
      <c r="BH87" s="43" t="str">
        <f t="shared" si="69"/>
        <v>Ja</v>
      </c>
      <c r="BI87" s="43" t="str">
        <f t="shared" si="69"/>
        <v>Nee</v>
      </c>
      <c r="BJ87" s="43" t="str">
        <f t="shared" si="69"/>
        <v>Nvt</v>
      </c>
      <c r="BK87" s="43" t="str">
        <f t="shared" si="69"/>
        <v>Nvt</v>
      </c>
      <c r="BL87" s="43" t="str">
        <f t="shared" si="69"/>
        <v>Nvt</v>
      </c>
      <c r="BM87" s="43" t="str">
        <f t="shared" si="69"/>
        <v>Nvt</v>
      </c>
      <c r="BN87" s="43" t="str">
        <f t="shared" si="69"/>
        <v>Nvt</v>
      </c>
      <c r="BO87" s="43" t="str">
        <f t="shared" si="69"/>
        <v>Nvt</v>
      </c>
      <c r="BP87" s="43" t="str">
        <f t="shared" si="69"/>
        <v>Nvt</v>
      </c>
      <c r="BQ87" s="43" t="str">
        <f t="shared" si="70"/>
        <v>Nvt</v>
      </c>
      <c r="BR87" s="43" t="str">
        <f t="shared" si="70"/>
        <v>Nvt</v>
      </c>
      <c r="BS87" s="43" t="str">
        <f t="shared" si="70"/>
        <v>Nvt</v>
      </c>
      <c r="BT87" s="43" t="str">
        <f t="shared" si="70"/>
        <v>Nvt</v>
      </c>
      <c r="BU87" s="43" t="str">
        <f t="shared" si="70"/>
        <v>Nvt</v>
      </c>
      <c r="BV87" s="43" t="str">
        <f t="shared" si="70"/>
        <v>Nvt</v>
      </c>
      <c r="BW87" s="43" t="str">
        <f t="shared" si="70"/>
        <v>Nvt</v>
      </c>
      <c r="BX87" s="43" t="str">
        <f t="shared" si="70"/>
        <v>Nvt</v>
      </c>
      <c r="BY87" s="43" t="str">
        <f t="shared" si="70"/>
        <v>Nvt</v>
      </c>
      <c r="BZ87" s="43" t="str">
        <f t="shared" si="70"/>
        <v>Nvt</v>
      </c>
      <c r="CA87" s="43" t="str">
        <f t="shared" si="71"/>
        <v>Nvt</v>
      </c>
      <c r="CB87" s="43" t="str">
        <f t="shared" si="71"/>
        <v>Ja</v>
      </c>
      <c r="CC87" s="43" t="str">
        <f t="shared" si="71"/>
        <v>Ja</v>
      </c>
      <c r="CD87" s="43" t="str">
        <f t="shared" si="71"/>
        <v>Ja</v>
      </c>
      <c r="CE87" s="43" t="str">
        <f t="shared" si="71"/>
        <v>Nee</v>
      </c>
      <c r="CF87" s="43" t="str">
        <f t="shared" si="71"/>
        <v>Nvt</v>
      </c>
      <c r="CG87" s="43" t="str">
        <f t="shared" si="71"/>
        <v>Nvt</v>
      </c>
      <c r="CH87" s="43" t="str">
        <f t="shared" si="71"/>
        <v>Nvt</v>
      </c>
      <c r="CI87" s="43" t="str">
        <f t="shared" si="71"/>
        <v>Nvt</v>
      </c>
      <c r="CJ87" s="43" t="str">
        <f t="shared" si="71"/>
        <v>Nvt</v>
      </c>
      <c r="CK87" s="43" t="str">
        <f t="shared" si="72"/>
        <v>Nee</v>
      </c>
      <c r="CL87" s="43" t="str">
        <f t="shared" si="72"/>
        <v>Nvt</v>
      </c>
      <c r="CM87" s="43" t="str">
        <f t="shared" si="72"/>
        <v>Nee</v>
      </c>
      <c r="CN87" s="43" t="str">
        <f t="shared" si="72"/>
        <v>Nvt</v>
      </c>
      <c r="CO87" s="43" t="str">
        <f t="shared" si="72"/>
        <v>Nee</v>
      </c>
      <c r="CP87" s="43" t="str">
        <f t="shared" si="72"/>
        <v>Nee</v>
      </c>
      <c r="CQ87" s="43" t="str">
        <f t="shared" si="72"/>
        <v>Nvt</v>
      </c>
      <c r="CR87" s="43" t="str">
        <f t="shared" si="72"/>
        <v>Nvt</v>
      </c>
      <c r="CS87" s="43" t="str">
        <f t="shared" si="72"/>
        <v>Nvt</v>
      </c>
      <c r="CT87" s="43" t="str">
        <f t="shared" si="72"/>
        <v>Nvt</v>
      </c>
      <c r="CU87" s="43" t="str">
        <f t="shared" si="73"/>
        <v>Nee</v>
      </c>
      <c r="CV87" s="43" t="str">
        <f t="shared" si="73"/>
        <v>Nvt</v>
      </c>
      <c r="CW87" s="43" t="str">
        <f t="shared" si="73"/>
        <v>Nvt</v>
      </c>
      <c r="CX87" s="43" t="str">
        <f t="shared" si="73"/>
        <v>Nvt</v>
      </c>
      <c r="CY87" s="43" t="str">
        <f t="shared" si="73"/>
        <v>Nvt</v>
      </c>
      <c r="CZ87" s="43" t="str">
        <f t="shared" si="73"/>
        <v>Nvt</v>
      </c>
      <c r="DA87" s="43" t="str">
        <f t="shared" si="73"/>
        <v>Nvt</v>
      </c>
      <c r="DB87" s="43" t="str">
        <f t="shared" si="73"/>
        <v>Nee</v>
      </c>
      <c r="DC87" s="43" t="str">
        <f t="shared" si="73"/>
        <v>Nvt</v>
      </c>
      <c r="DD87" s="43" t="str">
        <f t="shared" si="73"/>
        <v>Nvt</v>
      </c>
      <c r="DE87" s="43" t="str">
        <f t="shared" si="74"/>
        <v>Nvt</v>
      </c>
      <c r="DF87" s="43" t="str">
        <f t="shared" si="74"/>
        <v>Ja</v>
      </c>
      <c r="DG87" s="43" t="str">
        <f t="shared" si="74"/>
        <v>Ja</v>
      </c>
      <c r="DH87" s="43" t="str">
        <f t="shared" si="74"/>
        <v>Ja</v>
      </c>
      <c r="DI87" s="43" t="str">
        <f t="shared" si="74"/>
        <v>Ja</v>
      </c>
      <c r="DJ87" s="43" t="str">
        <f t="shared" si="74"/>
        <v>Ja</v>
      </c>
      <c r="DK87" s="43" t="str">
        <f t="shared" si="74"/>
        <v>Optie</v>
      </c>
      <c r="DL87" s="43" t="str">
        <f t="shared" si="74"/>
        <v>Optie</v>
      </c>
      <c r="DM87" s="43" t="str">
        <f t="shared" si="74"/>
        <v>Nee</v>
      </c>
      <c r="DN87" s="43" t="str">
        <f t="shared" si="74"/>
        <v>Optie</v>
      </c>
      <c r="DO87" s="43" t="str">
        <f t="shared" si="75"/>
        <v>Nee</v>
      </c>
      <c r="DP87" s="43" t="str">
        <f t="shared" si="75"/>
        <v>Nee</v>
      </c>
      <c r="DQ87" s="43" t="str">
        <f t="shared" si="75"/>
        <v>Nvt</v>
      </c>
      <c r="DR87" s="43" t="str">
        <f t="shared" si="75"/>
        <v>Nvt</v>
      </c>
      <c r="DS87" s="43" t="str">
        <f t="shared" si="75"/>
        <v>Nvt</v>
      </c>
      <c r="DT87" s="43" t="str">
        <f t="shared" si="75"/>
        <v>Nvt</v>
      </c>
      <c r="DU87" s="43" t="str">
        <f t="shared" si="75"/>
        <v>Nvt</v>
      </c>
      <c r="DV87" s="43" t="str">
        <f t="shared" si="75"/>
        <v>Nvt</v>
      </c>
      <c r="DW87" s="43" t="str">
        <f t="shared" si="75"/>
        <v>Ja</v>
      </c>
      <c r="DX87" s="43" t="str">
        <f t="shared" si="75"/>
        <v>Ja</v>
      </c>
      <c r="DY87" s="43" t="str">
        <f t="shared" si="76"/>
        <v>Ja</v>
      </c>
      <c r="DZ87" s="43" t="str">
        <f t="shared" si="76"/>
        <v>Ja</v>
      </c>
      <c r="EA87" s="43" t="str">
        <f t="shared" si="76"/>
        <v>Ja</v>
      </c>
      <c r="EB87" s="43" t="str">
        <f t="shared" si="76"/>
        <v>Ja</v>
      </c>
      <c r="EC87" s="43" t="str">
        <f t="shared" si="76"/>
        <v>Ja</v>
      </c>
      <c r="ED87" s="43" t="str">
        <f t="shared" si="76"/>
        <v>Nee</v>
      </c>
    </row>
    <row r="88" spans="1:134" x14ac:dyDescent="0.3">
      <c r="A88" s="43"/>
      <c r="B88" s="47" t="s">
        <v>575</v>
      </c>
      <c r="C88" s="47" t="s">
        <v>333</v>
      </c>
      <c r="D88" s="43" t="s">
        <v>333</v>
      </c>
      <c r="E88" s="45" t="s">
        <v>333</v>
      </c>
      <c r="F88" s="43" t="s">
        <v>333</v>
      </c>
      <c r="G88" s="43" t="s">
        <v>499</v>
      </c>
      <c r="H88" s="43" t="s">
        <v>501</v>
      </c>
      <c r="I88" s="119" t="s">
        <v>337</v>
      </c>
      <c r="J88" s="119" t="s">
        <v>835</v>
      </c>
      <c r="K88" s="119" t="s">
        <v>855</v>
      </c>
      <c r="L88" s="50">
        <v>31</v>
      </c>
      <c r="M88" s="119"/>
      <c r="N88" s="119"/>
      <c r="O88" s="119"/>
      <c r="P88" s="129" t="s">
        <v>507</v>
      </c>
      <c r="Q88" s="43" t="str">
        <f t="shared" si="65"/>
        <v>Ja</v>
      </c>
      <c r="R88" s="43" t="str">
        <f t="shared" si="65"/>
        <v>Ja</v>
      </c>
      <c r="S88" s="43" t="str">
        <f t="shared" si="65"/>
        <v>Optie</v>
      </c>
      <c r="T88" s="43" t="str">
        <f t="shared" si="65"/>
        <v>Ja</v>
      </c>
      <c r="U88" s="43" t="str">
        <f t="shared" si="65"/>
        <v>Ja</v>
      </c>
      <c r="V88" s="43" t="str">
        <f t="shared" si="65"/>
        <v>Ja</v>
      </c>
      <c r="W88" s="43" t="str">
        <f t="shared" si="65"/>
        <v>Nee</v>
      </c>
      <c r="X88" s="43" t="str">
        <f t="shared" si="65"/>
        <v>Ja</v>
      </c>
      <c r="Y88" s="43" t="str">
        <f t="shared" si="65"/>
        <v>Nee</v>
      </c>
      <c r="Z88" s="43" t="str">
        <f t="shared" si="65"/>
        <v>Nee</v>
      </c>
      <c r="AA88" s="43" t="str">
        <f t="shared" si="66"/>
        <v>Optie</v>
      </c>
      <c r="AB88" s="43" t="str">
        <f t="shared" si="66"/>
        <v>Ja</v>
      </c>
      <c r="AC88" s="43" t="str">
        <f t="shared" si="66"/>
        <v>Ja</v>
      </c>
      <c r="AD88" s="43" t="str">
        <f t="shared" si="66"/>
        <v>Nee</v>
      </c>
      <c r="AE88" s="43" t="str">
        <f t="shared" si="66"/>
        <v>Ja</v>
      </c>
      <c r="AF88" s="43" t="str">
        <f t="shared" si="66"/>
        <v>Ja</v>
      </c>
      <c r="AG88" s="43" t="str">
        <f t="shared" si="66"/>
        <v>Optie</v>
      </c>
      <c r="AH88" s="43" t="str">
        <f t="shared" si="66"/>
        <v>Ja</v>
      </c>
      <c r="AI88" s="43" t="str">
        <f t="shared" si="66"/>
        <v>Ja</v>
      </c>
      <c r="AJ88" s="43" t="str">
        <f t="shared" si="66"/>
        <v>Nvt</v>
      </c>
      <c r="AK88" s="43" t="str">
        <f t="shared" si="66"/>
        <v>Nvt</v>
      </c>
      <c r="AL88" s="129" t="s">
        <v>878</v>
      </c>
      <c r="AM88" s="43" t="str">
        <f t="shared" si="67"/>
        <v>Ja</v>
      </c>
      <c r="AN88" s="43" t="str">
        <f t="shared" si="67"/>
        <v>Ja</v>
      </c>
      <c r="AO88" s="43" t="str">
        <f t="shared" si="67"/>
        <v>Optie</v>
      </c>
      <c r="AP88" s="43" t="str">
        <f t="shared" si="67"/>
        <v>Ja</v>
      </c>
      <c r="AQ88" s="43" t="str">
        <f t="shared" si="67"/>
        <v>Ja</v>
      </c>
      <c r="AR88" s="43" t="str">
        <f t="shared" si="67"/>
        <v>Ja</v>
      </c>
      <c r="AS88" s="43" t="str">
        <f t="shared" si="67"/>
        <v>Nee</v>
      </c>
      <c r="AT88" s="43" t="str">
        <f t="shared" si="67"/>
        <v>Ja</v>
      </c>
      <c r="AU88" s="43" t="str">
        <f t="shared" si="67"/>
        <v>Nee</v>
      </c>
      <c r="AV88" s="43" t="str">
        <f t="shared" si="67"/>
        <v>Nee</v>
      </c>
      <c r="AW88" s="43" t="str">
        <f t="shared" si="68"/>
        <v>Ja</v>
      </c>
      <c r="AX88" s="43" t="str">
        <f t="shared" si="68"/>
        <v>Ja</v>
      </c>
      <c r="AY88" s="43" t="str">
        <f t="shared" si="68"/>
        <v>Ja</v>
      </c>
      <c r="AZ88" s="43" t="str">
        <f t="shared" si="68"/>
        <v>Ja</v>
      </c>
      <c r="BA88" s="43" t="str">
        <f t="shared" si="68"/>
        <v>Ja</v>
      </c>
      <c r="BB88" s="43" t="str">
        <f t="shared" si="68"/>
        <v>Ja</v>
      </c>
      <c r="BC88" s="43" t="str">
        <f t="shared" si="68"/>
        <v>Ja</v>
      </c>
      <c r="BD88" s="43" t="str">
        <f t="shared" si="68"/>
        <v>Optie</v>
      </c>
      <c r="BE88" s="43" t="str">
        <f t="shared" si="68"/>
        <v>Ja</v>
      </c>
      <c r="BF88" s="43" t="str">
        <f t="shared" si="68"/>
        <v>Ja</v>
      </c>
      <c r="BG88" s="43" t="str">
        <f t="shared" si="69"/>
        <v>Nee</v>
      </c>
      <c r="BH88" s="43" t="str">
        <f t="shared" si="69"/>
        <v>Ja</v>
      </c>
      <c r="BI88" s="43" t="str">
        <f t="shared" si="69"/>
        <v>Nee</v>
      </c>
      <c r="BJ88" s="43" t="str">
        <f t="shared" si="69"/>
        <v>Nvt</v>
      </c>
      <c r="BK88" s="43" t="str">
        <f t="shared" si="69"/>
        <v>Nvt</v>
      </c>
      <c r="BL88" s="43" t="str">
        <f t="shared" si="69"/>
        <v>Nvt</v>
      </c>
      <c r="BM88" s="43" t="str">
        <f t="shared" si="69"/>
        <v>Nvt</v>
      </c>
      <c r="BN88" s="43" t="str">
        <f t="shared" si="69"/>
        <v>Nvt</v>
      </c>
      <c r="BO88" s="43" t="str">
        <f t="shared" si="69"/>
        <v>Nvt</v>
      </c>
      <c r="BP88" s="43" t="str">
        <f t="shared" si="69"/>
        <v>Nvt</v>
      </c>
      <c r="BQ88" s="43" t="str">
        <f t="shared" si="70"/>
        <v>Nvt</v>
      </c>
      <c r="BR88" s="43" t="str">
        <f t="shared" si="70"/>
        <v>Nvt</v>
      </c>
      <c r="BS88" s="43" t="str">
        <f t="shared" si="70"/>
        <v>Nvt</v>
      </c>
      <c r="BT88" s="43" t="str">
        <f t="shared" si="70"/>
        <v>Nvt</v>
      </c>
      <c r="BU88" s="43" t="str">
        <f t="shared" si="70"/>
        <v>Nvt</v>
      </c>
      <c r="BV88" s="43" t="str">
        <f t="shared" si="70"/>
        <v>Nvt</v>
      </c>
      <c r="BW88" s="43" t="str">
        <f t="shared" si="70"/>
        <v>Nvt</v>
      </c>
      <c r="BX88" s="43" t="str">
        <f t="shared" si="70"/>
        <v>Nvt</v>
      </c>
      <c r="BY88" s="43" t="str">
        <f t="shared" si="70"/>
        <v>Nvt</v>
      </c>
      <c r="BZ88" s="43" t="str">
        <f t="shared" si="70"/>
        <v>Nvt</v>
      </c>
      <c r="CA88" s="43" t="str">
        <f t="shared" si="71"/>
        <v>Nvt</v>
      </c>
      <c r="CB88" s="43" t="str">
        <f t="shared" si="71"/>
        <v>Ja</v>
      </c>
      <c r="CC88" s="43" t="str">
        <f t="shared" si="71"/>
        <v>Ja</v>
      </c>
      <c r="CD88" s="43" t="str">
        <f t="shared" si="71"/>
        <v>Ja</v>
      </c>
      <c r="CE88" s="43" t="str">
        <f t="shared" si="71"/>
        <v>Optie</v>
      </c>
      <c r="CF88" s="43" t="str">
        <f t="shared" si="71"/>
        <v>Ja</v>
      </c>
      <c r="CG88" s="43" t="str">
        <f t="shared" si="71"/>
        <v>Ja</v>
      </c>
      <c r="CH88" s="43" t="str">
        <f t="shared" si="71"/>
        <v>Ja</v>
      </c>
      <c r="CI88" s="43" t="str">
        <f t="shared" si="71"/>
        <v>Ja</v>
      </c>
      <c r="CJ88" s="43" t="str">
        <f t="shared" si="71"/>
        <v>Ja</v>
      </c>
      <c r="CK88" s="43" t="str">
        <f t="shared" si="72"/>
        <v>Optie</v>
      </c>
      <c r="CL88" s="43" t="str">
        <f t="shared" si="72"/>
        <v>Ja</v>
      </c>
      <c r="CM88" s="43" t="str">
        <f t="shared" si="72"/>
        <v>Ja</v>
      </c>
      <c r="CN88" s="43" t="str">
        <f t="shared" si="72"/>
        <v>Ja</v>
      </c>
      <c r="CO88" s="43" t="str">
        <f t="shared" si="72"/>
        <v>Optie</v>
      </c>
      <c r="CP88" s="43" t="str">
        <f t="shared" si="72"/>
        <v>Nee</v>
      </c>
      <c r="CQ88" s="43" t="str">
        <f t="shared" si="72"/>
        <v>Nvt</v>
      </c>
      <c r="CR88" s="43" t="str">
        <f t="shared" si="72"/>
        <v>Nvt</v>
      </c>
      <c r="CS88" s="43" t="str">
        <f t="shared" si="72"/>
        <v>Nvt</v>
      </c>
      <c r="CT88" s="43" t="str">
        <f t="shared" si="72"/>
        <v>Nvt</v>
      </c>
      <c r="CU88" s="43" t="str">
        <f t="shared" si="73"/>
        <v>Optie</v>
      </c>
      <c r="CV88" s="43" t="str">
        <f t="shared" si="73"/>
        <v>Ja</v>
      </c>
      <c r="CW88" s="43" t="str">
        <f t="shared" si="73"/>
        <v>Ja</v>
      </c>
      <c r="CX88" s="43" t="str">
        <f t="shared" si="73"/>
        <v>Optie</v>
      </c>
      <c r="CY88" s="43" t="str">
        <f t="shared" si="73"/>
        <v>Ja</v>
      </c>
      <c r="CZ88" s="43" t="str">
        <f t="shared" si="73"/>
        <v>Ja</v>
      </c>
      <c r="DA88" s="43" t="str">
        <f t="shared" si="73"/>
        <v>Ja</v>
      </c>
      <c r="DB88" s="43" t="str">
        <f t="shared" si="73"/>
        <v>Nee</v>
      </c>
      <c r="DC88" s="43" t="str">
        <f t="shared" si="73"/>
        <v>Nvt</v>
      </c>
      <c r="DD88" s="43" t="str">
        <f t="shared" si="73"/>
        <v>Nvt</v>
      </c>
      <c r="DE88" s="43" t="str">
        <f t="shared" si="74"/>
        <v>Nvt</v>
      </c>
      <c r="DF88" s="43" t="str">
        <f t="shared" si="74"/>
        <v>Ja</v>
      </c>
      <c r="DG88" s="43" t="str">
        <f t="shared" si="74"/>
        <v>Ja</v>
      </c>
      <c r="DH88" s="43" t="str">
        <f t="shared" si="74"/>
        <v>Ja</v>
      </c>
      <c r="DI88" s="43" t="str">
        <f t="shared" si="74"/>
        <v>Ja</v>
      </c>
      <c r="DJ88" s="43" t="str">
        <f t="shared" si="74"/>
        <v>Ja</v>
      </c>
      <c r="DK88" s="43" t="str">
        <f t="shared" si="74"/>
        <v>Optie</v>
      </c>
      <c r="DL88" s="43" t="str">
        <f t="shared" si="74"/>
        <v>Optie</v>
      </c>
      <c r="DM88" s="43" t="str">
        <f t="shared" si="74"/>
        <v>Optie</v>
      </c>
      <c r="DN88" s="43" t="str">
        <f t="shared" si="74"/>
        <v>Optie</v>
      </c>
      <c r="DO88" s="43" t="str">
        <f t="shared" si="75"/>
        <v>Nee</v>
      </c>
      <c r="DP88" s="43" t="str">
        <f t="shared" si="75"/>
        <v>Nee</v>
      </c>
      <c r="DQ88" s="43" t="str">
        <f t="shared" si="75"/>
        <v>Nvt</v>
      </c>
      <c r="DR88" s="43" t="str">
        <f t="shared" si="75"/>
        <v>Nvt</v>
      </c>
      <c r="DS88" s="43" t="str">
        <f t="shared" si="75"/>
        <v>Nvt</v>
      </c>
      <c r="DT88" s="43" t="str">
        <f t="shared" si="75"/>
        <v>Nvt</v>
      </c>
      <c r="DU88" s="43" t="str">
        <f t="shared" si="75"/>
        <v>Nvt</v>
      </c>
      <c r="DV88" s="43" t="str">
        <f t="shared" si="75"/>
        <v>Nvt</v>
      </c>
      <c r="DW88" s="43" t="str">
        <f t="shared" si="75"/>
        <v>Ja</v>
      </c>
      <c r="DX88" s="43" t="str">
        <f t="shared" si="75"/>
        <v>Ja</v>
      </c>
      <c r="DY88" s="43" t="str">
        <f t="shared" si="76"/>
        <v>Ja</v>
      </c>
      <c r="DZ88" s="43" t="str">
        <f t="shared" si="76"/>
        <v>Ja</v>
      </c>
      <c r="EA88" s="43" t="str">
        <f t="shared" si="76"/>
        <v>Ja</v>
      </c>
      <c r="EB88" s="43" t="str">
        <f t="shared" si="76"/>
        <v>Ja</v>
      </c>
      <c r="EC88" s="43" t="str">
        <f t="shared" si="76"/>
        <v>Ja</v>
      </c>
      <c r="ED88" s="43" t="str">
        <f t="shared" si="76"/>
        <v>Nee</v>
      </c>
    </row>
    <row r="89" spans="1:134" x14ac:dyDescent="0.3">
      <c r="A89" s="43"/>
      <c r="B89" s="47" t="s">
        <v>576</v>
      </c>
      <c r="C89" s="47" t="s">
        <v>333</v>
      </c>
      <c r="D89" s="43" t="s">
        <v>333</v>
      </c>
      <c r="E89" s="45" t="s">
        <v>333</v>
      </c>
      <c r="F89" s="43" t="s">
        <v>333</v>
      </c>
      <c r="G89" s="43" t="s">
        <v>495</v>
      </c>
      <c r="H89" s="43" t="s">
        <v>500</v>
      </c>
      <c r="I89" s="119" t="s">
        <v>337</v>
      </c>
      <c r="J89" s="119" t="s">
        <v>835</v>
      </c>
      <c r="K89" s="119" t="s">
        <v>855</v>
      </c>
      <c r="L89" s="50">
        <v>31</v>
      </c>
      <c r="M89" s="119"/>
      <c r="N89" s="119"/>
      <c r="O89" s="119"/>
      <c r="P89" s="129" t="s">
        <v>507</v>
      </c>
      <c r="Q89" s="43" t="str">
        <f t="shared" si="65"/>
        <v>Ja</v>
      </c>
      <c r="R89" s="43" t="str">
        <f t="shared" si="65"/>
        <v>Ja</v>
      </c>
      <c r="S89" s="43" t="str">
        <f t="shared" si="65"/>
        <v>Optie</v>
      </c>
      <c r="T89" s="43" t="str">
        <f t="shared" si="65"/>
        <v>Ja</v>
      </c>
      <c r="U89" s="43" t="str">
        <f t="shared" si="65"/>
        <v>Ja</v>
      </c>
      <c r="V89" s="43" t="str">
        <f t="shared" si="65"/>
        <v>Ja</v>
      </c>
      <c r="W89" s="43" t="str">
        <f t="shared" si="65"/>
        <v>Nee</v>
      </c>
      <c r="X89" s="43" t="str">
        <f t="shared" si="65"/>
        <v>Ja</v>
      </c>
      <c r="Y89" s="43" t="str">
        <f t="shared" si="65"/>
        <v>Nee</v>
      </c>
      <c r="Z89" s="43" t="str">
        <f t="shared" si="65"/>
        <v>Nee</v>
      </c>
      <c r="AA89" s="43" t="str">
        <f t="shared" si="66"/>
        <v>Optie</v>
      </c>
      <c r="AB89" s="43" t="str">
        <f t="shared" si="66"/>
        <v>Ja</v>
      </c>
      <c r="AC89" s="43" t="str">
        <f t="shared" si="66"/>
        <v>Ja</v>
      </c>
      <c r="AD89" s="43" t="str">
        <f t="shared" si="66"/>
        <v>Nee</v>
      </c>
      <c r="AE89" s="43" t="str">
        <f t="shared" si="66"/>
        <v>Ja</v>
      </c>
      <c r="AF89" s="43" t="str">
        <f t="shared" si="66"/>
        <v>Ja</v>
      </c>
      <c r="AG89" s="43" t="str">
        <f t="shared" si="66"/>
        <v>Optie</v>
      </c>
      <c r="AH89" s="43" t="str">
        <f t="shared" si="66"/>
        <v>Ja</v>
      </c>
      <c r="AI89" s="43" t="str">
        <f t="shared" si="66"/>
        <v>Ja</v>
      </c>
      <c r="AJ89" s="43" t="str">
        <f t="shared" si="66"/>
        <v>Nvt</v>
      </c>
      <c r="AK89" s="43" t="str">
        <f t="shared" si="66"/>
        <v>Nvt</v>
      </c>
      <c r="AL89" s="129" t="s">
        <v>878</v>
      </c>
      <c r="AM89" s="43" t="str">
        <f t="shared" si="67"/>
        <v>Ja</v>
      </c>
      <c r="AN89" s="43" t="str">
        <f t="shared" si="67"/>
        <v>Ja</v>
      </c>
      <c r="AO89" s="43" t="str">
        <f t="shared" si="67"/>
        <v>Optie</v>
      </c>
      <c r="AP89" s="43" t="str">
        <f t="shared" si="67"/>
        <v>Ja</v>
      </c>
      <c r="AQ89" s="43" t="str">
        <f t="shared" si="67"/>
        <v>Ja</v>
      </c>
      <c r="AR89" s="43" t="str">
        <f t="shared" si="67"/>
        <v>Ja</v>
      </c>
      <c r="AS89" s="43" t="str">
        <f t="shared" si="67"/>
        <v>Nee</v>
      </c>
      <c r="AT89" s="43" t="str">
        <f t="shared" si="67"/>
        <v>Ja</v>
      </c>
      <c r="AU89" s="43" t="str">
        <f t="shared" si="67"/>
        <v>Nee</v>
      </c>
      <c r="AV89" s="43" t="str">
        <f t="shared" si="67"/>
        <v>Nee</v>
      </c>
      <c r="AW89" s="43" t="str">
        <f t="shared" si="68"/>
        <v>Ja</v>
      </c>
      <c r="AX89" s="43" t="str">
        <f t="shared" si="68"/>
        <v>Ja</v>
      </c>
      <c r="AY89" s="43" t="str">
        <f t="shared" si="68"/>
        <v>Ja</v>
      </c>
      <c r="AZ89" s="43" t="str">
        <f t="shared" si="68"/>
        <v>Ja</v>
      </c>
      <c r="BA89" s="43" t="str">
        <f t="shared" si="68"/>
        <v>Ja</v>
      </c>
      <c r="BB89" s="43" t="str">
        <f t="shared" si="68"/>
        <v>Ja</v>
      </c>
      <c r="BC89" s="43" t="str">
        <f t="shared" si="68"/>
        <v>Ja</v>
      </c>
      <c r="BD89" s="43" t="str">
        <f t="shared" si="68"/>
        <v>Optie</v>
      </c>
      <c r="BE89" s="43" t="str">
        <f t="shared" si="68"/>
        <v>Ja</v>
      </c>
      <c r="BF89" s="43" t="str">
        <f t="shared" si="68"/>
        <v>Ja</v>
      </c>
      <c r="BG89" s="43" t="str">
        <f t="shared" si="69"/>
        <v>Nee</v>
      </c>
      <c r="BH89" s="43" t="str">
        <f t="shared" si="69"/>
        <v>Ja</v>
      </c>
      <c r="BI89" s="43" t="str">
        <f t="shared" si="69"/>
        <v>Nee</v>
      </c>
      <c r="BJ89" s="43" t="str">
        <f t="shared" si="69"/>
        <v>Nvt</v>
      </c>
      <c r="BK89" s="43" t="str">
        <f t="shared" si="69"/>
        <v>Nvt</v>
      </c>
      <c r="BL89" s="43" t="str">
        <f t="shared" si="69"/>
        <v>Nvt</v>
      </c>
      <c r="BM89" s="43" t="str">
        <f t="shared" si="69"/>
        <v>Nvt</v>
      </c>
      <c r="BN89" s="43" t="str">
        <f t="shared" si="69"/>
        <v>Nvt</v>
      </c>
      <c r="BO89" s="43" t="str">
        <f t="shared" si="69"/>
        <v>Nvt</v>
      </c>
      <c r="BP89" s="43" t="str">
        <f t="shared" si="69"/>
        <v>Nvt</v>
      </c>
      <c r="BQ89" s="43" t="str">
        <f t="shared" si="70"/>
        <v>Nvt</v>
      </c>
      <c r="BR89" s="43" t="str">
        <f t="shared" si="70"/>
        <v>Nvt</v>
      </c>
      <c r="BS89" s="43" t="str">
        <f t="shared" si="70"/>
        <v>Nvt</v>
      </c>
      <c r="BT89" s="43" t="str">
        <f t="shared" si="70"/>
        <v>Nvt</v>
      </c>
      <c r="BU89" s="43" t="str">
        <f t="shared" si="70"/>
        <v>Nvt</v>
      </c>
      <c r="BV89" s="43" t="str">
        <f t="shared" si="70"/>
        <v>Nvt</v>
      </c>
      <c r="BW89" s="43" t="str">
        <f t="shared" si="70"/>
        <v>Nvt</v>
      </c>
      <c r="BX89" s="43" t="str">
        <f t="shared" si="70"/>
        <v>Nvt</v>
      </c>
      <c r="BY89" s="43" t="str">
        <f t="shared" si="70"/>
        <v>Nvt</v>
      </c>
      <c r="BZ89" s="43" t="str">
        <f t="shared" si="70"/>
        <v>Nvt</v>
      </c>
      <c r="CA89" s="43" t="str">
        <f t="shared" si="71"/>
        <v>Nvt</v>
      </c>
      <c r="CB89" s="43" t="str">
        <f t="shared" si="71"/>
        <v>Ja</v>
      </c>
      <c r="CC89" s="43" t="str">
        <f t="shared" si="71"/>
        <v>Ja</v>
      </c>
      <c r="CD89" s="43" t="str">
        <f t="shared" si="71"/>
        <v>Ja</v>
      </c>
      <c r="CE89" s="43" t="str">
        <f t="shared" si="71"/>
        <v>Optie</v>
      </c>
      <c r="CF89" s="43" t="str">
        <f t="shared" si="71"/>
        <v>Ja</v>
      </c>
      <c r="CG89" s="43" t="str">
        <f t="shared" si="71"/>
        <v>Ja</v>
      </c>
      <c r="CH89" s="43" t="str">
        <f t="shared" si="71"/>
        <v>Ja</v>
      </c>
      <c r="CI89" s="43" t="str">
        <f t="shared" si="71"/>
        <v>Ja</v>
      </c>
      <c r="CJ89" s="43" t="str">
        <f t="shared" si="71"/>
        <v>Ja</v>
      </c>
      <c r="CK89" s="43" t="str">
        <f t="shared" si="72"/>
        <v>Optie</v>
      </c>
      <c r="CL89" s="43" t="str">
        <f t="shared" si="72"/>
        <v>Ja</v>
      </c>
      <c r="CM89" s="43" t="str">
        <f t="shared" si="72"/>
        <v>Ja</v>
      </c>
      <c r="CN89" s="43" t="str">
        <f t="shared" si="72"/>
        <v>Ja</v>
      </c>
      <c r="CO89" s="43" t="str">
        <f t="shared" si="72"/>
        <v>Optie</v>
      </c>
      <c r="CP89" s="43" t="str">
        <f t="shared" si="72"/>
        <v>Nee</v>
      </c>
      <c r="CQ89" s="43" t="str">
        <f t="shared" si="72"/>
        <v>Nvt</v>
      </c>
      <c r="CR89" s="43" t="str">
        <f t="shared" si="72"/>
        <v>Nvt</v>
      </c>
      <c r="CS89" s="43" t="str">
        <f t="shared" si="72"/>
        <v>Nvt</v>
      </c>
      <c r="CT89" s="43" t="str">
        <f t="shared" si="72"/>
        <v>Nvt</v>
      </c>
      <c r="CU89" s="43" t="str">
        <f t="shared" si="73"/>
        <v>Optie</v>
      </c>
      <c r="CV89" s="43" t="str">
        <f t="shared" si="73"/>
        <v>Ja</v>
      </c>
      <c r="CW89" s="43" t="str">
        <f t="shared" si="73"/>
        <v>Ja</v>
      </c>
      <c r="CX89" s="43" t="str">
        <f t="shared" si="73"/>
        <v>Optie</v>
      </c>
      <c r="CY89" s="43" t="str">
        <f t="shared" si="73"/>
        <v>Ja</v>
      </c>
      <c r="CZ89" s="43" t="str">
        <f t="shared" si="73"/>
        <v>Ja</v>
      </c>
      <c r="DA89" s="43" t="str">
        <f t="shared" si="73"/>
        <v>Ja</v>
      </c>
      <c r="DB89" s="43" t="str">
        <f t="shared" si="73"/>
        <v>Nee</v>
      </c>
      <c r="DC89" s="43" t="str">
        <f t="shared" si="73"/>
        <v>Nvt</v>
      </c>
      <c r="DD89" s="43" t="str">
        <f t="shared" si="73"/>
        <v>Nvt</v>
      </c>
      <c r="DE89" s="43" t="str">
        <f t="shared" si="74"/>
        <v>Nvt</v>
      </c>
      <c r="DF89" s="43" t="str">
        <f t="shared" si="74"/>
        <v>Ja</v>
      </c>
      <c r="DG89" s="43" t="str">
        <f t="shared" si="74"/>
        <v>Ja</v>
      </c>
      <c r="DH89" s="43" t="str">
        <f t="shared" si="74"/>
        <v>Ja</v>
      </c>
      <c r="DI89" s="43" t="str">
        <f t="shared" si="74"/>
        <v>Ja</v>
      </c>
      <c r="DJ89" s="43" t="str">
        <f t="shared" si="74"/>
        <v>Ja</v>
      </c>
      <c r="DK89" s="43" t="str">
        <f t="shared" si="74"/>
        <v>Optie</v>
      </c>
      <c r="DL89" s="43" t="str">
        <f t="shared" si="74"/>
        <v>Optie</v>
      </c>
      <c r="DM89" s="43" t="str">
        <f t="shared" si="74"/>
        <v>Optie</v>
      </c>
      <c r="DN89" s="43" t="str">
        <f t="shared" si="74"/>
        <v>Optie</v>
      </c>
      <c r="DO89" s="43" t="str">
        <f t="shared" si="75"/>
        <v>Nee</v>
      </c>
      <c r="DP89" s="43" t="str">
        <f t="shared" si="75"/>
        <v>Nee</v>
      </c>
      <c r="DQ89" s="43" t="str">
        <f t="shared" si="75"/>
        <v>Nvt</v>
      </c>
      <c r="DR89" s="43" t="str">
        <f t="shared" si="75"/>
        <v>Nvt</v>
      </c>
      <c r="DS89" s="43" t="str">
        <f t="shared" si="75"/>
        <v>Nvt</v>
      </c>
      <c r="DT89" s="43" t="str">
        <f t="shared" si="75"/>
        <v>Nvt</v>
      </c>
      <c r="DU89" s="43" t="str">
        <f t="shared" si="75"/>
        <v>Nvt</v>
      </c>
      <c r="DV89" s="43" t="str">
        <f t="shared" si="75"/>
        <v>Nvt</v>
      </c>
      <c r="DW89" s="43" t="str">
        <f t="shared" si="75"/>
        <v>Ja</v>
      </c>
      <c r="DX89" s="43" t="str">
        <f t="shared" si="75"/>
        <v>Ja</v>
      </c>
      <c r="DY89" s="43" t="str">
        <f t="shared" si="76"/>
        <v>Ja</v>
      </c>
      <c r="DZ89" s="43" t="str">
        <f t="shared" si="76"/>
        <v>Ja</v>
      </c>
      <c r="EA89" s="43" t="str">
        <f t="shared" si="76"/>
        <v>Ja</v>
      </c>
      <c r="EB89" s="43" t="str">
        <f t="shared" si="76"/>
        <v>Ja</v>
      </c>
      <c r="EC89" s="43" t="str">
        <f t="shared" si="76"/>
        <v>Ja</v>
      </c>
      <c r="ED89" s="43" t="str">
        <f t="shared" si="76"/>
        <v>Nee</v>
      </c>
    </row>
    <row r="90" spans="1:134" x14ac:dyDescent="0.3">
      <c r="A90" s="43"/>
      <c r="B90" s="47" t="s">
        <v>577</v>
      </c>
      <c r="C90" s="47" t="s">
        <v>333</v>
      </c>
      <c r="D90" s="43" t="s">
        <v>333</v>
      </c>
      <c r="E90" s="45" t="s">
        <v>333</v>
      </c>
      <c r="F90" s="43" t="s">
        <v>333</v>
      </c>
      <c r="G90" s="43" t="s">
        <v>495</v>
      </c>
      <c r="H90" s="43" t="s">
        <v>501</v>
      </c>
      <c r="I90" s="119" t="s">
        <v>337</v>
      </c>
      <c r="J90" s="119" t="s">
        <v>835</v>
      </c>
      <c r="K90" s="119" t="s">
        <v>855</v>
      </c>
      <c r="L90" s="50">
        <v>31</v>
      </c>
      <c r="M90" s="119"/>
      <c r="N90" s="119"/>
      <c r="O90" s="119"/>
      <c r="P90" s="129" t="s">
        <v>507</v>
      </c>
      <c r="Q90" s="43" t="str">
        <f t="shared" si="65"/>
        <v>Ja</v>
      </c>
      <c r="R90" s="43" t="str">
        <f t="shared" si="65"/>
        <v>Ja</v>
      </c>
      <c r="S90" s="43" t="str">
        <f t="shared" si="65"/>
        <v>Optie</v>
      </c>
      <c r="T90" s="43" t="str">
        <f t="shared" si="65"/>
        <v>Ja</v>
      </c>
      <c r="U90" s="43" t="str">
        <f t="shared" si="65"/>
        <v>Ja</v>
      </c>
      <c r="V90" s="43" t="str">
        <f t="shared" si="65"/>
        <v>Ja</v>
      </c>
      <c r="W90" s="43" t="str">
        <f t="shared" si="65"/>
        <v>Nee</v>
      </c>
      <c r="X90" s="43" t="str">
        <f t="shared" si="65"/>
        <v>Ja</v>
      </c>
      <c r="Y90" s="43" t="str">
        <f t="shared" si="65"/>
        <v>Nee</v>
      </c>
      <c r="Z90" s="43" t="str">
        <f t="shared" si="65"/>
        <v>Nee</v>
      </c>
      <c r="AA90" s="43" t="str">
        <f t="shared" si="66"/>
        <v>Optie</v>
      </c>
      <c r="AB90" s="43" t="str">
        <f t="shared" si="66"/>
        <v>Ja</v>
      </c>
      <c r="AC90" s="43" t="str">
        <f t="shared" si="66"/>
        <v>Ja</v>
      </c>
      <c r="AD90" s="43" t="str">
        <f t="shared" si="66"/>
        <v>Nee</v>
      </c>
      <c r="AE90" s="43" t="str">
        <f t="shared" si="66"/>
        <v>Ja</v>
      </c>
      <c r="AF90" s="43" t="str">
        <f t="shared" si="66"/>
        <v>Ja</v>
      </c>
      <c r="AG90" s="43" t="str">
        <f t="shared" si="66"/>
        <v>Optie</v>
      </c>
      <c r="AH90" s="43" t="str">
        <f t="shared" si="66"/>
        <v>Ja</v>
      </c>
      <c r="AI90" s="43" t="str">
        <f t="shared" si="66"/>
        <v>Ja</v>
      </c>
      <c r="AJ90" s="43" t="str">
        <f t="shared" si="66"/>
        <v>Nvt</v>
      </c>
      <c r="AK90" s="43" t="str">
        <f t="shared" si="66"/>
        <v>Nvt</v>
      </c>
      <c r="AL90" s="129" t="s">
        <v>878</v>
      </c>
      <c r="AM90" s="43" t="str">
        <f t="shared" si="67"/>
        <v>Ja</v>
      </c>
      <c r="AN90" s="43" t="str">
        <f t="shared" si="67"/>
        <v>Ja</v>
      </c>
      <c r="AO90" s="43" t="str">
        <f t="shared" si="67"/>
        <v>Optie</v>
      </c>
      <c r="AP90" s="43" t="str">
        <f t="shared" si="67"/>
        <v>Ja</v>
      </c>
      <c r="AQ90" s="43" t="str">
        <f t="shared" si="67"/>
        <v>Ja</v>
      </c>
      <c r="AR90" s="43" t="str">
        <f t="shared" si="67"/>
        <v>Ja</v>
      </c>
      <c r="AS90" s="43" t="str">
        <f t="shared" si="67"/>
        <v>Nee</v>
      </c>
      <c r="AT90" s="43" t="str">
        <f t="shared" si="67"/>
        <v>Ja</v>
      </c>
      <c r="AU90" s="43" t="str">
        <f t="shared" si="67"/>
        <v>Nee</v>
      </c>
      <c r="AV90" s="43" t="str">
        <f t="shared" si="67"/>
        <v>Nee</v>
      </c>
      <c r="AW90" s="43" t="str">
        <f t="shared" si="68"/>
        <v>Ja</v>
      </c>
      <c r="AX90" s="43" t="str">
        <f t="shared" si="68"/>
        <v>Ja</v>
      </c>
      <c r="AY90" s="43" t="str">
        <f t="shared" si="68"/>
        <v>Ja</v>
      </c>
      <c r="AZ90" s="43" t="str">
        <f t="shared" si="68"/>
        <v>Ja</v>
      </c>
      <c r="BA90" s="43" t="str">
        <f t="shared" si="68"/>
        <v>Ja</v>
      </c>
      <c r="BB90" s="43" t="str">
        <f t="shared" si="68"/>
        <v>Ja</v>
      </c>
      <c r="BC90" s="43" t="str">
        <f t="shared" si="68"/>
        <v>Ja</v>
      </c>
      <c r="BD90" s="43" t="str">
        <f t="shared" si="68"/>
        <v>Optie</v>
      </c>
      <c r="BE90" s="43" t="str">
        <f t="shared" si="68"/>
        <v>Ja</v>
      </c>
      <c r="BF90" s="43" t="str">
        <f t="shared" si="68"/>
        <v>Ja</v>
      </c>
      <c r="BG90" s="43" t="str">
        <f t="shared" si="69"/>
        <v>Nee</v>
      </c>
      <c r="BH90" s="43" t="str">
        <f t="shared" si="69"/>
        <v>Ja</v>
      </c>
      <c r="BI90" s="43" t="str">
        <f t="shared" si="69"/>
        <v>Nee</v>
      </c>
      <c r="BJ90" s="43" t="str">
        <f t="shared" si="69"/>
        <v>Nvt</v>
      </c>
      <c r="BK90" s="43" t="str">
        <f t="shared" si="69"/>
        <v>Nvt</v>
      </c>
      <c r="BL90" s="43" t="str">
        <f t="shared" si="69"/>
        <v>Nvt</v>
      </c>
      <c r="BM90" s="43" t="str">
        <f t="shared" si="69"/>
        <v>Nvt</v>
      </c>
      <c r="BN90" s="43" t="str">
        <f t="shared" si="69"/>
        <v>Nvt</v>
      </c>
      <c r="BO90" s="43" t="str">
        <f t="shared" si="69"/>
        <v>Nvt</v>
      </c>
      <c r="BP90" s="43" t="str">
        <f t="shared" si="69"/>
        <v>Nvt</v>
      </c>
      <c r="BQ90" s="43" t="str">
        <f t="shared" si="70"/>
        <v>Nvt</v>
      </c>
      <c r="BR90" s="43" t="str">
        <f t="shared" si="70"/>
        <v>Nvt</v>
      </c>
      <c r="BS90" s="43" t="str">
        <f t="shared" si="70"/>
        <v>Nvt</v>
      </c>
      <c r="BT90" s="43" t="str">
        <f t="shared" si="70"/>
        <v>Nvt</v>
      </c>
      <c r="BU90" s="43" t="str">
        <f t="shared" si="70"/>
        <v>Nvt</v>
      </c>
      <c r="BV90" s="43" t="str">
        <f t="shared" si="70"/>
        <v>Nvt</v>
      </c>
      <c r="BW90" s="43" t="str">
        <f t="shared" si="70"/>
        <v>Nvt</v>
      </c>
      <c r="BX90" s="43" t="str">
        <f t="shared" si="70"/>
        <v>Nvt</v>
      </c>
      <c r="BY90" s="43" t="str">
        <f t="shared" si="70"/>
        <v>Nvt</v>
      </c>
      <c r="BZ90" s="43" t="str">
        <f t="shared" si="70"/>
        <v>Nvt</v>
      </c>
      <c r="CA90" s="43" t="str">
        <f t="shared" si="71"/>
        <v>Nvt</v>
      </c>
      <c r="CB90" s="43" t="str">
        <f t="shared" si="71"/>
        <v>Ja</v>
      </c>
      <c r="CC90" s="43" t="str">
        <f t="shared" si="71"/>
        <v>Ja</v>
      </c>
      <c r="CD90" s="43" t="str">
        <f t="shared" si="71"/>
        <v>Ja</v>
      </c>
      <c r="CE90" s="43" t="str">
        <f t="shared" si="71"/>
        <v>Optie</v>
      </c>
      <c r="CF90" s="43" t="str">
        <f t="shared" si="71"/>
        <v>Ja</v>
      </c>
      <c r="CG90" s="43" t="str">
        <f t="shared" si="71"/>
        <v>Ja</v>
      </c>
      <c r="CH90" s="43" t="str">
        <f t="shared" si="71"/>
        <v>Ja</v>
      </c>
      <c r="CI90" s="43" t="str">
        <f t="shared" si="71"/>
        <v>Ja</v>
      </c>
      <c r="CJ90" s="43" t="str">
        <f t="shared" si="71"/>
        <v>Ja</v>
      </c>
      <c r="CK90" s="43" t="str">
        <f t="shared" si="72"/>
        <v>Optie</v>
      </c>
      <c r="CL90" s="43" t="str">
        <f t="shared" si="72"/>
        <v>Ja</v>
      </c>
      <c r="CM90" s="43" t="str">
        <f t="shared" si="72"/>
        <v>Ja</v>
      </c>
      <c r="CN90" s="43" t="str">
        <f t="shared" si="72"/>
        <v>Ja</v>
      </c>
      <c r="CO90" s="43" t="str">
        <f t="shared" si="72"/>
        <v>Optie</v>
      </c>
      <c r="CP90" s="43" t="str">
        <f t="shared" si="72"/>
        <v>Nee</v>
      </c>
      <c r="CQ90" s="43" t="str">
        <f t="shared" si="72"/>
        <v>Nvt</v>
      </c>
      <c r="CR90" s="43" t="str">
        <f t="shared" si="72"/>
        <v>Nvt</v>
      </c>
      <c r="CS90" s="43" t="str">
        <f t="shared" si="72"/>
        <v>Nvt</v>
      </c>
      <c r="CT90" s="43" t="str">
        <f t="shared" si="72"/>
        <v>Nvt</v>
      </c>
      <c r="CU90" s="43" t="str">
        <f t="shared" si="73"/>
        <v>Optie</v>
      </c>
      <c r="CV90" s="43" t="str">
        <f t="shared" si="73"/>
        <v>Ja</v>
      </c>
      <c r="CW90" s="43" t="str">
        <f t="shared" si="73"/>
        <v>Ja</v>
      </c>
      <c r="CX90" s="43" t="str">
        <f t="shared" si="73"/>
        <v>Optie</v>
      </c>
      <c r="CY90" s="43" t="str">
        <f t="shared" si="73"/>
        <v>Ja</v>
      </c>
      <c r="CZ90" s="43" t="str">
        <f t="shared" si="73"/>
        <v>Ja</v>
      </c>
      <c r="DA90" s="43" t="str">
        <f t="shared" si="73"/>
        <v>Ja</v>
      </c>
      <c r="DB90" s="43" t="str">
        <f t="shared" si="73"/>
        <v>Nee</v>
      </c>
      <c r="DC90" s="43" t="str">
        <f t="shared" si="73"/>
        <v>Nvt</v>
      </c>
      <c r="DD90" s="43" t="str">
        <f t="shared" si="73"/>
        <v>Nvt</v>
      </c>
      <c r="DE90" s="43" t="str">
        <f t="shared" si="74"/>
        <v>Nvt</v>
      </c>
      <c r="DF90" s="43" t="str">
        <f t="shared" si="74"/>
        <v>Ja</v>
      </c>
      <c r="DG90" s="43" t="str">
        <f t="shared" si="74"/>
        <v>Ja</v>
      </c>
      <c r="DH90" s="43" t="str">
        <f t="shared" si="74"/>
        <v>Ja</v>
      </c>
      <c r="DI90" s="43" t="str">
        <f t="shared" si="74"/>
        <v>Ja</v>
      </c>
      <c r="DJ90" s="43" t="str">
        <f t="shared" si="74"/>
        <v>Ja</v>
      </c>
      <c r="DK90" s="43" t="str">
        <f t="shared" si="74"/>
        <v>Optie</v>
      </c>
      <c r="DL90" s="43" t="str">
        <f t="shared" si="74"/>
        <v>Optie</v>
      </c>
      <c r="DM90" s="43" t="str">
        <f t="shared" si="74"/>
        <v>Optie</v>
      </c>
      <c r="DN90" s="43" t="str">
        <f t="shared" si="74"/>
        <v>Optie</v>
      </c>
      <c r="DO90" s="43" t="str">
        <f t="shared" si="75"/>
        <v>Nee</v>
      </c>
      <c r="DP90" s="43" t="str">
        <f t="shared" si="75"/>
        <v>Nee</v>
      </c>
      <c r="DQ90" s="43" t="str">
        <f t="shared" si="75"/>
        <v>Nvt</v>
      </c>
      <c r="DR90" s="43" t="str">
        <f t="shared" si="75"/>
        <v>Nvt</v>
      </c>
      <c r="DS90" s="43" t="str">
        <f t="shared" si="75"/>
        <v>Nvt</v>
      </c>
      <c r="DT90" s="43" t="str">
        <f t="shared" si="75"/>
        <v>Nvt</v>
      </c>
      <c r="DU90" s="43" t="str">
        <f t="shared" si="75"/>
        <v>Nvt</v>
      </c>
      <c r="DV90" s="43" t="str">
        <f t="shared" si="75"/>
        <v>Nvt</v>
      </c>
      <c r="DW90" s="43" t="str">
        <f t="shared" si="75"/>
        <v>Ja</v>
      </c>
      <c r="DX90" s="43" t="str">
        <f t="shared" si="75"/>
        <v>Ja</v>
      </c>
      <c r="DY90" s="43" t="str">
        <f t="shared" si="76"/>
        <v>Ja</v>
      </c>
      <c r="DZ90" s="43" t="str">
        <f t="shared" si="76"/>
        <v>Ja</v>
      </c>
      <c r="EA90" s="43" t="str">
        <f t="shared" si="76"/>
        <v>Ja</v>
      </c>
      <c r="EB90" s="43" t="str">
        <f t="shared" si="76"/>
        <v>Ja</v>
      </c>
      <c r="EC90" s="43" t="str">
        <f t="shared" si="76"/>
        <v>Ja</v>
      </c>
      <c r="ED90" s="43" t="str">
        <f t="shared" si="76"/>
        <v>Nee</v>
      </c>
    </row>
    <row r="91" spans="1:134" x14ac:dyDescent="0.3">
      <c r="A91" s="43"/>
      <c r="B91" s="47" t="s">
        <v>737</v>
      </c>
      <c r="C91" s="47" t="s">
        <v>333</v>
      </c>
      <c r="D91" s="43" t="s">
        <v>333</v>
      </c>
      <c r="E91" s="45" t="s">
        <v>333</v>
      </c>
      <c r="F91" s="43" t="s">
        <v>337</v>
      </c>
      <c r="G91" s="43" t="s">
        <v>495</v>
      </c>
      <c r="H91" s="43" t="s">
        <v>500</v>
      </c>
      <c r="I91" s="119" t="s">
        <v>337</v>
      </c>
      <c r="J91" s="119" t="s">
        <v>836</v>
      </c>
      <c r="K91" s="119" t="s">
        <v>855</v>
      </c>
      <c r="L91" s="50">
        <v>32</v>
      </c>
      <c r="M91" s="119"/>
      <c r="N91" s="119"/>
      <c r="O91" s="119"/>
      <c r="P91" s="129" t="s">
        <v>507</v>
      </c>
      <c r="Q91" s="43" t="str">
        <f t="shared" si="65"/>
        <v>Ja</v>
      </c>
      <c r="R91" s="43" t="str">
        <f t="shared" si="65"/>
        <v>Ja</v>
      </c>
      <c r="S91" s="43" t="str">
        <f t="shared" si="65"/>
        <v>Optie</v>
      </c>
      <c r="T91" s="43" t="str">
        <f t="shared" si="65"/>
        <v>Ja</v>
      </c>
      <c r="U91" s="43" t="str">
        <f t="shared" si="65"/>
        <v>Ja</v>
      </c>
      <c r="V91" s="43" t="str">
        <f t="shared" si="65"/>
        <v>Ja</v>
      </c>
      <c r="W91" s="43" t="str">
        <f t="shared" si="65"/>
        <v>Nee</v>
      </c>
      <c r="X91" s="43" t="str">
        <f t="shared" si="65"/>
        <v>Ja</v>
      </c>
      <c r="Y91" s="43" t="str">
        <f t="shared" si="65"/>
        <v>Nee</v>
      </c>
      <c r="Z91" s="43" t="str">
        <f t="shared" si="65"/>
        <v>Nee</v>
      </c>
      <c r="AA91" s="43" t="str">
        <f t="shared" si="66"/>
        <v>Optie</v>
      </c>
      <c r="AB91" s="43" t="str">
        <f t="shared" si="66"/>
        <v>Ja</v>
      </c>
      <c r="AC91" s="43" t="str">
        <f t="shared" si="66"/>
        <v>Ja</v>
      </c>
      <c r="AD91" s="43" t="str">
        <f t="shared" si="66"/>
        <v>Nee</v>
      </c>
      <c r="AE91" s="43" t="str">
        <f t="shared" si="66"/>
        <v>Ja</v>
      </c>
      <c r="AF91" s="43" t="str">
        <f t="shared" si="66"/>
        <v>Ja</v>
      </c>
      <c r="AG91" s="43" t="str">
        <f t="shared" si="66"/>
        <v>Optie</v>
      </c>
      <c r="AH91" s="43" t="str">
        <f t="shared" si="66"/>
        <v>Ja</v>
      </c>
      <c r="AI91" s="43" t="str">
        <f t="shared" si="66"/>
        <v>Ja</v>
      </c>
      <c r="AJ91" s="43" t="str">
        <f t="shared" si="66"/>
        <v>Nvt</v>
      </c>
      <c r="AK91" s="43" t="str">
        <f t="shared" si="66"/>
        <v>Nvt</v>
      </c>
      <c r="AL91" s="129" t="s">
        <v>878</v>
      </c>
      <c r="AM91" s="43" t="str">
        <f t="shared" si="67"/>
        <v>Ja</v>
      </c>
      <c r="AN91" s="43" t="str">
        <f t="shared" si="67"/>
        <v>Ja</v>
      </c>
      <c r="AO91" s="43" t="str">
        <f t="shared" si="67"/>
        <v>Optie</v>
      </c>
      <c r="AP91" s="43" t="str">
        <f t="shared" si="67"/>
        <v>Ja</v>
      </c>
      <c r="AQ91" s="43" t="str">
        <f t="shared" si="67"/>
        <v>Ja</v>
      </c>
      <c r="AR91" s="43" t="str">
        <f t="shared" si="67"/>
        <v>Ja</v>
      </c>
      <c r="AS91" s="43" t="str">
        <f t="shared" si="67"/>
        <v>Nee</v>
      </c>
      <c r="AT91" s="43" t="str">
        <f t="shared" si="67"/>
        <v>Ja</v>
      </c>
      <c r="AU91" s="43" t="str">
        <f t="shared" si="67"/>
        <v>Nee</v>
      </c>
      <c r="AV91" s="43" t="str">
        <f t="shared" si="67"/>
        <v>Nee</v>
      </c>
      <c r="AW91" s="43" t="str">
        <f t="shared" si="68"/>
        <v>Ja</v>
      </c>
      <c r="AX91" s="43" t="str">
        <f t="shared" si="68"/>
        <v>Ja</v>
      </c>
      <c r="AY91" s="43" t="str">
        <f t="shared" si="68"/>
        <v>Ja</v>
      </c>
      <c r="AZ91" s="43" t="str">
        <f t="shared" si="68"/>
        <v>Ja</v>
      </c>
      <c r="BA91" s="43" t="str">
        <f t="shared" si="68"/>
        <v>Ja</v>
      </c>
      <c r="BB91" s="43" t="str">
        <f t="shared" si="68"/>
        <v>Ja</v>
      </c>
      <c r="BC91" s="43" t="str">
        <f t="shared" si="68"/>
        <v>Ja</v>
      </c>
      <c r="BD91" s="43" t="str">
        <f t="shared" si="68"/>
        <v>Optie</v>
      </c>
      <c r="BE91" s="43" t="str">
        <f t="shared" si="68"/>
        <v>Ja</v>
      </c>
      <c r="BF91" s="43" t="str">
        <f t="shared" si="68"/>
        <v>Ja</v>
      </c>
      <c r="BG91" s="43" t="str">
        <f t="shared" si="69"/>
        <v>Nee</v>
      </c>
      <c r="BH91" s="43" t="str">
        <f t="shared" si="69"/>
        <v>Ja</v>
      </c>
      <c r="BI91" s="43" t="str">
        <f t="shared" si="69"/>
        <v>Nee</v>
      </c>
      <c r="BJ91" s="43" t="str">
        <f t="shared" si="69"/>
        <v>Nvt</v>
      </c>
      <c r="BK91" s="43" t="str">
        <f t="shared" si="69"/>
        <v>Nvt</v>
      </c>
      <c r="BL91" s="43" t="str">
        <f t="shared" si="69"/>
        <v>Nvt</v>
      </c>
      <c r="BM91" s="43" t="str">
        <f t="shared" si="69"/>
        <v>Nvt</v>
      </c>
      <c r="BN91" s="43" t="str">
        <f t="shared" si="69"/>
        <v>Nvt</v>
      </c>
      <c r="BO91" s="43" t="str">
        <f t="shared" si="69"/>
        <v>Nvt</v>
      </c>
      <c r="BP91" s="43" t="str">
        <f t="shared" si="69"/>
        <v>Nvt</v>
      </c>
      <c r="BQ91" s="43" t="str">
        <f t="shared" si="70"/>
        <v>Nvt</v>
      </c>
      <c r="BR91" s="43" t="str">
        <f t="shared" si="70"/>
        <v>Nvt</v>
      </c>
      <c r="BS91" s="43" t="str">
        <f t="shared" si="70"/>
        <v>Nvt</v>
      </c>
      <c r="BT91" s="43" t="str">
        <f t="shared" si="70"/>
        <v>Nvt</v>
      </c>
      <c r="BU91" s="43" t="str">
        <f t="shared" si="70"/>
        <v>Nvt</v>
      </c>
      <c r="BV91" s="43" t="str">
        <f t="shared" si="70"/>
        <v>Nvt</v>
      </c>
      <c r="BW91" s="43" t="str">
        <f t="shared" si="70"/>
        <v>Nvt</v>
      </c>
      <c r="BX91" s="43" t="str">
        <f t="shared" si="70"/>
        <v>Nvt</v>
      </c>
      <c r="BY91" s="43" t="str">
        <f t="shared" si="70"/>
        <v>Nvt</v>
      </c>
      <c r="BZ91" s="43" t="str">
        <f t="shared" si="70"/>
        <v>Nvt</v>
      </c>
      <c r="CA91" s="43" t="str">
        <f t="shared" si="71"/>
        <v>Nvt</v>
      </c>
      <c r="CB91" s="43" t="str">
        <f t="shared" si="71"/>
        <v>Ja</v>
      </c>
      <c r="CC91" s="43" t="str">
        <f t="shared" si="71"/>
        <v>Ja</v>
      </c>
      <c r="CD91" s="43" t="str">
        <f t="shared" si="71"/>
        <v>Ja</v>
      </c>
      <c r="CE91" s="43" t="str">
        <f t="shared" si="71"/>
        <v>Optie</v>
      </c>
      <c r="CF91" s="43" t="str">
        <f t="shared" si="71"/>
        <v>Ja</v>
      </c>
      <c r="CG91" s="43" t="str">
        <f t="shared" si="71"/>
        <v>Ja</v>
      </c>
      <c r="CH91" s="43" t="str">
        <f t="shared" si="71"/>
        <v>Ja</v>
      </c>
      <c r="CI91" s="43" t="str">
        <f t="shared" si="71"/>
        <v>Ja</v>
      </c>
      <c r="CJ91" s="43" t="str">
        <f t="shared" si="71"/>
        <v>Ja</v>
      </c>
      <c r="CK91" s="43" t="str">
        <f t="shared" si="72"/>
        <v>Optie</v>
      </c>
      <c r="CL91" s="43" t="str">
        <f t="shared" si="72"/>
        <v>Ja</v>
      </c>
      <c r="CM91" s="43" t="str">
        <f t="shared" si="72"/>
        <v>Ja</v>
      </c>
      <c r="CN91" s="43" t="str">
        <f t="shared" si="72"/>
        <v>Ja</v>
      </c>
      <c r="CO91" s="43" t="str">
        <f t="shared" si="72"/>
        <v>Optie</v>
      </c>
      <c r="CP91" s="43" t="str">
        <f t="shared" si="72"/>
        <v>Nee</v>
      </c>
      <c r="CQ91" s="43" t="str">
        <f t="shared" si="72"/>
        <v>Nvt</v>
      </c>
      <c r="CR91" s="43" t="str">
        <f t="shared" si="72"/>
        <v>Nvt</v>
      </c>
      <c r="CS91" s="43" t="str">
        <f t="shared" si="72"/>
        <v>Nvt</v>
      </c>
      <c r="CT91" s="43" t="str">
        <f t="shared" si="72"/>
        <v>Nvt</v>
      </c>
      <c r="CU91" s="43" t="str">
        <f t="shared" si="73"/>
        <v>Optie</v>
      </c>
      <c r="CV91" s="43" t="str">
        <f t="shared" si="73"/>
        <v>Ja</v>
      </c>
      <c r="CW91" s="43" t="str">
        <f t="shared" si="73"/>
        <v>Ja</v>
      </c>
      <c r="CX91" s="43" t="str">
        <f t="shared" si="73"/>
        <v>Optie</v>
      </c>
      <c r="CY91" s="43" t="str">
        <f t="shared" si="73"/>
        <v>Ja</v>
      </c>
      <c r="CZ91" s="43" t="str">
        <f t="shared" si="73"/>
        <v>Ja</v>
      </c>
      <c r="DA91" s="43" t="str">
        <f t="shared" si="73"/>
        <v>Ja</v>
      </c>
      <c r="DB91" s="43" t="str">
        <f t="shared" si="73"/>
        <v>Nee</v>
      </c>
      <c r="DC91" s="43" t="str">
        <f t="shared" si="73"/>
        <v>Nvt</v>
      </c>
      <c r="DD91" s="43" t="str">
        <f t="shared" si="73"/>
        <v>Nvt</v>
      </c>
      <c r="DE91" s="43" t="str">
        <f t="shared" si="74"/>
        <v>Nvt</v>
      </c>
      <c r="DF91" s="43" t="str">
        <f t="shared" si="74"/>
        <v>Ja</v>
      </c>
      <c r="DG91" s="43" t="str">
        <f t="shared" si="74"/>
        <v>Ja</v>
      </c>
      <c r="DH91" s="43" t="str">
        <f t="shared" si="74"/>
        <v>Ja</v>
      </c>
      <c r="DI91" s="43" t="str">
        <f t="shared" si="74"/>
        <v>Ja</v>
      </c>
      <c r="DJ91" s="43" t="str">
        <f t="shared" si="74"/>
        <v>Ja</v>
      </c>
      <c r="DK91" s="43" t="str">
        <f t="shared" si="74"/>
        <v>Optie</v>
      </c>
      <c r="DL91" s="43" t="str">
        <f t="shared" si="74"/>
        <v>Optie</v>
      </c>
      <c r="DM91" s="43" t="str">
        <f t="shared" si="74"/>
        <v>Optie</v>
      </c>
      <c r="DN91" s="43" t="str">
        <f t="shared" si="74"/>
        <v>Optie</v>
      </c>
      <c r="DO91" s="43" t="str">
        <f t="shared" si="75"/>
        <v>Nee</v>
      </c>
      <c r="DP91" s="43" t="str">
        <f t="shared" si="75"/>
        <v>Nee</v>
      </c>
      <c r="DQ91" s="43" t="str">
        <f t="shared" si="75"/>
        <v>Nvt</v>
      </c>
      <c r="DR91" s="43" t="str">
        <f t="shared" si="75"/>
        <v>Nvt</v>
      </c>
      <c r="DS91" s="43" t="str">
        <f t="shared" si="75"/>
        <v>Nvt</v>
      </c>
      <c r="DT91" s="43" t="str">
        <f t="shared" si="75"/>
        <v>Nvt</v>
      </c>
      <c r="DU91" s="43" t="str">
        <f t="shared" si="75"/>
        <v>Nvt</v>
      </c>
      <c r="DV91" s="43" t="str">
        <f t="shared" si="75"/>
        <v>Nvt</v>
      </c>
      <c r="DW91" s="43" t="str">
        <f t="shared" si="75"/>
        <v>Ja</v>
      </c>
      <c r="DX91" s="43" t="str">
        <f t="shared" si="75"/>
        <v>Ja</v>
      </c>
      <c r="DY91" s="43" t="str">
        <f t="shared" si="76"/>
        <v>Ja</v>
      </c>
      <c r="DZ91" s="43" t="str">
        <f t="shared" si="76"/>
        <v>Ja</v>
      </c>
      <c r="EA91" s="43" t="str">
        <f t="shared" si="76"/>
        <v>Ja</v>
      </c>
      <c r="EB91" s="43" t="str">
        <f t="shared" si="76"/>
        <v>Ja</v>
      </c>
      <c r="EC91" s="43" t="str">
        <f t="shared" si="76"/>
        <v>Ja</v>
      </c>
      <c r="ED91" s="43" t="str">
        <f t="shared" si="76"/>
        <v>Nee</v>
      </c>
    </row>
    <row r="92" spans="1:134" x14ac:dyDescent="0.3">
      <c r="A92" s="45"/>
      <c r="B92" s="47" t="s">
        <v>578</v>
      </c>
      <c r="C92" s="47" t="s">
        <v>494</v>
      </c>
      <c r="D92" s="45" t="s">
        <v>337</v>
      </c>
      <c r="E92" s="45" t="s">
        <v>494</v>
      </c>
      <c r="F92" s="45" t="s">
        <v>432</v>
      </c>
      <c r="G92" s="45" t="s">
        <v>495</v>
      </c>
      <c r="H92" s="45" t="s">
        <v>497</v>
      </c>
      <c r="I92" s="120" t="s">
        <v>337</v>
      </c>
      <c r="J92" s="120" t="s">
        <v>827</v>
      </c>
      <c r="K92" s="120" t="s">
        <v>847</v>
      </c>
      <c r="L92" s="134">
        <v>3</v>
      </c>
      <c r="M92" s="120"/>
      <c r="N92" s="120"/>
      <c r="O92" s="120"/>
      <c r="P92" s="129" t="s">
        <v>507</v>
      </c>
      <c r="Q92" s="43" t="str">
        <f t="shared" si="65"/>
        <v>Ja</v>
      </c>
      <c r="R92" s="43" t="str">
        <f t="shared" si="65"/>
        <v>Ja</v>
      </c>
      <c r="S92" s="43" t="str">
        <f t="shared" si="65"/>
        <v>Optie</v>
      </c>
      <c r="T92" s="43" t="str">
        <f t="shared" si="65"/>
        <v>Ja</v>
      </c>
      <c r="U92" s="43" t="str">
        <f t="shared" si="65"/>
        <v>Ja</v>
      </c>
      <c r="V92" s="43" t="str">
        <f t="shared" si="65"/>
        <v>Ja</v>
      </c>
      <c r="W92" s="43" t="str">
        <f t="shared" si="65"/>
        <v>Nee</v>
      </c>
      <c r="X92" s="43" t="str">
        <f t="shared" si="65"/>
        <v>Ja</v>
      </c>
      <c r="Y92" s="43" t="str">
        <f t="shared" si="65"/>
        <v>Nee</v>
      </c>
      <c r="Z92" s="43" t="str">
        <f t="shared" si="65"/>
        <v>Nee</v>
      </c>
      <c r="AA92" s="43" t="str">
        <f t="shared" si="66"/>
        <v>Optie</v>
      </c>
      <c r="AB92" s="43" t="str">
        <f t="shared" si="66"/>
        <v>Ja</v>
      </c>
      <c r="AC92" s="43" t="str">
        <f t="shared" si="66"/>
        <v>Ja</v>
      </c>
      <c r="AD92" s="43" t="str">
        <f t="shared" si="66"/>
        <v>Nee</v>
      </c>
      <c r="AE92" s="43" t="str">
        <f t="shared" si="66"/>
        <v>Ja</v>
      </c>
      <c r="AF92" s="43" t="str">
        <f t="shared" si="66"/>
        <v>Ja</v>
      </c>
      <c r="AG92" s="43" t="str">
        <f t="shared" si="66"/>
        <v>Optie</v>
      </c>
      <c r="AH92" s="43" t="str">
        <f t="shared" si="66"/>
        <v>Ja</v>
      </c>
      <c r="AI92" s="43" t="str">
        <f t="shared" si="66"/>
        <v>Ja</v>
      </c>
      <c r="AJ92" s="43" t="str">
        <f t="shared" si="66"/>
        <v>Nvt</v>
      </c>
      <c r="AK92" s="43" t="str">
        <f t="shared" si="66"/>
        <v>Nvt</v>
      </c>
      <c r="AL92" s="129" t="s">
        <v>878</v>
      </c>
      <c r="AM92" s="43" t="str">
        <f t="shared" si="67"/>
        <v>Ja</v>
      </c>
      <c r="AN92" s="43" t="str">
        <f t="shared" si="67"/>
        <v>Ja</v>
      </c>
      <c r="AO92" s="43" t="str">
        <f t="shared" si="67"/>
        <v>Optie</v>
      </c>
      <c r="AP92" s="43" t="str">
        <f t="shared" si="67"/>
        <v>Ja</v>
      </c>
      <c r="AQ92" s="43" t="str">
        <f t="shared" si="67"/>
        <v>Ja</v>
      </c>
      <c r="AR92" s="43" t="str">
        <f t="shared" si="67"/>
        <v>Ja</v>
      </c>
      <c r="AS92" s="43" t="str">
        <f t="shared" si="67"/>
        <v>Nee</v>
      </c>
      <c r="AT92" s="43" t="str">
        <f t="shared" si="67"/>
        <v>Ja</v>
      </c>
      <c r="AU92" s="43" t="str">
        <f t="shared" si="67"/>
        <v>Nee</v>
      </c>
      <c r="AV92" s="43" t="str">
        <f t="shared" si="67"/>
        <v>Nee</v>
      </c>
      <c r="AW92" s="43" t="str">
        <f t="shared" si="68"/>
        <v>Ja</v>
      </c>
      <c r="AX92" s="43" t="str">
        <f t="shared" si="68"/>
        <v>Ja</v>
      </c>
      <c r="AY92" s="43" t="str">
        <f t="shared" si="68"/>
        <v>Ja</v>
      </c>
      <c r="AZ92" s="43" t="str">
        <f t="shared" si="68"/>
        <v>Ja</v>
      </c>
      <c r="BA92" s="43" t="str">
        <f t="shared" si="68"/>
        <v>Ja</v>
      </c>
      <c r="BB92" s="43" t="str">
        <f t="shared" si="68"/>
        <v>Nee</v>
      </c>
      <c r="BC92" s="43" t="str">
        <f t="shared" si="68"/>
        <v>Ja</v>
      </c>
      <c r="BD92" s="43" t="str">
        <f t="shared" si="68"/>
        <v>Optie</v>
      </c>
      <c r="BE92" s="43" t="str">
        <f t="shared" si="68"/>
        <v>Ja</v>
      </c>
      <c r="BF92" s="43" t="str">
        <f t="shared" si="68"/>
        <v>Ja</v>
      </c>
      <c r="BG92" s="43" t="str">
        <f t="shared" si="69"/>
        <v>Nee</v>
      </c>
      <c r="BH92" s="43" t="str">
        <f t="shared" si="69"/>
        <v>Ja</v>
      </c>
      <c r="BI92" s="43" t="str">
        <f t="shared" si="69"/>
        <v>Nee</v>
      </c>
      <c r="BJ92" s="43" t="str">
        <f t="shared" si="69"/>
        <v>Nvt</v>
      </c>
      <c r="BK92" s="43" t="str">
        <f t="shared" si="69"/>
        <v>Nvt</v>
      </c>
      <c r="BL92" s="43" t="str">
        <f t="shared" si="69"/>
        <v>Nvt</v>
      </c>
      <c r="BM92" s="43" t="str">
        <f t="shared" si="69"/>
        <v>Nvt</v>
      </c>
      <c r="BN92" s="43" t="str">
        <f t="shared" si="69"/>
        <v>Nvt</v>
      </c>
      <c r="BO92" s="43" t="str">
        <f t="shared" si="69"/>
        <v>Nvt</v>
      </c>
      <c r="BP92" s="43" t="str">
        <f t="shared" si="69"/>
        <v>Nvt</v>
      </c>
      <c r="BQ92" s="43" t="str">
        <f t="shared" si="70"/>
        <v>Nvt</v>
      </c>
      <c r="BR92" s="43" t="str">
        <f t="shared" si="70"/>
        <v>Nvt</v>
      </c>
      <c r="BS92" s="43" t="str">
        <f t="shared" si="70"/>
        <v>Nvt</v>
      </c>
      <c r="BT92" s="43" t="str">
        <f t="shared" si="70"/>
        <v>Nvt</v>
      </c>
      <c r="BU92" s="43" t="str">
        <f t="shared" si="70"/>
        <v>Nvt</v>
      </c>
      <c r="BV92" s="43" t="str">
        <f t="shared" si="70"/>
        <v>Nvt</v>
      </c>
      <c r="BW92" s="43" t="str">
        <f t="shared" si="70"/>
        <v>Nvt</v>
      </c>
      <c r="BX92" s="43" t="str">
        <f t="shared" si="70"/>
        <v>Nvt</v>
      </c>
      <c r="BY92" s="43" t="str">
        <f t="shared" si="70"/>
        <v>Nvt</v>
      </c>
      <c r="BZ92" s="43" t="str">
        <f t="shared" si="70"/>
        <v>Nvt</v>
      </c>
      <c r="CA92" s="43" t="str">
        <f t="shared" si="71"/>
        <v>Nvt</v>
      </c>
      <c r="CB92" s="43" t="str">
        <f t="shared" si="71"/>
        <v>Ja</v>
      </c>
      <c r="CC92" s="43" t="str">
        <f t="shared" si="71"/>
        <v>Ja</v>
      </c>
      <c r="CD92" s="43" t="str">
        <f t="shared" si="71"/>
        <v>Ja</v>
      </c>
      <c r="CE92" s="43" t="str">
        <f t="shared" si="71"/>
        <v>Nee</v>
      </c>
      <c r="CF92" s="43" t="str">
        <f t="shared" si="71"/>
        <v>Nvt</v>
      </c>
      <c r="CG92" s="43" t="str">
        <f t="shared" si="71"/>
        <v>Nvt</v>
      </c>
      <c r="CH92" s="43" t="str">
        <f t="shared" si="71"/>
        <v>Nvt</v>
      </c>
      <c r="CI92" s="43" t="str">
        <f t="shared" si="71"/>
        <v>Nvt</v>
      </c>
      <c r="CJ92" s="43" t="str">
        <f t="shared" si="71"/>
        <v>Nvt</v>
      </c>
      <c r="CK92" s="43" t="str">
        <f t="shared" si="72"/>
        <v>Nee</v>
      </c>
      <c r="CL92" s="43" t="str">
        <f t="shared" si="72"/>
        <v>Nvt</v>
      </c>
      <c r="CM92" s="43" t="str">
        <f t="shared" si="72"/>
        <v>Nee</v>
      </c>
      <c r="CN92" s="43" t="str">
        <f t="shared" si="72"/>
        <v>Nvt</v>
      </c>
      <c r="CO92" s="43" t="str">
        <f t="shared" si="72"/>
        <v>Nee</v>
      </c>
      <c r="CP92" s="43" t="str">
        <f t="shared" si="72"/>
        <v>Nee</v>
      </c>
      <c r="CQ92" s="43" t="str">
        <f t="shared" si="72"/>
        <v>Nvt</v>
      </c>
      <c r="CR92" s="43" t="str">
        <f t="shared" si="72"/>
        <v>Nvt</v>
      </c>
      <c r="CS92" s="43" t="str">
        <f t="shared" si="72"/>
        <v>Nvt</v>
      </c>
      <c r="CT92" s="43" t="str">
        <f t="shared" si="72"/>
        <v>Nvt</v>
      </c>
      <c r="CU92" s="43" t="str">
        <f t="shared" si="73"/>
        <v>Nee</v>
      </c>
      <c r="CV92" s="43" t="str">
        <f t="shared" si="73"/>
        <v>Nvt</v>
      </c>
      <c r="CW92" s="43" t="str">
        <f t="shared" si="73"/>
        <v>Nvt</v>
      </c>
      <c r="CX92" s="43" t="str">
        <f t="shared" si="73"/>
        <v>Nvt</v>
      </c>
      <c r="CY92" s="43" t="str">
        <f t="shared" si="73"/>
        <v>Nvt</v>
      </c>
      <c r="CZ92" s="43" t="str">
        <f t="shared" si="73"/>
        <v>Nvt</v>
      </c>
      <c r="DA92" s="43" t="str">
        <f t="shared" si="73"/>
        <v>Nvt</v>
      </c>
      <c r="DB92" s="43" t="str">
        <f t="shared" si="73"/>
        <v>Nee</v>
      </c>
      <c r="DC92" s="43" t="str">
        <f t="shared" si="73"/>
        <v>Nvt</v>
      </c>
      <c r="DD92" s="43" t="str">
        <f t="shared" si="73"/>
        <v>Nvt</v>
      </c>
      <c r="DE92" s="43" t="str">
        <f t="shared" si="74"/>
        <v>Nvt</v>
      </c>
      <c r="DF92" s="43" t="str">
        <f t="shared" si="74"/>
        <v>Ja</v>
      </c>
      <c r="DG92" s="43" t="str">
        <f t="shared" si="74"/>
        <v>Ja</v>
      </c>
      <c r="DH92" s="43" t="str">
        <f t="shared" si="74"/>
        <v>Ja</v>
      </c>
      <c r="DI92" s="43" t="str">
        <f t="shared" si="74"/>
        <v>Ja</v>
      </c>
      <c r="DJ92" s="43" t="str">
        <f t="shared" si="74"/>
        <v>Ja</v>
      </c>
      <c r="DK92" s="43" t="str">
        <f t="shared" si="74"/>
        <v>Optie</v>
      </c>
      <c r="DL92" s="43" t="str">
        <f t="shared" si="74"/>
        <v>Optie</v>
      </c>
      <c r="DM92" s="43" t="str">
        <f t="shared" si="74"/>
        <v>Optie</v>
      </c>
      <c r="DN92" s="43" t="str">
        <f t="shared" si="74"/>
        <v>Optie</v>
      </c>
      <c r="DO92" s="43" t="str">
        <f t="shared" si="75"/>
        <v>Nee</v>
      </c>
      <c r="DP92" s="43" t="str">
        <f t="shared" si="75"/>
        <v>Optie</v>
      </c>
      <c r="DQ92" s="43" t="str">
        <f t="shared" si="75"/>
        <v>Ja</v>
      </c>
      <c r="DR92" s="43" t="str">
        <f t="shared" si="75"/>
        <v>Ja</v>
      </c>
      <c r="DS92" s="43" t="str">
        <f t="shared" si="75"/>
        <v>Ja</v>
      </c>
      <c r="DT92" s="43" t="str">
        <f t="shared" si="75"/>
        <v>Ja</v>
      </c>
      <c r="DU92" s="43" t="str">
        <f t="shared" si="75"/>
        <v>Optie</v>
      </c>
      <c r="DV92" s="43" t="str">
        <f t="shared" si="75"/>
        <v>Ja</v>
      </c>
      <c r="DW92" s="43" t="str">
        <f t="shared" si="75"/>
        <v>Ja</v>
      </c>
      <c r="DX92" s="43" t="str">
        <f t="shared" si="75"/>
        <v>Ja</v>
      </c>
      <c r="DY92" s="43" t="str">
        <f t="shared" si="76"/>
        <v>Ja</v>
      </c>
      <c r="DZ92" s="43" t="str">
        <f t="shared" si="76"/>
        <v>Ja</v>
      </c>
      <c r="EA92" s="43" t="str">
        <f t="shared" si="76"/>
        <v>Ja</v>
      </c>
      <c r="EB92" s="43" t="str">
        <f t="shared" si="76"/>
        <v>Ja</v>
      </c>
      <c r="EC92" s="43" t="str">
        <f t="shared" si="76"/>
        <v>Ja</v>
      </c>
      <c r="ED92" s="43" t="str">
        <f t="shared" si="76"/>
        <v>Nee</v>
      </c>
    </row>
    <row r="93" spans="1:134" x14ac:dyDescent="0.3">
      <c r="A93" s="43"/>
      <c r="B93" s="47" t="s">
        <v>579</v>
      </c>
      <c r="C93" s="47" t="s">
        <v>333</v>
      </c>
      <c r="D93" s="43" t="s">
        <v>337</v>
      </c>
      <c r="E93" s="45" t="s">
        <v>333</v>
      </c>
      <c r="F93" s="43" t="s">
        <v>333</v>
      </c>
      <c r="G93" s="43" t="s">
        <v>495</v>
      </c>
      <c r="H93" s="43" t="s">
        <v>500</v>
      </c>
      <c r="I93" s="119" t="s">
        <v>337</v>
      </c>
      <c r="J93" s="119" t="s">
        <v>835</v>
      </c>
      <c r="K93" s="119" t="s">
        <v>848</v>
      </c>
      <c r="L93" s="50">
        <v>30</v>
      </c>
      <c r="M93" s="119"/>
      <c r="N93" s="119"/>
      <c r="O93" s="119"/>
      <c r="P93" s="129" t="s">
        <v>507</v>
      </c>
      <c r="Q93" s="43" t="str">
        <f t="shared" si="65"/>
        <v>Ja</v>
      </c>
      <c r="R93" s="43" t="str">
        <f t="shared" si="65"/>
        <v>Ja</v>
      </c>
      <c r="S93" s="43" t="str">
        <f t="shared" si="65"/>
        <v>Optie</v>
      </c>
      <c r="T93" s="43" t="str">
        <f t="shared" si="65"/>
        <v>Ja</v>
      </c>
      <c r="U93" s="43" t="str">
        <f t="shared" si="65"/>
        <v>Ja</v>
      </c>
      <c r="V93" s="43" t="str">
        <f t="shared" si="65"/>
        <v>Ja</v>
      </c>
      <c r="W93" s="43" t="str">
        <f t="shared" si="65"/>
        <v>Nee</v>
      </c>
      <c r="X93" s="43" t="str">
        <f t="shared" si="65"/>
        <v>Ja</v>
      </c>
      <c r="Y93" s="43" t="str">
        <f t="shared" si="65"/>
        <v>Nee</v>
      </c>
      <c r="Z93" s="43" t="str">
        <f t="shared" si="65"/>
        <v>Nee</v>
      </c>
      <c r="AA93" s="43" t="str">
        <f t="shared" si="66"/>
        <v>Optie</v>
      </c>
      <c r="AB93" s="43" t="str">
        <f t="shared" si="66"/>
        <v>Ja</v>
      </c>
      <c r="AC93" s="43" t="str">
        <f t="shared" si="66"/>
        <v>Ja</v>
      </c>
      <c r="AD93" s="43" t="str">
        <f t="shared" si="66"/>
        <v>Nee</v>
      </c>
      <c r="AE93" s="43" t="str">
        <f t="shared" si="66"/>
        <v>Ja</v>
      </c>
      <c r="AF93" s="43" t="str">
        <f t="shared" si="66"/>
        <v>Ja</v>
      </c>
      <c r="AG93" s="43" t="str">
        <f t="shared" si="66"/>
        <v>Optie</v>
      </c>
      <c r="AH93" s="43" t="str">
        <f t="shared" si="66"/>
        <v>Ja</v>
      </c>
      <c r="AI93" s="43" t="str">
        <f t="shared" si="66"/>
        <v>Ja</v>
      </c>
      <c r="AJ93" s="43" t="str">
        <f t="shared" si="66"/>
        <v>Nvt</v>
      </c>
      <c r="AK93" s="43" t="str">
        <f t="shared" si="66"/>
        <v>Nvt</v>
      </c>
      <c r="AL93" s="129" t="s">
        <v>878</v>
      </c>
      <c r="AM93" s="43" t="str">
        <f t="shared" si="67"/>
        <v>Ja</v>
      </c>
      <c r="AN93" s="43" t="str">
        <f t="shared" si="67"/>
        <v>Ja</v>
      </c>
      <c r="AO93" s="43" t="str">
        <f t="shared" si="67"/>
        <v>Optie</v>
      </c>
      <c r="AP93" s="43" t="str">
        <f t="shared" si="67"/>
        <v>Ja</v>
      </c>
      <c r="AQ93" s="43" t="str">
        <f t="shared" si="67"/>
        <v>Ja</v>
      </c>
      <c r="AR93" s="43" t="str">
        <f t="shared" si="67"/>
        <v>Ja</v>
      </c>
      <c r="AS93" s="43" t="str">
        <f t="shared" si="67"/>
        <v>Nee</v>
      </c>
      <c r="AT93" s="43" t="str">
        <f t="shared" si="67"/>
        <v>Ja</v>
      </c>
      <c r="AU93" s="43" t="str">
        <f t="shared" si="67"/>
        <v>Nee</v>
      </c>
      <c r="AV93" s="43" t="str">
        <f t="shared" si="67"/>
        <v>Nee</v>
      </c>
      <c r="AW93" s="43" t="str">
        <f t="shared" si="68"/>
        <v>Ja</v>
      </c>
      <c r="AX93" s="43" t="str">
        <f t="shared" si="68"/>
        <v>Ja</v>
      </c>
      <c r="AY93" s="43" t="str">
        <f t="shared" si="68"/>
        <v>Ja</v>
      </c>
      <c r="AZ93" s="43" t="str">
        <f t="shared" si="68"/>
        <v>Ja</v>
      </c>
      <c r="BA93" s="43" t="str">
        <f t="shared" si="68"/>
        <v>Ja</v>
      </c>
      <c r="BB93" s="43" t="str">
        <f t="shared" si="68"/>
        <v>Nee</v>
      </c>
      <c r="BC93" s="43" t="str">
        <f t="shared" si="68"/>
        <v>Ja</v>
      </c>
      <c r="BD93" s="43" t="str">
        <f t="shared" si="68"/>
        <v>Optie</v>
      </c>
      <c r="BE93" s="43" t="str">
        <f t="shared" si="68"/>
        <v>Ja</v>
      </c>
      <c r="BF93" s="43" t="str">
        <f t="shared" si="68"/>
        <v>Ja</v>
      </c>
      <c r="BG93" s="43" t="str">
        <f t="shared" si="69"/>
        <v>Nee</v>
      </c>
      <c r="BH93" s="43" t="str">
        <f t="shared" si="69"/>
        <v>Ja</v>
      </c>
      <c r="BI93" s="43" t="str">
        <f t="shared" si="69"/>
        <v>Nee</v>
      </c>
      <c r="BJ93" s="43" t="str">
        <f t="shared" si="69"/>
        <v>Nvt</v>
      </c>
      <c r="BK93" s="43" t="str">
        <f t="shared" si="69"/>
        <v>Nvt</v>
      </c>
      <c r="BL93" s="43" t="str">
        <f t="shared" si="69"/>
        <v>Nvt</v>
      </c>
      <c r="BM93" s="43" t="str">
        <f t="shared" si="69"/>
        <v>Nvt</v>
      </c>
      <c r="BN93" s="43" t="str">
        <f t="shared" si="69"/>
        <v>Nvt</v>
      </c>
      <c r="BO93" s="43" t="str">
        <f t="shared" si="69"/>
        <v>Nvt</v>
      </c>
      <c r="BP93" s="43" t="str">
        <f t="shared" si="69"/>
        <v>Nvt</v>
      </c>
      <c r="BQ93" s="43" t="str">
        <f t="shared" si="70"/>
        <v>Nvt</v>
      </c>
      <c r="BR93" s="43" t="str">
        <f t="shared" si="70"/>
        <v>Nvt</v>
      </c>
      <c r="BS93" s="43" t="str">
        <f t="shared" si="70"/>
        <v>Nvt</v>
      </c>
      <c r="BT93" s="43" t="str">
        <f t="shared" si="70"/>
        <v>Nvt</v>
      </c>
      <c r="BU93" s="43" t="str">
        <f t="shared" si="70"/>
        <v>Nvt</v>
      </c>
      <c r="BV93" s="43" t="str">
        <f t="shared" si="70"/>
        <v>Nvt</v>
      </c>
      <c r="BW93" s="43" t="str">
        <f t="shared" si="70"/>
        <v>Nvt</v>
      </c>
      <c r="BX93" s="43" t="str">
        <f t="shared" si="70"/>
        <v>Nvt</v>
      </c>
      <c r="BY93" s="43" t="str">
        <f t="shared" si="70"/>
        <v>Nvt</v>
      </c>
      <c r="BZ93" s="43" t="str">
        <f t="shared" si="70"/>
        <v>Nvt</v>
      </c>
      <c r="CA93" s="43" t="str">
        <f t="shared" si="71"/>
        <v>Nvt</v>
      </c>
      <c r="CB93" s="43" t="str">
        <f t="shared" si="71"/>
        <v>Ja</v>
      </c>
      <c r="CC93" s="43" t="str">
        <f t="shared" si="71"/>
        <v>Ja</v>
      </c>
      <c r="CD93" s="43" t="str">
        <f t="shared" si="71"/>
        <v>Ja</v>
      </c>
      <c r="CE93" s="43" t="str">
        <f t="shared" si="71"/>
        <v>Nee</v>
      </c>
      <c r="CF93" s="43" t="str">
        <f t="shared" si="71"/>
        <v>Nvt</v>
      </c>
      <c r="CG93" s="43" t="str">
        <f t="shared" si="71"/>
        <v>Nvt</v>
      </c>
      <c r="CH93" s="43" t="str">
        <f t="shared" si="71"/>
        <v>Nvt</v>
      </c>
      <c r="CI93" s="43" t="str">
        <f t="shared" si="71"/>
        <v>Nvt</v>
      </c>
      <c r="CJ93" s="43" t="str">
        <f t="shared" si="71"/>
        <v>Nvt</v>
      </c>
      <c r="CK93" s="43" t="str">
        <f t="shared" si="72"/>
        <v>Nee</v>
      </c>
      <c r="CL93" s="43" t="str">
        <f t="shared" si="72"/>
        <v>Nvt</v>
      </c>
      <c r="CM93" s="43" t="str">
        <f t="shared" si="72"/>
        <v>Nee</v>
      </c>
      <c r="CN93" s="43" t="str">
        <f t="shared" si="72"/>
        <v>Nvt</v>
      </c>
      <c r="CO93" s="43" t="str">
        <f t="shared" si="72"/>
        <v>Nee</v>
      </c>
      <c r="CP93" s="43" t="str">
        <f t="shared" si="72"/>
        <v>Nee</v>
      </c>
      <c r="CQ93" s="43" t="str">
        <f t="shared" si="72"/>
        <v>Nvt</v>
      </c>
      <c r="CR93" s="43" t="str">
        <f t="shared" si="72"/>
        <v>Nvt</v>
      </c>
      <c r="CS93" s="43" t="str">
        <f t="shared" si="72"/>
        <v>Nvt</v>
      </c>
      <c r="CT93" s="43" t="str">
        <f t="shared" si="72"/>
        <v>Nvt</v>
      </c>
      <c r="CU93" s="43" t="str">
        <f t="shared" si="73"/>
        <v>Nee</v>
      </c>
      <c r="CV93" s="43" t="str">
        <f t="shared" si="73"/>
        <v>Nvt</v>
      </c>
      <c r="CW93" s="43" t="str">
        <f t="shared" si="73"/>
        <v>Nvt</v>
      </c>
      <c r="CX93" s="43" t="str">
        <f t="shared" si="73"/>
        <v>Nvt</v>
      </c>
      <c r="CY93" s="43" t="str">
        <f t="shared" si="73"/>
        <v>Nvt</v>
      </c>
      <c r="CZ93" s="43" t="str">
        <f t="shared" si="73"/>
        <v>Nvt</v>
      </c>
      <c r="DA93" s="43" t="str">
        <f t="shared" si="73"/>
        <v>Nvt</v>
      </c>
      <c r="DB93" s="43" t="str">
        <f t="shared" si="73"/>
        <v>Nee</v>
      </c>
      <c r="DC93" s="43" t="str">
        <f t="shared" si="73"/>
        <v>Nvt</v>
      </c>
      <c r="DD93" s="43" t="str">
        <f t="shared" si="73"/>
        <v>Nvt</v>
      </c>
      <c r="DE93" s="43" t="str">
        <f t="shared" si="74"/>
        <v>Nvt</v>
      </c>
      <c r="DF93" s="43" t="str">
        <f t="shared" si="74"/>
        <v>Ja</v>
      </c>
      <c r="DG93" s="43" t="str">
        <f t="shared" si="74"/>
        <v>Ja</v>
      </c>
      <c r="DH93" s="43" t="str">
        <f t="shared" si="74"/>
        <v>Ja</v>
      </c>
      <c r="DI93" s="43" t="str">
        <f t="shared" si="74"/>
        <v>Ja</v>
      </c>
      <c r="DJ93" s="43" t="str">
        <f t="shared" si="74"/>
        <v>Ja</v>
      </c>
      <c r="DK93" s="43" t="str">
        <f t="shared" si="74"/>
        <v>Optie</v>
      </c>
      <c r="DL93" s="43" t="str">
        <f t="shared" si="74"/>
        <v>Optie</v>
      </c>
      <c r="DM93" s="43" t="str">
        <f t="shared" si="74"/>
        <v>Optie</v>
      </c>
      <c r="DN93" s="43" t="str">
        <f t="shared" si="74"/>
        <v>Optie</v>
      </c>
      <c r="DO93" s="43" t="str">
        <f t="shared" si="75"/>
        <v>Nee</v>
      </c>
      <c r="DP93" s="43" t="str">
        <f t="shared" si="75"/>
        <v>Nee</v>
      </c>
      <c r="DQ93" s="43" t="str">
        <f t="shared" si="75"/>
        <v>Nvt</v>
      </c>
      <c r="DR93" s="43" t="str">
        <f t="shared" si="75"/>
        <v>Nvt</v>
      </c>
      <c r="DS93" s="43" t="str">
        <f t="shared" si="75"/>
        <v>Nvt</v>
      </c>
      <c r="DT93" s="43" t="str">
        <f t="shared" si="75"/>
        <v>Nvt</v>
      </c>
      <c r="DU93" s="43" t="str">
        <f t="shared" si="75"/>
        <v>Nvt</v>
      </c>
      <c r="DV93" s="43" t="str">
        <f t="shared" si="75"/>
        <v>Nvt</v>
      </c>
      <c r="DW93" s="43" t="str">
        <f t="shared" si="75"/>
        <v>Ja</v>
      </c>
      <c r="DX93" s="43" t="str">
        <f t="shared" si="75"/>
        <v>Ja</v>
      </c>
      <c r="DY93" s="43" t="str">
        <f t="shared" si="76"/>
        <v>Ja</v>
      </c>
      <c r="DZ93" s="43" t="str">
        <f t="shared" si="76"/>
        <v>Ja</v>
      </c>
      <c r="EA93" s="43" t="str">
        <f t="shared" si="76"/>
        <v>Ja</v>
      </c>
      <c r="EB93" s="43" t="str">
        <f t="shared" si="76"/>
        <v>Ja</v>
      </c>
      <c r="EC93" s="43" t="str">
        <f t="shared" si="76"/>
        <v>Ja</v>
      </c>
      <c r="ED93" s="43" t="str">
        <f t="shared" si="76"/>
        <v>Nee</v>
      </c>
    </row>
    <row r="94" spans="1:134" x14ac:dyDescent="0.3">
      <c r="A94" s="43"/>
      <c r="B94" s="47" t="s">
        <v>738</v>
      </c>
      <c r="C94" s="47" t="s">
        <v>502</v>
      </c>
      <c r="D94" s="43" t="s">
        <v>337</v>
      </c>
      <c r="E94" s="45" t="s">
        <v>329</v>
      </c>
      <c r="F94" s="43" t="s">
        <v>433</v>
      </c>
      <c r="G94" s="43" t="s">
        <v>495</v>
      </c>
      <c r="H94" s="43" t="s">
        <v>497</v>
      </c>
      <c r="I94" s="119" t="s">
        <v>496</v>
      </c>
      <c r="J94" s="119" t="s">
        <v>829</v>
      </c>
      <c r="K94" s="119" t="s">
        <v>844</v>
      </c>
      <c r="L94" s="50">
        <v>7</v>
      </c>
      <c r="M94" s="119"/>
      <c r="N94" s="119"/>
      <c r="O94" s="119"/>
      <c r="P94" s="129" t="s">
        <v>507</v>
      </c>
      <c r="Q94" s="43" t="str">
        <f t="shared" ref="Q94:Z103" si="77">IF((VLOOKUP($F94,$O$11:$AK$16,Q$10,FALSE))="Ja","Ja",IF((VLOOKUP($E94,$O$17:$AK$23,Q$10,FALSE))="Ja","Ja",IF((VLOOKUP($F94,$O$11:$AK$16,Q$10,FALSE))="Optie","Optie",IF((VLOOKUP($E94,$O$17:$AK$23,Q$10,FALSE))="Optie","Optie",IF((VLOOKUP($F94,$O$11:$AK$16,Q$10,FALSE))="Nee","Nee",IF((VLOOKUP($E94,$O$17:$AK$23,Q$10,FALSE))= "Nee","Nee",IF((VLOOKUP($F94,$O$11:$AK$16,Q$10,FALSE))="Nvt","Nvt",IF((VLOOKUP($E94,$O$17:$AK$23,Q$10,FALSE))="Nvt","Nvt","Fout"))))))))</f>
        <v>Ja</v>
      </c>
      <c r="R94" s="43" t="str">
        <f t="shared" si="77"/>
        <v>Ja</v>
      </c>
      <c r="S94" s="43" t="str">
        <f t="shared" si="77"/>
        <v>Optie</v>
      </c>
      <c r="T94" s="43" t="str">
        <f t="shared" si="77"/>
        <v>Ja</v>
      </c>
      <c r="U94" s="43" t="str">
        <f t="shared" si="77"/>
        <v>Ja</v>
      </c>
      <c r="V94" s="43" t="str">
        <f t="shared" si="77"/>
        <v>Ja</v>
      </c>
      <c r="W94" s="43" t="str">
        <f t="shared" si="77"/>
        <v>Nee</v>
      </c>
      <c r="X94" s="43" t="str">
        <f t="shared" si="77"/>
        <v>Ja</v>
      </c>
      <c r="Y94" s="43" t="str">
        <f t="shared" si="77"/>
        <v>Nee</v>
      </c>
      <c r="Z94" s="43" t="str">
        <f t="shared" si="77"/>
        <v>Nee</v>
      </c>
      <c r="AA94" s="43" t="str">
        <f t="shared" ref="AA94:AK103" si="78">IF((VLOOKUP($F94,$O$11:$AK$16,AA$10,FALSE))="Ja","Ja",IF((VLOOKUP($E94,$O$17:$AK$23,AA$10,FALSE))="Ja","Ja",IF((VLOOKUP($F94,$O$11:$AK$16,AA$10,FALSE))="Optie","Optie",IF((VLOOKUP($E94,$O$17:$AK$23,AA$10,FALSE))="Optie","Optie",IF((VLOOKUP($F94,$O$11:$AK$16,AA$10,FALSE))="Nee","Nee",IF((VLOOKUP($E94,$O$17:$AK$23,AA$10,FALSE))= "Nee","Nee",IF((VLOOKUP($F94,$O$11:$AK$16,AA$10,FALSE))="Nvt","Nvt",IF((VLOOKUP($E94,$O$17:$AK$23,AA$10,FALSE))="Nvt","Nvt","Fout"))))))))</f>
        <v>Optie</v>
      </c>
      <c r="AB94" s="43" t="str">
        <f t="shared" si="78"/>
        <v>Ja</v>
      </c>
      <c r="AC94" s="43" t="str">
        <f t="shared" si="78"/>
        <v>Ja</v>
      </c>
      <c r="AD94" s="43" t="str">
        <f t="shared" si="78"/>
        <v>Nee</v>
      </c>
      <c r="AE94" s="43" t="str">
        <f t="shared" si="78"/>
        <v>Ja</v>
      </c>
      <c r="AF94" s="43" t="str">
        <f t="shared" si="78"/>
        <v>Ja</v>
      </c>
      <c r="AG94" s="43" t="str">
        <f t="shared" si="78"/>
        <v>Optie</v>
      </c>
      <c r="AH94" s="43" t="str">
        <f t="shared" si="78"/>
        <v>Ja</v>
      </c>
      <c r="AI94" s="43" t="str">
        <f t="shared" si="78"/>
        <v>Ja</v>
      </c>
      <c r="AJ94" s="43" t="str">
        <f t="shared" si="78"/>
        <v>Nvt</v>
      </c>
      <c r="AK94" s="43" t="str">
        <f t="shared" si="78"/>
        <v>Nvt</v>
      </c>
      <c r="AL94" s="129" t="s">
        <v>878</v>
      </c>
      <c r="AM94" s="43" t="str">
        <f t="shared" ref="AM94:AV103" si="79">IF((VLOOKUP($D94,$O$24:$ED$33,AM$10,FALSE))="Ja","Ja",IF((VLOOKUP($E94,$O$17:$ED$23,AM$10,FALSE))="Ja","Ja",IF((VLOOKUP($D94,$O$24:$ED$33,AM$10,FALSE))="Optie","Optie",IF((VLOOKUP($E94,$O$17:$ED$23,AM$10,FALSE))="Optie","Optie",IF((VLOOKUP($D94,$O$24:$ED$33,AM$10,FALSE))="Nee","Nee",IF((VLOOKUP($E94,$O$17:$ED$23,AM$10,FALSE))= "Nee","Nee",IF((VLOOKUP($D94,$O$24:$ED$33,AM$10,FALSE))="Nvt","Nvt",IF((VLOOKUP($E94,$O$17:$ED$23,AM$10,FALSE))="Nvt","Nvt","Fout"))))))))</f>
        <v>Ja</v>
      </c>
      <c r="AN94" s="43" t="str">
        <f t="shared" si="79"/>
        <v>Ja</v>
      </c>
      <c r="AO94" s="43" t="str">
        <f t="shared" si="79"/>
        <v>Optie</v>
      </c>
      <c r="AP94" s="43" t="str">
        <f t="shared" si="79"/>
        <v>Ja</v>
      </c>
      <c r="AQ94" s="43" t="str">
        <f t="shared" si="79"/>
        <v>Ja</v>
      </c>
      <c r="AR94" s="43" t="str">
        <f t="shared" si="79"/>
        <v>Ja</v>
      </c>
      <c r="AS94" s="43" t="str">
        <f t="shared" si="79"/>
        <v>Nee</v>
      </c>
      <c r="AT94" s="43" t="str">
        <f t="shared" si="79"/>
        <v>Ja</v>
      </c>
      <c r="AU94" s="43" t="str">
        <f t="shared" si="79"/>
        <v>Nee</v>
      </c>
      <c r="AV94" s="43" t="str">
        <f t="shared" si="79"/>
        <v>Nee</v>
      </c>
      <c r="AW94" s="43" t="str">
        <f t="shared" ref="AW94:BF103" si="80">IF((VLOOKUP($D94,$O$24:$ED$33,AW$10,FALSE))="Ja","Ja",IF((VLOOKUP($E94,$O$17:$ED$23,AW$10,FALSE))="Ja","Ja",IF((VLOOKUP($D94,$O$24:$ED$33,AW$10,FALSE))="Optie","Optie",IF((VLOOKUP($E94,$O$17:$ED$23,AW$10,FALSE))="Optie","Optie",IF((VLOOKUP($D94,$O$24:$ED$33,AW$10,FALSE))="Nee","Nee",IF((VLOOKUP($E94,$O$17:$ED$23,AW$10,FALSE))= "Nee","Nee",IF((VLOOKUP($D94,$O$24:$ED$33,AW$10,FALSE))="Nvt","Nvt",IF((VLOOKUP($E94,$O$17:$ED$23,AW$10,FALSE))="Nvt","Nvt","Fout"))))))))</f>
        <v>Ja</v>
      </c>
      <c r="AX94" s="43" t="str">
        <f t="shared" si="80"/>
        <v>Ja</v>
      </c>
      <c r="AY94" s="43" t="str">
        <f t="shared" si="80"/>
        <v>Ja</v>
      </c>
      <c r="AZ94" s="43" t="str">
        <f t="shared" si="80"/>
        <v>Ja</v>
      </c>
      <c r="BA94" s="43" t="str">
        <f t="shared" si="80"/>
        <v>Ja</v>
      </c>
      <c r="BB94" s="43" t="str">
        <f t="shared" si="80"/>
        <v>Nee</v>
      </c>
      <c r="BC94" s="43" t="str">
        <f t="shared" si="80"/>
        <v>Ja</v>
      </c>
      <c r="BD94" s="43" t="str">
        <f t="shared" si="80"/>
        <v>Optie</v>
      </c>
      <c r="BE94" s="43" t="str">
        <f t="shared" si="80"/>
        <v>Ja</v>
      </c>
      <c r="BF94" s="43" t="str">
        <f t="shared" si="80"/>
        <v>Ja</v>
      </c>
      <c r="BG94" s="43" t="str">
        <f t="shared" ref="BG94:BP103" si="81">IF((VLOOKUP($D94,$O$24:$ED$33,BG$10,FALSE))="Ja","Ja",IF((VLOOKUP($E94,$O$17:$ED$23,BG$10,FALSE))="Ja","Ja",IF((VLOOKUP($D94,$O$24:$ED$33,BG$10,FALSE))="Optie","Optie",IF((VLOOKUP($E94,$O$17:$ED$23,BG$10,FALSE))="Optie","Optie",IF((VLOOKUP($D94,$O$24:$ED$33,BG$10,FALSE))="Nee","Nee",IF((VLOOKUP($E94,$O$17:$ED$23,BG$10,FALSE))= "Nee","Nee",IF((VLOOKUP($D94,$O$24:$ED$33,BG$10,FALSE))="Nvt","Nvt",IF((VLOOKUP($E94,$O$17:$ED$23,BG$10,FALSE))="Nvt","Nvt","Fout"))))))))</f>
        <v>Nee</v>
      </c>
      <c r="BH94" s="43" t="str">
        <f t="shared" si="81"/>
        <v>Ja</v>
      </c>
      <c r="BI94" s="43" t="str">
        <f t="shared" si="81"/>
        <v>Nee</v>
      </c>
      <c r="BJ94" s="43" t="str">
        <f t="shared" si="81"/>
        <v>Nvt</v>
      </c>
      <c r="BK94" s="43" t="str">
        <f t="shared" si="81"/>
        <v>Nvt</v>
      </c>
      <c r="BL94" s="43" t="str">
        <f t="shared" si="81"/>
        <v>Nvt</v>
      </c>
      <c r="BM94" s="43" t="str">
        <f t="shared" si="81"/>
        <v>Nvt</v>
      </c>
      <c r="BN94" s="43" t="str">
        <f t="shared" si="81"/>
        <v>Nvt</v>
      </c>
      <c r="BO94" s="43" t="str">
        <f t="shared" si="81"/>
        <v>Nvt</v>
      </c>
      <c r="BP94" s="43" t="str">
        <f t="shared" si="81"/>
        <v>Nvt</v>
      </c>
      <c r="BQ94" s="43" t="str">
        <f t="shared" ref="BQ94:BZ103" si="82">IF((VLOOKUP($D94,$O$24:$ED$33,BQ$10,FALSE))="Ja","Ja",IF((VLOOKUP($E94,$O$17:$ED$23,BQ$10,FALSE))="Ja","Ja",IF((VLOOKUP($D94,$O$24:$ED$33,BQ$10,FALSE))="Optie","Optie",IF((VLOOKUP($E94,$O$17:$ED$23,BQ$10,FALSE))="Optie","Optie",IF((VLOOKUP($D94,$O$24:$ED$33,BQ$10,FALSE))="Nee","Nee",IF((VLOOKUP($E94,$O$17:$ED$23,BQ$10,FALSE))= "Nee","Nee",IF((VLOOKUP($D94,$O$24:$ED$33,BQ$10,FALSE))="Nvt","Nvt",IF((VLOOKUP($E94,$O$17:$ED$23,BQ$10,FALSE))="Nvt","Nvt","Fout"))))))))</f>
        <v>Nvt</v>
      </c>
      <c r="BR94" s="43" t="str">
        <f t="shared" si="82"/>
        <v>Nvt</v>
      </c>
      <c r="BS94" s="43" t="str">
        <f t="shared" si="82"/>
        <v>Nvt</v>
      </c>
      <c r="BT94" s="43" t="str">
        <f t="shared" si="82"/>
        <v>Nvt</v>
      </c>
      <c r="BU94" s="43" t="str">
        <f t="shared" si="82"/>
        <v>Nvt</v>
      </c>
      <c r="BV94" s="43" t="str">
        <f t="shared" si="82"/>
        <v>Nvt</v>
      </c>
      <c r="BW94" s="43" t="str">
        <f t="shared" si="82"/>
        <v>Nvt</v>
      </c>
      <c r="BX94" s="43" t="str">
        <f t="shared" si="82"/>
        <v>Nvt</v>
      </c>
      <c r="BY94" s="43" t="str">
        <f t="shared" si="82"/>
        <v>Nvt</v>
      </c>
      <c r="BZ94" s="43" t="str">
        <f t="shared" si="82"/>
        <v>Nvt</v>
      </c>
      <c r="CA94" s="43" t="str">
        <f t="shared" ref="CA94:CJ103" si="83">IF((VLOOKUP($D94,$O$24:$ED$33,CA$10,FALSE))="Ja","Ja",IF((VLOOKUP($E94,$O$17:$ED$23,CA$10,FALSE))="Ja","Ja",IF((VLOOKUP($D94,$O$24:$ED$33,CA$10,FALSE))="Optie","Optie",IF((VLOOKUP($E94,$O$17:$ED$23,CA$10,FALSE))="Optie","Optie",IF((VLOOKUP($D94,$O$24:$ED$33,CA$10,FALSE))="Nee","Nee",IF((VLOOKUP($E94,$O$17:$ED$23,CA$10,FALSE))= "Nee","Nee",IF((VLOOKUP($D94,$O$24:$ED$33,CA$10,FALSE))="Nvt","Nvt",IF((VLOOKUP($E94,$O$17:$ED$23,CA$10,FALSE))="Nvt","Nvt","Fout"))))))))</f>
        <v>Nvt</v>
      </c>
      <c r="CB94" s="43" t="str">
        <f t="shared" si="83"/>
        <v>Ja</v>
      </c>
      <c r="CC94" s="43" t="str">
        <f t="shared" si="83"/>
        <v>Ja</v>
      </c>
      <c r="CD94" s="43" t="str">
        <f t="shared" si="83"/>
        <v>Ja</v>
      </c>
      <c r="CE94" s="43" t="str">
        <f t="shared" si="83"/>
        <v>Nee</v>
      </c>
      <c r="CF94" s="43" t="str">
        <f t="shared" si="83"/>
        <v>Nvt</v>
      </c>
      <c r="CG94" s="43" t="str">
        <f t="shared" si="83"/>
        <v>Nvt</v>
      </c>
      <c r="CH94" s="43" t="str">
        <f t="shared" si="83"/>
        <v>Nvt</v>
      </c>
      <c r="CI94" s="43" t="str">
        <f t="shared" si="83"/>
        <v>Nvt</v>
      </c>
      <c r="CJ94" s="43" t="str">
        <f t="shared" si="83"/>
        <v>Nvt</v>
      </c>
      <c r="CK94" s="43" t="str">
        <f t="shared" ref="CK94:CT103" si="84">IF((VLOOKUP($D94,$O$24:$ED$33,CK$10,FALSE))="Ja","Ja",IF((VLOOKUP($E94,$O$17:$ED$23,CK$10,FALSE))="Ja","Ja",IF((VLOOKUP($D94,$O$24:$ED$33,CK$10,FALSE))="Optie","Optie",IF((VLOOKUP($E94,$O$17:$ED$23,CK$10,FALSE))="Optie","Optie",IF((VLOOKUP($D94,$O$24:$ED$33,CK$10,FALSE))="Nee","Nee",IF((VLOOKUP($E94,$O$17:$ED$23,CK$10,FALSE))= "Nee","Nee",IF((VLOOKUP($D94,$O$24:$ED$33,CK$10,FALSE))="Nvt","Nvt",IF((VLOOKUP($E94,$O$17:$ED$23,CK$10,FALSE))="Nvt","Nvt","Fout"))))))))</f>
        <v>Nee</v>
      </c>
      <c r="CL94" s="43" t="str">
        <f t="shared" si="84"/>
        <v>Nvt</v>
      </c>
      <c r="CM94" s="43" t="str">
        <f t="shared" si="84"/>
        <v>Nee</v>
      </c>
      <c r="CN94" s="43" t="str">
        <f t="shared" si="84"/>
        <v>Nvt</v>
      </c>
      <c r="CO94" s="43" t="str">
        <f t="shared" si="84"/>
        <v>Nee</v>
      </c>
      <c r="CP94" s="43" t="str">
        <f t="shared" si="84"/>
        <v>Nee</v>
      </c>
      <c r="CQ94" s="43" t="str">
        <f t="shared" si="84"/>
        <v>Nvt</v>
      </c>
      <c r="CR94" s="43" t="str">
        <f t="shared" si="84"/>
        <v>Nvt</v>
      </c>
      <c r="CS94" s="43" t="str">
        <f t="shared" si="84"/>
        <v>Nvt</v>
      </c>
      <c r="CT94" s="43" t="str">
        <f t="shared" si="84"/>
        <v>Nvt</v>
      </c>
      <c r="CU94" s="43" t="str">
        <f t="shared" ref="CU94:DD103" si="85">IF((VLOOKUP($D94,$O$24:$ED$33,CU$10,FALSE))="Ja","Ja",IF((VLOOKUP($E94,$O$17:$ED$23,CU$10,FALSE))="Ja","Ja",IF((VLOOKUP($D94,$O$24:$ED$33,CU$10,FALSE))="Optie","Optie",IF((VLOOKUP($E94,$O$17:$ED$23,CU$10,FALSE))="Optie","Optie",IF((VLOOKUP($D94,$O$24:$ED$33,CU$10,FALSE))="Nee","Nee",IF((VLOOKUP($E94,$O$17:$ED$23,CU$10,FALSE))= "Nee","Nee",IF((VLOOKUP($D94,$O$24:$ED$33,CU$10,FALSE))="Nvt","Nvt",IF((VLOOKUP($E94,$O$17:$ED$23,CU$10,FALSE))="Nvt","Nvt","Fout"))))))))</f>
        <v>Nee</v>
      </c>
      <c r="CV94" s="43" t="str">
        <f t="shared" si="85"/>
        <v>Nvt</v>
      </c>
      <c r="CW94" s="43" t="str">
        <f t="shared" si="85"/>
        <v>Nvt</v>
      </c>
      <c r="CX94" s="43" t="str">
        <f t="shared" si="85"/>
        <v>Nvt</v>
      </c>
      <c r="CY94" s="43" t="str">
        <f t="shared" si="85"/>
        <v>Nvt</v>
      </c>
      <c r="CZ94" s="43" t="str">
        <f t="shared" si="85"/>
        <v>Nvt</v>
      </c>
      <c r="DA94" s="43" t="str">
        <f t="shared" si="85"/>
        <v>Nvt</v>
      </c>
      <c r="DB94" s="43" t="str">
        <f t="shared" si="85"/>
        <v>Nee</v>
      </c>
      <c r="DC94" s="43" t="str">
        <f t="shared" si="85"/>
        <v>Nvt</v>
      </c>
      <c r="DD94" s="43" t="str">
        <f t="shared" si="85"/>
        <v>Nvt</v>
      </c>
      <c r="DE94" s="43" t="str">
        <f t="shared" ref="DE94:DN103" si="86">IF((VLOOKUP($D94,$O$24:$ED$33,DE$10,FALSE))="Ja","Ja",IF((VLOOKUP($E94,$O$17:$ED$23,DE$10,FALSE))="Ja","Ja",IF((VLOOKUP($D94,$O$24:$ED$33,DE$10,FALSE))="Optie","Optie",IF((VLOOKUP($E94,$O$17:$ED$23,DE$10,FALSE))="Optie","Optie",IF((VLOOKUP($D94,$O$24:$ED$33,DE$10,FALSE))="Nee","Nee",IF((VLOOKUP($E94,$O$17:$ED$23,DE$10,FALSE))= "Nee","Nee",IF((VLOOKUP($D94,$O$24:$ED$33,DE$10,FALSE))="Nvt","Nvt",IF((VLOOKUP($E94,$O$17:$ED$23,DE$10,FALSE))="Nvt","Nvt","Fout"))))))))</f>
        <v>Nvt</v>
      </c>
      <c r="DF94" s="43" t="str">
        <f t="shared" si="86"/>
        <v>Ja</v>
      </c>
      <c r="DG94" s="43" t="str">
        <f t="shared" si="86"/>
        <v>Ja</v>
      </c>
      <c r="DH94" s="43" t="str">
        <f t="shared" si="86"/>
        <v>Ja</v>
      </c>
      <c r="DI94" s="43" t="str">
        <f t="shared" si="86"/>
        <v>Ja</v>
      </c>
      <c r="DJ94" s="43" t="str">
        <f t="shared" si="86"/>
        <v>Ja</v>
      </c>
      <c r="DK94" s="43" t="str">
        <f t="shared" si="86"/>
        <v>Optie</v>
      </c>
      <c r="DL94" s="43" t="str">
        <f t="shared" si="86"/>
        <v>Optie</v>
      </c>
      <c r="DM94" s="43" t="str">
        <f t="shared" si="86"/>
        <v>Optie</v>
      </c>
      <c r="DN94" s="43" t="str">
        <f t="shared" si="86"/>
        <v>Optie</v>
      </c>
      <c r="DO94" s="43" t="str">
        <f t="shared" ref="DO94:DX103" si="87">IF((VLOOKUP($D94,$O$24:$ED$33,DO$10,FALSE))="Ja","Ja",IF((VLOOKUP($E94,$O$17:$ED$23,DO$10,FALSE))="Ja","Ja",IF((VLOOKUP($D94,$O$24:$ED$33,DO$10,FALSE))="Optie","Optie",IF((VLOOKUP($E94,$O$17:$ED$23,DO$10,FALSE))="Optie","Optie",IF((VLOOKUP($D94,$O$24:$ED$33,DO$10,FALSE))="Nee","Nee",IF((VLOOKUP($E94,$O$17:$ED$23,DO$10,FALSE))= "Nee","Nee",IF((VLOOKUP($D94,$O$24:$ED$33,DO$10,FALSE))="Nvt","Nvt",IF((VLOOKUP($E94,$O$17:$ED$23,DO$10,FALSE))="Nvt","Nvt","Fout"))))))))</f>
        <v>Nee</v>
      </c>
      <c r="DP94" s="43" t="str">
        <f t="shared" si="87"/>
        <v>Optie</v>
      </c>
      <c r="DQ94" s="43" t="str">
        <f t="shared" si="87"/>
        <v>Ja</v>
      </c>
      <c r="DR94" s="43" t="str">
        <f t="shared" si="87"/>
        <v>Ja</v>
      </c>
      <c r="DS94" s="43" t="str">
        <f t="shared" si="87"/>
        <v>Ja</v>
      </c>
      <c r="DT94" s="43" t="str">
        <f t="shared" si="87"/>
        <v>Ja</v>
      </c>
      <c r="DU94" s="43" t="str">
        <f t="shared" si="87"/>
        <v>Optie</v>
      </c>
      <c r="DV94" s="43" t="str">
        <f t="shared" si="87"/>
        <v>Ja</v>
      </c>
      <c r="DW94" s="43" t="str">
        <f t="shared" si="87"/>
        <v>Ja</v>
      </c>
      <c r="DX94" s="43" t="str">
        <f t="shared" si="87"/>
        <v>Ja</v>
      </c>
      <c r="DY94" s="43" t="str">
        <f t="shared" ref="DY94:ED103" si="88">IF((VLOOKUP($D94,$O$24:$ED$33,DY$10,FALSE))="Ja","Ja",IF((VLOOKUP($E94,$O$17:$ED$23,DY$10,FALSE))="Ja","Ja",IF((VLOOKUP($D94,$O$24:$ED$33,DY$10,FALSE))="Optie","Optie",IF((VLOOKUP($E94,$O$17:$ED$23,DY$10,FALSE))="Optie","Optie",IF((VLOOKUP($D94,$O$24:$ED$33,DY$10,FALSE))="Nee","Nee",IF((VLOOKUP($E94,$O$17:$ED$23,DY$10,FALSE))= "Nee","Nee",IF((VLOOKUP($D94,$O$24:$ED$33,DY$10,FALSE))="Nvt","Nvt",IF((VLOOKUP($E94,$O$17:$ED$23,DY$10,FALSE))="Nvt","Nvt","Fout"))))))))</f>
        <v>Ja</v>
      </c>
      <c r="DZ94" s="43" t="str">
        <f t="shared" si="88"/>
        <v>Ja</v>
      </c>
      <c r="EA94" s="43" t="str">
        <f t="shared" si="88"/>
        <v>Ja</v>
      </c>
      <c r="EB94" s="43" t="str">
        <f t="shared" si="88"/>
        <v>Ja</v>
      </c>
      <c r="EC94" s="43" t="str">
        <f t="shared" si="88"/>
        <v>Ja</v>
      </c>
      <c r="ED94" s="43" t="str">
        <f t="shared" si="88"/>
        <v>Nee</v>
      </c>
    </row>
    <row r="95" spans="1:134" x14ac:dyDescent="0.3">
      <c r="A95" s="43"/>
      <c r="B95" s="47" t="s">
        <v>738</v>
      </c>
      <c r="C95" s="47" t="s">
        <v>502</v>
      </c>
      <c r="D95" s="43" t="s">
        <v>337</v>
      </c>
      <c r="E95" s="45" t="s">
        <v>330</v>
      </c>
      <c r="F95" s="43" t="s">
        <v>433</v>
      </c>
      <c r="G95" s="43" t="s">
        <v>495</v>
      </c>
      <c r="H95" s="43" t="s">
        <v>497</v>
      </c>
      <c r="I95" s="119" t="s">
        <v>496</v>
      </c>
      <c r="J95" s="119" t="s">
        <v>831</v>
      </c>
      <c r="K95" s="119" t="s">
        <v>845</v>
      </c>
      <c r="L95" s="50">
        <v>15</v>
      </c>
      <c r="M95" s="119"/>
      <c r="N95" s="119"/>
      <c r="O95" s="119"/>
      <c r="P95" s="129" t="s">
        <v>507</v>
      </c>
      <c r="Q95" s="43" t="str">
        <f t="shared" si="77"/>
        <v>Ja</v>
      </c>
      <c r="R95" s="43" t="str">
        <f t="shared" si="77"/>
        <v>Ja</v>
      </c>
      <c r="S95" s="43" t="str">
        <f t="shared" si="77"/>
        <v>Optie</v>
      </c>
      <c r="T95" s="43" t="str">
        <f t="shared" si="77"/>
        <v>Ja</v>
      </c>
      <c r="U95" s="43" t="str">
        <f t="shared" si="77"/>
        <v>Ja</v>
      </c>
      <c r="V95" s="43" t="str">
        <f t="shared" si="77"/>
        <v>Ja</v>
      </c>
      <c r="W95" s="43" t="str">
        <f t="shared" si="77"/>
        <v>Nee</v>
      </c>
      <c r="X95" s="43" t="str">
        <f t="shared" si="77"/>
        <v>Ja</v>
      </c>
      <c r="Y95" s="43" t="str">
        <f t="shared" si="77"/>
        <v>Nee</v>
      </c>
      <c r="Z95" s="43" t="str">
        <f t="shared" si="77"/>
        <v>Nee</v>
      </c>
      <c r="AA95" s="43" t="str">
        <f t="shared" si="78"/>
        <v>Optie</v>
      </c>
      <c r="AB95" s="43" t="str">
        <f t="shared" si="78"/>
        <v>Ja</v>
      </c>
      <c r="AC95" s="43" t="str">
        <f t="shared" si="78"/>
        <v>Ja</v>
      </c>
      <c r="AD95" s="43" t="str">
        <f t="shared" si="78"/>
        <v>Nee</v>
      </c>
      <c r="AE95" s="43" t="str">
        <f t="shared" si="78"/>
        <v>Ja</v>
      </c>
      <c r="AF95" s="43" t="str">
        <f t="shared" si="78"/>
        <v>Ja</v>
      </c>
      <c r="AG95" s="43" t="str">
        <f t="shared" si="78"/>
        <v>Optie</v>
      </c>
      <c r="AH95" s="43" t="str">
        <f t="shared" si="78"/>
        <v>Ja</v>
      </c>
      <c r="AI95" s="43" t="str">
        <f t="shared" si="78"/>
        <v>Ja</v>
      </c>
      <c r="AJ95" s="43" t="str">
        <f t="shared" si="78"/>
        <v>Nvt</v>
      </c>
      <c r="AK95" s="43" t="str">
        <f t="shared" si="78"/>
        <v>Nvt</v>
      </c>
      <c r="AL95" s="129" t="s">
        <v>878</v>
      </c>
      <c r="AM95" s="43" t="str">
        <f t="shared" si="79"/>
        <v>Ja</v>
      </c>
      <c r="AN95" s="43" t="str">
        <f t="shared" si="79"/>
        <v>Ja</v>
      </c>
      <c r="AO95" s="43" t="str">
        <f t="shared" si="79"/>
        <v>Optie</v>
      </c>
      <c r="AP95" s="43" t="str">
        <f t="shared" si="79"/>
        <v>Ja</v>
      </c>
      <c r="AQ95" s="43" t="str">
        <f t="shared" si="79"/>
        <v>Ja</v>
      </c>
      <c r="AR95" s="43" t="str">
        <f t="shared" si="79"/>
        <v>Ja</v>
      </c>
      <c r="AS95" s="43" t="str">
        <f t="shared" si="79"/>
        <v>Nee</v>
      </c>
      <c r="AT95" s="43" t="str">
        <f t="shared" si="79"/>
        <v>Ja</v>
      </c>
      <c r="AU95" s="43" t="str">
        <f t="shared" si="79"/>
        <v>Nee</v>
      </c>
      <c r="AV95" s="43" t="str">
        <f t="shared" si="79"/>
        <v>Nee</v>
      </c>
      <c r="AW95" s="43" t="str">
        <f t="shared" si="80"/>
        <v>Ja</v>
      </c>
      <c r="AX95" s="43" t="str">
        <f t="shared" si="80"/>
        <v>Ja</v>
      </c>
      <c r="AY95" s="43" t="str">
        <f t="shared" si="80"/>
        <v>Ja</v>
      </c>
      <c r="AZ95" s="43" t="str">
        <f t="shared" si="80"/>
        <v>Ja</v>
      </c>
      <c r="BA95" s="43" t="str">
        <f t="shared" si="80"/>
        <v>Ja</v>
      </c>
      <c r="BB95" s="43" t="str">
        <f t="shared" si="80"/>
        <v>Nee</v>
      </c>
      <c r="BC95" s="43" t="str">
        <f t="shared" si="80"/>
        <v>Ja</v>
      </c>
      <c r="BD95" s="43" t="str">
        <f t="shared" si="80"/>
        <v>Optie</v>
      </c>
      <c r="BE95" s="43" t="str">
        <f t="shared" si="80"/>
        <v>Ja</v>
      </c>
      <c r="BF95" s="43" t="str">
        <f t="shared" si="80"/>
        <v>Ja</v>
      </c>
      <c r="BG95" s="43" t="str">
        <f t="shared" si="81"/>
        <v>Nee</v>
      </c>
      <c r="BH95" s="43" t="str">
        <f t="shared" si="81"/>
        <v>Ja</v>
      </c>
      <c r="BI95" s="43" t="str">
        <f t="shared" si="81"/>
        <v>Nee</v>
      </c>
      <c r="BJ95" s="43" t="str">
        <f t="shared" si="81"/>
        <v>Nvt</v>
      </c>
      <c r="BK95" s="43" t="str">
        <f t="shared" si="81"/>
        <v>Nvt</v>
      </c>
      <c r="BL95" s="43" t="str">
        <f t="shared" si="81"/>
        <v>Nvt</v>
      </c>
      <c r="BM95" s="43" t="str">
        <f t="shared" si="81"/>
        <v>Nvt</v>
      </c>
      <c r="BN95" s="43" t="str">
        <f t="shared" si="81"/>
        <v>Nvt</v>
      </c>
      <c r="BO95" s="43" t="str">
        <f t="shared" si="81"/>
        <v>Nvt</v>
      </c>
      <c r="BP95" s="43" t="str">
        <f t="shared" si="81"/>
        <v>Nvt</v>
      </c>
      <c r="BQ95" s="43" t="str">
        <f t="shared" si="82"/>
        <v>Nvt</v>
      </c>
      <c r="BR95" s="43" t="str">
        <f t="shared" si="82"/>
        <v>Nvt</v>
      </c>
      <c r="BS95" s="43" t="str">
        <f t="shared" si="82"/>
        <v>Nvt</v>
      </c>
      <c r="BT95" s="43" t="str">
        <f t="shared" si="82"/>
        <v>Nvt</v>
      </c>
      <c r="BU95" s="43" t="str">
        <f t="shared" si="82"/>
        <v>Nvt</v>
      </c>
      <c r="BV95" s="43" t="str">
        <f t="shared" si="82"/>
        <v>Nvt</v>
      </c>
      <c r="BW95" s="43" t="str">
        <f t="shared" si="82"/>
        <v>Nvt</v>
      </c>
      <c r="BX95" s="43" t="str">
        <f t="shared" si="82"/>
        <v>Nvt</v>
      </c>
      <c r="BY95" s="43" t="str">
        <f t="shared" si="82"/>
        <v>Nvt</v>
      </c>
      <c r="BZ95" s="43" t="str">
        <f t="shared" si="82"/>
        <v>Nvt</v>
      </c>
      <c r="CA95" s="43" t="str">
        <f t="shared" si="83"/>
        <v>Nvt</v>
      </c>
      <c r="CB95" s="43" t="str">
        <f t="shared" si="83"/>
        <v>Ja</v>
      </c>
      <c r="CC95" s="43" t="str">
        <f t="shared" si="83"/>
        <v>Ja</v>
      </c>
      <c r="CD95" s="43" t="str">
        <f t="shared" si="83"/>
        <v>Ja</v>
      </c>
      <c r="CE95" s="43" t="str">
        <f t="shared" si="83"/>
        <v>Nee</v>
      </c>
      <c r="CF95" s="43" t="str">
        <f t="shared" si="83"/>
        <v>Nvt</v>
      </c>
      <c r="CG95" s="43" t="str">
        <f t="shared" si="83"/>
        <v>Nvt</v>
      </c>
      <c r="CH95" s="43" t="str">
        <f t="shared" si="83"/>
        <v>Nvt</v>
      </c>
      <c r="CI95" s="43" t="str">
        <f t="shared" si="83"/>
        <v>Nvt</v>
      </c>
      <c r="CJ95" s="43" t="str">
        <f t="shared" si="83"/>
        <v>Nvt</v>
      </c>
      <c r="CK95" s="43" t="str">
        <f t="shared" si="84"/>
        <v>Nee</v>
      </c>
      <c r="CL95" s="43" t="str">
        <f t="shared" si="84"/>
        <v>Nvt</v>
      </c>
      <c r="CM95" s="43" t="str">
        <f t="shared" si="84"/>
        <v>Nee</v>
      </c>
      <c r="CN95" s="43" t="str">
        <f t="shared" si="84"/>
        <v>Nvt</v>
      </c>
      <c r="CO95" s="43" t="str">
        <f t="shared" si="84"/>
        <v>Nee</v>
      </c>
      <c r="CP95" s="43" t="str">
        <f t="shared" si="84"/>
        <v>Nee</v>
      </c>
      <c r="CQ95" s="43" t="str">
        <f t="shared" si="84"/>
        <v>Nvt</v>
      </c>
      <c r="CR95" s="43" t="str">
        <f t="shared" si="84"/>
        <v>Nvt</v>
      </c>
      <c r="CS95" s="43" t="str">
        <f t="shared" si="84"/>
        <v>Nvt</v>
      </c>
      <c r="CT95" s="43" t="str">
        <f t="shared" si="84"/>
        <v>Nvt</v>
      </c>
      <c r="CU95" s="43" t="str">
        <f t="shared" si="85"/>
        <v>Nee</v>
      </c>
      <c r="CV95" s="43" t="str">
        <f t="shared" si="85"/>
        <v>Nvt</v>
      </c>
      <c r="CW95" s="43" t="str">
        <f t="shared" si="85"/>
        <v>Nvt</v>
      </c>
      <c r="CX95" s="43" t="str">
        <f t="shared" si="85"/>
        <v>Nvt</v>
      </c>
      <c r="CY95" s="43" t="str">
        <f t="shared" si="85"/>
        <v>Nvt</v>
      </c>
      <c r="CZ95" s="43" t="str">
        <f t="shared" si="85"/>
        <v>Nvt</v>
      </c>
      <c r="DA95" s="43" t="str">
        <f t="shared" si="85"/>
        <v>Nvt</v>
      </c>
      <c r="DB95" s="43" t="str">
        <f t="shared" si="85"/>
        <v>Nee</v>
      </c>
      <c r="DC95" s="43" t="str">
        <f t="shared" si="85"/>
        <v>Nvt</v>
      </c>
      <c r="DD95" s="43" t="str">
        <f t="shared" si="85"/>
        <v>Nvt</v>
      </c>
      <c r="DE95" s="43" t="str">
        <f t="shared" si="86"/>
        <v>Nvt</v>
      </c>
      <c r="DF95" s="43" t="str">
        <f t="shared" si="86"/>
        <v>Ja</v>
      </c>
      <c r="DG95" s="43" t="str">
        <f t="shared" si="86"/>
        <v>Ja</v>
      </c>
      <c r="DH95" s="43" t="str">
        <f t="shared" si="86"/>
        <v>Ja</v>
      </c>
      <c r="DI95" s="43" t="str">
        <f t="shared" si="86"/>
        <v>Ja</v>
      </c>
      <c r="DJ95" s="43" t="str">
        <f t="shared" si="86"/>
        <v>Ja</v>
      </c>
      <c r="DK95" s="43" t="str">
        <f t="shared" si="86"/>
        <v>Optie</v>
      </c>
      <c r="DL95" s="43" t="str">
        <f t="shared" si="86"/>
        <v>Optie</v>
      </c>
      <c r="DM95" s="43" t="str">
        <f t="shared" si="86"/>
        <v>Optie</v>
      </c>
      <c r="DN95" s="43" t="str">
        <f t="shared" si="86"/>
        <v>Optie</v>
      </c>
      <c r="DO95" s="43" t="str">
        <f t="shared" si="87"/>
        <v>Nee</v>
      </c>
      <c r="DP95" s="43" t="str">
        <f t="shared" si="87"/>
        <v>Optie</v>
      </c>
      <c r="DQ95" s="43" t="str">
        <f t="shared" si="87"/>
        <v>Ja</v>
      </c>
      <c r="DR95" s="43" t="str">
        <f t="shared" si="87"/>
        <v>Ja</v>
      </c>
      <c r="DS95" s="43" t="str">
        <f t="shared" si="87"/>
        <v>Ja</v>
      </c>
      <c r="DT95" s="43" t="str">
        <f t="shared" si="87"/>
        <v>Ja</v>
      </c>
      <c r="DU95" s="43" t="str">
        <f t="shared" si="87"/>
        <v>Optie</v>
      </c>
      <c r="DV95" s="43" t="str">
        <f t="shared" si="87"/>
        <v>Ja</v>
      </c>
      <c r="DW95" s="43" t="str">
        <f t="shared" si="87"/>
        <v>Ja</v>
      </c>
      <c r="DX95" s="43" t="str">
        <f t="shared" si="87"/>
        <v>Ja</v>
      </c>
      <c r="DY95" s="43" t="str">
        <f t="shared" si="88"/>
        <v>Ja</v>
      </c>
      <c r="DZ95" s="43" t="str">
        <f t="shared" si="88"/>
        <v>Ja</v>
      </c>
      <c r="EA95" s="43" t="str">
        <f t="shared" si="88"/>
        <v>Ja</v>
      </c>
      <c r="EB95" s="43" t="str">
        <f t="shared" si="88"/>
        <v>Ja</v>
      </c>
      <c r="EC95" s="43" t="str">
        <f t="shared" si="88"/>
        <v>Ja</v>
      </c>
      <c r="ED95" s="43" t="str">
        <f t="shared" si="88"/>
        <v>Nee</v>
      </c>
    </row>
    <row r="96" spans="1:134" x14ac:dyDescent="0.3">
      <c r="A96" s="43"/>
      <c r="B96" s="47" t="s">
        <v>738</v>
      </c>
      <c r="C96" s="47" t="s">
        <v>502</v>
      </c>
      <c r="D96" s="43" t="s">
        <v>337</v>
      </c>
      <c r="E96" s="45" t="s">
        <v>337</v>
      </c>
      <c r="F96" s="43" t="s">
        <v>433</v>
      </c>
      <c r="G96" s="43" t="s">
        <v>495</v>
      </c>
      <c r="H96" s="43" t="s">
        <v>497</v>
      </c>
      <c r="I96" s="119" t="s">
        <v>496</v>
      </c>
      <c r="J96" s="119" t="s">
        <v>833</v>
      </c>
      <c r="K96" s="119" t="s">
        <v>846</v>
      </c>
      <c r="L96" s="50">
        <v>23</v>
      </c>
      <c r="M96" s="119"/>
      <c r="N96" s="119"/>
      <c r="O96" s="119"/>
      <c r="P96" s="129" t="s">
        <v>507</v>
      </c>
      <c r="Q96" s="43" t="str">
        <f t="shared" si="77"/>
        <v>Ja</v>
      </c>
      <c r="R96" s="43" t="str">
        <f t="shared" si="77"/>
        <v>Ja</v>
      </c>
      <c r="S96" s="43" t="str">
        <f t="shared" si="77"/>
        <v>Optie</v>
      </c>
      <c r="T96" s="43" t="str">
        <f t="shared" si="77"/>
        <v>Ja</v>
      </c>
      <c r="U96" s="43" t="str">
        <f t="shared" si="77"/>
        <v>Ja</v>
      </c>
      <c r="V96" s="43" t="str">
        <f t="shared" si="77"/>
        <v>Ja</v>
      </c>
      <c r="W96" s="43" t="str">
        <f t="shared" si="77"/>
        <v>Nee</v>
      </c>
      <c r="X96" s="43" t="str">
        <f t="shared" si="77"/>
        <v>Ja</v>
      </c>
      <c r="Y96" s="43" t="str">
        <f t="shared" si="77"/>
        <v>Nee</v>
      </c>
      <c r="Z96" s="43" t="str">
        <f t="shared" si="77"/>
        <v>Nee</v>
      </c>
      <c r="AA96" s="43" t="str">
        <f t="shared" si="78"/>
        <v>Optie</v>
      </c>
      <c r="AB96" s="43" t="str">
        <f t="shared" si="78"/>
        <v>Ja</v>
      </c>
      <c r="AC96" s="43" t="str">
        <f t="shared" si="78"/>
        <v>Ja</v>
      </c>
      <c r="AD96" s="43" t="str">
        <f t="shared" si="78"/>
        <v>Nee</v>
      </c>
      <c r="AE96" s="43" t="str">
        <f t="shared" si="78"/>
        <v>Ja</v>
      </c>
      <c r="AF96" s="43" t="str">
        <f t="shared" si="78"/>
        <v>Ja</v>
      </c>
      <c r="AG96" s="43" t="str">
        <f t="shared" si="78"/>
        <v>Optie</v>
      </c>
      <c r="AH96" s="43" t="str">
        <f t="shared" si="78"/>
        <v>Ja</v>
      </c>
      <c r="AI96" s="43" t="str">
        <f t="shared" si="78"/>
        <v>Ja</v>
      </c>
      <c r="AJ96" s="43" t="str">
        <f t="shared" si="78"/>
        <v>Nvt</v>
      </c>
      <c r="AK96" s="43" t="str">
        <f t="shared" si="78"/>
        <v>Nvt</v>
      </c>
      <c r="AL96" s="129" t="s">
        <v>878</v>
      </c>
      <c r="AM96" s="43" t="str">
        <f t="shared" si="79"/>
        <v>Ja</v>
      </c>
      <c r="AN96" s="43" t="str">
        <f t="shared" si="79"/>
        <v>Ja</v>
      </c>
      <c r="AO96" s="43" t="str">
        <f t="shared" si="79"/>
        <v>Optie</v>
      </c>
      <c r="AP96" s="43" t="str">
        <f t="shared" si="79"/>
        <v>Ja</v>
      </c>
      <c r="AQ96" s="43" t="str">
        <f t="shared" si="79"/>
        <v>Ja</v>
      </c>
      <c r="AR96" s="43" t="str">
        <f t="shared" si="79"/>
        <v>Ja</v>
      </c>
      <c r="AS96" s="43" t="str">
        <f t="shared" si="79"/>
        <v>Nee</v>
      </c>
      <c r="AT96" s="43" t="str">
        <f t="shared" si="79"/>
        <v>Ja</v>
      </c>
      <c r="AU96" s="43" t="str">
        <f t="shared" si="79"/>
        <v>Nee</v>
      </c>
      <c r="AV96" s="43" t="str">
        <f t="shared" si="79"/>
        <v>Nee</v>
      </c>
      <c r="AW96" s="43" t="str">
        <f t="shared" si="80"/>
        <v>Ja</v>
      </c>
      <c r="AX96" s="43" t="str">
        <f t="shared" si="80"/>
        <v>Ja</v>
      </c>
      <c r="AY96" s="43" t="str">
        <f t="shared" si="80"/>
        <v>Ja</v>
      </c>
      <c r="AZ96" s="43" t="str">
        <f t="shared" si="80"/>
        <v>Ja</v>
      </c>
      <c r="BA96" s="43" t="str">
        <f t="shared" si="80"/>
        <v>Ja</v>
      </c>
      <c r="BB96" s="43" t="str">
        <f t="shared" si="80"/>
        <v>Nee</v>
      </c>
      <c r="BC96" s="43" t="str">
        <f t="shared" si="80"/>
        <v>Ja</v>
      </c>
      <c r="BD96" s="43" t="str">
        <f t="shared" si="80"/>
        <v>Optie</v>
      </c>
      <c r="BE96" s="43" t="str">
        <f t="shared" si="80"/>
        <v>Ja</v>
      </c>
      <c r="BF96" s="43" t="str">
        <f t="shared" si="80"/>
        <v>Ja</v>
      </c>
      <c r="BG96" s="43" t="str">
        <f t="shared" si="81"/>
        <v>Nee</v>
      </c>
      <c r="BH96" s="43" t="str">
        <f t="shared" si="81"/>
        <v>Ja</v>
      </c>
      <c r="BI96" s="43" t="str">
        <f t="shared" si="81"/>
        <v>Nee</v>
      </c>
      <c r="BJ96" s="43" t="str">
        <f t="shared" si="81"/>
        <v>Nvt</v>
      </c>
      <c r="BK96" s="43" t="str">
        <f t="shared" si="81"/>
        <v>Nvt</v>
      </c>
      <c r="BL96" s="43" t="str">
        <f t="shared" si="81"/>
        <v>Nvt</v>
      </c>
      <c r="BM96" s="43" t="str">
        <f t="shared" si="81"/>
        <v>Nvt</v>
      </c>
      <c r="BN96" s="43" t="str">
        <f t="shared" si="81"/>
        <v>Nvt</v>
      </c>
      <c r="BO96" s="43" t="str">
        <f t="shared" si="81"/>
        <v>Nvt</v>
      </c>
      <c r="BP96" s="43" t="str">
        <f t="shared" si="81"/>
        <v>Nvt</v>
      </c>
      <c r="BQ96" s="43" t="str">
        <f t="shared" si="82"/>
        <v>Nvt</v>
      </c>
      <c r="BR96" s="43" t="str">
        <f t="shared" si="82"/>
        <v>Nvt</v>
      </c>
      <c r="BS96" s="43" t="str">
        <f t="shared" si="82"/>
        <v>Nvt</v>
      </c>
      <c r="BT96" s="43" t="str">
        <f t="shared" si="82"/>
        <v>Nvt</v>
      </c>
      <c r="BU96" s="43" t="str">
        <f t="shared" si="82"/>
        <v>Nvt</v>
      </c>
      <c r="BV96" s="43" t="str">
        <f t="shared" si="82"/>
        <v>Nvt</v>
      </c>
      <c r="BW96" s="43" t="str">
        <f t="shared" si="82"/>
        <v>Nvt</v>
      </c>
      <c r="BX96" s="43" t="str">
        <f t="shared" si="82"/>
        <v>Nvt</v>
      </c>
      <c r="BY96" s="43" t="str">
        <f t="shared" si="82"/>
        <v>Nvt</v>
      </c>
      <c r="BZ96" s="43" t="str">
        <f t="shared" si="82"/>
        <v>Nvt</v>
      </c>
      <c r="CA96" s="43" t="str">
        <f t="shared" si="83"/>
        <v>Nvt</v>
      </c>
      <c r="CB96" s="43" t="str">
        <f t="shared" si="83"/>
        <v>Ja</v>
      </c>
      <c r="CC96" s="43" t="str">
        <f t="shared" si="83"/>
        <v>Ja</v>
      </c>
      <c r="CD96" s="43" t="str">
        <f t="shared" si="83"/>
        <v>Ja</v>
      </c>
      <c r="CE96" s="43" t="str">
        <f t="shared" si="83"/>
        <v>Nee</v>
      </c>
      <c r="CF96" s="43" t="str">
        <f t="shared" si="83"/>
        <v>Nvt</v>
      </c>
      <c r="CG96" s="43" t="str">
        <f t="shared" si="83"/>
        <v>Nvt</v>
      </c>
      <c r="CH96" s="43" t="str">
        <f t="shared" si="83"/>
        <v>Nvt</v>
      </c>
      <c r="CI96" s="43" t="str">
        <f t="shared" si="83"/>
        <v>Nvt</v>
      </c>
      <c r="CJ96" s="43" t="str">
        <f t="shared" si="83"/>
        <v>Nvt</v>
      </c>
      <c r="CK96" s="43" t="str">
        <f t="shared" si="84"/>
        <v>Nee</v>
      </c>
      <c r="CL96" s="43" t="str">
        <f t="shared" si="84"/>
        <v>Nvt</v>
      </c>
      <c r="CM96" s="43" t="str">
        <f t="shared" si="84"/>
        <v>Nee</v>
      </c>
      <c r="CN96" s="43" t="str">
        <f t="shared" si="84"/>
        <v>Nvt</v>
      </c>
      <c r="CO96" s="43" t="str">
        <f t="shared" si="84"/>
        <v>Nee</v>
      </c>
      <c r="CP96" s="43" t="str">
        <f t="shared" si="84"/>
        <v>Nee</v>
      </c>
      <c r="CQ96" s="43" t="str">
        <f t="shared" si="84"/>
        <v>Nvt</v>
      </c>
      <c r="CR96" s="43" t="str">
        <f t="shared" si="84"/>
        <v>Nvt</v>
      </c>
      <c r="CS96" s="43" t="str">
        <f t="shared" si="84"/>
        <v>Nvt</v>
      </c>
      <c r="CT96" s="43" t="str">
        <f t="shared" si="84"/>
        <v>Nvt</v>
      </c>
      <c r="CU96" s="43" t="str">
        <f t="shared" si="85"/>
        <v>Nee</v>
      </c>
      <c r="CV96" s="43" t="str">
        <f t="shared" si="85"/>
        <v>Nvt</v>
      </c>
      <c r="CW96" s="43" t="str">
        <f t="shared" si="85"/>
        <v>Nvt</v>
      </c>
      <c r="CX96" s="43" t="str">
        <f t="shared" si="85"/>
        <v>Nvt</v>
      </c>
      <c r="CY96" s="43" t="str">
        <f t="shared" si="85"/>
        <v>Nvt</v>
      </c>
      <c r="CZ96" s="43" t="str">
        <f t="shared" si="85"/>
        <v>Nvt</v>
      </c>
      <c r="DA96" s="43" t="str">
        <f t="shared" si="85"/>
        <v>Nvt</v>
      </c>
      <c r="DB96" s="43" t="str">
        <f t="shared" si="85"/>
        <v>Nee</v>
      </c>
      <c r="DC96" s="43" t="str">
        <f t="shared" si="85"/>
        <v>Nvt</v>
      </c>
      <c r="DD96" s="43" t="str">
        <f t="shared" si="85"/>
        <v>Nvt</v>
      </c>
      <c r="DE96" s="43" t="str">
        <f t="shared" si="86"/>
        <v>Nvt</v>
      </c>
      <c r="DF96" s="43" t="str">
        <f t="shared" si="86"/>
        <v>Ja</v>
      </c>
      <c r="DG96" s="43" t="str">
        <f t="shared" si="86"/>
        <v>Ja</v>
      </c>
      <c r="DH96" s="43" t="str">
        <f t="shared" si="86"/>
        <v>Ja</v>
      </c>
      <c r="DI96" s="43" t="str">
        <f t="shared" si="86"/>
        <v>Ja</v>
      </c>
      <c r="DJ96" s="43" t="str">
        <f t="shared" si="86"/>
        <v>Ja</v>
      </c>
      <c r="DK96" s="43" t="str">
        <f t="shared" si="86"/>
        <v>Optie</v>
      </c>
      <c r="DL96" s="43" t="str">
        <f t="shared" si="86"/>
        <v>Optie</v>
      </c>
      <c r="DM96" s="43" t="str">
        <f t="shared" si="86"/>
        <v>Nee</v>
      </c>
      <c r="DN96" s="43" t="str">
        <f t="shared" si="86"/>
        <v>Optie</v>
      </c>
      <c r="DO96" s="43" t="str">
        <f t="shared" si="87"/>
        <v>Nee</v>
      </c>
      <c r="DP96" s="43" t="str">
        <f t="shared" si="87"/>
        <v>Nee</v>
      </c>
      <c r="DQ96" s="43" t="str">
        <f t="shared" si="87"/>
        <v>Nvt</v>
      </c>
      <c r="DR96" s="43" t="str">
        <f t="shared" si="87"/>
        <v>Nvt</v>
      </c>
      <c r="DS96" s="43" t="str">
        <f t="shared" si="87"/>
        <v>Nvt</v>
      </c>
      <c r="DT96" s="43" t="str">
        <f t="shared" si="87"/>
        <v>Nvt</v>
      </c>
      <c r="DU96" s="43" t="str">
        <f t="shared" si="87"/>
        <v>Nvt</v>
      </c>
      <c r="DV96" s="43" t="str">
        <f t="shared" si="87"/>
        <v>Nvt</v>
      </c>
      <c r="DW96" s="43" t="str">
        <f t="shared" si="87"/>
        <v>Ja</v>
      </c>
      <c r="DX96" s="43" t="str">
        <f t="shared" si="87"/>
        <v>Ja</v>
      </c>
      <c r="DY96" s="43" t="str">
        <f t="shared" si="88"/>
        <v>Ja</v>
      </c>
      <c r="DZ96" s="43" t="str">
        <f t="shared" si="88"/>
        <v>Ja</v>
      </c>
      <c r="EA96" s="43" t="str">
        <f t="shared" si="88"/>
        <v>Ja</v>
      </c>
      <c r="EB96" s="43" t="str">
        <f t="shared" si="88"/>
        <v>Ja</v>
      </c>
      <c r="EC96" s="43" t="str">
        <f t="shared" si="88"/>
        <v>Ja</v>
      </c>
      <c r="ED96" s="43" t="str">
        <f t="shared" si="88"/>
        <v>Nee</v>
      </c>
    </row>
    <row r="97" spans="1:134" x14ac:dyDescent="0.3">
      <c r="A97" s="43"/>
      <c r="B97" s="47" t="s">
        <v>739</v>
      </c>
      <c r="C97" s="47" t="s">
        <v>502</v>
      </c>
      <c r="D97" s="43" t="s">
        <v>337</v>
      </c>
      <c r="E97" s="45" t="s">
        <v>329</v>
      </c>
      <c r="F97" s="43" t="s">
        <v>337</v>
      </c>
      <c r="G97" s="43" t="s">
        <v>495</v>
      </c>
      <c r="H97" s="43" t="s">
        <v>497</v>
      </c>
      <c r="I97" s="119" t="s">
        <v>496</v>
      </c>
      <c r="J97" s="119" t="s">
        <v>830</v>
      </c>
      <c r="K97" s="119" t="s">
        <v>844</v>
      </c>
      <c r="L97" s="50">
        <v>11</v>
      </c>
      <c r="M97" s="119"/>
      <c r="N97" s="119"/>
      <c r="O97" s="119"/>
      <c r="P97" s="129" t="s">
        <v>507</v>
      </c>
      <c r="Q97" s="43" t="str">
        <f t="shared" si="77"/>
        <v>Ja</v>
      </c>
      <c r="R97" s="43" t="str">
        <f t="shared" si="77"/>
        <v>Ja</v>
      </c>
      <c r="S97" s="43" t="str">
        <f t="shared" si="77"/>
        <v>Optie</v>
      </c>
      <c r="T97" s="43" t="str">
        <f t="shared" si="77"/>
        <v>Ja</v>
      </c>
      <c r="U97" s="43" t="str">
        <f t="shared" si="77"/>
        <v>Ja</v>
      </c>
      <c r="V97" s="43" t="str">
        <f t="shared" si="77"/>
        <v>Ja</v>
      </c>
      <c r="W97" s="43" t="str">
        <f t="shared" si="77"/>
        <v>Nee</v>
      </c>
      <c r="X97" s="43" t="str">
        <f t="shared" si="77"/>
        <v>Ja</v>
      </c>
      <c r="Y97" s="43" t="str">
        <f t="shared" si="77"/>
        <v>Nee</v>
      </c>
      <c r="Z97" s="43" t="str">
        <f t="shared" si="77"/>
        <v>Nee</v>
      </c>
      <c r="AA97" s="43" t="str">
        <f t="shared" si="78"/>
        <v>Optie</v>
      </c>
      <c r="AB97" s="43" t="str">
        <f t="shared" si="78"/>
        <v>Ja</v>
      </c>
      <c r="AC97" s="43" t="str">
        <f t="shared" si="78"/>
        <v>Ja</v>
      </c>
      <c r="AD97" s="43" t="str">
        <f t="shared" si="78"/>
        <v>Nee</v>
      </c>
      <c r="AE97" s="43" t="str">
        <f t="shared" si="78"/>
        <v>Ja</v>
      </c>
      <c r="AF97" s="43" t="str">
        <f t="shared" si="78"/>
        <v>Ja</v>
      </c>
      <c r="AG97" s="43" t="str">
        <f t="shared" si="78"/>
        <v>Optie</v>
      </c>
      <c r="AH97" s="43" t="str">
        <f t="shared" si="78"/>
        <v>Ja</v>
      </c>
      <c r="AI97" s="43" t="str">
        <f t="shared" si="78"/>
        <v>Ja</v>
      </c>
      <c r="AJ97" s="43" t="str">
        <f t="shared" si="78"/>
        <v>Nvt</v>
      </c>
      <c r="AK97" s="43" t="str">
        <f t="shared" si="78"/>
        <v>Nvt</v>
      </c>
      <c r="AL97" s="129" t="s">
        <v>878</v>
      </c>
      <c r="AM97" s="43" t="str">
        <f t="shared" si="79"/>
        <v>Ja</v>
      </c>
      <c r="AN97" s="43" t="str">
        <f t="shared" si="79"/>
        <v>Ja</v>
      </c>
      <c r="AO97" s="43" t="str">
        <f t="shared" si="79"/>
        <v>Optie</v>
      </c>
      <c r="AP97" s="43" t="str">
        <f t="shared" si="79"/>
        <v>Ja</v>
      </c>
      <c r="AQ97" s="43" t="str">
        <f t="shared" si="79"/>
        <v>Ja</v>
      </c>
      <c r="AR97" s="43" t="str">
        <f t="shared" si="79"/>
        <v>Ja</v>
      </c>
      <c r="AS97" s="43" t="str">
        <f t="shared" si="79"/>
        <v>Nee</v>
      </c>
      <c r="AT97" s="43" t="str">
        <f t="shared" si="79"/>
        <v>Ja</v>
      </c>
      <c r="AU97" s="43" t="str">
        <f t="shared" si="79"/>
        <v>Nee</v>
      </c>
      <c r="AV97" s="43" t="str">
        <f t="shared" si="79"/>
        <v>Nee</v>
      </c>
      <c r="AW97" s="43" t="str">
        <f t="shared" si="80"/>
        <v>Ja</v>
      </c>
      <c r="AX97" s="43" t="str">
        <f t="shared" si="80"/>
        <v>Ja</v>
      </c>
      <c r="AY97" s="43" t="str">
        <f t="shared" si="80"/>
        <v>Ja</v>
      </c>
      <c r="AZ97" s="43" t="str">
        <f t="shared" si="80"/>
        <v>Ja</v>
      </c>
      <c r="BA97" s="43" t="str">
        <f t="shared" si="80"/>
        <v>Ja</v>
      </c>
      <c r="BB97" s="43" t="str">
        <f t="shared" si="80"/>
        <v>Nee</v>
      </c>
      <c r="BC97" s="43" t="str">
        <f t="shared" si="80"/>
        <v>Ja</v>
      </c>
      <c r="BD97" s="43" t="str">
        <f t="shared" si="80"/>
        <v>Optie</v>
      </c>
      <c r="BE97" s="43" t="str">
        <f t="shared" si="80"/>
        <v>Ja</v>
      </c>
      <c r="BF97" s="43" t="str">
        <f t="shared" si="80"/>
        <v>Ja</v>
      </c>
      <c r="BG97" s="43" t="str">
        <f t="shared" si="81"/>
        <v>Nee</v>
      </c>
      <c r="BH97" s="43" t="str">
        <f t="shared" si="81"/>
        <v>Ja</v>
      </c>
      <c r="BI97" s="43" t="str">
        <f t="shared" si="81"/>
        <v>Nee</v>
      </c>
      <c r="BJ97" s="43" t="str">
        <f t="shared" si="81"/>
        <v>Nvt</v>
      </c>
      <c r="BK97" s="43" t="str">
        <f t="shared" si="81"/>
        <v>Nvt</v>
      </c>
      <c r="BL97" s="43" t="str">
        <f t="shared" si="81"/>
        <v>Nvt</v>
      </c>
      <c r="BM97" s="43" t="str">
        <f t="shared" si="81"/>
        <v>Nvt</v>
      </c>
      <c r="BN97" s="43" t="str">
        <f t="shared" si="81"/>
        <v>Nvt</v>
      </c>
      <c r="BO97" s="43" t="str">
        <f t="shared" si="81"/>
        <v>Nvt</v>
      </c>
      <c r="BP97" s="43" t="str">
        <f t="shared" si="81"/>
        <v>Nvt</v>
      </c>
      <c r="BQ97" s="43" t="str">
        <f t="shared" si="82"/>
        <v>Nvt</v>
      </c>
      <c r="BR97" s="43" t="str">
        <f t="shared" si="82"/>
        <v>Nvt</v>
      </c>
      <c r="BS97" s="43" t="str">
        <f t="shared" si="82"/>
        <v>Nvt</v>
      </c>
      <c r="BT97" s="43" t="str">
        <f t="shared" si="82"/>
        <v>Nvt</v>
      </c>
      <c r="BU97" s="43" t="str">
        <f t="shared" si="82"/>
        <v>Nvt</v>
      </c>
      <c r="BV97" s="43" t="str">
        <f t="shared" si="82"/>
        <v>Nvt</v>
      </c>
      <c r="BW97" s="43" t="str">
        <f t="shared" si="82"/>
        <v>Nvt</v>
      </c>
      <c r="BX97" s="43" t="str">
        <f t="shared" si="82"/>
        <v>Nvt</v>
      </c>
      <c r="BY97" s="43" t="str">
        <f t="shared" si="82"/>
        <v>Nvt</v>
      </c>
      <c r="BZ97" s="43" t="str">
        <f t="shared" si="82"/>
        <v>Nvt</v>
      </c>
      <c r="CA97" s="43" t="str">
        <f t="shared" si="83"/>
        <v>Nvt</v>
      </c>
      <c r="CB97" s="43" t="str">
        <f t="shared" si="83"/>
        <v>Ja</v>
      </c>
      <c r="CC97" s="43" t="str">
        <f t="shared" si="83"/>
        <v>Ja</v>
      </c>
      <c r="CD97" s="43" t="str">
        <f t="shared" si="83"/>
        <v>Ja</v>
      </c>
      <c r="CE97" s="43" t="str">
        <f t="shared" si="83"/>
        <v>Nee</v>
      </c>
      <c r="CF97" s="43" t="str">
        <f t="shared" si="83"/>
        <v>Nvt</v>
      </c>
      <c r="CG97" s="43" t="str">
        <f t="shared" si="83"/>
        <v>Nvt</v>
      </c>
      <c r="CH97" s="43" t="str">
        <f t="shared" si="83"/>
        <v>Nvt</v>
      </c>
      <c r="CI97" s="43" t="str">
        <f t="shared" si="83"/>
        <v>Nvt</v>
      </c>
      <c r="CJ97" s="43" t="str">
        <f t="shared" si="83"/>
        <v>Nvt</v>
      </c>
      <c r="CK97" s="43" t="str">
        <f t="shared" si="84"/>
        <v>Nee</v>
      </c>
      <c r="CL97" s="43" t="str">
        <f t="shared" si="84"/>
        <v>Nvt</v>
      </c>
      <c r="CM97" s="43" t="str">
        <f t="shared" si="84"/>
        <v>Nee</v>
      </c>
      <c r="CN97" s="43" t="str">
        <f t="shared" si="84"/>
        <v>Nvt</v>
      </c>
      <c r="CO97" s="43" t="str">
        <f t="shared" si="84"/>
        <v>Nee</v>
      </c>
      <c r="CP97" s="43" t="str">
        <f t="shared" si="84"/>
        <v>Nee</v>
      </c>
      <c r="CQ97" s="43" t="str">
        <f t="shared" si="84"/>
        <v>Nvt</v>
      </c>
      <c r="CR97" s="43" t="str">
        <f t="shared" si="84"/>
        <v>Nvt</v>
      </c>
      <c r="CS97" s="43" t="str">
        <f t="shared" si="84"/>
        <v>Nvt</v>
      </c>
      <c r="CT97" s="43" t="str">
        <f t="shared" si="84"/>
        <v>Nvt</v>
      </c>
      <c r="CU97" s="43" t="str">
        <f t="shared" si="85"/>
        <v>Nee</v>
      </c>
      <c r="CV97" s="43" t="str">
        <f t="shared" si="85"/>
        <v>Nvt</v>
      </c>
      <c r="CW97" s="43" t="str">
        <f t="shared" si="85"/>
        <v>Nvt</v>
      </c>
      <c r="CX97" s="43" t="str">
        <f t="shared" si="85"/>
        <v>Nvt</v>
      </c>
      <c r="CY97" s="43" t="str">
        <f t="shared" si="85"/>
        <v>Nvt</v>
      </c>
      <c r="CZ97" s="43" t="str">
        <f t="shared" si="85"/>
        <v>Nvt</v>
      </c>
      <c r="DA97" s="43" t="str">
        <f t="shared" si="85"/>
        <v>Nvt</v>
      </c>
      <c r="DB97" s="43" t="str">
        <f t="shared" si="85"/>
        <v>Nee</v>
      </c>
      <c r="DC97" s="43" t="str">
        <f t="shared" si="85"/>
        <v>Nvt</v>
      </c>
      <c r="DD97" s="43" t="str">
        <f t="shared" si="85"/>
        <v>Nvt</v>
      </c>
      <c r="DE97" s="43" t="str">
        <f t="shared" si="86"/>
        <v>Nvt</v>
      </c>
      <c r="DF97" s="43" t="str">
        <f t="shared" si="86"/>
        <v>Ja</v>
      </c>
      <c r="DG97" s="43" t="str">
        <f t="shared" si="86"/>
        <v>Ja</v>
      </c>
      <c r="DH97" s="43" t="str">
        <f t="shared" si="86"/>
        <v>Ja</v>
      </c>
      <c r="DI97" s="43" t="str">
        <f t="shared" si="86"/>
        <v>Ja</v>
      </c>
      <c r="DJ97" s="43" t="str">
        <f t="shared" si="86"/>
        <v>Ja</v>
      </c>
      <c r="DK97" s="43" t="str">
        <f t="shared" si="86"/>
        <v>Optie</v>
      </c>
      <c r="DL97" s="43" t="str">
        <f t="shared" si="86"/>
        <v>Optie</v>
      </c>
      <c r="DM97" s="43" t="str">
        <f t="shared" si="86"/>
        <v>Optie</v>
      </c>
      <c r="DN97" s="43" t="str">
        <f t="shared" si="86"/>
        <v>Optie</v>
      </c>
      <c r="DO97" s="43" t="str">
        <f t="shared" si="87"/>
        <v>Nee</v>
      </c>
      <c r="DP97" s="43" t="str">
        <f t="shared" si="87"/>
        <v>Optie</v>
      </c>
      <c r="DQ97" s="43" t="str">
        <f t="shared" si="87"/>
        <v>Ja</v>
      </c>
      <c r="DR97" s="43" t="str">
        <f t="shared" si="87"/>
        <v>Ja</v>
      </c>
      <c r="DS97" s="43" t="str">
        <f t="shared" si="87"/>
        <v>Ja</v>
      </c>
      <c r="DT97" s="43" t="str">
        <f t="shared" si="87"/>
        <v>Ja</v>
      </c>
      <c r="DU97" s="43" t="str">
        <f t="shared" si="87"/>
        <v>Optie</v>
      </c>
      <c r="DV97" s="43" t="str">
        <f t="shared" si="87"/>
        <v>Ja</v>
      </c>
      <c r="DW97" s="43" t="str">
        <f t="shared" si="87"/>
        <v>Ja</v>
      </c>
      <c r="DX97" s="43" t="str">
        <f t="shared" si="87"/>
        <v>Ja</v>
      </c>
      <c r="DY97" s="43" t="str">
        <f t="shared" si="88"/>
        <v>Ja</v>
      </c>
      <c r="DZ97" s="43" t="str">
        <f t="shared" si="88"/>
        <v>Ja</v>
      </c>
      <c r="EA97" s="43" t="str">
        <f t="shared" si="88"/>
        <v>Ja</v>
      </c>
      <c r="EB97" s="43" t="str">
        <f t="shared" si="88"/>
        <v>Ja</v>
      </c>
      <c r="EC97" s="43" t="str">
        <f t="shared" si="88"/>
        <v>Ja</v>
      </c>
      <c r="ED97" s="43" t="str">
        <f t="shared" si="88"/>
        <v>Nee</v>
      </c>
    </row>
    <row r="98" spans="1:134" x14ac:dyDescent="0.3">
      <c r="A98" s="43"/>
      <c r="B98" s="47" t="s">
        <v>739</v>
      </c>
      <c r="C98" s="47" t="s">
        <v>502</v>
      </c>
      <c r="D98" s="43" t="s">
        <v>337</v>
      </c>
      <c r="E98" s="45" t="s">
        <v>330</v>
      </c>
      <c r="F98" s="43" t="s">
        <v>337</v>
      </c>
      <c r="G98" s="43" t="s">
        <v>495</v>
      </c>
      <c r="H98" s="43" t="s">
        <v>497</v>
      </c>
      <c r="I98" s="119" t="s">
        <v>496</v>
      </c>
      <c r="J98" s="119" t="s">
        <v>832</v>
      </c>
      <c r="K98" s="119" t="s">
        <v>845</v>
      </c>
      <c r="L98" s="50">
        <v>19</v>
      </c>
      <c r="M98" s="119"/>
      <c r="N98" s="119"/>
      <c r="O98" s="119"/>
      <c r="P98" s="129" t="s">
        <v>507</v>
      </c>
      <c r="Q98" s="43" t="str">
        <f t="shared" si="77"/>
        <v>Ja</v>
      </c>
      <c r="R98" s="43" t="str">
        <f t="shared" si="77"/>
        <v>Ja</v>
      </c>
      <c r="S98" s="43" t="str">
        <f t="shared" si="77"/>
        <v>Optie</v>
      </c>
      <c r="T98" s="43" t="str">
        <f t="shared" si="77"/>
        <v>Ja</v>
      </c>
      <c r="U98" s="43" t="str">
        <f t="shared" si="77"/>
        <v>Ja</v>
      </c>
      <c r="V98" s="43" t="str">
        <f t="shared" si="77"/>
        <v>Ja</v>
      </c>
      <c r="W98" s="43" t="str">
        <f t="shared" si="77"/>
        <v>Nee</v>
      </c>
      <c r="X98" s="43" t="str">
        <f t="shared" si="77"/>
        <v>Ja</v>
      </c>
      <c r="Y98" s="43" t="str">
        <f t="shared" si="77"/>
        <v>Nee</v>
      </c>
      <c r="Z98" s="43" t="str">
        <f t="shared" si="77"/>
        <v>Nee</v>
      </c>
      <c r="AA98" s="43" t="str">
        <f t="shared" si="78"/>
        <v>Optie</v>
      </c>
      <c r="AB98" s="43" t="str">
        <f t="shared" si="78"/>
        <v>Ja</v>
      </c>
      <c r="AC98" s="43" t="str">
        <f t="shared" si="78"/>
        <v>Ja</v>
      </c>
      <c r="AD98" s="43" t="str">
        <f t="shared" si="78"/>
        <v>Nee</v>
      </c>
      <c r="AE98" s="43" t="str">
        <f t="shared" si="78"/>
        <v>Ja</v>
      </c>
      <c r="AF98" s="43" t="str">
        <f t="shared" si="78"/>
        <v>Ja</v>
      </c>
      <c r="AG98" s="43" t="str">
        <f t="shared" si="78"/>
        <v>Optie</v>
      </c>
      <c r="AH98" s="43" t="str">
        <f t="shared" si="78"/>
        <v>Ja</v>
      </c>
      <c r="AI98" s="43" t="str">
        <f t="shared" si="78"/>
        <v>Ja</v>
      </c>
      <c r="AJ98" s="43" t="str">
        <f t="shared" si="78"/>
        <v>Nvt</v>
      </c>
      <c r="AK98" s="43" t="str">
        <f t="shared" si="78"/>
        <v>Nvt</v>
      </c>
      <c r="AL98" s="129" t="s">
        <v>878</v>
      </c>
      <c r="AM98" s="43" t="str">
        <f t="shared" si="79"/>
        <v>Ja</v>
      </c>
      <c r="AN98" s="43" t="str">
        <f t="shared" si="79"/>
        <v>Ja</v>
      </c>
      <c r="AO98" s="43" t="str">
        <f t="shared" si="79"/>
        <v>Optie</v>
      </c>
      <c r="AP98" s="43" t="str">
        <f t="shared" si="79"/>
        <v>Ja</v>
      </c>
      <c r="AQ98" s="43" t="str">
        <f t="shared" si="79"/>
        <v>Ja</v>
      </c>
      <c r="AR98" s="43" t="str">
        <f t="shared" si="79"/>
        <v>Ja</v>
      </c>
      <c r="AS98" s="43" t="str">
        <f t="shared" si="79"/>
        <v>Nee</v>
      </c>
      <c r="AT98" s="43" t="str">
        <f t="shared" si="79"/>
        <v>Ja</v>
      </c>
      <c r="AU98" s="43" t="str">
        <f t="shared" si="79"/>
        <v>Nee</v>
      </c>
      <c r="AV98" s="43" t="str">
        <f t="shared" si="79"/>
        <v>Nee</v>
      </c>
      <c r="AW98" s="43" t="str">
        <f t="shared" si="80"/>
        <v>Ja</v>
      </c>
      <c r="AX98" s="43" t="str">
        <f t="shared" si="80"/>
        <v>Ja</v>
      </c>
      <c r="AY98" s="43" t="str">
        <f t="shared" si="80"/>
        <v>Ja</v>
      </c>
      <c r="AZ98" s="43" t="str">
        <f t="shared" si="80"/>
        <v>Ja</v>
      </c>
      <c r="BA98" s="43" t="str">
        <f t="shared" si="80"/>
        <v>Ja</v>
      </c>
      <c r="BB98" s="43" t="str">
        <f t="shared" si="80"/>
        <v>Nee</v>
      </c>
      <c r="BC98" s="43" t="str">
        <f t="shared" si="80"/>
        <v>Ja</v>
      </c>
      <c r="BD98" s="43" t="str">
        <f t="shared" si="80"/>
        <v>Optie</v>
      </c>
      <c r="BE98" s="43" t="str">
        <f t="shared" si="80"/>
        <v>Ja</v>
      </c>
      <c r="BF98" s="43" t="str">
        <f t="shared" si="80"/>
        <v>Ja</v>
      </c>
      <c r="BG98" s="43" t="str">
        <f t="shared" si="81"/>
        <v>Nee</v>
      </c>
      <c r="BH98" s="43" t="str">
        <f t="shared" si="81"/>
        <v>Ja</v>
      </c>
      <c r="BI98" s="43" t="str">
        <f t="shared" si="81"/>
        <v>Nee</v>
      </c>
      <c r="BJ98" s="43" t="str">
        <f t="shared" si="81"/>
        <v>Nvt</v>
      </c>
      <c r="BK98" s="43" t="str">
        <f t="shared" si="81"/>
        <v>Nvt</v>
      </c>
      <c r="BL98" s="43" t="str">
        <f t="shared" si="81"/>
        <v>Nvt</v>
      </c>
      <c r="BM98" s="43" t="str">
        <f t="shared" si="81"/>
        <v>Nvt</v>
      </c>
      <c r="BN98" s="43" t="str">
        <f t="shared" si="81"/>
        <v>Nvt</v>
      </c>
      <c r="BO98" s="43" t="str">
        <f t="shared" si="81"/>
        <v>Nvt</v>
      </c>
      <c r="BP98" s="43" t="str">
        <f t="shared" si="81"/>
        <v>Nvt</v>
      </c>
      <c r="BQ98" s="43" t="str">
        <f t="shared" si="82"/>
        <v>Nvt</v>
      </c>
      <c r="BR98" s="43" t="str">
        <f t="shared" si="82"/>
        <v>Nvt</v>
      </c>
      <c r="BS98" s="43" t="str">
        <f t="shared" si="82"/>
        <v>Nvt</v>
      </c>
      <c r="BT98" s="43" t="str">
        <f t="shared" si="82"/>
        <v>Nvt</v>
      </c>
      <c r="BU98" s="43" t="str">
        <f t="shared" si="82"/>
        <v>Nvt</v>
      </c>
      <c r="BV98" s="43" t="str">
        <f t="shared" si="82"/>
        <v>Nvt</v>
      </c>
      <c r="BW98" s="43" t="str">
        <f t="shared" si="82"/>
        <v>Nvt</v>
      </c>
      <c r="BX98" s="43" t="str">
        <f t="shared" si="82"/>
        <v>Nvt</v>
      </c>
      <c r="BY98" s="43" t="str">
        <f t="shared" si="82"/>
        <v>Nvt</v>
      </c>
      <c r="BZ98" s="43" t="str">
        <f t="shared" si="82"/>
        <v>Nvt</v>
      </c>
      <c r="CA98" s="43" t="str">
        <f t="shared" si="83"/>
        <v>Nvt</v>
      </c>
      <c r="CB98" s="43" t="str">
        <f t="shared" si="83"/>
        <v>Ja</v>
      </c>
      <c r="CC98" s="43" t="str">
        <f t="shared" si="83"/>
        <v>Ja</v>
      </c>
      <c r="CD98" s="43" t="str">
        <f t="shared" si="83"/>
        <v>Ja</v>
      </c>
      <c r="CE98" s="43" t="str">
        <f t="shared" si="83"/>
        <v>Nee</v>
      </c>
      <c r="CF98" s="43" t="str">
        <f t="shared" si="83"/>
        <v>Nvt</v>
      </c>
      <c r="CG98" s="43" t="str">
        <f t="shared" si="83"/>
        <v>Nvt</v>
      </c>
      <c r="CH98" s="43" t="str">
        <f t="shared" si="83"/>
        <v>Nvt</v>
      </c>
      <c r="CI98" s="43" t="str">
        <f t="shared" si="83"/>
        <v>Nvt</v>
      </c>
      <c r="CJ98" s="43" t="str">
        <f t="shared" si="83"/>
        <v>Nvt</v>
      </c>
      <c r="CK98" s="43" t="str">
        <f t="shared" si="84"/>
        <v>Nee</v>
      </c>
      <c r="CL98" s="43" t="str">
        <f t="shared" si="84"/>
        <v>Nvt</v>
      </c>
      <c r="CM98" s="43" t="str">
        <f t="shared" si="84"/>
        <v>Nee</v>
      </c>
      <c r="CN98" s="43" t="str">
        <f t="shared" si="84"/>
        <v>Nvt</v>
      </c>
      <c r="CO98" s="43" t="str">
        <f t="shared" si="84"/>
        <v>Nee</v>
      </c>
      <c r="CP98" s="43" t="str">
        <f t="shared" si="84"/>
        <v>Nee</v>
      </c>
      <c r="CQ98" s="43" t="str">
        <f t="shared" si="84"/>
        <v>Nvt</v>
      </c>
      <c r="CR98" s="43" t="str">
        <f t="shared" si="84"/>
        <v>Nvt</v>
      </c>
      <c r="CS98" s="43" t="str">
        <f t="shared" si="84"/>
        <v>Nvt</v>
      </c>
      <c r="CT98" s="43" t="str">
        <f t="shared" si="84"/>
        <v>Nvt</v>
      </c>
      <c r="CU98" s="43" t="str">
        <f t="shared" si="85"/>
        <v>Nee</v>
      </c>
      <c r="CV98" s="43" t="str">
        <f t="shared" si="85"/>
        <v>Nvt</v>
      </c>
      <c r="CW98" s="43" t="str">
        <f t="shared" si="85"/>
        <v>Nvt</v>
      </c>
      <c r="CX98" s="43" t="str">
        <f t="shared" si="85"/>
        <v>Nvt</v>
      </c>
      <c r="CY98" s="43" t="str">
        <f t="shared" si="85"/>
        <v>Nvt</v>
      </c>
      <c r="CZ98" s="43" t="str">
        <f t="shared" si="85"/>
        <v>Nvt</v>
      </c>
      <c r="DA98" s="43" t="str">
        <f t="shared" si="85"/>
        <v>Nvt</v>
      </c>
      <c r="DB98" s="43" t="str">
        <f t="shared" si="85"/>
        <v>Nee</v>
      </c>
      <c r="DC98" s="43" t="str">
        <f t="shared" si="85"/>
        <v>Nvt</v>
      </c>
      <c r="DD98" s="43" t="str">
        <f t="shared" si="85"/>
        <v>Nvt</v>
      </c>
      <c r="DE98" s="43" t="str">
        <f t="shared" si="86"/>
        <v>Nvt</v>
      </c>
      <c r="DF98" s="43" t="str">
        <f t="shared" si="86"/>
        <v>Ja</v>
      </c>
      <c r="DG98" s="43" t="str">
        <f t="shared" si="86"/>
        <v>Ja</v>
      </c>
      <c r="DH98" s="43" t="str">
        <f t="shared" si="86"/>
        <v>Ja</v>
      </c>
      <c r="DI98" s="43" t="str">
        <f t="shared" si="86"/>
        <v>Ja</v>
      </c>
      <c r="DJ98" s="43" t="str">
        <f t="shared" si="86"/>
        <v>Ja</v>
      </c>
      <c r="DK98" s="43" t="str">
        <f t="shared" si="86"/>
        <v>Optie</v>
      </c>
      <c r="DL98" s="43" t="str">
        <f t="shared" si="86"/>
        <v>Optie</v>
      </c>
      <c r="DM98" s="43" t="str">
        <f t="shared" si="86"/>
        <v>Optie</v>
      </c>
      <c r="DN98" s="43" t="str">
        <f t="shared" si="86"/>
        <v>Optie</v>
      </c>
      <c r="DO98" s="43" t="str">
        <f t="shared" si="87"/>
        <v>Nee</v>
      </c>
      <c r="DP98" s="43" t="str">
        <f t="shared" si="87"/>
        <v>Optie</v>
      </c>
      <c r="DQ98" s="43" t="str">
        <f t="shared" si="87"/>
        <v>Ja</v>
      </c>
      <c r="DR98" s="43" t="str">
        <f t="shared" si="87"/>
        <v>Ja</v>
      </c>
      <c r="DS98" s="43" t="str">
        <f t="shared" si="87"/>
        <v>Ja</v>
      </c>
      <c r="DT98" s="43" t="str">
        <f t="shared" si="87"/>
        <v>Ja</v>
      </c>
      <c r="DU98" s="43" t="str">
        <f t="shared" si="87"/>
        <v>Optie</v>
      </c>
      <c r="DV98" s="43" t="str">
        <f t="shared" si="87"/>
        <v>Ja</v>
      </c>
      <c r="DW98" s="43" t="str">
        <f t="shared" si="87"/>
        <v>Ja</v>
      </c>
      <c r="DX98" s="43" t="str">
        <f t="shared" si="87"/>
        <v>Ja</v>
      </c>
      <c r="DY98" s="43" t="str">
        <f t="shared" si="88"/>
        <v>Ja</v>
      </c>
      <c r="DZ98" s="43" t="str">
        <f t="shared" si="88"/>
        <v>Ja</v>
      </c>
      <c r="EA98" s="43" t="str">
        <f t="shared" si="88"/>
        <v>Ja</v>
      </c>
      <c r="EB98" s="43" t="str">
        <f t="shared" si="88"/>
        <v>Ja</v>
      </c>
      <c r="EC98" s="43" t="str">
        <f t="shared" si="88"/>
        <v>Ja</v>
      </c>
      <c r="ED98" s="43" t="str">
        <f t="shared" si="88"/>
        <v>Nee</v>
      </c>
    </row>
    <row r="99" spans="1:134" x14ac:dyDescent="0.3">
      <c r="A99" s="43"/>
      <c r="B99" s="47" t="s">
        <v>739</v>
      </c>
      <c r="C99" s="47" t="s">
        <v>502</v>
      </c>
      <c r="D99" s="43" t="s">
        <v>337</v>
      </c>
      <c r="E99" s="45" t="s">
        <v>337</v>
      </c>
      <c r="F99" s="43" t="s">
        <v>337</v>
      </c>
      <c r="G99" s="43" t="s">
        <v>495</v>
      </c>
      <c r="H99" s="43" t="s">
        <v>497</v>
      </c>
      <c r="I99" s="119" t="s">
        <v>496</v>
      </c>
      <c r="J99" s="119" t="s">
        <v>834</v>
      </c>
      <c r="K99" s="119" t="s">
        <v>846</v>
      </c>
      <c r="L99" s="50">
        <v>27</v>
      </c>
      <c r="M99" s="119"/>
      <c r="N99" s="119"/>
      <c r="O99" s="119"/>
      <c r="P99" s="129" t="s">
        <v>507</v>
      </c>
      <c r="Q99" s="43" t="str">
        <f t="shared" si="77"/>
        <v>Ja</v>
      </c>
      <c r="R99" s="43" t="str">
        <f t="shared" si="77"/>
        <v>Ja</v>
      </c>
      <c r="S99" s="43" t="str">
        <f t="shared" si="77"/>
        <v>Optie</v>
      </c>
      <c r="T99" s="43" t="str">
        <f t="shared" si="77"/>
        <v>Ja</v>
      </c>
      <c r="U99" s="43" t="str">
        <f t="shared" si="77"/>
        <v>Ja</v>
      </c>
      <c r="V99" s="43" t="str">
        <f t="shared" si="77"/>
        <v>Ja</v>
      </c>
      <c r="W99" s="43" t="str">
        <f t="shared" si="77"/>
        <v>Nee</v>
      </c>
      <c r="X99" s="43" t="str">
        <f t="shared" si="77"/>
        <v>Ja</v>
      </c>
      <c r="Y99" s="43" t="str">
        <f t="shared" si="77"/>
        <v>Nee</v>
      </c>
      <c r="Z99" s="43" t="str">
        <f t="shared" si="77"/>
        <v>Nee</v>
      </c>
      <c r="AA99" s="43" t="str">
        <f t="shared" si="78"/>
        <v>Optie</v>
      </c>
      <c r="AB99" s="43" t="str">
        <f t="shared" si="78"/>
        <v>Ja</v>
      </c>
      <c r="AC99" s="43" t="str">
        <f t="shared" si="78"/>
        <v>Ja</v>
      </c>
      <c r="AD99" s="43" t="str">
        <f t="shared" si="78"/>
        <v>Nee</v>
      </c>
      <c r="AE99" s="43" t="str">
        <f t="shared" si="78"/>
        <v>Ja</v>
      </c>
      <c r="AF99" s="43" t="str">
        <f t="shared" si="78"/>
        <v>Ja</v>
      </c>
      <c r="AG99" s="43" t="str">
        <f t="shared" si="78"/>
        <v>Optie</v>
      </c>
      <c r="AH99" s="43" t="str">
        <f t="shared" si="78"/>
        <v>Ja</v>
      </c>
      <c r="AI99" s="43" t="str">
        <f t="shared" si="78"/>
        <v>Ja</v>
      </c>
      <c r="AJ99" s="43" t="str">
        <f t="shared" si="78"/>
        <v>Nvt</v>
      </c>
      <c r="AK99" s="43" t="str">
        <f t="shared" si="78"/>
        <v>Nvt</v>
      </c>
      <c r="AL99" s="129" t="s">
        <v>878</v>
      </c>
      <c r="AM99" s="43" t="str">
        <f t="shared" si="79"/>
        <v>Ja</v>
      </c>
      <c r="AN99" s="43" t="str">
        <f t="shared" si="79"/>
        <v>Ja</v>
      </c>
      <c r="AO99" s="43" t="str">
        <f t="shared" si="79"/>
        <v>Optie</v>
      </c>
      <c r="AP99" s="43" t="str">
        <f t="shared" si="79"/>
        <v>Ja</v>
      </c>
      <c r="AQ99" s="43" t="str">
        <f t="shared" si="79"/>
        <v>Ja</v>
      </c>
      <c r="AR99" s="43" t="str">
        <f t="shared" si="79"/>
        <v>Ja</v>
      </c>
      <c r="AS99" s="43" t="str">
        <f t="shared" si="79"/>
        <v>Nee</v>
      </c>
      <c r="AT99" s="43" t="str">
        <f t="shared" si="79"/>
        <v>Ja</v>
      </c>
      <c r="AU99" s="43" t="str">
        <f t="shared" si="79"/>
        <v>Nee</v>
      </c>
      <c r="AV99" s="43" t="str">
        <f t="shared" si="79"/>
        <v>Nee</v>
      </c>
      <c r="AW99" s="43" t="str">
        <f t="shared" si="80"/>
        <v>Ja</v>
      </c>
      <c r="AX99" s="43" t="str">
        <f t="shared" si="80"/>
        <v>Ja</v>
      </c>
      <c r="AY99" s="43" t="str">
        <f t="shared" si="80"/>
        <v>Ja</v>
      </c>
      <c r="AZ99" s="43" t="str">
        <f t="shared" si="80"/>
        <v>Ja</v>
      </c>
      <c r="BA99" s="43" t="str">
        <f t="shared" si="80"/>
        <v>Ja</v>
      </c>
      <c r="BB99" s="43" t="str">
        <f t="shared" si="80"/>
        <v>Nee</v>
      </c>
      <c r="BC99" s="43" t="str">
        <f t="shared" si="80"/>
        <v>Ja</v>
      </c>
      <c r="BD99" s="43" t="str">
        <f t="shared" si="80"/>
        <v>Optie</v>
      </c>
      <c r="BE99" s="43" t="str">
        <f t="shared" si="80"/>
        <v>Ja</v>
      </c>
      <c r="BF99" s="43" t="str">
        <f t="shared" si="80"/>
        <v>Ja</v>
      </c>
      <c r="BG99" s="43" t="str">
        <f t="shared" si="81"/>
        <v>Nee</v>
      </c>
      <c r="BH99" s="43" t="str">
        <f t="shared" si="81"/>
        <v>Ja</v>
      </c>
      <c r="BI99" s="43" t="str">
        <f t="shared" si="81"/>
        <v>Nee</v>
      </c>
      <c r="BJ99" s="43" t="str">
        <f t="shared" si="81"/>
        <v>Nvt</v>
      </c>
      <c r="BK99" s="43" t="str">
        <f t="shared" si="81"/>
        <v>Nvt</v>
      </c>
      <c r="BL99" s="43" t="str">
        <f t="shared" si="81"/>
        <v>Nvt</v>
      </c>
      <c r="BM99" s="43" t="str">
        <f t="shared" si="81"/>
        <v>Nvt</v>
      </c>
      <c r="BN99" s="43" t="str">
        <f t="shared" si="81"/>
        <v>Nvt</v>
      </c>
      <c r="BO99" s="43" t="str">
        <f t="shared" si="81"/>
        <v>Nvt</v>
      </c>
      <c r="BP99" s="43" t="str">
        <f t="shared" si="81"/>
        <v>Nvt</v>
      </c>
      <c r="BQ99" s="43" t="str">
        <f t="shared" si="82"/>
        <v>Nvt</v>
      </c>
      <c r="BR99" s="43" t="str">
        <f t="shared" si="82"/>
        <v>Nvt</v>
      </c>
      <c r="BS99" s="43" t="str">
        <f t="shared" si="82"/>
        <v>Nvt</v>
      </c>
      <c r="BT99" s="43" t="str">
        <f t="shared" si="82"/>
        <v>Nvt</v>
      </c>
      <c r="BU99" s="43" t="str">
        <f t="shared" si="82"/>
        <v>Nvt</v>
      </c>
      <c r="BV99" s="43" t="str">
        <f t="shared" si="82"/>
        <v>Nvt</v>
      </c>
      <c r="BW99" s="43" t="str">
        <f t="shared" si="82"/>
        <v>Nvt</v>
      </c>
      <c r="BX99" s="43" t="str">
        <f t="shared" si="82"/>
        <v>Nvt</v>
      </c>
      <c r="BY99" s="43" t="str">
        <f t="shared" si="82"/>
        <v>Nvt</v>
      </c>
      <c r="BZ99" s="43" t="str">
        <f t="shared" si="82"/>
        <v>Nvt</v>
      </c>
      <c r="CA99" s="43" t="str">
        <f t="shared" si="83"/>
        <v>Nvt</v>
      </c>
      <c r="CB99" s="43" t="str">
        <f t="shared" si="83"/>
        <v>Ja</v>
      </c>
      <c r="CC99" s="43" t="str">
        <f t="shared" si="83"/>
        <v>Ja</v>
      </c>
      <c r="CD99" s="43" t="str">
        <f t="shared" si="83"/>
        <v>Ja</v>
      </c>
      <c r="CE99" s="43" t="str">
        <f t="shared" si="83"/>
        <v>Nee</v>
      </c>
      <c r="CF99" s="43" t="str">
        <f t="shared" si="83"/>
        <v>Nvt</v>
      </c>
      <c r="CG99" s="43" t="str">
        <f t="shared" si="83"/>
        <v>Nvt</v>
      </c>
      <c r="CH99" s="43" t="str">
        <f t="shared" si="83"/>
        <v>Nvt</v>
      </c>
      <c r="CI99" s="43" t="str">
        <f t="shared" si="83"/>
        <v>Nvt</v>
      </c>
      <c r="CJ99" s="43" t="str">
        <f t="shared" si="83"/>
        <v>Nvt</v>
      </c>
      <c r="CK99" s="43" t="str">
        <f t="shared" si="84"/>
        <v>Nee</v>
      </c>
      <c r="CL99" s="43" t="str">
        <f t="shared" si="84"/>
        <v>Nvt</v>
      </c>
      <c r="CM99" s="43" t="str">
        <f t="shared" si="84"/>
        <v>Nee</v>
      </c>
      <c r="CN99" s="43" t="str">
        <f t="shared" si="84"/>
        <v>Nvt</v>
      </c>
      <c r="CO99" s="43" t="str">
        <f t="shared" si="84"/>
        <v>Nee</v>
      </c>
      <c r="CP99" s="43" t="str">
        <f t="shared" si="84"/>
        <v>Nee</v>
      </c>
      <c r="CQ99" s="43" t="str">
        <f t="shared" si="84"/>
        <v>Nvt</v>
      </c>
      <c r="CR99" s="43" t="str">
        <f t="shared" si="84"/>
        <v>Nvt</v>
      </c>
      <c r="CS99" s="43" t="str">
        <f t="shared" si="84"/>
        <v>Nvt</v>
      </c>
      <c r="CT99" s="43" t="str">
        <f t="shared" si="84"/>
        <v>Nvt</v>
      </c>
      <c r="CU99" s="43" t="str">
        <f t="shared" si="85"/>
        <v>Nee</v>
      </c>
      <c r="CV99" s="43" t="str">
        <f t="shared" si="85"/>
        <v>Nvt</v>
      </c>
      <c r="CW99" s="43" t="str">
        <f t="shared" si="85"/>
        <v>Nvt</v>
      </c>
      <c r="CX99" s="43" t="str">
        <f t="shared" si="85"/>
        <v>Nvt</v>
      </c>
      <c r="CY99" s="43" t="str">
        <f t="shared" si="85"/>
        <v>Nvt</v>
      </c>
      <c r="CZ99" s="43" t="str">
        <f t="shared" si="85"/>
        <v>Nvt</v>
      </c>
      <c r="DA99" s="43" t="str">
        <f t="shared" si="85"/>
        <v>Nvt</v>
      </c>
      <c r="DB99" s="43" t="str">
        <f t="shared" si="85"/>
        <v>Nee</v>
      </c>
      <c r="DC99" s="43" t="str">
        <f t="shared" si="85"/>
        <v>Nvt</v>
      </c>
      <c r="DD99" s="43" t="str">
        <f t="shared" si="85"/>
        <v>Nvt</v>
      </c>
      <c r="DE99" s="43" t="str">
        <f t="shared" si="86"/>
        <v>Nvt</v>
      </c>
      <c r="DF99" s="43" t="str">
        <f t="shared" si="86"/>
        <v>Ja</v>
      </c>
      <c r="DG99" s="43" t="str">
        <f t="shared" si="86"/>
        <v>Ja</v>
      </c>
      <c r="DH99" s="43" t="str">
        <f t="shared" si="86"/>
        <v>Ja</v>
      </c>
      <c r="DI99" s="43" t="str">
        <f t="shared" si="86"/>
        <v>Ja</v>
      </c>
      <c r="DJ99" s="43" t="str">
        <f t="shared" si="86"/>
        <v>Ja</v>
      </c>
      <c r="DK99" s="43" t="str">
        <f t="shared" si="86"/>
        <v>Optie</v>
      </c>
      <c r="DL99" s="43" t="str">
        <f t="shared" si="86"/>
        <v>Optie</v>
      </c>
      <c r="DM99" s="43" t="str">
        <f t="shared" si="86"/>
        <v>Nee</v>
      </c>
      <c r="DN99" s="43" t="str">
        <f t="shared" si="86"/>
        <v>Optie</v>
      </c>
      <c r="DO99" s="43" t="str">
        <f t="shared" si="87"/>
        <v>Nee</v>
      </c>
      <c r="DP99" s="43" t="str">
        <f t="shared" si="87"/>
        <v>Nee</v>
      </c>
      <c r="DQ99" s="43" t="str">
        <f t="shared" si="87"/>
        <v>Nvt</v>
      </c>
      <c r="DR99" s="43" t="str">
        <f t="shared" si="87"/>
        <v>Nvt</v>
      </c>
      <c r="DS99" s="43" t="str">
        <f t="shared" si="87"/>
        <v>Nvt</v>
      </c>
      <c r="DT99" s="43" t="str">
        <f t="shared" si="87"/>
        <v>Nvt</v>
      </c>
      <c r="DU99" s="43" t="str">
        <f t="shared" si="87"/>
        <v>Nvt</v>
      </c>
      <c r="DV99" s="43" t="str">
        <f t="shared" si="87"/>
        <v>Nvt</v>
      </c>
      <c r="DW99" s="43" t="str">
        <f t="shared" si="87"/>
        <v>Ja</v>
      </c>
      <c r="DX99" s="43" t="str">
        <f t="shared" si="87"/>
        <v>Ja</v>
      </c>
      <c r="DY99" s="43" t="str">
        <f t="shared" si="88"/>
        <v>Ja</v>
      </c>
      <c r="DZ99" s="43" t="str">
        <f t="shared" si="88"/>
        <v>Ja</v>
      </c>
      <c r="EA99" s="43" t="str">
        <f t="shared" si="88"/>
        <v>Ja</v>
      </c>
      <c r="EB99" s="43" t="str">
        <f t="shared" si="88"/>
        <v>Ja</v>
      </c>
      <c r="EC99" s="43" t="str">
        <f t="shared" si="88"/>
        <v>Ja</v>
      </c>
      <c r="ED99" s="43" t="str">
        <f t="shared" si="88"/>
        <v>Nee</v>
      </c>
    </row>
    <row r="100" spans="1:134" x14ac:dyDescent="0.3">
      <c r="A100" s="43"/>
      <c r="B100" s="47" t="s">
        <v>740</v>
      </c>
      <c r="C100" s="47" t="s">
        <v>502</v>
      </c>
      <c r="D100" s="43" t="s">
        <v>337</v>
      </c>
      <c r="E100" s="45" t="s">
        <v>329</v>
      </c>
      <c r="F100" s="43" t="s">
        <v>433</v>
      </c>
      <c r="G100" s="43" t="s">
        <v>495</v>
      </c>
      <c r="H100" s="43" t="s">
        <v>497</v>
      </c>
      <c r="I100" s="119" t="s">
        <v>498</v>
      </c>
      <c r="J100" s="119" t="s">
        <v>829</v>
      </c>
      <c r="K100" s="119" t="s">
        <v>844</v>
      </c>
      <c r="L100" s="50">
        <v>7</v>
      </c>
      <c r="M100" s="119"/>
      <c r="N100" s="119"/>
      <c r="O100" s="119"/>
      <c r="P100" s="129" t="s">
        <v>507</v>
      </c>
      <c r="Q100" s="43" t="str">
        <f t="shared" si="77"/>
        <v>Ja</v>
      </c>
      <c r="R100" s="43" t="str">
        <f t="shared" si="77"/>
        <v>Ja</v>
      </c>
      <c r="S100" s="43" t="str">
        <f t="shared" si="77"/>
        <v>Optie</v>
      </c>
      <c r="T100" s="43" t="str">
        <f t="shared" si="77"/>
        <v>Ja</v>
      </c>
      <c r="U100" s="43" t="str">
        <f t="shared" si="77"/>
        <v>Ja</v>
      </c>
      <c r="V100" s="43" t="str">
        <f t="shared" si="77"/>
        <v>Ja</v>
      </c>
      <c r="W100" s="43" t="str">
        <f t="shared" si="77"/>
        <v>Nee</v>
      </c>
      <c r="X100" s="43" t="str">
        <f t="shared" si="77"/>
        <v>Ja</v>
      </c>
      <c r="Y100" s="43" t="str">
        <f t="shared" si="77"/>
        <v>Nee</v>
      </c>
      <c r="Z100" s="43" t="str">
        <f t="shared" si="77"/>
        <v>Nee</v>
      </c>
      <c r="AA100" s="43" t="str">
        <f t="shared" si="78"/>
        <v>Optie</v>
      </c>
      <c r="AB100" s="43" t="str">
        <f t="shared" si="78"/>
        <v>Ja</v>
      </c>
      <c r="AC100" s="43" t="str">
        <f t="shared" si="78"/>
        <v>Ja</v>
      </c>
      <c r="AD100" s="43" t="str">
        <f t="shared" si="78"/>
        <v>Nee</v>
      </c>
      <c r="AE100" s="43" t="str">
        <f t="shared" si="78"/>
        <v>Ja</v>
      </c>
      <c r="AF100" s="43" t="str">
        <f t="shared" si="78"/>
        <v>Ja</v>
      </c>
      <c r="AG100" s="43" t="str">
        <f t="shared" si="78"/>
        <v>Optie</v>
      </c>
      <c r="AH100" s="43" t="str">
        <f t="shared" si="78"/>
        <v>Ja</v>
      </c>
      <c r="AI100" s="43" t="str">
        <f t="shared" si="78"/>
        <v>Ja</v>
      </c>
      <c r="AJ100" s="43" t="str">
        <f t="shared" si="78"/>
        <v>Nvt</v>
      </c>
      <c r="AK100" s="43" t="str">
        <f t="shared" si="78"/>
        <v>Nvt</v>
      </c>
      <c r="AL100" s="129" t="s">
        <v>878</v>
      </c>
      <c r="AM100" s="43" t="str">
        <f t="shared" si="79"/>
        <v>Ja</v>
      </c>
      <c r="AN100" s="43" t="str">
        <f t="shared" si="79"/>
        <v>Ja</v>
      </c>
      <c r="AO100" s="43" t="str">
        <f t="shared" si="79"/>
        <v>Optie</v>
      </c>
      <c r="AP100" s="43" t="str">
        <f t="shared" si="79"/>
        <v>Ja</v>
      </c>
      <c r="AQ100" s="43" t="str">
        <f t="shared" si="79"/>
        <v>Ja</v>
      </c>
      <c r="AR100" s="43" t="str">
        <f t="shared" si="79"/>
        <v>Ja</v>
      </c>
      <c r="AS100" s="43" t="str">
        <f t="shared" si="79"/>
        <v>Nee</v>
      </c>
      <c r="AT100" s="43" t="str">
        <f t="shared" si="79"/>
        <v>Ja</v>
      </c>
      <c r="AU100" s="43" t="str">
        <f t="shared" si="79"/>
        <v>Nee</v>
      </c>
      <c r="AV100" s="43" t="str">
        <f t="shared" si="79"/>
        <v>Nee</v>
      </c>
      <c r="AW100" s="43" t="str">
        <f t="shared" si="80"/>
        <v>Ja</v>
      </c>
      <c r="AX100" s="43" t="str">
        <f t="shared" si="80"/>
        <v>Ja</v>
      </c>
      <c r="AY100" s="43" t="str">
        <f t="shared" si="80"/>
        <v>Ja</v>
      </c>
      <c r="AZ100" s="43" t="str">
        <f t="shared" si="80"/>
        <v>Ja</v>
      </c>
      <c r="BA100" s="43" t="str">
        <f t="shared" si="80"/>
        <v>Ja</v>
      </c>
      <c r="BB100" s="43" t="str">
        <f t="shared" si="80"/>
        <v>Nee</v>
      </c>
      <c r="BC100" s="43" t="str">
        <f t="shared" si="80"/>
        <v>Ja</v>
      </c>
      <c r="BD100" s="43" t="str">
        <f t="shared" si="80"/>
        <v>Optie</v>
      </c>
      <c r="BE100" s="43" t="str">
        <f t="shared" si="80"/>
        <v>Ja</v>
      </c>
      <c r="BF100" s="43" t="str">
        <f t="shared" si="80"/>
        <v>Ja</v>
      </c>
      <c r="BG100" s="43" t="str">
        <f t="shared" si="81"/>
        <v>Nee</v>
      </c>
      <c r="BH100" s="43" t="str">
        <f t="shared" si="81"/>
        <v>Ja</v>
      </c>
      <c r="BI100" s="43" t="str">
        <f t="shared" si="81"/>
        <v>Nee</v>
      </c>
      <c r="BJ100" s="43" t="str">
        <f t="shared" si="81"/>
        <v>Nvt</v>
      </c>
      <c r="BK100" s="43" t="str">
        <f t="shared" si="81"/>
        <v>Nvt</v>
      </c>
      <c r="BL100" s="43" t="str">
        <f t="shared" si="81"/>
        <v>Nvt</v>
      </c>
      <c r="BM100" s="43" t="str">
        <f t="shared" si="81"/>
        <v>Nvt</v>
      </c>
      <c r="BN100" s="43" t="str">
        <f t="shared" si="81"/>
        <v>Nvt</v>
      </c>
      <c r="BO100" s="43" t="str">
        <f t="shared" si="81"/>
        <v>Nvt</v>
      </c>
      <c r="BP100" s="43" t="str">
        <f t="shared" si="81"/>
        <v>Nvt</v>
      </c>
      <c r="BQ100" s="43" t="str">
        <f t="shared" si="82"/>
        <v>Nvt</v>
      </c>
      <c r="BR100" s="43" t="str">
        <f t="shared" si="82"/>
        <v>Nvt</v>
      </c>
      <c r="BS100" s="43" t="str">
        <f t="shared" si="82"/>
        <v>Nvt</v>
      </c>
      <c r="BT100" s="43" t="str">
        <f t="shared" si="82"/>
        <v>Nvt</v>
      </c>
      <c r="BU100" s="43" t="str">
        <f t="shared" si="82"/>
        <v>Nvt</v>
      </c>
      <c r="BV100" s="43" t="str">
        <f t="shared" si="82"/>
        <v>Nvt</v>
      </c>
      <c r="BW100" s="43" t="str">
        <f t="shared" si="82"/>
        <v>Nvt</v>
      </c>
      <c r="BX100" s="43" t="str">
        <f t="shared" si="82"/>
        <v>Nvt</v>
      </c>
      <c r="BY100" s="43" t="str">
        <f t="shared" si="82"/>
        <v>Nvt</v>
      </c>
      <c r="BZ100" s="43" t="str">
        <f t="shared" si="82"/>
        <v>Nvt</v>
      </c>
      <c r="CA100" s="43" t="str">
        <f t="shared" si="83"/>
        <v>Nvt</v>
      </c>
      <c r="CB100" s="43" t="str">
        <f t="shared" si="83"/>
        <v>Ja</v>
      </c>
      <c r="CC100" s="43" t="str">
        <f t="shared" si="83"/>
        <v>Ja</v>
      </c>
      <c r="CD100" s="43" t="str">
        <f t="shared" si="83"/>
        <v>Ja</v>
      </c>
      <c r="CE100" s="43" t="str">
        <f t="shared" si="83"/>
        <v>Nee</v>
      </c>
      <c r="CF100" s="43" t="str">
        <f t="shared" si="83"/>
        <v>Nvt</v>
      </c>
      <c r="CG100" s="43" t="str">
        <f t="shared" si="83"/>
        <v>Nvt</v>
      </c>
      <c r="CH100" s="43" t="str">
        <f t="shared" si="83"/>
        <v>Nvt</v>
      </c>
      <c r="CI100" s="43" t="str">
        <f t="shared" si="83"/>
        <v>Nvt</v>
      </c>
      <c r="CJ100" s="43" t="str">
        <f t="shared" si="83"/>
        <v>Nvt</v>
      </c>
      <c r="CK100" s="43" t="str">
        <f t="shared" si="84"/>
        <v>Nee</v>
      </c>
      <c r="CL100" s="43" t="str">
        <f t="shared" si="84"/>
        <v>Nvt</v>
      </c>
      <c r="CM100" s="43" t="str">
        <f t="shared" si="84"/>
        <v>Nee</v>
      </c>
      <c r="CN100" s="43" t="str">
        <f t="shared" si="84"/>
        <v>Nvt</v>
      </c>
      <c r="CO100" s="43" t="str">
        <f t="shared" si="84"/>
        <v>Nee</v>
      </c>
      <c r="CP100" s="43" t="str">
        <f t="shared" si="84"/>
        <v>Nee</v>
      </c>
      <c r="CQ100" s="43" t="str">
        <f t="shared" si="84"/>
        <v>Nvt</v>
      </c>
      <c r="CR100" s="43" t="str">
        <f t="shared" si="84"/>
        <v>Nvt</v>
      </c>
      <c r="CS100" s="43" t="str">
        <f t="shared" si="84"/>
        <v>Nvt</v>
      </c>
      <c r="CT100" s="43" t="str">
        <f t="shared" si="84"/>
        <v>Nvt</v>
      </c>
      <c r="CU100" s="43" t="str">
        <f t="shared" si="85"/>
        <v>Nee</v>
      </c>
      <c r="CV100" s="43" t="str">
        <f t="shared" si="85"/>
        <v>Nvt</v>
      </c>
      <c r="CW100" s="43" t="str">
        <f t="shared" si="85"/>
        <v>Nvt</v>
      </c>
      <c r="CX100" s="43" t="str">
        <f t="shared" si="85"/>
        <v>Nvt</v>
      </c>
      <c r="CY100" s="43" t="str">
        <f t="shared" si="85"/>
        <v>Nvt</v>
      </c>
      <c r="CZ100" s="43" t="str">
        <f t="shared" si="85"/>
        <v>Nvt</v>
      </c>
      <c r="DA100" s="43" t="str">
        <f t="shared" si="85"/>
        <v>Nvt</v>
      </c>
      <c r="DB100" s="43" t="str">
        <f t="shared" si="85"/>
        <v>Nee</v>
      </c>
      <c r="DC100" s="43" t="str">
        <f t="shared" si="85"/>
        <v>Nvt</v>
      </c>
      <c r="DD100" s="43" t="str">
        <f t="shared" si="85"/>
        <v>Nvt</v>
      </c>
      <c r="DE100" s="43" t="str">
        <f t="shared" si="86"/>
        <v>Nvt</v>
      </c>
      <c r="DF100" s="43" t="str">
        <f t="shared" si="86"/>
        <v>Ja</v>
      </c>
      <c r="DG100" s="43" t="str">
        <f t="shared" si="86"/>
        <v>Ja</v>
      </c>
      <c r="DH100" s="43" t="str">
        <f t="shared" si="86"/>
        <v>Ja</v>
      </c>
      <c r="DI100" s="43" t="str">
        <f t="shared" si="86"/>
        <v>Ja</v>
      </c>
      <c r="DJ100" s="43" t="str">
        <f t="shared" si="86"/>
        <v>Ja</v>
      </c>
      <c r="DK100" s="43" t="str">
        <f t="shared" si="86"/>
        <v>Optie</v>
      </c>
      <c r="DL100" s="43" t="str">
        <f t="shared" si="86"/>
        <v>Optie</v>
      </c>
      <c r="DM100" s="43" t="str">
        <f t="shared" si="86"/>
        <v>Optie</v>
      </c>
      <c r="DN100" s="43" t="str">
        <f t="shared" si="86"/>
        <v>Optie</v>
      </c>
      <c r="DO100" s="43" t="str">
        <f t="shared" si="87"/>
        <v>Nee</v>
      </c>
      <c r="DP100" s="43" t="str">
        <f t="shared" si="87"/>
        <v>Optie</v>
      </c>
      <c r="DQ100" s="43" t="str">
        <f t="shared" si="87"/>
        <v>Ja</v>
      </c>
      <c r="DR100" s="43" t="str">
        <f t="shared" si="87"/>
        <v>Ja</v>
      </c>
      <c r="DS100" s="43" t="str">
        <f t="shared" si="87"/>
        <v>Ja</v>
      </c>
      <c r="DT100" s="43" t="str">
        <f t="shared" si="87"/>
        <v>Ja</v>
      </c>
      <c r="DU100" s="43" t="str">
        <f t="shared" si="87"/>
        <v>Optie</v>
      </c>
      <c r="DV100" s="43" t="str">
        <f t="shared" si="87"/>
        <v>Ja</v>
      </c>
      <c r="DW100" s="43" t="str">
        <f t="shared" si="87"/>
        <v>Ja</v>
      </c>
      <c r="DX100" s="43" t="str">
        <f t="shared" si="87"/>
        <v>Ja</v>
      </c>
      <c r="DY100" s="43" t="str">
        <f t="shared" si="88"/>
        <v>Ja</v>
      </c>
      <c r="DZ100" s="43" t="str">
        <f t="shared" si="88"/>
        <v>Ja</v>
      </c>
      <c r="EA100" s="43" t="str">
        <f t="shared" si="88"/>
        <v>Ja</v>
      </c>
      <c r="EB100" s="43" t="str">
        <f t="shared" si="88"/>
        <v>Ja</v>
      </c>
      <c r="EC100" s="43" t="str">
        <f t="shared" si="88"/>
        <v>Ja</v>
      </c>
      <c r="ED100" s="43" t="str">
        <f t="shared" si="88"/>
        <v>Nee</v>
      </c>
    </row>
    <row r="101" spans="1:134" x14ac:dyDescent="0.3">
      <c r="A101" s="43"/>
      <c r="B101" s="47" t="s">
        <v>740</v>
      </c>
      <c r="C101" s="47" t="s">
        <v>502</v>
      </c>
      <c r="D101" s="43" t="s">
        <v>337</v>
      </c>
      <c r="E101" s="45" t="s">
        <v>330</v>
      </c>
      <c r="F101" s="43" t="s">
        <v>433</v>
      </c>
      <c r="G101" s="43" t="s">
        <v>495</v>
      </c>
      <c r="H101" s="43" t="s">
        <v>497</v>
      </c>
      <c r="I101" s="119" t="s">
        <v>498</v>
      </c>
      <c r="J101" s="119" t="s">
        <v>831</v>
      </c>
      <c r="K101" s="119" t="s">
        <v>845</v>
      </c>
      <c r="L101" s="50">
        <v>15</v>
      </c>
      <c r="M101" s="119"/>
      <c r="N101" s="119"/>
      <c r="O101" s="119"/>
      <c r="P101" s="129" t="s">
        <v>507</v>
      </c>
      <c r="Q101" s="43" t="str">
        <f t="shared" si="77"/>
        <v>Ja</v>
      </c>
      <c r="R101" s="43" t="str">
        <f t="shared" si="77"/>
        <v>Ja</v>
      </c>
      <c r="S101" s="43" t="str">
        <f t="shared" si="77"/>
        <v>Optie</v>
      </c>
      <c r="T101" s="43" t="str">
        <f t="shared" si="77"/>
        <v>Ja</v>
      </c>
      <c r="U101" s="43" t="str">
        <f t="shared" si="77"/>
        <v>Ja</v>
      </c>
      <c r="V101" s="43" t="str">
        <f t="shared" si="77"/>
        <v>Ja</v>
      </c>
      <c r="W101" s="43" t="str">
        <f t="shared" si="77"/>
        <v>Nee</v>
      </c>
      <c r="X101" s="43" t="str">
        <f t="shared" si="77"/>
        <v>Ja</v>
      </c>
      <c r="Y101" s="43" t="str">
        <f t="shared" si="77"/>
        <v>Nee</v>
      </c>
      <c r="Z101" s="43" t="str">
        <f t="shared" si="77"/>
        <v>Nee</v>
      </c>
      <c r="AA101" s="43" t="str">
        <f t="shared" si="78"/>
        <v>Optie</v>
      </c>
      <c r="AB101" s="43" t="str">
        <f t="shared" si="78"/>
        <v>Ja</v>
      </c>
      <c r="AC101" s="43" t="str">
        <f t="shared" si="78"/>
        <v>Ja</v>
      </c>
      <c r="AD101" s="43" t="str">
        <f t="shared" si="78"/>
        <v>Nee</v>
      </c>
      <c r="AE101" s="43" t="str">
        <f t="shared" si="78"/>
        <v>Ja</v>
      </c>
      <c r="AF101" s="43" t="str">
        <f t="shared" si="78"/>
        <v>Ja</v>
      </c>
      <c r="AG101" s="43" t="str">
        <f t="shared" si="78"/>
        <v>Optie</v>
      </c>
      <c r="AH101" s="43" t="str">
        <f t="shared" si="78"/>
        <v>Ja</v>
      </c>
      <c r="AI101" s="43" t="str">
        <f t="shared" si="78"/>
        <v>Ja</v>
      </c>
      <c r="AJ101" s="43" t="str">
        <f t="shared" si="78"/>
        <v>Nvt</v>
      </c>
      <c r="AK101" s="43" t="str">
        <f t="shared" si="78"/>
        <v>Nvt</v>
      </c>
      <c r="AL101" s="129" t="s">
        <v>878</v>
      </c>
      <c r="AM101" s="43" t="str">
        <f t="shared" si="79"/>
        <v>Ja</v>
      </c>
      <c r="AN101" s="43" t="str">
        <f t="shared" si="79"/>
        <v>Ja</v>
      </c>
      <c r="AO101" s="43" t="str">
        <f t="shared" si="79"/>
        <v>Optie</v>
      </c>
      <c r="AP101" s="43" t="str">
        <f t="shared" si="79"/>
        <v>Ja</v>
      </c>
      <c r="AQ101" s="43" t="str">
        <f t="shared" si="79"/>
        <v>Ja</v>
      </c>
      <c r="AR101" s="43" t="str">
        <f t="shared" si="79"/>
        <v>Ja</v>
      </c>
      <c r="AS101" s="43" t="str">
        <f t="shared" si="79"/>
        <v>Nee</v>
      </c>
      <c r="AT101" s="43" t="str">
        <f t="shared" si="79"/>
        <v>Ja</v>
      </c>
      <c r="AU101" s="43" t="str">
        <f t="shared" si="79"/>
        <v>Nee</v>
      </c>
      <c r="AV101" s="43" t="str">
        <f t="shared" si="79"/>
        <v>Nee</v>
      </c>
      <c r="AW101" s="43" t="str">
        <f t="shared" si="80"/>
        <v>Ja</v>
      </c>
      <c r="AX101" s="43" t="str">
        <f t="shared" si="80"/>
        <v>Ja</v>
      </c>
      <c r="AY101" s="43" t="str">
        <f t="shared" si="80"/>
        <v>Ja</v>
      </c>
      <c r="AZ101" s="43" t="str">
        <f t="shared" si="80"/>
        <v>Ja</v>
      </c>
      <c r="BA101" s="43" t="str">
        <f t="shared" si="80"/>
        <v>Ja</v>
      </c>
      <c r="BB101" s="43" t="str">
        <f t="shared" si="80"/>
        <v>Nee</v>
      </c>
      <c r="BC101" s="43" t="str">
        <f t="shared" si="80"/>
        <v>Ja</v>
      </c>
      <c r="BD101" s="43" t="str">
        <f t="shared" si="80"/>
        <v>Optie</v>
      </c>
      <c r="BE101" s="43" t="str">
        <f t="shared" si="80"/>
        <v>Ja</v>
      </c>
      <c r="BF101" s="43" t="str">
        <f t="shared" si="80"/>
        <v>Ja</v>
      </c>
      <c r="BG101" s="43" t="str">
        <f t="shared" si="81"/>
        <v>Nee</v>
      </c>
      <c r="BH101" s="43" t="str">
        <f t="shared" si="81"/>
        <v>Ja</v>
      </c>
      <c r="BI101" s="43" t="str">
        <f t="shared" si="81"/>
        <v>Nee</v>
      </c>
      <c r="BJ101" s="43" t="str">
        <f t="shared" si="81"/>
        <v>Nvt</v>
      </c>
      <c r="BK101" s="43" t="str">
        <f t="shared" si="81"/>
        <v>Nvt</v>
      </c>
      <c r="BL101" s="43" t="str">
        <f t="shared" si="81"/>
        <v>Nvt</v>
      </c>
      <c r="BM101" s="43" t="str">
        <f t="shared" si="81"/>
        <v>Nvt</v>
      </c>
      <c r="BN101" s="43" t="str">
        <f t="shared" si="81"/>
        <v>Nvt</v>
      </c>
      <c r="BO101" s="43" t="str">
        <f t="shared" si="81"/>
        <v>Nvt</v>
      </c>
      <c r="BP101" s="43" t="str">
        <f t="shared" si="81"/>
        <v>Nvt</v>
      </c>
      <c r="BQ101" s="43" t="str">
        <f t="shared" si="82"/>
        <v>Nvt</v>
      </c>
      <c r="BR101" s="43" t="str">
        <f t="shared" si="82"/>
        <v>Nvt</v>
      </c>
      <c r="BS101" s="43" t="str">
        <f t="shared" si="82"/>
        <v>Nvt</v>
      </c>
      <c r="BT101" s="43" t="str">
        <f t="shared" si="82"/>
        <v>Nvt</v>
      </c>
      <c r="BU101" s="43" t="str">
        <f t="shared" si="82"/>
        <v>Nvt</v>
      </c>
      <c r="BV101" s="43" t="str">
        <f t="shared" si="82"/>
        <v>Nvt</v>
      </c>
      <c r="BW101" s="43" t="str">
        <f t="shared" si="82"/>
        <v>Nvt</v>
      </c>
      <c r="BX101" s="43" t="str">
        <f t="shared" si="82"/>
        <v>Nvt</v>
      </c>
      <c r="BY101" s="43" t="str">
        <f t="shared" si="82"/>
        <v>Nvt</v>
      </c>
      <c r="BZ101" s="43" t="str">
        <f t="shared" si="82"/>
        <v>Nvt</v>
      </c>
      <c r="CA101" s="43" t="str">
        <f t="shared" si="83"/>
        <v>Nvt</v>
      </c>
      <c r="CB101" s="43" t="str">
        <f t="shared" si="83"/>
        <v>Ja</v>
      </c>
      <c r="CC101" s="43" t="str">
        <f t="shared" si="83"/>
        <v>Ja</v>
      </c>
      <c r="CD101" s="43" t="str">
        <f t="shared" si="83"/>
        <v>Ja</v>
      </c>
      <c r="CE101" s="43" t="str">
        <f t="shared" si="83"/>
        <v>Nee</v>
      </c>
      <c r="CF101" s="43" t="str">
        <f t="shared" si="83"/>
        <v>Nvt</v>
      </c>
      <c r="CG101" s="43" t="str">
        <f t="shared" si="83"/>
        <v>Nvt</v>
      </c>
      <c r="CH101" s="43" t="str">
        <f t="shared" si="83"/>
        <v>Nvt</v>
      </c>
      <c r="CI101" s="43" t="str">
        <f t="shared" si="83"/>
        <v>Nvt</v>
      </c>
      <c r="CJ101" s="43" t="str">
        <f t="shared" si="83"/>
        <v>Nvt</v>
      </c>
      <c r="CK101" s="43" t="str">
        <f t="shared" si="84"/>
        <v>Nee</v>
      </c>
      <c r="CL101" s="43" t="str">
        <f t="shared" si="84"/>
        <v>Nvt</v>
      </c>
      <c r="CM101" s="43" t="str">
        <f t="shared" si="84"/>
        <v>Nee</v>
      </c>
      <c r="CN101" s="43" t="str">
        <f t="shared" si="84"/>
        <v>Nvt</v>
      </c>
      <c r="CO101" s="43" t="str">
        <f t="shared" si="84"/>
        <v>Nee</v>
      </c>
      <c r="CP101" s="43" t="str">
        <f t="shared" si="84"/>
        <v>Nee</v>
      </c>
      <c r="CQ101" s="43" t="str">
        <f t="shared" si="84"/>
        <v>Nvt</v>
      </c>
      <c r="CR101" s="43" t="str">
        <f t="shared" si="84"/>
        <v>Nvt</v>
      </c>
      <c r="CS101" s="43" t="str">
        <f t="shared" si="84"/>
        <v>Nvt</v>
      </c>
      <c r="CT101" s="43" t="str">
        <f t="shared" si="84"/>
        <v>Nvt</v>
      </c>
      <c r="CU101" s="43" t="str">
        <f t="shared" si="85"/>
        <v>Nee</v>
      </c>
      <c r="CV101" s="43" t="str">
        <f t="shared" si="85"/>
        <v>Nvt</v>
      </c>
      <c r="CW101" s="43" t="str">
        <f t="shared" si="85"/>
        <v>Nvt</v>
      </c>
      <c r="CX101" s="43" t="str">
        <f t="shared" si="85"/>
        <v>Nvt</v>
      </c>
      <c r="CY101" s="43" t="str">
        <f t="shared" si="85"/>
        <v>Nvt</v>
      </c>
      <c r="CZ101" s="43" t="str">
        <f t="shared" si="85"/>
        <v>Nvt</v>
      </c>
      <c r="DA101" s="43" t="str">
        <f t="shared" si="85"/>
        <v>Nvt</v>
      </c>
      <c r="DB101" s="43" t="str">
        <f t="shared" si="85"/>
        <v>Nee</v>
      </c>
      <c r="DC101" s="43" t="str">
        <f t="shared" si="85"/>
        <v>Nvt</v>
      </c>
      <c r="DD101" s="43" t="str">
        <f t="shared" si="85"/>
        <v>Nvt</v>
      </c>
      <c r="DE101" s="43" t="str">
        <f t="shared" si="86"/>
        <v>Nvt</v>
      </c>
      <c r="DF101" s="43" t="str">
        <f t="shared" si="86"/>
        <v>Ja</v>
      </c>
      <c r="DG101" s="43" t="str">
        <f t="shared" si="86"/>
        <v>Ja</v>
      </c>
      <c r="DH101" s="43" t="str">
        <f t="shared" si="86"/>
        <v>Ja</v>
      </c>
      <c r="DI101" s="43" t="str">
        <f t="shared" si="86"/>
        <v>Ja</v>
      </c>
      <c r="DJ101" s="43" t="str">
        <f t="shared" si="86"/>
        <v>Ja</v>
      </c>
      <c r="DK101" s="43" t="str">
        <f t="shared" si="86"/>
        <v>Optie</v>
      </c>
      <c r="DL101" s="43" t="str">
        <f t="shared" si="86"/>
        <v>Optie</v>
      </c>
      <c r="DM101" s="43" t="str">
        <f t="shared" si="86"/>
        <v>Optie</v>
      </c>
      <c r="DN101" s="43" t="str">
        <f t="shared" si="86"/>
        <v>Optie</v>
      </c>
      <c r="DO101" s="43" t="str">
        <f t="shared" si="87"/>
        <v>Nee</v>
      </c>
      <c r="DP101" s="43" t="str">
        <f t="shared" si="87"/>
        <v>Optie</v>
      </c>
      <c r="DQ101" s="43" t="str">
        <f t="shared" si="87"/>
        <v>Ja</v>
      </c>
      <c r="DR101" s="43" t="str">
        <f t="shared" si="87"/>
        <v>Ja</v>
      </c>
      <c r="DS101" s="43" t="str">
        <f t="shared" si="87"/>
        <v>Ja</v>
      </c>
      <c r="DT101" s="43" t="str">
        <f t="shared" si="87"/>
        <v>Ja</v>
      </c>
      <c r="DU101" s="43" t="str">
        <f t="shared" si="87"/>
        <v>Optie</v>
      </c>
      <c r="DV101" s="43" t="str">
        <f t="shared" si="87"/>
        <v>Ja</v>
      </c>
      <c r="DW101" s="43" t="str">
        <f t="shared" si="87"/>
        <v>Ja</v>
      </c>
      <c r="DX101" s="43" t="str">
        <f t="shared" si="87"/>
        <v>Ja</v>
      </c>
      <c r="DY101" s="43" t="str">
        <f t="shared" si="88"/>
        <v>Ja</v>
      </c>
      <c r="DZ101" s="43" t="str">
        <f t="shared" si="88"/>
        <v>Ja</v>
      </c>
      <c r="EA101" s="43" t="str">
        <f t="shared" si="88"/>
        <v>Ja</v>
      </c>
      <c r="EB101" s="43" t="str">
        <f t="shared" si="88"/>
        <v>Ja</v>
      </c>
      <c r="EC101" s="43" t="str">
        <f t="shared" si="88"/>
        <v>Ja</v>
      </c>
      <c r="ED101" s="43" t="str">
        <f t="shared" si="88"/>
        <v>Nee</v>
      </c>
    </row>
    <row r="102" spans="1:134" x14ac:dyDescent="0.3">
      <c r="A102" s="43"/>
      <c r="B102" s="47" t="s">
        <v>740</v>
      </c>
      <c r="C102" s="47" t="s">
        <v>502</v>
      </c>
      <c r="D102" s="43" t="s">
        <v>337</v>
      </c>
      <c r="E102" s="45" t="s">
        <v>337</v>
      </c>
      <c r="F102" s="43" t="s">
        <v>433</v>
      </c>
      <c r="G102" s="43" t="s">
        <v>495</v>
      </c>
      <c r="H102" s="43" t="s">
        <v>497</v>
      </c>
      <c r="I102" s="119" t="s">
        <v>498</v>
      </c>
      <c r="J102" s="119" t="s">
        <v>833</v>
      </c>
      <c r="K102" s="119" t="s">
        <v>846</v>
      </c>
      <c r="L102" s="50">
        <v>23</v>
      </c>
      <c r="M102" s="119"/>
      <c r="N102" s="119"/>
      <c r="O102" s="119"/>
      <c r="P102" s="129" t="s">
        <v>507</v>
      </c>
      <c r="Q102" s="43" t="str">
        <f t="shared" si="77"/>
        <v>Ja</v>
      </c>
      <c r="R102" s="43" t="str">
        <f t="shared" si="77"/>
        <v>Ja</v>
      </c>
      <c r="S102" s="43" t="str">
        <f t="shared" si="77"/>
        <v>Optie</v>
      </c>
      <c r="T102" s="43" t="str">
        <f t="shared" si="77"/>
        <v>Ja</v>
      </c>
      <c r="U102" s="43" t="str">
        <f t="shared" si="77"/>
        <v>Ja</v>
      </c>
      <c r="V102" s="43" t="str">
        <f t="shared" si="77"/>
        <v>Ja</v>
      </c>
      <c r="W102" s="43" t="str">
        <f t="shared" si="77"/>
        <v>Nee</v>
      </c>
      <c r="X102" s="43" t="str">
        <f t="shared" si="77"/>
        <v>Ja</v>
      </c>
      <c r="Y102" s="43" t="str">
        <f t="shared" si="77"/>
        <v>Nee</v>
      </c>
      <c r="Z102" s="43" t="str">
        <f t="shared" si="77"/>
        <v>Nee</v>
      </c>
      <c r="AA102" s="43" t="str">
        <f t="shared" si="78"/>
        <v>Optie</v>
      </c>
      <c r="AB102" s="43" t="str">
        <f t="shared" si="78"/>
        <v>Ja</v>
      </c>
      <c r="AC102" s="43" t="str">
        <f t="shared" si="78"/>
        <v>Ja</v>
      </c>
      <c r="AD102" s="43" t="str">
        <f t="shared" si="78"/>
        <v>Nee</v>
      </c>
      <c r="AE102" s="43" t="str">
        <f t="shared" si="78"/>
        <v>Ja</v>
      </c>
      <c r="AF102" s="43" t="str">
        <f t="shared" si="78"/>
        <v>Ja</v>
      </c>
      <c r="AG102" s="43" t="str">
        <f t="shared" si="78"/>
        <v>Optie</v>
      </c>
      <c r="AH102" s="43" t="str">
        <f t="shared" si="78"/>
        <v>Ja</v>
      </c>
      <c r="AI102" s="43" t="str">
        <f t="shared" si="78"/>
        <v>Ja</v>
      </c>
      <c r="AJ102" s="43" t="str">
        <f t="shared" si="78"/>
        <v>Nvt</v>
      </c>
      <c r="AK102" s="43" t="str">
        <f t="shared" si="78"/>
        <v>Nvt</v>
      </c>
      <c r="AL102" s="129" t="s">
        <v>878</v>
      </c>
      <c r="AM102" s="43" t="str">
        <f t="shared" si="79"/>
        <v>Ja</v>
      </c>
      <c r="AN102" s="43" t="str">
        <f t="shared" si="79"/>
        <v>Ja</v>
      </c>
      <c r="AO102" s="43" t="str">
        <f t="shared" si="79"/>
        <v>Optie</v>
      </c>
      <c r="AP102" s="43" t="str">
        <f t="shared" si="79"/>
        <v>Ja</v>
      </c>
      <c r="AQ102" s="43" t="str">
        <f t="shared" si="79"/>
        <v>Ja</v>
      </c>
      <c r="AR102" s="43" t="str">
        <f t="shared" si="79"/>
        <v>Ja</v>
      </c>
      <c r="AS102" s="43" t="str">
        <f t="shared" si="79"/>
        <v>Nee</v>
      </c>
      <c r="AT102" s="43" t="str">
        <f t="shared" si="79"/>
        <v>Ja</v>
      </c>
      <c r="AU102" s="43" t="str">
        <f t="shared" si="79"/>
        <v>Nee</v>
      </c>
      <c r="AV102" s="43" t="str">
        <f t="shared" si="79"/>
        <v>Nee</v>
      </c>
      <c r="AW102" s="43" t="str">
        <f t="shared" si="80"/>
        <v>Ja</v>
      </c>
      <c r="AX102" s="43" t="str">
        <f t="shared" si="80"/>
        <v>Ja</v>
      </c>
      <c r="AY102" s="43" t="str">
        <f t="shared" si="80"/>
        <v>Ja</v>
      </c>
      <c r="AZ102" s="43" t="str">
        <f t="shared" si="80"/>
        <v>Ja</v>
      </c>
      <c r="BA102" s="43" t="str">
        <f t="shared" si="80"/>
        <v>Ja</v>
      </c>
      <c r="BB102" s="43" t="str">
        <f t="shared" si="80"/>
        <v>Nee</v>
      </c>
      <c r="BC102" s="43" t="str">
        <f t="shared" si="80"/>
        <v>Ja</v>
      </c>
      <c r="BD102" s="43" t="str">
        <f t="shared" si="80"/>
        <v>Optie</v>
      </c>
      <c r="BE102" s="43" t="str">
        <f t="shared" si="80"/>
        <v>Ja</v>
      </c>
      <c r="BF102" s="43" t="str">
        <f t="shared" si="80"/>
        <v>Ja</v>
      </c>
      <c r="BG102" s="43" t="str">
        <f t="shared" si="81"/>
        <v>Nee</v>
      </c>
      <c r="BH102" s="43" t="str">
        <f t="shared" si="81"/>
        <v>Ja</v>
      </c>
      <c r="BI102" s="43" t="str">
        <f t="shared" si="81"/>
        <v>Nee</v>
      </c>
      <c r="BJ102" s="43" t="str">
        <f t="shared" si="81"/>
        <v>Nvt</v>
      </c>
      <c r="BK102" s="43" t="str">
        <f t="shared" si="81"/>
        <v>Nvt</v>
      </c>
      <c r="BL102" s="43" t="str">
        <f t="shared" si="81"/>
        <v>Nvt</v>
      </c>
      <c r="BM102" s="43" t="str">
        <f t="shared" si="81"/>
        <v>Nvt</v>
      </c>
      <c r="BN102" s="43" t="str">
        <f t="shared" si="81"/>
        <v>Nvt</v>
      </c>
      <c r="BO102" s="43" t="str">
        <f t="shared" si="81"/>
        <v>Nvt</v>
      </c>
      <c r="BP102" s="43" t="str">
        <f t="shared" si="81"/>
        <v>Nvt</v>
      </c>
      <c r="BQ102" s="43" t="str">
        <f t="shared" si="82"/>
        <v>Nvt</v>
      </c>
      <c r="BR102" s="43" t="str">
        <f t="shared" si="82"/>
        <v>Nvt</v>
      </c>
      <c r="BS102" s="43" t="str">
        <f t="shared" si="82"/>
        <v>Nvt</v>
      </c>
      <c r="BT102" s="43" t="str">
        <f t="shared" si="82"/>
        <v>Nvt</v>
      </c>
      <c r="BU102" s="43" t="str">
        <f t="shared" si="82"/>
        <v>Nvt</v>
      </c>
      <c r="BV102" s="43" t="str">
        <f t="shared" si="82"/>
        <v>Nvt</v>
      </c>
      <c r="BW102" s="43" t="str">
        <f t="shared" si="82"/>
        <v>Nvt</v>
      </c>
      <c r="BX102" s="43" t="str">
        <f t="shared" si="82"/>
        <v>Nvt</v>
      </c>
      <c r="BY102" s="43" t="str">
        <f t="shared" si="82"/>
        <v>Nvt</v>
      </c>
      <c r="BZ102" s="43" t="str">
        <f t="shared" si="82"/>
        <v>Nvt</v>
      </c>
      <c r="CA102" s="43" t="str">
        <f t="shared" si="83"/>
        <v>Nvt</v>
      </c>
      <c r="CB102" s="43" t="str">
        <f t="shared" si="83"/>
        <v>Ja</v>
      </c>
      <c r="CC102" s="43" t="str">
        <f t="shared" si="83"/>
        <v>Ja</v>
      </c>
      <c r="CD102" s="43" t="str">
        <f t="shared" si="83"/>
        <v>Ja</v>
      </c>
      <c r="CE102" s="43" t="str">
        <f t="shared" si="83"/>
        <v>Nee</v>
      </c>
      <c r="CF102" s="43" t="str">
        <f t="shared" si="83"/>
        <v>Nvt</v>
      </c>
      <c r="CG102" s="43" t="str">
        <f t="shared" si="83"/>
        <v>Nvt</v>
      </c>
      <c r="CH102" s="43" t="str">
        <f t="shared" si="83"/>
        <v>Nvt</v>
      </c>
      <c r="CI102" s="43" t="str">
        <f t="shared" si="83"/>
        <v>Nvt</v>
      </c>
      <c r="CJ102" s="43" t="str">
        <f t="shared" si="83"/>
        <v>Nvt</v>
      </c>
      <c r="CK102" s="43" t="str">
        <f t="shared" si="84"/>
        <v>Nee</v>
      </c>
      <c r="CL102" s="43" t="str">
        <f t="shared" si="84"/>
        <v>Nvt</v>
      </c>
      <c r="CM102" s="43" t="str">
        <f t="shared" si="84"/>
        <v>Nee</v>
      </c>
      <c r="CN102" s="43" t="str">
        <f t="shared" si="84"/>
        <v>Nvt</v>
      </c>
      <c r="CO102" s="43" t="str">
        <f t="shared" si="84"/>
        <v>Nee</v>
      </c>
      <c r="CP102" s="43" t="str">
        <f t="shared" si="84"/>
        <v>Nee</v>
      </c>
      <c r="CQ102" s="43" t="str">
        <f t="shared" si="84"/>
        <v>Nvt</v>
      </c>
      <c r="CR102" s="43" t="str">
        <f t="shared" si="84"/>
        <v>Nvt</v>
      </c>
      <c r="CS102" s="43" t="str">
        <f t="shared" si="84"/>
        <v>Nvt</v>
      </c>
      <c r="CT102" s="43" t="str">
        <f t="shared" si="84"/>
        <v>Nvt</v>
      </c>
      <c r="CU102" s="43" t="str">
        <f t="shared" si="85"/>
        <v>Nee</v>
      </c>
      <c r="CV102" s="43" t="str">
        <f t="shared" si="85"/>
        <v>Nvt</v>
      </c>
      <c r="CW102" s="43" t="str">
        <f t="shared" si="85"/>
        <v>Nvt</v>
      </c>
      <c r="CX102" s="43" t="str">
        <f t="shared" si="85"/>
        <v>Nvt</v>
      </c>
      <c r="CY102" s="43" t="str">
        <f t="shared" si="85"/>
        <v>Nvt</v>
      </c>
      <c r="CZ102" s="43" t="str">
        <f t="shared" si="85"/>
        <v>Nvt</v>
      </c>
      <c r="DA102" s="43" t="str">
        <f t="shared" si="85"/>
        <v>Nvt</v>
      </c>
      <c r="DB102" s="43" t="str">
        <f t="shared" si="85"/>
        <v>Nee</v>
      </c>
      <c r="DC102" s="43" t="str">
        <f t="shared" si="85"/>
        <v>Nvt</v>
      </c>
      <c r="DD102" s="43" t="str">
        <f t="shared" si="85"/>
        <v>Nvt</v>
      </c>
      <c r="DE102" s="43" t="str">
        <f t="shared" si="86"/>
        <v>Nvt</v>
      </c>
      <c r="DF102" s="43" t="str">
        <f t="shared" si="86"/>
        <v>Ja</v>
      </c>
      <c r="DG102" s="43" t="str">
        <f t="shared" si="86"/>
        <v>Ja</v>
      </c>
      <c r="DH102" s="43" t="str">
        <f t="shared" si="86"/>
        <v>Ja</v>
      </c>
      <c r="DI102" s="43" t="str">
        <f t="shared" si="86"/>
        <v>Ja</v>
      </c>
      <c r="DJ102" s="43" t="str">
        <f t="shared" si="86"/>
        <v>Ja</v>
      </c>
      <c r="DK102" s="43" t="str">
        <f t="shared" si="86"/>
        <v>Optie</v>
      </c>
      <c r="DL102" s="43" t="str">
        <f t="shared" si="86"/>
        <v>Optie</v>
      </c>
      <c r="DM102" s="43" t="str">
        <f t="shared" si="86"/>
        <v>Nee</v>
      </c>
      <c r="DN102" s="43" t="str">
        <f t="shared" si="86"/>
        <v>Optie</v>
      </c>
      <c r="DO102" s="43" t="str">
        <f t="shared" si="87"/>
        <v>Nee</v>
      </c>
      <c r="DP102" s="43" t="str">
        <f t="shared" si="87"/>
        <v>Nee</v>
      </c>
      <c r="DQ102" s="43" t="str">
        <f t="shared" si="87"/>
        <v>Nvt</v>
      </c>
      <c r="DR102" s="43" t="str">
        <f t="shared" si="87"/>
        <v>Nvt</v>
      </c>
      <c r="DS102" s="43" t="str">
        <f t="shared" si="87"/>
        <v>Nvt</v>
      </c>
      <c r="DT102" s="43" t="str">
        <f t="shared" si="87"/>
        <v>Nvt</v>
      </c>
      <c r="DU102" s="43" t="str">
        <f t="shared" si="87"/>
        <v>Nvt</v>
      </c>
      <c r="DV102" s="43" t="str">
        <f t="shared" si="87"/>
        <v>Nvt</v>
      </c>
      <c r="DW102" s="43" t="str">
        <f t="shared" si="87"/>
        <v>Ja</v>
      </c>
      <c r="DX102" s="43" t="str">
        <f t="shared" si="87"/>
        <v>Ja</v>
      </c>
      <c r="DY102" s="43" t="str">
        <f t="shared" si="88"/>
        <v>Ja</v>
      </c>
      <c r="DZ102" s="43" t="str">
        <f t="shared" si="88"/>
        <v>Ja</v>
      </c>
      <c r="EA102" s="43" t="str">
        <f t="shared" si="88"/>
        <v>Ja</v>
      </c>
      <c r="EB102" s="43" t="str">
        <f t="shared" si="88"/>
        <v>Ja</v>
      </c>
      <c r="EC102" s="43" t="str">
        <f t="shared" si="88"/>
        <v>Ja</v>
      </c>
      <c r="ED102" s="43" t="str">
        <f t="shared" si="88"/>
        <v>Nee</v>
      </c>
    </row>
    <row r="103" spans="1:134" x14ac:dyDescent="0.3">
      <c r="A103" s="43"/>
      <c r="B103" s="47" t="s">
        <v>741</v>
      </c>
      <c r="C103" s="47" t="s">
        <v>502</v>
      </c>
      <c r="D103" s="43" t="s">
        <v>337</v>
      </c>
      <c r="E103" s="45" t="s">
        <v>329</v>
      </c>
      <c r="F103" s="43" t="s">
        <v>337</v>
      </c>
      <c r="G103" s="43" t="s">
        <v>495</v>
      </c>
      <c r="H103" s="43" t="s">
        <v>497</v>
      </c>
      <c r="I103" s="119" t="s">
        <v>498</v>
      </c>
      <c r="J103" s="119" t="s">
        <v>830</v>
      </c>
      <c r="K103" s="119" t="s">
        <v>844</v>
      </c>
      <c r="L103" s="50">
        <v>11</v>
      </c>
      <c r="M103" s="119"/>
      <c r="N103" s="119"/>
      <c r="O103" s="119"/>
      <c r="P103" s="129" t="s">
        <v>507</v>
      </c>
      <c r="Q103" s="43" t="str">
        <f t="shared" si="77"/>
        <v>Ja</v>
      </c>
      <c r="R103" s="43" t="str">
        <f t="shared" si="77"/>
        <v>Ja</v>
      </c>
      <c r="S103" s="43" t="str">
        <f t="shared" si="77"/>
        <v>Optie</v>
      </c>
      <c r="T103" s="43" t="str">
        <f t="shared" si="77"/>
        <v>Ja</v>
      </c>
      <c r="U103" s="43" t="str">
        <f t="shared" si="77"/>
        <v>Ja</v>
      </c>
      <c r="V103" s="43" t="str">
        <f t="shared" si="77"/>
        <v>Ja</v>
      </c>
      <c r="W103" s="43" t="str">
        <f t="shared" si="77"/>
        <v>Nee</v>
      </c>
      <c r="X103" s="43" t="str">
        <f t="shared" si="77"/>
        <v>Ja</v>
      </c>
      <c r="Y103" s="43" t="str">
        <f t="shared" si="77"/>
        <v>Nee</v>
      </c>
      <c r="Z103" s="43" t="str">
        <f t="shared" si="77"/>
        <v>Nee</v>
      </c>
      <c r="AA103" s="43" t="str">
        <f t="shared" si="78"/>
        <v>Optie</v>
      </c>
      <c r="AB103" s="43" t="str">
        <f t="shared" si="78"/>
        <v>Ja</v>
      </c>
      <c r="AC103" s="43" t="str">
        <f t="shared" si="78"/>
        <v>Ja</v>
      </c>
      <c r="AD103" s="43" t="str">
        <f t="shared" si="78"/>
        <v>Nee</v>
      </c>
      <c r="AE103" s="43" t="str">
        <f t="shared" si="78"/>
        <v>Ja</v>
      </c>
      <c r="AF103" s="43" t="str">
        <f t="shared" si="78"/>
        <v>Ja</v>
      </c>
      <c r="AG103" s="43" t="str">
        <f t="shared" si="78"/>
        <v>Optie</v>
      </c>
      <c r="AH103" s="43" t="str">
        <f t="shared" si="78"/>
        <v>Ja</v>
      </c>
      <c r="AI103" s="43" t="str">
        <f t="shared" si="78"/>
        <v>Ja</v>
      </c>
      <c r="AJ103" s="43" t="str">
        <f t="shared" si="78"/>
        <v>Nvt</v>
      </c>
      <c r="AK103" s="43" t="str">
        <f t="shared" si="78"/>
        <v>Nvt</v>
      </c>
      <c r="AL103" s="129" t="s">
        <v>878</v>
      </c>
      <c r="AM103" s="43" t="str">
        <f t="shared" si="79"/>
        <v>Ja</v>
      </c>
      <c r="AN103" s="43" t="str">
        <f t="shared" si="79"/>
        <v>Ja</v>
      </c>
      <c r="AO103" s="43" t="str">
        <f t="shared" si="79"/>
        <v>Optie</v>
      </c>
      <c r="AP103" s="43" t="str">
        <f t="shared" si="79"/>
        <v>Ja</v>
      </c>
      <c r="AQ103" s="43" t="str">
        <f t="shared" si="79"/>
        <v>Ja</v>
      </c>
      <c r="AR103" s="43" t="str">
        <f t="shared" si="79"/>
        <v>Ja</v>
      </c>
      <c r="AS103" s="43" t="str">
        <f t="shared" si="79"/>
        <v>Nee</v>
      </c>
      <c r="AT103" s="43" t="str">
        <f t="shared" si="79"/>
        <v>Ja</v>
      </c>
      <c r="AU103" s="43" t="str">
        <f t="shared" si="79"/>
        <v>Nee</v>
      </c>
      <c r="AV103" s="43" t="str">
        <f t="shared" si="79"/>
        <v>Nee</v>
      </c>
      <c r="AW103" s="43" t="str">
        <f t="shared" si="80"/>
        <v>Ja</v>
      </c>
      <c r="AX103" s="43" t="str">
        <f t="shared" si="80"/>
        <v>Ja</v>
      </c>
      <c r="AY103" s="43" t="str">
        <f t="shared" si="80"/>
        <v>Ja</v>
      </c>
      <c r="AZ103" s="43" t="str">
        <f t="shared" si="80"/>
        <v>Ja</v>
      </c>
      <c r="BA103" s="43" t="str">
        <f t="shared" si="80"/>
        <v>Ja</v>
      </c>
      <c r="BB103" s="43" t="str">
        <f t="shared" si="80"/>
        <v>Nee</v>
      </c>
      <c r="BC103" s="43" t="str">
        <f t="shared" si="80"/>
        <v>Ja</v>
      </c>
      <c r="BD103" s="43" t="str">
        <f t="shared" si="80"/>
        <v>Optie</v>
      </c>
      <c r="BE103" s="43" t="str">
        <f t="shared" si="80"/>
        <v>Ja</v>
      </c>
      <c r="BF103" s="43" t="str">
        <f t="shared" si="80"/>
        <v>Ja</v>
      </c>
      <c r="BG103" s="43" t="str">
        <f t="shared" si="81"/>
        <v>Nee</v>
      </c>
      <c r="BH103" s="43" t="str">
        <f t="shared" si="81"/>
        <v>Ja</v>
      </c>
      <c r="BI103" s="43" t="str">
        <f t="shared" si="81"/>
        <v>Nee</v>
      </c>
      <c r="BJ103" s="43" t="str">
        <f t="shared" si="81"/>
        <v>Nvt</v>
      </c>
      <c r="BK103" s="43" t="str">
        <f t="shared" si="81"/>
        <v>Nvt</v>
      </c>
      <c r="BL103" s="43" t="str">
        <f t="shared" si="81"/>
        <v>Nvt</v>
      </c>
      <c r="BM103" s="43" t="str">
        <f t="shared" si="81"/>
        <v>Nvt</v>
      </c>
      <c r="BN103" s="43" t="str">
        <f t="shared" si="81"/>
        <v>Nvt</v>
      </c>
      <c r="BO103" s="43" t="str">
        <f t="shared" si="81"/>
        <v>Nvt</v>
      </c>
      <c r="BP103" s="43" t="str">
        <f t="shared" si="81"/>
        <v>Nvt</v>
      </c>
      <c r="BQ103" s="43" t="str">
        <f t="shared" si="82"/>
        <v>Nvt</v>
      </c>
      <c r="BR103" s="43" t="str">
        <f t="shared" si="82"/>
        <v>Nvt</v>
      </c>
      <c r="BS103" s="43" t="str">
        <f t="shared" si="82"/>
        <v>Nvt</v>
      </c>
      <c r="BT103" s="43" t="str">
        <f t="shared" si="82"/>
        <v>Nvt</v>
      </c>
      <c r="BU103" s="43" t="str">
        <f t="shared" si="82"/>
        <v>Nvt</v>
      </c>
      <c r="BV103" s="43" t="str">
        <f t="shared" si="82"/>
        <v>Nvt</v>
      </c>
      <c r="BW103" s="43" t="str">
        <f t="shared" si="82"/>
        <v>Nvt</v>
      </c>
      <c r="BX103" s="43" t="str">
        <f t="shared" si="82"/>
        <v>Nvt</v>
      </c>
      <c r="BY103" s="43" t="str">
        <f t="shared" si="82"/>
        <v>Nvt</v>
      </c>
      <c r="BZ103" s="43" t="str">
        <f t="shared" si="82"/>
        <v>Nvt</v>
      </c>
      <c r="CA103" s="43" t="str">
        <f t="shared" si="83"/>
        <v>Nvt</v>
      </c>
      <c r="CB103" s="43" t="str">
        <f t="shared" si="83"/>
        <v>Ja</v>
      </c>
      <c r="CC103" s="43" t="str">
        <f t="shared" si="83"/>
        <v>Ja</v>
      </c>
      <c r="CD103" s="43" t="str">
        <f t="shared" si="83"/>
        <v>Ja</v>
      </c>
      <c r="CE103" s="43" t="str">
        <f t="shared" si="83"/>
        <v>Nee</v>
      </c>
      <c r="CF103" s="43" t="str">
        <f t="shared" si="83"/>
        <v>Nvt</v>
      </c>
      <c r="CG103" s="43" t="str">
        <f t="shared" si="83"/>
        <v>Nvt</v>
      </c>
      <c r="CH103" s="43" t="str">
        <f t="shared" si="83"/>
        <v>Nvt</v>
      </c>
      <c r="CI103" s="43" t="str">
        <f t="shared" si="83"/>
        <v>Nvt</v>
      </c>
      <c r="CJ103" s="43" t="str">
        <f t="shared" si="83"/>
        <v>Nvt</v>
      </c>
      <c r="CK103" s="43" t="str">
        <f t="shared" si="84"/>
        <v>Nee</v>
      </c>
      <c r="CL103" s="43" t="str">
        <f t="shared" si="84"/>
        <v>Nvt</v>
      </c>
      <c r="CM103" s="43" t="str">
        <f t="shared" si="84"/>
        <v>Nee</v>
      </c>
      <c r="CN103" s="43" t="str">
        <f t="shared" si="84"/>
        <v>Nvt</v>
      </c>
      <c r="CO103" s="43" t="str">
        <f t="shared" si="84"/>
        <v>Nee</v>
      </c>
      <c r="CP103" s="43" t="str">
        <f t="shared" si="84"/>
        <v>Nee</v>
      </c>
      <c r="CQ103" s="43" t="str">
        <f t="shared" si="84"/>
        <v>Nvt</v>
      </c>
      <c r="CR103" s="43" t="str">
        <f t="shared" si="84"/>
        <v>Nvt</v>
      </c>
      <c r="CS103" s="43" t="str">
        <f t="shared" si="84"/>
        <v>Nvt</v>
      </c>
      <c r="CT103" s="43" t="str">
        <f t="shared" si="84"/>
        <v>Nvt</v>
      </c>
      <c r="CU103" s="43" t="str">
        <f t="shared" si="85"/>
        <v>Nee</v>
      </c>
      <c r="CV103" s="43" t="str">
        <f t="shared" si="85"/>
        <v>Nvt</v>
      </c>
      <c r="CW103" s="43" t="str">
        <f t="shared" si="85"/>
        <v>Nvt</v>
      </c>
      <c r="CX103" s="43" t="str">
        <f t="shared" si="85"/>
        <v>Nvt</v>
      </c>
      <c r="CY103" s="43" t="str">
        <f t="shared" si="85"/>
        <v>Nvt</v>
      </c>
      <c r="CZ103" s="43" t="str">
        <f t="shared" si="85"/>
        <v>Nvt</v>
      </c>
      <c r="DA103" s="43" t="str">
        <f t="shared" si="85"/>
        <v>Nvt</v>
      </c>
      <c r="DB103" s="43" t="str">
        <f t="shared" si="85"/>
        <v>Nee</v>
      </c>
      <c r="DC103" s="43" t="str">
        <f t="shared" si="85"/>
        <v>Nvt</v>
      </c>
      <c r="DD103" s="43" t="str">
        <f t="shared" si="85"/>
        <v>Nvt</v>
      </c>
      <c r="DE103" s="43" t="str">
        <f t="shared" si="86"/>
        <v>Nvt</v>
      </c>
      <c r="DF103" s="43" t="str">
        <f t="shared" si="86"/>
        <v>Ja</v>
      </c>
      <c r="DG103" s="43" t="str">
        <f t="shared" si="86"/>
        <v>Ja</v>
      </c>
      <c r="DH103" s="43" t="str">
        <f t="shared" si="86"/>
        <v>Ja</v>
      </c>
      <c r="DI103" s="43" t="str">
        <f t="shared" si="86"/>
        <v>Ja</v>
      </c>
      <c r="DJ103" s="43" t="str">
        <f t="shared" si="86"/>
        <v>Ja</v>
      </c>
      <c r="DK103" s="43" t="str">
        <f t="shared" si="86"/>
        <v>Optie</v>
      </c>
      <c r="DL103" s="43" t="str">
        <f t="shared" si="86"/>
        <v>Optie</v>
      </c>
      <c r="DM103" s="43" t="str">
        <f t="shared" si="86"/>
        <v>Optie</v>
      </c>
      <c r="DN103" s="43" t="str">
        <f t="shared" si="86"/>
        <v>Optie</v>
      </c>
      <c r="DO103" s="43" t="str">
        <f t="shared" si="87"/>
        <v>Nee</v>
      </c>
      <c r="DP103" s="43" t="str">
        <f t="shared" si="87"/>
        <v>Optie</v>
      </c>
      <c r="DQ103" s="43" t="str">
        <f t="shared" si="87"/>
        <v>Ja</v>
      </c>
      <c r="DR103" s="43" t="str">
        <f t="shared" si="87"/>
        <v>Ja</v>
      </c>
      <c r="DS103" s="43" t="str">
        <f t="shared" si="87"/>
        <v>Ja</v>
      </c>
      <c r="DT103" s="43" t="str">
        <f t="shared" si="87"/>
        <v>Ja</v>
      </c>
      <c r="DU103" s="43" t="str">
        <f t="shared" si="87"/>
        <v>Optie</v>
      </c>
      <c r="DV103" s="43" t="str">
        <f t="shared" si="87"/>
        <v>Ja</v>
      </c>
      <c r="DW103" s="43" t="str">
        <f t="shared" si="87"/>
        <v>Ja</v>
      </c>
      <c r="DX103" s="43" t="str">
        <f t="shared" si="87"/>
        <v>Ja</v>
      </c>
      <c r="DY103" s="43" t="str">
        <f t="shared" si="88"/>
        <v>Ja</v>
      </c>
      <c r="DZ103" s="43" t="str">
        <f t="shared" si="88"/>
        <v>Ja</v>
      </c>
      <c r="EA103" s="43" t="str">
        <f t="shared" si="88"/>
        <v>Ja</v>
      </c>
      <c r="EB103" s="43" t="str">
        <f t="shared" si="88"/>
        <v>Ja</v>
      </c>
      <c r="EC103" s="43" t="str">
        <f t="shared" si="88"/>
        <v>Ja</v>
      </c>
      <c r="ED103" s="43" t="str">
        <f t="shared" si="88"/>
        <v>Nee</v>
      </c>
    </row>
    <row r="104" spans="1:134" x14ac:dyDescent="0.3">
      <c r="A104" s="43"/>
      <c r="B104" s="47" t="s">
        <v>741</v>
      </c>
      <c r="C104" s="47" t="s">
        <v>502</v>
      </c>
      <c r="D104" s="43" t="s">
        <v>337</v>
      </c>
      <c r="E104" s="45" t="s">
        <v>330</v>
      </c>
      <c r="F104" s="43" t="s">
        <v>337</v>
      </c>
      <c r="G104" s="43" t="s">
        <v>495</v>
      </c>
      <c r="H104" s="43" t="s">
        <v>497</v>
      </c>
      <c r="I104" s="119" t="s">
        <v>498</v>
      </c>
      <c r="J104" s="119" t="s">
        <v>832</v>
      </c>
      <c r="K104" s="119" t="s">
        <v>845</v>
      </c>
      <c r="L104" s="50">
        <v>19</v>
      </c>
      <c r="M104" s="119"/>
      <c r="N104" s="119"/>
      <c r="O104" s="119"/>
      <c r="P104" s="129" t="s">
        <v>507</v>
      </c>
      <c r="Q104" s="43" t="str">
        <f t="shared" ref="Q104:Z109" si="89">IF((VLOOKUP($F104,$O$11:$AK$16,Q$10,FALSE))="Ja","Ja",IF((VLOOKUP($E104,$O$17:$AK$23,Q$10,FALSE))="Ja","Ja",IF((VLOOKUP($F104,$O$11:$AK$16,Q$10,FALSE))="Optie","Optie",IF((VLOOKUP($E104,$O$17:$AK$23,Q$10,FALSE))="Optie","Optie",IF((VLOOKUP($F104,$O$11:$AK$16,Q$10,FALSE))="Nee","Nee",IF((VLOOKUP($E104,$O$17:$AK$23,Q$10,FALSE))= "Nee","Nee",IF((VLOOKUP($F104,$O$11:$AK$16,Q$10,FALSE))="Nvt","Nvt",IF((VLOOKUP($E104,$O$17:$AK$23,Q$10,FALSE))="Nvt","Nvt","Fout"))))))))</f>
        <v>Ja</v>
      </c>
      <c r="R104" s="43" t="str">
        <f t="shared" si="89"/>
        <v>Ja</v>
      </c>
      <c r="S104" s="43" t="str">
        <f t="shared" si="89"/>
        <v>Optie</v>
      </c>
      <c r="T104" s="43" t="str">
        <f t="shared" si="89"/>
        <v>Ja</v>
      </c>
      <c r="U104" s="43" t="str">
        <f t="shared" si="89"/>
        <v>Ja</v>
      </c>
      <c r="V104" s="43" t="str">
        <f t="shared" si="89"/>
        <v>Ja</v>
      </c>
      <c r="W104" s="43" t="str">
        <f t="shared" si="89"/>
        <v>Nee</v>
      </c>
      <c r="X104" s="43" t="str">
        <f t="shared" si="89"/>
        <v>Ja</v>
      </c>
      <c r="Y104" s="43" t="str">
        <f t="shared" si="89"/>
        <v>Nee</v>
      </c>
      <c r="Z104" s="43" t="str">
        <f t="shared" si="89"/>
        <v>Nee</v>
      </c>
      <c r="AA104" s="43" t="str">
        <f t="shared" ref="AA104:AK109" si="90">IF((VLOOKUP($F104,$O$11:$AK$16,AA$10,FALSE))="Ja","Ja",IF((VLOOKUP($E104,$O$17:$AK$23,AA$10,FALSE))="Ja","Ja",IF((VLOOKUP($F104,$O$11:$AK$16,AA$10,FALSE))="Optie","Optie",IF((VLOOKUP($E104,$O$17:$AK$23,AA$10,FALSE))="Optie","Optie",IF((VLOOKUP($F104,$O$11:$AK$16,AA$10,FALSE))="Nee","Nee",IF((VLOOKUP($E104,$O$17:$AK$23,AA$10,FALSE))= "Nee","Nee",IF((VLOOKUP($F104,$O$11:$AK$16,AA$10,FALSE))="Nvt","Nvt",IF((VLOOKUP($E104,$O$17:$AK$23,AA$10,FALSE))="Nvt","Nvt","Fout"))))))))</f>
        <v>Optie</v>
      </c>
      <c r="AB104" s="43" t="str">
        <f t="shared" si="90"/>
        <v>Ja</v>
      </c>
      <c r="AC104" s="43" t="str">
        <f t="shared" si="90"/>
        <v>Ja</v>
      </c>
      <c r="AD104" s="43" t="str">
        <f t="shared" si="90"/>
        <v>Nee</v>
      </c>
      <c r="AE104" s="43" t="str">
        <f t="shared" si="90"/>
        <v>Ja</v>
      </c>
      <c r="AF104" s="43" t="str">
        <f t="shared" si="90"/>
        <v>Ja</v>
      </c>
      <c r="AG104" s="43" t="str">
        <f t="shared" si="90"/>
        <v>Optie</v>
      </c>
      <c r="AH104" s="43" t="str">
        <f t="shared" si="90"/>
        <v>Ja</v>
      </c>
      <c r="AI104" s="43" t="str">
        <f t="shared" si="90"/>
        <v>Ja</v>
      </c>
      <c r="AJ104" s="43" t="str">
        <f t="shared" si="90"/>
        <v>Nvt</v>
      </c>
      <c r="AK104" s="43" t="str">
        <f t="shared" si="90"/>
        <v>Nvt</v>
      </c>
      <c r="AL104" s="129" t="s">
        <v>878</v>
      </c>
      <c r="AM104" s="43" t="str">
        <f t="shared" ref="AM104:AV109" si="91">IF((VLOOKUP($D104,$O$24:$ED$33,AM$10,FALSE))="Ja","Ja",IF((VLOOKUP($E104,$O$17:$ED$23,AM$10,FALSE))="Ja","Ja",IF((VLOOKUP($D104,$O$24:$ED$33,AM$10,FALSE))="Optie","Optie",IF((VLOOKUP($E104,$O$17:$ED$23,AM$10,FALSE))="Optie","Optie",IF((VLOOKUP($D104,$O$24:$ED$33,AM$10,FALSE))="Nee","Nee",IF((VLOOKUP($E104,$O$17:$ED$23,AM$10,FALSE))= "Nee","Nee",IF((VLOOKUP($D104,$O$24:$ED$33,AM$10,FALSE))="Nvt","Nvt",IF((VLOOKUP($E104,$O$17:$ED$23,AM$10,FALSE))="Nvt","Nvt","Fout"))))))))</f>
        <v>Ja</v>
      </c>
      <c r="AN104" s="43" t="str">
        <f t="shared" si="91"/>
        <v>Ja</v>
      </c>
      <c r="AO104" s="43" t="str">
        <f t="shared" si="91"/>
        <v>Optie</v>
      </c>
      <c r="AP104" s="43" t="str">
        <f t="shared" si="91"/>
        <v>Ja</v>
      </c>
      <c r="AQ104" s="43" t="str">
        <f t="shared" si="91"/>
        <v>Ja</v>
      </c>
      <c r="AR104" s="43" t="str">
        <f t="shared" si="91"/>
        <v>Ja</v>
      </c>
      <c r="AS104" s="43" t="str">
        <f t="shared" si="91"/>
        <v>Nee</v>
      </c>
      <c r="AT104" s="43" t="str">
        <f t="shared" si="91"/>
        <v>Ja</v>
      </c>
      <c r="AU104" s="43" t="str">
        <f t="shared" si="91"/>
        <v>Nee</v>
      </c>
      <c r="AV104" s="43" t="str">
        <f t="shared" si="91"/>
        <v>Nee</v>
      </c>
      <c r="AW104" s="43" t="str">
        <f t="shared" ref="AW104:BF109" si="92">IF((VLOOKUP($D104,$O$24:$ED$33,AW$10,FALSE))="Ja","Ja",IF((VLOOKUP($E104,$O$17:$ED$23,AW$10,FALSE))="Ja","Ja",IF((VLOOKUP($D104,$O$24:$ED$33,AW$10,FALSE))="Optie","Optie",IF((VLOOKUP($E104,$O$17:$ED$23,AW$10,FALSE))="Optie","Optie",IF((VLOOKUP($D104,$O$24:$ED$33,AW$10,FALSE))="Nee","Nee",IF((VLOOKUP($E104,$O$17:$ED$23,AW$10,FALSE))= "Nee","Nee",IF((VLOOKUP($D104,$O$24:$ED$33,AW$10,FALSE))="Nvt","Nvt",IF((VLOOKUP($E104,$O$17:$ED$23,AW$10,FALSE))="Nvt","Nvt","Fout"))))))))</f>
        <v>Ja</v>
      </c>
      <c r="AX104" s="43" t="str">
        <f t="shared" si="92"/>
        <v>Ja</v>
      </c>
      <c r="AY104" s="43" t="str">
        <f t="shared" si="92"/>
        <v>Ja</v>
      </c>
      <c r="AZ104" s="43" t="str">
        <f t="shared" si="92"/>
        <v>Ja</v>
      </c>
      <c r="BA104" s="43" t="str">
        <f t="shared" si="92"/>
        <v>Ja</v>
      </c>
      <c r="BB104" s="43" t="str">
        <f t="shared" si="92"/>
        <v>Nee</v>
      </c>
      <c r="BC104" s="43" t="str">
        <f t="shared" si="92"/>
        <v>Ja</v>
      </c>
      <c r="BD104" s="43" t="str">
        <f t="shared" si="92"/>
        <v>Optie</v>
      </c>
      <c r="BE104" s="43" t="str">
        <f t="shared" si="92"/>
        <v>Ja</v>
      </c>
      <c r="BF104" s="43" t="str">
        <f t="shared" si="92"/>
        <v>Ja</v>
      </c>
      <c r="BG104" s="43" t="str">
        <f t="shared" ref="BG104:BP109" si="93">IF((VLOOKUP($D104,$O$24:$ED$33,BG$10,FALSE))="Ja","Ja",IF((VLOOKUP($E104,$O$17:$ED$23,BG$10,FALSE))="Ja","Ja",IF((VLOOKUP($D104,$O$24:$ED$33,BG$10,FALSE))="Optie","Optie",IF((VLOOKUP($E104,$O$17:$ED$23,BG$10,FALSE))="Optie","Optie",IF((VLOOKUP($D104,$O$24:$ED$33,BG$10,FALSE))="Nee","Nee",IF((VLOOKUP($E104,$O$17:$ED$23,BG$10,FALSE))= "Nee","Nee",IF((VLOOKUP($D104,$O$24:$ED$33,BG$10,FALSE))="Nvt","Nvt",IF((VLOOKUP($E104,$O$17:$ED$23,BG$10,FALSE))="Nvt","Nvt","Fout"))))))))</f>
        <v>Nee</v>
      </c>
      <c r="BH104" s="43" t="str">
        <f t="shared" si="93"/>
        <v>Ja</v>
      </c>
      <c r="BI104" s="43" t="str">
        <f t="shared" si="93"/>
        <v>Nee</v>
      </c>
      <c r="BJ104" s="43" t="str">
        <f t="shared" si="93"/>
        <v>Nvt</v>
      </c>
      <c r="BK104" s="43" t="str">
        <f t="shared" si="93"/>
        <v>Nvt</v>
      </c>
      <c r="BL104" s="43" t="str">
        <f t="shared" si="93"/>
        <v>Nvt</v>
      </c>
      <c r="BM104" s="43" t="str">
        <f t="shared" si="93"/>
        <v>Nvt</v>
      </c>
      <c r="BN104" s="43" t="str">
        <f t="shared" si="93"/>
        <v>Nvt</v>
      </c>
      <c r="BO104" s="43" t="str">
        <f t="shared" si="93"/>
        <v>Nvt</v>
      </c>
      <c r="BP104" s="43" t="str">
        <f t="shared" si="93"/>
        <v>Nvt</v>
      </c>
      <c r="BQ104" s="43" t="str">
        <f t="shared" ref="BQ104:BZ109" si="94">IF((VLOOKUP($D104,$O$24:$ED$33,BQ$10,FALSE))="Ja","Ja",IF((VLOOKUP($E104,$O$17:$ED$23,BQ$10,FALSE))="Ja","Ja",IF((VLOOKUP($D104,$O$24:$ED$33,BQ$10,FALSE))="Optie","Optie",IF((VLOOKUP($E104,$O$17:$ED$23,BQ$10,FALSE))="Optie","Optie",IF((VLOOKUP($D104,$O$24:$ED$33,BQ$10,FALSE))="Nee","Nee",IF((VLOOKUP($E104,$O$17:$ED$23,BQ$10,FALSE))= "Nee","Nee",IF((VLOOKUP($D104,$O$24:$ED$33,BQ$10,FALSE))="Nvt","Nvt",IF((VLOOKUP($E104,$O$17:$ED$23,BQ$10,FALSE))="Nvt","Nvt","Fout"))))))))</f>
        <v>Nvt</v>
      </c>
      <c r="BR104" s="43" t="str">
        <f t="shared" si="94"/>
        <v>Nvt</v>
      </c>
      <c r="BS104" s="43" t="str">
        <f t="shared" si="94"/>
        <v>Nvt</v>
      </c>
      <c r="BT104" s="43" t="str">
        <f t="shared" si="94"/>
        <v>Nvt</v>
      </c>
      <c r="BU104" s="43" t="str">
        <f t="shared" si="94"/>
        <v>Nvt</v>
      </c>
      <c r="BV104" s="43" t="str">
        <f t="shared" si="94"/>
        <v>Nvt</v>
      </c>
      <c r="BW104" s="43" t="str">
        <f t="shared" si="94"/>
        <v>Nvt</v>
      </c>
      <c r="BX104" s="43" t="str">
        <f t="shared" si="94"/>
        <v>Nvt</v>
      </c>
      <c r="BY104" s="43" t="str">
        <f t="shared" si="94"/>
        <v>Nvt</v>
      </c>
      <c r="BZ104" s="43" t="str">
        <f t="shared" si="94"/>
        <v>Nvt</v>
      </c>
      <c r="CA104" s="43" t="str">
        <f t="shared" ref="CA104:CJ109" si="95">IF((VLOOKUP($D104,$O$24:$ED$33,CA$10,FALSE))="Ja","Ja",IF((VLOOKUP($E104,$O$17:$ED$23,CA$10,FALSE))="Ja","Ja",IF((VLOOKUP($D104,$O$24:$ED$33,CA$10,FALSE))="Optie","Optie",IF((VLOOKUP($E104,$O$17:$ED$23,CA$10,FALSE))="Optie","Optie",IF((VLOOKUP($D104,$O$24:$ED$33,CA$10,FALSE))="Nee","Nee",IF((VLOOKUP($E104,$O$17:$ED$23,CA$10,FALSE))= "Nee","Nee",IF((VLOOKUP($D104,$O$24:$ED$33,CA$10,FALSE))="Nvt","Nvt",IF((VLOOKUP($E104,$O$17:$ED$23,CA$10,FALSE))="Nvt","Nvt","Fout"))))))))</f>
        <v>Nvt</v>
      </c>
      <c r="CB104" s="43" t="str">
        <f t="shared" si="95"/>
        <v>Ja</v>
      </c>
      <c r="CC104" s="43" t="str">
        <f t="shared" si="95"/>
        <v>Ja</v>
      </c>
      <c r="CD104" s="43" t="str">
        <f t="shared" si="95"/>
        <v>Ja</v>
      </c>
      <c r="CE104" s="43" t="str">
        <f t="shared" si="95"/>
        <v>Nee</v>
      </c>
      <c r="CF104" s="43" t="str">
        <f t="shared" si="95"/>
        <v>Nvt</v>
      </c>
      <c r="CG104" s="43" t="str">
        <f t="shared" si="95"/>
        <v>Nvt</v>
      </c>
      <c r="CH104" s="43" t="str">
        <f t="shared" si="95"/>
        <v>Nvt</v>
      </c>
      <c r="CI104" s="43" t="str">
        <f t="shared" si="95"/>
        <v>Nvt</v>
      </c>
      <c r="CJ104" s="43" t="str">
        <f t="shared" si="95"/>
        <v>Nvt</v>
      </c>
      <c r="CK104" s="43" t="str">
        <f t="shared" ref="CK104:CT109" si="96">IF((VLOOKUP($D104,$O$24:$ED$33,CK$10,FALSE))="Ja","Ja",IF((VLOOKUP($E104,$O$17:$ED$23,CK$10,FALSE))="Ja","Ja",IF((VLOOKUP($D104,$O$24:$ED$33,CK$10,FALSE))="Optie","Optie",IF((VLOOKUP($E104,$O$17:$ED$23,CK$10,FALSE))="Optie","Optie",IF((VLOOKUP($D104,$O$24:$ED$33,CK$10,FALSE))="Nee","Nee",IF((VLOOKUP($E104,$O$17:$ED$23,CK$10,FALSE))= "Nee","Nee",IF((VLOOKUP($D104,$O$24:$ED$33,CK$10,FALSE))="Nvt","Nvt",IF((VLOOKUP($E104,$O$17:$ED$23,CK$10,FALSE))="Nvt","Nvt","Fout"))))))))</f>
        <v>Nee</v>
      </c>
      <c r="CL104" s="43" t="str">
        <f t="shared" si="96"/>
        <v>Nvt</v>
      </c>
      <c r="CM104" s="43" t="str">
        <f t="shared" si="96"/>
        <v>Nee</v>
      </c>
      <c r="CN104" s="43" t="str">
        <f t="shared" si="96"/>
        <v>Nvt</v>
      </c>
      <c r="CO104" s="43" t="str">
        <f t="shared" si="96"/>
        <v>Nee</v>
      </c>
      <c r="CP104" s="43" t="str">
        <f t="shared" si="96"/>
        <v>Nee</v>
      </c>
      <c r="CQ104" s="43" t="str">
        <f t="shared" si="96"/>
        <v>Nvt</v>
      </c>
      <c r="CR104" s="43" t="str">
        <f t="shared" si="96"/>
        <v>Nvt</v>
      </c>
      <c r="CS104" s="43" t="str">
        <f t="shared" si="96"/>
        <v>Nvt</v>
      </c>
      <c r="CT104" s="43" t="str">
        <f t="shared" si="96"/>
        <v>Nvt</v>
      </c>
      <c r="CU104" s="43" t="str">
        <f t="shared" ref="CU104:DD109" si="97">IF((VLOOKUP($D104,$O$24:$ED$33,CU$10,FALSE))="Ja","Ja",IF((VLOOKUP($E104,$O$17:$ED$23,CU$10,FALSE))="Ja","Ja",IF((VLOOKUP($D104,$O$24:$ED$33,CU$10,FALSE))="Optie","Optie",IF((VLOOKUP($E104,$O$17:$ED$23,CU$10,FALSE))="Optie","Optie",IF((VLOOKUP($D104,$O$24:$ED$33,CU$10,FALSE))="Nee","Nee",IF((VLOOKUP($E104,$O$17:$ED$23,CU$10,FALSE))= "Nee","Nee",IF((VLOOKUP($D104,$O$24:$ED$33,CU$10,FALSE))="Nvt","Nvt",IF((VLOOKUP($E104,$O$17:$ED$23,CU$10,FALSE))="Nvt","Nvt","Fout"))))))))</f>
        <v>Nee</v>
      </c>
      <c r="CV104" s="43" t="str">
        <f t="shared" si="97"/>
        <v>Nvt</v>
      </c>
      <c r="CW104" s="43" t="str">
        <f t="shared" si="97"/>
        <v>Nvt</v>
      </c>
      <c r="CX104" s="43" t="str">
        <f t="shared" si="97"/>
        <v>Nvt</v>
      </c>
      <c r="CY104" s="43" t="str">
        <f t="shared" si="97"/>
        <v>Nvt</v>
      </c>
      <c r="CZ104" s="43" t="str">
        <f t="shared" si="97"/>
        <v>Nvt</v>
      </c>
      <c r="DA104" s="43" t="str">
        <f t="shared" si="97"/>
        <v>Nvt</v>
      </c>
      <c r="DB104" s="43" t="str">
        <f t="shared" si="97"/>
        <v>Nee</v>
      </c>
      <c r="DC104" s="43" t="str">
        <f t="shared" si="97"/>
        <v>Nvt</v>
      </c>
      <c r="DD104" s="43" t="str">
        <f t="shared" si="97"/>
        <v>Nvt</v>
      </c>
      <c r="DE104" s="43" t="str">
        <f t="shared" ref="DE104:DN109" si="98">IF((VLOOKUP($D104,$O$24:$ED$33,DE$10,FALSE))="Ja","Ja",IF((VLOOKUP($E104,$O$17:$ED$23,DE$10,FALSE))="Ja","Ja",IF((VLOOKUP($D104,$O$24:$ED$33,DE$10,FALSE))="Optie","Optie",IF((VLOOKUP($E104,$O$17:$ED$23,DE$10,FALSE))="Optie","Optie",IF((VLOOKUP($D104,$O$24:$ED$33,DE$10,FALSE))="Nee","Nee",IF((VLOOKUP($E104,$O$17:$ED$23,DE$10,FALSE))= "Nee","Nee",IF((VLOOKUP($D104,$O$24:$ED$33,DE$10,FALSE))="Nvt","Nvt",IF((VLOOKUP($E104,$O$17:$ED$23,DE$10,FALSE))="Nvt","Nvt","Fout"))))))))</f>
        <v>Nvt</v>
      </c>
      <c r="DF104" s="43" t="str">
        <f t="shared" si="98"/>
        <v>Ja</v>
      </c>
      <c r="DG104" s="43" t="str">
        <f t="shared" si="98"/>
        <v>Ja</v>
      </c>
      <c r="DH104" s="43" t="str">
        <f t="shared" si="98"/>
        <v>Ja</v>
      </c>
      <c r="DI104" s="43" t="str">
        <f t="shared" si="98"/>
        <v>Ja</v>
      </c>
      <c r="DJ104" s="43" t="str">
        <f t="shared" si="98"/>
        <v>Ja</v>
      </c>
      <c r="DK104" s="43" t="str">
        <f t="shared" si="98"/>
        <v>Optie</v>
      </c>
      <c r="DL104" s="43" t="str">
        <f t="shared" si="98"/>
        <v>Optie</v>
      </c>
      <c r="DM104" s="43" t="str">
        <f t="shared" si="98"/>
        <v>Optie</v>
      </c>
      <c r="DN104" s="43" t="str">
        <f t="shared" si="98"/>
        <v>Optie</v>
      </c>
      <c r="DO104" s="43" t="str">
        <f t="shared" ref="DO104:DX109" si="99">IF((VLOOKUP($D104,$O$24:$ED$33,DO$10,FALSE))="Ja","Ja",IF((VLOOKUP($E104,$O$17:$ED$23,DO$10,FALSE))="Ja","Ja",IF((VLOOKUP($D104,$O$24:$ED$33,DO$10,FALSE))="Optie","Optie",IF((VLOOKUP($E104,$O$17:$ED$23,DO$10,FALSE))="Optie","Optie",IF((VLOOKUP($D104,$O$24:$ED$33,DO$10,FALSE))="Nee","Nee",IF((VLOOKUP($E104,$O$17:$ED$23,DO$10,FALSE))= "Nee","Nee",IF((VLOOKUP($D104,$O$24:$ED$33,DO$10,FALSE))="Nvt","Nvt",IF((VLOOKUP($E104,$O$17:$ED$23,DO$10,FALSE))="Nvt","Nvt","Fout"))))))))</f>
        <v>Nee</v>
      </c>
      <c r="DP104" s="43" t="str">
        <f t="shared" si="99"/>
        <v>Optie</v>
      </c>
      <c r="DQ104" s="43" t="str">
        <f t="shared" si="99"/>
        <v>Ja</v>
      </c>
      <c r="DR104" s="43" t="str">
        <f t="shared" si="99"/>
        <v>Ja</v>
      </c>
      <c r="DS104" s="43" t="str">
        <f t="shared" si="99"/>
        <v>Ja</v>
      </c>
      <c r="DT104" s="43" t="str">
        <f t="shared" si="99"/>
        <v>Ja</v>
      </c>
      <c r="DU104" s="43" t="str">
        <f t="shared" si="99"/>
        <v>Optie</v>
      </c>
      <c r="DV104" s="43" t="str">
        <f t="shared" si="99"/>
        <v>Ja</v>
      </c>
      <c r="DW104" s="43" t="str">
        <f t="shared" si="99"/>
        <v>Ja</v>
      </c>
      <c r="DX104" s="43" t="str">
        <f t="shared" si="99"/>
        <v>Ja</v>
      </c>
      <c r="DY104" s="43" t="str">
        <f t="shared" ref="DY104:ED109" si="100">IF((VLOOKUP($D104,$O$24:$ED$33,DY$10,FALSE))="Ja","Ja",IF((VLOOKUP($E104,$O$17:$ED$23,DY$10,FALSE))="Ja","Ja",IF((VLOOKUP($D104,$O$24:$ED$33,DY$10,FALSE))="Optie","Optie",IF((VLOOKUP($E104,$O$17:$ED$23,DY$10,FALSE))="Optie","Optie",IF((VLOOKUP($D104,$O$24:$ED$33,DY$10,FALSE))="Nee","Nee",IF((VLOOKUP($E104,$O$17:$ED$23,DY$10,FALSE))= "Nee","Nee",IF((VLOOKUP($D104,$O$24:$ED$33,DY$10,FALSE))="Nvt","Nvt",IF((VLOOKUP($E104,$O$17:$ED$23,DY$10,FALSE))="Nvt","Nvt","Fout"))))))))</f>
        <v>Ja</v>
      </c>
      <c r="DZ104" s="43" t="str">
        <f t="shared" si="100"/>
        <v>Ja</v>
      </c>
      <c r="EA104" s="43" t="str">
        <f t="shared" si="100"/>
        <v>Ja</v>
      </c>
      <c r="EB104" s="43" t="str">
        <f t="shared" si="100"/>
        <v>Ja</v>
      </c>
      <c r="EC104" s="43" t="str">
        <f t="shared" si="100"/>
        <v>Ja</v>
      </c>
      <c r="ED104" s="43" t="str">
        <f t="shared" si="100"/>
        <v>Nee</v>
      </c>
    </row>
    <row r="105" spans="1:134" x14ac:dyDescent="0.3">
      <c r="A105" s="43"/>
      <c r="B105" s="47" t="s">
        <v>741</v>
      </c>
      <c r="C105" s="47" t="s">
        <v>502</v>
      </c>
      <c r="D105" s="43" t="s">
        <v>337</v>
      </c>
      <c r="E105" s="45" t="s">
        <v>337</v>
      </c>
      <c r="F105" s="43" t="s">
        <v>337</v>
      </c>
      <c r="G105" s="43" t="s">
        <v>495</v>
      </c>
      <c r="H105" s="43" t="s">
        <v>497</v>
      </c>
      <c r="I105" s="119" t="s">
        <v>498</v>
      </c>
      <c r="J105" s="119" t="s">
        <v>834</v>
      </c>
      <c r="K105" s="119" t="s">
        <v>846</v>
      </c>
      <c r="L105" s="50">
        <v>27</v>
      </c>
      <c r="M105" s="119"/>
      <c r="N105" s="119"/>
      <c r="O105" s="119"/>
      <c r="P105" s="129" t="s">
        <v>507</v>
      </c>
      <c r="Q105" s="43" t="str">
        <f t="shared" si="89"/>
        <v>Ja</v>
      </c>
      <c r="R105" s="43" t="str">
        <f t="shared" si="89"/>
        <v>Ja</v>
      </c>
      <c r="S105" s="43" t="str">
        <f t="shared" si="89"/>
        <v>Optie</v>
      </c>
      <c r="T105" s="43" t="str">
        <f t="shared" si="89"/>
        <v>Ja</v>
      </c>
      <c r="U105" s="43" t="str">
        <f t="shared" si="89"/>
        <v>Ja</v>
      </c>
      <c r="V105" s="43" t="str">
        <f t="shared" si="89"/>
        <v>Ja</v>
      </c>
      <c r="W105" s="43" t="str">
        <f t="shared" si="89"/>
        <v>Nee</v>
      </c>
      <c r="X105" s="43" t="str">
        <f t="shared" si="89"/>
        <v>Ja</v>
      </c>
      <c r="Y105" s="43" t="str">
        <f t="shared" si="89"/>
        <v>Nee</v>
      </c>
      <c r="Z105" s="43" t="str">
        <f t="shared" si="89"/>
        <v>Nee</v>
      </c>
      <c r="AA105" s="43" t="str">
        <f t="shared" si="90"/>
        <v>Optie</v>
      </c>
      <c r="AB105" s="43" t="str">
        <f t="shared" si="90"/>
        <v>Ja</v>
      </c>
      <c r="AC105" s="43" t="str">
        <f t="shared" si="90"/>
        <v>Ja</v>
      </c>
      <c r="AD105" s="43" t="str">
        <f t="shared" si="90"/>
        <v>Nee</v>
      </c>
      <c r="AE105" s="43" t="str">
        <f t="shared" si="90"/>
        <v>Ja</v>
      </c>
      <c r="AF105" s="43" t="str">
        <f t="shared" si="90"/>
        <v>Ja</v>
      </c>
      <c r="AG105" s="43" t="str">
        <f t="shared" si="90"/>
        <v>Optie</v>
      </c>
      <c r="AH105" s="43" t="str">
        <f t="shared" si="90"/>
        <v>Ja</v>
      </c>
      <c r="AI105" s="43" t="str">
        <f t="shared" si="90"/>
        <v>Ja</v>
      </c>
      <c r="AJ105" s="43" t="str">
        <f t="shared" si="90"/>
        <v>Nvt</v>
      </c>
      <c r="AK105" s="43" t="str">
        <f t="shared" si="90"/>
        <v>Nvt</v>
      </c>
      <c r="AL105" s="129" t="s">
        <v>878</v>
      </c>
      <c r="AM105" s="43" t="str">
        <f t="shared" si="91"/>
        <v>Ja</v>
      </c>
      <c r="AN105" s="43" t="str">
        <f t="shared" si="91"/>
        <v>Ja</v>
      </c>
      <c r="AO105" s="43" t="str">
        <f t="shared" si="91"/>
        <v>Optie</v>
      </c>
      <c r="AP105" s="43" t="str">
        <f t="shared" si="91"/>
        <v>Ja</v>
      </c>
      <c r="AQ105" s="43" t="str">
        <f t="shared" si="91"/>
        <v>Ja</v>
      </c>
      <c r="AR105" s="43" t="str">
        <f t="shared" si="91"/>
        <v>Ja</v>
      </c>
      <c r="AS105" s="43" t="str">
        <f t="shared" si="91"/>
        <v>Nee</v>
      </c>
      <c r="AT105" s="43" t="str">
        <f t="shared" si="91"/>
        <v>Ja</v>
      </c>
      <c r="AU105" s="43" t="str">
        <f t="shared" si="91"/>
        <v>Nee</v>
      </c>
      <c r="AV105" s="43" t="str">
        <f t="shared" si="91"/>
        <v>Nee</v>
      </c>
      <c r="AW105" s="43" t="str">
        <f t="shared" si="92"/>
        <v>Ja</v>
      </c>
      <c r="AX105" s="43" t="str">
        <f t="shared" si="92"/>
        <v>Ja</v>
      </c>
      <c r="AY105" s="43" t="str">
        <f t="shared" si="92"/>
        <v>Ja</v>
      </c>
      <c r="AZ105" s="43" t="str">
        <f t="shared" si="92"/>
        <v>Ja</v>
      </c>
      <c r="BA105" s="43" t="str">
        <f t="shared" si="92"/>
        <v>Ja</v>
      </c>
      <c r="BB105" s="43" t="str">
        <f t="shared" si="92"/>
        <v>Nee</v>
      </c>
      <c r="BC105" s="43" t="str">
        <f t="shared" si="92"/>
        <v>Ja</v>
      </c>
      <c r="BD105" s="43" t="str">
        <f t="shared" si="92"/>
        <v>Optie</v>
      </c>
      <c r="BE105" s="43" t="str">
        <f t="shared" si="92"/>
        <v>Ja</v>
      </c>
      <c r="BF105" s="43" t="str">
        <f t="shared" si="92"/>
        <v>Ja</v>
      </c>
      <c r="BG105" s="43" t="str">
        <f t="shared" si="93"/>
        <v>Nee</v>
      </c>
      <c r="BH105" s="43" t="str">
        <f t="shared" si="93"/>
        <v>Ja</v>
      </c>
      <c r="BI105" s="43" t="str">
        <f t="shared" si="93"/>
        <v>Nee</v>
      </c>
      <c r="BJ105" s="43" t="str">
        <f t="shared" si="93"/>
        <v>Nvt</v>
      </c>
      <c r="BK105" s="43" t="str">
        <f t="shared" si="93"/>
        <v>Nvt</v>
      </c>
      <c r="BL105" s="43" t="str">
        <f t="shared" si="93"/>
        <v>Nvt</v>
      </c>
      <c r="BM105" s="43" t="str">
        <f t="shared" si="93"/>
        <v>Nvt</v>
      </c>
      <c r="BN105" s="43" t="str">
        <f t="shared" si="93"/>
        <v>Nvt</v>
      </c>
      <c r="BO105" s="43" t="str">
        <f t="shared" si="93"/>
        <v>Nvt</v>
      </c>
      <c r="BP105" s="43" t="str">
        <f t="shared" si="93"/>
        <v>Nvt</v>
      </c>
      <c r="BQ105" s="43" t="str">
        <f t="shared" si="94"/>
        <v>Nvt</v>
      </c>
      <c r="BR105" s="43" t="str">
        <f t="shared" si="94"/>
        <v>Nvt</v>
      </c>
      <c r="BS105" s="43" t="str">
        <f t="shared" si="94"/>
        <v>Nvt</v>
      </c>
      <c r="BT105" s="43" t="str">
        <f t="shared" si="94"/>
        <v>Nvt</v>
      </c>
      <c r="BU105" s="43" t="str">
        <f t="shared" si="94"/>
        <v>Nvt</v>
      </c>
      <c r="BV105" s="43" t="str">
        <f t="shared" si="94"/>
        <v>Nvt</v>
      </c>
      <c r="BW105" s="43" t="str">
        <f t="shared" si="94"/>
        <v>Nvt</v>
      </c>
      <c r="BX105" s="43" t="str">
        <f t="shared" si="94"/>
        <v>Nvt</v>
      </c>
      <c r="BY105" s="43" t="str">
        <f t="shared" si="94"/>
        <v>Nvt</v>
      </c>
      <c r="BZ105" s="43" t="str">
        <f t="shared" si="94"/>
        <v>Nvt</v>
      </c>
      <c r="CA105" s="43" t="str">
        <f t="shared" si="95"/>
        <v>Nvt</v>
      </c>
      <c r="CB105" s="43" t="str">
        <f t="shared" si="95"/>
        <v>Ja</v>
      </c>
      <c r="CC105" s="43" t="str">
        <f t="shared" si="95"/>
        <v>Ja</v>
      </c>
      <c r="CD105" s="43" t="str">
        <f t="shared" si="95"/>
        <v>Ja</v>
      </c>
      <c r="CE105" s="43" t="str">
        <f t="shared" si="95"/>
        <v>Nee</v>
      </c>
      <c r="CF105" s="43" t="str">
        <f t="shared" si="95"/>
        <v>Nvt</v>
      </c>
      <c r="CG105" s="43" t="str">
        <f t="shared" si="95"/>
        <v>Nvt</v>
      </c>
      <c r="CH105" s="43" t="str">
        <f t="shared" si="95"/>
        <v>Nvt</v>
      </c>
      <c r="CI105" s="43" t="str">
        <f t="shared" si="95"/>
        <v>Nvt</v>
      </c>
      <c r="CJ105" s="43" t="str">
        <f t="shared" si="95"/>
        <v>Nvt</v>
      </c>
      <c r="CK105" s="43" t="str">
        <f t="shared" si="96"/>
        <v>Nee</v>
      </c>
      <c r="CL105" s="43" t="str">
        <f t="shared" si="96"/>
        <v>Nvt</v>
      </c>
      <c r="CM105" s="43" t="str">
        <f t="shared" si="96"/>
        <v>Nee</v>
      </c>
      <c r="CN105" s="43" t="str">
        <f t="shared" si="96"/>
        <v>Nvt</v>
      </c>
      <c r="CO105" s="43" t="str">
        <f t="shared" si="96"/>
        <v>Nee</v>
      </c>
      <c r="CP105" s="43" t="str">
        <f t="shared" si="96"/>
        <v>Nee</v>
      </c>
      <c r="CQ105" s="43" t="str">
        <f t="shared" si="96"/>
        <v>Nvt</v>
      </c>
      <c r="CR105" s="43" t="str">
        <f t="shared" si="96"/>
        <v>Nvt</v>
      </c>
      <c r="CS105" s="43" t="str">
        <f t="shared" si="96"/>
        <v>Nvt</v>
      </c>
      <c r="CT105" s="43" t="str">
        <f t="shared" si="96"/>
        <v>Nvt</v>
      </c>
      <c r="CU105" s="43" t="str">
        <f t="shared" si="97"/>
        <v>Nee</v>
      </c>
      <c r="CV105" s="43" t="str">
        <f t="shared" si="97"/>
        <v>Nvt</v>
      </c>
      <c r="CW105" s="43" t="str">
        <f t="shared" si="97"/>
        <v>Nvt</v>
      </c>
      <c r="CX105" s="43" t="str">
        <f t="shared" si="97"/>
        <v>Nvt</v>
      </c>
      <c r="CY105" s="43" t="str">
        <f t="shared" si="97"/>
        <v>Nvt</v>
      </c>
      <c r="CZ105" s="43" t="str">
        <f t="shared" si="97"/>
        <v>Nvt</v>
      </c>
      <c r="DA105" s="43" t="str">
        <f t="shared" si="97"/>
        <v>Nvt</v>
      </c>
      <c r="DB105" s="43" t="str">
        <f t="shared" si="97"/>
        <v>Nee</v>
      </c>
      <c r="DC105" s="43" t="str">
        <f t="shared" si="97"/>
        <v>Nvt</v>
      </c>
      <c r="DD105" s="43" t="str">
        <f t="shared" si="97"/>
        <v>Nvt</v>
      </c>
      <c r="DE105" s="43" t="str">
        <f t="shared" si="98"/>
        <v>Nvt</v>
      </c>
      <c r="DF105" s="43" t="str">
        <f t="shared" si="98"/>
        <v>Ja</v>
      </c>
      <c r="DG105" s="43" t="str">
        <f t="shared" si="98"/>
        <v>Ja</v>
      </c>
      <c r="DH105" s="43" t="str">
        <f t="shared" si="98"/>
        <v>Ja</v>
      </c>
      <c r="DI105" s="43" t="str">
        <f t="shared" si="98"/>
        <v>Ja</v>
      </c>
      <c r="DJ105" s="43" t="str">
        <f t="shared" si="98"/>
        <v>Ja</v>
      </c>
      <c r="DK105" s="43" t="str">
        <f t="shared" si="98"/>
        <v>Optie</v>
      </c>
      <c r="DL105" s="43" t="str">
        <f t="shared" si="98"/>
        <v>Optie</v>
      </c>
      <c r="DM105" s="43" t="str">
        <f t="shared" si="98"/>
        <v>Nee</v>
      </c>
      <c r="DN105" s="43" t="str">
        <f t="shared" si="98"/>
        <v>Optie</v>
      </c>
      <c r="DO105" s="43" t="str">
        <f t="shared" si="99"/>
        <v>Nee</v>
      </c>
      <c r="DP105" s="43" t="str">
        <f t="shared" si="99"/>
        <v>Nee</v>
      </c>
      <c r="DQ105" s="43" t="str">
        <f t="shared" si="99"/>
        <v>Nvt</v>
      </c>
      <c r="DR105" s="43" t="str">
        <f t="shared" si="99"/>
        <v>Nvt</v>
      </c>
      <c r="DS105" s="43" t="str">
        <f t="shared" si="99"/>
        <v>Nvt</v>
      </c>
      <c r="DT105" s="43" t="str">
        <f t="shared" si="99"/>
        <v>Nvt</v>
      </c>
      <c r="DU105" s="43" t="str">
        <f t="shared" si="99"/>
        <v>Nvt</v>
      </c>
      <c r="DV105" s="43" t="str">
        <f t="shared" si="99"/>
        <v>Nvt</v>
      </c>
      <c r="DW105" s="43" t="str">
        <f t="shared" si="99"/>
        <v>Ja</v>
      </c>
      <c r="DX105" s="43" t="str">
        <f t="shared" si="99"/>
        <v>Ja</v>
      </c>
      <c r="DY105" s="43" t="str">
        <f t="shared" si="100"/>
        <v>Ja</v>
      </c>
      <c r="DZ105" s="43" t="str">
        <f t="shared" si="100"/>
        <v>Ja</v>
      </c>
      <c r="EA105" s="43" t="str">
        <f t="shared" si="100"/>
        <v>Ja</v>
      </c>
      <c r="EB105" s="43" t="str">
        <f t="shared" si="100"/>
        <v>Ja</v>
      </c>
      <c r="EC105" s="43" t="str">
        <f t="shared" si="100"/>
        <v>Ja</v>
      </c>
      <c r="ED105" s="43" t="str">
        <f t="shared" si="100"/>
        <v>Nee</v>
      </c>
    </row>
    <row r="106" spans="1:134" x14ac:dyDescent="0.3">
      <c r="A106" s="43"/>
      <c r="B106" s="47" t="s">
        <v>742</v>
      </c>
      <c r="C106" s="47" t="s">
        <v>329</v>
      </c>
      <c r="D106" s="43" t="s">
        <v>337</v>
      </c>
      <c r="E106" s="45" t="s">
        <v>329</v>
      </c>
      <c r="F106" s="43" t="s">
        <v>433</v>
      </c>
      <c r="G106" s="43" t="s">
        <v>495</v>
      </c>
      <c r="H106" s="43" t="s">
        <v>497</v>
      </c>
      <c r="I106" s="119" t="s">
        <v>337</v>
      </c>
      <c r="J106" s="119" t="s">
        <v>829</v>
      </c>
      <c r="K106" s="119" t="s">
        <v>844</v>
      </c>
      <c r="L106" s="50">
        <v>7</v>
      </c>
      <c r="M106" s="119"/>
      <c r="N106" s="119"/>
      <c r="O106" s="119"/>
      <c r="P106" s="129" t="s">
        <v>507</v>
      </c>
      <c r="Q106" s="43" t="str">
        <f t="shared" si="89"/>
        <v>Ja</v>
      </c>
      <c r="R106" s="43" t="str">
        <f t="shared" si="89"/>
        <v>Ja</v>
      </c>
      <c r="S106" s="43" t="str">
        <f t="shared" si="89"/>
        <v>Optie</v>
      </c>
      <c r="T106" s="43" t="str">
        <f t="shared" si="89"/>
        <v>Ja</v>
      </c>
      <c r="U106" s="43" t="str">
        <f t="shared" si="89"/>
        <v>Ja</v>
      </c>
      <c r="V106" s="43" t="str">
        <f t="shared" si="89"/>
        <v>Ja</v>
      </c>
      <c r="W106" s="43" t="str">
        <f t="shared" si="89"/>
        <v>Nee</v>
      </c>
      <c r="X106" s="43" t="str">
        <f t="shared" si="89"/>
        <v>Ja</v>
      </c>
      <c r="Y106" s="43" t="str">
        <f t="shared" si="89"/>
        <v>Nee</v>
      </c>
      <c r="Z106" s="43" t="str">
        <f t="shared" si="89"/>
        <v>Nee</v>
      </c>
      <c r="AA106" s="43" t="str">
        <f t="shared" si="90"/>
        <v>Optie</v>
      </c>
      <c r="AB106" s="43" t="str">
        <f t="shared" si="90"/>
        <v>Ja</v>
      </c>
      <c r="AC106" s="43" t="str">
        <f t="shared" si="90"/>
        <v>Ja</v>
      </c>
      <c r="AD106" s="43" t="str">
        <f t="shared" si="90"/>
        <v>Nee</v>
      </c>
      <c r="AE106" s="43" t="str">
        <f t="shared" si="90"/>
        <v>Ja</v>
      </c>
      <c r="AF106" s="43" t="str">
        <f t="shared" si="90"/>
        <v>Ja</v>
      </c>
      <c r="AG106" s="43" t="str">
        <f t="shared" si="90"/>
        <v>Optie</v>
      </c>
      <c r="AH106" s="43" t="str">
        <f t="shared" si="90"/>
        <v>Ja</v>
      </c>
      <c r="AI106" s="43" t="str">
        <f t="shared" si="90"/>
        <v>Ja</v>
      </c>
      <c r="AJ106" s="43" t="str">
        <f t="shared" si="90"/>
        <v>Nvt</v>
      </c>
      <c r="AK106" s="43" t="str">
        <f t="shared" si="90"/>
        <v>Nvt</v>
      </c>
      <c r="AL106" s="129" t="s">
        <v>878</v>
      </c>
      <c r="AM106" s="43" t="str">
        <f t="shared" si="91"/>
        <v>Ja</v>
      </c>
      <c r="AN106" s="43" t="str">
        <f t="shared" si="91"/>
        <v>Ja</v>
      </c>
      <c r="AO106" s="43" t="str">
        <f t="shared" si="91"/>
        <v>Optie</v>
      </c>
      <c r="AP106" s="43" t="str">
        <f t="shared" si="91"/>
        <v>Ja</v>
      </c>
      <c r="AQ106" s="43" t="str">
        <f t="shared" si="91"/>
        <v>Ja</v>
      </c>
      <c r="AR106" s="43" t="str">
        <f t="shared" si="91"/>
        <v>Ja</v>
      </c>
      <c r="AS106" s="43" t="str">
        <f t="shared" si="91"/>
        <v>Nee</v>
      </c>
      <c r="AT106" s="43" t="str">
        <f t="shared" si="91"/>
        <v>Ja</v>
      </c>
      <c r="AU106" s="43" t="str">
        <f t="shared" si="91"/>
        <v>Nee</v>
      </c>
      <c r="AV106" s="43" t="str">
        <f t="shared" si="91"/>
        <v>Nee</v>
      </c>
      <c r="AW106" s="43" t="str">
        <f t="shared" si="92"/>
        <v>Ja</v>
      </c>
      <c r="AX106" s="43" t="str">
        <f t="shared" si="92"/>
        <v>Ja</v>
      </c>
      <c r="AY106" s="43" t="str">
        <f t="shared" si="92"/>
        <v>Ja</v>
      </c>
      <c r="AZ106" s="43" t="str">
        <f t="shared" si="92"/>
        <v>Ja</v>
      </c>
      <c r="BA106" s="43" t="str">
        <f t="shared" si="92"/>
        <v>Ja</v>
      </c>
      <c r="BB106" s="43" t="str">
        <f t="shared" si="92"/>
        <v>Nee</v>
      </c>
      <c r="BC106" s="43" t="str">
        <f t="shared" si="92"/>
        <v>Ja</v>
      </c>
      <c r="BD106" s="43" t="str">
        <f t="shared" si="92"/>
        <v>Optie</v>
      </c>
      <c r="BE106" s="43" t="str">
        <f t="shared" si="92"/>
        <v>Ja</v>
      </c>
      <c r="BF106" s="43" t="str">
        <f t="shared" si="92"/>
        <v>Ja</v>
      </c>
      <c r="BG106" s="43" t="str">
        <f t="shared" si="93"/>
        <v>Nee</v>
      </c>
      <c r="BH106" s="43" t="str">
        <f t="shared" si="93"/>
        <v>Ja</v>
      </c>
      <c r="BI106" s="43" t="str">
        <f t="shared" si="93"/>
        <v>Nee</v>
      </c>
      <c r="BJ106" s="43" t="str">
        <f t="shared" si="93"/>
        <v>Nvt</v>
      </c>
      <c r="BK106" s="43" t="str">
        <f t="shared" si="93"/>
        <v>Nvt</v>
      </c>
      <c r="BL106" s="43" t="str">
        <f t="shared" si="93"/>
        <v>Nvt</v>
      </c>
      <c r="BM106" s="43" t="str">
        <f t="shared" si="93"/>
        <v>Nvt</v>
      </c>
      <c r="BN106" s="43" t="str">
        <f t="shared" si="93"/>
        <v>Nvt</v>
      </c>
      <c r="BO106" s="43" t="str">
        <f t="shared" si="93"/>
        <v>Nvt</v>
      </c>
      <c r="BP106" s="43" t="str">
        <f t="shared" si="93"/>
        <v>Nvt</v>
      </c>
      <c r="BQ106" s="43" t="str">
        <f t="shared" si="94"/>
        <v>Nvt</v>
      </c>
      <c r="BR106" s="43" t="str">
        <f t="shared" si="94"/>
        <v>Nvt</v>
      </c>
      <c r="BS106" s="43" t="str">
        <f t="shared" si="94"/>
        <v>Nvt</v>
      </c>
      <c r="BT106" s="43" t="str">
        <f t="shared" si="94"/>
        <v>Nvt</v>
      </c>
      <c r="BU106" s="43" t="str">
        <f t="shared" si="94"/>
        <v>Nvt</v>
      </c>
      <c r="BV106" s="43" t="str">
        <f t="shared" si="94"/>
        <v>Nvt</v>
      </c>
      <c r="BW106" s="43" t="str">
        <f t="shared" si="94"/>
        <v>Nvt</v>
      </c>
      <c r="BX106" s="43" t="str">
        <f t="shared" si="94"/>
        <v>Nvt</v>
      </c>
      <c r="BY106" s="43" t="str">
        <f t="shared" si="94"/>
        <v>Nvt</v>
      </c>
      <c r="BZ106" s="43" t="str">
        <f t="shared" si="94"/>
        <v>Nvt</v>
      </c>
      <c r="CA106" s="43" t="str">
        <f t="shared" si="95"/>
        <v>Nvt</v>
      </c>
      <c r="CB106" s="43" t="str">
        <f t="shared" si="95"/>
        <v>Ja</v>
      </c>
      <c r="CC106" s="43" t="str">
        <f t="shared" si="95"/>
        <v>Ja</v>
      </c>
      <c r="CD106" s="43" t="str">
        <f t="shared" si="95"/>
        <v>Ja</v>
      </c>
      <c r="CE106" s="43" t="str">
        <f t="shared" si="95"/>
        <v>Nee</v>
      </c>
      <c r="CF106" s="43" t="str">
        <f t="shared" si="95"/>
        <v>Nvt</v>
      </c>
      <c r="CG106" s="43" t="str">
        <f t="shared" si="95"/>
        <v>Nvt</v>
      </c>
      <c r="CH106" s="43" t="str">
        <f t="shared" si="95"/>
        <v>Nvt</v>
      </c>
      <c r="CI106" s="43" t="str">
        <f t="shared" si="95"/>
        <v>Nvt</v>
      </c>
      <c r="CJ106" s="43" t="str">
        <f t="shared" si="95"/>
        <v>Nvt</v>
      </c>
      <c r="CK106" s="43" t="str">
        <f t="shared" si="96"/>
        <v>Nee</v>
      </c>
      <c r="CL106" s="43" t="str">
        <f t="shared" si="96"/>
        <v>Nvt</v>
      </c>
      <c r="CM106" s="43" t="str">
        <f t="shared" si="96"/>
        <v>Nee</v>
      </c>
      <c r="CN106" s="43" t="str">
        <f t="shared" si="96"/>
        <v>Nvt</v>
      </c>
      <c r="CO106" s="43" t="str">
        <f t="shared" si="96"/>
        <v>Nee</v>
      </c>
      <c r="CP106" s="43" t="str">
        <f t="shared" si="96"/>
        <v>Nee</v>
      </c>
      <c r="CQ106" s="43" t="str">
        <f t="shared" si="96"/>
        <v>Nvt</v>
      </c>
      <c r="CR106" s="43" t="str">
        <f t="shared" si="96"/>
        <v>Nvt</v>
      </c>
      <c r="CS106" s="43" t="str">
        <f t="shared" si="96"/>
        <v>Nvt</v>
      </c>
      <c r="CT106" s="43" t="str">
        <f t="shared" si="96"/>
        <v>Nvt</v>
      </c>
      <c r="CU106" s="43" t="str">
        <f t="shared" si="97"/>
        <v>Nee</v>
      </c>
      <c r="CV106" s="43" t="str">
        <f t="shared" si="97"/>
        <v>Nvt</v>
      </c>
      <c r="CW106" s="43" t="str">
        <f t="shared" si="97"/>
        <v>Nvt</v>
      </c>
      <c r="CX106" s="43" t="str">
        <f t="shared" si="97"/>
        <v>Nvt</v>
      </c>
      <c r="CY106" s="43" t="str">
        <f t="shared" si="97"/>
        <v>Nvt</v>
      </c>
      <c r="CZ106" s="43" t="str">
        <f t="shared" si="97"/>
        <v>Nvt</v>
      </c>
      <c r="DA106" s="43" t="str">
        <f t="shared" si="97"/>
        <v>Nvt</v>
      </c>
      <c r="DB106" s="43" t="str">
        <f t="shared" si="97"/>
        <v>Nee</v>
      </c>
      <c r="DC106" s="43" t="str">
        <f t="shared" si="97"/>
        <v>Nvt</v>
      </c>
      <c r="DD106" s="43" t="str">
        <f t="shared" si="97"/>
        <v>Nvt</v>
      </c>
      <c r="DE106" s="43" t="str">
        <f t="shared" si="98"/>
        <v>Nvt</v>
      </c>
      <c r="DF106" s="43" t="str">
        <f t="shared" si="98"/>
        <v>Ja</v>
      </c>
      <c r="DG106" s="43" t="str">
        <f t="shared" si="98"/>
        <v>Ja</v>
      </c>
      <c r="DH106" s="43" t="str">
        <f t="shared" si="98"/>
        <v>Ja</v>
      </c>
      <c r="DI106" s="43" t="str">
        <f t="shared" si="98"/>
        <v>Ja</v>
      </c>
      <c r="DJ106" s="43" t="str">
        <f t="shared" si="98"/>
        <v>Ja</v>
      </c>
      <c r="DK106" s="43" t="str">
        <f t="shared" si="98"/>
        <v>Optie</v>
      </c>
      <c r="DL106" s="43" t="str">
        <f t="shared" si="98"/>
        <v>Optie</v>
      </c>
      <c r="DM106" s="43" t="str">
        <f t="shared" si="98"/>
        <v>Optie</v>
      </c>
      <c r="DN106" s="43" t="str">
        <f t="shared" si="98"/>
        <v>Optie</v>
      </c>
      <c r="DO106" s="43" t="str">
        <f t="shared" si="99"/>
        <v>Nee</v>
      </c>
      <c r="DP106" s="43" t="str">
        <f t="shared" si="99"/>
        <v>Optie</v>
      </c>
      <c r="DQ106" s="43" t="str">
        <f t="shared" si="99"/>
        <v>Ja</v>
      </c>
      <c r="DR106" s="43" t="str">
        <f t="shared" si="99"/>
        <v>Ja</v>
      </c>
      <c r="DS106" s="43" t="str">
        <f t="shared" si="99"/>
        <v>Ja</v>
      </c>
      <c r="DT106" s="43" t="str">
        <f t="shared" si="99"/>
        <v>Ja</v>
      </c>
      <c r="DU106" s="43" t="str">
        <f t="shared" si="99"/>
        <v>Optie</v>
      </c>
      <c r="DV106" s="43" t="str">
        <f t="shared" si="99"/>
        <v>Ja</v>
      </c>
      <c r="DW106" s="43" t="str">
        <f t="shared" si="99"/>
        <v>Ja</v>
      </c>
      <c r="DX106" s="43" t="str">
        <f t="shared" si="99"/>
        <v>Ja</v>
      </c>
      <c r="DY106" s="43" t="str">
        <f t="shared" si="100"/>
        <v>Ja</v>
      </c>
      <c r="DZ106" s="43" t="str">
        <f t="shared" si="100"/>
        <v>Ja</v>
      </c>
      <c r="EA106" s="43" t="str">
        <f t="shared" si="100"/>
        <v>Ja</v>
      </c>
      <c r="EB106" s="43" t="str">
        <f t="shared" si="100"/>
        <v>Ja</v>
      </c>
      <c r="EC106" s="43" t="str">
        <f t="shared" si="100"/>
        <v>Ja</v>
      </c>
      <c r="ED106" s="43" t="str">
        <f t="shared" si="100"/>
        <v>Nee</v>
      </c>
    </row>
    <row r="107" spans="1:134" x14ac:dyDescent="0.3">
      <c r="A107" s="43"/>
      <c r="B107" s="47" t="s">
        <v>743</v>
      </c>
      <c r="C107" s="47" t="s">
        <v>329</v>
      </c>
      <c r="D107" s="43" t="s">
        <v>337</v>
      </c>
      <c r="E107" s="45" t="s">
        <v>329</v>
      </c>
      <c r="F107" s="43" t="s">
        <v>337</v>
      </c>
      <c r="G107" s="43" t="s">
        <v>495</v>
      </c>
      <c r="H107" s="43" t="s">
        <v>497</v>
      </c>
      <c r="I107" s="119" t="s">
        <v>337</v>
      </c>
      <c r="J107" s="119" t="s">
        <v>830</v>
      </c>
      <c r="K107" s="119" t="s">
        <v>844</v>
      </c>
      <c r="L107" s="50">
        <v>11</v>
      </c>
      <c r="M107" s="119"/>
      <c r="N107" s="119"/>
      <c r="O107" s="119"/>
      <c r="P107" s="129" t="s">
        <v>507</v>
      </c>
      <c r="Q107" s="43" t="str">
        <f t="shared" si="89"/>
        <v>Ja</v>
      </c>
      <c r="R107" s="43" t="str">
        <f t="shared" si="89"/>
        <v>Ja</v>
      </c>
      <c r="S107" s="43" t="str">
        <f t="shared" si="89"/>
        <v>Optie</v>
      </c>
      <c r="T107" s="43" t="str">
        <f t="shared" si="89"/>
        <v>Ja</v>
      </c>
      <c r="U107" s="43" t="str">
        <f t="shared" si="89"/>
        <v>Ja</v>
      </c>
      <c r="V107" s="43" t="str">
        <f t="shared" si="89"/>
        <v>Ja</v>
      </c>
      <c r="W107" s="43" t="str">
        <f t="shared" si="89"/>
        <v>Nee</v>
      </c>
      <c r="X107" s="43" t="str">
        <f t="shared" si="89"/>
        <v>Ja</v>
      </c>
      <c r="Y107" s="43" t="str">
        <f t="shared" si="89"/>
        <v>Nee</v>
      </c>
      <c r="Z107" s="43" t="str">
        <f t="shared" si="89"/>
        <v>Nee</v>
      </c>
      <c r="AA107" s="43" t="str">
        <f t="shared" si="90"/>
        <v>Optie</v>
      </c>
      <c r="AB107" s="43" t="str">
        <f t="shared" si="90"/>
        <v>Ja</v>
      </c>
      <c r="AC107" s="43" t="str">
        <f t="shared" si="90"/>
        <v>Ja</v>
      </c>
      <c r="AD107" s="43" t="str">
        <f t="shared" si="90"/>
        <v>Nee</v>
      </c>
      <c r="AE107" s="43" t="str">
        <f t="shared" si="90"/>
        <v>Ja</v>
      </c>
      <c r="AF107" s="43" t="str">
        <f t="shared" si="90"/>
        <v>Ja</v>
      </c>
      <c r="AG107" s="43" t="str">
        <f t="shared" si="90"/>
        <v>Optie</v>
      </c>
      <c r="AH107" s="43" t="str">
        <f t="shared" si="90"/>
        <v>Ja</v>
      </c>
      <c r="AI107" s="43" t="str">
        <f t="shared" si="90"/>
        <v>Ja</v>
      </c>
      <c r="AJ107" s="43" t="str">
        <f t="shared" si="90"/>
        <v>Nvt</v>
      </c>
      <c r="AK107" s="43" t="str">
        <f t="shared" si="90"/>
        <v>Nvt</v>
      </c>
      <c r="AL107" s="129" t="s">
        <v>878</v>
      </c>
      <c r="AM107" s="43" t="str">
        <f t="shared" si="91"/>
        <v>Ja</v>
      </c>
      <c r="AN107" s="43" t="str">
        <f t="shared" si="91"/>
        <v>Ja</v>
      </c>
      <c r="AO107" s="43" t="str">
        <f t="shared" si="91"/>
        <v>Optie</v>
      </c>
      <c r="AP107" s="43" t="str">
        <f t="shared" si="91"/>
        <v>Ja</v>
      </c>
      <c r="AQ107" s="43" t="str">
        <f t="shared" si="91"/>
        <v>Ja</v>
      </c>
      <c r="AR107" s="43" t="str">
        <f t="shared" si="91"/>
        <v>Ja</v>
      </c>
      <c r="AS107" s="43" t="str">
        <f t="shared" si="91"/>
        <v>Nee</v>
      </c>
      <c r="AT107" s="43" t="str">
        <f t="shared" si="91"/>
        <v>Ja</v>
      </c>
      <c r="AU107" s="43" t="str">
        <f t="shared" si="91"/>
        <v>Nee</v>
      </c>
      <c r="AV107" s="43" t="str">
        <f t="shared" si="91"/>
        <v>Nee</v>
      </c>
      <c r="AW107" s="43" t="str">
        <f t="shared" si="92"/>
        <v>Ja</v>
      </c>
      <c r="AX107" s="43" t="str">
        <f t="shared" si="92"/>
        <v>Ja</v>
      </c>
      <c r="AY107" s="43" t="str">
        <f t="shared" si="92"/>
        <v>Ja</v>
      </c>
      <c r="AZ107" s="43" t="str">
        <f t="shared" si="92"/>
        <v>Ja</v>
      </c>
      <c r="BA107" s="43" t="str">
        <f t="shared" si="92"/>
        <v>Ja</v>
      </c>
      <c r="BB107" s="43" t="str">
        <f t="shared" si="92"/>
        <v>Nee</v>
      </c>
      <c r="BC107" s="43" t="str">
        <f t="shared" si="92"/>
        <v>Ja</v>
      </c>
      <c r="BD107" s="43" t="str">
        <f t="shared" si="92"/>
        <v>Optie</v>
      </c>
      <c r="BE107" s="43" t="str">
        <f t="shared" si="92"/>
        <v>Ja</v>
      </c>
      <c r="BF107" s="43" t="str">
        <f t="shared" si="92"/>
        <v>Ja</v>
      </c>
      <c r="BG107" s="43" t="str">
        <f t="shared" si="93"/>
        <v>Nee</v>
      </c>
      <c r="BH107" s="43" t="str">
        <f t="shared" si="93"/>
        <v>Ja</v>
      </c>
      <c r="BI107" s="43" t="str">
        <f t="shared" si="93"/>
        <v>Nee</v>
      </c>
      <c r="BJ107" s="43" t="str">
        <f t="shared" si="93"/>
        <v>Nvt</v>
      </c>
      <c r="BK107" s="43" t="str">
        <f t="shared" si="93"/>
        <v>Nvt</v>
      </c>
      <c r="BL107" s="43" t="str">
        <f t="shared" si="93"/>
        <v>Nvt</v>
      </c>
      <c r="BM107" s="43" t="str">
        <f t="shared" si="93"/>
        <v>Nvt</v>
      </c>
      <c r="BN107" s="43" t="str">
        <f t="shared" si="93"/>
        <v>Nvt</v>
      </c>
      <c r="BO107" s="43" t="str">
        <f t="shared" si="93"/>
        <v>Nvt</v>
      </c>
      <c r="BP107" s="43" t="str">
        <f t="shared" si="93"/>
        <v>Nvt</v>
      </c>
      <c r="BQ107" s="43" t="str">
        <f t="shared" si="94"/>
        <v>Nvt</v>
      </c>
      <c r="BR107" s="43" t="str">
        <f t="shared" si="94"/>
        <v>Nvt</v>
      </c>
      <c r="BS107" s="43" t="str">
        <f t="shared" si="94"/>
        <v>Nvt</v>
      </c>
      <c r="BT107" s="43" t="str">
        <f t="shared" si="94"/>
        <v>Nvt</v>
      </c>
      <c r="BU107" s="43" t="str">
        <f t="shared" si="94"/>
        <v>Nvt</v>
      </c>
      <c r="BV107" s="43" t="str">
        <f t="shared" si="94"/>
        <v>Nvt</v>
      </c>
      <c r="BW107" s="43" t="str">
        <f t="shared" si="94"/>
        <v>Nvt</v>
      </c>
      <c r="BX107" s="43" t="str">
        <f t="shared" si="94"/>
        <v>Nvt</v>
      </c>
      <c r="BY107" s="43" t="str">
        <f t="shared" si="94"/>
        <v>Nvt</v>
      </c>
      <c r="BZ107" s="43" t="str">
        <f t="shared" si="94"/>
        <v>Nvt</v>
      </c>
      <c r="CA107" s="43" t="str">
        <f t="shared" si="95"/>
        <v>Nvt</v>
      </c>
      <c r="CB107" s="43" t="str">
        <f t="shared" si="95"/>
        <v>Ja</v>
      </c>
      <c r="CC107" s="43" t="str">
        <f t="shared" si="95"/>
        <v>Ja</v>
      </c>
      <c r="CD107" s="43" t="str">
        <f t="shared" si="95"/>
        <v>Ja</v>
      </c>
      <c r="CE107" s="43" t="str">
        <f t="shared" si="95"/>
        <v>Nee</v>
      </c>
      <c r="CF107" s="43" t="str">
        <f t="shared" si="95"/>
        <v>Nvt</v>
      </c>
      <c r="CG107" s="43" t="str">
        <f t="shared" si="95"/>
        <v>Nvt</v>
      </c>
      <c r="CH107" s="43" t="str">
        <f t="shared" si="95"/>
        <v>Nvt</v>
      </c>
      <c r="CI107" s="43" t="str">
        <f t="shared" si="95"/>
        <v>Nvt</v>
      </c>
      <c r="CJ107" s="43" t="str">
        <f t="shared" si="95"/>
        <v>Nvt</v>
      </c>
      <c r="CK107" s="43" t="str">
        <f t="shared" si="96"/>
        <v>Nee</v>
      </c>
      <c r="CL107" s="43" t="str">
        <f t="shared" si="96"/>
        <v>Nvt</v>
      </c>
      <c r="CM107" s="43" t="str">
        <f t="shared" si="96"/>
        <v>Nee</v>
      </c>
      <c r="CN107" s="43" t="str">
        <f t="shared" si="96"/>
        <v>Nvt</v>
      </c>
      <c r="CO107" s="43" t="str">
        <f t="shared" si="96"/>
        <v>Nee</v>
      </c>
      <c r="CP107" s="43" t="str">
        <f t="shared" si="96"/>
        <v>Nee</v>
      </c>
      <c r="CQ107" s="43" t="str">
        <f t="shared" si="96"/>
        <v>Nvt</v>
      </c>
      <c r="CR107" s="43" t="str">
        <f t="shared" si="96"/>
        <v>Nvt</v>
      </c>
      <c r="CS107" s="43" t="str">
        <f t="shared" si="96"/>
        <v>Nvt</v>
      </c>
      <c r="CT107" s="43" t="str">
        <f t="shared" si="96"/>
        <v>Nvt</v>
      </c>
      <c r="CU107" s="43" t="str">
        <f t="shared" si="97"/>
        <v>Nee</v>
      </c>
      <c r="CV107" s="43" t="str">
        <f t="shared" si="97"/>
        <v>Nvt</v>
      </c>
      <c r="CW107" s="43" t="str">
        <f t="shared" si="97"/>
        <v>Nvt</v>
      </c>
      <c r="CX107" s="43" t="str">
        <f t="shared" si="97"/>
        <v>Nvt</v>
      </c>
      <c r="CY107" s="43" t="str">
        <f t="shared" si="97"/>
        <v>Nvt</v>
      </c>
      <c r="CZ107" s="43" t="str">
        <f t="shared" si="97"/>
        <v>Nvt</v>
      </c>
      <c r="DA107" s="43" t="str">
        <f t="shared" si="97"/>
        <v>Nvt</v>
      </c>
      <c r="DB107" s="43" t="str">
        <f t="shared" si="97"/>
        <v>Nee</v>
      </c>
      <c r="DC107" s="43" t="str">
        <f t="shared" si="97"/>
        <v>Nvt</v>
      </c>
      <c r="DD107" s="43" t="str">
        <f t="shared" si="97"/>
        <v>Nvt</v>
      </c>
      <c r="DE107" s="43" t="str">
        <f t="shared" si="98"/>
        <v>Nvt</v>
      </c>
      <c r="DF107" s="43" t="str">
        <f t="shared" si="98"/>
        <v>Ja</v>
      </c>
      <c r="DG107" s="43" t="str">
        <f t="shared" si="98"/>
        <v>Ja</v>
      </c>
      <c r="DH107" s="43" t="str">
        <f t="shared" si="98"/>
        <v>Ja</v>
      </c>
      <c r="DI107" s="43" t="str">
        <f t="shared" si="98"/>
        <v>Ja</v>
      </c>
      <c r="DJ107" s="43" t="str">
        <f t="shared" si="98"/>
        <v>Ja</v>
      </c>
      <c r="DK107" s="43" t="str">
        <f t="shared" si="98"/>
        <v>Optie</v>
      </c>
      <c r="DL107" s="43" t="str">
        <f t="shared" si="98"/>
        <v>Optie</v>
      </c>
      <c r="DM107" s="43" t="str">
        <f t="shared" si="98"/>
        <v>Optie</v>
      </c>
      <c r="DN107" s="43" t="str">
        <f t="shared" si="98"/>
        <v>Optie</v>
      </c>
      <c r="DO107" s="43" t="str">
        <f t="shared" si="99"/>
        <v>Nee</v>
      </c>
      <c r="DP107" s="43" t="str">
        <f t="shared" si="99"/>
        <v>Optie</v>
      </c>
      <c r="DQ107" s="43" t="str">
        <f t="shared" si="99"/>
        <v>Ja</v>
      </c>
      <c r="DR107" s="43" t="str">
        <f t="shared" si="99"/>
        <v>Ja</v>
      </c>
      <c r="DS107" s="43" t="str">
        <f t="shared" si="99"/>
        <v>Ja</v>
      </c>
      <c r="DT107" s="43" t="str">
        <f t="shared" si="99"/>
        <v>Ja</v>
      </c>
      <c r="DU107" s="43" t="str">
        <f t="shared" si="99"/>
        <v>Optie</v>
      </c>
      <c r="DV107" s="43" t="str">
        <f t="shared" si="99"/>
        <v>Ja</v>
      </c>
      <c r="DW107" s="43" t="str">
        <f t="shared" si="99"/>
        <v>Ja</v>
      </c>
      <c r="DX107" s="43" t="str">
        <f t="shared" si="99"/>
        <v>Ja</v>
      </c>
      <c r="DY107" s="43" t="str">
        <f t="shared" si="100"/>
        <v>Ja</v>
      </c>
      <c r="DZ107" s="43" t="str">
        <f t="shared" si="100"/>
        <v>Ja</v>
      </c>
      <c r="EA107" s="43" t="str">
        <f t="shared" si="100"/>
        <v>Ja</v>
      </c>
      <c r="EB107" s="43" t="str">
        <f t="shared" si="100"/>
        <v>Ja</v>
      </c>
      <c r="EC107" s="43" t="str">
        <f t="shared" si="100"/>
        <v>Ja</v>
      </c>
      <c r="ED107" s="43" t="str">
        <f t="shared" si="100"/>
        <v>Nee</v>
      </c>
    </row>
    <row r="108" spans="1:134" x14ac:dyDescent="0.3">
      <c r="A108" s="43"/>
      <c r="B108" s="47" t="s">
        <v>580</v>
      </c>
      <c r="C108" s="47" t="s">
        <v>336</v>
      </c>
      <c r="D108" s="43" t="s">
        <v>336</v>
      </c>
      <c r="E108" s="45" t="s">
        <v>336</v>
      </c>
      <c r="F108" s="43" t="s">
        <v>336</v>
      </c>
      <c r="G108" s="43" t="s">
        <v>495</v>
      </c>
      <c r="H108" s="43" t="s">
        <v>497</v>
      </c>
      <c r="I108" s="119" t="s">
        <v>337</v>
      </c>
      <c r="J108" s="119" t="s">
        <v>837</v>
      </c>
      <c r="K108" s="119" t="s">
        <v>856</v>
      </c>
      <c r="L108" s="50">
        <v>33</v>
      </c>
      <c r="M108" s="119"/>
      <c r="N108" s="119"/>
      <c r="O108" s="119"/>
      <c r="P108" s="129" t="s">
        <v>507</v>
      </c>
      <c r="Q108" s="43" t="str">
        <f t="shared" si="89"/>
        <v>Ja</v>
      </c>
      <c r="R108" s="43" t="str">
        <f t="shared" si="89"/>
        <v>Ja</v>
      </c>
      <c r="S108" s="43" t="str">
        <f t="shared" si="89"/>
        <v>Optie</v>
      </c>
      <c r="T108" s="43" t="str">
        <f t="shared" si="89"/>
        <v>Ja</v>
      </c>
      <c r="U108" s="43" t="str">
        <f t="shared" si="89"/>
        <v>Ja</v>
      </c>
      <c r="V108" s="43" t="str">
        <f t="shared" si="89"/>
        <v>Ja</v>
      </c>
      <c r="W108" s="43" t="str">
        <f t="shared" si="89"/>
        <v>Nee</v>
      </c>
      <c r="X108" s="43" t="str">
        <f t="shared" si="89"/>
        <v>Ja</v>
      </c>
      <c r="Y108" s="43" t="str">
        <f t="shared" si="89"/>
        <v>Nee</v>
      </c>
      <c r="Z108" s="43" t="str">
        <f t="shared" si="89"/>
        <v>Nee</v>
      </c>
      <c r="AA108" s="43" t="str">
        <f t="shared" si="90"/>
        <v>Optie</v>
      </c>
      <c r="AB108" s="43" t="str">
        <f t="shared" si="90"/>
        <v>Ja</v>
      </c>
      <c r="AC108" s="43" t="str">
        <f t="shared" si="90"/>
        <v>Ja</v>
      </c>
      <c r="AD108" s="43" t="str">
        <f t="shared" si="90"/>
        <v>Nee</v>
      </c>
      <c r="AE108" s="43" t="str">
        <f t="shared" si="90"/>
        <v>Ja</v>
      </c>
      <c r="AF108" s="43" t="str">
        <f t="shared" si="90"/>
        <v>Ja</v>
      </c>
      <c r="AG108" s="43" t="str">
        <f t="shared" si="90"/>
        <v>Optie</v>
      </c>
      <c r="AH108" s="43" t="str">
        <f t="shared" si="90"/>
        <v>Ja</v>
      </c>
      <c r="AI108" s="43" t="str">
        <f t="shared" si="90"/>
        <v>Ja</v>
      </c>
      <c r="AJ108" s="43" t="str">
        <f t="shared" si="90"/>
        <v>Nvt</v>
      </c>
      <c r="AK108" s="43" t="str">
        <f t="shared" si="90"/>
        <v>Nvt</v>
      </c>
      <c r="AL108" s="129" t="s">
        <v>878</v>
      </c>
      <c r="AM108" s="43" t="str">
        <f t="shared" si="91"/>
        <v>Ja</v>
      </c>
      <c r="AN108" s="43" t="str">
        <f t="shared" si="91"/>
        <v>Ja</v>
      </c>
      <c r="AO108" s="43" t="str">
        <f t="shared" si="91"/>
        <v>Optie</v>
      </c>
      <c r="AP108" s="43" t="str">
        <f t="shared" si="91"/>
        <v>Ja</v>
      </c>
      <c r="AQ108" s="43" t="str">
        <f t="shared" si="91"/>
        <v>Ja</v>
      </c>
      <c r="AR108" s="43" t="str">
        <f t="shared" si="91"/>
        <v>Ja</v>
      </c>
      <c r="AS108" s="43" t="str">
        <f t="shared" si="91"/>
        <v>Nee</v>
      </c>
      <c r="AT108" s="43" t="str">
        <f t="shared" si="91"/>
        <v>Ja</v>
      </c>
      <c r="AU108" s="43" t="str">
        <f t="shared" si="91"/>
        <v>Nee</v>
      </c>
      <c r="AV108" s="43" t="str">
        <f t="shared" si="91"/>
        <v>Nee</v>
      </c>
      <c r="AW108" s="43" t="str">
        <f t="shared" si="92"/>
        <v>Ja</v>
      </c>
      <c r="AX108" s="43" t="str">
        <f t="shared" si="92"/>
        <v>Ja</v>
      </c>
      <c r="AY108" s="43" t="str">
        <f t="shared" si="92"/>
        <v>Ja</v>
      </c>
      <c r="AZ108" s="43" t="str">
        <f t="shared" si="92"/>
        <v>Ja</v>
      </c>
      <c r="BA108" s="43" t="str">
        <f t="shared" si="92"/>
        <v>Ja</v>
      </c>
      <c r="BB108" s="43" t="str">
        <f t="shared" si="92"/>
        <v>Optie</v>
      </c>
      <c r="BC108" s="43" t="str">
        <f t="shared" si="92"/>
        <v>Ja</v>
      </c>
      <c r="BD108" s="43" t="str">
        <f t="shared" si="92"/>
        <v>Optie</v>
      </c>
      <c r="BE108" s="43" t="str">
        <f t="shared" si="92"/>
        <v>Ja</v>
      </c>
      <c r="BF108" s="43" t="str">
        <f t="shared" si="92"/>
        <v>Ja</v>
      </c>
      <c r="BG108" s="43" t="str">
        <f t="shared" si="93"/>
        <v>Nee</v>
      </c>
      <c r="BH108" s="43" t="str">
        <f t="shared" si="93"/>
        <v>Ja</v>
      </c>
      <c r="BI108" s="43" t="str">
        <f t="shared" si="93"/>
        <v>Nee</v>
      </c>
      <c r="BJ108" s="43" t="str">
        <f t="shared" si="93"/>
        <v>Nvt</v>
      </c>
      <c r="BK108" s="43" t="str">
        <f t="shared" si="93"/>
        <v>Nvt</v>
      </c>
      <c r="BL108" s="43" t="str">
        <f t="shared" si="93"/>
        <v>Nvt</v>
      </c>
      <c r="BM108" s="43" t="str">
        <f t="shared" si="93"/>
        <v>Nvt</v>
      </c>
      <c r="BN108" s="43" t="str">
        <f t="shared" si="93"/>
        <v>Nvt</v>
      </c>
      <c r="BO108" s="43" t="str">
        <f t="shared" si="93"/>
        <v>Nvt</v>
      </c>
      <c r="BP108" s="43" t="str">
        <f t="shared" si="93"/>
        <v>Nvt</v>
      </c>
      <c r="BQ108" s="43" t="str">
        <f t="shared" si="94"/>
        <v>Nvt</v>
      </c>
      <c r="BR108" s="43" t="str">
        <f t="shared" si="94"/>
        <v>Nvt</v>
      </c>
      <c r="BS108" s="43" t="str">
        <f t="shared" si="94"/>
        <v>Nvt</v>
      </c>
      <c r="BT108" s="43" t="str">
        <f t="shared" si="94"/>
        <v>Nvt</v>
      </c>
      <c r="BU108" s="43" t="str">
        <f t="shared" si="94"/>
        <v>Nvt</v>
      </c>
      <c r="BV108" s="43" t="str">
        <f t="shared" si="94"/>
        <v>Nvt</v>
      </c>
      <c r="BW108" s="43" t="str">
        <f t="shared" si="94"/>
        <v>Nvt</v>
      </c>
      <c r="BX108" s="43" t="str">
        <f t="shared" si="94"/>
        <v>Nvt</v>
      </c>
      <c r="BY108" s="43" t="str">
        <f t="shared" si="94"/>
        <v>Nvt</v>
      </c>
      <c r="BZ108" s="43" t="str">
        <f t="shared" si="94"/>
        <v>Nvt</v>
      </c>
      <c r="CA108" s="43" t="str">
        <f t="shared" si="95"/>
        <v>Nvt</v>
      </c>
      <c r="CB108" s="43" t="str">
        <f t="shared" si="95"/>
        <v>Ja</v>
      </c>
      <c r="CC108" s="43" t="str">
        <f t="shared" si="95"/>
        <v>Ja</v>
      </c>
      <c r="CD108" s="43" t="str">
        <f t="shared" si="95"/>
        <v>Ja</v>
      </c>
      <c r="CE108" s="43" t="str">
        <f t="shared" si="95"/>
        <v>Optie</v>
      </c>
      <c r="CF108" s="43" t="str">
        <f t="shared" si="95"/>
        <v>Ja</v>
      </c>
      <c r="CG108" s="43" t="str">
        <f t="shared" si="95"/>
        <v>Ja</v>
      </c>
      <c r="CH108" s="43" t="str">
        <f t="shared" si="95"/>
        <v>Ja</v>
      </c>
      <c r="CI108" s="43" t="str">
        <f t="shared" si="95"/>
        <v>Ja</v>
      </c>
      <c r="CJ108" s="43" t="str">
        <f t="shared" si="95"/>
        <v>Ja</v>
      </c>
      <c r="CK108" s="43" t="str">
        <f t="shared" si="96"/>
        <v>Optie</v>
      </c>
      <c r="CL108" s="43" t="str">
        <f t="shared" si="96"/>
        <v>Ja</v>
      </c>
      <c r="CM108" s="43" t="str">
        <f t="shared" si="96"/>
        <v>Nee</v>
      </c>
      <c r="CN108" s="43" t="str">
        <f t="shared" si="96"/>
        <v>Nvt</v>
      </c>
      <c r="CO108" s="43" t="str">
        <f t="shared" si="96"/>
        <v>Nvt</v>
      </c>
      <c r="CP108" s="43" t="str">
        <f t="shared" si="96"/>
        <v>Nee</v>
      </c>
      <c r="CQ108" s="43" t="str">
        <f t="shared" si="96"/>
        <v>Nvt</v>
      </c>
      <c r="CR108" s="43" t="str">
        <f t="shared" si="96"/>
        <v>Nvt</v>
      </c>
      <c r="CS108" s="43" t="str">
        <f t="shared" si="96"/>
        <v>Nvt</v>
      </c>
      <c r="CT108" s="43" t="str">
        <f t="shared" si="96"/>
        <v>Nvt</v>
      </c>
      <c r="CU108" s="43" t="str">
        <f t="shared" si="97"/>
        <v>Nee</v>
      </c>
      <c r="CV108" s="43" t="str">
        <f t="shared" si="97"/>
        <v>Nvt</v>
      </c>
      <c r="CW108" s="43" t="str">
        <f t="shared" si="97"/>
        <v>Nvt</v>
      </c>
      <c r="CX108" s="43" t="str">
        <f t="shared" si="97"/>
        <v>Nvt</v>
      </c>
      <c r="CY108" s="43" t="str">
        <f t="shared" si="97"/>
        <v>Nvt</v>
      </c>
      <c r="CZ108" s="43" t="str">
        <f t="shared" si="97"/>
        <v>Nvt</v>
      </c>
      <c r="DA108" s="43" t="str">
        <f t="shared" si="97"/>
        <v>Nvt</v>
      </c>
      <c r="DB108" s="43" t="str">
        <f t="shared" si="97"/>
        <v>Nee</v>
      </c>
      <c r="DC108" s="43" t="str">
        <f t="shared" si="97"/>
        <v>Nvt</v>
      </c>
      <c r="DD108" s="43" t="str">
        <f t="shared" si="97"/>
        <v>Nvt</v>
      </c>
      <c r="DE108" s="43" t="str">
        <f t="shared" si="98"/>
        <v>Nvt</v>
      </c>
      <c r="DF108" s="43" t="str">
        <f t="shared" si="98"/>
        <v>Ja</v>
      </c>
      <c r="DG108" s="43" t="str">
        <f t="shared" si="98"/>
        <v>Ja</v>
      </c>
      <c r="DH108" s="43" t="str">
        <f t="shared" si="98"/>
        <v>Ja</v>
      </c>
      <c r="DI108" s="43" t="str">
        <f t="shared" si="98"/>
        <v>Ja</v>
      </c>
      <c r="DJ108" s="43" t="str">
        <f t="shared" si="98"/>
        <v>Ja</v>
      </c>
      <c r="DK108" s="43" t="str">
        <f t="shared" si="98"/>
        <v>Optie</v>
      </c>
      <c r="DL108" s="43" t="str">
        <f t="shared" si="98"/>
        <v>Optie</v>
      </c>
      <c r="DM108" s="43" t="str">
        <f t="shared" si="98"/>
        <v>Optie</v>
      </c>
      <c r="DN108" s="43" t="str">
        <f t="shared" si="98"/>
        <v>Optie</v>
      </c>
      <c r="DO108" s="43" t="str">
        <f t="shared" si="99"/>
        <v>Nee</v>
      </c>
      <c r="DP108" s="43" t="str">
        <f t="shared" si="99"/>
        <v>Optie</v>
      </c>
      <c r="DQ108" s="43" t="str">
        <f t="shared" si="99"/>
        <v>Ja</v>
      </c>
      <c r="DR108" s="43" t="str">
        <f t="shared" si="99"/>
        <v>Ja</v>
      </c>
      <c r="DS108" s="43" t="str">
        <f t="shared" si="99"/>
        <v>Ja</v>
      </c>
      <c r="DT108" s="43" t="str">
        <f t="shared" si="99"/>
        <v>Ja</v>
      </c>
      <c r="DU108" s="43" t="str">
        <f t="shared" si="99"/>
        <v>Optie</v>
      </c>
      <c r="DV108" s="43" t="str">
        <f t="shared" si="99"/>
        <v>Ja</v>
      </c>
      <c r="DW108" s="43" t="str">
        <f t="shared" si="99"/>
        <v>Ja</v>
      </c>
      <c r="DX108" s="43" t="str">
        <f t="shared" si="99"/>
        <v>Ja</v>
      </c>
      <c r="DY108" s="43" t="str">
        <f t="shared" si="100"/>
        <v>Ja</v>
      </c>
      <c r="DZ108" s="43" t="str">
        <f t="shared" si="100"/>
        <v>Ja</v>
      </c>
      <c r="EA108" s="43" t="str">
        <f t="shared" si="100"/>
        <v>Ja</v>
      </c>
      <c r="EB108" s="43" t="str">
        <f t="shared" si="100"/>
        <v>Ja</v>
      </c>
      <c r="EC108" s="43" t="str">
        <f t="shared" si="100"/>
        <v>Ja</v>
      </c>
      <c r="ED108" s="43" t="str">
        <f t="shared" si="100"/>
        <v>Nee</v>
      </c>
    </row>
    <row r="109" spans="1:134" x14ac:dyDescent="0.3">
      <c r="A109" s="43"/>
      <c r="B109" s="47" t="s">
        <v>581</v>
      </c>
      <c r="C109" s="47" t="s">
        <v>337</v>
      </c>
      <c r="D109" s="43" t="s">
        <v>337</v>
      </c>
      <c r="E109" s="45" t="s">
        <v>337</v>
      </c>
      <c r="F109" s="43" t="s">
        <v>337</v>
      </c>
      <c r="G109" s="43" t="s">
        <v>495</v>
      </c>
      <c r="H109" s="43" t="s">
        <v>497</v>
      </c>
      <c r="I109" s="119" t="s">
        <v>337</v>
      </c>
      <c r="J109" s="119" t="s">
        <v>834</v>
      </c>
      <c r="K109" s="119" t="s">
        <v>846</v>
      </c>
      <c r="L109" s="50">
        <v>27</v>
      </c>
      <c r="M109" s="119"/>
      <c r="N109" s="119"/>
      <c r="O109" s="119"/>
      <c r="P109" s="129" t="s">
        <v>507</v>
      </c>
      <c r="Q109" s="43" t="str">
        <f t="shared" si="89"/>
        <v>Ja</v>
      </c>
      <c r="R109" s="43" t="str">
        <f t="shared" si="89"/>
        <v>Ja</v>
      </c>
      <c r="S109" s="43" t="str">
        <f t="shared" si="89"/>
        <v>Optie</v>
      </c>
      <c r="T109" s="43" t="str">
        <f t="shared" si="89"/>
        <v>Ja</v>
      </c>
      <c r="U109" s="43" t="str">
        <f t="shared" si="89"/>
        <v>Ja</v>
      </c>
      <c r="V109" s="43" t="str">
        <f t="shared" si="89"/>
        <v>Ja</v>
      </c>
      <c r="W109" s="43" t="str">
        <f t="shared" si="89"/>
        <v>Nee</v>
      </c>
      <c r="X109" s="43" t="str">
        <f t="shared" si="89"/>
        <v>Ja</v>
      </c>
      <c r="Y109" s="43" t="str">
        <f t="shared" si="89"/>
        <v>Nee</v>
      </c>
      <c r="Z109" s="43" t="str">
        <f t="shared" si="89"/>
        <v>Nee</v>
      </c>
      <c r="AA109" s="43" t="str">
        <f t="shared" si="90"/>
        <v>Optie</v>
      </c>
      <c r="AB109" s="43" t="str">
        <f t="shared" si="90"/>
        <v>Ja</v>
      </c>
      <c r="AC109" s="43" t="str">
        <f t="shared" si="90"/>
        <v>Ja</v>
      </c>
      <c r="AD109" s="43" t="str">
        <f t="shared" si="90"/>
        <v>Nee</v>
      </c>
      <c r="AE109" s="43" t="str">
        <f t="shared" si="90"/>
        <v>Ja</v>
      </c>
      <c r="AF109" s="43" t="str">
        <f t="shared" si="90"/>
        <v>Ja</v>
      </c>
      <c r="AG109" s="43" t="str">
        <f t="shared" si="90"/>
        <v>Optie</v>
      </c>
      <c r="AH109" s="43" t="str">
        <f t="shared" si="90"/>
        <v>Ja</v>
      </c>
      <c r="AI109" s="43" t="str">
        <f t="shared" si="90"/>
        <v>Ja</v>
      </c>
      <c r="AJ109" s="43" t="str">
        <f t="shared" si="90"/>
        <v>Nvt</v>
      </c>
      <c r="AK109" s="43" t="str">
        <f t="shared" si="90"/>
        <v>Nvt</v>
      </c>
      <c r="AL109" s="129" t="s">
        <v>878</v>
      </c>
      <c r="AM109" s="43" t="str">
        <f t="shared" si="91"/>
        <v>Ja</v>
      </c>
      <c r="AN109" s="43" t="str">
        <f t="shared" si="91"/>
        <v>Ja</v>
      </c>
      <c r="AO109" s="43" t="str">
        <f t="shared" si="91"/>
        <v>Optie</v>
      </c>
      <c r="AP109" s="43" t="str">
        <f t="shared" si="91"/>
        <v>Ja</v>
      </c>
      <c r="AQ109" s="43" t="str">
        <f t="shared" si="91"/>
        <v>Ja</v>
      </c>
      <c r="AR109" s="43" t="str">
        <f t="shared" si="91"/>
        <v>Ja</v>
      </c>
      <c r="AS109" s="43" t="str">
        <f t="shared" si="91"/>
        <v>Nee</v>
      </c>
      <c r="AT109" s="43" t="str">
        <f t="shared" si="91"/>
        <v>Ja</v>
      </c>
      <c r="AU109" s="43" t="str">
        <f t="shared" si="91"/>
        <v>Nee</v>
      </c>
      <c r="AV109" s="43" t="str">
        <f t="shared" si="91"/>
        <v>Nee</v>
      </c>
      <c r="AW109" s="43" t="str">
        <f t="shared" si="92"/>
        <v>Ja</v>
      </c>
      <c r="AX109" s="43" t="str">
        <f t="shared" si="92"/>
        <v>Ja</v>
      </c>
      <c r="AY109" s="43" t="str">
        <f t="shared" si="92"/>
        <v>Ja</v>
      </c>
      <c r="AZ109" s="43" t="str">
        <f t="shared" si="92"/>
        <v>Ja</v>
      </c>
      <c r="BA109" s="43" t="str">
        <f t="shared" si="92"/>
        <v>Ja</v>
      </c>
      <c r="BB109" s="43" t="str">
        <f t="shared" si="92"/>
        <v>Nee</v>
      </c>
      <c r="BC109" s="43" t="str">
        <f t="shared" si="92"/>
        <v>Ja</v>
      </c>
      <c r="BD109" s="43" t="str">
        <f t="shared" si="92"/>
        <v>Optie</v>
      </c>
      <c r="BE109" s="43" t="str">
        <f t="shared" si="92"/>
        <v>Ja</v>
      </c>
      <c r="BF109" s="43" t="str">
        <f t="shared" si="92"/>
        <v>Ja</v>
      </c>
      <c r="BG109" s="43" t="str">
        <f t="shared" si="93"/>
        <v>Nee</v>
      </c>
      <c r="BH109" s="43" t="str">
        <f t="shared" si="93"/>
        <v>Ja</v>
      </c>
      <c r="BI109" s="43" t="str">
        <f t="shared" si="93"/>
        <v>Nee</v>
      </c>
      <c r="BJ109" s="43" t="str">
        <f t="shared" si="93"/>
        <v>Nvt</v>
      </c>
      <c r="BK109" s="43" t="str">
        <f t="shared" si="93"/>
        <v>Nvt</v>
      </c>
      <c r="BL109" s="43" t="str">
        <f t="shared" si="93"/>
        <v>Nvt</v>
      </c>
      <c r="BM109" s="43" t="str">
        <f t="shared" si="93"/>
        <v>Nvt</v>
      </c>
      <c r="BN109" s="43" t="str">
        <f t="shared" si="93"/>
        <v>Nvt</v>
      </c>
      <c r="BO109" s="43" t="str">
        <f t="shared" si="93"/>
        <v>Nvt</v>
      </c>
      <c r="BP109" s="43" t="str">
        <f t="shared" si="93"/>
        <v>Nvt</v>
      </c>
      <c r="BQ109" s="43" t="str">
        <f t="shared" si="94"/>
        <v>Nvt</v>
      </c>
      <c r="BR109" s="43" t="str">
        <f t="shared" si="94"/>
        <v>Nvt</v>
      </c>
      <c r="BS109" s="43" t="str">
        <f t="shared" si="94"/>
        <v>Nvt</v>
      </c>
      <c r="BT109" s="43" t="str">
        <f t="shared" si="94"/>
        <v>Nvt</v>
      </c>
      <c r="BU109" s="43" t="str">
        <f t="shared" si="94"/>
        <v>Nvt</v>
      </c>
      <c r="BV109" s="43" t="str">
        <f t="shared" si="94"/>
        <v>Nvt</v>
      </c>
      <c r="BW109" s="43" t="str">
        <f t="shared" si="94"/>
        <v>Nvt</v>
      </c>
      <c r="BX109" s="43" t="str">
        <f t="shared" si="94"/>
        <v>Nvt</v>
      </c>
      <c r="BY109" s="43" t="str">
        <f t="shared" si="94"/>
        <v>Nvt</v>
      </c>
      <c r="BZ109" s="43" t="str">
        <f t="shared" si="94"/>
        <v>Nvt</v>
      </c>
      <c r="CA109" s="43" t="str">
        <f t="shared" si="95"/>
        <v>Nvt</v>
      </c>
      <c r="CB109" s="43" t="str">
        <f t="shared" si="95"/>
        <v>Ja</v>
      </c>
      <c r="CC109" s="43" t="str">
        <f t="shared" si="95"/>
        <v>Ja</v>
      </c>
      <c r="CD109" s="43" t="str">
        <f t="shared" si="95"/>
        <v>Ja</v>
      </c>
      <c r="CE109" s="43" t="str">
        <f t="shared" si="95"/>
        <v>Nee</v>
      </c>
      <c r="CF109" s="43" t="str">
        <f t="shared" si="95"/>
        <v>Nvt</v>
      </c>
      <c r="CG109" s="43" t="str">
        <f t="shared" si="95"/>
        <v>Nvt</v>
      </c>
      <c r="CH109" s="43" t="str">
        <f t="shared" si="95"/>
        <v>Nvt</v>
      </c>
      <c r="CI109" s="43" t="str">
        <f t="shared" si="95"/>
        <v>Nvt</v>
      </c>
      <c r="CJ109" s="43" t="str">
        <f t="shared" si="95"/>
        <v>Nvt</v>
      </c>
      <c r="CK109" s="43" t="str">
        <f t="shared" si="96"/>
        <v>Nee</v>
      </c>
      <c r="CL109" s="43" t="str">
        <f t="shared" si="96"/>
        <v>Nvt</v>
      </c>
      <c r="CM109" s="43" t="str">
        <f t="shared" si="96"/>
        <v>Nee</v>
      </c>
      <c r="CN109" s="43" t="str">
        <f t="shared" si="96"/>
        <v>Nvt</v>
      </c>
      <c r="CO109" s="43" t="str">
        <f t="shared" si="96"/>
        <v>Nee</v>
      </c>
      <c r="CP109" s="43" t="str">
        <f t="shared" si="96"/>
        <v>Nee</v>
      </c>
      <c r="CQ109" s="43" t="str">
        <f t="shared" si="96"/>
        <v>Nvt</v>
      </c>
      <c r="CR109" s="43" t="str">
        <f t="shared" si="96"/>
        <v>Nvt</v>
      </c>
      <c r="CS109" s="43" t="str">
        <f t="shared" si="96"/>
        <v>Nvt</v>
      </c>
      <c r="CT109" s="43" t="str">
        <f t="shared" si="96"/>
        <v>Nvt</v>
      </c>
      <c r="CU109" s="43" t="str">
        <f t="shared" si="97"/>
        <v>Nee</v>
      </c>
      <c r="CV109" s="43" t="str">
        <f t="shared" si="97"/>
        <v>Nvt</v>
      </c>
      <c r="CW109" s="43" t="str">
        <f t="shared" si="97"/>
        <v>Nvt</v>
      </c>
      <c r="CX109" s="43" t="str">
        <f t="shared" si="97"/>
        <v>Nvt</v>
      </c>
      <c r="CY109" s="43" t="str">
        <f t="shared" si="97"/>
        <v>Nvt</v>
      </c>
      <c r="CZ109" s="43" t="str">
        <f t="shared" si="97"/>
        <v>Nvt</v>
      </c>
      <c r="DA109" s="43" t="str">
        <f t="shared" si="97"/>
        <v>Nvt</v>
      </c>
      <c r="DB109" s="43" t="str">
        <f t="shared" si="97"/>
        <v>Nee</v>
      </c>
      <c r="DC109" s="43" t="str">
        <f t="shared" si="97"/>
        <v>Nvt</v>
      </c>
      <c r="DD109" s="43" t="str">
        <f t="shared" si="97"/>
        <v>Nvt</v>
      </c>
      <c r="DE109" s="43" t="str">
        <f t="shared" si="98"/>
        <v>Nvt</v>
      </c>
      <c r="DF109" s="43" t="str">
        <f t="shared" si="98"/>
        <v>Ja</v>
      </c>
      <c r="DG109" s="43" t="str">
        <f t="shared" si="98"/>
        <v>Ja</v>
      </c>
      <c r="DH109" s="43" t="str">
        <f t="shared" si="98"/>
        <v>Ja</v>
      </c>
      <c r="DI109" s="43" t="str">
        <f t="shared" si="98"/>
        <v>Ja</v>
      </c>
      <c r="DJ109" s="43" t="str">
        <f t="shared" si="98"/>
        <v>Ja</v>
      </c>
      <c r="DK109" s="43" t="str">
        <f t="shared" si="98"/>
        <v>Optie</v>
      </c>
      <c r="DL109" s="43" t="str">
        <f t="shared" si="98"/>
        <v>Optie</v>
      </c>
      <c r="DM109" s="43" t="str">
        <f t="shared" si="98"/>
        <v>Nee</v>
      </c>
      <c r="DN109" s="43" t="str">
        <f t="shared" si="98"/>
        <v>Optie</v>
      </c>
      <c r="DO109" s="43" t="str">
        <f t="shared" si="99"/>
        <v>Nee</v>
      </c>
      <c r="DP109" s="43" t="str">
        <f t="shared" si="99"/>
        <v>Nee</v>
      </c>
      <c r="DQ109" s="43" t="str">
        <f t="shared" si="99"/>
        <v>Nvt</v>
      </c>
      <c r="DR109" s="43" t="str">
        <f t="shared" si="99"/>
        <v>Nvt</v>
      </c>
      <c r="DS109" s="43" t="str">
        <f t="shared" si="99"/>
        <v>Nvt</v>
      </c>
      <c r="DT109" s="43" t="str">
        <f t="shared" si="99"/>
        <v>Nvt</v>
      </c>
      <c r="DU109" s="43" t="str">
        <f t="shared" si="99"/>
        <v>Nvt</v>
      </c>
      <c r="DV109" s="43" t="str">
        <f t="shared" si="99"/>
        <v>Nvt</v>
      </c>
      <c r="DW109" s="43" t="str">
        <f t="shared" si="99"/>
        <v>Ja</v>
      </c>
      <c r="DX109" s="43" t="str">
        <f t="shared" si="99"/>
        <v>Ja</v>
      </c>
      <c r="DY109" s="43" t="str">
        <f t="shared" si="100"/>
        <v>Ja</v>
      </c>
      <c r="DZ109" s="43" t="str">
        <f t="shared" si="100"/>
        <v>Ja</v>
      </c>
      <c r="EA109" s="43" t="str">
        <f t="shared" si="100"/>
        <v>Ja</v>
      </c>
      <c r="EB109" s="43" t="str">
        <f t="shared" si="100"/>
        <v>Ja</v>
      </c>
      <c r="EC109" s="43" t="str">
        <f t="shared" si="100"/>
        <v>Ja</v>
      </c>
      <c r="ED109" s="43" t="str">
        <f t="shared" si="100"/>
        <v>Nee</v>
      </c>
    </row>
    <row r="111" spans="1:134" x14ac:dyDescent="0.3">
      <c r="I111" t="s">
        <v>338</v>
      </c>
      <c r="O111" t="s">
        <v>338</v>
      </c>
      <c r="Q111">
        <f t="shared" ref="Q111:AA114" si="101">COUNTIF(Q$34:Q$109,$O111)</f>
        <v>76</v>
      </c>
      <c r="R111">
        <f t="shared" si="101"/>
        <v>76</v>
      </c>
      <c r="S111">
        <f t="shared" si="101"/>
        <v>0</v>
      </c>
      <c r="T111">
        <f t="shared" si="101"/>
        <v>76</v>
      </c>
      <c r="U111">
        <f t="shared" si="101"/>
        <v>76</v>
      </c>
      <c r="V111">
        <f t="shared" si="101"/>
        <v>76</v>
      </c>
      <c r="W111">
        <f t="shared" si="101"/>
        <v>0</v>
      </c>
      <c r="X111">
        <f t="shared" si="101"/>
        <v>76</v>
      </c>
      <c r="Y111">
        <f t="shared" si="101"/>
        <v>0</v>
      </c>
      <c r="Z111">
        <f t="shared" si="101"/>
        <v>0</v>
      </c>
      <c r="AA111">
        <f t="shared" si="101"/>
        <v>0</v>
      </c>
      <c r="AB111">
        <f t="shared" ref="AB111:BH114" si="102">COUNTIF(AB$34:AB$109,$O111)</f>
        <v>76</v>
      </c>
      <c r="AC111">
        <f t="shared" si="102"/>
        <v>76</v>
      </c>
      <c r="AD111">
        <f t="shared" si="102"/>
        <v>0</v>
      </c>
      <c r="AE111">
        <f t="shared" si="102"/>
        <v>76</v>
      </c>
      <c r="AF111">
        <f t="shared" si="102"/>
        <v>76</v>
      </c>
      <c r="AG111">
        <f t="shared" si="102"/>
        <v>0</v>
      </c>
      <c r="AH111">
        <f t="shared" si="102"/>
        <v>76</v>
      </c>
      <c r="AI111">
        <f t="shared" si="102"/>
        <v>76</v>
      </c>
      <c r="AJ111">
        <f t="shared" si="102"/>
        <v>0</v>
      </c>
      <c r="AK111">
        <f t="shared" si="102"/>
        <v>0</v>
      </c>
      <c r="AM111">
        <f t="shared" si="102"/>
        <v>76</v>
      </c>
      <c r="AN111">
        <f t="shared" si="102"/>
        <v>76</v>
      </c>
      <c r="AO111">
        <f t="shared" si="102"/>
        <v>0</v>
      </c>
      <c r="AP111">
        <f t="shared" si="102"/>
        <v>76</v>
      </c>
      <c r="AQ111">
        <f t="shared" si="102"/>
        <v>76</v>
      </c>
      <c r="AR111">
        <f t="shared" si="102"/>
        <v>76</v>
      </c>
      <c r="AS111">
        <f t="shared" si="102"/>
        <v>0</v>
      </c>
      <c r="AT111">
        <f t="shared" si="102"/>
        <v>76</v>
      </c>
      <c r="AU111">
        <f t="shared" si="102"/>
        <v>0</v>
      </c>
      <c r="AV111">
        <f t="shared" si="102"/>
        <v>0</v>
      </c>
      <c r="AW111">
        <f t="shared" si="102"/>
        <v>76</v>
      </c>
      <c r="AX111">
        <f t="shared" si="102"/>
        <v>76</v>
      </c>
      <c r="AY111">
        <f t="shared" si="102"/>
        <v>76</v>
      </c>
      <c r="AZ111">
        <f t="shared" si="102"/>
        <v>76</v>
      </c>
      <c r="BA111">
        <f t="shared" si="102"/>
        <v>76</v>
      </c>
      <c r="BB111">
        <f t="shared" si="102"/>
        <v>42</v>
      </c>
      <c r="BC111">
        <f t="shared" si="102"/>
        <v>76</v>
      </c>
      <c r="BD111">
        <f t="shared" si="102"/>
        <v>0</v>
      </c>
      <c r="BE111">
        <f t="shared" si="102"/>
        <v>76</v>
      </c>
      <c r="BF111">
        <f t="shared" si="102"/>
        <v>76</v>
      </c>
      <c r="BG111">
        <f t="shared" si="102"/>
        <v>0</v>
      </c>
      <c r="BH111">
        <f t="shared" si="102"/>
        <v>76</v>
      </c>
      <c r="BI111">
        <f t="shared" ref="BI111:CA114" si="103">COUNTIF(BI$34:BI$109,$O111)</f>
        <v>0</v>
      </c>
      <c r="BJ111">
        <f t="shared" si="103"/>
        <v>0</v>
      </c>
      <c r="BK111">
        <f t="shared" si="103"/>
        <v>0</v>
      </c>
      <c r="BL111">
        <f t="shared" si="103"/>
        <v>0</v>
      </c>
      <c r="BM111">
        <f t="shared" si="103"/>
        <v>0</v>
      </c>
      <c r="BN111">
        <f t="shared" si="103"/>
        <v>0</v>
      </c>
      <c r="BO111">
        <f t="shared" si="103"/>
        <v>0</v>
      </c>
      <c r="BP111">
        <f t="shared" si="103"/>
        <v>0</v>
      </c>
      <c r="BQ111">
        <f t="shared" si="103"/>
        <v>0</v>
      </c>
      <c r="BR111">
        <f t="shared" si="103"/>
        <v>0</v>
      </c>
      <c r="BS111">
        <f t="shared" si="103"/>
        <v>0</v>
      </c>
      <c r="BT111">
        <f t="shared" si="103"/>
        <v>0</v>
      </c>
      <c r="BU111">
        <f t="shared" si="103"/>
        <v>0</v>
      </c>
      <c r="BV111">
        <f t="shared" si="103"/>
        <v>0</v>
      </c>
      <c r="BW111">
        <f t="shared" si="103"/>
        <v>0</v>
      </c>
      <c r="BX111">
        <f t="shared" si="103"/>
        <v>0</v>
      </c>
      <c r="BY111">
        <f t="shared" si="103"/>
        <v>0</v>
      </c>
      <c r="BZ111">
        <f t="shared" si="103"/>
        <v>0</v>
      </c>
      <c r="CA111">
        <f t="shared" si="103"/>
        <v>0</v>
      </c>
      <c r="CB111">
        <f t="shared" ref="CB111:DI114" si="104">COUNTIF(CB$34:CB$109,$O111)</f>
        <v>76</v>
      </c>
      <c r="CC111">
        <f t="shared" si="104"/>
        <v>76</v>
      </c>
      <c r="CD111">
        <f t="shared" si="104"/>
        <v>76</v>
      </c>
      <c r="CE111">
        <f t="shared" si="104"/>
        <v>0</v>
      </c>
      <c r="CF111">
        <f t="shared" si="104"/>
        <v>43</v>
      </c>
      <c r="CG111">
        <f t="shared" si="104"/>
        <v>43</v>
      </c>
      <c r="CH111">
        <f t="shared" si="104"/>
        <v>43</v>
      </c>
      <c r="CI111">
        <f t="shared" si="104"/>
        <v>43</v>
      </c>
      <c r="CJ111">
        <f t="shared" si="104"/>
        <v>43</v>
      </c>
      <c r="CK111">
        <f t="shared" si="104"/>
        <v>0</v>
      </c>
      <c r="CL111">
        <f t="shared" si="104"/>
        <v>43</v>
      </c>
      <c r="CM111">
        <f t="shared" si="104"/>
        <v>42</v>
      </c>
      <c r="CN111">
        <f t="shared" si="104"/>
        <v>42</v>
      </c>
      <c r="CO111">
        <f t="shared" si="104"/>
        <v>0</v>
      </c>
      <c r="CP111">
        <f t="shared" si="104"/>
        <v>0</v>
      </c>
      <c r="CQ111">
        <f t="shared" si="104"/>
        <v>0</v>
      </c>
      <c r="CR111">
        <f t="shared" si="104"/>
        <v>0</v>
      </c>
      <c r="CS111">
        <f t="shared" si="104"/>
        <v>0</v>
      </c>
      <c r="CT111">
        <f t="shared" si="104"/>
        <v>0</v>
      </c>
      <c r="CU111">
        <f t="shared" si="104"/>
        <v>38</v>
      </c>
      <c r="CV111">
        <f t="shared" si="104"/>
        <v>42</v>
      </c>
      <c r="CW111">
        <f t="shared" si="104"/>
        <v>42</v>
      </c>
      <c r="CX111">
        <f t="shared" si="104"/>
        <v>0</v>
      </c>
      <c r="CY111">
        <f t="shared" si="104"/>
        <v>42</v>
      </c>
      <c r="CZ111">
        <f t="shared" si="104"/>
        <v>42</v>
      </c>
      <c r="DA111">
        <f t="shared" si="104"/>
        <v>42</v>
      </c>
      <c r="DB111">
        <f t="shared" si="104"/>
        <v>0</v>
      </c>
      <c r="DC111">
        <f t="shared" si="104"/>
        <v>38</v>
      </c>
      <c r="DD111">
        <f t="shared" si="104"/>
        <v>38</v>
      </c>
      <c r="DE111">
        <f t="shared" si="104"/>
        <v>0</v>
      </c>
      <c r="DF111">
        <f t="shared" si="104"/>
        <v>76</v>
      </c>
      <c r="DG111">
        <f t="shared" si="104"/>
        <v>76</v>
      </c>
      <c r="DH111">
        <f t="shared" si="104"/>
        <v>76</v>
      </c>
      <c r="DI111">
        <f t="shared" si="104"/>
        <v>76</v>
      </c>
      <c r="DJ111">
        <f t="shared" ref="DJ111:ED114" si="105">COUNTIF(DJ$34:DJ$109,$O111)</f>
        <v>76</v>
      </c>
      <c r="DK111">
        <f t="shared" si="105"/>
        <v>0</v>
      </c>
      <c r="DL111">
        <f t="shared" si="105"/>
        <v>0</v>
      </c>
      <c r="DM111">
        <f t="shared" si="105"/>
        <v>0</v>
      </c>
      <c r="DN111">
        <f t="shared" si="105"/>
        <v>0</v>
      </c>
      <c r="DO111">
        <f t="shared" si="105"/>
        <v>0</v>
      </c>
      <c r="DP111">
        <f t="shared" si="105"/>
        <v>0</v>
      </c>
      <c r="DQ111">
        <f t="shared" si="105"/>
        <v>61</v>
      </c>
      <c r="DR111">
        <f t="shared" si="105"/>
        <v>61</v>
      </c>
      <c r="DS111">
        <f t="shared" si="105"/>
        <v>61</v>
      </c>
      <c r="DT111">
        <f t="shared" si="105"/>
        <v>61</v>
      </c>
      <c r="DU111">
        <f t="shared" si="105"/>
        <v>0</v>
      </c>
      <c r="DV111">
        <f t="shared" si="105"/>
        <v>61</v>
      </c>
      <c r="DW111">
        <f t="shared" si="105"/>
        <v>76</v>
      </c>
      <c r="DX111">
        <f t="shared" si="105"/>
        <v>76</v>
      </c>
      <c r="DY111">
        <f t="shared" si="105"/>
        <v>76</v>
      </c>
      <c r="DZ111">
        <f t="shared" si="105"/>
        <v>76</v>
      </c>
      <c r="EA111">
        <f t="shared" si="105"/>
        <v>76</v>
      </c>
      <c r="EB111">
        <f t="shared" si="105"/>
        <v>76</v>
      </c>
      <c r="EC111">
        <f t="shared" si="105"/>
        <v>76</v>
      </c>
      <c r="ED111">
        <f t="shared" si="105"/>
        <v>0</v>
      </c>
    </row>
    <row r="112" spans="1:134" x14ac:dyDescent="0.3">
      <c r="I112" t="s">
        <v>340</v>
      </c>
      <c r="O112" t="s">
        <v>340</v>
      </c>
      <c r="Q112">
        <f t="shared" si="101"/>
        <v>0</v>
      </c>
      <c r="R112">
        <f t="shared" si="101"/>
        <v>0</v>
      </c>
      <c r="S112">
        <f t="shared" si="101"/>
        <v>76</v>
      </c>
      <c r="T112">
        <f t="shared" si="101"/>
        <v>0</v>
      </c>
      <c r="U112">
        <f t="shared" si="101"/>
        <v>0</v>
      </c>
      <c r="V112">
        <f t="shared" si="101"/>
        <v>0</v>
      </c>
      <c r="W112">
        <f t="shared" si="101"/>
        <v>0</v>
      </c>
      <c r="X112">
        <f t="shared" si="101"/>
        <v>0</v>
      </c>
      <c r="Y112">
        <f t="shared" si="101"/>
        <v>0</v>
      </c>
      <c r="Z112">
        <f t="shared" si="101"/>
        <v>0</v>
      </c>
      <c r="AA112">
        <f t="shared" si="101"/>
        <v>76</v>
      </c>
      <c r="AB112">
        <f t="shared" si="102"/>
        <v>0</v>
      </c>
      <c r="AC112">
        <f t="shared" si="102"/>
        <v>0</v>
      </c>
      <c r="AD112">
        <f t="shared" si="102"/>
        <v>0</v>
      </c>
      <c r="AE112">
        <f t="shared" si="102"/>
        <v>0</v>
      </c>
      <c r="AF112">
        <f t="shared" si="102"/>
        <v>0</v>
      </c>
      <c r="AG112">
        <f t="shared" si="102"/>
        <v>76</v>
      </c>
      <c r="AH112">
        <f t="shared" si="102"/>
        <v>0</v>
      </c>
      <c r="AI112">
        <f t="shared" si="102"/>
        <v>0</v>
      </c>
      <c r="AJ112">
        <f t="shared" si="102"/>
        <v>0</v>
      </c>
      <c r="AK112">
        <f t="shared" si="102"/>
        <v>0</v>
      </c>
      <c r="AM112">
        <f t="shared" si="102"/>
        <v>0</v>
      </c>
      <c r="AN112">
        <f t="shared" si="102"/>
        <v>0</v>
      </c>
      <c r="AO112">
        <f t="shared" si="102"/>
        <v>76</v>
      </c>
      <c r="AP112">
        <f t="shared" si="102"/>
        <v>0</v>
      </c>
      <c r="AQ112">
        <f t="shared" si="102"/>
        <v>0</v>
      </c>
      <c r="AR112">
        <f t="shared" si="102"/>
        <v>0</v>
      </c>
      <c r="AS112">
        <f t="shared" si="102"/>
        <v>0</v>
      </c>
      <c r="AT112">
        <f t="shared" si="102"/>
        <v>0</v>
      </c>
      <c r="AU112">
        <f t="shared" si="102"/>
        <v>0</v>
      </c>
      <c r="AV112">
        <f t="shared" si="102"/>
        <v>0</v>
      </c>
      <c r="AW112">
        <f t="shared" si="102"/>
        <v>0</v>
      </c>
      <c r="AX112">
        <f t="shared" si="102"/>
        <v>0</v>
      </c>
      <c r="AY112">
        <f t="shared" si="102"/>
        <v>0</v>
      </c>
      <c r="AZ112">
        <f t="shared" si="102"/>
        <v>0</v>
      </c>
      <c r="BA112">
        <f t="shared" si="102"/>
        <v>0</v>
      </c>
      <c r="BB112">
        <f t="shared" si="102"/>
        <v>1</v>
      </c>
      <c r="BC112">
        <f t="shared" si="102"/>
        <v>0</v>
      </c>
      <c r="BD112">
        <f t="shared" si="102"/>
        <v>76</v>
      </c>
      <c r="BE112">
        <f t="shared" si="102"/>
        <v>0</v>
      </c>
      <c r="BF112">
        <f t="shared" si="102"/>
        <v>0</v>
      </c>
      <c r="BG112">
        <f t="shared" si="102"/>
        <v>0</v>
      </c>
      <c r="BH112">
        <f t="shared" si="102"/>
        <v>0</v>
      </c>
      <c r="BI112">
        <f t="shared" si="103"/>
        <v>0</v>
      </c>
      <c r="BJ112">
        <f t="shared" si="103"/>
        <v>0</v>
      </c>
      <c r="BK112">
        <f t="shared" si="103"/>
        <v>0</v>
      </c>
      <c r="BL112">
        <f t="shared" si="103"/>
        <v>0</v>
      </c>
      <c r="BM112">
        <f t="shared" si="103"/>
        <v>0</v>
      </c>
      <c r="BN112">
        <f t="shared" si="103"/>
        <v>0</v>
      </c>
      <c r="BO112">
        <f t="shared" si="103"/>
        <v>0</v>
      </c>
      <c r="BP112">
        <f t="shared" si="103"/>
        <v>0</v>
      </c>
      <c r="BQ112">
        <f t="shared" si="103"/>
        <v>0</v>
      </c>
      <c r="BR112">
        <f t="shared" si="103"/>
        <v>0</v>
      </c>
      <c r="BS112">
        <f t="shared" si="103"/>
        <v>0</v>
      </c>
      <c r="BT112">
        <f t="shared" si="103"/>
        <v>0</v>
      </c>
      <c r="BU112">
        <f t="shared" si="103"/>
        <v>0</v>
      </c>
      <c r="BV112">
        <f t="shared" si="103"/>
        <v>0</v>
      </c>
      <c r="BW112">
        <f t="shared" si="103"/>
        <v>0</v>
      </c>
      <c r="BX112">
        <f t="shared" si="103"/>
        <v>0</v>
      </c>
      <c r="BY112">
        <f t="shared" si="103"/>
        <v>0</v>
      </c>
      <c r="BZ112">
        <f t="shared" si="103"/>
        <v>0</v>
      </c>
      <c r="CA112">
        <f t="shared" si="103"/>
        <v>0</v>
      </c>
      <c r="CB112">
        <f t="shared" si="104"/>
        <v>0</v>
      </c>
      <c r="CC112">
        <f t="shared" si="104"/>
        <v>0</v>
      </c>
      <c r="CD112">
        <f t="shared" si="104"/>
        <v>0</v>
      </c>
      <c r="CE112">
        <f t="shared" si="104"/>
        <v>43</v>
      </c>
      <c r="CF112">
        <f t="shared" si="104"/>
        <v>0</v>
      </c>
      <c r="CG112">
        <f t="shared" si="104"/>
        <v>0</v>
      </c>
      <c r="CH112">
        <f t="shared" si="104"/>
        <v>0</v>
      </c>
      <c r="CI112">
        <f t="shared" si="104"/>
        <v>0</v>
      </c>
      <c r="CJ112">
        <f t="shared" si="104"/>
        <v>0</v>
      </c>
      <c r="CK112">
        <f t="shared" si="104"/>
        <v>43</v>
      </c>
      <c r="CL112">
        <f t="shared" si="104"/>
        <v>0</v>
      </c>
      <c r="CM112">
        <f t="shared" si="104"/>
        <v>0</v>
      </c>
      <c r="CN112">
        <f t="shared" si="104"/>
        <v>0</v>
      </c>
      <c r="CO112">
        <f t="shared" si="104"/>
        <v>42</v>
      </c>
      <c r="CP112">
        <f t="shared" si="104"/>
        <v>0</v>
      </c>
      <c r="CQ112">
        <f t="shared" si="104"/>
        <v>0</v>
      </c>
      <c r="CR112">
        <f t="shared" si="104"/>
        <v>0</v>
      </c>
      <c r="CS112">
        <f t="shared" si="104"/>
        <v>0</v>
      </c>
      <c r="CT112">
        <f t="shared" si="104"/>
        <v>0</v>
      </c>
      <c r="CU112">
        <f t="shared" si="104"/>
        <v>4</v>
      </c>
      <c r="CV112">
        <f t="shared" si="104"/>
        <v>0</v>
      </c>
      <c r="CW112">
        <f t="shared" si="104"/>
        <v>0</v>
      </c>
      <c r="CX112">
        <f t="shared" si="104"/>
        <v>42</v>
      </c>
      <c r="CY112">
        <f t="shared" si="104"/>
        <v>0</v>
      </c>
      <c r="CZ112">
        <f t="shared" si="104"/>
        <v>0</v>
      </c>
      <c r="DA112">
        <f t="shared" si="104"/>
        <v>0</v>
      </c>
      <c r="DB112">
        <f t="shared" si="104"/>
        <v>38</v>
      </c>
      <c r="DC112">
        <f t="shared" si="104"/>
        <v>0</v>
      </c>
      <c r="DD112">
        <f t="shared" si="104"/>
        <v>0</v>
      </c>
      <c r="DE112">
        <f t="shared" si="104"/>
        <v>38</v>
      </c>
      <c r="DF112">
        <f t="shared" si="104"/>
        <v>0</v>
      </c>
      <c r="DG112">
        <f t="shared" si="104"/>
        <v>0</v>
      </c>
      <c r="DH112">
        <f t="shared" si="104"/>
        <v>0</v>
      </c>
      <c r="DI112">
        <f t="shared" si="104"/>
        <v>0</v>
      </c>
      <c r="DJ112">
        <f t="shared" si="105"/>
        <v>0</v>
      </c>
      <c r="DK112">
        <f t="shared" si="105"/>
        <v>76</v>
      </c>
      <c r="DL112">
        <f t="shared" si="105"/>
        <v>76</v>
      </c>
      <c r="DM112">
        <f t="shared" si="105"/>
        <v>66</v>
      </c>
      <c r="DN112">
        <f t="shared" si="105"/>
        <v>76</v>
      </c>
      <c r="DO112">
        <f t="shared" si="105"/>
        <v>0</v>
      </c>
      <c r="DP112">
        <f t="shared" si="105"/>
        <v>61</v>
      </c>
      <c r="DQ112">
        <f t="shared" si="105"/>
        <v>0</v>
      </c>
      <c r="DR112">
        <f t="shared" si="105"/>
        <v>0</v>
      </c>
      <c r="DS112">
        <f t="shared" si="105"/>
        <v>0</v>
      </c>
      <c r="DT112">
        <f t="shared" si="105"/>
        <v>0</v>
      </c>
      <c r="DU112">
        <f t="shared" si="105"/>
        <v>61</v>
      </c>
      <c r="DV112">
        <f t="shared" si="105"/>
        <v>0</v>
      </c>
      <c r="DW112">
        <f t="shared" si="105"/>
        <v>0</v>
      </c>
      <c r="DX112">
        <f t="shared" si="105"/>
        <v>0</v>
      </c>
      <c r="DY112">
        <f t="shared" si="105"/>
        <v>0</v>
      </c>
      <c r="DZ112">
        <f t="shared" si="105"/>
        <v>0</v>
      </c>
      <c r="EA112">
        <f t="shared" si="105"/>
        <v>0</v>
      </c>
      <c r="EB112">
        <f t="shared" si="105"/>
        <v>0</v>
      </c>
      <c r="EC112">
        <f t="shared" si="105"/>
        <v>0</v>
      </c>
      <c r="ED112">
        <f t="shared" si="105"/>
        <v>0</v>
      </c>
    </row>
    <row r="113" spans="9:134" x14ac:dyDescent="0.3">
      <c r="I113" t="s">
        <v>341</v>
      </c>
      <c r="O113" t="s">
        <v>341</v>
      </c>
      <c r="Q113">
        <f t="shared" si="101"/>
        <v>0</v>
      </c>
      <c r="R113">
        <f t="shared" si="101"/>
        <v>0</v>
      </c>
      <c r="S113">
        <f t="shared" si="101"/>
        <v>0</v>
      </c>
      <c r="T113">
        <f t="shared" si="101"/>
        <v>0</v>
      </c>
      <c r="U113">
        <f t="shared" si="101"/>
        <v>0</v>
      </c>
      <c r="V113">
        <f t="shared" si="101"/>
        <v>0</v>
      </c>
      <c r="W113">
        <f t="shared" si="101"/>
        <v>76</v>
      </c>
      <c r="X113">
        <f t="shared" si="101"/>
        <v>0</v>
      </c>
      <c r="Y113">
        <f t="shared" si="101"/>
        <v>76</v>
      </c>
      <c r="Z113">
        <f t="shared" si="101"/>
        <v>76</v>
      </c>
      <c r="AA113">
        <f t="shared" si="101"/>
        <v>0</v>
      </c>
      <c r="AB113">
        <f t="shared" si="102"/>
        <v>0</v>
      </c>
      <c r="AC113">
        <f t="shared" si="102"/>
        <v>0</v>
      </c>
      <c r="AD113">
        <f t="shared" si="102"/>
        <v>76</v>
      </c>
      <c r="AE113">
        <f t="shared" si="102"/>
        <v>0</v>
      </c>
      <c r="AF113">
        <f t="shared" si="102"/>
        <v>0</v>
      </c>
      <c r="AG113">
        <f t="shared" si="102"/>
        <v>0</v>
      </c>
      <c r="AH113">
        <f t="shared" si="102"/>
        <v>0</v>
      </c>
      <c r="AI113">
        <f t="shared" si="102"/>
        <v>0</v>
      </c>
      <c r="AJ113">
        <f t="shared" si="102"/>
        <v>0</v>
      </c>
      <c r="AK113">
        <f t="shared" si="102"/>
        <v>0</v>
      </c>
      <c r="AM113">
        <f t="shared" si="102"/>
        <v>0</v>
      </c>
      <c r="AN113">
        <f t="shared" si="102"/>
        <v>0</v>
      </c>
      <c r="AO113">
        <f t="shared" si="102"/>
        <v>0</v>
      </c>
      <c r="AP113">
        <f t="shared" si="102"/>
        <v>0</v>
      </c>
      <c r="AQ113">
        <f t="shared" si="102"/>
        <v>0</v>
      </c>
      <c r="AR113">
        <f t="shared" si="102"/>
        <v>0</v>
      </c>
      <c r="AS113">
        <f t="shared" si="102"/>
        <v>76</v>
      </c>
      <c r="AT113">
        <f t="shared" si="102"/>
        <v>0</v>
      </c>
      <c r="AU113">
        <f t="shared" si="102"/>
        <v>76</v>
      </c>
      <c r="AV113">
        <f t="shared" si="102"/>
        <v>76</v>
      </c>
      <c r="AW113">
        <f t="shared" si="102"/>
        <v>0</v>
      </c>
      <c r="AX113">
        <f t="shared" si="102"/>
        <v>0</v>
      </c>
      <c r="AY113">
        <f t="shared" si="102"/>
        <v>0</v>
      </c>
      <c r="AZ113">
        <f t="shared" si="102"/>
        <v>0</v>
      </c>
      <c r="BA113">
        <f t="shared" si="102"/>
        <v>0</v>
      </c>
      <c r="BB113">
        <f t="shared" si="102"/>
        <v>33</v>
      </c>
      <c r="BC113">
        <f t="shared" si="102"/>
        <v>0</v>
      </c>
      <c r="BD113">
        <f t="shared" si="102"/>
        <v>0</v>
      </c>
      <c r="BE113">
        <f t="shared" si="102"/>
        <v>0</v>
      </c>
      <c r="BF113">
        <f t="shared" si="102"/>
        <v>0</v>
      </c>
      <c r="BG113">
        <f t="shared" si="102"/>
        <v>76</v>
      </c>
      <c r="BH113">
        <f t="shared" si="102"/>
        <v>0</v>
      </c>
      <c r="BI113">
        <f t="shared" si="103"/>
        <v>76</v>
      </c>
      <c r="BJ113">
        <f t="shared" si="103"/>
        <v>0</v>
      </c>
      <c r="BK113">
        <f t="shared" si="103"/>
        <v>0</v>
      </c>
      <c r="BL113">
        <f t="shared" si="103"/>
        <v>0</v>
      </c>
      <c r="BM113">
        <f t="shared" si="103"/>
        <v>0</v>
      </c>
      <c r="BN113">
        <f t="shared" si="103"/>
        <v>0</v>
      </c>
      <c r="BO113">
        <f t="shared" si="103"/>
        <v>0</v>
      </c>
      <c r="BP113">
        <f t="shared" si="103"/>
        <v>0</v>
      </c>
      <c r="BQ113">
        <f t="shared" si="103"/>
        <v>0</v>
      </c>
      <c r="BR113">
        <f t="shared" si="103"/>
        <v>0</v>
      </c>
      <c r="BS113">
        <f t="shared" si="103"/>
        <v>0</v>
      </c>
      <c r="BT113">
        <f t="shared" si="103"/>
        <v>0</v>
      </c>
      <c r="BU113">
        <f t="shared" si="103"/>
        <v>0</v>
      </c>
      <c r="BV113">
        <f t="shared" si="103"/>
        <v>0</v>
      </c>
      <c r="BW113">
        <f t="shared" si="103"/>
        <v>0</v>
      </c>
      <c r="BX113">
        <f t="shared" si="103"/>
        <v>0</v>
      </c>
      <c r="BY113">
        <f t="shared" si="103"/>
        <v>0</v>
      </c>
      <c r="BZ113">
        <f t="shared" si="103"/>
        <v>0</v>
      </c>
      <c r="CA113">
        <f t="shared" si="103"/>
        <v>0</v>
      </c>
      <c r="CB113">
        <f t="shared" si="104"/>
        <v>0</v>
      </c>
      <c r="CC113">
        <f t="shared" si="104"/>
        <v>0</v>
      </c>
      <c r="CD113">
        <f t="shared" si="104"/>
        <v>0</v>
      </c>
      <c r="CE113">
        <f t="shared" si="104"/>
        <v>33</v>
      </c>
      <c r="CF113">
        <f t="shared" si="104"/>
        <v>0</v>
      </c>
      <c r="CG113">
        <f t="shared" si="104"/>
        <v>0</v>
      </c>
      <c r="CH113">
        <f t="shared" si="104"/>
        <v>0</v>
      </c>
      <c r="CI113">
        <f t="shared" si="104"/>
        <v>0</v>
      </c>
      <c r="CJ113">
        <f t="shared" si="104"/>
        <v>0</v>
      </c>
      <c r="CK113">
        <f t="shared" si="104"/>
        <v>33</v>
      </c>
      <c r="CL113">
        <f t="shared" si="104"/>
        <v>0</v>
      </c>
      <c r="CM113">
        <f t="shared" si="104"/>
        <v>34</v>
      </c>
      <c r="CN113">
        <f t="shared" si="104"/>
        <v>0</v>
      </c>
      <c r="CO113">
        <f t="shared" si="104"/>
        <v>33</v>
      </c>
      <c r="CP113">
        <f t="shared" si="104"/>
        <v>76</v>
      </c>
      <c r="CQ113">
        <f t="shared" si="104"/>
        <v>0</v>
      </c>
      <c r="CR113">
        <f t="shared" si="104"/>
        <v>0</v>
      </c>
      <c r="CS113">
        <f t="shared" si="104"/>
        <v>0</v>
      </c>
      <c r="CT113">
        <f t="shared" si="104"/>
        <v>0</v>
      </c>
      <c r="CU113">
        <f t="shared" si="104"/>
        <v>34</v>
      </c>
      <c r="CV113">
        <f t="shared" si="104"/>
        <v>0</v>
      </c>
      <c r="CW113">
        <f t="shared" si="104"/>
        <v>0</v>
      </c>
      <c r="CX113">
        <f t="shared" si="104"/>
        <v>0</v>
      </c>
      <c r="CY113">
        <f t="shared" si="104"/>
        <v>0</v>
      </c>
      <c r="CZ113">
        <f t="shared" si="104"/>
        <v>0</v>
      </c>
      <c r="DA113">
        <f t="shared" si="104"/>
        <v>0</v>
      </c>
      <c r="DB113">
        <f t="shared" si="104"/>
        <v>38</v>
      </c>
      <c r="DC113">
        <f t="shared" si="104"/>
        <v>0</v>
      </c>
      <c r="DD113">
        <f t="shared" si="104"/>
        <v>0</v>
      </c>
      <c r="DE113">
        <f t="shared" si="104"/>
        <v>0</v>
      </c>
      <c r="DF113">
        <f t="shared" si="104"/>
        <v>0</v>
      </c>
      <c r="DG113">
        <f t="shared" si="104"/>
        <v>0</v>
      </c>
      <c r="DH113">
        <f t="shared" si="104"/>
        <v>0</v>
      </c>
      <c r="DI113">
        <f t="shared" si="104"/>
        <v>0</v>
      </c>
      <c r="DJ113">
        <f t="shared" si="105"/>
        <v>0</v>
      </c>
      <c r="DK113">
        <f t="shared" si="105"/>
        <v>0</v>
      </c>
      <c r="DL113">
        <f t="shared" si="105"/>
        <v>0</v>
      </c>
      <c r="DM113">
        <f t="shared" si="105"/>
        <v>10</v>
      </c>
      <c r="DN113">
        <f t="shared" si="105"/>
        <v>0</v>
      </c>
      <c r="DO113">
        <f t="shared" si="105"/>
        <v>76</v>
      </c>
      <c r="DP113">
        <f t="shared" si="105"/>
        <v>15</v>
      </c>
      <c r="DQ113">
        <f t="shared" si="105"/>
        <v>0</v>
      </c>
      <c r="DR113">
        <f t="shared" si="105"/>
        <v>0</v>
      </c>
      <c r="DS113">
        <f t="shared" si="105"/>
        <v>0</v>
      </c>
      <c r="DT113">
        <f t="shared" si="105"/>
        <v>0</v>
      </c>
      <c r="DU113">
        <f t="shared" si="105"/>
        <v>0</v>
      </c>
      <c r="DV113">
        <f t="shared" si="105"/>
        <v>0</v>
      </c>
      <c r="DW113">
        <f t="shared" si="105"/>
        <v>0</v>
      </c>
      <c r="DX113">
        <f t="shared" si="105"/>
        <v>0</v>
      </c>
      <c r="DY113">
        <f t="shared" si="105"/>
        <v>0</v>
      </c>
      <c r="DZ113">
        <f t="shared" si="105"/>
        <v>0</v>
      </c>
      <c r="EA113">
        <f t="shared" si="105"/>
        <v>0</v>
      </c>
      <c r="EB113">
        <f t="shared" si="105"/>
        <v>0</v>
      </c>
      <c r="EC113">
        <f t="shared" si="105"/>
        <v>0</v>
      </c>
      <c r="ED113">
        <f t="shared" si="105"/>
        <v>76</v>
      </c>
    </row>
    <row r="114" spans="9:134" x14ac:dyDescent="0.3">
      <c r="I114" t="s">
        <v>339</v>
      </c>
      <c r="O114" t="s">
        <v>339</v>
      </c>
      <c r="Q114">
        <f t="shared" si="101"/>
        <v>0</v>
      </c>
      <c r="R114">
        <f t="shared" si="101"/>
        <v>0</v>
      </c>
      <c r="S114">
        <f t="shared" si="101"/>
        <v>0</v>
      </c>
      <c r="T114">
        <f t="shared" si="101"/>
        <v>0</v>
      </c>
      <c r="U114">
        <f t="shared" si="101"/>
        <v>0</v>
      </c>
      <c r="V114">
        <f t="shared" si="101"/>
        <v>0</v>
      </c>
      <c r="W114">
        <f t="shared" si="101"/>
        <v>0</v>
      </c>
      <c r="X114">
        <f t="shared" si="101"/>
        <v>0</v>
      </c>
      <c r="Y114">
        <f t="shared" si="101"/>
        <v>0</v>
      </c>
      <c r="Z114">
        <f t="shared" si="101"/>
        <v>0</v>
      </c>
      <c r="AA114">
        <f t="shared" si="101"/>
        <v>0</v>
      </c>
      <c r="AB114">
        <f t="shared" si="102"/>
        <v>0</v>
      </c>
      <c r="AC114">
        <f t="shared" si="102"/>
        <v>0</v>
      </c>
      <c r="AD114">
        <f t="shared" si="102"/>
        <v>0</v>
      </c>
      <c r="AE114">
        <f t="shared" si="102"/>
        <v>0</v>
      </c>
      <c r="AF114">
        <f t="shared" si="102"/>
        <v>0</v>
      </c>
      <c r="AG114">
        <f t="shared" si="102"/>
        <v>0</v>
      </c>
      <c r="AH114">
        <f t="shared" si="102"/>
        <v>0</v>
      </c>
      <c r="AI114">
        <f t="shared" si="102"/>
        <v>0</v>
      </c>
      <c r="AJ114">
        <f t="shared" si="102"/>
        <v>76</v>
      </c>
      <c r="AK114">
        <f t="shared" si="102"/>
        <v>76</v>
      </c>
      <c r="AM114">
        <f t="shared" si="102"/>
        <v>0</v>
      </c>
      <c r="AN114">
        <f t="shared" si="102"/>
        <v>0</v>
      </c>
      <c r="AO114">
        <f t="shared" si="102"/>
        <v>0</v>
      </c>
      <c r="AP114">
        <f t="shared" si="102"/>
        <v>0</v>
      </c>
      <c r="AQ114">
        <f t="shared" si="102"/>
        <v>0</v>
      </c>
      <c r="AR114">
        <f t="shared" si="102"/>
        <v>0</v>
      </c>
      <c r="AS114">
        <f t="shared" si="102"/>
        <v>0</v>
      </c>
      <c r="AT114">
        <f t="shared" si="102"/>
        <v>0</v>
      </c>
      <c r="AU114">
        <f t="shared" si="102"/>
        <v>0</v>
      </c>
      <c r="AV114">
        <f t="shared" si="102"/>
        <v>0</v>
      </c>
      <c r="AW114">
        <f t="shared" si="102"/>
        <v>0</v>
      </c>
      <c r="AX114">
        <f t="shared" si="102"/>
        <v>0</v>
      </c>
      <c r="AY114">
        <f t="shared" si="102"/>
        <v>0</v>
      </c>
      <c r="AZ114">
        <f t="shared" si="102"/>
        <v>0</v>
      </c>
      <c r="BA114">
        <f t="shared" si="102"/>
        <v>0</v>
      </c>
      <c r="BB114">
        <f t="shared" si="102"/>
        <v>0</v>
      </c>
      <c r="BC114">
        <f t="shared" si="102"/>
        <v>0</v>
      </c>
      <c r="BD114">
        <f t="shared" si="102"/>
        <v>0</v>
      </c>
      <c r="BE114">
        <f t="shared" si="102"/>
        <v>0</v>
      </c>
      <c r="BF114">
        <f t="shared" si="102"/>
        <v>0</v>
      </c>
      <c r="BG114">
        <f t="shared" si="102"/>
        <v>0</v>
      </c>
      <c r="BH114">
        <f t="shared" si="102"/>
        <v>0</v>
      </c>
      <c r="BI114">
        <f t="shared" si="103"/>
        <v>0</v>
      </c>
      <c r="BJ114">
        <f t="shared" si="103"/>
        <v>76</v>
      </c>
      <c r="BK114">
        <f t="shared" si="103"/>
        <v>76</v>
      </c>
      <c r="BL114">
        <f t="shared" si="103"/>
        <v>76</v>
      </c>
      <c r="BM114">
        <f t="shared" si="103"/>
        <v>76</v>
      </c>
      <c r="BN114">
        <f t="shared" si="103"/>
        <v>76</v>
      </c>
      <c r="BO114">
        <f t="shared" si="103"/>
        <v>76</v>
      </c>
      <c r="BP114">
        <f t="shared" si="103"/>
        <v>76</v>
      </c>
      <c r="BQ114">
        <f t="shared" si="103"/>
        <v>76</v>
      </c>
      <c r="BR114">
        <f t="shared" si="103"/>
        <v>76</v>
      </c>
      <c r="BS114">
        <f t="shared" si="103"/>
        <v>76</v>
      </c>
      <c r="BT114">
        <f t="shared" si="103"/>
        <v>76</v>
      </c>
      <c r="BU114">
        <f t="shared" si="103"/>
        <v>76</v>
      </c>
      <c r="BV114">
        <f t="shared" si="103"/>
        <v>76</v>
      </c>
      <c r="BW114">
        <f t="shared" si="103"/>
        <v>76</v>
      </c>
      <c r="BX114">
        <f t="shared" si="103"/>
        <v>76</v>
      </c>
      <c r="BY114">
        <f t="shared" si="103"/>
        <v>76</v>
      </c>
      <c r="BZ114">
        <f t="shared" si="103"/>
        <v>76</v>
      </c>
      <c r="CA114">
        <f t="shared" si="103"/>
        <v>76</v>
      </c>
      <c r="CB114">
        <f t="shared" si="104"/>
        <v>0</v>
      </c>
      <c r="CC114">
        <f t="shared" si="104"/>
        <v>0</v>
      </c>
      <c r="CD114">
        <f t="shared" si="104"/>
        <v>0</v>
      </c>
      <c r="CE114">
        <f t="shared" si="104"/>
        <v>0</v>
      </c>
      <c r="CF114">
        <f t="shared" si="104"/>
        <v>33</v>
      </c>
      <c r="CG114">
        <f t="shared" si="104"/>
        <v>33</v>
      </c>
      <c r="CH114">
        <f t="shared" si="104"/>
        <v>33</v>
      </c>
      <c r="CI114">
        <f t="shared" si="104"/>
        <v>33</v>
      </c>
      <c r="CJ114">
        <f t="shared" si="104"/>
        <v>33</v>
      </c>
      <c r="CK114">
        <f t="shared" si="104"/>
        <v>0</v>
      </c>
      <c r="CL114">
        <f t="shared" si="104"/>
        <v>33</v>
      </c>
      <c r="CM114">
        <f t="shared" si="104"/>
        <v>0</v>
      </c>
      <c r="CN114">
        <f t="shared" si="104"/>
        <v>34</v>
      </c>
      <c r="CO114">
        <f t="shared" si="104"/>
        <v>1</v>
      </c>
      <c r="CP114">
        <f t="shared" si="104"/>
        <v>0</v>
      </c>
      <c r="CQ114">
        <f t="shared" si="104"/>
        <v>76</v>
      </c>
      <c r="CR114">
        <f t="shared" si="104"/>
        <v>76</v>
      </c>
      <c r="CS114">
        <f t="shared" si="104"/>
        <v>76</v>
      </c>
      <c r="CT114">
        <f t="shared" si="104"/>
        <v>76</v>
      </c>
      <c r="CU114">
        <f t="shared" si="104"/>
        <v>0</v>
      </c>
      <c r="CV114">
        <f t="shared" si="104"/>
        <v>34</v>
      </c>
      <c r="CW114">
        <f t="shared" si="104"/>
        <v>34</v>
      </c>
      <c r="CX114">
        <f t="shared" si="104"/>
        <v>34</v>
      </c>
      <c r="CY114">
        <f t="shared" si="104"/>
        <v>34</v>
      </c>
      <c r="CZ114">
        <f t="shared" si="104"/>
        <v>34</v>
      </c>
      <c r="DA114">
        <f t="shared" si="104"/>
        <v>34</v>
      </c>
      <c r="DB114">
        <f t="shared" si="104"/>
        <v>0</v>
      </c>
      <c r="DC114">
        <f t="shared" si="104"/>
        <v>38</v>
      </c>
      <c r="DD114">
        <f t="shared" si="104"/>
        <v>38</v>
      </c>
      <c r="DE114">
        <f t="shared" si="104"/>
        <v>38</v>
      </c>
      <c r="DF114">
        <f t="shared" si="104"/>
        <v>0</v>
      </c>
      <c r="DG114">
        <f t="shared" si="104"/>
        <v>0</v>
      </c>
      <c r="DH114">
        <f t="shared" si="104"/>
        <v>0</v>
      </c>
      <c r="DI114">
        <f t="shared" si="104"/>
        <v>0</v>
      </c>
      <c r="DJ114">
        <f t="shared" si="105"/>
        <v>0</v>
      </c>
      <c r="DK114">
        <f t="shared" si="105"/>
        <v>0</v>
      </c>
      <c r="DL114">
        <f t="shared" si="105"/>
        <v>0</v>
      </c>
      <c r="DM114">
        <f t="shared" si="105"/>
        <v>0</v>
      </c>
      <c r="DN114">
        <f t="shared" si="105"/>
        <v>0</v>
      </c>
      <c r="DO114">
        <f t="shared" si="105"/>
        <v>0</v>
      </c>
      <c r="DP114">
        <f t="shared" si="105"/>
        <v>0</v>
      </c>
      <c r="DQ114">
        <f t="shared" si="105"/>
        <v>15</v>
      </c>
      <c r="DR114">
        <f t="shared" si="105"/>
        <v>15</v>
      </c>
      <c r="DS114">
        <f t="shared" si="105"/>
        <v>15</v>
      </c>
      <c r="DT114">
        <f t="shared" si="105"/>
        <v>15</v>
      </c>
      <c r="DU114">
        <f t="shared" si="105"/>
        <v>15</v>
      </c>
      <c r="DV114">
        <f t="shared" si="105"/>
        <v>15</v>
      </c>
      <c r="DW114">
        <f t="shared" si="105"/>
        <v>0</v>
      </c>
      <c r="DX114">
        <f t="shared" si="105"/>
        <v>0</v>
      </c>
      <c r="DY114">
        <f t="shared" si="105"/>
        <v>0</v>
      </c>
      <c r="DZ114">
        <f t="shared" si="105"/>
        <v>0</v>
      </c>
      <c r="EA114">
        <f t="shared" si="105"/>
        <v>0</v>
      </c>
      <c r="EB114">
        <f t="shared" si="105"/>
        <v>0</v>
      </c>
      <c r="EC114">
        <f t="shared" si="105"/>
        <v>0</v>
      </c>
      <c r="ED114">
        <f t="shared" si="105"/>
        <v>0</v>
      </c>
    </row>
  </sheetData>
  <mergeCells count="16">
    <mergeCell ref="E2:E8"/>
    <mergeCell ref="F2:F8"/>
    <mergeCell ref="D1:L1"/>
    <mergeCell ref="A1:C1"/>
    <mergeCell ref="A2:A8"/>
    <mergeCell ref="B2:B8"/>
    <mergeCell ref="C2:C8"/>
    <mergeCell ref="D2:D8"/>
    <mergeCell ref="Q1:AK1"/>
    <mergeCell ref="AM1:ED1"/>
    <mergeCell ref="G2:G8"/>
    <mergeCell ref="H2:H8"/>
    <mergeCell ref="I2:I8"/>
    <mergeCell ref="J2:J8"/>
    <mergeCell ref="K2:K8"/>
    <mergeCell ref="L2:L8"/>
  </mergeCells>
  <conditionalFormatting sqref="E11:E109">
    <cfRule type="cellIs" dxfId="159" priority="3" operator="equal">
      <formula>"0"</formula>
    </cfRule>
    <cfRule type="cellIs" dxfId="158" priority="4" operator="equal">
      <formula>"1"</formula>
    </cfRule>
  </conditionalFormatting>
  <conditionalFormatting sqref="Q8:ED8">
    <cfRule type="cellIs" dxfId="157" priority="1" operator="equal">
      <formula>"Ja"</formula>
    </cfRule>
    <cfRule type="cellIs" dxfId="156" priority="2" operator="equal">
      <formula>"Nee"</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0FD0F-03AD-4660-AB08-77352099766B}">
  <sheetPr>
    <tabColor rgb="FFFF0000"/>
  </sheetPr>
  <dimension ref="A1:EI114"/>
  <sheetViews>
    <sheetView zoomScaleNormal="100" workbookViewId="0">
      <selection activeCell="F51" sqref="F51"/>
    </sheetView>
  </sheetViews>
  <sheetFormatPr defaultRowHeight="14.4" x14ac:dyDescent="0.3"/>
  <cols>
    <col min="1" max="1" width="5.33203125" customWidth="1"/>
    <col min="2" max="2" width="43.6640625" bestFit="1" customWidth="1"/>
    <col min="3" max="3" width="23.21875" customWidth="1"/>
    <col min="4" max="11" width="20" customWidth="1"/>
    <col min="12" max="12" width="20" style="41" customWidth="1"/>
    <col min="13" max="14" width="15.5546875" hidden="1" customWidth="1"/>
    <col min="15" max="15" width="22.21875" hidden="1" customWidth="1"/>
    <col min="16" max="16" width="2.77734375" bestFit="1" customWidth="1"/>
    <col min="17" max="17" width="10.33203125" customWidth="1"/>
    <col min="18" max="18" width="12.77734375" customWidth="1"/>
    <col min="19" max="19" width="10.109375" customWidth="1"/>
    <col min="20" max="20" width="8.109375" customWidth="1"/>
    <col min="21" max="21" width="12.88671875" customWidth="1"/>
    <col min="22" max="22" width="7.77734375" customWidth="1"/>
    <col min="23" max="23" width="11.33203125" customWidth="1"/>
    <col min="24" max="24" width="13.88671875" customWidth="1"/>
    <col min="25" max="25" width="9.77734375" customWidth="1"/>
    <col min="26" max="26" width="12.77734375" customWidth="1"/>
    <col min="27" max="27" width="9.33203125" customWidth="1"/>
    <col min="28" max="28" width="15.44140625" customWidth="1"/>
    <col min="29" max="29" width="12.21875" customWidth="1"/>
    <col min="30" max="30" width="19.109375" customWidth="1"/>
    <col min="31" max="31" width="14.6640625" customWidth="1"/>
    <col min="32" max="32" width="20" customWidth="1"/>
    <col min="33" max="33" width="18.77734375" customWidth="1"/>
    <col min="34" max="34" width="10.88671875" customWidth="1"/>
    <col min="35" max="35" width="5.88671875" customWidth="1"/>
    <col min="36" max="36" width="15.21875" customWidth="1"/>
    <col min="37" max="37" width="15" customWidth="1"/>
    <col min="38" max="38" width="15.33203125" customWidth="1"/>
    <col min="39" max="39" width="11.77734375" customWidth="1"/>
    <col min="40" max="40" width="14.5546875" customWidth="1"/>
    <col min="41" max="41" width="9.88671875" customWidth="1"/>
    <col min="42" max="42" width="18.21875" customWidth="1"/>
    <col min="43" max="43" width="18.77734375" customWidth="1"/>
    <col min="44" max="44" width="2.77734375" customWidth="1"/>
    <col min="45" max="45" width="10.44140625" bestFit="1" customWidth="1"/>
    <col min="46" max="46" width="12.88671875" bestFit="1" customWidth="1"/>
    <col min="47" max="47" width="10.21875" bestFit="1" customWidth="1"/>
    <col min="48" max="48" width="8.21875" bestFit="1" customWidth="1"/>
    <col min="49" max="49" width="13.6640625" bestFit="1" customWidth="1"/>
    <col min="50" max="50" width="7.88671875" bestFit="1" customWidth="1"/>
    <col min="51" max="51" width="11.44140625" bestFit="1" customWidth="1"/>
    <col min="52" max="52" width="14" bestFit="1" customWidth="1"/>
    <col min="53" max="53" width="9.88671875" bestFit="1" customWidth="1"/>
    <col min="54" max="54" width="12.88671875" bestFit="1" customWidth="1"/>
    <col min="55" max="55" width="11.88671875" bestFit="1" customWidth="1"/>
    <col min="56" max="56" width="22.21875" bestFit="1" customWidth="1"/>
    <col min="57" max="57" width="10.5546875" bestFit="1" customWidth="1"/>
    <col min="58" max="58" width="14" bestFit="1" customWidth="1"/>
    <col min="59" max="59" width="20.6640625" bestFit="1" customWidth="1"/>
    <col min="60" max="60" width="11" bestFit="1" customWidth="1"/>
    <col min="61" max="61" width="13.21875" bestFit="1" customWidth="1"/>
    <col min="62" max="62" width="12.6640625" bestFit="1" customWidth="1"/>
    <col min="63" max="63" width="5.33203125" bestFit="1" customWidth="1"/>
    <col min="64" max="64" width="10" bestFit="1" customWidth="1"/>
    <col min="65" max="65" width="9.33203125" bestFit="1" customWidth="1"/>
    <col min="66" max="66" width="9" bestFit="1" customWidth="1"/>
    <col min="67" max="67" width="15.5546875" bestFit="1" customWidth="1"/>
    <col min="68" max="68" width="12.77734375" bestFit="1" customWidth="1"/>
    <col min="69" max="69" width="11" bestFit="1" customWidth="1"/>
    <col min="70" max="70" width="14.77734375" bestFit="1" customWidth="1"/>
    <col min="71" max="71" width="15.88671875" bestFit="1" customWidth="1"/>
    <col min="72" max="72" width="13.77734375" bestFit="1" customWidth="1"/>
    <col min="73" max="73" width="27.6640625" bestFit="1" customWidth="1"/>
    <col min="74" max="74" width="15.44140625" bestFit="1" customWidth="1"/>
    <col min="75" max="75" width="9.5546875" bestFit="1" customWidth="1"/>
    <col min="76" max="76" width="20.109375" bestFit="1" customWidth="1"/>
    <col min="77" max="77" width="9.5546875" bestFit="1" customWidth="1"/>
    <col min="78" max="78" width="11.77734375" bestFit="1" customWidth="1"/>
    <col min="79" max="79" width="12.88671875" bestFit="1" customWidth="1"/>
    <col min="80" max="80" width="16.33203125" bestFit="1" customWidth="1"/>
    <col min="81" max="81" width="5.33203125" bestFit="1" customWidth="1"/>
    <col min="82" max="82" width="4.77734375" bestFit="1" customWidth="1"/>
    <col min="83" max="83" width="20.109375" bestFit="1" customWidth="1"/>
    <col min="84" max="84" width="9.5546875" bestFit="1" customWidth="1"/>
    <col min="85" max="85" width="11" bestFit="1" customWidth="1"/>
    <col min="86" max="86" width="6" bestFit="1" customWidth="1"/>
    <col min="87" max="87" width="15.44140625" bestFit="1" customWidth="1"/>
    <col min="88" max="88" width="12.88671875" bestFit="1" customWidth="1"/>
    <col min="89" max="89" width="13.77734375" bestFit="1" customWidth="1"/>
    <col min="90" max="90" width="8" bestFit="1" customWidth="1"/>
    <col min="91" max="91" width="11.88671875" bestFit="1" customWidth="1"/>
    <col min="92" max="92" width="6.5546875" bestFit="1" customWidth="1"/>
    <col min="93" max="93" width="9" bestFit="1" customWidth="1"/>
    <col min="94" max="94" width="13" bestFit="1" customWidth="1"/>
    <col min="95" max="95" width="9.5546875" bestFit="1" customWidth="1"/>
    <col min="96" max="96" width="12.33203125" bestFit="1" customWidth="1"/>
    <col min="97" max="97" width="9.5546875" bestFit="1" customWidth="1"/>
    <col min="98" max="98" width="20.109375" bestFit="1" customWidth="1"/>
    <col min="99" max="99" width="7.33203125" bestFit="1" customWidth="1"/>
    <col min="100" max="100" width="4" bestFit="1" customWidth="1"/>
    <col min="101" max="101" width="5.5546875" bestFit="1" customWidth="1"/>
    <col min="102" max="102" width="9.5546875" bestFit="1" customWidth="1"/>
    <col min="103" max="103" width="11.33203125" bestFit="1" customWidth="1"/>
    <col min="104" max="104" width="10.33203125" bestFit="1" customWidth="1"/>
    <col min="105" max="106" width="7.5546875" bestFit="1" customWidth="1"/>
    <col min="107" max="107" width="14.33203125" bestFit="1" customWidth="1"/>
    <col min="108" max="108" width="4" bestFit="1" customWidth="1"/>
    <col min="109" max="109" width="6.5546875" bestFit="1" customWidth="1"/>
    <col min="110" max="110" width="4" bestFit="1" customWidth="1"/>
    <col min="111" max="111" width="12.77734375" bestFit="1" customWidth="1"/>
    <col min="112" max="112" width="12.33203125" bestFit="1" customWidth="1"/>
    <col min="113" max="113" width="9.5546875" bestFit="1" customWidth="1"/>
    <col min="114" max="114" width="20.109375" bestFit="1" customWidth="1"/>
    <col min="115" max="115" width="5.6640625" bestFit="1" customWidth="1"/>
    <col min="116" max="116" width="8.6640625" bestFit="1" customWidth="1"/>
    <col min="117" max="118" width="6" bestFit="1" customWidth="1"/>
    <col min="119" max="119" width="11.33203125" bestFit="1" customWidth="1"/>
    <col min="120" max="120" width="10.44140625" bestFit="1" customWidth="1"/>
    <col min="121" max="121" width="5" bestFit="1" customWidth="1"/>
    <col min="122" max="122" width="11.44140625" bestFit="1" customWidth="1"/>
    <col min="123" max="123" width="9.5546875" bestFit="1" customWidth="1"/>
    <col min="124" max="124" width="13.6640625" bestFit="1" customWidth="1"/>
    <col min="125" max="125" width="19.77734375" bestFit="1" customWidth="1"/>
    <col min="126" max="126" width="6.33203125" bestFit="1" customWidth="1"/>
    <col min="127" max="127" width="16.33203125" bestFit="1" customWidth="1"/>
    <col min="128" max="128" width="5.33203125" bestFit="1" customWidth="1"/>
    <col min="129" max="129" width="4.77734375" bestFit="1" customWidth="1"/>
    <col min="130" max="130" width="20.109375" bestFit="1" customWidth="1"/>
    <col min="131" max="131" width="9.5546875" bestFit="1" customWidth="1"/>
    <col min="132" max="132" width="17.77734375" bestFit="1" customWidth="1"/>
    <col min="133" max="133" width="9.88671875" bestFit="1" customWidth="1"/>
    <col min="134" max="134" width="10.6640625" bestFit="1" customWidth="1"/>
    <col min="135" max="135" width="6.109375" bestFit="1" customWidth="1"/>
    <col min="136" max="136" width="13.88671875" bestFit="1" customWidth="1"/>
    <col min="137" max="137" width="12" bestFit="1" customWidth="1"/>
    <col min="138" max="138" width="16.21875" bestFit="1" customWidth="1"/>
    <col min="139" max="139" width="18.33203125" bestFit="1" customWidth="1"/>
  </cols>
  <sheetData>
    <row r="1" spans="1:139" ht="14.4" customHeight="1" x14ac:dyDescent="0.3">
      <c r="A1" s="168" t="s">
        <v>886</v>
      </c>
      <c r="B1" s="168"/>
      <c r="C1" s="168"/>
      <c r="D1" s="165" t="s">
        <v>506</v>
      </c>
      <c r="E1" s="165"/>
      <c r="F1" s="165"/>
      <c r="G1" s="165"/>
      <c r="H1" s="165"/>
      <c r="I1" s="165"/>
      <c r="J1" s="165"/>
      <c r="K1" s="165"/>
      <c r="L1" s="165"/>
      <c r="O1" s="58"/>
      <c r="P1" s="58"/>
      <c r="Q1" s="167" t="s">
        <v>887</v>
      </c>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45"/>
      <c r="AS1" s="166" t="s">
        <v>505</v>
      </c>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row>
    <row r="2" spans="1:139" ht="14.4" customHeight="1" x14ac:dyDescent="0.3">
      <c r="A2" s="151" t="s">
        <v>884</v>
      </c>
      <c r="B2" s="151" t="s">
        <v>562</v>
      </c>
      <c r="C2" s="151" t="s">
        <v>875</v>
      </c>
      <c r="D2" s="151" t="s">
        <v>127</v>
      </c>
      <c r="E2" s="151" t="s">
        <v>128</v>
      </c>
      <c r="F2" s="151" t="s">
        <v>129</v>
      </c>
      <c r="G2" s="151" t="s">
        <v>130</v>
      </c>
      <c r="H2" s="151" t="s">
        <v>131</v>
      </c>
      <c r="I2" s="151" t="s">
        <v>132</v>
      </c>
      <c r="J2" s="154" t="s">
        <v>826</v>
      </c>
      <c r="K2" s="154" t="s">
        <v>838</v>
      </c>
      <c r="L2" s="154" t="s">
        <v>562</v>
      </c>
      <c r="O2" s="58">
        <v>1</v>
      </c>
      <c r="P2" s="58"/>
      <c r="Q2" s="124" t="s">
        <v>0</v>
      </c>
      <c r="R2" s="124" t="s">
        <v>1</v>
      </c>
      <c r="S2" s="131" t="s">
        <v>166</v>
      </c>
      <c r="T2" s="133" t="s">
        <v>877</v>
      </c>
      <c r="U2" s="124"/>
      <c r="V2" s="124"/>
      <c r="W2" s="124"/>
      <c r="X2" s="124"/>
      <c r="Y2" s="124"/>
      <c r="Z2" s="124"/>
      <c r="AA2" s="124" t="s">
        <v>375</v>
      </c>
      <c r="AB2" s="124" t="s">
        <v>877</v>
      </c>
      <c r="AC2" s="124"/>
      <c r="AD2" s="124"/>
      <c r="AE2" s="124"/>
      <c r="AF2" s="124"/>
      <c r="AG2" s="124"/>
      <c r="AH2" s="124" t="s">
        <v>172</v>
      </c>
      <c r="AI2" s="124" t="s">
        <v>877</v>
      </c>
      <c r="AJ2" s="124"/>
      <c r="AK2" s="124" t="s">
        <v>394</v>
      </c>
      <c r="AL2" s="124" t="s">
        <v>101</v>
      </c>
      <c r="AM2" s="124" t="s">
        <v>395</v>
      </c>
      <c r="AN2" s="124" t="s">
        <v>877</v>
      </c>
      <c r="AO2" s="124"/>
      <c r="AP2" s="124" t="s">
        <v>133</v>
      </c>
      <c r="AQ2" s="124" t="s">
        <v>397</v>
      </c>
      <c r="AR2" s="130"/>
      <c r="AS2" s="125" t="s">
        <v>0</v>
      </c>
      <c r="AT2" s="125" t="s">
        <v>1</v>
      </c>
      <c r="AU2" s="125" t="s">
        <v>166</v>
      </c>
      <c r="AV2" s="125" t="s">
        <v>877</v>
      </c>
      <c r="AW2" s="125"/>
      <c r="AX2" s="125"/>
      <c r="AY2" s="125"/>
      <c r="AZ2" s="125"/>
      <c r="BA2" s="125"/>
      <c r="BB2" s="125"/>
      <c r="BC2" s="125" t="s">
        <v>169</v>
      </c>
      <c r="BD2" s="125" t="s">
        <v>877</v>
      </c>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t="s">
        <v>133</v>
      </c>
    </row>
    <row r="3" spans="1:139" x14ac:dyDescent="0.3">
      <c r="A3" s="152"/>
      <c r="B3" s="152"/>
      <c r="C3" s="152"/>
      <c r="D3" s="152"/>
      <c r="E3" s="152"/>
      <c r="F3" s="152"/>
      <c r="G3" s="152"/>
      <c r="H3" s="152"/>
      <c r="I3" s="152"/>
      <c r="J3" s="155"/>
      <c r="K3" s="155"/>
      <c r="L3" s="155"/>
      <c r="O3" s="58">
        <v>2</v>
      </c>
      <c r="P3" s="58"/>
      <c r="Q3" s="124"/>
      <c r="R3" s="124"/>
      <c r="S3" s="132"/>
      <c r="T3" s="124" t="s">
        <v>2</v>
      </c>
      <c r="U3" s="124" t="s">
        <v>3</v>
      </c>
      <c r="V3" s="124" t="s">
        <v>4</v>
      </c>
      <c r="W3" s="124" t="s">
        <v>5</v>
      </c>
      <c r="X3" s="124" t="s">
        <v>6</v>
      </c>
      <c r="Y3" s="124" t="s">
        <v>7</v>
      </c>
      <c r="Z3" s="124" t="s">
        <v>1</v>
      </c>
      <c r="AA3" s="124"/>
      <c r="AB3" s="124" t="s">
        <v>794</v>
      </c>
      <c r="AC3" s="124" t="s">
        <v>877</v>
      </c>
      <c r="AD3" s="124"/>
      <c r="AE3" s="124"/>
      <c r="AF3" s="124"/>
      <c r="AG3" s="124"/>
      <c r="AH3" s="124"/>
      <c r="AI3" s="124" t="s">
        <v>100</v>
      </c>
      <c r="AJ3" s="124" t="s">
        <v>393</v>
      </c>
      <c r="AK3" s="124"/>
      <c r="AL3" s="124"/>
      <c r="AM3" s="124"/>
      <c r="AN3" s="124" t="s">
        <v>396</v>
      </c>
      <c r="AO3" s="124" t="s">
        <v>15</v>
      </c>
      <c r="AP3" s="124"/>
      <c r="AQ3" s="124"/>
      <c r="AR3" s="130"/>
      <c r="AS3" s="125"/>
      <c r="AT3" s="125"/>
      <c r="AU3" s="125"/>
      <c r="AV3" s="125" t="s">
        <v>2</v>
      </c>
      <c r="AW3" s="125" t="s">
        <v>3</v>
      </c>
      <c r="AX3" s="125" t="s">
        <v>4</v>
      </c>
      <c r="AY3" s="125" t="s">
        <v>5</v>
      </c>
      <c r="AZ3" s="125" t="s">
        <v>6</v>
      </c>
      <c r="BA3" s="125" t="s">
        <v>7</v>
      </c>
      <c r="BB3" s="125" t="s">
        <v>1</v>
      </c>
      <c r="BC3" s="125"/>
      <c r="BD3" s="125" t="s">
        <v>9</v>
      </c>
      <c r="BE3" s="125" t="s">
        <v>10</v>
      </c>
      <c r="BF3" s="125" t="s">
        <v>203</v>
      </c>
      <c r="BG3" s="125" t="s">
        <v>11</v>
      </c>
      <c r="BH3" s="125" t="s">
        <v>12</v>
      </c>
      <c r="BI3" s="125" t="s">
        <v>13</v>
      </c>
      <c r="BJ3" s="125" t="s">
        <v>170</v>
      </c>
      <c r="BK3" s="125" t="s">
        <v>877</v>
      </c>
      <c r="BL3" s="125"/>
      <c r="BM3" s="125" t="s">
        <v>16</v>
      </c>
      <c r="BN3" s="125" t="s">
        <v>876</v>
      </c>
      <c r="BO3" s="125" t="s">
        <v>877</v>
      </c>
      <c r="BP3" s="125"/>
      <c r="BQ3" s="125"/>
      <c r="BR3" s="125"/>
      <c r="BS3" s="125"/>
      <c r="BT3" s="125"/>
      <c r="BU3" s="125"/>
      <c r="BV3" s="125"/>
      <c r="BW3" s="125"/>
      <c r="BX3" s="125"/>
      <c r="BY3" s="125"/>
      <c r="BZ3" s="125"/>
      <c r="CA3" s="125"/>
      <c r="CB3" s="125"/>
      <c r="CC3" s="125"/>
      <c r="CD3" s="125"/>
      <c r="CE3" s="125"/>
      <c r="CF3" s="125"/>
      <c r="CG3" s="125" t="s">
        <v>172</v>
      </c>
      <c r="CH3" s="125" t="s">
        <v>877</v>
      </c>
      <c r="CI3" s="125" t="s">
        <v>101</v>
      </c>
      <c r="CJ3" s="125" t="s">
        <v>176</v>
      </c>
      <c r="CK3" s="125" t="s">
        <v>877</v>
      </c>
      <c r="CL3" s="125"/>
      <c r="CM3" s="125"/>
      <c r="CN3" s="125"/>
      <c r="CO3" s="125"/>
      <c r="CP3" s="125"/>
      <c r="CQ3" s="125"/>
      <c r="CR3" s="125"/>
      <c r="CS3" s="125"/>
      <c r="CT3" s="125"/>
      <c r="CU3" s="125" t="s">
        <v>177</v>
      </c>
      <c r="CV3" s="125" t="s">
        <v>877</v>
      </c>
      <c r="CW3" s="125"/>
      <c r="CX3" s="125"/>
      <c r="CY3" s="125"/>
      <c r="CZ3" s="125" t="s">
        <v>178</v>
      </c>
      <c r="DA3" s="125" t="s">
        <v>877</v>
      </c>
      <c r="DB3" s="125"/>
      <c r="DC3" s="125"/>
      <c r="DD3" s="125"/>
      <c r="DE3" s="125"/>
      <c r="DF3" s="125"/>
      <c r="DG3" s="125" t="s">
        <v>183</v>
      </c>
      <c r="DH3" s="125" t="s">
        <v>877</v>
      </c>
      <c r="DI3" s="125"/>
      <c r="DJ3" s="125"/>
      <c r="DK3" s="125" t="s">
        <v>115</v>
      </c>
      <c r="DL3" s="125" t="s">
        <v>877</v>
      </c>
      <c r="DM3" s="125"/>
      <c r="DN3" s="125"/>
      <c r="DO3" s="125"/>
      <c r="DP3" s="125"/>
      <c r="DQ3" s="125"/>
      <c r="DR3" s="125"/>
      <c r="DS3" s="125"/>
      <c r="DT3" s="125"/>
      <c r="DU3" s="125" t="s">
        <v>182</v>
      </c>
      <c r="DV3" s="125" t="s">
        <v>877</v>
      </c>
      <c r="DW3" s="125"/>
      <c r="DX3" s="125"/>
      <c r="DY3" s="125"/>
      <c r="DZ3" s="125"/>
      <c r="EA3" s="125"/>
      <c r="EB3" s="125" t="s">
        <v>180</v>
      </c>
      <c r="EC3" s="125" t="s">
        <v>877</v>
      </c>
      <c r="ED3" s="125"/>
      <c r="EE3" s="125"/>
      <c r="EF3" s="125"/>
      <c r="EG3" s="125"/>
      <c r="EH3" s="125"/>
      <c r="EI3" s="125"/>
    </row>
    <row r="4" spans="1:139" x14ac:dyDescent="0.3">
      <c r="A4" s="152"/>
      <c r="B4" s="152"/>
      <c r="C4" s="152"/>
      <c r="D4" s="152"/>
      <c r="E4" s="152"/>
      <c r="F4" s="152"/>
      <c r="G4" s="152"/>
      <c r="H4" s="152"/>
      <c r="I4" s="152"/>
      <c r="J4" s="155"/>
      <c r="K4" s="155"/>
      <c r="L4" s="155"/>
      <c r="O4" s="58">
        <v>3</v>
      </c>
      <c r="P4" s="58"/>
      <c r="Q4" s="124"/>
      <c r="R4" s="124"/>
      <c r="S4" s="124"/>
      <c r="T4" s="124"/>
      <c r="U4" s="124"/>
      <c r="V4" s="124"/>
      <c r="W4" s="124"/>
      <c r="X4" s="124"/>
      <c r="Y4" s="124"/>
      <c r="Z4" s="124"/>
      <c r="AA4" s="124"/>
      <c r="AB4" s="124"/>
      <c r="AC4" s="124" t="s">
        <v>808</v>
      </c>
      <c r="AD4" s="124" t="s">
        <v>809</v>
      </c>
      <c r="AE4" s="124" t="s">
        <v>810</v>
      </c>
      <c r="AF4" s="124" t="s">
        <v>811</v>
      </c>
      <c r="AG4" s="124" t="s">
        <v>812</v>
      </c>
      <c r="AH4" s="124"/>
      <c r="AI4" s="124"/>
      <c r="AJ4" s="124"/>
      <c r="AK4" s="124"/>
      <c r="AL4" s="124"/>
      <c r="AM4" s="124"/>
      <c r="AN4" s="124"/>
      <c r="AO4" s="124"/>
      <c r="AP4" s="124"/>
      <c r="AQ4" s="124"/>
      <c r="AR4" s="130"/>
      <c r="AS4" s="125"/>
      <c r="AT4" s="125"/>
      <c r="AU4" s="125"/>
      <c r="AV4" s="125"/>
      <c r="AW4" s="125"/>
      <c r="AX4" s="125"/>
      <c r="AY4" s="125"/>
      <c r="AZ4" s="125"/>
      <c r="BA4" s="125"/>
      <c r="BB4" s="125"/>
      <c r="BC4" s="125"/>
      <c r="BD4" s="125"/>
      <c r="BE4" s="125"/>
      <c r="BF4" s="125"/>
      <c r="BG4" s="125"/>
      <c r="BH4" s="125"/>
      <c r="BI4" s="125"/>
      <c r="BJ4" s="125"/>
      <c r="BK4" s="125" t="s">
        <v>14</v>
      </c>
      <c r="BL4" s="125" t="s">
        <v>15</v>
      </c>
      <c r="BM4" s="125"/>
      <c r="BN4" s="125"/>
      <c r="BO4" s="125" t="s">
        <v>794</v>
      </c>
      <c r="BP4" s="125" t="s">
        <v>877</v>
      </c>
      <c r="BQ4" s="125"/>
      <c r="BR4" s="125"/>
      <c r="BS4" s="125"/>
      <c r="BT4" s="125"/>
      <c r="BU4" s="125"/>
      <c r="BV4" s="125"/>
      <c r="BW4" s="125"/>
      <c r="BX4" s="125"/>
      <c r="BY4" s="125"/>
      <c r="BZ4" s="125"/>
      <c r="CA4" s="125"/>
      <c r="CB4" s="125"/>
      <c r="CC4" s="125"/>
      <c r="CD4" s="125"/>
      <c r="CE4" s="125"/>
      <c r="CF4" s="125"/>
      <c r="CG4" s="125"/>
      <c r="CH4" s="125" t="s">
        <v>100</v>
      </c>
      <c r="CI4" s="125"/>
      <c r="CJ4" s="125"/>
      <c r="CK4" s="125" t="s">
        <v>103</v>
      </c>
      <c r="CL4" s="125" t="s">
        <v>104</v>
      </c>
      <c r="CM4" s="125" t="s">
        <v>105</v>
      </c>
      <c r="CN4" s="125" t="s">
        <v>45</v>
      </c>
      <c r="CO4" s="125" t="s">
        <v>41</v>
      </c>
      <c r="CP4" s="125" t="s">
        <v>106</v>
      </c>
      <c r="CQ4" s="125" t="s">
        <v>49</v>
      </c>
      <c r="CR4" s="125" t="s">
        <v>175</v>
      </c>
      <c r="CS4" s="125" t="s">
        <v>877</v>
      </c>
      <c r="CT4" s="125"/>
      <c r="CU4" s="125"/>
      <c r="CV4" s="125" t="s">
        <v>108</v>
      </c>
      <c r="CW4" s="125" t="s">
        <v>59</v>
      </c>
      <c r="CX4" s="125" t="s">
        <v>47</v>
      </c>
      <c r="CY4" s="125" t="s">
        <v>109</v>
      </c>
      <c r="CZ4" s="125"/>
      <c r="DA4" s="125" t="s">
        <v>110</v>
      </c>
      <c r="DB4" s="125" t="s">
        <v>111</v>
      </c>
      <c r="DC4" s="125" t="s">
        <v>179</v>
      </c>
      <c r="DD4" s="125" t="s">
        <v>877</v>
      </c>
      <c r="DE4" s="125"/>
      <c r="DF4" s="125"/>
      <c r="DG4" s="125"/>
      <c r="DH4" s="125" t="s">
        <v>175</v>
      </c>
      <c r="DI4" s="125" t="s">
        <v>877</v>
      </c>
      <c r="DJ4" s="125"/>
      <c r="DK4" s="125"/>
      <c r="DL4" s="125" t="s">
        <v>116</v>
      </c>
      <c r="DM4" s="125" t="s">
        <v>117</v>
      </c>
      <c r="DN4" s="125" t="s">
        <v>118</v>
      </c>
      <c r="DO4" s="125" t="s">
        <v>119</v>
      </c>
      <c r="DP4" s="125" t="s">
        <v>120</v>
      </c>
      <c r="DQ4" s="125" t="s">
        <v>121</v>
      </c>
      <c r="DR4" s="125" t="s">
        <v>5</v>
      </c>
      <c r="DS4" s="125" t="s">
        <v>122</v>
      </c>
      <c r="DT4" s="125" t="s">
        <v>123</v>
      </c>
      <c r="DU4" s="125"/>
      <c r="DV4" s="125" t="s">
        <v>125</v>
      </c>
      <c r="DW4" s="125" t="s">
        <v>181</v>
      </c>
      <c r="DX4" s="125" t="s">
        <v>877</v>
      </c>
      <c r="DY4" s="125"/>
      <c r="DZ4" s="125"/>
      <c r="EA4" s="125" t="s">
        <v>49</v>
      </c>
      <c r="EB4" s="125"/>
      <c r="EC4" s="125" t="s">
        <v>127</v>
      </c>
      <c r="ED4" s="125" t="s">
        <v>128</v>
      </c>
      <c r="EE4" s="125" t="s">
        <v>129</v>
      </c>
      <c r="EF4" s="125" t="s">
        <v>130</v>
      </c>
      <c r="EG4" s="125" t="s">
        <v>131</v>
      </c>
      <c r="EH4" s="125" t="s">
        <v>132</v>
      </c>
      <c r="EI4" s="125"/>
    </row>
    <row r="5" spans="1:139" x14ac:dyDescent="0.3">
      <c r="A5" s="152"/>
      <c r="B5" s="152"/>
      <c r="C5" s="152"/>
      <c r="D5" s="152"/>
      <c r="E5" s="152"/>
      <c r="F5" s="152"/>
      <c r="G5" s="152"/>
      <c r="H5" s="152"/>
      <c r="I5" s="152"/>
      <c r="J5" s="155"/>
      <c r="K5" s="155"/>
      <c r="L5" s="155"/>
      <c r="O5" s="51">
        <v>4</v>
      </c>
      <c r="P5" s="51"/>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30"/>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t="s">
        <v>197</v>
      </c>
      <c r="BQ5" s="125" t="s">
        <v>877</v>
      </c>
      <c r="BR5" s="125" t="s">
        <v>195</v>
      </c>
      <c r="BS5" s="125" t="s">
        <v>877</v>
      </c>
      <c r="BT5" s="125"/>
      <c r="BU5" s="125"/>
      <c r="BV5" s="125"/>
      <c r="BW5" s="125"/>
      <c r="BX5" s="125"/>
      <c r="BY5" s="125"/>
      <c r="BZ5" s="125" t="s">
        <v>191</v>
      </c>
      <c r="CA5" s="125" t="s">
        <v>877</v>
      </c>
      <c r="CB5" s="125"/>
      <c r="CC5" s="125"/>
      <c r="CD5" s="125"/>
      <c r="CE5" s="125"/>
      <c r="CF5" s="125"/>
      <c r="CG5" s="125"/>
      <c r="CH5" s="125"/>
      <c r="CI5" s="125"/>
      <c r="CJ5" s="125"/>
      <c r="CK5" s="125"/>
      <c r="CL5" s="125"/>
      <c r="CM5" s="125"/>
      <c r="CN5" s="125"/>
      <c r="CO5" s="125"/>
      <c r="CP5" s="125"/>
      <c r="CQ5" s="125"/>
      <c r="CR5" s="125"/>
      <c r="CS5" s="125" t="s">
        <v>47</v>
      </c>
      <c r="CT5" s="125" t="s">
        <v>48</v>
      </c>
      <c r="CU5" s="125"/>
      <c r="CV5" s="125"/>
      <c r="CW5" s="125"/>
      <c r="CX5" s="125"/>
      <c r="CY5" s="125"/>
      <c r="CZ5" s="125"/>
      <c r="DA5" s="125"/>
      <c r="DB5" s="125"/>
      <c r="DC5" s="125"/>
      <c r="DD5" s="125" t="s">
        <v>108</v>
      </c>
      <c r="DE5" s="125" t="s">
        <v>45</v>
      </c>
      <c r="DF5" s="125" t="s">
        <v>113</v>
      </c>
      <c r="DG5" s="125"/>
      <c r="DH5" s="125"/>
      <c r="DI5" s="125" t="s">
        <v>47</v>
      </c>
      <c r="DJ5" s="125" t="s">
        <v>48</v>
      </c>
      <c r="DK5" s="125"/>
      <c r="DL5" s="125"/>
      <c r="DM5" s="125"/>
      <c r="DN5" s="125"/>
      <c r="DO5" s="125"/>
      <c r="DP5" s="125"/>
      <c r="DQ5" s="125"/>
      <c r="DR5" s="125"/>
      <c r="DS5" s="125"/>
      <c r="DT5" s="125"/>
      <c r="DU5" s="125"/>
      <c r="DV5" s="125"/>
      <c r="DW5" s="125"/>
      <c r="DX5" s="125" t="s">
        <v>53</v>
      </c>
      <c r="DY5" s="125" t="s">
        <v>54</v>
      </c>
      <c r="DZ5" s="125" t="s">
        <v>48</v>
      </c>
      <c r="EA5" s="125"/>
      <c r="EB5" s="125"/>
      <c r="EC5" s="125"/>
      <c r="ED5" s="125"/>
      <c r="EE5" s="125"/>
      <c r="EF5" s="125"/>
      <c r="EG5" s="125"/>
      <c r="EH5" s="125"/>
      <c r="EI5" s="125"/>
    </row>
    <row r="6" spans="1:139" x14ac:dyDescent="0.3">
      <c r="A6" s="152"/>
      <c r="B6" s="152"/>
      <c r="C6" s="152"/>
      <c r="D6" s="152"/>
      <c r="E6" s="152"/>
      <c r="F6" s="152"/>
      <c r="G6" s="152"/>
      <c r="H6" s="152"/>
      <c r="I6" s="152"/>
      <c r="J6" s="155"/>
      <c r="K6" s="155"/>
      <c r="L6" s="155"/>
      <c r="O6" s="51">
        <v>5</v>
      </c>
      <c r="P6" s="51"/>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30"/>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t="s">
        <v>795</v>
      </c>
      <c r="BR6" s="125"/>
      <c r="BS6" s="125" t="s">
        <v>790</v>
      </c>
      <c r="BT6" s="125" t="s">
        <v>796</v>
      </c>
      <c r="BU6" s="125" t="s">
        <v>797</v>
      </c>
      <c r="BV6" s="125" t="s">
        <v>188</v>
      </c>
      <c r="BW6" s="125" t="s">
        <v>877</v>
      </c>
      <c r="BX6" s="125"/>
      <c r="BY6" s="125" t="s">
        <v>49</v>
      </c>
      <c r="BZ6" s="125"/>
      <c r="CA6" s="125" t="s">
        <v>798</v>
      </c>
      <c r="CB6" s="125" t="s">
        <v>181</v>
      </c>
      <c r="CC6" s="125" t="s">
        <v>877</v>
      </c>
      <c r="CD6" s="125"/>
      <c r="CE6" s="125"/>
      <c r="CF6" s="125" t="s">
        <v>49</v>
      </c>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c r="EE6" s="125"/>
      <c r="EF6" s="125"/>
      <c r="EG6" s="125"/>
      <c r="EH6" s="125"/>
      <c r="EI6" s="125"/>
    </row>
    <row r="7" spans="1:139" x14ac:dyDescent="0.3">
      <c r="A7" s="152"/>
      <c r="B7" s="152"/>
      <c r="C7" s="152"/>
      <c r="D7" s="152"/>
      <c r="E7" s="152"/>
      <c r="F7" s="152"/>
      <c r="G7" s="152"/>
      <c r="H7" s="152"/>
      <c r="I7" s="152"/>
      <c r="J7" s="155"/>
      <c r="K7" s="155"/>
      <c r="L7" s="155"/>
      <c r="O7" s="51">
        <v>6</v>
      </c>
      <c r="P7" s="51"/>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30"/>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t="s">
        <v>47</v>
      </c>
      <c r="BX7" s="125" t="s">
        <v>48</v>
      </c>
      <c r="BY7" s="125"/>
      <c r="BZ7" s="125"/>
      <c r="CA7" s="125"/>
      <c r="CB7" s="125"/>
      <c r="CC7" s="125" t="s">
        <v>53</v>
      </c>
      <c r="CD7" s="125" t="s">
        <v>54</v>
      </c>
      <c r="CE7" s="125" t="s">
        <v>48</v>
      </c>
      <c r="CF7" s="125"/>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5"/>
      <c r="EG7" s="125"/>
      <c r="EH7" s="125"/>
      <c r="EI7" s="125"/>
    </row>
    <row r="8" spans="1:139" ht="23.4" x14ac:dyDescent="0.3">
      <c r="A8" s="153"/>
      <c r="B8" s="153"/>
      <c r="C8" s="153"/>
      <c r="D8" s="153"/>
      <c r="E8" s="153"/>
      <c r="F8" s="153"/>
      <c r="G8" s="153"/>
      <c r="H8" s="153"/>
      <c r="I8" s="153"/>
      <c r="J8" s="156"/>
      <c r="K8" s="156"/>
      <c r="L8" s="156"/>
      <c r="O8" s="51"/>
      <c r="P8" s="139" t="s">
        <v>885</v>
      </c>
      <c r="Q8" s="124" t="s">
        <v>338</v>
      </c>
      <c r="R8" s="124" t="s">
        <v>338</v>
      </c>
      <c r="S8" s="124" t="s">
        <v>341</v>
      </c>
      <c r="T8" s="124" t="s">
        <v>338</v>
      </c>
      <c r="U8" s="124" t="s">
        <v>338</v>
      </c>
      <c r="V8" s="124" t="s">
        <v>338</v>
      </c>
      <c r="W8" s="124" t="s">
        <v>341</v>
      </c>
      <c r="X8" s="124" t="s">
        <v>338</v>
      </c>
      <c r="Y8" s="124" t="s">
        <v>341</v>
      </c>
      <c r="Z8" s="124" t="s">
        <v>341</v>
      </c>
      <c r="AA8" s="124" t="s">
        <v>341</v>
      </c>
      <c r="AB8" s="124" t="s">
        <v>341</v>
      </c>
      <c r="AC8" s="124" t="s">
        <v>338</v>
      </c>
      <c r="AD8" s="124" t="s">
        <v>341</v>
      </c>
      <c r="AE8" s="124" t="s">
        <v>338</v>
      </c>
      <c r="AF8" s="124" t="s">
        <v>341</v>
      </c>
      <c r="AG8" s="124" t="s">
        <v>338</v>
      </c>
      <c r="AH8" s="124" t="s">
        <v>338</v>
      </c>
      <c r="AI8" s="124" t="s">
        <v>338</v>
      </c>
      <c r="AJ8" s="124" t="s">
        <v>341</v>
      </c>
      <c r="AK8" s="124" t="s">
        <v>341</v>
      </c>
      <c r="AL8" s="124" t="s">
        <v>338</v>
      </c>
      <c r="AM8" s="124" t="s">
        <v>341</v>
      </c>
      <c r="AN8" s="124" t="s">
        <v>338</v>
      </c>
      <c r="AO8" s="124" t="s">
        <v>338</v>
      </c>
      <c r="AP8" s="124" t="s">
        <v>341</v>
      </c>
      <c r="AQ8" s="124" t="s">
        <v>341</v>
      </c>
      <c r="AR8" s="130"/>
      <c r="AS8" s="125" t="s">
        <v>338</v>
      </c>
      <c r="AT8" s="125" t="s">
        <v>338</v>
      </c>
      <c r="AU8" s="125" t="s">
        <v>341</v>
      </c>
      <c r="AV8" s="125" t="s">
        <v>338</v>
      </c>
      <c r="AW8" s="125" t="s">
        <v>338</v>
      </c>
      <c r="AX8" s="125" t="s">
        <v>338</v>
      </c>
      <c r="AY8" s="125" t="s">
        <v>341</v>
      </c>
      <c r="AZ8" s="125" t="s">
        <v>338</v>
      </c>
      <c r="BA8" s="125" t="s">
        <v>341</v>
      </c>
      <c r="BB8" s="125" t="s">
        <v>341</v>
      </c>
      <c r="BC8" s="125" t="s">
        <v>338</v>
      </c>
      <c r="BD8" s="125" t="s">
        <v>338</v>
      </c>
      <c r="BE8" s="125" t="s">
        <v>338</v>
      </c>
      <c r="BF8" s="125" t="s">
        <v>338</v>
      </c>
      <c r="BG8" s="125" t="s">
        <v>338</v>
      </c>
      <c r="BH8" s="125" t="s">
        <v>341</v>
      </c>
      <c r="BI8" s="125" t="s">
        <v>338</v>
      </c>
      <c r="BJ8" s="125" t="s">
        <v>341</v>
      </c>
      <c r="BK8" s="125" t="s">
        <v>338</v>
      </c>
      <c r="BL8" s="125" t="s">
        <v>338</v>
      </c>
      <c r="BM8" s="125" t="s">
        <v>341</v>
      </c>
      <c r="BN8" s="125" t="s">
        <v>338</v>
      </c>
      <c r="BO8" s="125" t="s">
        <v>341</v>
      </c>
      <c r="BP8" s="125" t="s">
        <v>338</v>
      </c>
      <c r="BQ8" s="125" t="s">
        <v>338</v>
      </c>
      <c r="BR8" s="125" t="s">
        <v>338</v>
      </c>
      <c r="BS8" s="125" t="s">
        <v>338</v>
      </c>
      <c r="BT8" s="125" t="s">
        <v>338</v>
      </c>
      <c r="BU8" s="125" t="s">
        <v>338</v>
      </c>
      <c r="BV8" s="125" t="s">
        <v>341</v>
      </c>
      <c r="BW8" s="125" t="s">
        <v>338</v>
      </c>
      <c r="BX8" s="125" t="s">
        <v>341</v>
      </c>
      <c r="BY8" s="125" t="s">
        <v>341</v>
      </c>
      <c r="BZ8" s="125" t="s">
        <v>341</v>
      </c>
      <c r="CA8" s="125" t="s">
        <v>338</v>
      </c>
      <c r="CB8" s="125" t="s">
        <v>341</v>
      </c>
      <c r="CC8" s="125" t="s">
        <v>338</v>
      </c>
      <c r="CD8" s="125" t="s">
        <v>338</v>
      </c>
      <c r="CE8" s="125" t="s">
        <v>341</v>
      </c>
      <c r="CF8" s="125" t="s">
        <v>341</v>
      </c>
      <c r="CG8" s="125" t="s">
        <v>338</v>
      </c>
      <c r="CH8" s="125" t="s">
        <v>338</v>
      </c>
      <c r="CI8" s="125" t="s">
        <v>338</v>
      </c>
      <c r="CJ8" s="125" t="s">
        <v>341</v>
      </c>
      <c r="CK8" s="125" t="s">
        <v>338</v>
      </c>
      <c r="CL8" s="125" t="s">
        <v>338</v>
      </c>
      <c r="CM8" s="125" t="s">
        <v>338</v>
      </c>
      <c r="CN8" s="125" t="s">
        <v>338</v>
      </c>
      <c r="CO8" s="125" t="s">
        <v>338</v>
      </c>
      <c r="CP8" s="125" t="s">
        <v>341</v>
      </c>
      <c r="CQ8" s="125" t="s">
        <v>338</v>
      </c>
      <c r="CR8" s="125" t="s">
        <v>341</v>
      </c>
      <c r="CS8" s="125" t="s">
        <v>338</v>
      </c>
      <c r="CT8" s="125" t="s">
        <v>341</v>
      </c>
      <c r="CU8" s="125" t="s">
        <v>341</v>
      </c>
      <c r="CV8" s="125" t="s">
        <v>338</v>
      </c>
      <c r="CW8" s="125" t="s">
        <v>338</v>
      </c>
      <c r="CX8" s="125" t="s">
        <v>338</v>
      </c>
      <c r="CY8" s="125" t="s">
        <v>338</v>
      </c>
      <c r="CZ8" s="125" t="s">
        <v>341</v>
      </c>
      <c r="DA8" s="125" t="s">
        <v>338</v>
      </c>
      <c r="DB8" s="125" t="s">
        <v>338</v>
      </c>
      <c r="DC8" s="125" t="s">
        <v>338</v>
      </c>
      <c r="DD8" s="125" t="s">
        <v>338</v>
      </c>
      <c r="DE8" s="125" t="s">
        <v>338</v>
      </c>
      <c r="DF8" s="125" t="s">
        <v>338</v>
      </c>
      <c r="DG8" s="125" t="s">
        <v>341</v>
      </c>
      <c r="DH8" s="125" t="s">
        <v>338</v>
      </c>
      <c r="DI8" s="125" t="s">
        <v>338</v>
      </c>
      <c r="DJ8" s="125" t="s">
        <v>341</v>
      </c>
      <c r="DK8" s="125" t="s">
        <v>338</v>
      </c>
      <c r="DL8" s="125" t="s">
        <v>338</v>
      </c>
      <c r="DM8" s="125" t="s">
        <v>341</v>
      </c>
      <c r="DN8" s="125" t="s">
        <v>341</v>
      </c>
      <c r="DO8" s="125" t="s">
        <v>338</v>
      </c>
      <c r="DP8" s="125" t="s">
        <v>341</v>
      </c>
      <c r="DQ8" s="125" t="s">
        <v>341</v>
      </c>
      <c r="DR8" s="125" t="s">
        <v>341</v>
      </c>
      <c r="DS8" s="125" t="s">
        <v>341</v>
      </c>
      <c r="DT8" s="125" t="s">
        <v>341</v>
      </c>
      <c r="DU8" s="125" t="s">
        <v>341</v>
      </c>
      <c r="DV8" s="125" t="s">
        <v>338</v>
      </c>
      <c r="DW8" s="125" t="s">
        <v>341</v>
      </c>
      <c r="DX8" s="125" t="s">
        <v>338</v>
      </c>
      <c r="DY8" s="125" t="s">
        <v>338</v>
      </c>
      <c r="DZ8" s="125" t="s">
        <v>341</v>
      </c>
      <c r="EA8" s="125" t="s">
        <v>338</v>
      </c>
      <c r="EB8" s="125" t="s">
        <v>338</v>
      </c>
      <c r="EC8" s="125" t="s">
        <v>338</v>
      </c>
      <c r="ED8" s="125" t="s">
        <v>338</v>
      </c>
      <c r="EE8" s="125" t="s">
        <v>338</v>
      </c>
      <c r="EF8" s="125" t="s">
        <v>338</v>
      </c>
      <c r="EG8" s="125" t="s">
        <v>338</v>
      </c>
      <c r="EH8" s="125" t="s">
        <v>338</v>
      </c>
      <c r="EI8" s="125" t="s">
        <v>341</v>
      </c>
    </row>
    <row r="9" spans="1:139" ht="21" hidden="1" customHeight="1" x14ac:dyDescent="0.3">
      <c r="A9" s="126"/>
      <c r="B9" s="126"/>
      <c r="C9" s="126"/>
      <c r="D9" s="126"/>
      <c r="E9" s="126"/>
      <c r="F9" s="126"/>
      <c r="G9" s="126"/>
      <c r="H9" s="126"/>
      <c r="I9" s="126"/>
      <c r="J9" s="138"/>
      <c r="K9" s="138"/>
      <c r="L9" s="138"/>
      <c r="O9" s="51"/>
      <c r="P9" s="51"/>
      <c r="Q9" s="124" t="s">
        <v>879</v>
      </c>
      <c r="R9" s="124" t="s">
        <v>879</v>
      </c>
      <c r="S9" s="124" t="s">
        <v>879</v>
      </c>
      <c r="T9" s="124" t="s">
        <v>879</v>
      </c>
      <c r="U9" s="124" t="s">
        <v>879</v>
      </c>
      <c r="V9" s="124" t="s">
        <v>879</v>
      </c>
      <c r="W9" s="124" t="s">
        <v>879</v>
      </c>
      <c r="X9" s="124" t="s">
        <v>879</v>
      </c>
      <c r="Y9" s="124" t="s">
        <v>879</v>
      </c>
      <c r="Z9" s="124" t="s">
        <v>879</v>
      </c>
      <c r="AA9" s="124" t="s">
        <v>880</v>
      </c>
      <c r="AB9" s="124" t="s">
        <v>807</v>
      </c>
      <c r="AC9" s="124" t="s">
        <v>807</v>
      </c>
      <c r="AD9" s="124" t="s">
        <v>807</v>
      </c>
      <c r="AE9" s="124" t="s">
        <v>807</v>
      </c>
      <c r="AF9" s="124" t="s">
        <v>807</v>
      </c>
      <c r="AG9" s="124" t="s">
        <v>807</v>
      </c>
      <c r="AH9" s="124" t="s">
        <v>880</v>
      </c>
      <c r="AI9" s="124" t="s">
        <v>880</v>
      </c>
      <c r="AJ9" s="124" t="s">
        <v>880</v>
      </c>
      <c r="AK9" s="124" t="s">
        <v>880</v>
      </c>
      <c r="AL9" s="124" t="s">
        <v>880</v>
      </c>
      <c r="AM9" s="124" t="s">
        <v>880</v>
      </c>
      <c r="AN9" s="124" t="s">
        <v>880</v>
      </c>
      <c r="AO9" s="124" t="s">
        <v>880</v>
      </c>
      <c r="AP9" s="124" t="s">
        <v>880</v>
      </c>
      <c r="AQ9" s="124" t="s">
        <v>880</v>
      </c>
      <c r="AR9" s="130"/>
      <c r="AS9" s="125" t="s">
        <v>880</v>
      </c>
      <c r="AT9" s="125" t="s">
        <v>880</v>
      </c>
      <c r="AU9" s="125" t="s">
        <v>880</v>
      </c>
      <c r="AV9" s="125" t="s">
        <v>880</v>
      </c>
      <c r="AW9" s="125" t="s">
        <v>880</v>
      </c>
      <c r="AX9" s="125" t="s">
        <v>880</v>
      </c>
      <c r="AY9" s="125" t="s">
        <v>880</v>
      </c>
      <c r="AZ9" s="125" t="s">
        <v>880</v>
      </c>
      <c r="BA9" s="125" t="s">
        <v>880</v>
      </c>
      <c r="BB9" s="125" t="s">
        <v>880</v>
      </c>
      <c r="BC9" s="125" t="s">
        <v>880</v>
      </c>
      <c r="BD9" s="125" t="s">
        <v>880</v>
      </c>
      <c r="BE9" s="125" t="s">
        <v>880</v>
      </c>
      <c r="BF9" s="125" t="s">
        <v>880</v>
      </c>
      <c r="BG9" s="125" t="s">
        <v>880</v>
      </c>
      <c r="BH9" s="125" t="s">
        <v>880</v>
      </c>
      <c r="BI9" s="125" t="s">
        <v>880</v>
      </c>
      <c r="BJ9" s="125" t="s">
        <v>880</v>
      </c>
      <c r="BK9" s="125" t="s">
        <v>880</v>
      </c>
      <c r="BL9" s="125" t="s">
        <v>880</v>
      </c>
      <c r="BM9" s="125" t="s">
        <v>880</v>
      </c>
      <c r="BN9" s="125" t="s">
        <v>880</v>
      </c>
      <c r="BO9" s="125" t="s">
        <v>807</v>
      </c>
      <c r="BP9" s="125" t="s">
        <v>807</v>
      </c>
      <c r="BQ9" s="125" t="s">
        <v>807</v>
      </c>
      <c r="BR9" s="125" t="s">
        <v>807</v>
      </c>
      <c r="BS9" s="125" t="s">
        <v>807</v>
      </c>
      <c r="BT9" s="125" t="s">
        <v>807</v>
      </c>
      <c r="BU9" s="125" t="s">
        <v>807</v>
      </c>
      <c r="BV9" s="125" t="s">
        <v>807</v>
      </c>
      <c r="BW9" s="125" t="s">
        <v>807</v>
      </c>
      <c r="BX9" s="125" t="s">
        <v>807</v>
      </c>
      <c r="BY9" s="125" t="s">
        <v>807</v>
      </c>
      <c r="BZ9" s="125" t="s">
        <v>807</v>
      </c>
      <c r="CA9" s="125" t="s">
        <v>807</v>
      </c>
      <c r="CB9" s="125" t="s">
        <v>807</v>
      </c>
      <c r="CC9" s="125" t="s">
        <v>807</v>
      </c>
      <c r="CD9" s="125" t="s">
        <v>807</v>
      </c>
      <c r="CE9" s="125" t="s">
        <v>807</v>
      </c>
      <c r="CF9" s="125" t="s">
        <v>807</v>
      </c>
      <c r="CG9" s="125" t="s">
        <v>880</v>
      </c>
      <c r="CH9" s="125" t="s">
        <v>880</v>
      </c>
      <c r="CI9" s="125" t="s">
        <v>880</v>
      </c>
      <c r="CJ9" s="125" t="s">
        <v>880</v>
      </c>
      <c r="CK9" s="125" t="s">
        <v>880</v>
      </c>
      <c r="CL9" s="125" t="s">
        <v>880</v>
      </c>
      <c r="CM9" s="125" t="s">
        <v>880</v>
      </c>
      <c r="CN9" s="125" t="s">
        <v>880</v>
      </c>
      <c r="CO9" s="125" t="s">
        <v>880</v>
      </c>
      <c r="CP9" s="125" t="s">
        <v>880</v>
      </c>
      <c r="CQ9" s="125" t="s">
        <v>880</v>
      </c>
      <c r="CR9" s="125" t="s">
        <v>880</v>
      </c>
      <c r="CS9" s="125" t="s">
        <v>880</v>
      </c>
      <c r="CT9" s="125" t="s">
        <v>880</v>
      </c>
      <c r="CU9" s="125" t="s">
        <v>880</v>
      </c>
      <c r="CV9" s="125" t="s">
        <v>880</v>
      </c>
      <c r="CW9" s="125" t="s">
        <v>880</v>
      </c>
      <c r="CX9" s="125" t="s">
        <v>880</v>
      </c>
      <c r="CY9" s="125" t="s">
        <v>880</v>
      </c>
      <c r="CZ9" s="125" t="s">
        <v>880</v>
      </c>
      <c r="DA9" s="125" t="s">
        <v>880</v>
      </c>
      <c r="DB9" s="125" t="s">
        <v>880</v>
      </c>
      <c r="DC9" s="125" t="s">
        <v>880</v>
      </c>
      <c r="DD9" s="125" t="s">
        <v>880</v>
      </c>
      <c r="DE9" s="125" t="s">
        <v>880</v>
      </c>
      <c r="DF9" s="125" t="s">
        <v>880</v>
      </c>
      <c r="DG9" s="125" t="s">
        <v>880</v>
      </c>
      <c r="DH9" s="125" t="s">
        <v>880</v>
      </c>
      <c r="DI9" s="125" t="s">
        <v>880</v>
      </c>
      <c r="DJ9" s="125" t="s">
        <v>880</v>
      </c>
      <c r="DK9" s="125" t="s">
        <v>880</v>
      </c>
      <c r="DL9" s="125" t="s">
        <v>880</v>
      </c>
      <c r="DM9" s="125" t="s">
        <v>880</v>
      </c>
      <c r="DN9" s="125" t="s">
        <v>880</v>
      </c>
      <c r="DO9" s="125" t="s">
        <v>880</v>
      </c>
      <c r="DP9" s="125" t="s">
        <v>880</v>
      </c>
      <c r="DQ9" s="125" t="s">
        <v>880</v>
      </c>
      <c r="DR9" s="125" t="s">
        <v>880</v>
      </c>
      <c r="DS9" s="125" t="s">
        <v>880</v>
      </c>
      <c r="DT9" s="125" t="s">
        <v>880</v>
      </c>
      <c r="DU9" s="125" t="s">
        <v>880</v>
      </c>
      <c r="DV9" s="125" t="s">
        <v>880</v>
      </c>
      <c r="DW9" s="125" t="s">
        <v>880</v>
      </c>
      <c r="DX9" s="125" t="s">
        <v>880</v>
      </c>
      <c r="DY9" s="125" t="s">
        <v>880</v>
      </c>
      <c r="DZ9" s="125" t="s">
        <v>880</v>
      </c>
      <c r="EA9" s="125" t="s">
        <v>880</v>
      </c>
      <c r="EB9" s="125" t="s">
        <v>880</v>
      </c>
      <c r="EC9" s="125" t="s">
        <v>880</v>
      </c>
      <c r="ED9" s="125" t="s">
        <v>880</v>
      </c>
      <c r="EE9" s="125" t="s">
        <v>880</v>
      </c>
      <c r="EF9" s="125" t="s">
        <v>880</v>
      </c>
      <c r="EG9" s="125" t="s">
        <v>880</v>
      </c>
      <c r="EH9" s="125" t="s">
        <v>880</v>
      </c>
      <c r="EI9" s="125" t="s">
        <v>880</v>
      </c>
    </row>
    <row r="10" spans="1:139" s="116" customFormat="1" ht="14.4" hidden="1" customHeight="1" x14ac:dyDescent="0.35">
      <c r="A10" s="136"/>
      <c r="B10" s="136"/>
      <c r="C10" s="136"/>
      <c r="D10" s="136"/>
      <c r="E10" s="136"/>
      <c r="F10" s="136"/>
      <c r="G10" s="136"/>
      <c r="H10" s="136"/>
      <c r="I10" s="136"/>
      <c r="J10" s="137"/>
      <c r="K10" s="137"/>
      <c r="L10" s="137"/>
      <c r="M10" s="127" t="s">
        <v>859</v>
      </c>
      <c r="N10" s="123" t="s">
        <v>860</v>
      </c>
      <c r="O10" s="123" t="s">
        <v>861</v>
      </c>
      <c r="P10" s="128"/>
      <c r="Q10" s="135">
        <f>3</f>
        <v>3</v>
      </c>
      <c r="R10" s="135">
        <f>Q10+1</f>
        <v>4</v>
      </c>
      <c r="S10" s="135">
        <f t="shared" ref="S10:AB10" si="0">R10+1</f>
        <v>5</v>
      </c>
      <c r="T10" s="135">
        <f t="shared" si="0"/>
        <v>6</v>
      </c>
      <c r="U10" s="135">
        <f t="shared" si="0"/>
        <v>7</v>
      </c>
      <c r="V10" s="135">
        <f t="shared" si="0"/>
        <v>8</v>
      </c>
      <c r="W10" s="135">
        <f t="shared" si="0"/>
        <v>9</v>
      </c>
      <c r="X10" s="135">
        <f t="shared" si="0"/>
        <v>10</v>
      </c>
      <c r="Y10" s="135">
        <f t="shared" si="0"/>
        <v>11</v>
      </c>
      <c r="Z10" s="135">
        <f t="shared" si="0"/>
        <v>12</v>
      </c>
      <c r="AA10" s="135">
        <f t="shared" si="0"/>
        <v>13</v>
      </c>
      <c r="AB10" s="135">
        <f t="shared" si="0"/>
        <v>14</v>
      </c>
      <c r="AC10" s="135">
        <f t="shared" ref="AC10:BO10" si="1">AB10+1</f>
        <v>15</v>
      </c>
      <c r="AD10" s="135">
        <f t="shared" si="1"/>
        <v>16</v>
      </c>
      <c r="AE10" s="135">
        <f t="shared" si="1"/>
        <v>17</v>
      </c>
      <c r="AF10" s="135">
        <f t="shared" si="1"/>
        <v>18</v>
      </c>
      <c r="AG10" s="135">
        <f t="shared" si="1"/>
        <v>19</v>
      </c>
      <c r="AH10" s="135">
        <f t="shared" si="1"/>
        <v>20</v>
      </c>
      <c r="AI10" s="135">
        <f t="shared" si="1"/>
        <v>21</v>
      </c>
      <c r="AJ10" s="135">
        <f t="shared" si="1"/>
        <v>22</v>
      </c>
      <c r="AK10" s="135">
        <f t="shared" si="1"/>
        <v>23</v>
      </c>
      <c r="AL10" s="135">
        <f t="shared" si="1"/>
        <v>24</v>
      </c>
      <c r="AM10" s="135">
        <f t="shared" si="1"/>
        <v>25</v>
      </c>
      <c r="AN10" s="135">
        <f t="shared" si="1"/>
        <v>26</v>
      </c>
      <c r="AO10" s="135">
        <f t="shared" si="1"/>
        <v>27</v>
      </c>
      <c r="AP10" s="135">
        <f t="shared" si="1"/>
        <v>28</v>
      </c>
      <c r="AQ10" s="135">
        <f t="shared" si="1"/>
        <v>29</v>
      </c>
      <c r="AR10" s="135">
        <f t="shared" si="1"/>
        <v>30</v>
      </c>
      <c r="AS10" s="135">
        <f t="shared" si="1"/>
        <v>31</v>
      </c>
      <c r="AT10" s="135">
        <f t="shared" si="1"/>
        <v>32</v>
      </c>
      <c r="AU10" s="135">
        <f t="shared" si="1"/>
        <v>33</v>
      </c>
      <c r="AV10" s="135">
        <f t="shared" si="1"/>
        <v>34</v>
      </c>
      <c r="AW10" s="135">
        <f t="shared" si="1"/>
        <v>35</v>
      </c>
      <c r="AX10" s="135">
        <f t="shared" si="1"/>
        <v>36</v>
      </c>
      <c r="AY10" s="135">
        <f t="shared" si="1"/>
        <v>37</v>
      </c>
      <c r="AZ10" s="135">
        <f t="shared" si="1"/>
        <v>38</v>
      </c>
      <c r="BA10" s="135">
        <f t="shared" si="1"/>
        <v>39</v>
      </c>
      <c r="BB10" s="135">
        <f t="shared" si="1"/>
        <v>40</v>
      </c>
      <c r="BC10" s="135">
        <f t="shared" si="1"/>
        <v>41</v>
      </c>
      <c r="BD10" s="135">
        <f t="shared" si="1"/>
        <v>42</v>
      </c>
      <c r="BE10" s="135">
        <f t="shared" si="1"/>
        <v>43</v>
      </c>
      <c r="BF10" s="135">
        <f t="shared" si="1"/>
        <v>44</v>
      </c>
      <c r="BG10" s="135">
        <f t="shared" si="1"/>
        <v>45</v>
      </c>
      <c r="BH10" s="135">
        <f t="shared" si="1"/>
        <v>46</v>
      </c>
      <c r="BI10" s="135">
        <f t="shared" si="1"/>
        <v>47</v>
      </c>
      <c r="BJ10" s="135">
        <f t="shared" si="1"/>
        <v>48</v>
      </c>
      <c r="BK10" s="135">
        <f t="shared" si="1"/>
        <v>49</v>
      </c>
      <c r="BL10" s="135">
        <f t="shared" si="1"/>
        <v>50</v>
      </c>
      <c r="BM10" s="135">
        <f t="shared" si="1"/>
        <v>51</v>
      </c>
      <c r="BN10" s="135">
        <f t="shared" si="1"/>
        <v>52</v>
      </c>
      <c r="BO10" s="135">
        <f t="shared" si="1"/>
        <v>53</v>
      </c>
      <c r="BP10" s="135">
        <f t="shared" ref="BP10:BT10" si="2">BO10+1</f>
        <v>54</v>
      </c>
      <c r="BQ10" s="135">
        <f t="shared" si="2"/>
        <v>55</v>
      </c>
      <c r="BR10" s="135">
        <f t="shared" si="2"/>
        <v>56</v>
      </c>
      <c r="BS10" s="135">
        <f t="shared" si="2"/>
        <v>57</v>
      </c>
      <c r="BT10" s="135">
        <f t="shared" si="2"/>
        <v>58</v>
      </c>
      <c r="BU10" s="135">
        <f t="shared" ref="BU10:DP10" si="3">BT10+1</f>
        <v>59</v>
      </c>
      <c r="BV10" s="135">
        <f t="shared" si="3"/>
        <v>60</v>
      </c>
      <c r="BW10" s="135">
        <f t="shared" si="3"/>
        <v>61</v>
      </c>
      <c r="BX10" s="135">
        <f t="shared" si="3"/>
        <v>62</v>
      </c>
      <c r="BY10" s="135">
        <f t="shared" si="3"/>
        <v>63</v>
      </c>
      <c r="BZ10" s="135">
        <f t="shared" si="3"/>
        <v>64</v>
      </c>
      <c r="CA10" s="135">
        <f t="shared" si="3"/>
        <v>65</v>
      </c>
      <c r="CB10" s="135">
        <f t="shared" si="3"/>
        <v>66</v>
      </c>
      <c r="CC10" s="135">
        <f t="shared" si="3"/>
        <v>67</v>
      </c>
      <c r="CD10" s="135">
        <f t="shared" si="3"/>
        <v>68</v>
      </c>
      <c r="CE10" s="135">
        <f t="shared" si="3"/>
        <v>69</v>
      </c>
      <c r="CF10" s="135">
        <f t="shared" si="3"/>
        <v>70</v>
      </c>
      <c r="CG10" s="135">
        <f t="shared" si="3"/>
        <v>71</v>
      </c>
      <c r="CH10" s="135">
        <f t="shared" si="3"/>
        <v>72</v>
      </c>
      <c r="CI10" s="135">
        <f t="shared" si="3"/>
        <v>73</v>
      </c>
      <c r="CJ10" s="135">
        <f t="shared" si="3"/>
        <v>74</v>
      </c>
      <c r="CK10" s="135">
        <f t="shared" si="3"/>
        <v>75</v>
      </c>
      <c r="CL10" s="135">
        <f t="shared" si="3"/>
        <v>76</v>
      </c>
      <c r="CM10" s="135">
        <f t="shared" si="3"/>
        <v>77</v>
      </c>
      <c r="CN10" s="135">
        <f t="shared" si="3"/>
        <v>78</v>
      </c>
      <c r="CO10" s="135">
        <f t="shared" si="3"/>
        <v>79</v>
      </c>
      <c r="CP10" s="135">
        <f t="shared" si="3"/>
        <v>80</v>
      </c>
      <c r="CQ10" s="135">
        <f t="shared" si="3"/>
        <v>81</v>
      </c>
      <c r="CR10" s="135">
        <f t="shared" si="3"/>
        <v>82</v>
      </c>
      <c r="CS10" s="135">
        <f t="shared" si="3"/>
        <v>83</v>
      </c>
      <c r="CT10" s="135">
        <f t="shared" si="3"/>
        <v>84</v>
      </c>
      <c r="CU10" s="135">
        <f t="shared" si="3"/>
        <v>85</v>
      </c>
      <c r="CV10" s="135">
        <f t="shared" si="3"/>
        <v>86</v>
      </c>
      <c r="CW10" s="135">
        <f t="shared" si="3"/>
        <v>87</v>
      </c>
      <c r="CX10" s="135">
        <f t="shared" si="3"/>
        <v>88</v>
      </c>
      <c r="CY10" s="135">
        <f t="shared" si="3"/>
        <v>89</v>
      </c>
      <c r="CZ10" s="135">
        <f t="shared" si="3"/>
        <v>90</v>
      </c>
      <c r="DA10" s="135">
        <f t="shared" si="3"/>
        <v>91</v>
      </c>
      <c r="DB10" s="135">
        <f t="shared" si="3"/>
        <v>92</v>
      </c>
      <c r="DC10" s="135">
        <f t="shared" si="3"/>
        <v>93</v>
      </c>
      <c r="DD10" s="135">
        <f t="shared" si="3"/>
        <v>94</v>
      </c>
      <c r="DE10" s="135">
        <f t="shared" si="3"/>
        <v>95</v>
      </c>
      <c r="DF10" s="135">
        <f t="shared" si="3"/>
        <v>96</v>
      </c>
      <c r="DG10" s="135">
        <f t="shared" si="3"/>
        <v>97</v>
      </c>
      <c r="DH10" s="135">
        <f t="shared" si="3"/>
        <v>98</v>
      </c>
      <c r="DI10" s="135">
        <f t="shared" si="3"/>
        <v>99</v>
      </c>
      <c r="DJ10" s="135">
        <f t="shared" si="3"/>
        <v>100</v>
      </c>
      <c r="DK10" s="135">
        <f t="shared" si="3"/>
        <v>101</v>
      </c>
      <c r="DL10" s="135">
        <f t="shared" si="3"/>
        <v>102</v>
      </c>
      <c r="DM10" s="135">
        <f t="shared" si="3"/>
        <v>103</v>
      </c>
      <c r="DN10" s="135">
        <f t="shared" si="3"/>
        <v>104</v>
      </c>
      <c r="DO10" s="135">
        <f t="shared" si="3"/>
        <v>105</v>
      </c>
      <c r="DP10" s="135">
        <f t="shared" si="3"/>
        <v>106</v>
      </c>
      <c r="DQ10" s="135">
        <f t="shared" ref="DQ10:EI10" si="4">DP10+1</f>
        <v>107</v>
      </c>
      <c r="DR10" s="135">
        <f t="shared" si="4"/>
        <v>108</v>
      </c>
      <c r="DS10" s="135">
        <f t="shared" si="4"/>
        <v>109</v>
      </c>
      <c r="DT10" s="135">
        <f t="shared" si="4"/>
        <v>110</v>
      </c>
      <c r="DU10" s="135">
        <f t="shared" si="4"/>
        <v>111</v>
      </c>
      <c r="DV10" s="135">
        <f t="shared" si="4"/>
        <v>112</v>
      </c>
      <c r="DW10" s="135">
        <f t="shared" si="4"/>
        <v>113</v>
      </c>
      <c r="DX10" s="135">
        <f t="shared" si="4"/>
        <v>114</v>
      </c>
      <c r="DY10" s="135">
        <f t="shared" si="4"/>
        <v>115</v>
      </c>
      <c r="DZ10" s="135">
        <f t="shared" si="4"/>
        <v>116</v>
      </c>
      <c r="EA10" s="135">
        <f t="shared" si="4"/>
        <v>117</v>
      </c>
      <c r="EB10" s="135">
        <f t="shared" si="4"/>
        <v>118</v>
      </c>
      <c r="EC10" s="135">
        <f t="shared" si="4"/>
        <v>119</v>
      </c>
      <c r="ED10" s="135">
        <f t="shared" si="4"/>
        <v>120</v>
      </c>
      <c r="EE10" s="135">
        <f t="shared" si="4"/>
        <v>121</v>
      </c>
      <c r="EF10" s="135">
        <f t="shared" si="4"/>
        <v>122</v>
      </c>
      <c r="EG10" s="135">
        <f t="shared" si="4"/>
        <v>123</v>
      </c>
      <c r="EH10" s="135">
        <f t="shared" si="4"/>
        <v>124</v>
      </c>
      <c r="EI10" s="135">
        <f t="shared" si="4"/>
        <v>125</v>
      </c>
    </row>
    <row r="11" spans="1:139" hidden="1" x14ac:dyDescent="0.3">
      <c r="A11" s="43"/>
      <c r="B11" s="47"/>
      <c r="C11" s="43"/>
      <c r="D11" s="43"/>
      <c r="E11" s="45"/>
      <c r="F11" s="43"/>
      <c r="G11" s="43"/>
      <c r="H11" s="43"/>
      <c r="I11" s="119"/>
      <c r="J11" s="119"/>
      <c r="K11" s="43"/>
      <c r="L11" s="50"/>
      <c r="M11" s="119" t="s">
        <v>487</v>
      </c>
      <c r="N11" s="119" t="s">
        <v>129</v>
      </c>
      <c r="O11" s="119" t="str">
        <f>TG!X1</f>
        <v>Plaatsen</v>
      </c>
      <c r="P11" s="51"/>
      <c r="Q11" s="43" t="str">
        <f>TG!$X$2</f>
        <v>Ja</v>
      </c>
      <c r="R11" s="43" t="str">
        <f>TG!$X$3</f>
        <v>Ja</v>
      </c>
      <c r="S11" s="43" t="str">
        <f>TG!$X$4</f>
        <v>Optie</v>
      </c>
      <c r="T11" s="43" t="str">
        <f>TG!$X$5</f>
        <v>Ja</v>
      </c>
      <c r="U11" s="43" t="str">
        <f>TG!$X$6</f>
        <v>Ja</v>
      </c>
      <c r="V11" s="43" t="str">
        <f>TG!$X$7</f>
        <v>Ja</v>
      </c>
      <c r="W11" s="43" t="str">
        <f>TG!$X$8</f>
        <v>Nee</v>
      </c>
      <c r="X11" s="43" t="str">
        <f>TG!$X$9</f>
        <v>Ja</v>
      </c>
      <c r="Y11" s="43" t="str">
        <f>TG!$X$10</f>
        <v>Nee</v>
      </c>
      <c r="Z11" s="43" t="str">
        <f>TG!$X$11</f>
        <v>Nee</v>
      </c>
      <c r="AA11" s="43" t="str">
        <f>TG!$X$12</f>
        <v>Optie</v>
      </c>
      <c r="AB11" s="43" t="str">
        <f>TG!$X$71</f>
        <v>Nee</v>
      </c>
      <c r="AC11" s="43" t="str">
        <f>TG!$X$72</f>
        <v>Nvt</v>
      </c>
      <c r="AD11" s="43" t="str">
        <f>TG!$X$73</f>
        <v>Nvt</v>
      </c>
      <c r="AE11" s="43" t="str">
        <f>TG!$X$74</f>
        <v>Nvt</v>
      </c>
      <c r="AF11" s="43" t="str">
        <f>TG!$X$75</f>
        <v>Nvt</v>
      </c>
      <c r="AG11" s="43" t="str">
        <f>TG!$X$76</f>
        <v>Nvt</v>
      </c>
      <c r="AH11" s="43" t="str">
        <f>TG!$X$103</f>
        <v>Ja</v>
      </c>
      <c r="AI11" s="43" t="str">
        <f>TG!$X$104</f>
        <v>Ja</v>
      </c>
      <c r="AJ11" s="43" t="str">
        <f>TG!$X$105</f>
        <v>Nee</v>
      </c>
      <c r="AK11" s="43" t="str">
        <f>TG!$X$106</f>
        <v>Ja</v>
      </c>
      <c r="AL11" s="43" t="str">
        <f>TG!$X$107</f>
        <v>Ja</v>
      </c>
      <c r="AM11" s="43" t="str">
        <f>TG!$X$108</f>
        <v>Optie</v>
      </c>
      <c r="AN11" s="43" t="str">
        <f>TG!$X$109</f>
        <v>Ja</v>
      </c>
      <c r="AO11" s="43" t="str">
        <f>TG!$X$110</f>
        <v>Ja</v>
      </c>
      <c r="AP11" s="43" t="str">
        <f>TG!$X$111</f>
        <v>Nvt</v>
      </c>
      <c r="AQ11" s="43" t="str">
        <f>TG!$X$112</f>
        <v>Nvt</v>
      </c>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row>
    <row r="12" spans="1:139" hidden="1" x14ac:dyDescent="0.3">
      <c r="A12" s="43"/>
      <c r="B12" s="47"/>
      <c r="C12" s="43"/>
      <c r="D12" s="43"/>
      <c r="E12" s="45"/>
      <c r="F12" s="43"/>
      <c r="G12" s="43"/>
      <c r="H12" s="43"/>
      <c r="I12" s="119"/>
      <c r="J12" s="119"/>
      <c r="K12" s="43"/>
      <c r="L12" s="50"/>
      <c r="M12" s="119" t="s">
        <v>487</v>
      </c>
      <c r="N12" s="119" t="s">
        <v>129</v>
      </c>
      <c r="O12" s="119" t="str">
        <f>TG!Y1</f>
        <v>Verplaatsen</v>
      </c>
      <c r="P12" s="51"/>
      <c r="Q12" s="43" t="str">
        <f>TG!$Y$2</f>
        <v>Ja</v>
      </c>
      <c r="R12" s="43" t="str">
        <f>TG!$Y$3</f>
        <v>Ja</v>
      </c>
      <c r="S12" s="43" t="str">
        <f>TG!$Y$4</f>
        <v>Optie</v>
      </c>
      <c r="T12" s="43" t="str">
        <f>TG!$Y$5</f>
        <v>Ja</v>
      </c>
      <c r="U12" s="43" t="str">
        <f>TG!$Y$6</f>
        <v>Ja</v>
      </c>
      <c r="V12" s="43" t="str">
        <f>TG!$Y$7</f>
        <v>Ja</v>
      </c>
      <c r="W12" s="43" t="str">
        <f>TG!$Y$8</f>
        <v>Nee</v>
      </c>
      <c r="X12" s="43" t="str">
        <f>TG!$Y$9</f>
        <v>Ja</v>
      </c>
      <c r="Y12" s="43" t="str">
        <f>TG!$Y$10</f>
        <v>Nee</v>
      </c>
      <c r="Z12" s="43" t="str">
        <f>TG!$Y$11</f>
        <v>Nee</v>
      </c>
      <c r="AA12" s="43" t="str">
        <f>TG!$Y$12</f>
        <v>Optie</v>
      </c>
      <c r="AB12" s="43" t="str">
        <f>TG!$Y$71</f>
        <v>Nee</v>
      </c>
      <c r="AC12" s="43" t="str">
        <f>TG!$Y$72</f>
        <v>Nvt</v>
      </c>
      <c r="AD12" s="43" t="str">
        <f>TG!$Y$73</f>
        <v>Nvt</v>
      </c>
      <c r="AE12" s="43" t="str">
        <f>TG!$Y$74</f>
        <v>Nvt</v>
      </c>
      <c r="AF12" s="43" t="str">
        <f>TG!$Y$75</f>
        <v>Nvt</v>
      </c>
      <c r="AG12" s="43" t="str">
        <f>TG!$Y$76</f>
        <v>Nvt</v>
      </c>
      <c r="AH12" s="43" t="str">
        <f>TG!$Y$103</f>
        <v>Ja</v>
      </c>
      <c r="AI12" s="43" t="str">
        <f>TG!$Y$104</f>
        <v>Ja</v>
      </c>
      <c r="AJ12" s="43" t="str">
        <f>TG!$Y$105</f>
        <v>Nee</v>
      </c>
      <c r="AK12" s="43" t="str">
        <f>TG!$Y$106</f>
        <v>Ja</v>
      </c>
      <c r="AL12" s="43" t="str">
        <f>TG!$Y$107</f>
        <v>Ja</v>
      </c>
      <c r="AM12" s="43" t="str">
        <f>TG!$Y$108</f>
        <v>Optie</v>
      </c>
      <c r="AN12" s="43" t="str">
        <f>TG!$Y$109</f>
        <v>Ja</v>
      </c>
      <c r="AO12" s="43" t="str">
        <f>TG!$Y$110</f>
        <v>Ja</v>
      </c>
      <c r="AP12" s="43" t="str">
        <f>TG!$Y$111</f>
        <v>Nvt</v>
      </c>
      <c r="AQ12" s="43" t="str">
        <f>TG!$Y$112</f>
        <v>Nvt</v>
      </c>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row>
    <row r="13" spans="1:139" hidden="1" x14ac:dyDescent="0.3">
      <c r="A13" s="43"/>
      <c r="B13" s="47"/>
      <c r="C13" s="43"/>
      <c r="D13" s="43"/>
      <c r="E13" s="45"/>
      <c r="F13" s="43"/>
      <c r="G13" s="43"/>
      <c r="H13" s="43"/>
      <c r="I13" s="119"/>
      <c r="J13" s="119"/>
      <c r="K13" s="43"/>
      <c r="L13" s="50"/>
      <c r="M13" s="119" t="s">
        <v>487</v>
      </c>
      <c r="N13" s="119" t="s">
        <v>129</v>
      </c>
      <c r="O13" s="119" t="str">
        <f>TG!Z1</f>
        <v>Verwijderen</v>
      </c>
      <c r="P13" s="51"/>
      <c r="Q13" s="43" t="str">
        <f>TG!$Z$2</f>
        <v>Ja</v>
      </c>
      <c r="R13" s="43" t="str">
        <f>TG!$Z$3</f>
        <v>Ja</v>
      </c>
      <c r="S13" s="43" t="str">
        <f>TG!$Z$4</f>
        <v>Optie</v>
      </c>
      <c r="T13" s="43" t="str">
        <f>TG!$Z$5</f>
        <v>Ja</v>
      </c>
      <c r="U13" s="43" t="str">
        <f>TG!$Z$6</f>
        <v>Ja</v>
      </c>
      <c r="V13" s="43" t="str">
        <f>TG!$Z$7</f>
        <v>Ja</v>
      </c>
      <c r="W13" s="43" t="str">
        <f>TG!$Z$8</f>
        <v>Nee</v>
      </c>
      <c r="X13" s="43" t="str">
        <f>TG!$Z$9</f>
        <v>Ja</v>
      </c>
      <c r="Y13" s="43" t="str">
        <f>TG!$Z$10</f>
        <v>Nee</v>
      </c>
      <c r="Z13" s="43" t="str">
        <f>TG!$Z$11</f>
        <v>Nee</v>
      </c>
      <c r="AA13" s="43" t="str">
        <f>TG!$Z$12</f>
        <v>Optie</v>
      </c>
      <c r="AB13" s="43" t="str">
        <f>TG!$Z$71</f>
        <v>Nee</v>
      </c>
      <c r="AC13" s="43" t="str">
        <f>TG!$Z$72</f>
        <v>Nvt</v>
      </c>
      <c r="AD13" s="43" t="str">
        <f>TG!$Z$73</f>
        <v>Nvt</v>
      </c>
      <c r="AE13" s="43" t="str">
        <f>TG!$Z$74</f>
        <v>Nvt</v>
      </c>
      <c r="AF13" s="43" t="str">
        <f>TG!$Z$75</f>
        <v>Nvt</v>
      </c>
      <c r="AG13" s="43" t="str">
        <f>TG!$Z$76</f>
        <v>Nvt</v>
      </c>
      <c r="AH13" s="43" t="str">
        <f>TG!$Z$103</f>
        <v>Ja</v>
      </c>
      <c r="AI13" s="43" t="str">
        <f>TG!$Z$104</f>
        <v>Ja</v>
      </c>
      <c r="AJ13" s="43" t="str">
        <f>TG!$Z$105</f>
        <v>Nee</v>
      </c>
      <c r="AK13" s="43" t="str">
        <f>TG!$Z$106</f>
        <v>Ja</v>
      </c>
      <c r="AL13" s="43" t="str">
        <f>TG!$Z$107</f>
        <v>Ja</v>
      </c>
      <c r="AM13" s="43" t="str">
        <f>TG!$Z$108</f>
        <v>Optie</v>
      </c>
      <c r="AN13" s="43" t="str">
        <f>TG!$Z$109</f>
        <v>Ja</v>
      </c>
      <c r="AO13" s="43" t="str">
        <f>TG!$Z$110</f>
        <v>Ja</v>
      </c>
      <c r="AP13" s="43" t="str">
        <f>TG!$Z$111</f>
        <v>Nvt</v>
      </c>
      <c r="AQ13" s="43" t="str">
        <f>TG!$Z$112</f>
        <v>Nvt</v>
      </c>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row>
    <row r="14" spans="1:139" hidden="1" x14ac:dyDescent="0.3">
      <c r="A14" s="43"/>
      <c r="B14" s="47"/>
      <c r="C14" s="43"/>
      <c r="D14" s="43"/>
      <c r="E14" s="45"/>
      <c r="F14" s="43"/>
      <c r="G14" s="43"/>
      <c r="H14" s="43"/>
      <c r="I14" s="119"/>
      <c r="J14" s="119"/>
      <c r="K14" s="43"/>
      <c r="L14" s="50"/>
      <c r="M14" s="119" t="s">
        <v>487</v>
      </c>
      <c r="N14" s="119" t="s">
        <v>129</v>
      </c>
      <c r="O14" s="119" t="str">
        <f>TG!AA1</f>
        <v>Wisselen</v>
      </c>
      <c r="P14" s="51"/>
      <c r="Q14" s="43" t="str">
        <f>TG!$AA$2</f>
        <v>Ja</v>
      </c>
      <c r="R14" s="43" t="str">
        <f>TG!$AA$3</f>
        <v>Ja</v>
      </c>
      <c r="S14" s="43" t="str">
        <f>TG!$AA$4</f>
        <v>Optie</v>
      </c>
      <c r="T14" s="43" t="str">
        <f>TG!$AA$5</f>
        <v>Ja</v>
      </c>
      <c r="U14" s="43" t="str">
        <f>TG!$AA$6</f>
        <v>Ja</v>
      </c>
      <c r="V14" s="43" t="str">
        <f>TG!$AA$7</f>
        <v>Ja</v>
      </c>
      <c r="W14" s="43" t="str">
        <f>TG!$AA$8</f>
        <v>Nee</v>
      </c>
      <c r="X14" s="43" t="str">
        <f>TG!$AA$9</f>
        <v>Ja</v>
      </c>
      <c r="Y14" s="43" t="str">
        <f>TG!$AA$10</f>
        <v>Nee</v>
      </c>
      <c r="Z14" s="43" t="str">
        <f>TG!$AA$11</f>
        <v>Nee</v>
      </c>
      <c r="AA14" s="43" t="str">
        <f>TG!$AA$12</f>
        <v>Optie</v>
      </c>
      <c r="AB14" s="43" t="str">
        <f>TG!$AA$71</f>
        <v>Nee</v>
      </c>
      <c r="AC14" s="43" t="str">
        <f>TG!$AA$72</f>
        <v>Nvt</v>
      </c>
      <c r="AD14" s="43" t="str">
        <f>TG!$AA$73</f>
        <v>Nvt</v>
      </c>
      <c r="AE14" s="43" t="str">
        <f>TG!$AA$74</f>
        <v>Nvt</v>
      </c>
      <c r="AF14" s="43" t="str">
        <f>TG!$AA$75</f>
        <v>Nvt</v>
      </c>
      <c r="AG14" s="43" t="str">
        <f>TG!$AA$76</f>
        <v>Nvt</v>
      </c>
      <c r="AH14" s="43" t="str">
        <f>TG!$AA$103</f>
        <v>Ja</v>
      </c>
      <c r="AI14" s="43" t="str">
        <f>TG!$AA$104</f>
        <v>Ja</v>
      </c>
      <c r="AJ14" s="43" t="str">
        <f>TG!$AA$105</f>
        <v>Nee</v>
      </c>
      <c r="AK14" s="43" t="str">
        <f>TG!$AA$106</f>
        <v>Ja</v>
      </c>
      <c r="AL14" s="43" t="str">
        <f>TG!$AA$107</f>
        <v>Ja</v>
      </c>
      <c r="AM14" s="43" t="str">
        <f>TG!$AA$108</f>
        <v>Optie</v>
      </c>
      <c r="AN14" s="43" t="str">
        <f>TG!$AA$109</f>
        <v>Ja</v>
      </c>
      <c r="AO14" s="43" t="str">
        <f>TG!$AA$110</f>
        <v>Ja</v>
      </c>
      <c r="AP14" s="43" t="str">
        <f>TG!$AA$111</f>
        <v>Nvt</v>
      </c>
      <c r="AQ14" s="43" t="str">
        <f>TG!$AA$112</f>
        <v>Nvt</v>
      </c>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row>
    <row r="15" spans="1:139" hidden="1" x14ac:dyDescent="0.3">
      <c r="A15" s="43"/>
      <c r="B15" s="47"/>
      <c r="C15" s="43"/>
      <c r="D15" s="43"/>
      <c r="E15" s="45"/>
      <c r="F15" s="43"/>
      <c r="G15" s="43"/>
      <c r="H15" s="43"/>
      <c r="I15" s="119"/>
      <c r="J15" s="119"/>
      <c r="K15" s="43"/>
      <c r="L15" s="50"/>
      <c r="M15" s="119" t="s">
        <v>487</v>
      </c>
      <c r="N15" s="119" t="s">
        <v>129</v>
      </c>
      <c r="O15" s="119" t="str">
        <f>TG!AB1</f>
        <v>Vastleggen informatie</v>
      </c>
      <c r="P15" s="51"/>
      <c r="Q15" s="43" t="str">
        <f>TG!$AB$2</f>
        <v>Ja</v>
      </c>
      <c r="R15" s="43" t="str">
        <f>TG!$AB$3</f>
        <v>Ja</v>
      </c>
      <c r="S15" s="43" t="str">
        <f>TG!$AB$4</f>
        <v>Optie</v>
      </c>
      <c r="T15" s="43" t="str">
        <f>TG!$AB$5</f>
        <v>Ja</v>
      </c>
      <c r="U15" s="43" t="str">
        <f>TG!$AB$6</f>
        <v>Ja</v>
      </c>
      <c r="V15" s="43" t="str">
        <f>TG!$AB$7</f>
        <v>Ja</v>
      </c>
      <c r="W15" s="43" t="str">
        <f>TG!$AB$8</f>
        <v>Nee</v>
      </c>
      <c r="X15" s="43" t="str">
        <f>TG!$AB$9</f>
        <v>Ja</v>
      </c>
      <c r="Y15" s="43" t="str">
        <f>TG!$AB$10</f>
        <v>Nee</v>
      </c>
      <c r="Z15" s="43" t="str">
        <f>TG!$AB$11</f>
        <v>Nee</v>
      </c>
      <c r="AA15" s="43" t="str">
        <f>TG!$AB$12</f>
        <v>Optie</v>
      </c>
      <c r="AB15" s="43" t="str">
        <f>TG!$AB$71</f>
        <v>Nee</v>
      </c>
      <c r="AC15" s="43" t="str">
        <f>TG!$AB$72</f>
        <v>Nvt</v>
      </c>
      <c r="AD15" s="43" t="str">
        <f>TG!$AB$73</f>
        <v>Nvt</v>
      </c>
      <c r="AE15" s="43" t="str">
        <f>TG!$AB$74</f>
        <v>Nvt</v>
      </c>
      <c r="AF15" s="43" t="str">
        <f>TG!$AB$75</f>
        <v>Nvt</v>
      </c>
      <c r="AG15" s="43" t="str">
        <f>TG!$AB$76</f>
        <v>Nvt</v>
      </c>
      <c r="AH15" s="43" t="str">
        <f>TG!$AB$103</f>
        <v>Ja</v>
      </c>
      <c r="AI15" s="43" t="str">
        <f>TG!$AB$104</f>
        <v>Ja</v>
      </c>
      <c r="AJ15" s="43" t="str">
        <f>TG!$AB$105</f>
        <v>Nee</v>
      </c>
      <c r="AK15" s="43" t="str">
        <f>TG!$AB$106</f>
        <v>Ja</v>
      </c>
      <c r="AL15" s="43" t="str">
        <f>TG!$AB$107</f>
        <v>Ja</v>
      </c>
      <c r="AM15" s="43" t="str">
        <f>TG!$AB$108</f>
        <v>Optie</v>
      </c>
      <c r="AN15" s="43" t="str">
        <f>TG!$AB$109</f>
        <v>Ja</v>
      </c>
      <c r="AO15" s="43" t="str">
        <f>TG!$AB$110</f>
        <v>Ja</v>
      </c>
      <c r="AP15" s="43" t="str">
        <f>TG!$AB$111</f>
        <v>Nvt</v>
      </c>
      <c r="AQ15" s="43" t="str">
        <f>TG!$AB$112</f>
        <v>Nvt</v>
      </c>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row>
    <row r="16" spans="1:139" hidden="1" x14ac:dyDescent="0.3">
      <c r="A16" s="43"/>
      <c r="B16" s="47"/>
      <c r="C16" s="43"/>
      <c r="D16" s="43"/>
      <c r="E16" s="45"/>
      <c r="F16" s="43"/>
      <c r="G16" s="43"/>
      <c r="H16" s="43"/>
      <c r="I16" s="119"/>
      <c r="J16" s="119"/>
      <c r="K16" s="43"/>
      <c r="L16" s="50"/>
      <c r="M16" s="119" t="s">
        <v>487</v>
      </c>
      <c r="N16" s="119" t="s">
        <v>129</v>
      </c>
      <c r="O16" s="119" t="str">
        <f>TG!AC1</f>
        <v>Geen</v>
      </c>
      <c r="P16" s="51"/>
      <c r="Q16" s="43" t="str">
        <f>TG!$AC$2</f>
        <v>Ja</v>
      </c>
      <c r="R16" s="43" t="str">
        <f>TG!$AC$3</f>
        <v>Ja</v>
      </c>
      <c r="S16" s="43" t="str">
        <f>TG!$AC$4</f>
        <v>Optie</v>
      </c>
      <c r="T16" s="43" t="str">
        <f>TG!$AC$5</f>
        <v>Ja</v>
      </c>
      <c r="U16" s="43" t="str">
        <f>TG!$AC$6</f>
        <v>Ja</v>
      </c>
      <c r="V16" s="43" t="str">
        <f>TG!$AC$7</f>
        <v>Ja</v>
      </c>
      <c r="W16" s="43" t="str">
        <f>TG!$AC$8</f>
        <v>Nee</v>
      </c>
      <c r="X16" s="43" t="str">
        <f>TG!$AC$9</f>
        <v>Ja</v>
      </c>
      <c r="Y16" s="43" t="str">
        <f>TG!$AC$10</f>
        <v>Nee</v>
      </c>
      <c r="Z16" s="43" t="str">
        <f>TG!$AC$11</f>
        <v>Nee</v>
      </c>
      <c r="AA16" s="43" t="str">
        <f>TG!$AC$12</f>
        <v>Nee</v>
      </c>
      <c r="AB16" s="43" t="str">
        <f>TG!$AC$71</f>
        <v>Nee</v>
      </c>
      <c r="AC16" s="43" t="str">
        <f>TG!$AC$72</f>
        <v>Nvt</v>
      </c>
      <c r="AD16" s="43" t="str">
        <f>TG!$AC$73</f>
        <v>Nvt</v>
      </c>
      <c r="AE16" s="43" t="str">
        <f>TG!$AC$74</f>
        <v>Nvt</v>
      </c>
      <c r="AF16" s="43" t="str">
        <f>TG!$AC$75</f>
        <v>Nvt</v>
      </c>
      <c r="AG16" s="43" t="str">
        <f>TG!$AC$76</f>
        <v>Nvt</v>
      </c>
      <c r="AH16" s="43" t="str">
        <f>TG!$AC$103</f>
        <v>Ja</v>
      </c>
      <c r="AI16" s="43" t="str">
        <f>TG!$AC$104</f>
        <v>Ja</v>
      </c>
      <c r="AJ16" s="43" t="str">
        <f>TG!$AC$105</f>
        <v>Nee</v>
      </c>
      <c r="AK16" s="43" t="str">
        <f>TG!$AC$106</f>
        <v>Ja</v>
      </c>
      <c r="AL16" s="43" t="str">
        <f>TG!$AC$107</f>
        <v>Ja</v>
      </c>
      <c r="AM16" s="43" t="str">
        <f>TG!$AC$108</f>
        <v>Optie</v>
      </c>
      <c r="AN16" s="43" t="str">
        <f>TG!$AC$109</f>
        <v>Ja</v>
      </c>
      <c r="AO16" s="43" t="str">
        <f>TG!$AC$110</f>
        <v>Ja</v>
      </c>
      <c r="AP16" s="43" t="str">
        <f>TG!$AC$111</f>
        <v>Nvt</v>
      </c>
      <c r="AQ16" s="43" t="str">
        <f>TG!$AC$112</f>
        <v>Nvt</v>
      </c>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row>
    <row r="17" spans="1:139" s="58" customFormat="1" hidden="1" x14ac:dyDescent="0.3">
      <c r="A17" s="45"/>
      <c r="B17" s="47"/>
      <c r="C17" s="45"/>
      <c r="D17" s="45"/>
      <c r="E17" s="45"/>
      <c r="F17" s="45"/>
      <c r="G17" s="45"/>
      <c r="H17" s="45"/>
      <c r="I17" s="120"/>
      <c r="J17" s="120"/>
      <c r="K17" s="45"/>
      <c r="L17" s="134"/>
      <c r="M17" s="120" t="s">
        <v>874</v>
      </c>
      <c r="N17" s="120" t="s">
        <v>873</v>
      </c>
      <c r="O17" s="120" t="str">
        <f>TG!AE1</f>
        <v>Aanleggen</v>
      </c>
      <c r="P17" s="51"/>
      <c r="Q17" s="45" t="str">
        <f>TG!$AE$2</f>
        <v>Ja</v>
      </c>
      <c r="R17" s="45" t="str">
        <f>TG!$AE$3</f>
        <v>Ja</v>
      </c>
      <c r="S17" s="45" t="str">
        <f>TG!$AE$4</f>
        <v>Optie</v>
      </c>
      <c r="T17" s="45" t="str">
        <f>TG!$AE$5</f>
        <v>Ja</v>
      </c>
      <c r="U17" s="45" t="str">
        <f>TG!$AE$6</f>
        <v>Ja</v>
      </c>
      <c r="V17" s="45" t="str">
        <f>TG!$AE$7</f>
        <v>Ja</v>
      </c>
      <c r="W17" s="45" t="str">
        <f>TG!$AE$8</f>
        <v>Nee</v>
      </c>
      <c r="X17" s="45" t="str">
        <f>TG!$AE$9</f>
        <v>Ja</v>
      </c>
      <c r="Y17" s="45" t="str">
        <f>TG!$AE$10</f>
        <v>Nee</v>
      </c>
      <c r="Z17" s="45" t="str">
        <f>TG!$AE$11</f>
        <v>Nee</v>
      </c>
      <c r="AA17" s="45" t="str">
        <f>TG!$AE$12</f>
        <v>Optie</v>
      </c>
      <c r="AB17" s="45" t="str">
        <f>TG!$AE$71</f>
        <v>Nee</v>
      </c>
      <c r="AC17" s="45" t="str">
        <f>TG!$AE$72</f>
        <v>Nvt</v>
      </c>
      <c r="AD17" s="45" t="str">
        <f>TG!$AE$73</f>
        <v>Nvt</v>
      </c>
      <c r="AE17" s="45" t="str">
        <f>TG!$AE$74</f>
        <v>Nvt</v>
      </c>
      <c r="AF17" s="45" t="str">
        <f>TG!$AE$75</f>
        <v>Nvt</v>
      </c>
      <c r="AG17" s="45" t="str">
        <f>TG!$AE$76</f>
        <v>Nvt</v>
      </c>
      <c r="AH17" s="45" t="str">
        <f>TG!$AE$103</f>
        <v>Ja</v>
      </c>
      <c r="AI17" s="45" t="str">
        <f>TG!$AE$104</f>
        <v>Ja</v>
      </c>
      <c r="AJ17" s="45" t="str">
        <f>TG!$AE$105</f>
        <v>Nee</v>
      </c>
      <c r="AK17" s="45" t="str">
        <f>TG!$AE$106</f>
        <v>Ja</v>
      </c>
      <c r="AL17" s="45" t="str">
        <f>TG!$AE$107</f>
        <v>Ja</v>
      </c>
      <c r="AM17" s="45" t="str">
        <f>TG!$AE$108</f>
        <v>Optie</v>
      </c>
      <c r="AN17" s="45" t="str">
        <f>TG!$AE$109</f>
        <v>Ja</v>
      </c>
      <c r="AO17" s="45" t="str">
        <f>TG!$AE$110</f>
        <v>Ja</v>
      </c>
      <c r="AP17" s="45" t="str">
        <f>TG!$AE$111</f>
        <v>Nvt</v>
      </c>
      <c r="AQ17" s="45" t="str">
        <f>TG!$AE$112</f>
        <v>nvt</v>
      </c>
      <c r="AR17" s="45"/>
      <c r="AS17" s="45" t="str">
        <f>AGA!$AL$2</f>
        <v>Ja</v>
      </c>
      <c r="AT17" s="45" t="str">
        <f>AGA!$AL$3</f>
        <v>Ja</v>
      </c>
      <c r="AU17" s="45" t="str">
        <f>AGA!$AL$4</f>
        <v>Optie</v>
      </c>
      <c r="AV17" s="45" t="str">
        <f>AGA!$AL$5</f>
        <v>Ja</v>
      </c>
      <c r="AW17" s="45" t="str">
        <f>AGA!$AL$6</f>
        <v>Ja</v>
      </c>
      <c r="AX17" s="45" t="str">
        <f>AGA!$AL$7</f>
        <v>Ja</v>
      </c>
      <c r="AY17" s="45" t="str">
        <f>AGA!$AL$8</f>
        <v>Nee</v>
      </c>
      <c r="AZ17" s="45" t="str">
        <f>AGA!$AL$9</f>
        <v>Ja</v>
      </c>
      <c r="BA17" s="45" t="str">
        <f>AGA!$AL$10</f>
        <v>Nee</v>
      </c>
      <c r="BB17" s="45" t="str">
        <f>AGA!$AL$11</f>
        <v>Nee</v>
      </c>
      <c r="BC17" s="45" t="str">
        <f>AGA!$AL$12</f>
        <v>Ja</v>
      </c>
      <c r="BD17" s="45" t="str">
        <f>AGA!$AL$13</f>
        <v>Ja</v>
      </c>
      <c r="BE17" s="45" t="str">
        <f>AGA!$AL$14</f>
        <v>Ja</v>
      </c>
      <c r="BF17" s="45" t="str">
        <f>AGA!$AL$15</f>
        <v>Ja</v>
      </c>
      <c r="BG17" s="45" t="str">
        <f>AGA!$AL$16</f>
        <v>Ja</v>
      </c>
      <c r="BH17" s="45" t="str">
        <f>AGA!$AL$17</f>
        <v>Nee</v>
      </c>
      <c r="BI17" s="45" t="str">
        <f>AGA!$AL$18</f>
        <v>Ja</v>
      </c>
      <c r="BJ17" s="45" t="str">
        <f>AGA!$AL$19</f>
        <v>Optie</v>
      </c>
      <c r="BK17" s="45" t="str">
        <f>AGA!$AL$20</f>
        <v>Ja</v>
      </c>
      <c r="BL17" s="45" t="str">
        <f>AGA!$AL$21</f>
        <v>Ja</v>
      </c>
      <c r="BM17" s="45" t="str">
        <f>AGA!$AL$22</f>
        <v>Nee</v>
      </c>
      <c r="BN17" s="45" t="str">
        <f>AGA!$AL$23</f>
        <v>Ja</v>
      </c>
      <c r="BO17" s="45" t="str">
        <f>AGA!$AL$218</f>
        <v>Nee</v>
      </c>
      <c r="BP17" s="45" t="str">
        <f>AGA!$AL$219</f>
        <v>Nvt</v>
      </c>
      <c r="BQ17" s="45" t="str">
        <f>AGA!$AL$220</f>
        <v>Nvt</v>
      </c>
      <c r="BR17" s="45" t="str">
        <f>AGA!$AL$221</f>
        <v>Nvt</v>
      </c>
      <c r="BS17" s="45" t="str">
        <f>AGA!$AL$222</f>
        <v>Nvt</v>
      </c>
      <c r="BT17" s="45" t="str">
        <f>AGA!$AL$223</f>
        <v>Nvt</v>
      </c>
      <c r="BU17" s="45" t="str">
        <f>AGA!$AL$224</f>
        <v>Nvt</v>
      </c>
      <c r="BV17" s="45" t="str">
        <f>AGA!$AL$225</f>
        <v>Nvt</v>
      </c>
      <c r="BW17" s="45" t="str">
        <f>AGA!$AL$226</f>
        <v>Nvt</v>
      </c>
      <c r="BX17" s="45" t="str">
        <f>AGA!$AL$227</f>
        <v>Nvt</v>
      </c>
      <c r="BY17" s="45" t="str">
        <f>AGA!$AL$228</f>
        <v>Nvt</v>
      </c>
      <c r="BZ17" s="45" t="str">
        <f>AGA!$AL$229</f>
        <v>Nvt</v>
      </c>
      <c r="CA17" s="45" t="str">
        <f>AGA!$AL$230</f>
        <v>Nvt</v>
      </c>
      <c r="CB17" s="45" t="str">
        <f>AGA!$AL$231</f>
        <v>Nvt</v>
      </c>
      <c r="CC17" s="45" t="str">
        <f>AGA!$AL$232</f>
        <v>Nvt</v>
      </c>
      <c r="CD17" s="45" t="str">
        <f>AGA!$AL$233</f>
        <v>Nvt</v>
      </c>
      <c r="CE17" s="45" t="str">
        <f>AGA!$AL$234</f>
        <v>Nvt</v>
      </c>
      <c r="CF17" s="45" t="str">
        <f>AGA!$AL$235</f>
        <v>Nvt</v>
      </c>
      <c r="CG17" s="45" t="str">
        <f>AGA!$AL$255</f>
        <v>Ja</v>
      </c>
      <c r="CH17" s="45" t="str">
        <f>AGA!$AL$256</f>
        <v>Ja</v>
      </c>
      <c r="CI17" s="45" t="str">
        <f>AGA!$AL$257</f>
        <v>Ja</v>
      </c>
      <c r="CJ17" s="45" t="str">
        <f>AGA!$AL$258</f>
        <v>Nee</v>
      </c>
      <c r="CK17" s="45" t="str">
        <f>AGA!$AL$259</f>
        <v>Nvt</v>
      </c>
      <c r="CL17" s="45" t="str">
        <f>AGA!$AL$260</f>
        <v>Nvt</v>
      </c>
      <c r="CM17" s="45" t="str">
        <f>AGA!$AL$261</f>
        <v>Nvt</v>
      </c>
      <c r="CN17" s="45" t="str">
        <f>AGA!$AL$262</f>
        <v>Nvt</v>
      </c>
      <c r="CO17" s="45" t="str">
        <f>AGA!$AL$263</f>
        <v>Nvt</v>
      </c>
      <c r="CP17" s="45" t="str">
        <f>AGA!$AL$264</f>
        <v>Nvt</v>
      </c>
      <c r="CQ17" s="45" t="str">
        <f>AGA!$AL$265</f>
        <v>Nvt</v>
      </c>
      <c r="CR17" s="45" t="str">
        <f>AGA!$AL$266</f>
        <v>Nvt</v>
      </c>
      <c r="CS17" s="45" t="str">
        <f>AGA!$AL$267</f>
        <v>Nvt</v>
      </c>
      <c r="CT17" s="45" t="str">
        <f>AGA!$AL$268</f>
        <v>Nvt</v>
      </c>
      <c r="CU17" s="45" t="str">
        <f>AGA!$AL$270</f>
        <v>Nee</v>
      </c>
      <c r="CV17" s="45" t="str">
        <f>AGA!$AL$271</f>
        <v>Nvt</v>
      </c>
      <c r="CW17" s="45" t="str">
        <f>AGA!$AL$272</f>
        <v>Nvt</v>
      </c>
      <c r="CX17" s="45" t="str">
        <f>AGA!$AL$273</f>
        <v>Nvt</v>
      </c>
      <c r="CY17" s="45" t="str">
        <f>AGA!$AL$274</f>
        <v>Nvt</v>
      </c>
      <c r="CZ17" s="45" t="str">
        <f>AGA!$AL$275</f>
        <v>Nvt</v>
      </c>
      <c r="DA17" s="45" t="str">
        <f>AGA!$AL$276</f>
        <v>Nvt</v>
      </c>
      <c r="DB17" s="45" t="str">
        <f>AGA!$AL$277</f>
        <v>Nvt</v>
      </c>
      <c r="DC17" s="45" t="str">
        <f>AGA!$AL$278</f>
        <v>Nvt</v>
      </c>
      <c r="DD17" s="45" t="str">
        <f>AGA!$AL$279</f>
        <v>Nvt</v>
      </c>
      <c r="DE17" s="45" t="str">
        <f>AGA!$AL$280</f>
        <v>Nvt</v>
      </c>
      <c r="DF17" s="45" t="str">
        <f>AGA!$AL$281</f>
        <v>Nvt</v>
      </c>
      <c r="DG17" s="45" t="str">
        <f>AGA!$AL$283</f>
        <v>Nee</v>
      </c>
      <c r="DH17" s="45" t="str">
        <f>AGA!$AL$284</f>
        <v>Nvt</v>
      </c>
      <c r="DI17" s="45" t="str">
        <f>AGA!$AL$285</f>
        <v>Nvt</v>
      </c>
      <c r="DJ17" s="45" t="str">
        <f>AGA!$AL$286</f>
        <v>Nvt</v>
      </c>
      <c r="DK17" s="45" t="str">
        <f>AGA!$AL$288</f>
        <v>Ja</v>
      </c>
      <c r="DL17" s="45" t="str">
        <f>AGA!$AL$289</f>
        <v>Ja</v>
      </c>
      <c r="DM17" s="45" t="str">
        <f>AGA!$AL$290</f>
        <v>Ja</v>
      </c>
      <c r="DN17" s="45" t="str">
        <f>AGA!$AL$291</f>
        <v>Ja</v>
      </c>
      <c r="DO17" s="45" t="str">
        <f>AGA!$AL$292</f>
        <v>Ja</v>
      </c>
      <c r="DP17" s="45" t="str">
        <f>AGA!$AL$293</f>
        <v>Optie</v>
      </c>
      <c r="DQ17" s="45" t="str">
        <f>AGA!$AL$294</f>
        <v>Optie</v>
      </c>
      <c r="DR17" s="45" t="str">
        <f>AGA!$AL$295</f>
        <v>Optie</v>
      </c>
      <c r="DS17" s="45" t="str">
        <f>AGA!$AL$296</f>
        <v>Optie</v>
      </c>
      <c r="DT17" s="45" t="str">
        <f>AGA!$AL$297</f>
        <v>Nee</v>
      </c>
      <c r="DU17" s="45" t="str">
        <f>AGA!$AL$298</f>
        <v>Optie</v>
      </c>
      <c r="DV17" s="45" t="str">
        <f>AGA!$AL$299</f>
        <v>Ja</v>
      </c>
      <c r="DW17" s="45" t="str">
        <f>AGA!$AL$300</f>
        <v>Ja</v>
      </c>
      <c r="DX17" s="45" t="str">
        <f>AGA!$AL$301</f>
        <v>Ja</v>
      </c>
      <c r="DY17" s="45" t="str">
        <f>AGA!$AL$302</f>
        <v>Ja</v>
      </c>
      <c r="DZ17" s="45" t="str">
        <f>AGA!$AL$303</f>
        <v>Optie</v>
      </c>
      <c r="EA17" s="45" t="str">
        <f>AGA!$AL$304</f>
        <v>Ja</v>
      </c>
      <c r="EB17" s="45" t="str">
        <f>AGA!$AL$305</f>
        <v>Ja</v>
      </c>
      <c r="EC17" s="45" t="str">
        <f>AGA!$AL$306</f>
        <v>Ja</v>
      </c>
      <c r="ED17" s="45" t="str">
        <f>AGA!$AL$307</f>
        <v>Ja</v>
      </c>
      <c r="EE17" s="45" t="str">
        <f>AGA!$AL$308</f>
        <v>Ja</v>
      </c>
      <c r="EF17" s="45" t="str">
        <f>AGA!$AL$309</f>
        <v>Ja</v>
      </c>
      <c r="EG17" s="45" t="str">
        <f>AGA!$AL$310</f>
        <v>Ja</v>
      </c>
      <c r="EH17" s="45" t="str">
        <f>AGA!$AL$311</f>
        <v>Ja</v>
      </c>
      <c r="EI17" s="45" t="str">
        <f>AGA!$AL$313</f>
        <v>Nee</v>
      </c>
    </row>
    <row r="18" spans="1:139" hidden="1" x14ac:dyDescent="0.3">
      <c r="A18" s="43"/>
      <c r="B18" s="47"/>
      <c r="C18" s="43"/>
      <c r="D18" s="43"/>
      <c r="E18" s="45"/>
      <c r="F18" s="43"/>
      <c r="G18" s="43"/>
      <c r="H18" s="43"/>
      <c r="I18" s="119"/>
      <c r="J18" s="119"/>
      <c r="K18" s="43"/>
      <c r="L18" s="50"/>
      <c r="M18" s="119" t="s">
        <v>874</v>
      </c>
      <c r="N18" s="119" t="s">
        <v>873</v>
      </c>
      <c r="O18" s="119" t="str">
        <f>TG!AF1</f>
        <v>Verplaatsen</v>
      </c>
      <c r="P18" s="51"/>
      <c r="Q18" s="43" t="str">
        <f>TG!$AF$2</f>
        <v>Ja</v>
      </c>
      <c r="R18" s="43" t="str">
        <f>TG!$AF$3</f>
        <v>Ja</v>
      </c>
      <c r="S18" s="43" t="str">
        <f>TG!$AF$4</f>
        <v>Optie</v>
      </c>
      <c r="T18" s="43" t="str">
        <f>TG!$AF$5</f>
        <v>Ja</v>
      </c>
      <c r="U18" s="43" t="str">
        <f>TG!$AF$6</f>
        <v>Ja</v>
      </c>
      <c r="V18" s="43" t="str">
        <f>TG!$AF$7</f>
        <v>Ja</v>
      </c>
      <c r="W18" s="43" t="str">
        <f>TG!$AF$8</f>
        <v>Nee</v>
      </c>
      <c r="X18" s="43" t="str">
        <f>TG!$AF$9</f>
        <v>Ja</v>
      </c>
      <c r="Y18" s="43" t="str">
        <f>TG!$AF$10</f>
        <v>Nee</v>
      </c>
      <c r="Z18" s="43" t="str">
        <f>TG!$AF$11</f>
        <v>Nee</v>
      </c>
      <c r="AA18" s="43" t="str">
        <f>TG!$AF$12</f>
        <v>Optie</v>
      </c>
      <c r="AB18" s="43" t="str">
        <f>TG!$AF$71</f>
        <v>Nee</v>
      </c>
      <c r="AC18" s="43" t="str">
        <f>TG!$AF$72</f>
        <v>Nvt</v>
      </c>
      <c r="AD18" s="43" t="str">
        <f>TG!$AF$73</f>
        <v>Nvt</v>
      </c>
      <c r="AE18" s="43" t="str">
        <f>TG!$AF$74</f>
        <v>Nvt</v>
      </c>
      <c r="AF18" s="43" t="str">
        <f>TG!$AF$75</f>
        <v>Nvt</v>
      </c>
      <c r="AG18" s="43" t="str">
        <f>TG!$AF$76</f>
        <v>Nvt</v>
      </c>
      <c r="AH18" s="43" t="str">
        <f>TG!$AF$103</f>
        <v>Ja</v>
      </c>
      <c r="AI18" s="43" t="str">
        <f>TG!$AF$104</f>
        <v>Ja</v>
      </c>
      <c r="AJ18" s="43" t="str">
        <f>TG!$AF$105</f>
        <v>Nee</v>
      </c>
      <c r="AK18" s="43" t="str">
        <f>TG!$AF$106</f>
        <v>Ja</v>
      </c>
      <c r="AL18" s="43" t="str">
        <f>TG!$AF$107</f>
        <v>Ja</v>
      </c>
      <c r="AM18" s="43" t="str">
        <f>TG!$AF$108</f>
        <v>Optie</v>
      </c>
      <c r="AN18" s="43" t="str">
        <f>TG!$AF$109</f>
        <v>Ja</v>
      </c>
      <c r="AO18" s="43" t="str">
        <f>TG!$AF$110</f>
        <v>Ja</v>
      </c>
      <c r="AP18" s="43" t="str">
        <f>TG!$AF$111</f>
        <v>Nvt</v>
      </c>
      <c r="AQ18" s="43" t="str">
        <f>TG!$AF$112</f>
        <v>Nvt</v>
      </c>
      <c r="AR18" s="43"/>
      <c r="AS18" s="43" t="str">
        <f>AGA!$AM$2</f>
        <v>Ja</v>
      </c>
      <c r="AT18" s="43" t="str">
        <f>AGA!$AM$3</f>
        <v>Ja</v>
      </c>
      <c r="AU18" s="43" t="str">
        <f>AGA!$AM$4</f>
        <v>Optie</v>
      </c>
      <c r="AV18" s="43" t="str">
        <f>AGA!$AM$5</f>
        <v>Ja</v>
      </c>
      <c r="AW18" s="43" t="str">
        <f>AGA!$AM$6</f>
        <v>Ja</v>
      </c>
      <c r="AX18" s="43" t="str">
        <f>AGA!$AM$7</f>
        <v>Ja</v>
      </c>
      <c r="AY18" s="43" t="str">
        <f>AGA!$AM$8</f>
        <v>Nee</v>
      </c>
      <c r="AZ18" s="43" t="str">
        <f>AGA!$AM$9</f>
        <v>Ja</v>
      </c>
      <c r="BA18" s="43" t="str">
        <f>AGA!$AM$10</f>
        <v>Nee</v>
      </c>
      <c r="BB18" s="43" t="str">
        <f>AGA!$AM$11</f>
        <v>Nee</v>
      </c>
      <c r="BC18" s="43" t="str">
        <f>AGA!$AM$12</f>
        <v>Ja</v>
      </c>
      <c r="BD18" s="43" t="str">
        <f>AGA!$AM$13</f>
        <v>Ja</v>
      </c>
      <c r="BE18" s="43" t="str">
        <f>AGA!$AM$14</f>
        <v>Ja</v>
      </c>
      <c r="BF18" s="43" t="str">
        <f>AGA!$AM$15</f>
        <v>Ja</v>
      </c>
      <c r="BG18" s="43" t="str">
        <f>AGA!$AM$16</f>
        <v>Ja</v>
      </c>
      <c r="BH18" s="43" t="str">
        <f>AGA!$AM$17</f>
        <v>Nee</v>
      </c>
      <c r="BI18" s="43" t="str">
        <f>AGA!$AM$18</f>
        <v>Ja</v>
      </c>
      <c r="BJ18" s="43" t="str">
        <f>AGA!$AM$19</f>
        <v>Optie</v>
      </c>
      <c r="BK18" s="43" t="str">
        <f>AGA!$AM$20</f>
        <v>Ja</v>
      </c>
      <c r="BL18" s="43" t="str">
        <f>AGA!$AM$21</f>
        <v>Ja</v>
      </c>
      <c r="BM18" s="43" t="str">
        <f>AGA!$AM$22</f>
        <v>Nee</v>
      </c>
      <c r="BN18" s="43" t="str">
        <f>AGA!$AM$23</f>
        <v>Ja</v>
      </c>
      <c r="BO18" s="43" t="str">
        <f>AGA!$AM$218</f>
        <v>Nee</v>
      </c>
      <c r="BP18" s="43" t="str">
        <f>AGA!$AM$219</f>
        <v>Nvt</v>
      </c>
      <c r="BQ18" s="43" t="str">
        <f>AGA!$AM$220</f>
        <v>Nvt</v>
      </c>
      <c r="BR18" s="43" t="str">
        <f>AGA!$AM$221</f>
        <v>Nvt</v>
      </c>
      <c r="BS18" s="43" t="str">
        <f>AGA!$AM$222</f>
        <v>Nvt</v>
      </c>
      <c r="BT18" s="43" t="str">
        <f>AGA!$AM$223</f>
        <v>Nvt</v>
      </c>
      <c r="BU18" s="43" t="str">
        <f>AGA!$AM$224</f>
        <v>Nvt</v>
      </c>
      <c r="BV18" s="43" t="str">
        <f>AGA!$AM$225</f>
        <v>Nvt</v>
      </c>
      <c r="BW18" s="43" t="str">
        <f>AGA!$AM$226</f>
        <v>Nvt</v>
      </c>
      <c r="BX18" s="43" t="str">
        <f>AGA!$AM$227</f>
        <v>Nvt</v>
      </c>
      <c r="BY18" s="43" t="str">
        <f>AGA!$AM$228</f>
        <v>Nvt</v>
      </c>
      <c r="BZ18" s="43" t="str">
        <f>AGA!$AM$229</f>
        <v>Nvt</v>
      </c>
      <c r="CA18" s="43" t="str">
        <f>AGA!$AM$230</f>
        <v>Nvt</v>
      </c>
      <c r="CB18" s="43" t="str">
        <f>AGA!$AM$231</f>
        <v>Nvt</v>
      </c>
      <c r="CC18" s="43" t="str">
        <f>AGA!$AM$232</f>
        <v>Nvt</v>
      </c>
      <c r="CD18" s="43" t="str">
        <f>AGA!$AM$233</f>
        <v>Nvt</v>
      </c>
      <c r="CE18" s="43" t="str">
        <f>AGA!$AM$234</f>
        <v>Nvt</v>
      </c>
      <c r="CF18" s="43" t="str">
        <f>AGA!$AM$235</f>
        <v>Nvt</v>
      </c>
      <c r="CG18" s="43" t="str">
        <f>AGA!$AM$255</f>
        <v>Ja</v>
      </c>
      <c r="CH18" s="43" t="str">
        <f>AGA!$AM$256</f>
        <v>Ja</v>
      </c>
      <c r="CI18" s="43" t="str">
        <f>AGA!$AM$257</f>
        <v>Ja</v>
      </c>
      <c r="CJ18" s="43" t="str">
        <f>AGA!$AM$258</f>
        <v>Nee</v>
      </c>
      <c r="CK18" s="43" t="str">
        <f>AGA!$AM$259</f>
        <v>Nvt</v>
      </c>
      <c r="CL18" s="43" t="str">
        <f>AGA!$AM$260</f>
        <v>Nvt</v>
      </c>
      <c r="CM18" s="43" t="str">
        <f>AGA!$AM$261</f>
        <v>Nvt</v>
      </c>
      <c r="CN18" s="43" t="str">
        <f>AGA!$AM$262</f>
        <v>Nvt</v>
      </c>
      <c r="CO18" s="43" t="str">
        <f>AGA!$AM$263</f>
        <v>Nvt</v>
      </c>
      <c r="CP18" s="43" t="str">
        <f>AGA!$AM$264</f>
        <v>Nvt</v>
      </c>
      <c r="CQ18" s="43" t="str">
        <f>AGA!$AM$265</f>
        <v>Nvt</v>
      </c>
      <c r="CR18" s="43" t="str">
        <f>AGA!$AM$266</f>
        <v>Nvt</v>
      </c>
      <c r="CS18" s="43" t="str">
        <f>AGA!$AM$267</f>
        <v>Nvt</v>
      </c>
      <c r="CT18" s="43" t="str">
        <f>AGA!$AM$268</f>
        <v>Nvt</v>
      </c>
      <c r="CU18" s="43" t="str">
        <f>AGA!$AM$270</f>
        <v>Nee</v>
      </c>
      <c r="CV18" s="43" t="str">
        <f>AGA!$AM$271</f>
        <v>Nvt</v>
      </c>
      <c r="CW18" s="43" t="str">
        <f>AGA!$AM$272</f>
        <v>Nvt</v>
      </c>
      <c r="CX18" s="43" t="str">
        <f>AGA!$AM$273</f>
        <v>Nvt</v>
      </c>
      <c r="CY18" s="43" t="str">
        <f>AGA!$AM$274</f>
        <v>Nvt</v>
      </c>
      <c r="CZ18" s="43" t="str">
        <f>AGA!$AM$275</f>
        <v>Nvt</v>
      </c>
      <c r="DA18" s="43" t="str">
        <f>AGA!$AM$276</f>
        <v>Nvt</v>
      </c>
      <c r="DB18" s="43" t="str">
        <f>AGA!$AM$277</f>
        <v>Nvt</v>
      </c>
      <c r="DC18" s="43" t="str">
        <f>AGA!$AM$278</f>
        <v>Nvt</v>
      </c>
      <c r="DD18" s="43" t="str">
        <f>AGA!$AM$279</f>
        <v>Nvt</v>
      </c>
      <c r="DE18" s="43" t="str">
        <f>AGA!$AM$280</f>
        <v>Nvt</v>
      </c>
      <c r="DF18" s="43" t="str">
        <f>AGA!$AM$281</f>
        <v>Nvt</v>
      </c>
      <c r="DG18" s="43" t="str">
        <f>AGA!$AM$283</f>
        <v>Nee</v>
      </c>
      <c r="DH18" s="43" t="str">
        <f>AGA!$AM$284</f>
        <v>Nvt</v>
      </c>
      <c r="DI18" s="43" t="str">
        <f>AGA!$AM$285</f>
        <v>Nvt</v>
      </c>
      <c r="DJ18" s="43" t="str">
        <f>AGA!$AM$286</f>
        <v>Nvt</v>
      </c>
      <c r="DK18" s="43" t="str">
        <f>AGA!$AM$288</f>
        <v>Ja</v>
      </c>
      <c r="DL18" s="43" t="str">
        <f>AGA!$AM$289</f>
        <v>Ja</v>
      </c>
      <c r="DM18" s="43" t="str">
        <f>AGA!$AM$290</f>
        <v>Ja</v>
      </c>
      <c r="DN18" s="43" t="str">
        <f>AGA!$AM$291</f>
        <v>Ja</v>
      </c>
      <c r="DO18" s="43" t="str">
        <f>AGA!$AM$292</f>
        <v>Ja</v>
      </c>
      <c r="DP18" s="43" t="str">
        <f>AGA!$AM$293</f>
        <v>Optie</v>
      </c>
      <c r="DQ18" s="43" t="str">
        <f>AGA!$AM$294</f>
        <v>Optie</v>
      </c>
      <c r="DR18" s="43" t="str">
        <f>AGA!$AM$295</f>
        <v>Optie</v>
      </c>
      <c r="DS18" s="43" t="str">
        <f>AGA!$AM$296</f>
        <v>Optie</v>
      </c>
      <c r="DT18" s="43" t="str">
        <f>AGA!$AM$297</f>
        <v>Nee</v>
      </c>
      <c r="DU18" s="43" t="str">
        <f>AGA!$AM$298</f>
        <v>Optie</v>
      </c>
      <c r="DV18" s="43" t="str">
        <f>AGA!$AM$299</f>
        <v>Ja</v>
      </c>
      <c r="DW18" s="43" t="str">
        <f>AGA!$AM$300</f>
        <v>Ja</v>
      </c>
      <c r="DX18" s="43" t="str">
        <f>AGA!$AM$301</f>
        <v>Ja</v>
      </c>
      <c r="DY18" s="43" t="str">
        <f>AGA!$AM$302</f>
        <v>Ja</v>
      </c>
      <c r="DZ18" s="43" t="str">
        <f>AGA!$AM$303</f>
        <v>Optie</v>
      </c>
      <c r="EA18" s="43" t="str">
        <f>AGA!$AM$304</f>
        <v>Ja</v>
      </c>
      <c r="EB18" s="43" t="str">
        <f>AGA!$AM$305</f>
        <v>Ja</v>
      </c>
      <c r="EC18" s="43" t="str">
        <f>AGA!$AM$306</f>
        <v>Ja</v>
      </c>
      <c r="ED18" s="43" t="str">
        <f>AGA!$AM$307</f>
        <v>Ja</v>
      </c>
      <c r="EE18" s="43" t="str">
        <f>AGA!$AM$308</f>
        <v>Ja</v>
      </c>
      <c r="EF18" s="43" t="str">
        <f>AGA!$AM$309</f>
        <v>Ja</v>
      </c>
      <c r="EG18" s="43" t="str">
        <f>AGA!$AM$310</f>
        <v>Ja</v>
      </c>
      <c r="EH18" s="43" t="str">
        <f>AGA!$AM$311</f>
        <v>Ja</v>
      </c>
      <c r="EI18" s="43" t="str">
        <f>AGA!$AM$313</f>
        <v>Nee</v>
      </c>
    </row>
    <row r="19" spans="1:139" hidden="1" x14ac:dyDescent="0.3">
      <c r="A19" s="43"/>
      <c r="B19" s="47"/>
      <c r="C19" s="43"/>
      <c r="D19" s="43"/>
      <c r="E19" s="45"/>
      <c r="F19" s="43"/>
      <c r="G19" s="43"/>
      <c r="H19" s="43"/>
      <c r="I19" s="119"/>
      <c r="J19" s="119"/>
      <c r="K19" s="43"/>
      <c r="L19" s="50"/>
      <c r="M19" s="119" t="s">
        <v>874</v>
      </c>
      <c r="N19" s="119" t="s">
        <v>873</v>
      </c>
      <c r="O19" s="119" t="str">
        <f>TG!AG1</f>
        <v>Vervangen</v>
      </c>
      <c r="P19" s="51"/>
      <c r="Q19" s="43" t="str">
        <f>TG!$AG$2</f>
        <v>Ja</v>
      </c>
      <c r="R19" s="43" t="str">
        <f>TG!$AG$3</f>
        <v>Ja</v>
      </c>
      <c r="S19" s="43" t="str">
        <f>TG!$AG$4</f>
        <v>Optie</v>
      </c>
      <c r="T19" s="43" t="str">
        <f>TG!$AG$5</f>
        <v>Ja</v>
      </c>
      <c r="U19" s="43" t="str">
        <f>TG!$AG$6</f>
        <v>Ja</v>
      </c>
      <c r="V19" s="43" t="str">
        <f>TG!$AG$7</f>
        <v>Ja</v>
      </c>
      <c r="W19" s="43" t="str">
        <f>TG!$AG$8</f>
        <v>Nee</v>
      </c>
      <c r="X19" s="43" t="str">
        <f>TG!$AG$9</f>
        <v>Ja</v>
      </c>
      <c r="Y19" s="43" t="str">
        <f>TG!$AG$10</f>
        <v>Nee</v>
      </c>
      <c r="Z19" s="43" t="str">
        <f>TG!$AG$11</f>
        <v>Nee</v>
      </c>
      <c r="AA19" s="43" t="str">
        <f>TG!$AG$12</f>
        <v>Optie</v>
      </c>
      <c r="AB19" s="43" t="str">
        <f>TG!$AG$71</f>
        <v>Nee</v>
      </c>
      <c r="AC19" s="43" t="str">
        <f>TG!$AG$72</f>
        <v>Nvt</v>
      </c>
      <c r="AD19" s="43" t="str">
        <f>TG!$AG$73</f>
        <v>Nvt</v>
      </c>
      <c r="AE19" s="43" t="str">
        <f>TG!$AG$74</f>
        <v>Nvt</v>
      </c>
      <c r="AF19" s="43" t="str">
        <f>TG!$AG$75</f>
        <v>Nvt</v>
      </c>
      <c r="AG19" s="43" t="str">
        <f>TG!$AG$76</f>
        <v>Nvt</v>
      </c>
      <c r="AH19" s="43" t="str">
        <f>TG!$AG$103</f>
        <v>Ja</v>
      </c>
      <c r="AI19" s="43" t="str">
        <f>TG!$AG$104</f>
        <v>Ja</v>
      </c>
      <c r="AJ19" s="43" t="str">
        <f>TG!$AG$105</f>
        <v>Nee</v>
      </c>
      <c r="AK19" s="43" t="str">
        <f>TG!$AG$106</f>
        <v>Ja</v>
      </c>
      <c r="AL19" s="43" t="str">
        <f>TG!$AG$107</f>
        <v>Ja</v>
      </c>
      <c r="AM19" s="43" t="str">
        <f>TG!$AG$108</f>
        <v>Optie</v>
      </c>
      <c r="AN19" s="43" t="str">
        <f>TG!$AG$109</f>
        <v>Ja</v>
      </c>
      <c r="AO19" s="43" t="str">
        <f>TG!$AG$110</f>
        <v>Ja</v>
      </c>
      <c r="AP19" s="43" t="str">
        <f>TG!$AG$111</f>
        <v>Nvt</v>
      </c>
      <c r="AQ19" s="43" t="str">
        <f>TG!$AG$112</f>
        <v>Nvt</v>
      </c>
      <c r="AR19" s="43"/>
      <c r="AS19" s="43" t="str">
        <f>AGA!$AN$2</f>
        <v>Ja</v>
      </c>
      <c r="AT19" s="43" t="str">
        <f>AGA!$AN$3</f>
        <v>Ja</v>
      </c>
      <c r="AU19" s="43" t="str">
        <f>AGA!$AN$4</f>
        <v>Optie</v>
      </c>
      <c r="AV19" s="43" t="str">
        <f>AGA!$AN$5</f>
        <v>Ja</v>
      </c>
      <c r="AW19" s="43" t="str">
        <f>AGA!$AN$6</f>
        <v>Ja</v>
      </c>
      <c r="AX19" s="43" t="str">
        <f>AGA!$AN$7</f>
        <v>Ja</v>
      </c>
      <c r="AY19" s="43" t="str">
        <f>AGA!$AN$8</f>
        <v>Nee</v>
      </c>
      <c r="AZ19" s="43" t="str">
        <f>AGA!$AN$9</f>
        <v>Ja</v>
      </c>
      <c r="BA19" s="43" t="str">
        <f>AGA!$AN$10</f>
        <v>Nee</v>
      </c>
      <c r="BB19" s="43" t="str">
        <f>AGA!$AN$11</f>
        <v>Nee</v>
      </c>
      <c r="BC19" s="43" t="str">
        <f>AGA!$AN$12</f>
        <v>Ja</v>
      </c>
      <c r="BD19" s="43" t="str">
        <f>AGA!$AN$13</f>
        <v>Ja</v>
      </c>
      <c r="BE19" s="43" t="str">
        <f>AGA!$AN$14</f>
        <v>Ja</v>
      </c>
      <c r="BF19" s="43" t="str">
        <f>AGA!$AN$15</f>
        <v>Ja</v>
      </c>
      <c r="BG19" s="43" t="str">
        <f>AGA!$AN$16</f>
        <v>Ja</v>
      </c>
      <c r="BH19" s="43" t="str">
        <f>AGA!$AN$17</f>
        <v>Nee</v>
      </c>
      <c r="BI19" s="43" t="str">
        <f>AGA!$AN$18</f>
        <v>Ja</v>
      </c>
      <c r="BJ19" s="43" t="str">
        <f>AGA!$AN$19</f>
        <v>Optie</v>
      </c>
      <c r="BK19" s="43" t="str">
        <f>AGA!$AN$20</f>
        <v>Ja</v>
      </c>
      <c r="BL19" s="43" t="str">
        <f>AGA!$AN$21</f>
        <v>Ja</v>
      </c>
      <c r="BM19" s="43" t="str">
        <f>AGA!$AN$22</f>
        <v>Nee</v>
      </c>
      <c r="BN19" s="43" t="str">
        <f>AGA!$AN$23</f>
        <v>Ja</v>
      </c>
      <c r="BO19" s="43" t="str">
        <f>AGA!$AN$218</f>
        <v>Nee</v>
      </c>
      <c r="BP19" s="43" t="str">
        <f>AGA!$AN$219</f>
        <v>Nvt</v>
      </c>
      <c r="BQ19" s="43" t="str">
        <f>AGA!$AN$220</f>
        <v>Nvt</v>
      </c>
      <c r="BR19" s="43" t="str">
        <f>AGA!$AN$221</f>
        <v>Nvt</v>
      </c>
      <c r="BS19" s="43" t="str">
        <f>AGA!$AN$222</f>
        <v>Nvt</v>
      </c>
      <c r="BT19" s="43" t="str">
        <f>AGA!$AN$223</f>
        <v>Nvt</v>
      </c>
      <c r="BU19" s="43" t="str">
        <f>AGA!$AN$224</f>
        <v>Nvt</v>
      </c>
      <c r="BV19" s="43" t="str">
        <f>AGA!$AN$225</f>
        <v>Nvt</v>
      </c>
      <c r="BW19" s="43" t="str">
        <f>AGA!$AN$226</f>
        <v>Nvt</v>
      </c>
      <c r="BX19" s="43" t="str">
        <f>AGA!$AN$227</f>
        <v>Nvt</v>
      </c>
      <c r="BY19" s="43" t="str">
        <f>AGA!$AN$228</f>
        <v>Nvt</v>
      </c>
      <c r="BZ19" s="43" t="str">
        <f>AGA!$AN$229</f>
        <v>Nvt</v>
      </c>
      <c r="CA19" s="43" t="str">
        <f>AGA!$AN$230</f>
        <v>Nvt</v>
      </c>
      <c r="CB19" s="43" t="str">
        <f>AGA!$AN$231</f>
        <v>Nvt</v>
      </c>
      <c r="CC19" s="43" t="str">
        <f>AGA!$AN$232</f>
        <v>Nvt</v>
      </c>
      <c r="CD19" s="43" t="str">
        <f>AGA!$AN$233</f>
        <v>Nvt</v>
      </c>
      <c r="CE19" s="43" t="str">
        <f>AGA!$AN$234</f>
        <v>Nvt</v>
      </c>
      <c r="CF19" s="43" t="str">
        <f>AGA!$AN$235</f>
        <v>Nvt</v>
      </c>
      <c r="CG19" s="43" t="str">
        <f>AGA!$AN$255</f>
        <v>Ja</v>
      </c>
      <c r="CH19" s="43" t="str">
        <f>AGA!$AN$256</f>
        <v>Ja</v>
      </c>
      <c r="CI19" s="43" t="str">
        <f>AGA!$AN$257</f>
        <v>Ja</v>
      </c>
      <c r="CJ19" s="43" t="str">
        <f>AGA!$AN$258</f>
        <v>Nee</v>
      </c>
      <c r="CK19" s="43" t="str">
        <f>AGA!$AN$259</f>
        <v>Nvt</v>
      </c>
      <c r="CL19" s="43" t="str">
        <f>AGA!$AN$260</f>
        <v>Nvt</v>
      </c>
      <c r="CM19" s="43" t="str">
        <f>AGA!$AN$261</f>
        <v>Nvt</v>
      </c>
      <c r="CN19" s="43" t="str">
        <f>AGA!$AN$262</f>
        <v>Nvt</v>
      </c>
      <c r="CO19" s="43" t="str">
        <f>AGA!$AN$263</f>
        <v>Nvt</v>
      </c>
      <c r="CP19" s="43" t="str">
        <f>AGA!$AN$264</f>
        <v>Nvt</v>
      </c>
      <c r="CQ19" s="43" t="str">
        <f>AGA!$AN$265</f>
        <v>Nvt</v>
      </c>
      <c r="CR19" s="43" t="str">
        <f>AGA!$AN$266</f>
        <v>Nvt</v>
      </c>
      <c r="CS19" s="43" t="str">
        <f>AGA!$AN$267</f>
        <v>Nvt</v>
      </c>
      <c r="CT19" s="43" t="str">
        <f>AGA!$AN$268</f>
        <v>Nvt</v>
      </c>
      <c r="CU19" s="43" t="str">
        <f>AGA!$AN$270</f>
        <v>Nee</v>
      </c>
      <c r="CV19" s="43" t="str">
        <f>AGA!$AN$271</f>
        <v>Nvt</v>
      </c>
      <c r="CW19" s="43" t="str">
        <f>AGA!$AN$272</f>
        <v>Nvt</v>
      </c>
      <c r="CX19" s="43" t="str">
        <f>AGA!$AN$273</f>
        <v>Nvt</v>
      </c>
      <c r="CY19" s="43" t="str">
        <f>AGA!$AN$274</f>
        <v>Nvt</v>
      </c>
      <c r="CZ19" s="43" t="str">
        <f>AGA!$AN$275</f>
        <v>Nvt</v>
      </c>
      <c r="DA19" s="43" t="str">
        <f>AGA!$AN$276</f>
        <v>Nvt</v>
      </c>
      <c r="DB19" s="43" t="str">
        <f>AGA!$AN$277</f>
        <v>Nvt</v>
      </c>
      <c r="DC19" s="43" t="str">
        <f>AGA!$AN$278</f>
        <v>Nvt</v>
      </c>
      <c r="DD19" s="43" t="str">
        <f>AGA!$AN$279</f>
        <v>Nvt</v>
      </c>
      <c r="DE19" s="43" t="str">
        <f>AGA!$AN$280</f>
        <v>Nvt</v>
      </c>
      <c r="DF19" s="43" t="str">
        <f>AGA!$AN$281</f>
        <v>Nvt</v>
      </c>
      <c r="DG19" s="43" t="str">
        <f>AGA!$AN$283</f>
        <v>Nee</v>
      </c>
      <c r="DH19" s="43" t="str">
        <f>AGA!$AN$284</f>
        <v>Nvt</v>
      </c>
      <c r="DI19" s="43" t="str">
        <f>AGA!$AN$285</f>
        <v>Nvt</v>
      </c>
      <c r="DJ19" s="43" t="str">
        <f>AGA!$AN$286</f>
        <v>Nvt</v>
      </c>
      <c r="DK19" s="43" t="str">
        <f>AGA!$AN$288</f>
        <v>Ja</v>
      </c>
      <c r="DL19" s="43" t="str">
        <f>AGA!$AN$289</f>
        <v>Ja</v>
      </c>
      <c r="DM19" s="43" t="str">
        <f>AGA!$AN$290</f>
        <v>Ja</v>
      </c>
      <c r="DN19" s="43" t="str">
        <f>AGA!$AN$291</f>
        <v>Ja</v>
      </c>
      <c r="DO19" s="43" t="str">
        <f>AGA!$AN$292</f>
        <v>Ja</v>
      </c>
      <c r="DP19" s="43" t="str">
        <f>AGA!$AN$293</f>
        <v>Optie</v>
      </c>
      <c r="DQ19" s="43" t="str">
        <f>AGA!$AN$294</f>
        <v>Optie</v>
      </c>
      <c r="DR19" s="43" t="str">
        <f>AGA!$AN$295</f>
        <v>Optie</v>
      </c>
      <c r="DS19" s="43" t="str">
        <f>AGA!$AN$296</f>
        <v>Optie</v>
      </c>
      <c r="DT19" s="43" t="str">
        <f>AGA!$AN$297</f>
        <v>Nee</v>
      </c>
      <c r="DU19" s="43" t="str">
        <f>AGA!$AN$298</f>
        <v>Optie</v>
      </c>
      <c r="DV19" s="43" t="str">
        <f>AGA!$AN$299</f>
        <v>Ja</v>
      </c>
      <c r="DW19" s="43" t="str">
        <f>AGA!$AN$300</f>
        <v>Ja</v>
      </c>
      <c r="DX19" s="43" t="str">
        <f>AGA!$AN$301</f>
        <v>Ja</v>
      </c>
      <c r="DY19" s="43" t="str">
        <f>AGA!$AN$302</f>
        <v>Ja</v>
      </c>
      <c r="DZ19" s="43" t="str">
        <f>AGA!$AN$303</f>
        <v>Optie</v>
      </c>
      <c r="EA19" s="43" t="str">
        <f>AGA!$AN$304</f>
        <v>Ja</v>
      </c>
      <c r="EB19" s="43" t="str">
        <f>AGA!$AN$305</f>
        <v>Ja</v>
      </c>
      <c r="EC19" s="43" t="str">
        <f>AGA!$AN$306</f>
        <v>Ja</v>
      </c>
      <c r="ED19" s="43" t="str">
        <f>AGA!$AN$307</f>
        <v>Ja</v>
      </c>
      <c r="EE19" s="43" t="str">
        <f>AGA!$AN$308</f>
        <v>Ja</v>
      </c>
      <c r="EF19" s="43" t="str">
        <f>AGA!$AN$309</f>
        <v>Ja</v>
      </c>
      <c r="EG19" s="43" t="str">
        <f>AGA!$AN$310</f>
        <v>Ja</v>
      </c>
      <c r="EH19" s="43" t="str">
        <f>AGA!$AN$311</f>
        <v>Ja</v>
      </c>
      <c r="EI19" s="43" t="str">
        <f>AGA!$AN$313</f>
        <v>Nee</v>
      </c>
    </row>
    <row r="20" spans="1:139" hidden="1" x14ac:dyDescent="0.3">
      <c r="A20" s="43"/>
      <c r="B20" s="47"/>
      <c r="C20" s="43"/>
      <c r="D20" s="43"/>
      <c r="E20" s="45"/>
      <c r="F20" s="43"/>
      <c r="G20" s="43"/>
      <c r="H20" s="43"/>
      <c r="I20" s="119"/>
      <c r="J20" s="119"/>
      <c r="K20" s="43"/>
      <c r="L20" s="50"/>
      <c r="M20" s="119" t="s">
        <v>874</v>
      </c>
      <c r="N20" s="119" t="s">
        <v>873</v>
      </c>
      <c r="O20" s="119" t="str">
        <f>TG!AH1</f>
        <v>Verwijderen</v>
      </c>
      <c r="P20" s="51"/>
      <c r="Q20" s="43" t="str">
        <f>TG!$AH$2</f>
        <v>Ja</v>
      </c>
      <c r="R20" s="43" t="str">
        <f>TG!$AH$3</f>
        <v>Ja</v>
      </c>
      <c r="S20" s="43" t="str">
        <f>TG!$AH$4</f>
        <v>Optie</v>
      </c>
      <c r="T20" s="43" t="str">
        <f>TG!$AH$5</f>
        <v>Ja</v>
      </c>
      <c r="U20" s="43" t="str">
        <f>TG!$AH$6</f>
        <v>Ja</v>
      </c>
      <c r="V20" s="43" t="str">
        <f>TG!$AH$7</f>
        <v>Ja</v>
      </c>
      <c r="W20" s="43" t="str">
        <f>TG!$AH$8</f>
        <v>Nee</v>
      </c>
      <c r="X20" s="43" t="str">
        <f>TG!$AH$9</f>
        <v>Ja</v>
      </c>
      <c r="Y20" s="43" t="str">
        <f>TG!$AH$10</f>
        <v>Nee</v>
      </c>
      <c r="Z20" s="43" t="str">
        <f>TG!$AH$11</f>
        <v>Nee</v>
      </c>
      <c r="AA20" s="43" t="str">
        <f>TG!$AH$12</f>
        <v>Optie</v>
      </c>
      <c r="AB20" s="43" t="str">
        <f>TG!$AH$71</f>
        <v>Nee</v>
      </c>
      <c r="AC20" s="43" t="str">
        <f>TG!$AH$72</f>
        <v>Nvt</v>
      </c>
      <c r="AD20" s="43" t="str">
        <f>TG!$AH$73</f>
        <v>Nvt</v>
      </c>
      <c r="AE20" s="43" t="str">
        <f>TG!$AH$74</f>
        <v>Nvt</v>
      </c>
      <c r="AF20" s="43" t="str">
        <f>TG!$AH$75</f>
        <v>Nvt</v>
      </c>
      <c r="AG20" s="43" t="str">
        <f>TG!$AH$76</f>
        <v>Nvt</v>
      </c>
      <c r="AH20" s="43" t="str">
        <f>TG!$AH$103</f>
        <v>Ja</v>
      </c>
      <c r="AI20" s="43" t="str">
        <f>TG!$AH$104</f>
        <v>Ja</v>
      </c>
      <c r="AJ20" s="43" t="str">
        <f>TG!$AH$105</f>
        <v>Nee</v>
      </c>
      <c r="AK20" s="43" t="str">
        <f>TG!$AH$106</f>
        <v>Ja</v>
      </c>
      <c r="AL20" s="43" t="str">
        <f>TG!$AH$107</f>
        <v>Ja</v>
      </c>
      <c r="AM20" s="43" t="str">
        <f>TG!$AH$108</f>
        <v>Optie</v>
      </c>
      <c r="AN20" s="43" t="str">
        <f>TG!$AH$109</f>
        <v>Ja</v>
      </c>
      <c r="AO20" s="43" t="str">
        <f>TG!$AH$110</f>
        <v>Ja</v>
      </c>
      <c r="AP20" s="43" t="str">
        <f>TG!$AH$111</f>
        <v>Nvt</v>
      </c>
      <c r="AQ20" s="43" t="str">
        <f>TG!$AH$112</f>
        <v>Nvt</v>
      </c>
      <c r="AR20" s="43"/>
      <c r="AS20" s="43" t="str">
        <f>AGA!$AO$2</f>
        <v>Ja</v>
      </c>
      <c r="AT20" s="43" t="str">
        <f>AGA!$AO$3</f>
        <v>Ja</v>
      </c>
      <c r="AU20" s="43" t="str">
        <f>AGA!$AO$4</f>
        <v>Optie</v>
      </c>
      <c r="AV20" s="43" t="str">
        <f>AGA!$AO$5</f>
        <v>Ja</v>
      </c>
      <c r="AW20" s="43" t="str">
        <f>AGA!$AO$6</f>
        <v>Ja</v>
      </c>
      <c r="AX20" s="43" t="str">
        <f>AGA!$AO$7</f>
        <v>Ja</v>
      </c>
      <c r="AY20" s="43" t="str">
        <f>AGA!$AO$8</f>
        <v>Nee</v>
      </c>
      <c r="AZ20" s="43" t="str">
        <f>AGA!$AO$9</f>
        <v>Ja</v>
      </c>
      <c r="BA20" s="43" t="str">
        <f>AGA!$AO$10</f>
        <v>Nee</v>
      </c>
      <c r="BB20" s="43" t="str">
        <f>AGA!$AO$11</f>
        <v>Nee</v>
      </c>
      <c r="BC20" s="43" t="str">
        <f>AGA!$AO$12</f>
        <v>Ja</v>
      </c>
      <c r="BD20" s="43" t="str">
        <f>AGA!$AO$13</f>
        <v>Ja</v>
      </c>
      <c r="BE20" s="43" t="str">
        <f>AGA!$AO$14</f>
        <v>Ja</v>
      </c>
      <c r="BF20" s="43" t="str">
        <f>AGA!$AO$15</f>
        <v>Ja</v>
      </c>
      <c r="BG20" s="43" t="str">
        <f>AGA!$AO$16</f>
        <v>Ja</v>
      </c>
      <c r="BH20" s="43" t="str">
        <f>AGA!$AO$17</f>
        <v>Nee</v>
      </c>
      <c r="BI20" s="43" t="str">
        <f>AGA!$AO$18</f>
        <v>Ja</v>
      </c>
      <c r="BJ20" s="43" t="str">
        <f>AGA!$AO$19</f>
        <v>Optie</v>
      </c>
      <c r="BK20" s="43" t="str">
        <f>AGA!$AO$20</f>
        <v>Ja</v>
      </c>
      <c r="BL20" s="43" t="str">
        <f>AGA!$AO$21</f>
        <v>Ja</v>
      </c>
      <c r="BM20" s="43" t="str">
        <f>AGA!$AO$22</f>
        <v>Nee</v>
      </c>
      <c r="BN20" s="43" t="str">
        <f>AGA!$AO$23</f>
        <v>Ja</v>
      </c>
      <c r="BO20" s="43" t="str">
        <f>AGA!$AO$218</f>
        <v>Nee</v>
      </c>
      <c r="BP20" s="43" t="str">
        <f>AGA!$AO$219</f>
        <v>Nvt</v>
      </c>
      <c r="BQ20" s="43" t="str">
        <f>AGA!$AO$220</f>
        <v>Nvt</v>
      </c>
      <c r="BR20" s="43" t="str">
        <f>AGA!$AO$221</f>
        <v>Nvt</v>
      </c>
      <c r="BS20" s="43" t="str">
        <f>AGA!$AO$222</f>
        <v>Nvt</v>
      </c>
      <c r="BT20" s="43" t="str">
        <f>AGA!$AO$223</f>
        <v>Nvt</v>
      </c>
      <c r="BU20" s="43" t="str">
        <f>AGA!$AO$224</f>
        <v>Nvt</v>
      </c>
      <c r="BV20" s="43" t="str">
        <f>AGA!$AO$225</f>
        <v>Nvt</v>
      </c>
      <c r="BW20" s="43" t="str">
        <f>AGA!$AO$226</f>
        <v>Nvt</v>
      </c>
      <c r="BX20" s="43" t="str">
        <f>AGA!$AO$227</f>
        <v>Nvt</v>
      </c>
      <c r="BY20" s="43" t="str">
        <f>AGA!$AO$228</f>
        <v>Nvt</v>
      </c>
      <c r="BZ20" s="43" t="str">
        <f>AGA!$AO$229</f>
        <v>Nvt</v>
      </c>
      <c r="CA20" s="43" t="str">
        <f>AGA!$AO$230</f>
        <v>Nvt</v>
      </c>
      <c r="CB20" s="43" t="str">
        <f>AGA!$AO$231</f>
        <v>Nvt</v>
      </c>
      <c r="CC20" s="43" t="str">
        <f>AGA!$AO$232</f>
        <v>Nvt</v>
      </c>
      <c r="CD20" s="43" t="str">
        <f>AGA!$AO$233</f>
        <v>Nvt</v>
      </c>
      <c r="CE20" s="43" t="str">
        <f>AGA!$AO$234</f>
        <v>Nvt</v>
      </c>
      <c r="CF20" s="43" t="str">
        <f>AGA!$AO$235</f>
        <v>Nvt</v>
      </c>
      <c r="CG20" s="43" t="str">
        <f>AGA!$AO$255</f>
        <v>Ja</v>
      </c>
      <c r="CH20" s="43" t="str">
        <f>AGA!$AO$256</f>
        <v>Ja</v>
      </c>
      <c r="CI20" s="43" t="str">
        <f>AGA!$AO$257</f>
        <v>Ja</v>
      </c>
      <c r="CJ20" s="43" t="str">
        <f>AGA!$AO$258</f>
        <v>Nee</v>
      </c>
      <c r="CK20" s="43" t="str">
        <f>AGA!$AO$259</f>
        <v>Nvt</v>
      </c>
      <c r="CL20" s="43" t="str">
        <f>AGA!$AO$260</f>
        <v>Nvt</v>
      </c>
      <c r="CM20" s="43" t="str">
        <f>AGA!$AO$261</f>
        <v>Nvt</v>
      </c>
      <c r="CN20" s="43" t="str">
        <f>AGA!$AO$262</f>
        <v>Nvt</v>
      </c>
      <c r="CO20" s="43" t="str">
        <f>AGA!$AO$263</f>
        <v>Nvt</v>
      </c>
      <c r="CP20" s="43" t="str">
        <f>AGA!$AO$264</f>
        <v>Nvt</v>
      </c>
      <c r="CQ20" s="43" t="str">
        <f>AGA!$AO$265</f>
        <v>Nvt</v>
      </c>
      <c r="CR20" s="43" t="str">
        <f>AGA!$AO$266</f>
        <v>Nvt</v>
      </c>
      <c r="CS20" s="43" t="str">
        <f>AGA!$AO$267</f>
        <v>Nvt</v>
      </c>
      <c r="CT20" s="43" t="str">
        <f>AGA!$AO$268</f>
        <v>Nvt</v>
      </c>
      <c r="CU20" s="43" t="str">
        <f>AGA!$AO$270</f>
        <v>Nee</v>
      </c>
      <c r="CV20" s="43" t="str">
        <f>AGA!$AO$271</f>
        <v>Nvt</v>
      </c>
      <c r="CW20" s="43" t="str">
        <f>AGA!$AO$272</f>
        <v>Nvt</v>
      </c>
      <c r="CX20" s="43" t="str">
        <f>AGA!$AO$273</f>
        <v>Nvt</v>
      </c>
      <c r="CY20" s="43" t="str">
        <f>AGA!$AO$274</f>
        <v>Nvt</v>
      </c>
      <c r="CZ20" s="43" t="str">
        <f>AGA!$AO$275</f>
        <v>Nvt</v>
      </c>
      <c r="DA20" s="43" t="str">
        <f>AGA!$AO$276</f>
        <v>Nvt</v>
      </c>
      <c r="DB20" s="43" t="str">
        <f>AGA!$AO$277</f>
        <v>Nvt</v>
      </c>
      <c r="DC20" s="43" t="str">
        <f>AGA!$AO$278</f>
        <v>Nvt</v>
      </c>
      <c r="DD20" s="43" t="str">
        <f>AGA!$AO$279</f>
        <v>Nvt</v>
      </c>
      <c r="DE20" s="43" t="str">
        <f>AGA!$AO$280</f>
        <v>Nvt</v>
      </c>
      <c r="DF20" s="43" t="str">
        <f>AGA!$AO$281</f>
        <v>Nvt</v>
      </c>
      <c r="DG20" s="43" t="str">
        <f>AGA!$AO$283</f>
        <v>Nee</v>
      </c>
      <c r="DH20" s="43" t="str">
        <f>AGA!$AO$284</f>
        <v>Nvt</v>
      </c>
      <c r="DI20" s="43" t="str">
        <f>AGA!$AO$285</f>
        <v>Nvt</v>
      </c>
      <c r="DJ20" s="43" t="str">
        <f>AGA!$AO$286</f>
        <v>Nvt</v>
      </c>
      <c r="DK20" s="43" t="str">
        <f>AGA!$AO$288</f>
        <v>Ja</v>
      </c>
      <c r="DL20" s="43" t="str">
        <f>AGA!$AO$289</f>
        <v>Ja</v>
      </c>
      <c r="DM20" s="43" t="str">
        <f>AGA!$AO$290</f>
        <v>Ja</v>
      </c>
      <c r="DN20" s="43" t="str">
        <f>AGA!$AO$291</f>
        <v>Ja</v>
      </c>
      <c r="DO20" s="43" t="str">
        <f>AGA!$AO$292</f>
        <v>Ja</v>
      </c>
      <c r="DP20" s="43" t="str">
        <f>AGA!$AO$293</f>
        <v>Optie</v>
      </c>
      <c r="DQ20" s="43" t="str">
        <f>AGA!$AO$294</f>
        <v>Optie</v>
      </c>
      <c r="DR20" s="43" t="str">
        <f>AGA!$AO$295</f>
        <v>Optie</v>
      </c>
      <c r="DS20" s="43" t="str">
        <f>AGA!$AO$296</f>
        <v>Optie</v>
      </c>
      <c r="DT20" s="43" t="str">
        <f>AGA!$AO$297</f>
        <v>Nee</v>
      </c>
      <c r="DU20" s="43" t="str">
        <f>AGA!$AO$298</f>
        <v>Nee</v>
      </c>
      <c r="DV20" s="43" t="str">
        <f>AGA!$AO$299</f>
        <v>Nvt</v>
      </c>
      <c r="DW20" s="43" t="str">
        <f>AGA!$AO$300</f>
        <v>Nvt</v>
      </c>
      <c r="DX20" s="43" t="str">
        <f>AGA!$AO$301</f>
        <v>Nvt</v>
      </c>
      <c r="DY20" s="43" t="str">
        <f>AGA!$AO$302</f>
        <v>Nvt</v>
      </c>
      <c r="DZ20" s="43" t="str">
        <f>AGA!$AO$303</f>
        <v>Nvt</v>
      </c>
      <c r="EA20" s="43" t="str">
        <f>AGA!$AO$304</f>
        <v>Nvt</v>
      </c>
      <c r="EB20" s="43" t="str">
        <f>AGA!$AO$305</f>
        <v>Ja</v>
      </c>
      <c r="EC20" s="43" t="str">
        <f>AGA!$AO$306</f>
        <v>Ja</v>
      </c>
      <c r="ED20" s="43" t="str">
        <f>AGA!$AO$307</f>
        <v>Ja</v>
      </c>
      <c r="EE20" s="43" t="str">
        <f>AGA!$AO$308</f>
        <v>Ja</v>
      </c>
      <c r="EF20" s="43" t="str">
        <f>AGA!$AO$309</f>
        <v>Ja</v>
      </c>
      <c r="EG20" s="43" t="str">
        <f>AGA!$AO$310</f>
        <v>Ja</v>
      </c>
      <c r="EH20" s="43" t="str">
        <f>AGA!$AO$311</f>
        <v>Ja</v>
      </c>
      <c r="EI20" s="43" t="str">
        <f>AGA!$AO$313</f>
        <v>Nee</v>
      </c>
    </row>
    <row r="21" spans="1:139" hidden="1" x14ac:dyDescent="0.3">
      <c r="A21" s="43"/>
      <c r="B21" s="47"/>
      <c r="C21" s="43"/>
      <c r="D21" s="43"/>
      <c r="E21" s="45"/>
      <c r="F21" s="43"/>
      <c r="G21" s="43"/>
      <c r="H21" s="43"/>
      <c r="I21" s="119"/>
      <c r="J21" s="119"/>
      <c r="K21" s="43"/>
      <c r="L21" s="50"/>
      <c r="M21" s="119" t="s">
        <v>874</v>
      </c>
      <c r="N21" s="119" t="s">
        <v>873</v>
      </c>
      <c r="O21" s="119" t="str">
        <f>TG!AI1</f>
        <v>Vanuit werkvoorbereiding</v>
      </c>
      <c r="P21" s="51"/>
      <c r="Q21" s="43" t="str">
        <f>TG!$AI$2</f>
        <v>Nvt</v>
      </c>
      <c r="R21" s="43" t="str">
        <f>TG!$AI$3</f>
        <v>Nvt</v>
      </c>
      <c r="S21" s="43" t="str">
        <f>TG!$AI$4</f>
        <v>Nvt</v>
      </c>
      <c r="T21" s="43" t="str">
        <f>TG!$AI$5</f>
        <v>Nvt</v>
      </c>
      <c r="U21" s="43" t="str">
        <f>TG!$AI$6</f>
        <v>Nvt</v>
      </c>
      <c r="V21" s="43" t="str">
        <f>TG!$AI$7</f>
        <v>Nvt</v>
      </c>
      <c r="W21" s="43" t="str">
        <f>TG!$AI$8</f>
        <v>Nvt</v>
      </c>
      <c r="X21" s="43" t="str">
        <f>TG!$AI$9</f>
        <v>Nvt</v>
      </c>
      <c r="Y21" s="43" t="str">
        <f>TG!$AI$10</f>
        <v>Nvt</v>
      </c>
      <c r="Z21" s="43" t="str">
        <f>TG!$AI$11</f>
        <v>Nvt</v>
      </c>
      <c r="AA21" s="43" t="str">
        <f>TG!$AI$12</f>
        <v>Nvt</v>
      </c>
      <c r="AB21" s="43" t="str">
        <f>TG!$AI$71</f>
        <v>Nvt</v>
      </c>
      <c r="AC21" s="43" t="str">
        <f>TG!$AI$72</f>
        <v>Nvt</v>
      </c>
      <c r="AD21" s="43" t="str">
        <f>TG!$AI$73</f>
        <v>Nvt</v>
      </c>
      <c r="AE21" s="43" t="str">
        <f>TG!$AI$74</f>
        <v>Nvt</v>
      </c>
      <c r="AF21" s="43" t="str">
        <f>TG!$AI$75</f>
        <v>Nvt</v>
      </c>
      <c r="AG21" s="43" t="str">
        <f>TG!$AI$76</f>
        <v>Nvt</v>
      </c>
      <c r="AH21" s="43" t="str">
        <f>TG!$AI$103</f>
        <v>Nvt</v>
      </c>
      <c r="AI21" s="43" t="str">
        <f>TG!$AI$104</f>
        <v>Nvt</v>
      </c>
      <c r="AJ21" s="43" t="str">
        <f>TG!$AI$105</f>
        <v>Nvt</v>
      </c>
      <c r="AK21" s="43" t="str">
        <f>TG!$AI$106</f>
        <v>Nvt</v>
      </c>
      <c r="AL21" s="43" t="str">
        <f>TG!$AI$107</f>
        <v>Nvt</v>
      </c>
      <c r="AM21" s="43" t="str">
        <f>TG!$AI$108</f>
        <v>Nvt</v>
      </c>
      <c r="AN21" s="43" t="str">
        <f>TG!$AI$109</f>
        <v>Nvt</v>
      </c>
      <c r="AO21" s="43" t="str">
        <f>TG!$AI$110</f>
        <v>Nvt</v>
      </c>
      <c r="AP21" s="43" t="str">
        <f>TG!$AI$111</f>
        <v>Nvt</v>
      </c>
      <c r="AQ21" s="43" t="str">
        <f>TG!$AI$112</f>
        <v>Nvt</v>
      </c>
      <c r="AR21" s="43"/>
      <c r="AS21" s="43" t="str">
        <f>AGA!$AP$2</f>
        <v>Nvt</v>
      </c>
      <c r="AT21" s="43" t="str">
        <f>AGA!$AP$3</f>
        <v>Nvt</v>
      </c>
      <c r="AU21" s="43" t="str">
        <f>AGA!$AP$4</f>
        <v>Nvt</v>
      </c>
      <c r="AV21" s="43" t="str">
        <f>AGA!$AP$5</f>
        <v>Nvt</v>
      </c>
      <c r="AW21" s="43" t="str">
        <f>AGA!$AP$6</f>
        <v>Nvt</v>
      </c>
      <c r="AX21" s="43" t="str">
        <f>AGA!$AP$7</f>
        <v>Nvt</v>
      </c>
      <c r="AY21" s="43" t="str">
        <f>AGA!$AP$8</f>
        <v>Nvt</v>
      </c>
      <c r="AZ21" s="43" t="str">
        <f>AGA!$AP$9</f>
        <v>Nvt</v>
      </c>
      <c r="BA21" s="43" t="str">
        <f>AGA!$AP$10</f>
        <v>Nvt</v>
      </c>
      <c r="BB21" s="43" t="str">
        <f>AGA!$AP$11</f>
        <v>Nvt</v>
      </c>
      <c r="BC21" s="43" t="str">
        <f>AGA!$AP$12</f>
        <v>Nvt</v>
      </c>
      <c r="BD21" s="43" t="str">
        <f>AGA!$AP$13</f>
        <v>Nvt</v>
      </c>
      <c r="BE21" s="43" t="str">
        <f>AGA!$AP$14</f>
        <v>Nvt</v>
      </c>
      <c r="BF21" s="43" t="str">
        <f>AGA!$AP$15</f>
        <v>Nvt</v>
      </c>
      <c r="BG21" s="43" t="str">
        <f>AGA!$AP$16</f>
        <v>Nvt</v>
      </c>
      <c r="BH21" s="43" t="str">
        <f>AGA!$AP$17</f>
        <v>Nvt</v>
      </c>
      <c r="BI21" s="43" t="str">
        <f>AGA!$AP$18</f>
        <v>Nvt</v>
      </c>
      <c r="BJ21" s="43" t="str">
        <f>AGA!$AP$19</f>
        <v>Nvt</v>
      </c>
      <c r="BK21" s="43" t="str">
        <f>AGA!$AP$20</f>
        <v>Nvt</v>
      </c>
      <c r="BL21" s="43" t="str">
        <f>AGA!$AP$21</f>
        <v>Nvt</v>
      </c>
      <c r="BM21" s="43" t="str">
        <f>AGA!$AP$22</f>
        <v>Nvt</v>
      </c>
      <c r="BN21" s="43" t="str">
        <f>AGA!$AP$23</f>
        <v>Nvt</v>
      </c>
      <c r="BO21" s="43" t="str">
        <f>AGA!$AP$218</f>
        <v>Nvt</v>
      </c>
      <c r="BP21" s="43" t="str">
        <f>AGA!$AP$219</f>
        <v>Nvt</v>
      </c>
      <c r="BQ21" s="43" t="str">
        <f>AGA!$AP$220</f>
        <v>Nvt</v>
      </c>
      <c r="BR21" s="43" t="str">
        <f>AGA!$AP$221</f>
        <v>Nvt</v>
      </c>
      <c r="BS21" s="43" t="str">
        <f>AGA!$AP$222</f>
        <v>Nvt</v>
      </c>
      <c r="BT21" s="43" t="str">
        <f>AGA!$AP$223</f>
        <v>Nvt</v>
      </c>
      <c r="BU21" s="43" t="str">
        <f>AGA!$AP$224</f>
        <v>Nvt</v>
      </c>
      <c r="BV21" s="43" t="str">
        <f>AGA!$AP$225</f>
        <v>Nvt</v>
      </c>
      <c r="BW21" s="43" t="str">
        <f>AGA!$AP$226</f>
        <v>Nvt</v>
      </c>
      <c r="BX21" s="43" t="str">
        <f>AGA!$AP$227</f>
        <v>Nvt</v>
      </c>
      <c r="BY21" s="43" t="str">
        <f>AGA!$AP$228</f>
        <v>Nvt</v>
      </c>
      <c r="BZ21" s="43" t="str">
        <f>AGA!$AP$229</f>
        <v>Nvt</v>
      </c>
      <c r="CA21" s="43" t="str">
        <f>AGA!$AP$230</f>
        <v>Nvt</v>
      </c>
      <c r="CB21" s="43" t="str">
        <f>AGA!$AP$231</f>
        <v>Nvt</v>
      </c>
      <c r="CC21" s="43" t="str">
        <f>AGA!$AP$232</f>
        <v>Nvt</v>
      </c>
      <c r="CD21" s="43" t="str">
        <f>AGA!$AP$233</f>
        <v>Nvt</v>
      </c>
      <c r="CE21" s="43" t="str">
        <f>AGA!$AP$234</f>
        <v>Nvt</v>
      </c>
      <c r="CF21" s="43" t="str">
        <f>AGA!$AP$235</f>
        <v>Nvt</v>
      </c>
      <c r="CG21" s="43" t="str">
        <f>AGA!$AP$255</f>
        <v>Ja</v>
      </c>
      <c r="CH21" s="43" t="str">
        <f>AGA!$AP$256</f>
        <v>Ja</v>
      </c>
      <c r="CI21" s="43" t="str">
        <f>AGA!$AP$257</f>
        <v>Ja</v>
      </c>
      <c r="CJ21" s="43" t="str">
        <f>AGA!$AP$258</f>
        <v>Nee</v>
      </c>
      <c r="CK21" s="43" t="str">
        <f>AGA!$AP$259</f>
        <v>Nvt</v>
      </c>
      <c r="CL21" s="43" t="str">
        <f>AGA!$AP$260</f>
        <v>Nvt</v>
      </c>
      <c r="CM21" s="43" t="str">
        <f>AGA!$AP$261</f>
        <v>Nvt</v>
      </c>
      <c r="CN21" s="43" t="str">
        <f>AGA!$AP$262</f>
        <v>Nvt</v>
      </c>
      <c r="CO21" s="43" t="str">
        <f>AGA!$AP$263</f>
        <v>Nvt</v>
      </c>
      <c r="CP21" s="43" t="str">
        <f>AGA!$AP$264</f>
        <v>Nvt</v>
      </c>
      <c r="CQ21" s="43" t="str">
        <f>AGA!$AP$265</f>
        <v>Nvt</v>
      </c>
      <c r="CR21" s="43" t="str">
        <f>AGA!$AP$266</f>
        <v>Nvt</v>
      </c>
      <c r="CS21" s="43" t="str">
        <f>AGA!$AP$267</f>
        <v>Nvt</v>
      </c>
      <c r="CT21" s="43" t="str">
        <f>AGA!$AP$268</f>
        <v>Nvt</v>
      </c>
      <c r="CU21" s="43" t="str">
        <f>AGA!$AP$270</f>
        <v>Nee</v>
      </c>
      <c r="CV21" s="43" t="str">
        <f>AGA!$AP$271</f>
        <v>Nvt</v>
      </c>
      <c r="CW21" s="43" t="str">
        <f>AGA!$AP$272</f>
        <v>Nvt</v>
      </c>
      <c r="CX21" s="43" t="str">
        <f>AGA!$AP$273</f>
        <v>Nvt</v>
      </c>
      <c r="CY21" s="43" t="str">
        <f>AGA!$AP$274</f>
        <v>Nvt</v>
      </c>
      <c r="CZ21" s="43" t="str">
        <f>AGA!$AP$275</f>
        <v>Nvt</v>
      </c>
      <c r="DA21" s="43" t="str">
        <f>AGA!$AP$276</f>
        <v>Nvt</v>
      </c>
      <c r="DB21" s="43" t="str">
        <f>AGA!$AP$277</f>
        <v>Nvt</v>
      </c>
      <c r="DC21" s="43" t="str">
        <f>AGA!$AP$278</f>
        <v>Nvt</v>
      </c>
      <c r="DD21" s="43" t="str">
        <f>AGA!$AP$279</f>
        <v>Nvt</v>
      </c>
      <c r="DE21" s="43" t="str">
        <f>AGA!$AP$280</f>
        <v>Nvt</v>
      </c>
      <c r="DF21" s="43" t="str">
        <f>AGA!$AP$281</f>
        <v>Nvt</v>
      </c>
      <c r="DG21" s="43" t="str">
        <f>AGA!$AP$283</f>
        <v>Nee</v>
      </c>
      <c r="DH21" s="43" t="str">
        <f>AGA!$AP$284</f>
        <v>Nvt</v>
      </c>
      <c r="DI21" s="43" t="str">
        <f>AGA!$AP$285</f>
        <v>Nvt</v>
      </c>
      <c r="DJ21" s="43" t="str">
        <f>AGA!$AP$286</f>
        <v>Nvt</v>
      </c>
      <c r="DK21" s="43" t="str">
        <f>AGA!$AP$288</f>
        <v>Nvt</v>
      </c>
      <c r="DL21" s="43" t="str">
        <f>AGA!$AP$289</f>
        <v>Nvt</v>
      </c>
      <c r="DM21" s="43" t="str">
        <f>AGA!$AP$290</f>
        <v>Nvt</v>
      </c>
      <c r="DN21" s="43" t="str">
        <f>AGA!$AP$291</f>
        <v>Nvt</v>
      </c>
      <c r="DO21" s="43" t="str">
        <f>AGA!$AP$292</f>
        <v>Nvt</v>
      </c>
      <c r="DP21" s="43" t="str">
        <f>AGA!$AP$293</f>
        <v>Nvt</v>
      </c>
      <c r="DQ21" s="43" t="str">
        <f>AGA!$AP$294</f>
        <v>Nvt</v>
      </c>
      <c r="DR21" s="43" t="str">
        <f>AGA!$AP$295</f>
        <v>Nvt</v>
      </c>
      <c r="DS21" s="43" t="str">
        <f>AGA!$AP$296</f>
        <v>Nvt</v>
      </c>
      <c r="DT21" s="43" t="str">
        <f>AGA!$AP$297</f>
        <v>Nvt</v>
      </c>
      <c r="DU21" s="43" t="str">
        <f>AGA!$AP$298</f>
        <v>Nvt</v>
      </c>
      <c r="DV21" s="43" t="str">
        <f>AGA!$AP$299</f>
        <v>Nvt</v>
      </c>
      <c r="DW21" s="43" t="str">
        <f>AGA!$AP$300</f>
        <v>Nvt</v>
      </c>
      <c r="DX21" s="43" t="str">
        <f>AGA!$AP$301</f>
        <v>Nvt</v>
      </c>
      <c r="DY21" s="43" t="str">
        <f>AGA!$AP$302</f>
        <v>Nvt</v>
      </c>
      <c r="DZ21" s="43" t="str">
        <f>AGA!$AP$303</f>
        <v>Nvt</v>
      </c>
      <c r="EA21" s="43" t="str">
        <f>AGA!$AP$304</f>
        <v>Nvt</v>
      </c>
      <c r="EB21" s="43" t="str">
        <f>AGA!$AP$305</f>
        <v>Nvt</v>
      </c>
      <c r="EC21" s="43" t="str">
        <f>AGA!$AP$306</f>
        <v>Nvt</v>
      </c>
      <c r="ED21" s="43" t="str">
        <f>AGA!$AP$307</f>
        <v>Nvt</v>
      </c>
      <c r="EE21" s="43" t="str">
        <f>AGA!$AP$308</f>
        <v>Nvt</v>
      </c>
      <c r="EF21" s="43" t="str">
        <f>AGA!$AP$309</f>
        <v>Nvt</v>
      </c>
      <c r="EG21" s="43" t="str">
        <f>AGA!$AP$310</f>
        <v>Nvt</v>
      </c>
      <c r="EH21" s="43" t="str">
        <f>AGA!$AP$311</f>
        <v>Nvt</v>
      </c>
      <c r="EI21" s="43" t="str">
        <f>AGA!$AP$313</f>
        <v>Nvt</v>
      </c>
    </row>
    <row r="22" spans="1:139" hidden="1" x14ac:dyDescent="0.3">
      <c r="A22" s="43"/>
      <c r="B22" s="47"/>
      <c r="C22" s="43"/>
      <c r="D22" s="43"/>
      <c r="E22" s="45"/>
      <c r="F22" s="43"/>
      <c r="G22" s="43"/>
      <c r="H22" s="43"/>
      <c r="I22" s="119"/>
      <c r="J22" s="119"/>
      <c r="K22" s="43"/>
      <c r="L22" s="50"/>
      <c r="M22" s="119" t="s">
        <v>874</v>
      </c>
      <c r="N22" s="119" t="s">
        <v>873</v>
      </c>
      <c r="O22" s="119" t="str">
        <f>TG!AJ1</f>
        <v>Vastleggen informatie</v>
      </c>
      <c r="P22" s="51"/>
      <c r="Q22" s="43" t="str">
        <f>TG!$AJ$2</f>
        <v>Ja</v>
      </c>
      <c r="R22" s="43" t="str">
        <f>TG!$AJ$3</f>
        <v>Ja</v>
      </c>
      <c r="S22" s="43" t="str">
        <f>TG!$AJ$4</f>
        <v>Optie</v>
      </c>
      <c r="T22" s="43" t="str">
        <f>TG!$AJ$5</f>
        <v>Ja</v>
      </c>
      <c r="U22" s="43" t="str">
        <f>TG!$AJ$6</f>
        <v>Ja</v>
      </c>
      <c r="V22" s="43" t="str">
        <f>TG!$AJ$7</f>
        <v>Ja</v>
      </c>
      <c r="W22" s="43" t="str">
        <f>TG!$AJ$8</f>
        <v>Nee</v>
      </c>
      <c r="X22" s="43" t="str">
        <f>TG!$AJ$9</f>
        <v>Ja</v>
      </c>
      <c r="Y22" s="43" t="str">
        <f>TG!$AJ$10</f>
        <v>Nee</v>
      </c>
      <c r="Z22" s="43" t="str">
        <f>TG!$AJ$11</f>
        <v>Nee</v>
      </c>
      <c r="AA22" s="43" t="str">
        <f>TG!$AJ$12</f>
        <v>Optie</v>
      </c>
      <c r="AB22" s="43" t="str">
        <f>TG!$AJ$71</f>
        <v>Nee</v>
      </c>
      <c r="AC22" s="43" t="str">
        <f>TG!$AJ$72</f>
        <v>Nvt</v>
      </c>
      <c r="AD22" s="43" t="str">
        <f>TG!$AJ$73</f>
        <v>Nvt</v>
      </c>
      <c r="AE22" s="43" t="str">
        <f>TG!$AJ$74</f>
        <v>Nvt</v>
      </c>
      <c r="AF22" s="43" t="str">
        <f>TG!$AJ$75</f>
        <v>Nvt</v>
      </c>
      <c r="AG22" s="43" t="str">
        <f>TG!$AJ$76</f>
        <v>Nvt</v>
      </c>
      <c r="AH22" s="43" t="str">
        <f>TG!$AJ$103</f>
        <v>Ja</v>
      </c>
      <c r="AI22" s="43" t="str">
        <f>TG!$AJ$104</f>
        <v>Ja</v>
      </c>
      <c r="AJ22" s="43" t="str">
        <f>TG!$AJ$105</f>
        <v>Nee</v>
      </c>
      <c r="AK22" s="43" t="str">
        <f>TG!$AJ$106</f>
        <v>Ja</v>
      </c>
      <c r="AL22" s="43" t="str">
        <f>TG!$AJ$107</f>
        <v>Ja</v>
      </c>
      <c r="AM22" s="43" t="str">
        <f>TG!$AJ$108</f>
        <v>Optie</v>
      </c>
      <c r="AN22" s="43" t="str">
        <f>TG!$AJ$109</f>
        <v>Ja</v>
      </c>
      <c r="AO22" s="43" t="str">
        <f>TG!$AJ$110</f>
        <v>Ja</v>
      </c>
      <c r="AP22" s="43" t="str">
        <f>TG!$AJ$111</f>
        <v>Nvt</v>
      </c>
      <c r="AQ22" s="43" t="str">
        <f>TG!$AJ$112</f>
        <v>Nvt</v>
      </c>
      <c r="AR22" s="43"/>
      <c r="AS22" s="43" t="str">
        <f>AGA!$AQ$2</f>
        <v>Ja</v>
      </c>
      <c r="AT22" s="43" t="str">
        <f>AGA!$AQ$3</f>
        <v>Ja</v>
      </c>
      <c r="AU22" s="43" t="str">
        <f>AGA!$AQ$4</f>
        <v>Optie</v>
      </c>
      <c r="AV22" s="43" t="str">
        <f>AGA!$AQ$5</f>
        <v>Ja</v>
      </c>
      <c r="AW22" s="43" t="str">
        <f>AGA!$AQ$6</f>
        <v>Ja</v>
      </c>
      <c r="AX22" s="43" t="str">
        <f>AGA!$AQ$7</f>
        <v>Ja</v>
      </c>
      <c r="AY22" s="43" t="str">
        <f>AGA!$AQ$8</f>
        <v>Nee</v>
      </c>
      <c r="AZ22" s="43" t="str">
        <f>AGA!$AQ$9</f>
        <v>Ja</v>
      </c>
      <c r="BA22" s="43" t="str">
        <f>AGA!$AQ$10</f>
        <v>Nee</v>
      </c>
      <c r="BB22" s="43" t="str">
        <f>AGA!$AQ$11</f>
        <v>Nee</v>
      </c>
      <c r="BC22" s="43" t="str">
        <f>AGA!$AQ$12</f>
        <v>Ja</v>
      </c>
      <c r="BD22" s="43" t="str">
        <f>AGA!$AQ$13</f>
        <v>Ja</v>
      </c>
      <c r="BE22" s="43" t="str">
        <f>AGA!$AQ$14</f>
        <v>Ja</v>
      </c>
      <c r="BF22" s="43" t="str">
        <f>AGA!$AQ$15</f>
        <v>Ja</v>
      </c>
      <c r="BG22" s="43" t="str">
        <f>AGA!$AQ$16</f>
        <v>Ja</v>
      </c>
      <c r="BH22" s="43" t="str">
        <f>AGA!$AQ$17</f>
        <v>Nee</v>
      </c>
      <c r="BI22" s="43" t="str">
        <f>AGA!$AQ$18</f>
        <v>Ja</v>
      </c>
      <c r="BJ22" s="43" t="str">
        <f>AGA!$AQ$19</f>
        <v>Optie</v>
      </c>
      <c r="BK22" s="43" t="str">
        <f>AGA!$AQ$20</f>
        <v>Ja</v>
      </c>
      <c r="BL22" s="43" t="str">
        <f>AGA!$AQ$21</f>
        <v>Ja</v>
      </c>
      <c r="BM22" s="43" t="str">
        <f>AGA!$AQ$22</f>
        <v>Nee</v>
      </c>
      <c r="BN22" s="43" t="str">
        <f>AGA!$AQ$23</f>
        <v>Ja</v>
      </c>
      <c r="BO22" s="43" t="str">
        <f>AGA!$AQ$218</f>
        <v>Nee</v>
      </c>
      <c r="BP22" s="43" t="str">
        <f>AGA!$AQ$219</f>
        <v>Nvt</v>
      </c>
      <c r="BQ22" s="43" t="str">
        <f>AGA!$AQ$220</f>
        <v>Nvt</v>
      </c>
      <c r="BR22" s="43" t="str">
        <f>AGA!$AQ$221</f>
        <v>Nvt</v>
      </c>
      <c r="BS22" s="43" t="str">
        <f>AGA!$AQ$222</f>
        <v>Nvt</v>
      </c>
      <c r="BT22" s="43" t="str">
        <f>AGA!$AQ$223</f>
        <v>Nvt</v>
      </c>
      <c r="BU22" s="43" t="str">
        <f>AGA!$AQ$224</f>
        <v>Nvt</v>
      </c>
      <c r="BV22" s="43" t="str">
        <f>AGA!$AQ$225</f>
        <v>Nvt</v>
      </c>
      <c r="BW22" s="43" t="str">
        <f>AGA!$AQ$226</f>
        <v>Nvt</v>
      </c>
      <c r="BX22" s="43" t="str">
        <f>AGA!$AQ$227</f>
        <v>Nvt</v>
      </c>
      <c r="BY22" s="43" t="str">
        <f>AGA!$AQ$228</f>
        <v>Nvt</v>
      </c>
      <c r="BZ22" s="43" t="str">
        <f>AGA!$AQ$229</f>
        <v>Nvt</v>
      </c>
      <c r="CA22" s="43" t="str">
        <f>AGA!$AQ$230</f>
        <v>Nvt</v>
      </c>
      <c r="CB22" s="43" t="str">
        <f>AGA!$AQ$231</f>
        <v>Nvt</v>
      </c>
      <c r="CC22" s="43" t="str">
        <f>AGA!$AQ$232</f>
        <v>Nvt</v>
      </c>
      <c r="CD22" s="43" t="str">
        <f>AGA!$AQ$233</f>
        <v>Nvt</v>
      </c>
      <c r="CE22" s="43" t="str">
        <f>AGA!$AQ$234</f>
        <v>Nvt</v>
      </c>
      <c r="CF22" s="43" t="str">
        <f>AGA!$AQ$235</f>
        <v>Nvt</v>
      </c>
      <c r="CG22" s="43" t="str">
        <f>AGA!$AQ$255</f>
        <v>Ja</v>
      </c>
      <c r="CH22" s="43" t="str">
        <f>AGA!$AQ$256</f>
        <v>Ja</v>
      </c>
      <c r="CI22" s="43" t="str">
        <f>AGA!$AQ$257</f>
        <v>Ja</v>
      </c>
      <c r="CJ22" s="43" t="str">
        <f>AGA!$AQ$258</f>
        <v>Nee</v>
      </c>
      <c r="CK22" s="43" t="str">
        <f>AGA!$AQ$259</f>
        <v>Nvt</v>
      </c>
      <c r="CL22" s="43" t="str">
        <f>AGA!$AQ$260</f>
        <v>Nvt</v>
      </c>
      <c r="CM22" s="43" t="str">
        <f>AGA!$AQ$261</f>
        <v>Nvt</v>
      </c>
      <c r="CN22" s="43" t="str">
        <f>AGA!$AQ$262</f>
        <v>Nvt</v>
      </c>
      <c r="CO22" s="43" t="str">
        <f>AGA!$AQ$263</f>
        <v>Nvt</v>
      </c>
      <c r="CP22" s="43" t="str">
        <f>AGA!$AQ$264</f>
        <v>Nvt</v>
      </c>
      <c r="CQ22" s="43" t="str">
        <f>AGA!$AQ$265</f>
        <v>Nvt</v>
      </c>
      <c r="CR22" s="43" t="str">
        <f>AGA!$AQ$266</f>
        <v>Nvt</v>
      </c>
      <c r="CS22" s="43" t="str">
        <f>AGA!$AQ$267</f>
        <v>Nvt</v>
      </c>
      <c r="CT22" s="43" t="str">
        <f>AGA!$AQ$268</f>
        <v>Nvt</v>
      </c>
      <c r="CU22" s="43" t="str">
        <f>AGA!$AQ$270</f>
        <v>Nee</v>
      </c>
      <c r="CV22" s="43" t="str">
        <f>AGA!$AQ$271</f>
        <v>Nvt</v>
      </c>
      <c r="CW22" s="43" t="str">
        <f>AGA!$AQ$272</f>
        <v>Nvt</v>
      </c>
      <c r="CX22" s="43" t="str">
        <f>AGA!$AQ$273</f>
        <v>Nvt</v>
      </c>
      <c r="CY22" s="43" t="str">
        <f>AGA!$AQ$274</f>
        <v>Nvt</v>
      </c>
      <c r="CZ22" s="43" t="str">
        <f>AGA!$AQ$275</f>
        <v>Nvt</v>
      </c>
      <c r="DA22" s="43" t="str">
        <f>AGA!$AQ$276</f>
        <v>Nvt</v>
      </c>
      <c r="DB22" s="43" t="str">
        <f>AGA!$AQ$277</f>
        <v>Nvt</v>
      </c>
      <c r="DC22" s="43" t="str">
        <f>AGA!$AQ$278</f>
        <v>Nvt</v>
      </c>
      <c r="DD22" s="43" t="str">
        <f>AGA!$AQ$279</f>
        <v>Nvt</v>
      </c>
      <c r="DE22" s="43" t="str">
        <f>AGA!$AQ$280</f>
        <v>Nvt</v>
      </c>
      <c r="DF22" s="43" t="str">
        <f>AGA!$AQ$281</f>
        <v>Nvt</v>
      </c>
      <c r="DG22" s="43" t="str">
        <f>AGA!$AQ$283</f>
        <v>Nee</v>
      </c>
      <c r="DH22" s="43" t="str">
        <f>AGA!$AQ$284</f>
        <v>Nvt</v>
      </c>
      <c r="DI22" s="43" t="str">
        <f>AGA!$AQ$285</f>
        <v>Nvt</v>
      </c>
      <c r="DJ22" s="43" t="str">
        <f>AGA!$AQ$286</f>
        <v>Nvt</v>
      </c>
      <c r="DK22" s="43" t="str">
        <f>AGA!$AQ$288</f>
        <v>Ja</v>
      </c>
      <c r="DL22" s="43" t="str">
        <f>AGA!$AQ$289</f>
        <v>Ja</v>
      </c>
      <c r="DM22" s="43" t="str">
        <f>AGA!$AQ$290</f>
        <v>Ja</v>
      </c>
      <c r="DN22" s="43" t="str">
        <f>AGA!$AQ$291</f>
        <v>Ja</v>
      </c>
      <c r="DO22" s="43" t="str">
        <f>AGA!$AQ$292</f>
        <v>Ja</v>
      </c>
      <c r="DP22" s="43" t="str">
        <f>AGA!$AQ$293</f>
        <v>Optie</v>
      </c>
      <c r="DQ22" s="43" t="str">
        <f>AGA!$AQ$294</f>
        <v>Optie</v>
      </c>
      <c r="DR22" s="43" t="str">
        <f>AGA!$AQ$295</f>
        <v>Optie</v>
      </c>
      <c r="DS22" s="43" t="str">
        <f>AGA!$AQ$296</f>
        <v>Optie</v>
      </c>
      <c r="DT22" s="43" t="str">
        <f>AGA!$AQ$297</f>
        <v>Nee</v>
      </c>
      <c r="DU22" s="43" t="str">
        <f>AGA!$AQ$298</f>
        <v>Optie</v>
      </c>
      <c r="DV22" s="43" t="str">
        <f>AGA!$AQ$299</f>
        <v>Ja</v>
      </c>
      <c r="DW22" s="43" t="str">
        <f>AGA!$AQ$300</f>
        <v>Ja</v>
      </c>
      <c r="DX22" s="43" t="str">
        <f>AGA!$AQ$301</f>
        <v>Ja</v>
      </c>
      <c r="DY22" s="43" t="str">
        <f>AGA!$AQ$302</f>
        <v>Ja</v>
      </c>
      <c r="DZ22" s="43" t="str">
        <f>AGA!$AQ$303</f>
        <v>Optie</v>
      </c>
      <c r="EA22" s="43" t="str">
        <f>AGA!$AQ$304</f>
        <v>Ja</v>
      </c>
      <c r="EB22" s="43" t="str">
        <f>AGA!$AQ$305</f>
        <v>Ja</v>
      </c>
      <c r="EC22" s="43" t="str">
        <f>AGA!$AQ$306</f>
        <v>Ja</v>
      </c>
      <c r="ED22" s="43" t="str">
        <f>AGA!$AQ$307</f>
        <v>Ja</v>
      </c>
      <c r="EE22" s="43" t="str">
        <f>AGA!$AQ$308</f>
        <v>Ja</v>
      </c>
      <c r="EF22" s="43" t="str">
        <f>AGA!$AQ$309</f>
        <v>Ja</v>
      </c>
      <c r="EG22" s="43" t="str">
        <f>AGA!$AQ$310</f>
        <v>Ja</v>
      </c>
      <c r="EH22" s="43" t="str">
        <f>AGA!$AQ$311</f>
        <v>Ja</v>
      </c>
      <c r="EI22" s="43" t="str">
        <f>AGA!$AQ$313</f>
        <v>Nee</v>
      </c>
    </row>
    <row r="23" spans="1:139" hidden="1" x14ac:dyDescent="0.3">
      <c r="A23" s="43"/>
      <c r="B23" s="47"/>
      <c r="C23" s="43"/>
      <c r="D23" s="43"/>
      <c r="E23" s="45"/>
      <c r="F23" s="43"/>
      <c r="G23" s="43"/>
      <c r="H23" s="43"/>
      <c r="I23" s="119"/>
      <c r="J23" s="119"/>
      <c r="K23" s="43"/>
      <c r="L23" s="50"/>
      <c r="M23" s="119" t="s">
        <v>874</v>
      </c>
      <c r="N23" s="119" t="s">
        <v>873</v>
      </c>
      <c r="O23" s="119" t="str">
        <f>TG!AK1</f>
        <v>Geen</v>
      </c>
      <c r="P23" s="51"/>
      <c r="Q23" s="43" t="str">
        <f>TG!$AK$2</f>
        <v>Ja</v>
      </c>
      <c r="R23" s="43" t="str">
        <f>TG!$AK$3</f>
        <v>Ja</v>
      </c>
      <c r="S23" s="43" t="str">
        <f>TG!$AK$4</f>
        <v>Optie</v>
      </c>
      <c r="T23" s="43" t="str">
        <f>TG!$AK$5</f>
        <v>Ja</v>
      </c>
      <c r="U23" s="43" t="str">
        <f>TG!$AK$6</f>
        <v>Ja</v>
      </c>
      <c r="V23" s="43" t="str">
        <f>TG!$AK$7</f>
        <v>Ja</v>
      </c>
      <c r="W23" s="43" t="str">
        <f>TG!$AK$8</f>
        <v>Nee</v>
      </c>
      <c r="X23" s="43" t="str">
        <f>TG!$AK$9</f>
        <v>Ja</v>
      </c>
      <c r="Y23" s="43" t="str">
        <f>TG!$AK$10</f>
        <v>Nee</v>
      </c>
      <c r="Z23" s="43" t="str">
        <f>TG!$AK$11</f>
        <v>Nee</v>
      </c>
      <c r="AA23" s="43" t="str">
        <f>TG!$AK$12</f>
        <v>Optie</v>
      </c>
      <c r="AB23" s="43" t="str">
        <f>TG!$AK$71</f>
        <v>Nee</v>
      </c>
      <c r="AC23" s="43" t="str">
        <f>TG!$AK$72</f>
        <v>Nvt</v>
      </c>
      <c r="AD23" s="43" t="str">
        <f>TG!$AK$73</f>
        <v>Nvt</v>
      </c>
      <c r="AE23" s="43" t="str">
        <f>TG!$AK$74</f>
        <v>Nvt</v>
      </c>
      <c r="AF23" s="43" t="str">
        <f>TG!$AK$75</f>
        <v>Nvt</v>
      </c>
      <c r="AG23" s="43" t="str">
        <f>TG!$AK$76</f>
        <v>Nvt</v>
      </c>
      <c r="AH23" s="43" t="str">
        <f>TG!$AK$103</f>
        <v>Ja</v>
      </c>
      <c r="AI23" s="43" t="str">
        <f>TG!$AK$104</f>
        <v>Ja</v>
      </c>
      <c r="AJ23" s="43" t="str">
        <f>TG!$AK$105</f>
        <v>Nee</v>
      </c>
      <c r="AK23" s="43" t="str">
        <f>TG!$AK$106</f>
        <v>Ja</v>
      </c>
      <c r="AL23" s="43" t="str">
        <f>TG!$AK$107</f>
        <v>Ja</v>
      </c>
      <c r="AM23" s="43" t="str">
        <f>TG!$AK$108</f>
        <v>Optie</v>
      </c>
      <c r="AN23" s="43" t="str">
        <f>TG!$AK$109</f>
        <v>Ja</v>
      </c>
      <c r="AO23" s="43" t="str">
        <f>TG!$AK$110</f>
        <v>Ja</v>
      </c>
      <c r="AP23" s="43" t="str">
        <f>TG!$AK$111</f>
        <v>Nvt</v>
      </c>
      <c r="AQ23" s="43" t="str">
        <f>TG!$AK$112</f>
        <v>Nvt</v>
      </c>
      <c r="AR23" s="43"/>
      <c r="AS23" s="43" t="str">
        <f>AGA!$AR$2</f>
        <v>Ja</v>
      </c>
      <c r="AT23" s="43" t="str">
        <f>AGA!$AR$3</f>
        <v>Ja</v>
      </c>
      <c r="AU23" s="43" t="str">
        <f>AGA!$AR$4</f>
        <v>Optie</v>
      </c>
      <c r="AV23" s="43" t="str">
        <f>AGA!$AR$5</f>
        <v>Ja</v>
      </c>
      <c r="AW23" s="43" t="str">
        <f>AGA!$AR$6</f>
        <v>Ja</v>
      </c>
      <c r="AX23" s="43" t="str">
        <f>AGA!$AR$7</f>
        <v>Ja</v>
      </c>
      <c r="AY23" s="43" t="str">
        <f>AGA!$AR$8</f>
        <v>Nee</v>
      </c>
      <c r="AZ23" s="43" t="str">
        <f>AGA!$AR$9</f>
        <v>Ja</v>
      </c>
      <c r="BA23" s="43" t="str">
        <f>AGA!$AR$10</f>
        <v>Nee</v>
      </c>
      <c r="BB23" s="43" t="str">
        <f>AGA!$AR$11</f>
        <v>Nee</v>
      </c>
      <c r="BC23" s="43" t="str">
        <f>AGA!$AR$12</f>
        <v>Ja</v>
      </c>
      <c r="BD23" s="43" t="str">
        <f>AGA!$AR$13</f>
        <v>Ja</v>
      </c>
      <c r="BE23" s="43" t="str">
        <f>AGA!$AR$14</f>
        <v>Ja</v>
      </c>
      <c r="BF23" s="43" t="str">
        <f>AGA!$AR$15</f>
        <v>Ja</v>
      </c>
      <c r="BG23" s="43" t="str">
        <f>AGA!$AR$16</f>
        <v>Ja</v>
      </c>
      <c r="BH23" s="43" t="str">
        <f>AGA!$AR$17</f>
        <v>Nee</v>
      </c>
      <c r="BI23" s="43" t="str">
        <f>AGA!$AR$18</f>
        <v>Ja</v>
      </c>
      <c r="BJ23" s="43" t="str">
        <f>AGA!$AR$19</f>
        <v>Optie</v>
      </c>
      <c r="BK23" s="43" t="str">
        <f>AGA!$AR$20</f>
        <v>Ja</v>
      </c>
      <c r="BL23" s="43" t="str">
        <f>AGA!$AR$21</f>
        <v>Ja</v>
      </c>
      <c r="BM23" s="43" t="str">
        <f>AGA!$AR$22</f>
        <v>Nee</v>
      </c>
      <c r="BN23" s="43" t="str">
        <f>AGA!$AR$23</f>
        <v>Ja</v>
      </c>
      <c r="BO23" s="43" t="str">
        <f>AGA!$AR$218</f>
        <v>Nee</v>
      </c>
      <c r="BP23" s="43" t="str">
        <f>AGA!$AR$219</f>
        <v>Nvt</v>
      </c>
      <c r="BQ23" s="43" t="str">
        <f>AGA!$AR$220</f>
        <v>Nvt</v>
      </c>
      <c r="BR23" s="43" t="str">
        <f>AGA!$AR$221</f>
        <v>Nvt</v>
      </c>
      <c r="BS23" s="43" t="str">
        <f>AGA!$AR$222</f>
        <v>Nvt</v>
      </c>
      <c r="BT23" s="43" t="str">
        <f>AGA!$AR$223</f>
        <v>Nvt</v>
      </c>
      <c r="BU23" s="43" t="str">
        <f>AGA!$AR$224</f>
        <v>Nvt</v>
      </c>
      <c r="BV23" s="43" t="str">
        <f>AGA!$AR$225</f>
        <v>Nvt</v>
      </c>
      <c r="BW23" s="43" t="str">
        <f>AGA!$AR$226</f>
        <v>Nvt</v>
      </c>
      <c r="BX23" s="43" t="str">
        <f>AGA!$AR$227</f>
        <v>Nvt</v>
      </c>
      <c r="BY23" s="43" t="str">
        <f>AGA!$AR$228</f>
        <v>Nvt</v>
      </c>
      <c r="BZ23" s="43" t="str">
        <f>AGA!$AR$229</f>
        <v>Nvt</v>
      </c>
      <c r="CA23" s="43" t="str">
        <f>AGA!$AR$230</f>
        <v>Nvt</v>
      </c>
      <c r="CB23" s="43" t="str">
        <f>AGA!$AR$231</f>
        <v>Nvt</v>
      </c>
      <c r="CC23" s="43" t="str">
        <f>AGA!$AR$232</f>
        <v>Nvt</v>
      </c>
      <c r="CD23" s="43" t="str">
        <f>AGA!$AR$233</f>
        <v>Nvt</v>
      </c>
      <c r="CE23" s="43" t="str">
        <f>AGA!$AR$234</f>
        <v>Nvt</v>
      </c>
      <c r="CF23" s="43" t="str">
        <f>AGA!$AR$235</f>
        <v>Nvt</v>
      </c>
      <c r="CG23" s="43" t="str">
        <f>AGA!$AR$255</f>
        <v>Ja</v>
      </c>
      <c r="CH23" s="43" t="str">
        <f>AGA!$AR$256</f>
        <v>Ja</v>
      </c>
      <c r="CI23" s="43" t="str">
        <f>AGA!$AR$257</f>
        <v>Ja</v>
      </c>
      <c r="CJ23" s="43" t="str">
        <f>AGA!$AR$258</f>
        <v>Nee</v>
      </c>
      <c r="CK23" s="43" t="str">
        <f>AGA!$AR$259</f>
        <v>Nvt</v>
      </c>
      <c r="CL23" s="43" t="str">
        <f>AGA!$AR$260</f>
        <v>Nvt</v>
      </c>
      <c r="CM23" s="43" t="str">
        <f>AGA!$AR$261</f>
        <v>Nvt</v>
      </c>
      <c r="CN23" s="43" t="str">
        <f>AGA!$AR$262</f>
        <v>Nvt</v>
      </c>
      <c r="CO23" s="43" t="str">
        <f>AGA!$AR$263</f>
        <v>Nvt</v>
      </c>
      <c r="CP23" s="43" t="str">
        <f>AGA!$AR$264</f>
        <v>Nvt</v>
      </c>
      <c r="CQ23" s="43" t="str">
        <f>AGA!$AR$265</f>
        <v>Nvt</v>
      </c>
      <c r="CR23" s="43" t="str">
        <f>AGA!$AR$266</f>
        <v>Nvt</v>
      </c>
      <c r="CS23" s="43" t="str">
        <f>AGA!$AR$267</f>
        <v>Nvt</v>
      </c>
      <c r="CT23" s="43" t="str">
        <f>AGA!$AR$268</f>
        <v>Nvt</v>
      </c>
      <c r="CU23" s="43" t="str">
        <f>AGA!$AR$270</f>
        <v>Nee</v>
      </c>
      <c r="CV23" s="43" t="str">
        <f>AGA!$AR$271</f>
        <v>Nvt</v>
      </c>
      <c r="CW23" s="43" t="str">
        <f>AGA!$AR$272</f>
        <v>Nvt</v>
      </c>
      <c r="CX23" s="43" t="str">
        <f>AGA!$AR$273</f>
        <v>Nvt</v>
      </c>
      <c r="CY23" s="43" t="str">
        <f>AGA!$AR$274</f>
        <v>Nvt</v>
      </c>
      <c r="CZ23" s="43" t="str">
        <f>AGA!$AR$275</f>
        <v>Nvt</v>
      </c>
      <c r="DA23" s="43" t="str">
        <f>AGA!$AR$276</f>
        <v>Nvt</v>
      </c>
      <c r="DB23" s="43" t="str">
        <f>AGA!$AR$277</f>
        <v>Nvt</v>
      </c>
      <c r="DC23" s="43" t="str">
        <f>AGA!$AR$278</f>
        <v>Nvt</v>
      </c>
      <c r="DD23" s="43" t="str">
        <f>AGA!$AR$279</f>
        <v>Nvt</v>
      </c>
      <c r="DE23" s="43" t="str">
        <f>AGA!$AR$280</f>
        <v>Nvt</v>
      </c>
      <c r="DF23" s="43" t="str">
        <f>AGA!$AR$281</f>
        <v>Nvt</v>
      </c>
      <c r="DG23" s="43" t="str">
        <f>AGA!$AR$283</f>
        <v>Nee</v>
      </c>
      <c r="DH23" s="43" t="str">
        <f>AGA!$AR$284</f>
        <v>Nvt</v>
      </c>
      <c r="DI23" s="43" t="str">
        <f>AGA!$AR$285</f>
        <v>Nvt</v>
      </c>
      <c r="DJ23" s="43" t="str">
        <f>AGA!$AR$286</f>
        <v>Nvt</v>
      </c>
      <c r="DK23" s="43" t="str">
        <f>AGA!$AR$288</f>
        <v>Ja</v>
      </c>
      <c r="DL23" s="43" t="str">
        <f>AGA!$AR$289</f>
        <v>Ja</v>
      </c>
      <c r="DM23" s="43" t="str">
        <f>AGA!$AR$290</f>
        <v>Ja</v>
      </c>
      <c r="DN23" s="43" t="str">
        <f>AGA!$AR$291</f>
        <v>Ja</v>
      </c>
      <c r="DO23" s="43" t="str">
        <f>AGA!$AR$292</f>
        <v>Ja</v>
      </c>
      <c r="DP23" s="43" t="str">
        <f>AGA!$AR$293</f>
        <v>Optie</v>
      </c>
      <c r="DQ23" s="43" t="str">
        <f>AGA!$AR$294</f>
        <v>Optie</v>
      </c>
      <c r="DR23" s="43" t="str">
        <f>AGA!$AR$295</f>
        <v>Nee</v>
      </c>
      <c r="DS23" s="43" t="str">
        <f>AGA!$AR$296</f>
        <v>Optie</v>
      </c>
      <c r="DT23" s="43" t="str">
        <f>AGA!$AR$297</f>
        <v>Nee</v>
      </c>
      <c r="DU23" s="43" t="str">
        <f>AGA!$AR$298</f>
        <v>Nee</v>
      </c>
      <c r="DV23" s="43" t="str">
        <f>AGA!$AR$299</f>
        <v>Nvt</v>
      </c>
      <c r="DW23" s="43" t="str">
        <f>AGA!$AR$300</f>
        <v>Nvt</v>
      </c>
      <c r="DX23" s="43" t="str">
        <f>AGA!$AR$301</f>
        <v>Nvt</v>
      </c>
      <c r="DY23" s="43" t="str">
        <f>AGA!$AR$302</f>
        <v>Nvt</v>
      </c>
      <c r="DZ23" s="43" t="str">
        <f>AGA!$AR$303</f>
        <v>Nvt</v>
      </c>
      <c r="EA23" s="43" t="str">
        <f>AGA!$AR$304</f>
        <v>Nvt</v>
      </c>
      <c r="EB23" s="43" t="str">
        <f>AGA!$AR$305</f>
        <v>Ja</v>
      </c>
      <c r="EC23" s="43" t="str">
        <f>AGA!$AR$306</f>
        <v>Ja</v>
      </c>
      <c r="ED23" s="43" t="str">
        <f>AGA!$AR$307</f>
        <v>Ja</v>
      </c>
      <c r="EE23" s="43" t="str">
        <f>AGA!$AR$308</f>
        <v>Ja</v>
      </c>
      <c r="EF23" s="43" t="str">
        <f>AGA!$AR$309</f>
        <v>Ja</v>
      </c>
      <c r="EG23" s="43" t="str">
        <f>AGA!$AR$310</f>
        <v>Ja</v>
      </c>
      <c r="EH23" s="43" t="str">
        <f>AGA!$AR$311</f>
        <v>Ja</v>
      </c>
      <c r="EI23" s="43" t="str">
        <f>AGA!$AR$313</f>
        <v>Nee</v>
      </c>
    </row>
    <row r="24" spans="1:139" s="58" customFormat="1" hidden="1" x14ac:dyDescent="0.3">
      <c r="A24" s="45"/>
      <c r="B24" s="47"/>
      <c r="C24" s="45"/>
      <c r="D24" s="45"/>
      <c r="E24" s="45"/>
      <c r="F24" s="45"/>
      <c r="G24" s="45"/>
      <c r="H24" s="45"/>
      <c r="I24" s="120"/>
      <c r="J24" s="120"/>
      <c r="K24" s="45"/>
      <c r="L24" s="134"/>
      <c r="M24" s="120" t="s">
        <v>488</v>
      </c>
      <c r="N24" s="120" t="s">
        <v>127</v>
      </c>
      <c r="O24" s="120" t="str">
        <f>AGA!AA1</f>
        <v>Nieuw aanleggen</v>
      </c>
      <c r="P24" s="51"/>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t="str">
        <f>AGA!$AA$2</f>
        <v>Ja</v>
      </c>
      <c r="AT24" s="45" t="str">
        <f>AGA!$AA$3</f>
        <v>Ja</v>
      </c>
      <c r="AU24" s="45" t="str">
        <f>AGA!$AA$4</f>
        <v>Optie</v>
      </c>
      <c r="AV24" s="45" t="str">
        <f>AGA!$AA$5</f>
        <v>Ja</v>
      </c>
      <c r="AW24" s="45" t="str">
        <f>AGA!$AA$6</f>
        <v>Ja</v>
      </c>
      <c r="AX24" s="45" t="str">
        <f>AGA!$AA$7</f>
        <v>Ja</v>
      </c>
      <c r="AY24" s="45" t="str">
        <f>AGA!$AA$8</f>
        <v>Nee</v>
      </c>
      <c r="AZ24" s="45" t="str">
        <f>AGA!$AA$9</f>
        <v>Ja</v>
      </c>
      <c r="BA24" s="45" t="str">
        <f>AGA!$AA$10</f>
        <v>Nee</v>
      </c>
      <c r="BB24" s="45" t="str">
        <f>AGA!$AA$11</f>
        <v>Nee</v>
      </c>
      <c r="BC24" s="45" t="str">
        <f>AGA!$AA$12</f>
        <v>Ja</v>
      </c>
      <c r="BD24" s="45" t="str">
        <f>AGA!$AA$13</f>
        <v>Ja</v>
      </c>
      <c r="BE24" s="45" t="str">
        <f>AGA!$AA$14</f>
        <v>Ja</v>
      </c>
      <c r="BF24" s="45" t="str">
        <f>AGA!$AA$15</f>
        <v>Ja</v>
      </c>
      <c r="BG24" s="45" t="str">
        <f>AGA!$AA$16</f>
        <v>Ja</v>
      </c>
      <c r="BH24" s="45" t="str">
        <f>AGA!$AA$17</f>
        <v>Ja</v>
      </c>
      <c r="BI24" s="45" t="str">
        <f>AGA!$AA$18</f>
        <v>Ja</v>
      </c>
      <c r="BJ24" s="45" t="str">
        <f>AGA!$AA$19</f>
        <v>Optie</v>
      </c>
      <c r="BK24" s="45" t="str">
        <f>AGA!$AA$20</f>
        <v>Ja</v>
      </c>
      <c r="BL24" s="45" t="str">
        <f>AGA!$AA$21</f>
        <v>Ja</v>
      </c>
      <c r="BM24" s="45" t="str">
        <f>AGA!$AA$22</f>
        <v>Nee</v>
      </c>
      <c r="BN24" s="45" t="str">
        <f>AGA!$AA$23</f>
        <v>Ja</v>
      </c>
      <c r="BO24" s="45" t="str">
        <f>AGA!$AA$218</f>
        <v>Nee</v>
      </c>
      <c r="BP24" s="45" t="str">
        <f>AGA!$AA$219</f>
        <v>Nvt</v>
      </c>
      <c r="BQ24" s="45" t="str">
        <f>AGA!$AA$220</f>
        <v>Nvt</v>
      </c>
      <c r="BR24" s="45" t="str">
        <f>AGA!$AA$221</f>
        <v>Nvt</v>
      </c>
      <c r="BS24" s="45" t="str">
        <f>AGA!$AA$222</f>
        <v>Nvt</v>
      </c>
      <c r="BT24" s="45" t="str">
        <f>AGA!$AA$223</f>
        <v>Nvt</v>
      </c>
      <c r="BU24" s="45" t="str">
        <f>AGA!$AA$224</f>
        <v>Nvt</v>
      </c>
      <c r="BV24" s="45" t="str">
        <f>AGA!$AA$225</f>
        <v>Nvt</v>
      </c>
      <c r="BW24" s="45" t="str">
        <f>AGA!$AA$226</f>
        <v>Nvt</v>
      </c>
      <c r="BX24" s="45" t="str">
        <f>AGA!$AA$227</f>
        <v>Nvt</v>
      </c>
      <c r="BY24" s="45" t="str">
        <f>AGA!$AA$228</f>
        <v>Nvt</v>
      </c>
      <c r="BZ24" s="45" t="str">
        <f>AGA!$AA$229</f>
        <v>Nvt</v>
      </c>
      <c r="CA24" s="45" t="str">
        <f>AGA!$AA$230</f>
        <v>Nvt</v>
      </c>
      <c r="CB24" s="45" t="str">
        <f>AGA!$AA$231</f>
        <v>Nvt</v>
      </c>
      <c r="CC24" s="45" t="str">
        <f>AGA!$AA$232</f>
        <v>Nvt</v>
      </c>
      <c r="CD24" s="45" t="str">
        <f>AGA!$AA$233</f>
        <v>Nvt</v>
      </c>
      <c r="CE24" s="45" t="str">
        <f>AGA!$AA$234</f>
        <v>Nvt</v>
      </c>
      <c r="CF24" s="45" t="str">
        <f>AGA!$AA$235</f>
        <v>Nvt</v>
      </c>
      <c r="CG24" s="45" t="str">
        <f>AGA!$AA$255</f>
        <v>Ja</v>
      </c>
      <c r="CH24" s="45" t="str">
        <f>AGA!$AA$256</f>
        <v>Ja</v>
      </c>
      <c r="CI24" s="45" t="str">
        <f>AGA!$AA$257</f>
        <v>Ja</v>
      </c>
      <c r="CJ24" s="45" t="str">
        <f>AGA!$AA$258</f>
        <v>Optie</v>
      </c>
      <c r="CK24" s="45" t="str">
        <f>AGA!$AA$259</f>
        <v>Ja</v>
      </c>
      <c r="CL24" s="45" t="str">
        <f>AGA!$AA$260</f>
        <v>Ja</v>
      </c>
      <c r="CM24" s="45" t="str">
        <f>AGA!$AA$261</f>
        <v>Ja</v>
      </c>
      <c r="CN24" s="45" t="str">
        <f>AGA!$AA$262</f>
        <v>Ja</v>
      </c>
      <c r="CO24" s="45" t="str">
        <f>AGA!$AA$263</f>
        <v>Ja</v>
      </c>
      <c r="CP24" s="45" t="str">
        <f>AGA!$AA$264</f>
        <v>Optie</v>
      </c>
      <c r="CQ24" s="45" t="str">
        <f>AGA!$AA$265</f>
        <v>Ja</v>
      </c>
      <c r="CR24" s="45" t="str">
        <f>AGA!$AA$266</f>
        <v>Ja</v>
      </c>
      <c r="CS24" s="45" t="str">
        <f>AGA!$AA$267</f>
        <v>Ja</v>
      </c>
      <c r="CT24" s="45" t="str">
        <f>AGA!$AA$268</f>
        <v>Optie</v>
      </c>
      <c r="CU24" s="45" t="str">
        <f>AGA!$AA$270</f>
        <v>Nee</v>
      </c>
      <c r="CV24" s="45" t="str">
        <f>AGA!$AA$271</f>
        <v>Nvt</v>
      </c>
      <c r="CW24" s="45" t="str">
        <f>AGA!$AA$272</f>
        <v>Nvt</v>
      </c>
      <c r="CX24" s="45" t="str">
        <f>AGA!$AA$273</f>
        <v>Nvt</v>
      </c>
      <c r="CY24" s="45" t="str">
        <f>AGA!$AA$274</f>
        <v>Nvt</v>
      </c>
      <c r="CZ24" s="45" t="str">
        <f>AGA!$AA$275</f>
        <v>Ja</v>
      </c>
      <c r="DA24" s="45" t="str">
        <f>AGA!$AA$276</f>
        <v>Ja</v>
      </c>
      <c r="DB24" s="45" t="str">
        <f>AGA!$AA$277</f>
        <v>Ja</v>
      </c>
      <c r="DC24" s="45" t="str">
        <f>AGA!$AA$278</f>
        <v>Optie</v>
      </c>
      <c r="DD24" s="45" t="str">
        <f>AGA!$AA$279</f>
        <v>Ja</v>
      </c>
      <c r="DE24" s="45" t="str">
        <f>AGA!$AA$280</f>
        <v>Ja</v>
      </c>
      <c r="DF24" s="45" t="str">
        <f>AGA!$AA$281</f>
        <v>Ja</v>
      </c>
      <c r="DG24" s="45" t="str">
        <f>AGA!$AA$283</f>
        <v>Optie</v>
      </c>
      <c r="DH24" s="45" t="str">
        <f>AGA!$AA$284</f>
        <v>Ja</v>
      </c>
      <c r="DI24" s="45" t="str">
        <f>AGA!$AA$285</f>
        <v>Ja</v>
      </c>
      <c r="DJ24" s="45" t="str">
        <f>AGA!$AA$286</f>
        <v>Optie</v>
      </c>
      <c r="DK24" s="45" t="str">
        <f>AGA!$AA$288</f>
        <v>Ja</v>
      </c>
      <c r="DL24" s="45" t="str">
        <f>AGA!$AA$289</f>
        <v>Ja</v>
      </c>
      <c r="DM24" s="45" t="str">
        <f>AGA!$AA$290</f>
        <v>Optie</v>
      </c>
      <c r="DN24" s="45" t="str">
        <f>AGA!$AA$291</f>
        <v>Optie</v>
      </c>
      <c r="DO24" s="45" t="str">
        <f>AGA!$AA$292</f>
        <v>Ja</v>
      </c>
      <c r="DP24" s="45" t="str">
        <f>AGA!$AA$293</f>
        <v>Optie</v>
      </c>
      <c r="DQ24" s="45" t="str">
        <f>AGA!$AA$294</f>
        <v>Optie</v>
      </c>
      <c r="DR24" s="45" t="str">
        <f>AGA!$AA$295</f>
        <v>Optie</v>
      </c>
      <c r="DS24" s="45" t="str">
        <f>AGA!$AA$296</f>
        <v>Optie</v>
      </c>
      <c r="DT24" s="45" t="str">
        <f>AGA!$AA$297</f>
        <v>Nee</v>
      </c>
      <c r="DU24" s="45" t="str">
        <f>AGA!$AA$298</f>
        <v>Optie</v>
      </c>
      <c r="DV24" s="45" t="str">
        <f>AGA!$AA$299</f>
        <v>Ja</v>
      </c>
      <c r="DW24" s="45" t="str">
        <f>AGA!$AA$300</f>
        <v>Ja</v>
      </c>
      <c r="DX24" s="45" t="str">
        <f>AGA!$AA$301</f>
        <v>Ja</v>
      </c>
      <c r="DY24" s="45" t="str">
        <f>AGA!$AA$302</f>
        <v>Ja</v>
      </c>
      <c r="DZ24" s="45" t="str">
        <f>AGA!$AA$303</f>
        <v>Optie</v>
      </c>
      <c r="EA24" s="45" t="str">
        <f>AGA!$AA$304</f>
        <v>Ja</v>
      </c>
      <c r="EB24" s="45" t="str">
        <f>AGA!$AA$305</f>
        <v>Ja</v>
      </c>
      <c r="EC24" s="45" t="str">
        <f>AGA!$AA$306</f>
        <v>Ja</v>
      </c>
      <c r="ED24" s="45" t="str">
        <f>AGA!$AA$307</f>
        <v>Ja</v>
      </c>
      <c r="EE24" s="45" t="str">
        <f>AGA!$AA$308</f>
        <v>Ja</v>
      </c>
      <c r="EF24" s="45" t="str">
        <f>AGA!$AA$309</f>
        <v>Ja</v>
      </c>
      <c r="EG24" s="45" t="str">
        <f>AGA!$AA$310</f>
        <v>Ja</v>
      </c>
      <c r="EH24" s="45" t="str">
        <f>AGA!$AA$311</f>
        <v>Ja</v>
      </c>
      <c r="EI24" s="45" t="str">
        <f>AGA!$AA$313</f>
        <v>Nee</v>
      </c>
    </row>
    <row r="25" spans="1:139" hidden="1" x14ac:dyDescent="0.3">
      <c r="A25" s="43"/>
      <c r="B25" s="47"/>
      <c r="C25" s="43"/>
      <c r="D25" s="43"/>
      <c r="E25" s="45"/>
      <c r="F25" s="43"/>
      <c r="G25" s="43"/>
      <c r="H25" s="43"/>
      <c r="I25" s="119"/>
      <c r="J25" s="119"/>
      <c r="K25" s="43"/>
      <c r="L25" s="50"/>
      <c r="M25" s="119" t="s">
        <v>488</v>
      </c>
      <c r="N25" s="119" t="s">
        <v>127</v>
      </c>
      <c r="O25" s="119" t="str">
        <f>AGA!AB1</f>
        <v>Verplaatsen</v>
      </c>
      <c r="P25" s="51"/>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t="str">
        <f>AGA!$AB$2</f>
        <v>Ja</v>
      </c>
      <c r="AT25" s="43" t="str">
        <f>AGA!$AB$3</f>
        <v>Ja</v>
      </c>
      <c r="AU25" s="43" t="str">
        <f>AGA!$AB$4</f>
        <v>Optie</v>
      </c>
      <c r="AV25" s="43" t="str">
        <f>AGA!$AB$5</f>
        <v>Ja</v>
      </c>
      <c r="AW25" s="43" t="str">
        <f>AGA!$AB$6</f>
        <v>Ja</v>
      </c>
      <c r="AX25" s="43" t="str">
        <f>AGA!$AB$7</f>
        <v>Ja</v>
      </c>
      <c r="AY25" s="43" t="str">
        <f>AGA!$AB$8</f>
        <v>Nee</v>
      </c>
      <c r="AZ25" s="43" t="str">
        <f>AGA!$AB$9</f>
        <v>Ja</v>
      </c>
      <c r="BA25" s="43" t="str">
        <f>AGA!$AB$10</f>
        <v>Nee</v>
      </c>
      <c r="BB25" s="43" t="str">
        <f>AGA!$AB$11</f>
        <v>Nee</v>
      </c>
      <c r="BC25" s="43" t="str">
        <f>AGA!$AB$12</f>
        <v>Ja</v>
      </c>
      <c r="BD25" s="43" t="str">
        <f>AGA!$AB$13</f>
        <v>Ja</v>
      </c>
      <c r="BE25" s="43" t="str">
        <f>AGA!$AB$14</f>
        <v>Ja</v>
      </c>
      <c r="BF25" s="43" t="str">
        <f>AGA!$AB$15</f>
        <v>Ja</v>
      </c>
      <c r="BG25" s="43" t="str">
        <f>AGA!$AB$16</f>
        <v>Ja</v>
      </c>
      <c r="BH25" s="43" t="str">
        <f>AGA!$AB$17</f>
        <v>Ja</v>
      </c>
      <c r="BI25" s="43" t="str">
        <f>AGA!$AB$18</f>
        <v>Ja</v>
      </c>
      <c r="BJ25" s="43" t="str">
        <f>AGA!$AB$19</f>
        <v>Optie</v>
      </c>
      <c r="BK25" s="43" t="str">
        <f>AGA!$AB$20</f>
        <v>Ja</v>
      </c>
      <c r="BL25" s="43" t="str">
        <f>AGA!$AB$21</f>
        <v>Ja</v>
      </c>
      <c r="BM25" s="43" t="str">
        <f>AGA!$AB$22</f>
        <v>Nee</v>
      </c>
      <c r="BN25" s="43" t="str">
        <f>AGA!$AB$23</f>
        <v>Ja</v>
      </c>
      <c r="BO25" s="43" t="str">
        <f>AGA!$AB$218</f>
        <v>Nee</v>
      </c>
      <c r="BP25" s="43" t="str">
        <f>AGA!$AB$219</f>
        <v>Nvt</v>
      </c>
      <c r="BQ25" s="43" t="str">
        <f>AGA!$AB$220</f>
        <v>Nvt</v>
      </c>
      <c r="BR25" s="43" t="str">
        <f>AGA!$AB$221</f>
        <v>Nvt</v>
      </c>
      <c r="BS25" s="43" t="str">
        <f>AGA!$AB$222</f>
        <v>Nvt</v>
      </c>
      <c r="BT25" s="43" t="str">
        <f>AGA!$AB$223</f>
        <v>Nvt</v>
      </c>
      <c r="BU25" s="43" t="str">
        <f>AGA!$AB$224</f>
        <v>Nvt</v>
      </c>
      <c r="BV25" s="43" t="str">
        <f>AGA!$AB$225</f>
        <v>Nvt</v>
      </c>
      <c r="BW25" s="43" t="str">
        <f>AGA!$AB$226</f>
        <v>Nvt</v>
      </c>
      <c r="BX25" s="43" t="str">
        <f>AGA!$AB$227</f>
        <v>Nvt</v>
      </c>
      <c r="BY25" s="43" t="str">
        <f>AGA!$AB$228</f>
        <v>Nvt</v>
      </c>
      <c r="BZ25" s="43" t="str">
        <f>AGA!$AB$229</f>
        <v>Nvt</v>
      </c>
      <c r="CA25" s="43" t="str">
        <f>AGA!$AB$230</f>
        <v>Nvt</v>
      </c>
      <c r="CB25" s="43" t="str">
        <f>AGA!$AB$231</f>
        <v>Nvt</v>
      </c>
      <c r="CC25" s="43" t="str">
        <f>AGA!$AB$232</f>
        <v>Nvt</v>
      </c>
      <c r="CD25" s="43" t="str">
        <f>AGA!$AB$233</f>
        <v>Nvt</v>
      </c>
      <c r="CE25" s="43" t="str">
        <f>AGA!$AB$234</f>
        <v>Nvt</v>
      </c>
      <c r="CF25" s="43" t="str">
        <f>AGA!$AB$235</f>
        <v>Nvt</v>
      </c>
      <c r="CG25" s="43" t="str">
        <f>AGA!$AB$255</f>
        <v>Ja</v>
      </c>
      <c r="CH25" s="43" t="str">
        <f>AGA!$AB$256</f>
        <v>Ja</v>
      </c>
      <c r="CI25" s="43" t="str">
        <f>AGA!$AB$257</f>
        <v>Ja</v>
      </c>
      <c r="CJ25" s="43" t="str">
        <f>AGA!$AB$258</f>
        <v>Optie</v>
      </c>
      <c r="CK25" s="43" t="str">
        <f>AGA!$AB$259</f>
        <v>Ja</v>
      </c>
      <c r="CL25" s="43" t="str">
        <f>AGA!$AB$260</f>
        <v>Ja</v>
      </c>
      <c r="CM25" s="43" t="str">
        <f>AGA!$AB$261</f>
        <v>Ja</v>
      </c>
      <c r="CN25" s="43" t="str">
        <f>AGA!$AB$262</f>
        <v>Ja</v>
      </c>
      <c r="CO25" s="43" t="str">
        <f>AGA!$AB$263</f>
        <v>Ja</v>
      </c>
      <c r="CP25" s="43" t="str">
        <f>AGA!$AB$264</f>
        <v>Optie</v>
      </c>
      <c r="CQ25" s="43" t="str">
        <f>AGA!$AB$265</f>
        <v>Ja</v>
      </c>
      <c r="CR25" s="43" t="str">
        <f>AGA!$AB$266</f>
        <v>Ja</v>
      </c>
      <c r="CS25" s="43" t="str">
        <f>AGA!$AB$267</f>
        <v>Ja</v>
      </c>
      <c r="CT25" s="43" t="str">
        <f>AGA!$AB$268</f>
        <v>Optie</v>
      </c>
      <c r="CU25" s="43" t="str">
        <f>AGA!$AB$270</f>
        <v>Nee</v>
      </c>
      <c r="CV25" s="43" t="str">
        <f>AGA!$AB$271</f>
        <v>Nvt</v>
      </c>
      <c r="CW25" s="43" t="str">
        <f>AGA!$AB$272</f>
        <v>Nvt</v>
      </c>
      <c r="CX25" s="43" t="str">
        <f>AGA!$AB$273</f>
        <v>Nvt</v>
      </c>
      <c r="CY25" s="43" t="str">
        <f>AGA!$AB$274</f>
        <v>Nvt</v>
      </c>
      <c r="CZ25" s="43" t="str">
        <f>AGA!$AB$275</f>
        <v>Ja</v>
      </c>
      <c r="DA25" s="43" t="str">
        <f>AGA!$AB$276</f>
        <v>Ja</v>
      </c>
      <c r="DB25" s="43" t="str">
        <f>AGA!$AB$277</f>
        <v>Ja</v>
      </c>
      <c r="DC25" s="43" t="str">
        <f>AGA!$AB$278</f>
        <v>Optie</v>
      </c>
      <c r="DD25" s="43" t="str">
        <f>AGA!$AB$279</f>
        <v>Ja</v>
      </c>
      <c r="DE25" s="43" t="str">
        <f>AGA!$AB$280</f>
        <v>Ja</v>
      </c>
      <c r="DF25" s="43" t="str">
        <f>AGA!$AB$281</f>
        <v>Ja</v>
      </c>
      <c r="DG25" s="43" t="str">
        <f>AGA!$AB$283</f>
        <v>Optie</v>
      </c>
      <c r="DH25" s="43" t="str">
        <f>AGA!$AB$284</f>
        <v>Ja</v>
      </c>
      <c r="DI25" s="43" t="str">
        <f>AGA!$AB$285</f>
        <v>Ja</v>
      </c>
      <c r="DJ25" s="43" t="str">
        <f>AGA!$AB$286</f>
        <v>Optie</v>
      </c>
      <c r="DK25" s="43" t="str">
        <f>AGA!$AB$288</f>
        <v>Ja</v>
      </c>
      <c r="DL25" s="43" t="str">
        <f>AGA!$AB$289</f>
        <v>Ja</v>
      </c>
      <c r="DM25" s="43" t="str">
        <f>AGA!$AB$290</f>
        <v>Optie</v>
      </c>
      <c r="DN25" s="43" t="str">
        <f>AGA!$AB$291</f>
        <v>Optie</v>
      </c>
      <c r="DO25" s="43" t="str">
        <f>AGA!$AB$292</f>
        <v>Ja</v>
      </c>
      <c r="DP25" s="43" t="str">
        <f>AGA!$AB$293</f>
        <v>Optie</v>
      </c>
      <c r="DQ25" s="43" t="str">
        <f>AGA!$AB$294</f>
        <v>Optie</v>
      </c>
      <c r="DR25" s="43" t="str">
        <f>AGA!$AB$295</f>
        <v>Optie</v>
      </c>
      <c r="DS25" s="43" t="str">
        <f>AGA!$AB$296</f>
        <v>Optie</v>
      </c>
      <c r="DT25" s="43" t="str">
        <f>AGA!$AB$297</f>
        <v>Nee</v>
      </c>
      <c r="DU25" s="43" t="str">
        <f>AGA!$AB$298</f>
        <v>Optie</v>
      </c>
      <c r="DV25" s="43" t="str">
        <f>AGA!$AB$299</f>
        <v>Ja</v>
      </c>
      <c r="DW25" s="43" t="str">
        <f>AGA!$AB$300</f>
        <v>Ja</v>
      </c>
      <c r="DX25" s="43" t="str">
        <f>AGA!$AB$301</f>
        <v>Ja</v>
      </c>
      <c r="DY25" s="43" t="str">
        <f>AGA!$AB$302</f>
        <v>Ja</v>
      </c>
      <c r="DZ25" s="43" t="str">
        <f>AGA!$AB$303</f>
        <v>Optie</v>
      </c>
      <c r="EA25" s="43" t="str">
        <f>AGA!$AB$304</f>
        <v>Ja</v>
      </c>
      <c r="EB25" s="43" t="str">
        <f>AGA!$AB$305</f>
        <v>Ja</v>
      </c>
      <c r="EC25" s="43" t="str">
        <f>AGA!$AB$306</f>
        <v>Ja</v>
      </c>
      <c r="ED25" s="43" t="str">
        <f>AGA!$AB$307</f>
        <v>Ja</v>
      </c>
      <c r="EE25" s="43" t="str">
        <f>AGA!$AB$308</f>
        <v>Ja</v>
      </c>
      <c r="EF25" s="43" t="str">
        <f>AGA!$AB$309</f>
        <v>Ja</v>
      </c>
      <c r="EG25" s="43" t="str">
        <f>AGA!$AB$310</f>
        <v>Ja</v>
      </c>
      <c r="EH25" s="43" t="str">
        <f>AGA!$AB$311</f>
        <v>Ja</v>
      </c>
      <c r="EI25" s="43" t="str">
        <f>AGA!$AB$313</f>
        <v>Nee</v>
      </c>
    </row>
    <row r="26" spans="1:139" hidden="1" x14ac:dyDescent="0.3">
      <c r="A26" s="43"/>
      <c r="B26" s="47"/>
      <c r="C26" s="43"/>
      <c r="D26" s="43"/>
      <c r="E26" s="45"/>
      <c r="F26" s="43"/>
      <c r="G26" s="43"/>
      <c r="H26" s="43"/>
      <c r="I26" s="119"/>
      <c r="J26" s="119"/>
      <c r="K26" s="43"/>
      <c r="L26" s="50"/>
      <c r="M26" s="119" t="s">
        <v>488</v>
      </c>
      <c r="N26" s="119" t="s">
        <v>127</v>
      </c>
      <c r="O26" s="119" t="str">
        <f>AGA!AC1</f>
        <v>Vervangen</v>
      </c>
      <c r="P26" s="51"/>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t="str">
        <f>AGA!$AC$2</f>
        <v>Ja</v>
      </c>
      <c r="AT26" s="43" t="str">
        <f>AGA!$AC$3</f>
        <v>Ja</v>
      </c>
      <c r="AU26" s="43" t="str">
        <f>AGA!$AC$4</f>
        <v>Optie</v>
      </c>
      <c r="AV26" s="43" t="str">
        <f>AGA!$AC$5</f>
        <v>Ja</v>
      </c>
      <c r="AW26" s="43" t="str">
        <f>AGA!$AC$6</f>
        <v>Ja</v>
      </c>
      <c r="AX26" s="43" t="str">
        <f>AGA!$AC$7</f>
        <v>Ja</v>
      </c>
      <c r="AY26" s="43" t="str">
        <f>AGA!$AC$8</f>
        <v>Nee</v>
      </c>
      <c r="AZ26" s="43" t="str">
        <f>AGA!$AC$9</f>
        <v>Ja</v>
      </c>
      <c r="BA26" s="43" t="str">
        <f>AGA!$AC$10</f>
        <v>Nee</v>
      </c>
      <c r="BB26" s="43" t="str">
        <f>AGA!$AC$11</f>
        <v>Nee</v>
      </c>
      <c r="BC26" s="43" t="str">
        <f>AGA!$AC$12</f>
        <v>Ja</v>
      </c>
      <c r="BD26" s="43" t="str">
        <f>AGA!$AC$13</f>
        <v>Ja</v>
      </c>
      <c r="BE26" s="43" t="str">
        <f>AGA!$AC$14</f>
        <v>Ja</v>
      </c>
      <c r="BF26" s="43" t="str">
        <f>AGA!$AC$15</f>
        <v>Ja</v>
      </c>
      <c r="BG26" s="43" t="str">
        <f>AGA!$AC$16</f>
        <v>Ja</v>
      </c>
      <c r="BH26" s="43" t="str">
        <f>AGA!$AC$17</f>
        <v>Ja</v>
      </c>
      <c r="BI26" s="43" t="str">
        <f>AGA!$AC$18</f>
        <v>Ja</v>
      </c>
      <c r="BJ26" s="43" t="str">
        <f>AGA!$AC$19</f>
        <v>Optie</v>
      </c>
      <c r="BK26" s="43" t="str">
        <f>AGA!$AC$20</f>
        <v>Ja</v>
      </c>
      <c r="BL26" s="43" t="str">
        <f>AGA!$AC$21</f>
        <v>Ja</v>
      </c>
      <c r="BM26" s="43" t="str">
        <f>AGA!$AC$22</f>
        <v>Nee</v>
      </c>
      <c r="BN26" s="43" t="str">
        <f>AGA!$AC$23</f>
        <v>Ja</v>
      </c>
      <c r="BO26" s="43" t="str">
        <f>AGA!$AC$218</f>
        <v>Nee</v>
      </c>
      <c r="BP26" s="43" t="str">
        <f>AGA!$AC$219</f>
        <v>Nvt</v>
      </c>
      <c r="BQ26" s="43" t="str">
        <f>AGA!$AC$220</f>
        <v>Nvt</v>
      </c>
      <c r="BR26" s="43" t="str">
        <f>AGA!$AC$221</f>
        <v>Nvt</v>
      </c>
      <c r="BS26" s="43" t="str">
        <f>AGA!$AC$222</f>
        <v>Nvt</v>
      </c>
      <c r="BT26" s="43" t="str">
        <f>AGA!$AC$223</f>
        <v>Nvt</v>
      </c>
      <c r="BU26" s="43" t="str">
        <f>AGA!$AC$224</f>
        <v>Nvt</v>
      </c>
      <c r="BV26" s="43" t="str">
        <f>AGA!$AC$225</f>
        <v>Nvt</v>
      </c>
      <c r="BW26" s="43" t="str">
        <f>AGA!$AC$226</f>
        <v>Nvt</v>
      </c>
      <c r="BX26" s="43" t="str">
        <f>AGA!$AC$227</f>
        <v>Nvt</v>
      </c>
      <c r="BY26" s="43" t="str">
        <f>AGA!$AC$228</f>
        <v>Nvt</v>
      </c>
      <c r="BZ26" s="43" t="str">
        <f>AGA!$AC$229</f>
        <v>Nvt</v>
      </c>
      <c r="CA26" s="43" t="str">
        <f>AGA!$AC$230</f>
        <v>Nvt</v>
      </c>
      <c r="CB26" s="43" t="str">
        <f>AGA!$AC$231</f>
        <v>Nvt</v>
      </c>
      <c r="CC26" s="43" t="str">
        <f>AGA!$AC$232</f>
        <v>Nvt</v>
      </c>
      <c r="CD26" s="43" t="str">
        <f>AGA!$AC$233</f>
        <v>Nvt</v>
      </c>
      <c r="CE26" s="43" t="str">
        <f>AGA!$AC$234</f>
        <v>Nvt</v>
      </c>
      <c r="CF26" s="43" t="str">
        <f>AGA!$AC$235</f>
        <v>Nvt</v>
      </c>
      <c r="CG26" s="43" t="str">
        <f>AGA!$AC$255</f>
        <v>Ja</v>
      </c>
      <c r="CH26" s="43" t="str">
        <f>AGA!$AC$256</f>
        <v>Ja</v>
      </c>
      <c r="CI26" s="43" t="str">
        <f>AGA!$AC$257</f>
        <v>Ja</v>
      </c>
      <c r="CJ26" s="43" t="str">
        <f>AGA!$AC$258</f>
        <v>Optie</v>
      </c>
      <c r="CK26" s="43" t="str">
        <f>AGA!$AC$259</f>
        <v>Ja</v>
      </c>
      <c r="CL26" s="43" t="str">
        <f>AGA!$AC$260</f>
        <v>Ja</v>
      </c>
      <c r="CM26" s="43" t="str">
        <f>AGA!$AC$261</f>
        <v>Ja</v>
      </c>
      <c r="CN26" s="43" t="str">
        <f>AGA!$AC$262</f>
        <v>Ja</v>
      </c>
      <c r="CO26" s="43" t="str">
        <f>AGA!$AC$263</f>
        <v>Ja</v>
      </c>
      <c r="CP26" s="43" t="str">
        <f>AGA!$AC$264</f>
        <v>Optie</v>
      </c>
      <c r="CQ26" s="43" t="str">
        <f>AGA!$AC$265</f>
        <v>Ja</v>
      </c>
      <c r="CR26" s="43" t="str">
        <f>AGA!$AC$266</f>
        <v>Ja</v>
      </c>
      <c r="CS26" s="43" t="str">
        <f>AGA!$AC$267</f>
        <v>Ja</v>
      </c>
      <c r="CT26" s="43" t="str">
        <f>AGA!$AC$268</f>
        <v>Optie</v>
      </c>
      <c r="CU26" s="43" t="str">
        <f>AGA!$AC$270</f>
        <v>Nee</v>
      </c>
      <c r="CV26" s="43" t="str">
        <f>AGA!$AC$271</f>
        <v>Nvt</v>
      </c>
      <c r="CW26" s="43" t="str">
        <f>AGA!$AC$272</f>
        <v>Nvt</v>
      </c>
      <c r="CX26" s="43" t="str">
        <f>AGA!$AC$273</f>
        <v>Nvt</v>
      </c>
      <c r="CY26" s="43" t="str">
        <f>AGA!$AC$274</f>
        <v>Nvt</v>
      </c>
      <c r="CZ26" s="43" t="str">
        <f>AGA!$AC$275</f>
        <v>Ja</v>
      </c>
      <c r="DA26" s="43" t="str">
        <f>AGA!$AC$276</f>
        <v>Ja</v>
      </c>
      <c r="DB26" s="43" t="str">
        <f>AGA!$AC$277</f>
        <v>Ja</v>
      </c>
      <c r="DC26" s="43" t="str">
        <f>AGA!$AC$278</f>
        <v>Optie</v>
      </c>
      <c r="DD26" s="43" t="str">
        <f>AGA!$AC$279</f>
        <v>Ja</v>
      </c>
      <c r="DE26" s="43" t="str">
        <f>AGA!$AC$280</f>
        <v>Ja</v>
      </c>
      <c r="DF26" s="43" t="str">
        <f>AGA!$AC$281</f>
        <v>Ja</v>
      </c>
      <c r="DG26" s="43" t="str">
        <f>AGA!$AC$283</f>
        <v>Optie</v>
      </c>
      <c r="DH26" s="43" t="str">
        <f>AGA!$AC$284</f>
        <v>Ja</v>
      </c>
      <c r="DI26" s="43" t="str">
        <f>AGA!$AC$285</f>
        <v>Ja</v>
      </c>
      <c r="DJ26" s="43" t="str">
        <f>AGA!$AC$286</f>
        <v>Optie</v>
      </c>
      <c r="DK26" s="43" t="str">
        <f>AGA!$AC$288</f>
        <v>Ja</v>
      </c>
      <c r="DL26" s="43" t="str">
        <f>AGA!$AC$289</f>
        <v>Ja</v>
      </c>
      <c r="DM26" s="43" t="str">
        <f>AGA!$AC$290</f>
        <v>Optie</v>
      </c>
      <c r="DN26" s="43" t="str">
        <f>AGA!$AC$291</f>
        <v>Optie</v>
      </c>
      <c r="DO26" s="43" t="str">
        <f>AGA!$AC$292</f>
        <v>Ja</v>
      </c>
      <c r="DP26" s="43" t="str">
        <f>AGA!$AC$293</f>
        <v>Optie</v>
      </c>
      <c r="DQ26" s="43" t="str">
        <f>AGA!$AC$294</f>
        <v>Optie</v>
      </c>
      <c r="DR26" s="43" t="str">
        <f>AGA!$AC$295</f>
        <v>Optie</v>
      </c>
      <c r="DS26" s="43" t="str">
        <f>AGA!$AC$296</f>
        <v>Optie</v>
      </c>
      <c r="DT26" s="43" t="str">
        <f>AGA!$AC$297</f>
        <v>Nee</v>
      </c>
      <c r="DU26" s="43" t="str">
        <f>AGA!$AC$298</f>
        <v>Optie</v>
      </c>
      <c r="DV26" s="43" t="str">
        <f>AGA!$AC$299</f>
        <v>Ja</v>
      </c>
      <c r="DW26" s="43" t="str">
        <f>AGA!$AC$300</f>
        <v>Ja</v>
      </c>
      <c r="DX26" s="43" t="str">
        <f>AGA!$AC$301</f>
        <v>Ja</v>
      </c>
      <c r="DY26" s="43" t="str">
        <f>AGA!$AC$302</f>
        <v>Ja</v>
      </c>
      <c r="DZ26" s="43" t="str">
        <f>AGA!$AC$303</f>
        <v>Optie</v>
      </c>
      <c r="EA26" s="43" t="str">
        <f>AGA!$AC$304</f>
        <v>Ja</v>
      </c>
      <c r="EB26" s="43" t="str">
        <f>AGA!$AC$305</f>
        <v>Ja</v>
      </c>
      <c r="EC26" s="43" t="str">
        <f>AGA!$AC$306</f>
        <v>Ja</v>
      </c>
      <c r="ED26" s="43" t="str">
        <f>AGA!$AC$307</f>
        <v>Ja</v>
      </c>
      <c r="EE26" s="43" t="str">
        <f>AGA!$AC$308</f>
        <v>Ja</v>
      </c>
      <c r="EF26" s="43" t="str">
        <f>AGA!$AC$309</f>
        <v>Ja</v>
      </c>
      <c r="EG26" s="43" t="str">
        <f>AGA!$AC$310</f>
        <v>Ja</v>
      </c>
      <c r="EH26" s="43" t="str">
        <f>AGA!$AC$311</f>
        <v>Ja</v>
      </c>
      <c r="EI26" s="43" t="str">
        <f>AGA!$AC$313</f>
        <v>Nee</v>
      </c>
    </row>
    <row r="27" spans="1:139" hidden="1" x14ac:dyDescent="0.3">
      <c r="A27" s="43"/>
      <c r="B27" s="47"/>
      <c r="C27" s="43"/>
      <c r="D27" s="43"/>
      <c r="E27" s="45"/>
      <c r="F27" s="43"/>
      <c r="G27" s="43"/>
      <c r="H27" s="43"/>
      <c r="I27" s="119"/>
      <c r="J27" s="119"/>
      <c r="K27" s="43"/>
      <c r="L27" s="50"/>
      <c r="M27" s="119" t="s">
        <v>488</v>
      </c>
      <c r="N27" s="119" t="s">
        <v>127</v>
      </c>
      <c r="O27" s="119" t="str">
        <f>AGA!AD1</f>
        <v>Gedeeltelijk vervangen</v>
      </c>
      <c r="P27" s="51"/>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t="str">
        <f>AGA!$AD$2</f>
        <v>Nvt</v>
      </c>
      <c r="AT27" s="43" t="str">
        <f>AGA!$AD$3</f>
        <v>Nvt</v>
      </c>
      <c r="AU27" s="43" t="str">
        <f>AGA!$AD$4</f>
        <v>Nvt</v>
      </c>
      <c r="AV27" s="43" t="str">
        <f>AGA!$AD$5</f>
        <v>Nvt</v>
      </c>
      <c r="AW27" s="43" t="str">
        <f>AGA!$AD$6</f>
        <v>Nvt</v>
      </c>
      <c r="AX27" s="43" t="str">
        <f>AGA!$AD$7</f>
        <v>Nvt</v>
      </c>
      <c r="AY27" s="43" t="str">
        <f>AGA!$AD$8</f>
        <v>Nvt</v>
      </c>
      <c r="AZ27" s="43" t="str">
        <f>AGA!$AD$9</f>
        <v>Nvt</v>
      </c>
      <c r="BA27" s="43" t="str">
        <f>AGA!$AD$10</f>
        <v>Nvt</v>
      </c>
      <c r="BB27" s="43" t="str">
        <f>AGA!$AD$11</f>
        <v>Nvt</v>
      </c>
      <c r="BC27" s="43" t="str">
        <f>AGA!$AD$12</f>
        <v>Nvt</v>
      </c>
      <c r="BD27" s="43" t="str">
        <f>AGA!$AD$13</f>
        <v>Nvt</v>
      </c>
      <c r="BE27" s="43" t="str">
        <f>AGA!$AD$14</f>
        <v>Nvt</v>
      </c>
      <c r="BF27" s="43" t="str">
        <f>AGA!$AD$15</f>
        <v>Nvt</v>
      </c>
      <c r="BG27" s="43" t="str">
        <f>AGA!$AD$16</f>
        <v>Nvt</v>
      </c>
      <c r="BH27" s="43" t="str">
        <f>AGA!$AD$17</f>
        <v>Nvt</v>
      </c>
      <c r="BI27" s="43" t="str">
        <f>AGA!$AD$18</f>
        <v>Nvt</v>
      </c>
      <c r="BJ27" s="43" t="str">
        <f>AGA!$AD$19</f>
        <v>Nvt</v>
      </c>
      <c r="BK27" s="43" t="str">
        <f>AGA!$AD$20</f>
        <v>Nvt</v>
      </c>
      <c r="BL27" s="43" t="str">
        <f>AGA!$AD$21</f>
        <v>Nvt</v>
      </c>
      <c r="BM27" s="43" t="str">
        <f>AGA!$AD$22</f>
        <v>Nvt</v>
      </c>
      <c r="BN27" s="43" t="str">
        <f>AGA!$AD$23</f>
        <v>Nvt</v>
      </c>
      <c r="BO27" s="43" t="str">
        <f>AGA!$AD$218</f>
        <v>Nvt</v>
      </c>
      <c r="BP27" s="43" t="str">
        <f>AGA!$AD$219</f>
        <v>Nvt</v>
      </c>
      <c r="BQ27" s="43" t="str">
        <f>AGA!$AD$220</f>
        <v>Nvt</v>
      </c>
      <c r="BR27" s="43" t="str">
        <f>AGA!$AD$221</f>
        <v>Nvt</v>
      </c>
      <c r="BS27" s="43" t="str">
        <f>AGA!$AD$222</f>
        <v>Nvt</v>
      </c>
      <c r="BT27" s="43" t="str">
        <f>AGA!$AD$223</f>
        <v>Nvt</v>
      </c>
      <c r="BU27" s="43" t="str">
        <f>AGA!$AD$224</f>
        <v>Nvt</v>
      </c>
      <c r="BV27" s="43" t="str">
        <f>AGA!$AD$225</f>
        <v>Nvt</v>
      </c>
      <c r="BW27" s="43" t="str">
        <f>AGA!$AD$226</f>
        <v>Nvt</v>
      </c>
      <c r="BX27" s="43" t="str">
        <f>AGA!$AD$227</f>
        <v>Nvt</v>
      </c>
      <c r="BY27" s="43" t="str">
        <f>AGA!$AD$228</f>
        <v>Nvt</v>
      </c>
      <c r="BZ27" s="43" t="str">
        <f>AGA!$AD$229</f>
        <v>Nvt</v>
      </c>
      <c r="CA27" s="43" t="str">
        <f>AGA!$AD$230</f>
        <v>Nvt</v>
      </c>
      <c r="CB27" s="43" t="str">
        <f>AGA!$AD$231</f>
        <v>Nvt</v>
      </c>
      <c r="CC27" s="43" t="str">
        <f>AGA!$AD$232</f>
        <v>Nvt</v>
      </c>
      <c r="CD27" s="43" t="str">
        <f>AGA!$AD$233</f>
        <v>Nvt</v>
      </c>
      <c r="CE27" s="43" t="str">
        <f>AGA!$AD$234</f>
        <v>Nvt</v>
      </c>
      <c r="CF27" s="43" t="str">
        <f>AGA!$AD$235</f>
        <v>Nvt</v>
      </c>
      <c r="CG27" s="43" t="str">
        <f>AGA!$AD$255</f>
        <v>Nvt</v>
      </c>
      <c r="CH27" s="43" t="str">
        <f>AGA!$AD$256</f>
        <v>Nvt</v>
      </c>
      <c r="CI27" s="43" t="str">
        <f>AGA!$AD$257</f>
        <v>Nvt</v>
      </c>
      <c r="CJ27" s="43" t="str">
        <f>AGA!$AD$258</f>
        <v>Nvt</v>
      </c>
      <c r="CK27" s="43" t="str">
        <f>AGA!$AD$259</f>
        <v>Nvt</v>
      </c>
      <c r="CL27" s="43" t="str">
        <f>AGA!$AD$260</f>
        <v>Nvt</v>
      </c>
      <c r="CM27" s="43" t="str">
        <f>AGA!$AD$261</f>
        <v>Nvt</v>
      </c>
      <c r="CN27" s="43" t="str">
        <f>AGA!$AD$262</f>
        <v>Nvt</v>
      </c>
      <c r="CO27" s="43" t="str">
        <f>AGA!$AD$263</f>
        <v>Nvt</v>
      </c>
      <c r="CP27" s="43" t="str">
        <f>AGA!$AD$264</f>
        <v>Nvt</v>
      </c>
      <c r="CQ27" s="43" t="str">
        <f>AGA!$AD$265</f>
        <v>Nvt</v>
      </c>
      <c r="CR27" s="43" t="str">
        <f>AGA!$AD$266</f>
        <v>Nvt</v>
      </c>
      <c r="CS27" s="43" t="str">
        <f>AGA!$AD$267</f>
        <v>Nvt</v>
      </c>
      <c r="CT27" s="43" t="str">
        <f>AGA!$AD$268</f>
        <v>Nvt</v>
      </c>
      <c r="CU27" s="43" t="str">
        <f>AGA!$AD$270</f>
        <v>Nvt</v>
      </c>
      <c r="CV27" s="43" t="str">
        <f>AGA!$AD$271</f>
        <v>Nvt</v>
      </c>
      <c r="CW27" s="43" t="str">
        <f>AGA!$AD$272</f>
        <v>Nvt</v>
      </c>
      <c r="CX27" s="43" t="str">
        <f>AGA!$AD$273</f>
        <v>Nvt</v>
      </c>
      <c r="CY27" s="43" t="str">
        <f>AGA!$AD$274</f>
        <v>Nvt</v>
      </c>
      <c r="CZ27" s="43" t="str">
        <f>AGA!$AD$275</f>
        <v>Nvt</v>
      </c>
      <c r="DA27" s="43" t="str">
        <f>AGA!$AD$276</f>
        <v>Nvt</v>
      </c>
      <c r="DB27" s="43" t="str">
        <f>AGA!$AD$277</f>
        <v>Nvt</v>
      </c>
      <c r="DC27" s="43" t="str">
        <f>AGA!$AD$278</f>
        <v>Nvt</v>
      </c>
      <c r="DD27" s="43" t="str">
        <f>AGA!$AD$279</f>
        <v>Nvt</v>
      </c>
      <c r="DE27" s="43" t="str">
        <f>AGA!$AD$280</f>
        <v>Nvt</v>
      </c>
      <c r="DF27" s="43" t="str">
        <f>AGA!$AD$281</f>
        <v>Nvt</v>
      </c>
      <c r="DG27" s="43" t="str">
        <f>AGA!$AD$283</f>
        <v>Nvt</v>
      </c>
      <c r="DH27" s="43" t="str">
        <f>AGA!$AD$284</f>
        <v>Nvt</v>
      </c>
      <c r="DI27" s="43" t="str">
        <f>AGA!$AD$285</f>
        <v>Nvt</v>
      </c>
      <c r="DJ27" s="43" t="str">
        <f>AGA!$AD$286</f>
        <v>Nvt</v>
      </c>
      <c r="DK27" s="43" t="str">
        <f>AGA!$AD$288</f>
        <v>Nvt</v>
      </c>
      <c r="DL27" s="43" t="str">
        <f>AGA!$AD$289</f>
        <v>Nvt</v>
      </c>
      <c r="DM27" s="43" t="str">
        <f>AGA!$AD$290</f>
        <v>Nvt</v>
      </c>
      <c r="DN27" s="43" t="str">
        <f>AGA!$AD$291</f>
        <v>Nvt</v>
      </c>
      <c r="DO27" s="43" t="str">
        <f>AGA!$AD$292</f>
        <v>Nvt</v>
      </c>
      <c r="DP27" s="43" t="str">
        <f>AGA!$AD$293</f>
        <v>Nvt</v>
      </c>
      <c r="DQ27" s="43" t="str">
        <f>AGA!$AD$294</f>
        <v>Nvt</v>
      </c>
      <c r="DR27" s="43" t="str">
        <f>AGA!$AD$295</f>
        <v>Nvt</v>
      </c>
      <c r="DS27" s="43" t="str">
        <f>AGA!$AD$296</f>
        <v>Nvt</v>
      </c>
      <c r="DT27" s="43" t="str">
        <f>AGA!$AD$297</f>
        <v>Nvt</v>
      </c>
      <c r="DU27" s="43" t="str">
        <f>AGA!$AD$298</f>
        <v>Nvt</v>
      </c>
      <c r="DV27" s="43" t="str">
        <f>AGA!$AD$299</f>
        <v>Nvt</v>
      </c>
      <c r="DW27" s="43" t="str">
        <f>AGA!$AD$300</f>
        <v>Nvt</v>
      </c>
      <c r="DX27" s="43" t="str">
        <f>AGA!$AD$301</f>
        <v>Nvt</v>
      </c>
      <c r="DY27" s="43" t="str">
        <f>AGA!$AD$302</f>
        <v>Nvt</v>
      </c>
      <c r="DZ27" s="43" t="str">
        <f>AGA!$AD$303</f>
        <v>Nvt</v>
      </c>
      <c r="EA27" s="43" t="str">
        <f>AGA!$AD$304</f>
        <v>Nvt</v>
      </c>
      <c r="EB27" s="43" t="str">
        <f>AGA!$AD$305</f>
        <v>Ja</v>
      </c>
      <c r="EC27" s="43" t="str">
        <f>AGA!$AD$306</f>
        <v>Ja</v>
      </c>
      <c r="ED27" s="43" t="str">
        <f>AGA!$AD$307</f>
        <v>Ja</v>
      </c>
      <c r="EE27" s="43" t="str">
        <f>AGA!$AD$308</f>
        <v>Ja</v>
      </c>
      <c r="EF27" s="43" t="str">
        <f>AGA!$AD$309</f>
        <v>Ja</v>
      </c>
      <c r="EG27" s="43" t="str">
        <f>AGA!$AD$310</f>
        <v>Ja</v>
      </c>
      <c r="EH27" s="43" t="str">
        <f>AGA!$AD$311</f>
        <v>Ja</v>
      </c>
      <c r="EI27" s="43" t="str">
        <f>AGA!$AD$313</f>
        <v>Nee</v>
      </c>
    </row>
    <row r="28" spans="1:139" hidden="1" x14ac:dyDescent="0.3">
      <c r="A28" s="43"/>
      <c r="B28" s="47"/>
      <c r="C28" s="43"/>
      <c r="D28" s="43"/>
      <c r="E28" s="45"/>
      <c r="F28" s="43"/>
      <c r="G28" s="43"/>
      <c r="H28" s="43"/>
      <c r="I28" s="119"/>
      <c r="J28" s="119"/>
      <c r="K28" s="43"/>
      <c r="L28" s="50"/>
      <c r="M28" s="119" t="s">
        <v>488</v>
      </c>
      <c r="N28" s="119" t="s">
        <v>127</v>
      </c>
      <c r="O28" s="119" t="str">
        <f>AGA!AE1</f>
        <v>Overzetten</v>
      </c>
      <c r="P28" s="51"/>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t="str">
        <f>AGA!$AE$2</f>
        <v>Nvt</v>
      </c>
      <c r="AT28" s="43" t="str">
        <f>AGA!$AE$3</f>
        <v>Nvt</v>
      </c>
      <c r="AU28" s="43" t="str">
        <f>AGA!$AE$4</f>
        <v>Nvt</v>
      </c>
      <c r="AV28" s="43" t="str">
        <f>AGA!$AE$5</f>
        <v>Nvt</v>
      </c>
      <c r="AW28" s="43" t="str">
        <f>AGA!$AE$6</f>
        <v>Nvt</v>
      </c>
      <c r="AX28" s="43" t="str">
        <f>AGA!$AE$7</f>
        <v>Nvt</v>
      </c>
      <c r="AY28" s="43" t="str">
        <f>AGA!$AE$8</f>
        <v>Nvt</v>
      </c>
      <c r="AZ28" s="43" t="str">
        <f>AGA!$AE$9</f>
        <v>Nvt</v>
      </c>
      <c r="BA28" s="43" t="str">
        <f>AGA!$AE$10</f>
        <v>Nvt</v>
      </c>
      <c r="BB28" s="43" t="str">
        <f>AGA!$AE$11</f>
        <v>Nvt</v>
      </c>
      <c r="BC28" s="43" t="str">
        <f>AGA!$AE$12</f>
        <v>Nvt</v>
      </c>
      <c r="BD28" s="43" t="str">
        <f>AGA!$AE$13</f>
        <v>Nvt</v>
      </c>
      <c r="BE28" s="43" t="str">
        <f>AGA!$AE$14</f>
        <v>Nvt</v>
      </c>
      <c r="BF28" s="43" t="str">
        <f>AGA!$AE$15</f>
        <v>Nvt</v>
      </c>
      <c r="BG28" s="43" t="str">
        <f>AGA!$AE$16</f>
        <v>Nvt</v>
      </c>
      <c r="BH28" s="43" t="str">
        <f>AGA!$AE$17</f>
        <v>Nvt</v>
      </c>
      <c r="BI28" s="43" t="str">
        <f>AGA!$AE$18</f>
        <v>Nvt</v>
      </c>
      <c r="BJ28" s="43" t="str">
        <f>AGA!$AE$19</f>
        <v>Nvt</v>
      </c>
      <c r="BK28" s="43" t="str">
        <f>AGA!$AE$20</f>
        <v>Nvt</v>
      </c>
      <c r="BL28" s="43" t="str">
        <f>AGA!$AE$21</f>
        <v>Nvt</v>
      </c>
      <c r="BM28" s="43" t="str">
        <f>AGA!$AE$22</f>
        <v>Nvt</v>
      </c>
      <c r="BN28" s="43" t="str">
        <f>AGA!$AE$23</f>
        <v>Nvt</v>
      </c>
      <c r="BO28" s="43" t="str">
        <f>AGA!$AE$218</f>
        <v>Nvt</v>
      </c>
      <c r="BP28" s="43" t="str">
        <f>AGA!$AE$219</f>
        <v>Nvt</v>
      </c>
      <c r="BQ28" s="43" t="str">
        <f>AGA!$AE$220</f>
        <v>Nvt</v>
      </c>
      <c r="BR28" s="43" t="str">
        <f>AGA!$AE$221</f>
        <v>Nvt</v>
      </c>
      <c r="BS28" s="43" t="str">
        <f>AGA!$AE$222</f>
        <v>Nvt</v>
      </c>
      <c r="BT28" s="43" t="str">
        <f>AGA!$AE$223</f>
        <v>Nvt</v>
      </c>
      <c r="BU28" s="43" t="str">
        <f>AGA!$AE$224</f>
        <v>Nvt</v>
      </c>
      <c r="BV28" s="43" t="str">
        <f>AGA!$AE$225</f>
        <v>Nvt</v>
      </c>
      <c r="BW28" s="43" t="str">
        <f>AGA!$AE$226</f>
        <v>Nvt</v>
      </c>
      <c r="BX28" s="43" t="str">
        <f>AGA!$AE$227</f>
        <v>Nvt</v>
      </c>
      <c r="BY28" s="43" t="str">
        <f>AGA!$AE$228</f>
        <v>Nvt</v>
      </c>
      <c r="BZ28" s="43" t="str">
        <f>AGA!$AE$229</f>
        <v>Nvt</v>
      </c>
      <c r="CA28" s="43" t="str">
        <f>AGA!$AE$230</f>
        <v>Nvt</v>
      </c>
      <c r="CB28" s="43" t="str">
        <f>AGA!$AE$231</f>
        <v>Nvt</v>
      </c>
      <c r="CC28" s="43" t="str">
        <f>AGA!$AE$232</f>
        <v>Nvt</v>
      </c>
      <c r="CD28" s="43" t="str">
        <f>AGA!$AE$233</f>
        <v>Nvt</v>
      </c>
      <c r="CE28" s="43" t="str">
        <f>AGA!$AE$234</f>
        <v>Nvt</v>
      </c>
      <c r="CF28" s="43" t="str">
        <f>AGA!$AE$235</f>
        <v>Nvt</v>
      </c>
      <c r="CG28" s="43" t="str">
        <f>AGA!$AE$255</f>
        <v>Nvt</v>
      </c>
      <c r="CH28" s="43" t="str">
        <f>AGA!$AE$256</f>
        <v>Nvt</v>
      </c>
      <c r="CI28" s="43" t="str">
        <f>AGA!$AE$257</f>
        <v>Nvt</v>
      </c>
      <c r="CJ28" s="43" t="str">
        <f>AGA!$AE$258</f>
        <v>Nvt</v>
      </c>
      <c r="CK28" s="43" t="str">
        <f>AGA!$AE$259</f>
        <v>Nvt</v>
      </c>
      <c r="CL28" s="43" t="str">
        <f>AGA!$AE$260</f>
        <v>Nvt</v>
      </c>
      <c r="CM28" s="43" t="str">
        <f>AGA!$AE$261</f>
        <v>Nvt</v>
      </c>
      <c r="CN28" s="43" t="str">
        <f>AGA!$AE$262</f>
        <v>Nvt</v>
      </c>
      <c r="CO28" s="43" t="str">
        <f>AGA!$AE$263</f>
        <v>Nvt</v>
      </c>
      <c r="CP28" s="43" t="str">
        <f>AGA!$AE$264</f>
        <v>Nvt</v>
      </c>
      <c r="CQ28" s="43" t="str">
        <f>AGA!$AE$265</f>
        <v>Nvt</v>
      </c>
      <c r="CR28" s="43" t="str">
        <f>AGA!$AE$266</f>
        <v>Nvt</v>
      </c>
      <c r="CS28" s="43" t="str">
        <f>AGA!$AE$267</f>
        <v>Nvt</v>
      </c>
      <c r="CT28" s="43" t="str">
        <f>AGA!$AE$268</f>
        <v>Nvt</v>
      </c>
      <c r="CU28" s="43" t="str">
        <f>AGA!$AE$270</f>
        <v>Nvt</v>
      </c>
      <c r="CV28" s="43" t="str">
        <f>AGA!$AE$271</f>
        <v>Nvt</v>
      </c>
      <c r="CW28" s="43" t="str">
        <f>AGA!$AE$272</f>
        <v>Nvt</v>
      </c>
      <c r="CX28" s="43" t="str">
        <f>AGA!$AE$273</f>
        <v>Nvt</v>
      </c>
      <c r="CY28" s="43" t="str">
        <f>AGA!$AE$274</f>
        <v>Nvt</v>
      </c>
      <c r="CZ28" s="43" t="str">
        <f>AGA!$AE$275</f>
        <v>Nvt</v>
      </c>
      <c r="DA28" s="43" t="str">
        <f>AGA!$AE$276</f>
        <v>Nvt</v>
      </c>
      <c r="DB28" s="43" t="str">
        <f>AGA!$AE$277</f>
        <v>Nvt</v>
      </c>
      <c r="DC28" s="43" t="str">
        <f>AGA!$AE$278</f>
        <v>Nvt</v>
      </c>
      <c r="DD28" s="43" t="str">
        <f>AGA!$AE$279</f>
        <v>Nvt</v>
      </c>
      <c r="DE28" s="43" t="str">
        <f>AGA!$AE$280</f>
        <v>Nvt</v>
      </c>
      <c r="DF28" s="43" t="str">
        <f>AGA!$AE$281</f>
        <v>Nvt</v>
      </c>
      <c r="DG28" s="43" t="str">
        <f>AGA!$AE$283</f>
        <v>Nvt</v>
      </c>
      <c r="DH28" s="43" t="str">
        <f>AGA!$AE$284</f>
        <v>Nvt</v>
      </c>
      <c r="DI28" s="43" t="str">
        <f>AGA!$AE$285</f>
        <v>Nvt</v>
      </c>
      <c r="DJ28" s="43" t="str">
        <f>AGA!$AE$286</f>
        <v>Nvt</v>
      </c>
      <c r="DK28" s="43" t="str">
        <f>AGA!$AE$288</f>
        <v>Nvt</v>
      </c>
      <c r="DL28" s="43" t="str">
        <f>AGA!$AE$289</f>
        <v>Nvt</v>
      </c>
      <c r="DM28" s="43" t="str">
        <f>AGA!$AE$290</f>
        <v>Nvt</v>
      </c>
      <c r="DN28" s="43" t="str">
        <f>AGA!$AE$291</f>
        <v>Nvt</v>
      </c>
      <c r="DO28" s="43" t="str">
        <f>AGA!$AE$292</f>
        <v>Nvt</v>
      </c>
      <c r="DP28" s="43" t="str">
        <f>AGA!$AE$293</f>
        <v>Nvt</v>
      </c>
      <c r="DQ28" s="43" t="str">
        <f>AGA!$AE$294</f>
        <v>Nvt</v>
      </c>
      <c r="DR28" s="43" t="str">
        <f>AGA!$AE$295</f>
        <v>Nvt</v>
      </c>
      <c r="DS28" s="43" t="str">
        <f>AGA!$AE$296</f>
        <v>Nvt</v>
      </c>
      <c r="DT28" s="43" t="str">
        <f>AGA!$AE$297</f>
        <v>Nvt</v>
      </c>
      <c r="DU28" s="43" t="str">
        <f>AGA!$AE$298</f>
        <v>Nvt</v>
      </c>
      <c r="DV28" s="43" t="str">
        <f>AGA!$AE$299</f>
        <v>Nvt</v>
      </c>
      <c r="DW28" s="43" t="str">
        <f>AGA!$AE$300</f>
        <v>Nvt</v>
      </c>
      <c r="DX28" s="43" t="str">
        <f>AGA!$AE$301</f>
        <v>Nvt</v>
      </c>
      <c r="DY28" s="43" t="str">
        <f>AGA!$AE$302</f>
        <v>Nvt</v>
      </c>
      <c r="DZ28" s="43" t="str">
        <f>AGA!$AE$303</f>
        <v>Nvt</v>
      </c>
      <c r="EA28" s="43" t="str">
        <f>AGA!$AE$304</f>
        <v>Nvt</v>
      </c>
      <c r="EB28" s="43" t="str">
        <f>AGA!$AE$305</f>
        <v>Ja</v>
      </c>
      <c r="EC28" s="43" t="str">
        <f>AGA!$AE$306</f>
        <v>Ja</v>
      </c>
      <c r="ED28" s="43" t="str">
        <f>AGA!$AE$307</f>
        <v>Ja</v>
      </c>
      <c r="EE28" s="43" t="str">
        <f>AGA!$AE$308</f>
        <v>Ja</v>
      </c>
      <c r="EF28" s="43" t="str">
        <f>AGA!$AE$309</f>
        <v>Ja</v>
      </c>
      <c r="EG28" s="43" t="str">
        <f>AGA!$AE$310</f>
        <v>Ja</v>
      </c>
      <c r="EH28" s="43" t="str">
        <f>AGA!$AE$311</f>
        <v>Ja</v>
      </c>
      <c r="EI28" s="43" t="str">
        <f>AGA!$AE$313</f>
        <v>Nee</v>
      </c>
    </row>
    <row r="29" spans="1:139" hidden="1" x14ac:dyDescent="0.3">
      <c r="A29" s="43"/>
      <c r="B29" s="47"/>
      <c r="C29" s="43"/>
      <c r="D29" s="43"/>
      <c r="E29" s="45"/>
      <c r="F29" s="43"/>
      <c r="G29" s="43"/>
      <c r="H29" s="43"/>
      <c r="I29" s="119"/>
      <c r="J29" s="119"/>
      <c r="K29" s="43"/>
      <c r="L29" s="50"/>
      <c r="M29" s="119" t="s">
        <v>488</v>
      </c>
      <c r="N29" s="119" t="s">
        <v>127</v>
      </c>
      <c r="O29" s="119" t="str">
        <f>AGA!AF1</f>
        <v>Verwijderen</v>
      </c>
      <c r="P29" s="51"/>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t="str">
        <f>AGA!$AF$2</f>
        <v>Ja</v>
      </c>
      <c r="AT29" s="43" t="str">
        <f>AGA!$AF$3</f>
        <v>Ja</v>
      </c>
      <c r="AU29" s="43" t="str">
        <f>AGA!$AF$4</f>
        <v>Optie</v>
      </c>
      <c r="AV29" s="43" t="str">
        <f>AGA!$AF$5</f>
        <v>Ja</v>
      </c>
      <c r="AW29" s="43" t="str">
        <f>AGA!$AF$6</f>
        <v>Ja</v>
      </c>
      <c r="AX29" s="43" t="str">
        <f>AGA!$AF$7</f>
        <v>Ja</v>
      </c>
      <c r="AY29" s="43" t="str">
        <f>AGA!$AF$8</f>
        <v>Nee</v>
      </c>
      <c r="AZ29" s="43" t="str">
        <f>AGA!$AF$9</f>
        <v>Ja</v>
      </c>
      <c r="BA29" s="43" t="str">
        <f>AGA!$AF$10</f>
        <v>Nee</v>
      </c>
      <c r="BB29" s="43" t="str">
        <f>AGA!$AF$11</f>
        <v>Nee</v>
      </c>
      <c r="BC29" s="43" t="str">
        <f>AGA!$AF$12</f>
        <v>Ja</v>
      </c>
      <c r="BD29" s="43" t="str">
        <f>AGA!$AF$13</f>
        <v>Ja</v>
      </c>
      <c r="BE29" s="43" t="str">
        <f>AGA!$AF$14</f>
        <v>Ja</v>
      </c>
      <c r="BF29" s="43" t="str">
        <f>AGA!$AF$15</f>
        <v>Ja</v>
      </c>
      <c r="BG29" s="43" t="str">
        <f>AGA!$AF$16</f>
        <v>Ja</v>
      </c>
      <c r="BH29" s="43" t="str">
        <f>AGA!$AF$17</f>
        <v>Ja</v>
      </c>
      <c r="BI29" s="43" t="str">
        <f>AGA!$AF$18</f>
        <v>Ja</v>
      </c>
      <c r="BJ29" s="43" t="str">
        <f>AGA!$AF$19</f>
        <v>Optie</v>
      </c>
      <c r="BK29" s="43" t="str">
        <f>AGA!$AF$20</f>
        <v>Ja</v>
      </c>
      <c r="BL29" s="43" t="str">
        <f>AGA!$AF$21</f>
        <v>Ja</v>
      </c>
      <c r="BM29" s="43" t="str">
        <f>AGA!$AF$22</f>
        <v>Nee</v>
      </c>
      <c r="BN29" s="43" t="str">
        <f>AGA!$AF$23</f>
        <v>Ja</v>
      </c>
      <c r="BO29" s="43" t="str">
        <f>AGA!$AF$218</f>
        <v>Nee</v>
      </c>
      <c r="BP29" s="43" t="str">
        <f>AGA!$AF$219</f>
        <v>Nvt</v>
      </c>
      <c r="BQ29" s="43" t="str">
        <f>AGA!$AF$220</f>
        <v>Nvt</v>
      </c>
      <c r="BR29" s="43" t="str">
        <f>AGA!$AF$221</f>
        <v>Nvt</v>
      </c>
      <c r="BS29" s="43" t="str">
        <f>AGA!$AF$222</f>
        <v>Nvt</v>
      </c>
      <c r="BT29" s="43" t="str">
        <f>AGA!$AF$223</f>
        <v>Nvt</v>
      </c>
      <c r="BU29" s="43" t="str">
        <f>AGA!$AF$224</f>
        <v>Nvt</v>
      </c>
      <c r="BV29" s="43" t="str">
        <f>AGA!$AF$225</f>
        <v>Nvt</v>
      </c>
      <c r="BW29" s="43" t="str">
        <f>AGA!$AF$226</f>
        <v>Nvt</v>
      </c>
      <c r="BX29" s="43" t="str">
        <f>AGA!$AF$227</f>
        <v>Nvt</v>
      </c>
      <c r="BY29" s="43" t="str">
        <f>AGA!$AF$228</f>
        <v>Nvt</v>
      </c>
      <c r="BZ29" s="43" t="str">
        <f>AGA!$AF$229</f>
        <v>Nvt</v>
      </c>
      <c r="CA29" s="43" t="str">
        <f>AGA!$AF$230</f>
        <v>Nvt</v>
      </c>
      <c r="CB29" s="43" t="str">
        <f>AGA!$AF$231</f>
        <v>Nvt</v>
      </c>
      <c r="CC29" s="43" t="str">
        <f>AGA!$AF$232</f>
        <v>Nvt</v>
      </c>
      <c r="CD29" s="43" t="str">
        <f>AGA!$AF$233</f>
        <v>Nvt</v>
      </c>
      <c r="CE29" s="43" t="str">
        <f>AGA!$AF$234</f>
        <v>Nvt</v>
      </c>
      <c r="CF29" s="43" t="str">
        <f>AGA!$AF$235</f>
        <v>Nvt</v>
      </c>
      <c r="CG29" s="43" t="str">
        <f>AGA!$AF$255</f>
        <v>Ja</v>
      </c>
      <c r="CH29" s="43" t="str">
        <f>AGA!$AF$256</f>
        <v>Ja</v>
      </c>
      <c r="CI29" s="43" t="str">
        <f>AGA!$AF$257</f>
        <v>Ja</v>
      </c>
      <c r="CJ29" s="43" t="str">
        <f>AGA!$AF$258</f>
        <v>Optie</v>
      </c>
      <c r="CK29" s="43" t="str">
        <f>AGA!$AF$259</f>
        <v>Ja</v>
      </c>
      <c r="CL29" s="43" t="str">
        <f>AGA!$AF$260</f>
        <v>Ja</v>
      </c>
      <c r="CM29" s="43" t="str">
        <f>AGA!$AF$261</f>
        <v>Ja</v>
      </c>
      <c r="CN29" s="43" t="str">
        <f>AGA!$AF$262</f>
        <v>Ja</v>
      </c>
      <c r="CO29" s="43" t="str">
        <f>AGA!$AF$263</f>
        <v>Ja</v>
      </c>
      <c r="CP29" s="43" t="str">
        <f>AGA!$AF$264</f>
        <v>Optie</v>
      </c>
      <c r="CQ29" s="43" t="str">
        <f>AGA!$AF$265</f>
        <v>Ja</v>
      </c>
      <c r="CR29" s="43" t="str">
        <f>AGA!$AF$266</f>
        <v>Ja</v>
      </c>
      <c r="CS29" s="43" t="str">
        <f>AGA!$AF$267</f>
        <v>Ja</v>
      </c>
      <c r="CT29" s="43" t="str">
        <f>AGA!$AF$268</f>
        <v>Optie</v>
      </c>
      <c r="CU29" s="43" t="str">
        <f>AGA!$AF$270</f>
        <v>Nee</v>
      </c>
      <c r="CV29" s="43" t="str">
        <f>AGA!$AF$271</f>
        <v>Nvt</v>
      </c>
      <c r="CW29" s="43" t="str">
        <f>AGA!$AF$272</f>
        <v>Nvt</v>
      </c>
      <c r="CX29" s="43" t="str">
        <f>AGA!$AF$273</f>
        <v>Nvt</v>
      </c>
      <c r="CY29" s="43" t="str">
        <f>AGA!$AF$274</f>
        <v>Nvt</v>
      </c>
      <c r="CZ29" s="43" t="str">
        <f>AGA!$AF$275</f>
        <v>Optie</v>
      </c>
      <c r="DA29" s="43" t="str">
        <f>AGA!$AF$276</f>
        <v>Ja</v>
      </c>
      <c r="DB29" s="43" t="str">
        <f>AGA!$AF$277</f>
        <v>Ja</v>
      </c>
      <c r="DC29" s="43" t="str">
        <f>AGA!$AF$278</f>
        <v>Optie</v>
      </c>
      <c r="DD29" s="43" t="str">
        <f>AGA!$AF$279</f>
        <v>Ja</v>
      </c>
      <c r="DE29" s="43" t="str">
        <f>AGA!$AF$280</f>
        <v>Ja</v>
      </c>
      <c r="DF29" s="43" t="str">
        <f>AGA!$AF$281</f>
        <v>Ja</v>
      </c>
      <c r="DG29" s="43" t="str">
        <f>AGA!$AF$283</f>
        <v>Nee</v>
      </c>
      <c r="DH29" s="43" t="str">
        <f>AGA!$AF$284</f>
        <v>Nvt</v>
      </c>
      <c r="DI29" s="43" t="str">
        <f>AGA!$AF$285</f>
        <v>Nvt</v>
      </c>
      <c r="DJ29" s="43" t="str">
        <f>AGA!$AF$286</f>
        <v>Nvt</v>
      </c>
      <c r="DK29" s="43" t="str">
        <f>AGA!$AF$288</f>
        <v>Ja</v>
      </c>
      <c r="DL29" s="43" t="str">
        <f>AGA!$AF$289</f>
        <v>Ja</v>
      </c>
      <c r="DM29" s="43" t="str">
        <f>AGA!$AF$290</f>
        <v>Optie</v>
      </c>
      <c r="DN29" s="43" t="str">
        <f>AGA!$AF$291</f>
        <v>Optie</v>
      </c>
      <c r="DO29" s="43" t="str">
        <f>AGA!$AF$292</f>
        <v>Ja</v>
      </c>
      <c r="DP29" s="43" t="str">
        <f>AGA!$AF$293</f>
        <v>Optie</v>
      </c>
      <c r="DQ29" s="43" t="str">
        <f>AGA!$AF$294</f>
        <v>Optie</v>
      </c>
      <c r="DR29" s="43" t="str">
        <f>AGA!$AF$295</f>
        <v>Optie</v>
      </c>
      <c r="DS29" s="43" t="str">
        <f>AGA!$AF$296</f>
        <v>Optie</v>
      </c>
      <c r="DT29" s="43" t="str">
        <f>AGA!$AF$297</f>
        <v>Nee</v>
      </c>
      <c r="DU29" s="43" t="str">
        <f>AGA!$AF$298</f>
        <v>Nee</v>
      </c>
      <c r="DV29" s="43" t="str">
        <f>AGA!$AF$299</f>
        <v>Nvt</v>
      </c>
      <c r="DW29" s="43" t="str">
        <f>AGA!$AF$300</f>
        <v>Nvt</v>
      </c>
      <c r="DX29" s="43" t="str">
        <f>AGA!$AF$301</f>
        <v>Nvt</v>
      </c>
      <c r="DY29" s="43" t="str">
        <f>AGA!$AF$302</f>
        <v>Nvt</v>
      </c>
      <c r="DZ29" s="43" t="str">
        <f>AGA!$AF$303</f>
        <v>Nvt</v>
      </c>
      <c r="EA29" s="43" t="str">
        <f>AGA!$AF$304</f>
        <v>Nvt</v>
      </c>
      <c r="EB29" s="43" t="str">
        <f>AGA!$AF$305</f>
        <v>Ja</v>
      </c>
      <c r="EC29" s="43" t="str">
        <f>AGA!$AF$306</f>
        <v>Ja</v>
      </c>
      <c r="ED29" s="43" t="str">
        <f>AGA!$AF$307</f>
        <v>Ja</v>
      </c>
      <c r="EE29" s="43" t="str">
        <f>AGA!$AF$308</f>
        <v>Ja</v>
      </c>
      <c r="EF29" s="43" t="str">
        <f>AGA!$AF$309</f>
        <v>Ja</v>
      </c>
      <c r="EG29" s="43" t="str">
        <f>AGA!$AF$310</f>
        <v>Ja</v>
      </c>
      <c r="EH29" s="43" t="str">
        <f>AGA!$AF$311</f>
        <v>Ja</v>
      </c>
      <c r="EI29" s="43" t="str">
        <f>AGA!$AF$313</f>
        <v>Nee</v>
      </c>
    </row>
    <row r="30" spans="1:139" hidden="1" x14ac:dyDescent="0.3">
      <c r="A30" s="43"/>
      <c r="B30" s="47"/>
      <c r="C30" s="43"/>
      <c r="D30" s="43"/>
      <c r="E30" s="45"/>
      <c r="F30" s="43"/>
      <c r="G30" s="43"/>
      <c r="H30" s="43"/>
      <c r="I30" s="119"/>
      <c r="J30" s="119"/>
      <c r="K30" s="43"/>
      <c r="L30" s="50"/>
      <c r="M30" s="119" t="s">
        <v>488</v>
      </c>
      <c r="N30" s="119" t="s">
        <v>127</v>
      </c>
      <c r="O30" s="119" t="str">
        <f>AGA!AG1</f>
        <v>Doortrekken bouw</v>
      </c>
      <c r="P30" s="51"/>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t="str">
        <f>AGA!$AG$2</f>
        <v>Ja</v>
      </c>
      <c r="AT30" s="43" t="str">
        <f>AGA!$AG$3</f>
        <v>Ja</v>
      </c>
      <c r="AU30" s="43" t="str">
        <f>AGA!$AG$4</f>
        <v>Optie</v>
      </c>
      <c r="AV30" s="43" t="str">
        <f>AGA!$AG$5</f>
        <v>Ja</v>
      </c>
      <c r="AW30" s="43" t="str">
        <f>AGA!$AG$6</f>
        <v>Ja</v>
      </c>
      <c r="AX30" s="43" t="str">
        <f>AGA!$AG$7</f>
        <v>Ja</v>
      </c>
      <c r="AY30" s="43" t="str">
        <f>AGA!$AG$8</f>
        <v>Nee</v>
      </c>
      <c r="AZ30" s="43" t="str">
        <f>AGA!$AG$9</f>
        <v>Ja</v>
      </c>
      <c r="BA30" s="43" t="str">
        <f>AGA!$AG$10</f>
        <v>Nee</v>
      </c>
      <c r="BB30" s="43" t="str">
        <f>AGA!$AG$11</f>
        <v>Nee</v>
      </c>
      <c r="BC30" s="43" t="str">
        <f>AGA!$AG$12</f>
        <v>Ja</v>
      </c>
      <c r="BD30" s="43" t="str">
        <f>AGA!$AG$13</f>
        <v>Ja</v>
      </c>
      <c r="BE30" s="43" t="str">
        <f>AGA!$AG$14</f>
        <v>Ja</v>
      </c>
      <c r="BF30" s="43" t="str">
        <f>AGA!$AG$15</f>
        <v>Ja</v>
      </c>
      <c r="BG30" s="43" t="str">
        <f>AGA!$AG$16</f>
        <v>Ja</v>
      </c>
      <c r="BH30" s="43" t="str">
        <f>AGA!$AG$17</f>
        <v>Ja</v>
      </c>
      <c r="BI30" s="43" t="str">
        <f>AGA!$AG$18</f>
        <v>Ja</v>
      </c>
      <c r="BJ30" s="43" t="str">
        <f>AGA!$AG$19</f>
        <v>Optie</v>
      </c>
      <c r="BK30" s="43" t="str">
        <f>AGA!$AG$20</f>
        <v>ja</v>
      </c>
      <c r="BL30" s="43" t="str">
        <f>AGA!$AG$21</f>
        <v>Ja</v>
      </c>
      <c r="BM30" s="43" t="str">
        <f>AGA!$AG$22</f>
        <v>Nee</v>
      </c>
      <c r="BN30" s="43" t="str">
        <f>AGA!$AG$23</f>
        <v>Ja</v>
      </c>
      <c r="BO30" s="43" t="str">
        <f>AGA!$AG$218</f>
        <v>Nee</v>
      </c>
      <c r="BP30" s="43" t="str">
        <f>AGA!$AG$219</f>
        <v>Nvt</v>
      </c>
      <c r="BQ30" s="43" t="str">
        <f>AGA!$AG$220</f>
        <v>Nvt</v>
      </c>
      <c r="BR30" s="43" t="str">
        <f>AGA!$AG$221</f>
        <v>Nvt</v>
      </c>
      <c r="BS30" s="43" t="str">
        <f>AGA!$AG$222</f>
        <v>Nvt</v>
      </c>
      <c r="BT30" s="43" t="str">
        <f>AGA!$AG$223</f>
        <v>Nvt</v>
      </c>
      <c r="BU30" s="43" t="str">
        <f>AGA!$AG$224</f>
        <v>Nvt</v>
      </c>
      <c r="BV30" s="43" t="str">
        <f>AGA!$AG$225</f>
        <v>Nvt</v>
      </c>
      <c r="BW30" s="43" t="str">
        <f>AGA!$AG$226</f>
        <v>Nvt</v>
      </c>
      <c r="BX30" s="43" t="str">
        <f>AGA!$AG$227</f>
        <v>Nvt</v>
      </c>
      <c r="BY30" s="43" t="str">
        <f>AGA!$AG$228</f>
        <v>Nvt</v>
      </c>
      <c r="BZ30" s="43" t="str">
        <f>AGA!$AG$229</f>
        <v>Nvt</v>
      </c>
      <c r="CA30" s="43" t="str">
        <f>AGA!$AG$230</f>
        <v>Nvt</v>
      </c>
      <c r="CB30" s="43" t="str">
        <f>AGA!$AG$231</f>
        <v>Nvt</v>
      </c>
      <c r="CC30" s="43" t="str">
        <f>AGA!$AG$232</f>
        <v>Nvt</v>
      </c>
      <c r="CD30" s="43" t="str">
        <f>AGA!$AG$233</f>
        <v>Nvt</v>
      </c>
      <c r="CE30" s="43" t="str">
        <f>AGA!$AG$234</f>
        <v>Nvt</v>
      </c>
      <c r="CF30" s="43" t="str">
        <f>AGA!$AG$235</f>
        <v>Nvt</v>
      </c>
      <c r="CG30" s="43" t="str">
        <f>AGA!$AG$255</f>
        <v>Ja</v>
      </c>
      <c r="CH30" s="43" t="str">
        <f>AGA!$AG$256</f>
        <v>Ja</v>
      </c>
      <c r="CI30" s="43" t="str">
        <f>AGA!$AG$257</f>
        <v>Ja</v>
      </c>
      <c r="CJ30" s="43" t="str">
        <f>AGA!$AG$258</f>
        <v>Optie</v>
      </c>
      <c r="CK30" s="43" t="str">
        <f>AGA!$AG$259</f>
        <v>Ja</v>
      </c>
      <c r="CL30" s="43" t="str">
        <f>AGA!$AG$260</f>
        <v>Ja</v>
      </c>
      <c r="CM30" s="43" t="str">
        <f>AGA!$AG$261</f>
        <v>Ja</v>
      </c>
      <c r="CN30" s="43" t="str">
        <f>AGA!$AG$262</f>
        <v>Ja</v>
      </c>
      <c r="CO30" s="43" t="str">
        <f>AGA!$AG$263</f>
        <v>Ja</v>
      </c>
      <c r="CP30" s="43" t="str">
        <f>AGA!$AG$264</f>
        <v>Optie</v>
      </c>
      <c r="CQ30" s="43" t="str">
        <f>AGA!$AG$265</f>
        <v>Ja</v>
      </c>
      <c r="CR30" s="43" t="str">
        <f>AGA!$AG$266</f>
        <v>Ja</v>
      </c>
      <c r="CS30" s="43" t="str">
        <f>AGA!$AG$267</f>
        <v>Ja</v>
      </c>
      <c r="CT30" s="43" t="str">
        <f>AGA!$AG$268</f>
        <v>Optie</v>
      </c>
      <c r="CU30" s="43" t="str">
        <f>AGA!$AG$270</f>
        <v>Nee</v>
      </c>
      <c r="CV30" s="43" t="str">
        <f>AGA!$AG$271</f>
        <v>Nvt</v>
      </c>
      <c r="CW30" s="43" t="str">
        <f>AGA!$AG$272</f>
        <v>Nvt</v>
      </c>
      <c r="CX30" s="43" t="str">
        <f>AGA!$AG$273</f>
        <v>Nvt</v>
      </c>
      <c r="CY30" s="43" t="str">
        <f>AGA!$AG$274</f>
        <v>Nvt</v>
      </c>
      <c r="CZ30" s="43" t="str">
        <f>AGA!$AG$275</f>
        <v>Ja</v>
      </c>
      <c r="DA30" s="43" t="str">
        <f>AGA!$AG$276</f>
        <v>Ja</v>
      </c>
      <c r="DB30" s="43" t="str">
        <f>AGA!$AG$277</f>
        <v>Ja</v>
      </c>
      <c r="DC30" s="43" t="str">
        <f>AGA!$AG$278</f>
        <v>Optie</v>
      </c>
      <c r="DD30" s="43" t="str">
        <f>AGA!$AG$279</f>
        <v>Ja</v>
      </c>
      <c r="DE30" s="43" t="str">
        <f>AGA!$AG$280</f>
        <v>Ja</v>
      </c>
      <c r="DF30" s="43" t="str">
        <f>AGA!$AG$281</f>
        <v>Ja</v>
      </c>
      <c r="DG30" s="43" t="str">
        <f>AGA!$AG$283</f>
        <v>Optie</v>
      </c>
      <c r="DH30" s="43" t="str">
        <f>AGA!$AG$284</f>
        <v>Ja</v>
      </c>
      <c r="DI30" s="43" t="str">
        <f>AGA!$AG$285</f>
        <v>Ja</v>
      </c>
      <c r="DJ30" s="43" t="str">
        <f>AGA!$AG$286</f>
        <v>Optie</v>
      </c>
      <c r="DK30" s="43" t="str">
        <f>AGA!$AG$288</f>
        <v>Ja</v>
      </c>
      <c r="DL30" s="43" t="str">
        <f>AGA!$AG$289</f>
        <v>Ja</v>
      </c>
      <c r="DM30" s="43" t="str">
        <f>AGA!$AG$290</f>
        <v>Optie</v>
      </c>
      <c r="DN30" s="43" t="str">
        <f>AGA!$AG$291</f>
        <v>Optie</v>
      </c>
      <c r="DO30" s="43" t="str">
        <f>AGA!$AG$292</f>
        <v>Ja</v>
      </c>
      <c r="DP30" s="43" t="str">
        <f>AGA!$AG$293</f>
        <v>Optie</v>
      </c>
      <c r="DQ30" s="43" t="str">
        <f>AGA!$AG$294</f>
        <v>Optie</v>
      </c>
      <c r="DR30" s="43" t="str">
        <f>AGA!$AG$295</f>
        <v>Optie</v>
      </c>
      <c r="DS30" s="43" t="str">
        <f>AGA!$AG$296</f>
        <v>Optie</v>
      </c>
      <c r="DT30" s="43" t="str">
        <f>AGA!$AG$297</f>
        <v>Nee</v>
      </c>
      <c r="DU30" s="43" t="str">
        <f>AGA!$AG$298</f>
        <v>Optie</v>
      </c>
      <c r="DV30" s="43" t="str">
        <f>AGA!$AG$299</f>
        <v>Ja</v>
      </c>
      <c r="DW30" s="43" t="str">
        <f>AGA!$AG$300</f>
        <v>Ja</v>
      </c>
      <c r="DX30" s="43" t="str">
        <f>AGA!$AG$301</f>
        <v>Ja</v>
      </c>
      <c r="DY30" s="43" t="str">
        <f>AGA!$AG$302</f>
        <v>Ja</v>
      </c>
      <c r="DZ30" s="43" t="str">
        <f>AGA!$AG$303</f>
        <v>Optie</v>
      </c>
      <c r="EA30" s="43" t="str">
        <f>AGA!$AG$304</f>
        <v>ja</v>
      </c>
      <c r="EB30" s="43" t="str">
        <f>AGA!$AG$305</f>
        <v>Ja</v>
      </c>
      <c r="EC30" s="43" t="str">
        <f>AGA!$AG$306</f>
        <v>Ja</v>
      </c>
      <c r="ED30" s="43" t="str">
        <f>AGA!$AG$307</f>
        <v>Ja</v>
      </c>
      <c r="EE30" s="43" t="str">
        <f>AGA!$AG$308</f>
        <v>Ja</v>
      </c>
      <c r="EF30" s="43" t="str">
        <f>AGA!$AG$309</f>
        <v>Ja</v>
      </c>
      <c r="EG30" s="43" t="str">
        <f>AGA!$AG$310</f>
        <v>Ja</v>
      </c>
      <c r="EH30" s="43" t="str">
        <f>AGA!$AG$311</f>
        <v>Ja</v>
      </c>
      <c r="EI30" s="43" t="str">
        <f>AGA!$AG$313</f>
        <v>Nee</v>
      </c>
    </row>
    <row r="31" spans="1:139" hidden="1" x14ac:dyDescent="0.3">
      <c r="A31" s="43"/>
      <c r="B31" s="47"/>
      <c r="C31" s="43"/>
      <c r="D31" s="43"/>
      <c r="E31" s="45"/>
      <c r="F31" s="43"/>
      <c r="G31" s="43"/>
      <c r="H31" s="43"/>
      <c r="I31" s="119"/>
      <c r="J31" s="119"/>
      <c r="K31" s="43"/>
      <c r="L31" s="50"/>
      <c r="M31" s="119" t="s">
        <v>488</v>
      </c>
      <c r="N31" s="119" t="s">
        <v>127</v>
      </c>
      <c r="O31" s="119" t="str">
        <f>AGA!AH1</f>
        <v>Wijzigen dimensie</v>
      </c>
      <c r="P31" s="51"/>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t="str">
        <f>AGA!$AH$2</f>
        <v>Ja</v>
      </c>
      <c r="AT31" s="43" t="str">
        <f>AGA!$AH$3</f>
        <v>Ja</v>
      </c>
      <c r="AU31" s="43" t="str">
        <f>AGA!$AH$4</f>
        <v>Optie</v>
      </c>
      <c r="AV31" s="43" t="str">
        <f>AGA!$AH$5</f>
        <v>Ja</v>
      </c>
      <c r="AW31" s="43" t="str">
        <f>AGA!$AH$6</f>
        <v>Ja</v>
      </c>
      <c r="AX31" s="43" t="str">
        <f>AGA!$AH$7</f>
        <v>Ja</v>
      </c>
      <c r="AY31" s="43" t="str">
        <f>AGA!$AH$8</f>
        <v>Nee</v>
      </c>
      <c r="AZ31" s="43" t="str">
        <f>AGA!$AH$9</f>
        <v>Ja</v>
      </c>
      <c r="BA31" s="43" t="str">
        <f>AGA!$AH$10</f>
        <v>Nee</v>
      </c>
      <c r="BB31" s="43" t="str">
        <f>AGA!$AH$11</f>
        <v>Nee</v>
      </c>
      <c r="BC31" s="43" t="str">
        <f>AGA!$AH$12</f>
        <v>Ja</v>
      </c>
      <c r="BD31" s="43" t="str">
        <f>AGA!$AH$13</f>
        <v>Ja</v>
      </c>
      <c r="BE31" s="43" t="str">
        <f>AGA!$AH$14</f>
        <v>Ja</v>
      </c>
      <c r="BF31" s="43" t="str">
        <f>AGA!$AH$15</f>
        <v>Ja</v>
      </c>
      <c r="BG31" s="43" t="str">
        <f>AGA!$AH$16</f>
        <v>Ja</v>
      </c>
      <c r="BH31" s="43" t="str">
        <f>AGA!$AH$17</f>
        <v>Ja</v>
      </c>
      <c r="BI31" s="43" t="str">
        <f>AGA!$AH$18</f>
        <v>Ja</v>
      </c>
      <c r="BJ31" s="43" t="str">
        <f>AGA!$AH$19</f>
        <v>Optie</v>
      </c>
      <c r="BK31" s="43" t="str">
        <f>AGA!$AH$20</f>
        <v>Ja</v>
      </c>
      <c r="BL31" s="43" t="str">
        <f>AGA!$AH$21</f>
        <v>Ja</v>
      </c>
      <c r="BM31" s="43" t="str">
        <f>AGA!$AH$22</f>
        <v>Nee</v>
      </c>
      <c r="BN31" s="43" t="str">
        <f>AGA!$AH$23</f>
        <v>Ja</v>
      </c>
      <c r="BO31" s="43" t="str">
        <f>AGA!$AH$218</f>
        <v>Nee</v>
      </c>
      <c r="BP31" s="43" t="str">
        <f>AGA!$AH$219</f>
        <v>Nvt</v>
      </c>
      <c r="BQ31" s="43" t="str">
        <f>AGA!$AH$220</f>
        <v>Nvt</v>
      </c>
      <c r="BR31" s="43" t="str">
        <f>AGA!$AH$221</f>
        <v>Nvt</v>
      </c>
      <c r="BS31" s="43" t="str">
        <f>AGA!$AH$222</f>
        <v>Nvt</v>
      </c>
      <c r="BT31" s="43" t="str">
        <f>AGA!$AH$223</f>
        <v>Nvt</v>
      </c>
      <c r="BU31" s="43" t="str">
        <f>AGA!$AH$224</f>
        <v>Nvt</v>
      </c>
      <c r="BV31" s="43" t="str">
        <f>AGA!$AH$225</f>
        <v>Nvt</v>
      </c>
      <c r="BW31" s="43" t="str">
        <f>AGA!$AH$226</f>
        <v>Nvt</v>
      </c>
      <c r="BX31" s="43" t="str">
        <f>AGA!$AH$227</f>
        <v>Nvt</v>
      </c>
      <c r="BY31" s="43" t="str">
        <f>AGA!$AH$228</f>
        <v>Nvt</v>
      </c>
      <c r="BZ31" s="43" t="str">
        <f>AGA!$AH$229</f>
        <v>Nvt</v>
      </c>
      <c r="CA31" s="43" t="str">
        <f>AGA!$AH$230</f>
        <v>Nvt</v>
      </c>
      <c r="CB31" s="43" t="str">
        <f>AGA!$AH$231</f>
        <v>Nvt</v>
      </c>
      <c r="CC31" s="43" t="str">
        <f>AGA!$AH$232</f>
        <v>Nvt</v>
      </c>
      <c r="CD31" s="43" t="str">
        <f>AGA!$AH$233</f>
        <v>Nvt</v>
      </c>
      <c r="CE31" s="43" t="str">
        <f>AGA!$AH$234</f>
        <v>Nvt</v>
      </c>
      <c r="CF31" s="43" t="str">
        <f>AGA!$AH$235</f>
        <v>Nvt</v>
      </c>
      <c r="CG31" s="43" t="str">
        <f>AGA!$AH$255</f>
        <v>Ja</v>
      </c>
      <c r="CH31" s="43" t="str">
        <f>AGA!$AH$256</f>
        <v>Ja</v>
      </c>
      <c r="CI31" s="43" t="str">
        <f>AGA!$AH$257</f>
        <v>Ja</v>
      </c>
      <c r="CJ31" s="43" t="str">
        <f>AGA!$AH$258</f>
        <v>Optie</v>
      </c>
      <c r="CK31" s="43" t="str">
        <f>AGA!$AH$259</f>
        <v>Ja</v>
      </c>
      <c r="CL31" s="43" t="str">
        <f>AGA!$AH$260</f>
        <v>Ja</v>
      </c>
      <c r="CM31" s="43" t="str">
        <f>AGA!$AH$261</f>
        <v>Ja</v>
      </c>
      <c r="CN31" s="43" t="str">
        <f>AGA!$AH$262</f>
        <v>Ja</v>
      </c>
      <c r="CO31" s="43" t="str">
        <f>AGA!$AH$263</f>
        <v>Ja</v>
      </c>
      <c r="CP31" s="43" t="str">
        <f>AGA!$AH$264</f>
        <v>Optie</v>
      </c>
      <c r="CQ31" s="43" t="str">
        <f>AGA!$AH$265</f>
        <v>Ja</v>
      </c>
      <c r="CR31" s="43" t="str">
        <f>AGA!$AH$266</f>
        <v>Ja</v>
      </c>
      <c r="CS31" s="43" t="str">
        <f>AGA!$AH$267</f>
        <v>Ja</v>
      </c>
      <c r="CT31" s="43" t="str">
        <f>AGA!$AH$268</f>
        <v>Optie</v>
      </c>
      <c r="CU31" s="43" t="str">
        <f>AGA!$AH$270</f>
        <v>Nee</v>
      </c>
      <c r="CV31" s="43" t="str">
        <f>AGA!$AH$271</f>
        <v>Nvt</v>
      </c>
      <c r="CW31" s="43" t="str">
        <f>AGA!$AH$272</f>
        <v>Nvt</v>
      </c>
      <c r="CX31" s="43" t="str">
        <f>AGA!$AH$273</f>
        <v>Nvt</v>
      </c>
      <c r="CY31" s="43" t="str">
        <f>AGA!$AH$274</f>
        <v>Nvt</v>
      </c>
      <c r="CZ31" s="43" t="str">
        <f>AGA!$AH$275</f>
        <v>Ja</v>
      </c>
      <c r="DA31" s="43" t="str">
        <f>AGA!$AH$276</f>
        <v>Ja</v>
      </c>
      <c r="DB31" s="43" t="str">
        <f>AGA!$AH$277</f>
        <v>Ja</v>
      </c>
      <c r="DC31" s="43" t="str">
        <f>AGA!$AH$278</f>
        <v>Optie</v>
      </c>
      <c r="DD31" s="43" t="str">
        <f>AGA!$AH$279</f>
        <v>Ja</v>
      </c>
      <c r="DE31" s="43" t="str">
        <f>AGA!$AH$280</f>
        <v>Ja</v>
      </c>
      <c r="DF31" s="43" t="str">
        <f>AGA!$AH$281</f>
        <v>Ja</v>
      </c>
      <c r="DG31" s="43" t="str">
        <f>AGA!$AH$283</f>
        <v>Optie</v>
      </c>
      <c r="DH31" s="43" t="str">
        <f>AGA!$AH$284</f>
        <v>Ja</v>
      </c>
      <c r="DI31" s="43" t="str">
        <f>AGA!$AH$285</f>
        <v>Ja</v>
      </c>
      <c r="DJ31" s="43" t="str">
        <f>AGA!$AH$286</f>
        <v>Optie</v>
      </c>
      <c r="DK31" s="43" t="str">
        <f>AGA!$AH$288</f>
        <v>Ja</v>
      </c>
      <c r="DL31" s="43" t="str">
        <f>AGA!$AH$289</f>
        <v>Ja</v>
      </c>
      <c r="DM31" s="43" t="str">
        <f>AGA!$AH$290</f>
        <v>Optie</v>
      </c>
      <c r="DN31" s="43" t="str">
        <f>AGA!$AH$291</f>
        <v>Optie</v>
      </c>
      <c r="DO31" s="43" t="str">
        <f>AGA!$AH$292</f>
        <v>Ja</v>
      </c>
      <c r="DP31" s="43" t="str">
        <f>AGA!$AH$293</f>
        <v>Optie</v>
      </c>
      <c r="DQ31" s="43" t="str">
        <f>AGA!$AH$294</f>
        <v>Optie</v>
      </c>
      <c r="DR31" s="43" t="str">
        <f>AGA!$AH$295</f>
        <v>Optie</v>
      </c>
      <c r="DS31" s="43" t="str">
        <f>AGA!$AH$296</f>
        <v>Optie</v>
      </c>
      <c r="DT31" s="43" t="str">
        <f>AGA!$AH$297</f>
        <v>Nee</v>
      </c>
      <c r="DU31" s="43" t="str">
        <f>AGA!$AH$298</f>
        <v>Optie</v>
      </c>
      <c r="DV31" s="43" t="str">
        <f>AGA!$AH$299</f>
        <v>Ja</v>
      </c>
      <c r="DW31" s="43" t="str">
        <f>AGA!$AH$300</f>
        <v>Ja</v>
      </c>
      <c r="DX31" s="43" t="str">
        <f>AGA!$AH$301</f>
        <v>Ja</v>
      </c>
      <c r="DY31" s="43" t="str">
        <f>AGA!$AH$302</f>
        <v>Ja</v>
      </c>
      <c r="DZ31" s="43" t="str">
        <f>AGA!$AH$303</f>
        <v>Optie</v>
      </c>
      <c r="EA31" s="43" t="str">
        <f>AGA!$AH$304</f>
        <v>Ja</v>
      </c>
      <c r="EB31" s="43" t="str">
        <f>AGA!$AH$305</f>
        <v>Ja</v>
      </c>
      <c r="EC31" s="43" t="str">
        <f>AGA!$AH$306</f>
        <v>Ja</v>
      </c>
      <c r="ED31" s="43" t="str">
        <f>AGA!$AH$307</f>
        <v>Ja</v>
      </c>
      <c r="EE31" s="43" t="str">
        <f>AGA!$AH$308</f>
        <v>Ja</v>
      </c>
      <c r="EF31" s="43" t="str">
        <f>AGA!$AH$309</f>
        <v>Ja</v>
      </c>
      <c r="EG31" s="43" t="str">
        <f>AGA!$AH$310</f>
        <v>Ja</v>
      </c>
      <c r="EH31" s="43" t="str">
        <f>AGA!$AH$311</f>
        <v>Ja</v>
      </c>
      <c r="EI31" s="43" t="str">
        <f>AGA!$AH$313</f>
        <v>Nee</v>
      </c>
    </row>
    <row r="32" spans="1:139" hidden="1" x14ac:dyDescent="0.3">
      <c r="A32" s="43"/>
      <c r="B32" s="47"/>
      <c r="C32" s="43"/>
      <c r="D32" s="43"/>
      <c r="E32" s="45"/>
      <c r="F32" s="43"/>
      <c r="G32" s="43"/>
      <c r="H32" s="43"/>
      <c r="I32" s="119"/>
      <c r="J32" s="119"/>
      <c r="K32" s="43"/>
      <c r="L32" s="50"/>
      <c r="M32" s="119" t="s">
        <v>488</v>
      </c>
      <c r="N32" s="119" t="s">
        <v>127</v>
      </c>
      <c r="O32" s="119" t="str">
        <f>AGA!AI1</f>
        <v>Vastleggen informatie</v>
      </c>
      <c r="P32" s="51"/>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t="str">
        <f>AGA!$AI$2</f>
        <v>Ja</v>
      </c>
      <c r="AT32" s="43" t="str">
        <f>AGA!$AI$3</f>
        <v>Ja</v>
      </c>
      <c r="AU32" s="43" t="str">
        <f>AGA!$AI$4</f>
        <v>Optie</v>
      </c>
      <c r="AV32" s="43" t="str">
        <f>AGA!$AI$5</f>
        <v>Ja</v>
      </c>
      <c r="AW32" s="43" t="str">
        <f>AGA!$AI$6</f>
        <v>Ja</v>
      </c>
      <c r="AX32" s="43" t="str">
        <f>AGA!$AI$7</f>
        <v>Ja</v>
      </c>
      <c r="AY32" s="43" t="str">
        <f>AGA!$AI$8</f>
        <v>Nee</v>
      </c>
      <c r="AZ32" s="43" t="str">
        <f>AGA!$AI$9</f>
        <v>Ja</v>
      </c>
      <c r="BA32" s="43" t="str">
        <f>AGA!$AI$10</f>
        <v>Nee</v>
      </c>
      <c r="BB32" s="43" t="str">
        <f>AGA!$AI$11</f>
        <v>Nee</v>
      </c>
      <c r="BC32" s="43" t="str">
        <f>AGA!$AI$12</f>
        <v>Ja</v>
      </c>
      <c r="BD32" s="43" t="str">
        <f>AGA!$AI$13</f>
        <v>Ja</v>
      </c>
      <c r="BE32" s="43" t="str">
        <f>AGA!$AI$14</f>
        <v>Ja</v>
      </c>
      <c r="BF32" s="43" t="str">
        <f>AGA!$AI$15</f>
        <v>Ja</v>
      </c>
      <c r="BG32" s="43" t="str">
        <f>AGA!$AI$16</f>
        <v>Ja</v>
      </c>
      <c r="BH32" s="43" t="str">
        <f>AGA!$AI$17</f>
        <v>Optie</v>
      </c>
      <c r="BI32" s="43" t="str">
        <f>AGA!$AI$18</f>
        <v>Ja</v>
      </c>
      <c r="BJ32" s="43" t="str">
        <f>AGA!$AI$19</f>
        <v>Optie</v>
      </c>
      <c r="BK32" s="43" t="str">
        <f>AGA!$AI$20</f>
        <v>Ja</v>
      </c>
      <c r="BL32" s="43" t="str">
        <f>AGA!$AI$21</f>
        <v>Ja</v>
      </c>
      <c r="BM32" s="43" t="str">
        <f>AGA!$AI$22</f>
        <v>Nee</v>
      </c>
      <c r="BN32" s="43" t="str">
        <f>AGA!$AI$23</f>
        <v>Ja</v>
      </c>
      <c r="BO32" s="43" t="str">
        <f>AGA!$AI$218</f>
        <v>Nee</v>
      </c>
      <c r="BP32" s="43" t="str">
        <f>AGA!$AI$219</f>
        <v>Nvt</v>
      </c>
      <c r="BQ32" s="43" t="str">
        <f>AGA!$AI$220</f>
        <v>Nvt</v>
      </c>
      <c r="BR32" s="43" t="str">
        <f>AGA!$AI$221</f>
        <v>Nvt</v>
      </c>
      <c r="BS32" s="43" t="str">
        <f>AGA!$AI$222</f>
        <v>Nvt</v>
      </c>
      <c r="BT32" s="43" t="str">
        <f>AGA!$AI$223</f>
        <v>Nvt</v>
      </c>
      <c r="BU32" s="43" t="str">
        <f>AGA!$AI$224</f>
        <v>Nvt</v>
      </c>
      <c r="BV32" s="43" t="str">
        <f>AGA!$AI$225</f>
        <v>Nvt</v>
      </c>
      <c r="BW32" s="43" t="str">
        <f>AGA!$AI$226</f>
        <v>Nvt</v>
      </c>
      <c r="BX32" s="43" t="str">
        <f>AGA!$AI$227</f>
        <v>Nvt</v>
      </c>
      <c r="BY32" s="43" t="str">
        <f>AGA!$AI$228</f>
        <v>Nvt</v>
      </c>
      <c r="BZ32" s="43" t="str">
        <f>AGA!$AI$229</f>
        <v>Nvt</v>
      </c>
      <c r="CA32" s="43" t="str">
        <f>AGA!$AI$230</f>
        <v>Nvt</v>
      </c>
      <c r="CB32" s="43" t="str">
        <f>AGA!$AI$231</f>
        <v>Nvt</v>
      </c>
      <c r="CC32" s="43" t="str">
        <f>AGA!$AI$232</f>
        <v>Nvt</v>
      </c>
      <c r="CD32" s="43" t="str">
        <f>AGA!$AI$233</f>
        <v>Nvt</v>
      </c>
      <c r="CE32" s="43" t="str">
        <f>AGA!$AI$234</f>
        <v>Nvt</v>
      </c>
      <c r="CF32" s="43" t="str">
        <f>AGA!$AI$235</f>
        <v>Nvt</v>
      </c>
      <c r="CG32" s="43" t="str">
        <f>AGA!$AI$255</f>
        <v>Ja</v>
      </c>
      <c r="CH32" s="43" t="str">
        <f>AGA!$AI$256</f>
        <v>Ja</v>
      </c>
      <c r="CI32" s="43" t="str">
        <f>AGA!$AI$257</f>
        <v>Ja</v>
      </c>
      <c r="CJ32" s="43" t="str">
        <f>AGA!$AI$258</f>
        <v>Optie</v>
      </c>
      <c r="CK32" s="43" t="str">
        <f>AGA!$AI$259</f>
        <v>Ja</v>
      </c>
      <c r="CL32" s="43" t="str">
        <f>AGA!$AI$260</f>
        <v>Ja</v>
      </c>
      <c r="CM32" s="43" t="str">
        <f>AGA!$AI$261</f>
        <v>Ja</v>
      </c>
      <c r="CN32" s="43" t="str">
        <f>AGA!$AI$262</f>
        <v>Ja</v>
      </c>
      <c r="CO32" s="43" t="str">
        <f>AGA!$AI$263</f>
        <v>Ja</v>
      </c>
      <c r="CP32" s="43" t="str">
        <f>AGA!$AI$264</f>
        <v>Optie</v>
      </c>
      <c r="CQ32" s="43" t="str">
        <f>AGA!$AI$265</f>
        <v>Ja</v>
      </c>
      <c r="CR32" s="43" t="str">
        <f>AGA!$AI$266</f>
        <v>Nee</v>
      </c>
      <c r="CS32" s="43" t="str">
        <f>AGA!$AI$267</f>
        <v>Nvt</v>
      </c>
      <c r="CT32" s="43" t="str">
        <f>AGA!$AI$268</f>
        <v>Nvt</v>
      </c>
      <c r="CU32" s="43" t="str">
        <f>AGA!$AI$270</f>
        <v>Nee</v>
      </c>
      <c r="CV32" s="43" t="str">
        <f>AGA!$AI$271</f>
        <v>Nvt</v>
      </c>
      <c r="CW32" s="43" t="str">
        <f>AGA!$AI$272</f>
        <v>Nvt</v>
      </c>
      <c r="CX32" s="43" t="str">
        <f>AGA!$AI$273</f>
        <v>Nvt</v>
      </c>
      <c r="CY32" s="43" t="str">
        <f>AGA!$AI$274</f>
        <v>Nvt</v>
      </c>
      <c r="CZ32" s="43" t="str">
        <f>AGA!$AI$275</f>
        <v>Nee</v>
      </c>
      <c r="DA32" s="43" t="str">
        <f>AGA!$AI$276</f>
        <v>Nvt</v>
      </c>
      <c r="DB32" s="43" t="str">
        <f>AGA!$AI$277</f>
        <v>Nvt</v>
      </c>
      <c r="DC32" s="43" t="str">
        <f>AGA!$AI$278</f>
        <v>Nvt</v>
      </c>
      <c r="DD32" s="43" t="str">
        <f>AGA!$AI$279</f>
        <v>Nvt</v>
      </c>
      <c r="DE32" s="43" t="str">
        <f>AGA!$AI$280</f>
        <v>Nvt</v>
      </c>
      <c r="DF32" s="43" t="str">
        <f>AGA!$AI$281</f>
        <v>Nvt</v>
      </c>
      <c r="DG32" s="43" t="str">
        <f>AGA!$AI$283</f>
        <v>Nee</v>
      </c>
      <c r="DH32" s="43" t="str">
        <f>AGA!$AI$284</f>
        <v>Nvt</v>
      </c>
      <c r="DI32" s="43" t="str">
        <f>AGA!$AI$285</f>
        <v>Nvt</v>
      </c>
      <c r="DJ32" s="43" t="str">
        <f>AGA!$AI$286</f>
        <v>Nvt</v>
      </c>
      <c r="DK32" s="43" t="str">
        <f>AGA!$AI$288</f>
        <v>Ja</v>
      </c>
      <c r="DL32" s="43" t="str">
        <f>AGA!$AI$289</f>
        <v>Ja</v>
      </c>
      <c r="DM32" s="43" t="str">
        <f>AGA!$AI$290</f>
        <v>Optie</v>
      </c>
      <c r="DN32" s="43" t="str">
        <f>AGA!$AI$291</f>
        <v>Optie</v>
      </c>
      <c r="DO32" s="43" t="str">
        <f>AGA!$AI$292</f>
        <v>Ja</v>
      </c>
      <c r="DP32" s="43" t="str">
        <f>AGA!$AI$293</f>
        <v>Optie</v>
      </c>
      <c r="DQ32" s="43" t="str">
        <f>AGA!$AI$294</f>
        <v>Optie</v>
      </c>
      <c r="DR32" s="43" t="str">
        <f>AGA!$AI$295</f>
        <v>Optie</v>
      </c>
      <c r="DS32" s="43" t="str">
        <f>AGA!$AI$296</f>
        <v>Optie</v>
      </c>
      <c r="DT32" s="43" t="str">
        <f>AGA!$AI$297</f>
        <v>Nee</v>
      </c>
      <c r="DU32" s="43" t="str">
        <f>AGA!$AI$298</f>
        <v>Optie</v>
      </c>
      <c r="DV32" s="43" t="str">
        <f>AGA!$AI$299</f>
        <v>Ja</v>
      </c>
      <c r="DW32" s="43" t="str">
        <f>AGA!$AI$300</f>
        <v>Ja</v>
      </c>
      <c r="DX32" s="43" t="str">
        <f>AGA!$AI$301</f>
        <v>Ja</v>
      </c>
      <c r="DY32" s="43" t="str">
        <f>AGA!$AI$302</f>
        <v>Ja</v>
      </c>
      <c r="DZ32" s="43" t="str">
        <f>AGA!$AI$303</f>
        <v>Optie</v>
      </c>
      <c r="EA32" s="43" t="str">
        <f>AGA!$AI$304</f>
        <v>Ja</v>
      </c>
      <c r="EB32" s="43" t="str">
        <f>AGA!$AI$305</f>
        <v>Ja</v>
      </c>
      <c r="EC32" s="43" t="str">
        <f>AGA!$AI$306</f>
        <v>Ja</v>
      </c>
      <c r="ED32" s="43" t="str">
        <f>AGA!$AI$307</f>
        <v>Ja</v>
      </c>
      <c r="EE32" s="43" t="str">
        <f>AGA!$AI$308</f>
        <v>Ja</v>
      </c>
      <c r="EF32" s="43" t="str">
        <f>AGA!$AI$309</f>
        <v>Ja</v>
      </c>
      <c r="EG32" s="43" t="str">
        <f>AGA!$AI$310</f>
        <v>Ja</v>
      </c>
      <c r="EH32" s="43" t="str">
        <f>AGA!$AI$311</f>
        <v>Ja</v>
      </c>
      <c r="EI32" s="43" t="str">
        <f>AGA!$AI$313</f>
        <v>Nee</v>
      </c>
    </row>
    <row r="33" spans="1:139" hidden="1" x14ac:dyDescent="0.3">
      <c r="A33" s="43"/>
      <c r="B33" s="47"/>
      <c r="C33" s="43"/>
      <c r="D33" s="43"/>
      <c r="E33" s="45"/>
      <c r="F33" s="43"/>
      <c r="G33" s="43"/>
      <c r="H33" s="43"/>
      <c r="I33" s="119"/>
      <c r="J33" s="119"/>
      <c r="K33" s="43"/>
      <c r="L33" s="50"/>
      <c r="M33" s="119" t="s">
        <v>488</v>
      </c>
      <c r="N33" s="119" t="s">
        <v>127</v>
      </c>
      <c r="O33" s="119" t="str">
        <f>AGA!AJ1</f>
        <v>Geen</v>
      </c>
      <c r="P33" s="51"/>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t="str">
        <f>AGA!$AJ$2</f>
        <v>Ja</v>
      </c>
      <c r="AT33" s="43" t="str">
        <f>AGA!$AJ$3</f>
        <v>Ja</v>
      </c>
      <c r="AU33" s="43" t="str">
        <f>AGA!$AJ$4</f>
        <v>Optie</v>
      </c>
      <c r="AV33" s="43" t="str">
        <f>AGA!$AJ$5</f>
        <v>Ja</v>
      </c>
      <c r="AW33" s="43" t="str">
        <f>AGA!$AJ$6</f>
        <v>Ja</v>
      </c>
      <c r="AX33" s="43" t="str">
        <f>AGA!$AJ$7</f>
        <v>Ja</v>
      </c>
      <c r="AY33" s="43" t="str">
        <f>AGA!$AJ$8</f>
        <v>Nee</v>
      </c>
      <c r="AZ33" s="43" t="str">
        <f>AGA!$AJ$9</f>
        <v>Ja</v>
      </c>
      <c r="BA33" s="43" t="str">
        <f>AGA!$AJ$10</f>
        <v>Nee</v>
      </c>
      <c r="BB33" s="43" t="str">
        <f>AGA!$AJ$11</f>
        <v>Nee</v>
      </c>
      <c r="BC33" s="43" t="str">
        <f>AGA!$AJ$12</f>
        <v>Ja</v>
      </c>
      <c r="BD33" s="43" t="str">
        <f>AGA!$AJ$13</f>
        <v>Ja</v>
      </c>
      <c r="BE33" s="43" t="str">
        <f>AGA!$AJ$14</f>
        <v>Ja</v>
      </c>
      <c r="BF33" s="43" t="str">
        <f>AGA!$AJ$15</f>
        <v>Ja</v>
      </c>
      <c r="BG33" s="43" t="str">
        <f>AGA!$AJ$16</f>
        <v>Ja</v>
      </c>
      <c r="BH33" s="43" t="str">
        <f>AGA!$AJ$17</f>
        <v>Nee</v>
      </c>
      <c r="BI33" s="43" t="str">
        <f>AGA!$AJ$18</f>
        <v>Ja</v>
      </c>
      <c r="BJ33" s="43" t="str">
        <f>AGA!$AJ$19</f>
        <v>Optie</v>
      </c>
      <c r="BK33" s="43" t="str">
        <f>AGA!$AJ$20</f>
        <v>Ja</v>
      </c>
      <c r="BL33" s="43" t="str">
        <f>AGA!$AJ$21</f>
        <v>Ja</v>
      </c>
      <c r="BM33" s="43" t="str">
        <f>AGA!$AJ$22</f>
        <v>Nee</v>
      </c>
      <c r="BN33" s="43" t="str">
        <f>AGA!$AJ$23</f>
        <v>Ja</v>
      </c>
      <c r="BO33" s="43" t="str">
        <f>AGA!$AJ$218</f>
        <v>Nee</v>
      </c>
      <c r="BP33" s="43" t="str">
        <f>AGA!$AJ$219</f>
        <v>Nvt</v>
      </c>
      <c r="BQ33" s="43" t="str">
        <f>AGA!$AJ$220</f>
        <v>Nvt</v>
      </c>
      <c r="BR33" s="43" t="str">
        <f>AGA!$AJ$221</f>
        <v>Nvt</v>
      </c>
      <c r="BS33" s="43" t="str">
        <f>AGA!$AJ$222</f>
        <v>Nvt</v>
      </c>
      <c r="BT33" s="43" t="str">
        <f>AGA!$AJ$223</f>
        <v>Nvt</v>
      </c>
      <c r="BU33" s="43" t="str">
        <f>AGA!$AJ$224</f>
        <v>Nvt</v>
      </c>
      <c r="BV33" s="43" t="str">
        <f>AGA!$AJ$225</f>
        <v>Nvt</v>
      </c>
      <c r="BW33" s="43" t="str">
        <f>AGA!$AJ$226</f>
        <v>Nvt</v>
      </c>
      <c r="BX33" s="43" t="str">
        <f>AGA!$AJ$227</f>
        <v>Nvt</v>
      </c>
      <c r="BY33" s="43" t="str">
        <f>AGA!$AJ$228</f>
        <v>Nvt</v>
      </c>
      <c r="BZ33" s="43" t="str">
        <f>AGA!$AJ$229</f>
        <v>Nvt</v>
      </c>
      <c r="CA33" s="43" t="str">
        <f>AGA!$AJ$230</f>
        <v>Nvt</v>
      </c>
      <c r="CB33" s="43" t="str">
        <f>AGA!$AJ$231</f>
        <v>Nvt</v>
      </c>
      <c r="CC33" s="43" t="str">
        <f>AGA!$AJ$232</f>
        <v>Nvt</v>
      </c>
      <c r="CD33" s="43" t="str">
        <f>AGA!$AJ$233</f>
        <v>Nvt</v>
      </c>
      <c r="CE33" s="43" t="str">
        <f>AGA!$AJ$234</f>
        <v>Nvt</v>
      </c>
      <c r="CF33" s="43" t="str">
        <f>AGA!$AJ$235</f>
        <v>Nvt</v>
      </c>
      <c r="CG33" s="43" t="str">
        <f>AGA!$AJ$255</f>
        <v>Ja</v>
      </c>
      <c r="CH33" s="43" t="str">
        <f>AGA!$AJ$256</f>
        <v>Ja</v>
      </c>
      <c r="CI33" s="43" t="str">
        <f>AGA!$AJ$257</f>
        <v>Ja</v>
      </c>
      <c r="CJ33" s="43" t="str">
        <f>AGA!$AJ$258</f>
        <v>Nee</v>
      </c>
      <c r="CK33" s="43" t="str">
        <f>AGA!$AJ$259</f>
        <v>Nvt</v>
      </c>
      <c r="CL33" s="43" t="str">
        <f>AGA!$AJ$260</f>
        <v>Nvt</v>
      </c>
      <c r="CM33" s="43" t="str">
        <f>AGA!$AJ$261</f>
        <v>Nvt</v>
      </c>
      <c r="CN33" s="43" t="str">
        <f>AGA!$AJ$262</f>
        <v>Nvt</v>
      </c>
      <c r="CO33" s="43" t="str">
        <f>AGA!$AJ$263</f>
        <v>Nvt</v>
      </c>
      <c r="CP33" s="43" t="str">
        <f>AGA!$AJ$264</f>
        <v>Nee</v>
      </c>
      <c r="CQ33" s="43" t="str">
        <f>AGA!$AJ$265</f>
        <v>Nvt</v>
      </c>
      <c r="CR33" s="43" t="str">
        <f>AGA!$AJ$266</f>
        <v>Nee</v>
      </c>
      <c r="CS33" s="43" t="str">
        <f>AGA!$AJ$267</f>
        <v>Nvt</v>
      </c>
      <c r="CT33" s="43" t="str">
        <f>AGA!$AJ$268</f>
        <v>Nee</v>
      </c>
      <c r="CU33" s="43" t="str">
        <f>AGA!$AJ$270</f>
        <v>Nee</v>
      </c>
      <c r="CV33" s="43" t="str">
        <f>AGA!$AJ$271</f>
        <v>Nvt</v>
      </c>
      <c r="CW33" s="43" t="str">
        <f>AGA!$AJ$272</f>
        <v>Nvt</v>
      </c>
      <c r="CX33" s="43" t="str">
        <f>AGA!$AJ$273</f>
        <v>Nvt</v>
      </c>
      <c r="CY33" s="43" t="str">
        <f>AGA!$AJ$274</f>
        <v>Nvt</v>
      </c>
      <c r="CZ33" s="43" t="str">
        <f>AGA!$AJ$275</f>
        <v>Nee</v>
      </c>
      <c r="DA33" s="43" t="str">
        <f>AGA!$AJ$276</f>
        <v>Nvt</v>
      </c>
      <c r="DB33" s="43" t="str">
        <f>AGA!$AJ$277</f>
        <v>Nvt</v>
      </c>
      <c r="DC33" s="43" t="str">
        <f>AGA!$AJ$278</f>
        <v>Nvt</v>
      </c>
      <c r="DD33" s="43" t="str">
        <f>AGA!$AJ$279</f>
        <v>Nvt</v>
      </c>
      <c r="DE33" s="43" t="str">
        <f>AGA!$AJ$280</f>
        <v>Nvt</v>
      </c>
      <c r="DF33" s="43" t="str">
        <f>AGA!$AJ$281</f>
        <v>Nvt</v>
      </c>
      <c r="DG33" s="43" t="str">
        <f>AGA!$AJ$283</f>
        <v>Nee</v>
      </c>
      <c r="DH33" s="43" t="str">
        <f>AGA!$AJ$284</f>
        <v>Nvt</v>
      </c>
      <c r="DI33" s="43" t="str">
        <f>AGA!$AJ$285</f>
        <v>Nvt</v>
      </c>
      <c r="DJ33" s="43" t="str">
        <f>AGA!$AJ$286</f>
        <v>Nvt</v>
      </c>
      <c r="DK33" s="43" t="str">
        <f>AGA!$AJ$288</f>
        <v>Ja</v>
      </c>
      <c r="DL33" s="43" t="str">
        <f>AGA!$AJ$289</f>
        <v>Ja</v>
      </c>
      <c r="DM33" s="43" t="str">
        <f>AGA!$AJ$290</f>
        <v>Optie</v>
      </c>
      <c r="DN33" s="43" t="str">
        <f>AGA!$AJ$291</f>
        <v>Optie</v>
      </c>
      <c r="DO33" s="43" t="str">
        <f>AGA!$AJ$292</f>
        <v>Ja</v>
      </c>
      <c r="DP33" s="43" t="str">
        <f>AGA!$AJ$293</f>
        <v>Optie</v>
      </c>
      <c r="DQ33" s="43" t="str">
        <f>AGA!$AJ$294</f>
        <v>Optie</v>
      </c>
      <c r="DR33" s="43" t="str">
        <f>AGA!$AJ$295</f>
        <v>Nee</v>
      </c>
      <c r="DS33" s="43" t="str">
        <f>AGA!$AJ$296</f>
        <v>Optie</v>
      </c>
      <c r="DT33" s="43" t="str">
        <f>AGA!$AJ$297</f>
        <v>Nee</v>
      </c>
      <c r="DU33" s="43" t="str">
        <f>AGA!$AJ$298</f>
        <v>Nee</v>
      </c>
      <c r="DV33" s="43" t="str">
        <f>AGA!$AJ$299</f>
        <v>Nvt</v>
      </c>
      <c r="DW33" s="43" t="str">
        <f>AGA!$AJ$300</f>
        <v>Nvt</v>
      </c>
      <c r="DX33" s="43" t="str">
        <f>AGA!$AJ$301</f>
        <v>Nvt</v>
      </c>
      <c r="DY33" s="43" t="str">
        <f>AGA!$AJ$302</f>
        <v>Nvt</v>
      </c>
      <c r="DZ33" s="43" t="str">
        <f>AGA!$AJ$303</f>
        <v>Nvt</v>
      </c>
      <c r="EA33" s="43" t="str">
        <f>AGA!$AJ$304</f>
        <v>Nvt</v>
      </c>
      <c r="EB33" s="43" t="str">
        <f>AGA!$AJ$305</f>
        <v>Ja</v>
      </c>
      <c r="EC33" s="43" t="str">
        <f>AGA!$AJ$306</f>
        <v>Ja</v>
      </c>
      <c r="ED33" s="43" t="str">
        <f>AGA!$AJ$307</f>
        <v>Ja</v>
      </c>
      <c r="EE33" s="43" t="str">
        <f>AGA!$AJ$308</f>
        <v>Ja</v>
      </c>
      <c r="EF33" s="43" t="str">
        <f>AGA!$AJ$309</f>
        <v>Ja</v>
      </c>
      <c r="EG33" s="43" t="str">
        <f>AGA!$AJ$310</f>
        <v>Ja</v>
      </c>
      <c r="EH33" s="43" t="str">
        <f>AGA!$AJ$311</f>
        <v>Ja</v>
      </c>
      <c r="EI33" s="43" t="str">
        <f>AGA!$AJ$313</f>
        <v>Nee</v>
      </c>
    </row>
    <row r="34" spans="1:139" x14ac:dyDescent="0.3">
      <c r="A34" s="43"/>
      <c r="B34" s="47" t="s">
        <v>563</v>
      </c>
      <c r="C34" s="47" t="s">
        <v>494</v>
      </c>
      <c r="D34" s="43" t="s">
        <v>328</v>
      </c>
      <c r="E34" s="43" t="s">
        <v>494</v>
      </c>
      <c r="F34" s="43" t="s">
        <v>432</v>
      </c>
      <c r="G34" s="43" t="s">
        <v>499</v>
      </c>
      <c r="H34" s="43" t="s">
        <v>497</v>
      </c>
      <c r="I34" s="119" t="s">
        <v>337</v>
      </c>
      <c r="J34" s="119" t="s">
        <v>827</v>
      </c>
      <c r="K34" s="119" t="s">
        <v>839</v>
      </c>
      <c r="L34" s="50">
        <v>1</v>
      </c>
      <c r="M34" s="119"/>
      <c r="N34" s="119"/>
      <c r="O34" s="119"/>
      <c r="P34" s="129" t="s">
        <v>507</v>
      </c>
      <c r="Q34" s="43" t="str">
        <f t="shared" ref="Q34:Z43" si="5">IF((VLOOKUP($F34,$O$11:$AQ$16,Q$10,FALSE))="Ja","Ja",IF((VLOOKUP($E34,$O$17:$AQ$23,Q$10,FALSE))="Ja","Ja",IF((VLOOKUP($F34,$O$11:$AQ$16,Q$10,FALSE))="Optie","Optie",IF((VLOOKUP($E34,$O$17:$AQ$23,Q$10,FALSE))="Optie","Optie",IF((VLOOKUP($F34,$O$11:$AQ$16,Q$10,FALSE))="Nee","Nee",IF((VLOOKUP($E34,$O$17:$AQ$23,Q$10,FALSE))= "Nee","Nee",IF((VLOOKUP($F34,$O$11:$AQ$16,Q$10,FALSE))="Nvt","Nvt",IF((VLOOKUP($E34,$O$17:$AQ$23,Q$10,FALSE))="Nvt","Nvt","Fout"))))))))</f>
        <v>Ja</v>
      </c>
      <c r="R34" s="43" t="str">
        <f t="shared" si="5"/>
        <v>Ja</v>
      </c>
      <c r="S34" s="43" t="str">
        <f t="shared" si="5"/>
        <v>Optie</v>
      </c>
      <c r="T34" s="43" t="str">
        <f t="shared" si="5"/>
        <v>Ja</v>
      </c>
      <c r="U34" s="43" t="str">
        <f t="shared" si="5"/>
        <v>Ja</v>
      </c>
      <c r="V34" s="43" t="str">
        <f t="shared" si="5"/>
        <v>Ja</v>
      </c>
      <c r="W34" s="43" t="str">
        <f t="shared" si="5"/>
        <v>Nee</v>
      </c>
      <c r="X34" s="43" t="str">
        <f t="shared" si="5"/>
        <v>Ja</v>
      </c>
      <c r="Y34" s="43" t="str">
        <f t="shared" si="5"/>
        <v>Nee</v>
      </c>
      <c r="Z34" s="43" t="str">
        <f t="shared" si="5"/>
        <v>Nee</v>
      </c>
      <c r="AA34" s="43" t="str">
        <f t="shared" ref="AA34:AJ43" si="6">IF((VLOOKUP($F34,$O$11:$AQ$16,AA$10,FALSE))="Ja","Ja",IF((VLOOKUP($E34,$O$17:$AQ$23,AA$10,FALSE))="Ja","Ja",IF((VLOOKUP($F34,$O$11:$AQ$16,AA$10,FALSE))="Optie","Optie",IF((VLOOKUP($E34,$O$17:$AQ$23,AA$10,FALSE))="Optie","Optie",IF((VLOOKUP($F34,$O$11:$AQ$16,AA$10,FALSE))="Nee","Nee",IF((VLOOKUP($E34,$O$17:$AQ$23,AA$10,FALSE))= "Nee","Nee",IF((VLOOKUP($F34,$O$11:$AQ$16,AA$10,FALSE))="Nvt","Nvt",IF((VLOOKUP($E34,$O$17:$AQ$23,AA$10,FALSE))="Nvt","Nvt","Fout"))))))))</f>
        <v>Optie</v>
      </c>
      <c r="AB34" s="43" t="str">
        <f t="shared" si="6"/>
        <v>Nee</v>
      </c>
      <c r="AC34" s="43" t="str">
        <f t="shared" si="6"/>
        <v>Nvt</v>
      </c>
      <c r="AD34" s="43" t="str">
        <f t="shared" si="6"/>
        <v>Nvt</v>
      </c>
      <c r="AE34" s="43" t="str">
        <f t="shared" si="6"/>
        <v>Nvt</v>
      </c>
      <c r="AF34" s="43" t="str">
        <f t="shared" si="6"/>
        <v>Nvt</v>
      </c>
      <c r="AG34" s="43" t="str">
        <f t="shared" si="6"/>
        <v>Nvt</v>
      </c>
      <c r="AH34" s="43" t="str">
        <f t="shared" si="6"/>
        <v>Ja</v>
      </c>
      <c r="AI34" s="43" t="str">
        <f t="shared" si="6"/>
        <v>Ja</v>
      </c>
      <c r="AJ34" s="43" t="str">
        <f t="shared" si="6"/>
        <v>Nee</v>
      </c>
      <c r="AK34" s="43" t="str">
        <f t="shared" ref="AK34:AQ43" si="7">IF((VLOOKUP($F34,$O$11:$AQ$16,AK$10,FALSE))="Ja","Ja",IF((VLOOKUP($E34,$O$17:$AQ$23,AK$10,FALSE))="Ja","Ja",IF((VLOOKUP($F34,$O$11:$AQ$16,AK$10,FALSE))="Optie","Optie",IF((VLOOKUP($E34,$O$17:$AQ$23,AK$10,FALSE))="Optie","Optie",IF((VLOOKUP($F34,$O$11:$AQ$16,AK$10,FALSE))="Nee","Nee",IF((VLOOKUP($E34,$O$17:$AQ$23,AK$10,FALSE))= "Nee","Nee",IF((VLOOKUP($F34,$O$11:$AQ$16,AK$10,FALSE))="Nvt","Nvt",IF((VLOOKUP($E34,$O$17:$AQ$23,AK$10,FALSE))="Nvt","Nvt","Fout"))))))))</f>
        <v>Ja</v>
      </c>
      <c r="AL34" s="43" t="str">
        <f t="shared" si="7"/>
        <v>Ja</v>
      </c>
      <c r="AM34" s="43" t="str">
        <f t="shared" si="7"/>
        <v>Optie</v>
      </c>
      <c r="AN34" s="43" t="str">
        <f t="shared" si="7"/>
        <v>Ja</v>
      </c>
      <c r="AO34" s="43" t="str">
        <f t="shared" si="7"/>
        <v>Ja</v>
      </c>
      <c r="AP34" s="43" t="str">
        <f t="shared" si="7"/>
        <v>Nvt</v>
      </c>
      <c r="AQ34" s="43" t="str">
        <f t="shared" si="7"/>
        <v>Nvt</v>
      </c>
      <c r="AR34" s="129" t="s">
        <v>878</v>
      </c>
      <c r="AS34" s="43" t="str">
        <f t="shared" ref="AS34:BB43" si="8">IF((VLOOKUP($D34,$O$24:$EI$33,AS$10,FALSE))="Ja","Ja",IF((VLOOKUP($E34,$O$17:$EI$23,AS$10,FALSE))="Ja","Ja",IF((VLOOKUP($D34,$O$24:$EI$33,AS$10,FALSE))="Optie","Optie",IF((VLOOKUP($E34,$O$17:$EI$23,AS$10,FALSE))="Optie","Optie",IF((VLOOKUP($D34,$O$24:$EI$33,AS$10,FALSE))="Nee","Nee",IF((VLOOKUP($E34,$O$17:$EI$23,AS$10,FALSE))= "Nee","Nee",IF((VLOOKUP($D34,$O$24:$EI$33,AS$10,FALSE))="Nvt","Nvt",IF((VLOOKUP($E34,$O$17:$EI$23,AS$10,FALSE))="Nvt","Nvt","Fout"))))))))</f>
        <v>Ja</v>
      </c>
      <c r="AT34" s="43" t="str">
        <f t="shared" si="8"/>
        <v>Ja</v>
      </c>
      <c r="AU34" s="43" t="str">
        <f t="shared" si="8"/>
        <v>Optie</v>
      </c>
      <c r="AV34" s="43" t="str">
        <f t="shared" si="8"/>
        <v>Ja</v>
      </c>
      <c r="AW34" s="43" t="str">
        <f t="shared" si="8"/>
        <v>Ja</v>
      </c>
      <c r="AX34" s="43" t="str">
        <f t="shared" si="8"/>
        <v>Ja</v>
      </c>
      <c r="AY34" s="43" t="str">
        <f t="shared" si="8"/>
        <v>Nee</v>
      </c>
      <c r="AZ34" s="43" t="str">
        <f t="shared" si="8"/>
        <v>Ja</v>
      </c>
      <c r="BA34" s="43" t="str">
        <f t="shared" si="8"/>
        <v>Nee</v>
      </c>
      <c r="BB34" s="43" t="str">
        <f t="shared" si="8"/>
        <v>Nee</v>
      </c>
      <c r="BC34" s="43" t="str">
        <f t="shared" ref="BC34:BL43" si="9">IF((VLOOKUP($D34,$O$24:$EI$33,BC$10,FALSE))="Ja","Ja",IF((VLOOKUP($E34,$O$17:$EI$23,BC$10,FALSE))="Ja","Ja",IF((VLOOKUP($D34,$O$24:$EI$33,BC$10,FALSE))="Optie","Optie",IF((VLOOKUP($E34,$O$17:$EI$23,BC$10,FALSE))="Optie","Optie",IF((VLOOKUP($D34,$O$24:$EI$33,BC$10,FALSE))="Nee","Nee",IF((VLOOKUP($E34,$O$17:$EI$23,BC$10,FALSE))= "Nee","Nee",IF((VLOOKUP($D34,$O$24:$EI$33,BC$10,FALSE))="Nvt","Nvt",IF((VLOOKUP($E34,$O$17:$EI$23,BC$10,FALSE))="Nvt","Nvt","Fout"))))))))</f>
        <v>Ja</v>
      </c>
      <c r="BD34" s="43" t="str">
        <f t="shared" si="9"/>
        <v>Ja</v>
      </c>
      <c r="BE34" s="43" t="str">
        <f t="shared" si="9"/>
        <v>Ja</v>
      </c>
      <c r="BF34" s="43" t="str">
        <f t="shared" si="9"/>
        <v>Ja</v>
      </c>
      <c r="BG34" s="43" t="str">
        <f t="shared" si="9"/>
        <v>Ja</v>
      </c>
      <c r="BH34" s="43" t="str">
        <f t="shared" si="9"/>
        <v>Ja</v>
      </c>
      <c r="BI34" s="43" t="str">
        <f t="shared" si="9"/>
        <v>Ja</v>
      </c>
      <c r="BJ34" s="43" t="str">
        <f t="shared" si="9"/>
        <v>Optie</v>
      </c>
      <c r="BK34" s="43" t="str">
        <f t="shared" si="9"/>
        <v>Ja</v>
      </c>
      <c r="BL34" s="43" t="str">
        <f t="shared" si="9"/>
        <v>Ja</v>
      </c>
      <c r="BM34" s="43" t="str">
        <f t="shared" ref="BM34:BV43" si="10">IF((VLOOKUP($D34,$O$24:$EI$33,BM$10,FALSE))="Ja","Ja",IF((VLOOKUP($E34,$O$17:$EI$23,BM$10,FALSE))="Ja","Ja",IF((VLOOKUP($D34,$O$24:$EI$33,BM$10,FALSE))="Optie","Optie",IF((VLOOKUP($E34,$O$17:$EI$23,BM$10,FALSE))="Optie","Optie",IF((VLOOKUP($D34,$O$24:$EI$33,BM$10,FALSE))="Nee","Nee",IF((VLOOKUP($E34,$O$17:$EI$23,BM$10,FALSE))= "Nee","Nee",IF((VLOOKUP($D34,$O$24:$EI$33,BM$10,FALSE))="Nvt","Nvt",IF((VLOOKUP($E34,$O$17:$EI$23,BM$10,FALSE))="Nvt","Nvt","Fout"))))))))</f>
        <v>Nee</v>
      </c>
      <c r="BN34" s="43" t="str">
        <f t="shared" si="10"/>
        <v>Ja</v>
      </c>
      <c r="BO34" s="43" t="str">
        <f t="shared" si="10"/>
        <v>Nee</v>
      </c>
      <c r="BP34" s="43" t="str">
        <f t="shared" si="10"/>
        <v>Nvt</v>
      </c>
      <c r="BQ34" s="43" t="str">
        <f t="shared" si="10"/>
        <v>Nvt</v>
      </c>
      <c r="BR34" s="43" t="str">
        <f t="shared" si="10"/>
        <v>Nvt</v>
      </c>
      <c r="BS34" s="43" t="str">
        <f t="shared" si="10"/>
        <v>Nvt</v>
      </c>
      <c r="BT34" s="43" t="str">
        <f t="shared" si="10"/>
        <v>Nvt</v>
      </c>
      <c r="BU34" s="43" t="str">
        <f t="shared" si="10"/>
        <v>Nvt</v>
      </c>
      <c r="BV34" s="43" t="str">
        <f t="shared" si="10"/>
        <v>Nvt</v>
      </c>
      <c r="BW34" s="43" t="str">
        <f t="shared" ref="BW34:CF43" si="11">IF((VLOOKUP($D34,$O$24:$EI$33,BW$10,FALSE))="Ja","Ja",IF((VLOOKUP($E34,$O$17:$EI$23,BW$10,FALSE))="Ja","Ja",IF((VLOOKUP($D34,$O$24:$EI$33,BW$10,FALSE))="Optie","Optie",IF((VLOOKUP($E34,$O$17:$EI$23,BW$10,FALSE))="Optie","Optie",IF((VLOOKUP($D34,$O$24:$EI$33,BW$10,FALSE))="Nee","Nee",IF((VLOOKUP($E34,$O$17:$EI$23,BW$10,FALSE))= "Nee","Nee",IF((VLOOKUP($D34,$O$24:$EI$33,BW$10,FALSE))="Nvt","Nvt",IF((VLOOKUP($E34,$O$17:$EI$23,BW$10,FALSE))="Nvt","Nvt","Fout"))))))))</f>
        <v>Nvt</v>
      </c>
      <c r="BX34" s="43" t="str">
        <f t="shared" si="11"/>
        <v>Nvt</v>
      </c>
      <c r="BY34" s="43" t="str">
        <f t="shared" si="11"/>
        <v>Nvt</v>
      </c>
      <c r="BZ34" s="43" t="str">
        <f t="shared" si="11"/>
        <v>Nvt</v>
      </c>
      <c r="CA34" s="43" t="str">
        <f t="shared" si="11"/>
        <v>Nvt</v>
      </c>
      <c r="CB34" s="43" t="str">
        <f t="shared" si="11"/>
        <v>Nvt</v>
      </c>
      <c r="CC34" s="43" t="str">
        <f t="shared" si="11"/>
        <v>Nvt</v>
      </c>
      <c r="CD34" s="43" t="str">
        <f t="shared" si="11"/>
        <v>Nvt</v>
      </c>
      <c r="CE34" s="43" t="str">
        <f t="shared" si="11"/>
        <v>Nvt</v>
      </c>
      <c r="CF34" s="43" t="str">
        <f t="shared" si="11"/>
        <v>Nvt</v>
      </c>
      <c r="CG34" s="43" t="str">
        <f t="shared" ref="CG34:CP43" si="12">IF((VLOOKUP($D34,$O$24:$EI$33,CG$10,FALSE))="Ja","Ja",IF((VLOOKUP($E34,$O$17:$EI$23,CG$10,FALSE))="Ja","Ja",IF((VLOOKUP($D34,$O$24:$EI$33,CG$10,FALSE))="Optie","Optie",IF((VLOOKUP($E34,$O$17:$EI$23,CG$10,FALSE))="Optie","Optie",IF((VLOOKUP($D34,$O$24:$EI$33,CG$10,FALSE))="Nee","Nee",IF((VLOOKUP($E34,$O$17:$EI$23,CG$10,FALSE))= "Nee","Nee",IF((VLOOKUP($D34,$O$24:$EI$33,CG$10,FALSE))="Nvt","Nvt",IF((VLOOKUP($E34,$O$17:$EI$23,CG$10,FALSE))="Nvt","Nvt","Fout"))))))))</f>
        <v>Ja</v>
      </c>
      <c r="CH34" s="43" t="str">
        <f t="shared" si="12"/>
        <v>Ja</v>
      </c>
      <c r="CI34" s="43" t="str">
        <f t="shared" si="12"/>
        <v>Ja</v>
      </c>
      <c r="CJ34" s="43" t="str">
        <f t="shared" si="12"/>
        <v>Optie</v>
      </c>
      <c r="CK34" s="43" t="str">
        <f t="shared" si="12"/>
        <v>Ja</v>
      </c>
      <c r="CL34" s="43" t="str">
        <f t="shared" si="12"/>
        <v>Ja</v>
      </c>
      <c r="CM34" s="43" t="str">
        <f t="shared" si="12"/>
        <v>Ja</v>
      </c>
      <c r="CN34" s="43" t="str">
        <f t="shared" si="12"/>
        <v>Ja</v>
      </c>
      <c r="CO34" s="43" t="str">
        <f t="shared" si="12"/>
        <v>Ja</v>
      </c>
      <c r="CP34" s="43" t="str">
        <f t="shared" si="12"/>
        <v>Optie</v>
      </c>
      <c r="CQ34" s="43" t="str">
        <f t="shared" ref="CQ34:CZ43" si="13">IF((VLOOKUP($D34,$O$24:$EI$33,CQ$10,FALSE))="Ja","Ja",IF((VLOOKUP($E34,$O$17:$EI$23,CQ$10,FALSE))="Ja","Ja",IF((VLOOKUP($D34,$O$24:$EI$33,CQ$10,FALSE))="Optie","Optie",IF((VLOOKUP($E34,$O$17:$EI$23,CQ$10,FALSE))="Optie","Optie",IF((VLOOKUP($D34,$O$24:$EI$33,CQ$10,FALSE))="Nee","Nee",IF((VLOOKUP($E34,$O$17:$EI$23,CQ$10,FALSE))= "Nee","Nee",IF((VLOOKUP($D34,$O$24:$EI$33,CQ$10,FALSE))="Nvt","Nvt",IF((VLOOKUP($E34,$O$17:$EI$23,CQ$10,FALSE))="Nvt","Nvt","Fout"))))))))</f>
        <v>Ja</v>
      </c>
      <c r="CR34" s="43" t="str">
        <f t="shared" si="13"/>
        <v>Ja</v>
      </c>
      <c r="CS34" s="43" t="str">
        <f t="shared" si="13"/>
        <v>Ja</v>
      </c>
      <c r="CT34" s="43" t="str">
        <f t="shared" si="13"/>
        <v>Optie</v>
      </c>
      <c r="CU34" s="43" t="str">
        <f t="shared" si="13"/>
        <v>Nee</v>
      </c>
      <c r="CV34" s="43" t="str">
        <f t="shared" si="13"/>
        <v>Nvt</v>
      </c>
      <c r="CW34" s="43" t="str">
        <f t="shared" si="13"/>
        <v>Nvt</v>
      </c>
      <c r="CX34" s="43" t="str">
        <f t="shared" si="13"/>
        <v>Nvt</v>
      </c>
      <c r="CY34" s="43" t="str">
        <f t="shared" si="13"/>
        <v>Nvt</v>
      </c>
      <c r="CZ34" s="43" t="str">
        <f t="shared" si="13"/>
        <v>Ja</v>
      </c>
      <c r="DA34" s="43" t="str">
        <f t="shared" ref="DA34:DJ43" si="14">IF((VLOOKUP($D34,$O$24:$EI$33,DA$10,FALSE))="Ja","Ja",IF((VLOOKUP($E34,$O$17:$EI$23,DA$10,FALSE))="Ja","Ja",IF((VLOOKUP($D34,$O$24:$EI$33,DA$10,FALSE))="Optie","Optie",IF((VLOOKUP($E34,$O$17:$EI$23,DA$10,FALSE))="Optie","Optie",IF((VLOOKUP($D34,$O$24:$EI$33,DA$10,FALSE))="Nee","Nee",IF((VLOOKUP($E34,$O$17:$EI$23,DA$10,FALSE))= "Nee","Nee",IF((VLOOKUP($D34,$O$24:$EI$33,DA$10,FALSE))="Nvt","Nvt",IF((VLOOKUP($E34,$O$17:$EI$23,DA$10,FALSE))="Nvt","Nvt","Fout"))))))))</f>
        <v>Ja</v>
      </c>
      <c r="DB34" s="43" t="str">
        <f t="shared" si="14"/>
        <v>Ja</v>
      </c>
      <c r="DC34" s="43" t="str">
        <f t="shared" si="14"/>
        <v>Optie</v>
      </c>
      <c r="DD34" s="43" t="str">
        <f t="shared" si="14"/>
        <v>Ja</v>
      </c>
      <c r="DE34" s="43" t="str">
        <f t="shared" si="14"/>
        <v>Ja</v>
      </c>
      <c r="DF34" s="43" t="str">
        <f t="shared" si="14"/>
        <v>Ja</v>
      </c>
      <c r="DG34" s="43" t="str">
        <f t="shared" si="14"/>
        <v>Optie</v>
      </c>
      <c r="DH34" s="43" t="str">
        <f t="shared" si="14"/>
        <v>Ja</v>
      </c>
      <c r="DI34" s="43" t="str">
        <f t="shared" si="14"/>
        <v>Ja</v>
      </c>
      <c r="DJ34" s="43" t="str">
        <f t="shared" si="14"/>
        <v>Optie</v>
      </c>
      <c r="DK34" s="43" t="str">
        <f t="shared" ref="DK34:DT43" si="15">IF((VLOOKUP($D34,$O$24:$EI$33,DK$10,FALSE))="Ja","Ja",IF((VLOOKUP($E34,$O$17:$EI$23,DK$10,FALSE))="Ja","Ja",IF((VLOOKUP($D34,$O$24:$EI$33,DK$10,FALSE))="Optie","Optie",IF((VLOOKUP($E34,$O$17:$EI$23,DK$10,FALSE))="Optie","Optie",IF((VLOOKUP($D34,$O$24:$EI$33,DK$10,FALSE))="Nee","Nee",IF((VLOOKUP($E34,$O$17:$EI$23,DK$10,FALSE))= "Nee","Nee",IF((VLOOKUP($D34,$O$24:$EI$33,DK$10,FALSE))="Nvt","Nvt",IF((VLOOKUP($E34,$O$17:$EI$23,DK$10,FALSE))="Nvt","Nvt","Fout"))))))))</f>
        <v>Ja</v>
      </c>
      <c r="DL34" s="43" t="str">
        <f t="shared" si="15"/>
        <v>Ja</v>
      </c>
      <c r="DM34" s="43" t="str">
        <f t="shared" si="15"/>
        <v>Ja</v>
      </c>
      <c r="DN34" s="43" t="str">
        <f t="shared" si="15"/>
        <v>Ja</v>
      </c>
      <c r="DO34" s="43" t="str">
        <f t="shared" si="15"/>
        <v>Ja</v>
      </c>
      <c r="DP34" s="43" t="str">
        <f t="shared" si="15"/>
        <v>Optie</v>
      </c>
      <c r="DQ34" s="43" t="str">
        <f t="shared" si="15"/>
        <v>Optie</v>
      </c>
      <c r="DR34" s="43" t="str">
        <f t="shared" si="15"/>
        <v>Optie</v>
      </c>
      <c r="DS34" s="43" t="str">
        <f t="shared" si="15"/>
        <v>Optie</v>
      </c>
      <c r="DT34" s="43" t="str">
        <f t="shared" si="15"/>
        <v>Nee</v>
      </c>
      <c r="DU34" s="43" t="str">
        <f t="shared" ref="DU34:EI43" si="16">IF((VLOOKUP($D34,$O$24:$EI$33,DU$10,FALSE))="Ja","Ja",IF((VLOOKUP($E34,$O$17:$EI$23,DU$10,FALSE))="Ja","Ja",IF((VLOOKUP($D34,$O$24:$EI$33,DU$10,FALSE))="Optie","Optie",IF((VLOOKUP($E34,$O$17:$EI$23,DU$10,FALSE))="Optie","Optie",IF((VLOOKUP($D34,$O$24:$EI$33,DU$10,FALSE))="Nee","Nee",IF((VLOOKUP($E34,$O$17:$EI$23,DU$10,FALSE))= "Nee","Nee",IF((VLOOKUP($D34,$O$24:$EI$33,DU$10,FALSE))="Nvt","Nvt",IF((VLOOKUP($E34,$O$17:$EI$23,DU$10,FALSE))="Nvt","Nvt","Fout"))))))))</f>
        <v>Optie</v>
      </c>
      <c r="DV34" s="43" t="str">
        <f t="shared" si="16"/>
        <v>Ja</v>
      </c>
      <c r="DW34" s="43" t="str">
        <f t="shared" si="16"/>
        <v>Ja</v>
      </c>
      <c r="DX34" s="43" t="str">
        <f t="shared" si="16"/>
        <v>Ja</v>
      </c>
      <c r="DY34" s="43" t="str">
        <f t="shared" si="16"/>
        <v>Ja</v>
      </c>
      <c r="DZ34" s="43" t="str">
        <f t="shared" si="16"/>
        <v>Optie</v>
      </c>
      <c r="EA34" s="43" t="str">
        <f t="shared" si="16"/>
        <v>Ja</v>
      </c>
      <c r="EB34" s="43" t="str">
        <f t="shared" si="16"/>
        <v>Ja</v>
      </c>
      <c r="EC34" s="43" t="str">
        <f t="shared" si="16"/>
        <v>Ja</v>
      </c>
      <c r="ED34" s="43" t="str">
        <f t="shared" si="16"/>
        <v>Ja</v>
      </c>
      <c r="EE34" s="43" t="str">
        <f t="shared" si="16"/>
        <v>Ja</v>
      </c>
      <c r="EF34" s="43" t="str">
        <f t="shared" si="16"/>
        <v>Ja</v>
      </c>
      <c r="EG34" s="43" t="str">
        <f t="shared" si="16"/>
        <v>Ja</v>
      </c>
      <c r="EH34" s="43" t="str">
        <f t="shared" si="16"/>
        <v>Ja</v>
      </c>
      <c r="EI34" s="43" t="str">
        <f t="shared" si="16"/>
        <v>Nee</v>
      </c>
    </row>
    <row r="35" spans="1:139" x14ac:dyDescent="0.3">
      <c r="A35" s="43"/>
      <c r="B35" s="47" t="s">
        <v>815</v>
      </c>
      <c r="C35" s="47" t="s">
        <v>494</v>
      </c>
      <c r="D35" s="43" t="s">
        <v>334</v>
      </c>
      <c r="E35" s="45" t="s">
        <v>494</v>
      </c>
      <c r="F35" s="43" t="s">
        <v>432</v>
      </c>
      <c r="G35" s="43" t="s">
        <v>495</v>
      </c>
      <c r="H35" s="43" t="s">
        <v>497</v>
      </c>
      <c r="I35" s="119" t="s">
        <v>337</v>
      </c>
      <c r="J35" s="119" t="s">
        <v>827</v>
      </c>
      <c r="K35" s="119" t="s">
        <v>840</v>
      </c>
      <c r="L35" s="50">
        <v>2</v>
      </c>
      <c r="M35" s="119"/>
      <c r="N35" s="119"/>
      <c r="O35" s="119"/>
      <c r="P35" s="129" t="s">
        <v>507</v>
      </c>
      <c r="Q35" s="43" t="str">
        <f t="shared" si="5"/>
        <v>Ja</v>
      </c>
      <c r="R35" s="43" t="str">
        <f t="shared" si="5"/>
        <v>Ja</v>
      </c>
      <c r="S35" s="43" t="str">
        <f t="shared" si="5"/>
        <v>Optie</v>
      </c>
      <c r="T35" s="43" t="str">
        <f t="shared" si="5"/>
        <v>Ja</v>
      </c>
      <c r="U35" s="43" t="str">
        <f t="shared" si="5"/>
        <v>Ja</v>
      </c>
      <c r="V35" s="43" t="str">
        <f t="shared" si="5"/>
        <v>Ja</v>
      </c>
      <c r="W35" s="43" t="str">
        <f t="shared" si="5"/>
        <v>Nee</v>
      </c>
      <c r="X35" s="43" t="str">
        <f t="shared" si="5"/>
        <v>Ja</v>
      </c>
      <c r="Y35" s="43" t="str">
        <f t="shared" si="5"/>
        <v>Nee</v>
      </c>
      <c r="Z35" s="43" t="str">
        <f t="shared" si="5"/>
        <v>Nee</v>
      </c>
      <c r="AA35" s="43" t="str">
        <f t="shared" si="6"/>
        <v>Optie</v>
      </c>
      <c r="AB35" s="43" t="str">
        <f t="shared" si="6"/>
        <v>Nee</v>
      </c>
      <c r="AC35" s="43" t="str">
        <f t="shared" si="6"/>
        <v>Nvt</v>
      </c>
      <c r="AD35" s="43" t="str">
        <f t="shared" si="6"/>
        <v>Nvt</v>
      </c>
      <c r="AE35" s="43" t="str">
        <f t="shared" si="6"/>
        <v>Nvt</v>
      </c>
      <c r="AF35" s="43" t="str">
        <f t="shared" si="6"/>
        <v>Nvt</v>
      </c>
      <c r="AG35" s="43" t="str">
        <f t="shared" si="6"/>
        <v>Nvt</v>
      </c>
      <c r="AH35" s="43" t="str">
        <f t="shared" si="6"/>
        <v>Ja</v>
      </c>
      <c r="AI35" s="43" t="str">
        <f t="shared" si="6"/>
        <v>Ja</v>
      </c>
      <c r="AJ35" s="43" t="str">
        <f t="shared" si="6"/>
        <v>Nee</v>
      </c>
      <c r="AK35" s="43" t="str">
        <f t="shared" si="7"/>
        <v>Ja</v>
      </c>
      <c r="AL35" s="43" t="str">
        <f t="shared" si="7"/>
        <v>Ja</v>
      </c>
      <c r="AM35" s="43" t="str">
        <f t="shared" si="7"/>
        <v>Optie</v>
      </c>
      <c r="AN35" s="43" t="str">
        <f t="shared" si="7"/>
        <v>Ja</v>
      </c>
      <c r="AO35" s="43" t="str">
        <f t="shared" si="7"/>
        <v>Ja</v>
      </c>
      <c r="AP35" s="43" t="str">
        <f t="shared" si="7"/>
        <v>Nvt</v>
      </c>
      <c r="AQ35" s="43" t="str">
        <f t="shared" si="7"/>
        <v>Nvt</v>
      </c>
      <c r="AR35" s="129" t="s">
        <v>878</v>
      </c>
      <c r="AS35" s="43" t="str">
        <f t="shared" si="8"/>
        <v>Ja</v>
      </c>
      <c r="AT35" s="43" t="str">
        <f t="shared" si="8"/>
        <v>Ja</v>
      </c>
      <c r="AU35" s="43" t="str">
        <f t="shared" si="8"/>
        <v>Optie</v>
      </c>
      <c r="AV35" s="43" t="str">
        <f t="shared" si="8"/>
        <v>Ja</v>
      </c>
      <c r="AW35" s="43" t="str">
        <f t="shared" si="8"/>
        <v>Ja</v>
      </c>
      <c r="AX35" s="43" t="str">
        <f t="shared" si="8"/>
        <v>Ja</v>
      </c>
      <c r="AY35" s="43" t="str">
        <f t="shared" si="8"/>
        <v>Nee</v>
      </c>
      <c r="AZ35" s="43" t="str">
        <f t="shared" si="8"/>
        <v>Ja</v>
      </c>
      <c r="BA35" s="43" t="str">
        <f t="shared" si="8"/>
        <v>Nee</v>
      </c>
      <c r="BB35" s="43" t="str">
        <f t="shared" si="8"/>
        <v>Nee</v>
      </c>
      <c r="BC35" s="43" t="str">
        <f t="shared" si="9"/>
        <v>Ja</v>
      </c>
      <c r="BD35" s="43" t="str">
        <f t="shared" si="9"/>
        <v>Ja</v>
      </c>
      <c r="BE35" s="43" t="str">
        <f t="shared" si="9"/>
        <v>Ja</v>
      </c>
      <c r="BF35" s="43" t="str">
        <f t="shared" si="9"/>
        <v>Ja</v>
      </c>
      <c r="BG35" s="43" t="str">
        <f t="shared" si="9"/>
        <v>Ja</v>
      </c>
      <c r="BH35" s="43" t="str">
        <f t="shared" si="9"/>
        <v>Ja</v>
      </c>
      <c r="BI35" s="43" t="str">
        <f t="shared" si="9"/>
        <v>Ja</v>
      </c>
      <c r="BJ35" s="43" t="str">
        <f t="shared" si="9"/>
        <v>Optie</v>
      </c>
      <c r="BK35" s="43" t="str">
        <f t="shared" si="9"/>
        <v>Ja</v>
      </c>
      <c r="BL35" s="43" t="str">
        <f t="shared" si="9"/>
        <v>Ja</v>
      </c>
      <c r="BM35" s="43" t="str">
        <f t="shared" si="10"/>
        <v>Nee</v>
      </c>
      <c r="BN35" s="43" t="str">
        <f t="shared" si="10"/>
        <v>Ja</v>
      </c>
      <c r="BO35" s="43" t="str">
        <f t="shared" si="10"/>
        <v>Nee</v>
      </c>
      <c r="BP35" s="43" t="str">
        <f t="shared" si="10"/>
        <v>Nvt</v>
      </c>
      <c r="BQ35" s="43" t="str">
        <f t="shared" si="10"/>
        <v>Nvt</v>
      </c>
      <c r="BR35" s="43" t="str">
        <f t="shared" si="10"/>
        <v>Nvt</v>
      </c>
      <c r="BS35" s="43" t="str">
        <f t="shared" si="10"/>
        <v>Nvt</v>
      </c>
      <c r="BT35" s="43" t="str">
        <f t="shared" si="10"/>
        <v>Nvt</v>
      </c>
      <c r="BU35" s="43" t="str">
        <f t="shared" si="10"/>
        <v>Nvt</v>
      </c>
      <c r="BV35" s="43" t="str">
        <f t="shared" si="10"/>
        <v>Nvt</v>
      </c>
      <c r="BW35" s="43" t="str">
        <f t="shared" si="11"/>
        <v>Nvt</v>
      </c>
      <c r="BX35" s="43" t="str">
        <f t="shared" si="11"/>
        <v>Nvt</v>
      </c>
      <c r="BY35" s="43" t="str">
        <f t="shared" si="11"/>
        <v>Nvt</v>
      </c>
      <c r="BZ35" s="43" t="str">
        <f t="shared" si="11"/>
        <v>Nvt</v>
      </c>
      <c r="CA35" s="43" t="str">
        <f t="shared" si="11"/>
        <v>Nvt</v>
      </c>
      <c r="CB35" s="43" t="str">
        <f t="shared" si="11"/>
        <v>Nvt</v>
      </c>
      <c r="CC35" s="43" t="str">
        <f t="shared" si="11"/>
        <v>Nvt</v>
      </c>
      <c r="CD35" s="43" t="str">
        <f t="shared" si="11"/>
        <v>Nvt</v>
      </c>
      <c r="CE35" s="43" t="str">
        <f t="shared" si="11"/>
        <v>Nvt</v>
      </c>
      <c r="CF35" s="43" t="str">
        <f t="shared" si="11"/>
        <v>Nvt</v>
      </c>
      <c r="CG35" s="43" t="str">
        <f t="shared" si="12"/>
        <v>Ja</v>
      </c>
      <c r="CH35" s="43" t="str">
        <f t="shared" si="12"/>
        <v>Ja</v>
      </c>
      <c r="CI35" s="43" t="str">
        <f t="shared" si="12"/>
        <v>Ja</v>
      </c>
      <c r="CJ35" s="43" t="str">
        <f t="shared" si="12"/>
        <v>Optie</v>
      </c>
      <c r="CK35" s="43" t="str">
        <f t="shared" si="12"/>
        <v>Ja</v>
      </c>
      <c r="CL35" s="43" t="str">
        <f t="shared" si="12"/>
        <v>Ja</v>
      </c>
      <c r="CM35" s="43" t="str">
        <f t="shared" si="12"/>
        <v>Ja</v>
      </c>
      <c r="CN35" s="43" t="str">
        <f t="shared" si="12"/>
        <v>Ja</v>
      </c>
      <c r="CO35" s="43" t="str">
        <f t="shared" si="12"/>
        <v>Ja</v>
      </c>
      <c r="CP35" s="43" t="str">
        <f t="shared" si="12"/>
        <v>Optie</v>
      </c>
      <c r="CQ35" s="43" t="str">
        <f t="shared" si="13"/>
        <v>Ja</v>
      </c>
      <c r="CR35" s="43" t="str">
        <f t="shared" si="13"/>
        <v>Ja</v>
      </c>
      <c r="CS35" s="43" t="str">
        <f t="shared" si="13"/>
        <v>Ja</v>
      </c>
      <c r="CT35" s="43" t="str">
        <f t="shared" si="13"/>
        <v>Optie</v>
      </c>
      <c r="CU35" s="43" t="str">
        <f t="shared" si="13"/>
        <v>Nee</v>
      </c>
      <c r="CV35" s="43" t="str">
        <f t="shared" si="13"/>
        <v>Nvt</v>
      </c>
      <c r="CW35" s="43" t="str">
        <f t="shared" si="13"/>
        <v>Nvt</v>
      </c>
      <c r="CX35" s="43" t="str">
        <f t="shared" si="13"/>
        <v>Nvt</v>
      </c>
      <c r="CY35" s="43" t="str">
        <f t="shared" si="13"/>
        <v>Nvt</v>
      </c>
      <c r="CZ35" s="43" t="str">
        <f t="shared" si="13"/>
        <v>Ja</v>
      </c>
      <c r="DA35" s="43" t="str">
        <f t="shared" si="14"/>
        <v>Ja</v>
      </c>
      <c r="DB35" s="43" t="str">
        <f t="shared" si="14"/>
        <v>Ja</v>
      </c>
      <c r="DC35" s="43" t="str">
        <f t="shared" si="14"/>
        <v>Optie</v>
      </c>
      <c r="DD35" s="43" t="str">
        <f t="shared" si="14"/>
        <v>Ja</v>
      </c>
      <c r="DE35" s="43" t="str">
        <f t="shared" si="14"/>
        <v>Ja</v>
      </c>
      <c r="DF35" s="43" t="str">
        <f t="shared" si="14"/>
        <v>Ja</v>
      </c>
      <c r="DG35" s="43" t="str">
        <f t="shared" si="14"/>
        <v>Optie</v>
      </c>
      <c r="DH35" s="43" t="str">
        <f t="shared" si="14"/>
        <v>Ja</v>
      </c>
      <c r="DI35" s="43" t="str">
        <f t="shared" si="14"/>
        <v>Ja</v>
      </c>
      <c r="DJ35" s="43" t="str">
        <f t="shared" si="14"/>
        <v>Optie</v>
      </c>
      <c r="DK35" s="43" t="str">
        <f t="shared" si="15"/>
        <v>Ja</v>
      </c>
      <c r="DL35" s="43" t="str">
        <f t="shared" si="15"/>
        <v>Ja</v>
      </c>
      <c r="DM35" s="43" t="str">
        <f t="shared" si="15"/>
        <v>Ja</v>
      </c>
      <c r="DN35" s="43" t="str">
        <f t="shared" si="15"/>
        <v>Ja</v>
      </c>
      <c r="DO35" s="43" t="str">
        <f t="shared" si="15"/>
        <v>Ja</v>
      </c>
      <c r="DP35" s="43" t="str">
        <f t="shared" si="15"/>
        <v>Optie</v>
      </c>
      <c r="DQ35" s="43" t="str">
        <f t="shared" si="15"/>
        <v>Optie</v>
      </c>
      <c r="DR35" s="43" t="str">
        <f t="shared" si="15"/>
        <v>Optie</v>
      </c>
      <c r="DS35" s="43" t="str">
        <f t="shared" si="15"/>
        <v>Optie</v>
      </c>
      <c r="DT35" s="43" t="str">
        <f t="shared" si="15"/>
        <v>Nee</v>
      </c>
      <c r="DU35" s="43" t="str">
        <f t="shared" si="16"/>
        <v>Optie</v>
      </c>
      <c r="DV35" s="43" t="str">
        <f t="shared" si="16"/>
        <v>Ja</v>
      </c>
      <c r="DW35" s="43" t="str">
        <f t="shared" si="16"/>
        <v>Ja</v>
      </c>
      <c r="DX35" s="43" t="str">
        <f t="shared" si="16"/>
        <v>Ja</v>
      </c>
      <c r="DY35" s="43" t="str">
        <f t="shared" si="16"/>
        <v>Ja</v>
      </c>
      <c r="DZ35" s="43" t="str">
        <f t="shared" si="16"/>
        <v>Optie</v>
      </c>
      <c r="EA35" s="43" t="str">
        <f t="shared" si="16"/>
        <v>Ja</v>
      </c>
      <c r="EB35" s="43" t="str">
        <f t="shared" si="16"/>
        <v>Ja</v>
      </c>
      <c r="EC35" s="43" t="str">
        <f t="shared" si="16"/>
        <v>Ja</v>
      </c>
      <c r="ED35" s="43" t="str">
        <f t="shared" si="16"/>
        <v>Ja</v>
      </c>
      <c r="EE35" s="43" t="str">
        <f t="shared" si="16"/>
        <v>Ja</v>
      </c>
      <c r="EF35" s="43" t="str">
        <f t="shared" si="16"/>
        <v>Ja</v>
      </c>
      <c r="EG35" s="43" t="str">
        <f t="shared" si="16"/>
        <v>Ja</v>
      </c>
      <c r="EH35" s="43" t="str">
        <f t="shared" si="16"/>
        <v>Ja</v>
      </c>
      <c r="EI35" s="43" t="str">
        <f t="shared" si="16"/>
        <v>Nee</v>
      </c>
    </row>
    <row r="36" spans="1:139" x14ac:dyDescent="0.3">
      <c r="A36" s="43"/>
      <c r="B36" s="47" t="s">
        <v>816</v>
      </c>
      <c r="C36" s="47" t="s">
        <v>494</v>
      </c>
      <c r="D36" s="43" t="s">
        <v>334</v>
      </c>
      <c r="E36" s="45" t="s">
        <v>494</v>
      </c>
      <c r="F36" s="43" t="s">
        <v>337</v>
      </c>
      <c r="G36" s="43" t="s">
        <v>495</v>
      </c>
      <c r="H36" s="43" t="s">
        <v>497</v>
      </c>
      <c r="I36" s="119" t="s">
        <v>337</v>
      </c>
      <c r="J36" s="119" t="s">
        <v>828</v>
      </c>
      <c r="K36" s="119" t="s">
        <v>840</v>
      </c>
      <c r="L36" s="50">
        <v>5</v>
      </c>
      <c r="M36" s="119"/>
      <c r="N36" s="119"/>
      <c r="O36" s="119"/>
      <c r="P36" s="129" t="s">
        <v>507</v>
      </c>
      <c r="Q36" s="43" t="str">
        <f t="shared" si="5"/>
        <v>Ja</v>
      </c>
      <c r="R36" s="43" t="str">
        <f t="shared" si="5"/>
        <v>Ja</v>
      </c>
      <c r="S36" s="43" t="str">
        <f t="shared" si="5"/>
        <v>Optie</v>
      </c>
      <c r="T36" s="43" t="str">
        <f t="shared" si="5"/>
        <v>Ja</v>
      </c>
      <c r="U36" s="43" t="str">
        <f t="shared" si="5"/>
        <v>Ja</v>
      </c>
      <c r="V36" s="43" t="str">
        <f t="shared" si="5"/>
        <v>Ja</v>
      </c>
      <c r="W36" s="43" t="str">
        <f t="shared" si="5"/>
        <v>Nee</v>
      </c>
      <c r="X36" s="43" t="str">
        <f t="shared" si="5"/>
        <v>Ja</v>
      </c>
      <c r="Y36" s="43" t="str">
        <f t="shared" si="5"/>
        <v>Nee</v>
      </c>
      <c r="Z36" s="43" t="str">
        <f t="shared" si="5"/>
        <v>Nee</v>
      </c>
      <c r="AA36" s="43" t="str">
        <f t="shared" si="6"/>
        <v>Optie</v>
      </c>
      <c r="AB36" s="43" t="str">
        <f t="shared" si="6"/>
        <v>Nee</v>
      </c>
      <c r="AC36" s="43" t="str">
        <f t="shared" si="6"/>
        <v>Nvt</v>
      </c>
      <c r="AD36" s="43" t="str">
        <f t="shared" si="6"/>
        <v>Nvt</v>
      </c>
      <c r="AE36" s="43" t="str">
        <f t="shared" si="6"/>
        <v>Nvt</v>
      </c>
      <c r="AF36" s="43" t="str">
        <f t="shared" si="6"/>
        <v>Nvt</v>
      </c>
      <c r="AG36" s="43" t="str">
        <f t="shared" si="6"/>
        <v>Nvt</v>
      </c>
      <c r="AH36" s="43" t="str">
        <f t="shared" si="6"/>
        <v>Ja</v>
      </c>
      <c r="AI36" s="43" t="str">
        <f t="shared" si="6"/>
        <v>Ja</v>
      </c>
      <c r="AJ36" s="43" t="str">
        <f t="shared" si="6"/>
        <v>Nee</v>
      </c>
      <c r="AK36" s="43" t="str">
        <f t="shared" si="7"/>
        <v>Ja</v>
      </c>
      <c r="AL36" s="43" t="str">
        <f t="shared" si="7"/>
        <v>Ja</v>
      </c>
      <c r="AM36" s="43" t="str">
        <f t="shared" si="7"/>
        <v>Optie</v>
      </c>
      <c r="AN36" s="43" t="str">
        <f t="shared" si="7"/>
        <v>Ja</v>
      </c>
      <c r="AO36" s="43" t="str">
        <f t="shared" si="7"/>
        <v>Ja</v>
      </c>
      <c r="AP36" s="43" t="str">
        <f t="shared" si="7"/>
        <v>Nvt</v>
      </c>
      <c r="AQ36" s="43" t="str">
        <f t="shared" si="7"/>
        <v>Nvt</v>
      </c>
      <c r="AR36" s="129" t="s">
        <v>878</v>
      </c>
      <c r="AS36" s="43" t="str">
        <f t="shared" si="8"/>
        <v>Ja</v>
      </c>
      <c r="AT36" s="43" t="str">
        <f t="shared" si="8"/>
        <v>Ja</v>
      </c>
      <c r="AU36" s="43" t="str">
        <f t="shared" si="8"/>
        <v>Optie</v>
      </c>
      <c r="AV36" s="43" t="str">
        <f t="shared" si="8"/>
        <v>Ja</v>
      </c>
      <c r="AW36" s="43" t="str">
        <f t="shared" si="8"/>
        <v>Ja</v>
      </c>
      <c r="AX36" s="43" t="str">
        <f t="shared" si="8"/>
        <v>Ja</v>
      </c>
      <c r="AY36" s="43" t="str">
        <f t="shared" si="8"/>
        <v>Nee</v>
      </c>
      <c r="AZ36" s="43" t="str">
        <f t="shared" si="8"/>
        <v>Ja</v>
      </c>
      <c r="BA36" s="43" t="str">
        <f t="shared" si="8"/>
        <v>Nee</v>
      </c>
      <c r="BB36" s="43" t="str">
        <f t="shared" si="8"/>
        <v>Nee</v>
      </c>
      <c r="BC36" s="43" t="str">
        <f t="shared" si="9"/>
        <v>Ja</v>
      </c>
      <c r="BD36" s="43" t="str">
        <f t="shared" si="9"/>
        <v>Ja</v>
      </c>
      <c r="BE36" s="43" t="str">
        <f t="shared" si="9"/>
        <v>Ja</v>
      </c>
      <c r="BF36" s="43" t="str">
        <f t="shared" si="9"/>
        <v>Ja</v>
      </c>
      <c r="BG36" s="43" t="str">
        <f t="shared" si="9"/>
        <v>Ja</v>
      </c>
      <c r="BH36" s="43" t="str">
        <f t="shared" si="9"/>
        <v>Ja</v>
      </c>
      <c r="BI36" s="43" t="str">
        <f t="shared" si="9"/>
        <v>Ja</v>
      </c>
      <c r="BJ36" s="43" t="str">
        <f t="shared" si="9"/>
        <v>Optie</v>
      </c>
      <c r="BK36" s="43" t="str">
        <f t="shared" si="9"/>
        <v>Ja</v>
      </c>
      <c r="BL36" s="43" t="str">
        <f t="shared" si="9"/>
        <v>Ja</v>
      </c>
      <c r="BM36" s="43" t="str">
        <f t="shared" si="10"/>
        <v>Nee</v>
      </c>
      <c r="BN36" s="43" t="str">
        <f t="shared" si="10"/>
        <v>Ja</v>
      </c>
      <c r="BO36" s="43" t="str">
        <f t="shared" si="10"/>
        <v>Nee</v>
      </c>
      <c r="BP36" s="43" t="str">
        <f t="shared" si="10"/>
        <v>Nvt</v>
      </c>
      <c r="BQ36" s="43" t="str">
        <f t="shared" si="10"/>
        <v>Nvt</v>
      </c>
      <c r="BR36" s="43" t="str">
        <f t="shared" si="10"/>
        <v>Nvt</v>
      </c>
      <c r="BS36" s="43" t="str">
        <f t="shared" si="10"/>
        <v>Nvt</v>
      </c>
      <c r="BT36" s="43" t="str">
        <f t="shared" si="10"/>
        <v>Nvt</v>
      </c>
      <c r="BU36" s="43" t="str">
        <f t="shared" si="10"/>
        <v>Nvt</v>
      </c>
      <c r="BV36" s="43" t="str">
        <f t="shared" si="10"/>
        <v>Nvt</v>
      </c>
      <c r="BW36" s="43" t="str">
        <f t="shared" si="11"/>
        <v>Nvt</v>
      </c>
      <c r="BX36" s="43" t="str">
        <f t="shared" si="11"/>
        <v>Nvt</v>
      </c>
      <c r="BY36" s="43" t="str">
        <f t="shared" si="11"/>
        <v>Nvt</v>
      </c>
      <c r="BZ36" s="43" t="str">
        <f t="shared" si="11"/>
        <v>Nvt</v>
      </c>
      <c r="CA36" s="43" t="str">
        <f t="shared" si="11"/>
        <v>Nvt</v>
      </c>
      <c r="CB36" s="43" t="str">
        <f t="shared" si="11"/>
        <v>Nvt</v>
      </c>
      <c r="CC36" s="43" t="str">
        <f t="shared" si="11"/>
        <v>Nvt</v>
      </c>
      <c r="CD36" s="43" t="str">
        <f t="shared" si="11"/>
        <v>Nvt</v>
      </c>
      <c r="CE36" s="43" t="str">
        <f t="shared" si="11"/>
        <v>Nvt</v>
      </c>
      <c r="CF36" s="43" t="str">
        <f t="shared" si="11"/>
        <v>Nvt</v>
      </c>
      <c r="CG36" s="43" t="str">
        <f t="shared" si="12"/>
        <v>Ja</v>
      </c>
      <c r="CH36" s="43" t="str">
        <f t="shared" si="12"/>
        <v>Ja</v>
      </c>
      <c r="CI36" s="43" t="str">
        <f t="shared" si="12"/>
        <v>Ja</v>
      </c>
      <c r="CJ36" s="43" t="str">
        <f t="shared" si="12"/>
        <v>Optie</v>
      </c>
      <c r="CK36" s="43" t="str">
        <f t="shared" si="12"/>
        <v>Ja</v>
      </c>
      <c r="CL36" s="43" t="str">
        <f t="shared" si="12"/>
        <v>Ja</v>
      </c>
      <c r="CM36" s="43" t="str">
        <f t="shared" si="12"/>
        <v>Ja</v>
      </c>
      <c r="CN36" s="43" t="str">
        <f t="shared" si="12"/>
        <v>Ja</v>
      </c>
      <c r="CO36" s="43" t="str">
        <f t="shared" si="12"/>
        <v>Ja</v>
      </c>
      <c r="CP36" s="43" t="str">
        <f t="shared" si="12"/>
        <v>Optie</v>
      </c>
      <c r="CQ36" s="43" t="str">
        <f t="shared" si="13"/>
        <v>Ja</v>
      </c>
      <c r="CR36" s="43" t="str">
        <f t="shared" si="13"/>
        <v>Ja</v>
      </c>
      <c r="CS36" s="43" t="str">
        <f t="shared" si="13"/>
        <v>Ja</v>
      </c>
      <c r="CT36" s="43" t="str">
        <f t="shared" si="13"/>
        <v>Optie</v>
      </c>
      <c r="CU36" s="43" t="str">
        <f t="shared" si="13"/>
        <v>Nee</v>
      </c>
      <c r="CV36" s="43" t="str">
        <f t="shared" si="13"/>
        <v>Nvt</v>
      </c>
      <c r="CW36" s="43" t="str">
        <f t="shared" si="13"/>
        <v>Nvt</v>
      </c>
      <c r="CX36" s="43" t="str">
        <f t="shared" si="13"/>
        <v>Nvt</v>
      </c>
      <c r="CY36" s="43" t="str">
        <f t="shared" si="13"/>
        <v>Nvt</v>
      </c>
      <c r="CZ36" s="43" t="str">
        <f t="shared" si="13"/>
        <v>Ja</v>
      </c>
      <c r="DA36" s="43" t="str">
        <f t="shared" si="14"/>
        <v>Ja</v>
      </c>
      <c r="DB36" s="43" t="str">
        <f t="shared" si="14"/>
        <v>Ja</v>
      </c>
      <c r="DC36" s="43" t="str">
        <f t="shared" si="14"/>
        <v>Optie</v>
      </c>
      <c r="DD36" s="43" t="str">
        <f t="shared" si="14"/>
        <v>Ja</v>
      </c>
      <c r="DE36" s="43" t="str">
        <f t="shared" si="14"/>
        <v>Ja</v>
      </c>
      <c r="DF36" s="43" t="str">
        <f t="shared" si="14"/>
        <v>Ja</v>
      </c>
      <c r="DG36" s="43" t="str">
        <f t="shared" si="14"/>
        <v>Optie</v>
      </c>
      <c r="DH36" s="43" t="str">
        <f t="shared" si="14"/>
        <v>Ja</v>
      </c>
      <c r="DI36" s="43" t="str">
        <f t="shared" si="14"/>
        <v>Ja</v>
      </c>
      <c r="DJ36" s="43" t="str">
        <f t="shared" si="14"/>
        <v>Optie</v>
      </c>
      <c r="DK36" s="43" t="str">
        <f t="shared" si="15"/>
        <v>Ja</v>
      </c>
      <c r="DL36" s="43" t="str">
        <f t="shared" si="15"/>
        <v>Ja</v>
      </c>
      <c r="DM36" s="43" t="str">
        <f t="shared" si="15"/>
        <v>Ja</v>
      </c>
      <c r="DN36" s="43" t="str">
        <f t="shared" si="15"/>
        <v>Ja</v>
      </c>
      <c r="DO36" s="43" t="str">
        <f t="shared" si="15"/>
        <v>Ja</v>
      </c>
      <c r="DP36" s="43" t="str">
        <f t="shared" si="15"/>
        <v>Optie</v>
      </c>
      <c r="DQ36" s="43" t="str">
        <f t="shared" si="15"/>
        <v>Optie</v>
      </c>
      <c r="DR36" s="43" t="str">
        <f t="shared" si="15"/>
        <v>Optie</v>
      </c>
      <c r="DS36" s="43" t="str">
        <f t="shared" si="15"/>
        <v>Optie</v>
      </c>
      <c r="DT36" s="43" t="str">
        <f t="shared" si="15"/>
        <v>Nee</v>
      </c>
      <c r="DU36" s="43" t="str">
        <f t="shared" si="16"/>
        <v>Optie</v>
      </c>
      <c r="DV36" s="43" t="str">
        <f t="shared" si="16"/>
        <v>Ja</v>
      </c>
      <c r="DW36" s="43" t="str">
        <f t="shared" si="16"/>
        <v>Ja</v>
      </c>
      <c r="DX36" s="43" t="str">
        <f t="shared" si="16"/>
        <v>Ja</v>
      </c>
      <c r="DY36" s="43" t="str">
        <f t="shared" si="16"/>
        <v>Ja</v>
      </c>
      <c r="DZ36" s="43" t="str">
        <f t="shared" si="16"/>
        <v>Optie</v>
      </c>
      <c r="EA36" s="43" t="str">
        <f t="shared" si="16"/>
        <v>Ja</v>
      </c>
      <c r="EB36" s="43" t="str">
        <f t="shared" si="16"/>
        <v>Ja</v>
      </c>
      <c r="EC36" s="43" t="str">
        <f t="shared" si="16"/>
        <v>Ja</v>
      </c>
      <c r="ED36" s="43" t="str">
        <f t="shared" si="16"/>
        <v>Ja</v>
      </c>
      <c r="EE36" s="43" t="str">
        <f t="shared" si="16"/>
        <v>Ja</v>
      </c>
      <c r="EF36" s="43" t="str">
        <f t="shared" si="16"/>
        <v>Ja</v>
      </c>
      <c r="EG36" s="43" t="str">
        <f t="shared" si="16"/>
        <v>Ja</v>
      </c>
      <c r="EH36" s="43" t="str">
        <f t="shared" si="16"/>
        <v>Ja</v>
      </c>
      <c r="EI36" s="43" t="str">
        <f t="shared" si="16"/>
        <v>Nee</v>
      </c>
    </row>
    <row r="37" spans="1:139" x14ac:dyDescent="0.3">
      <c r="A37" s="45"/>
      <c r="B37" s="47" t="s">
        <v>564</v>
      </c>
      <c r="C37" s="47" t="s">
        <v>494</v>
      </c>
      <c r="D37" s="45" t="s">
        <v>328</v>
      </c>
      <c r="E37" s="43" t="s">
        <v>494</v>
      </c>
      <c r="F37" s="45" t="s">
        <v>432</v>
      </c>
      <c r="G37" s="43" t="s">
        <v>495</v>
      </c>
      <c r="H37" s="43" t="s">
        <v>497</v>
      </c>
      <c r="I37" s="119" t="s">
        <v>337</v>
      </c>
      <c r="J37" s="119" t="s">
        <v>827</v>
      </c>
      <c r="K37" s="119" t="s">
        <v>839</v>
      </c>
      <c r="L37" s="50">
        <v>1</v>
      </c>
      <c r="M37" s="119"/>
      <c r="N37" s="119"/>
      <c r="O37" s="119"/>
      <c r="P37" s="129" t="s">
        <v>507</v>
      </c>
      <c r="Q37" s="43" t="str">
        <f t="shared" si="5"/>
        <v>Ja</v>
      </c>
      <c r="R37" s="43" t="str">
        <f t="shared" si="5"/>
        <v>Ja</v>
      </c>
      <c r="S37" s="43" t="str">
        <f t="shared" si="5"/>
        <v>Optie</v>
      </c>
      <c r="T37" s="43" t="str">
        <f t="shared" si="5"/>
        <v>Ja</v>
      </c>
      <c r="U37" s="43" t="str">
        <f t="shared" si="5"/>
        <v>Ja</v>
      </c>
      <c r="V37" s="43" t="str">
        <f t="shared" si="5"/>
        <v>Ja</v>
      </c>
      <c r="W37" s="43" t="str">
        <f t="shared" si="5"/>
        <v>Nee</v>
      </c>
      <c r="X37" s="43" t="str">
        <f t="shared" si="5"/>
        <v>Ja</v>
      </c>
      <c r="Y37" s="43" t="str">
        <f t="shared" si="5"/>
        <v>Nee</v>
      </c>
      <c r="Z37" s="43" t="str">
        <f t="shared" si="5"/>
        <v>Nee</v>
      </c>
      <c r="AA37" s="43" t="str">
        <f t="shared" si="6"/>
        <v>Optie</v>
      </c>
      <c r="AB37" s="43" t="str">
        <f t="shared" si="6"/>
        <v>Nee</v>
      </c>
      <c r="AC37" s="43" t="str">
        <f t="shared" si="6"/>
        <v>Nvt</v>
      </c>
      <c r="AD37" s="43" t="str">
        <f t="shared" si="6"/>
        <v>Nvt</v>
      </c>
      <c r="AE37" s="43" t="str">
        <f t="shared" si="6"/>
        <v>Nvt</v>
      </c>
      <c r="AF37" s="43" t="str">
        <f t="shared" si="6"/>
        <v>Nvt</v>
      </c>
      <c r="AG37" s="43" t="str">
        <f t="shared" si="6"/>
        <v>Nvt</v>
      </c>
      <c r="AH37" s="43" t="str">
        <f t="shared" si="6"/>
        <v>Ja</v>
      </c>
      <c r="AI37" s="43" t="str">
        <f t="shared" si="6"/>
        <v>Ja</v>
      </c>
      <c r="AJ37" s="43" t="str">
        <f t="shared" si="6"/>
        <v>Nee</v>
      </c>
      <c r="AK37" s="43" t="str">
        <f t="shared" si="7"/>
        <v>Ja</v>
      </c>
      <c r="AL37" s="43" t="str">
        <f t="shared" si="7"/>
        <v>Ja</v>
      </c>
      <c r="AM37" s="43" t="str">
        <f t="shared" si="7"/>
        <v>Optie</v>
      </c>
      <c r="AN37" s="43" t="str">
        <f t="shared" si="7"/>
        <v>Ja</v>
      </c>
      <c r="AO37" s="43" t="str">
        <f t="shared" si="7"/>
        <v>Ja</v>
      </c>
      <c r="AP37" s="43" t="str">
        <f t="shared" si="7"/>
        <v>Nvt</v>
      </c>
      <c r="AQ37" s="43" t="str">
        <f t="shared" si="7"/>
        <v>Nvt</v>
      </c>
      <c r="AR37" s="129" t="s">
        <v>878</v>
      </c>
      <c r="AS37" s="43" t="str">
        <f t="shared" si="8"/>
        <v>Ja</v>
      </c>
      <c r="AT37" s="43" t="str">
        <f t="shared" si="8"/>
        <v>Ja</v>
      </c>
      <c r="AU37" s="43" t="str">
        <f t="shared" si="8"/>
        <v>Optie</v>
      </c>
      <c r="AV37" s="43" t="str">
        <f t="shared" si="8"/>
        <v>Ja</v>
      </c>
      <c r="AW37" s="43" t="str">
        <f t="shared" si="8"/>
        <v>Ja</v>
      </c>
      <c r="AX37" s="43" t="str">
        <f t="shared" si="8"/>
        <v>Ja</v>
      </c>
      <c r="AY37" s="43" t="str">
        <f t="shared" si="8"/>
        <v>Nee</v>
      </c>
      <c r="AZ37" s="43" t="str">
        <f t="shared" si="8"/>
        <v>Ja</v>
      </c>
      <c r="BA37" s="43" t="str">
        <f t="shared" si="8"/>
        <v>Nee</v>
      </c>
      <c r="BB37" s="43" t="str">
        <f t="shared" si="8"/>
        <v>Nee</v>
      </c>
      <c r="BC37" s="43" t="str">
        <f t="shared" si="9"/>
        <v>Ja</v>
      </c>
      <c r="BD37" s="43" t="str">
        <f t="shared" si="9"/>
        <v>Ja</v>
      </c>
      <c r="BE37" s="43" t="str">
        <f t="shared" si="9"/>
        <v>Ja</v>
      </c>
      <c r="BF37" s="43" t="str">
        <f t="shared" si="9"/>
        <v>Ja</v>
      </c>
      <c r="BG37" s="43" t="str">
        <f t="shared" si="9"/>
        <v>Ja</v>
      </c>
      <c r="BH37" s="43" t="str">
        <f t="shared" si="9"/>
        <v>Ja</v>
      </c>
      <c r="BI37" s="43" t="str">
        <f t="shared" si="9"/>
        <v>Ja</v>
      </c>
      <c r="BJ37" s="43" t="str">
        <f t="shared" si="9"/>
        <v>Optie</v>
      </c>
      <c r="BK37" s="43" t="str">
        <f t="shared" si="9"/>
        <v>Ja</v>
      </c>
      <c r="BL37" s="43" t="str">
        <f t="shared" si="9"/>
        <v>Ja</v>
      </c>
      <c r="BM37" s="43" t="str">
        <f t="shared" si="10"/>
        <v>Nee</v>
      </c>
      <c r="BN37" s="43" t="str">
        <f t="shared" si="10"/>
        <v>Ja</v>
      </c>
      <c r="BO37" s="43" t="str">
        <f t="shared" si="10"/>
        <v>Nee</v>
      </c>
      <c r="BP37" s="43" t="str">
        <f t="shared" si="10"/>
        <v>Nvt</v>
      </c>
      <c r="BQ37" s="43" t="str">
        <f t="shared" si="10"/>
        <v>Nvt</v>
      </c>
      <c r="BR37" s="43" t="str">
        <f t="shared" si="10"/>
        <v>Nvt</v>
      </c>
      <c r="BS37" s="43" t="str">
        <f t="shared" si="10"/>
        <v>Nvt</v>
      </c>
      <c r="BT37" s="43" t="str">
        <f t="shared" si="10"/>
        <v>Nvt</v>
      </c>
      <c r="BU37" s="43" t="str">
        <f t="shared" si="10"/>
        <v>Nvt</v>
      </c>
      <c r="BV37" s="43" t="str">
        <f t="shared" si="10"/>
        <v>Nvt</v>
      </c>
      <c r="BW37" s="43" t="str">
        <f t="shared" si="11"/>
        <v>Nvt</v>
      </c>
      <c r="BX37" s="43" t="str">
        <f t="shared" si="11"/>
        <v>Nvt</v>
      </c>
      <c r="BY37" s="43" t="str">
        <f t="shared" si="11"/>
        <v>Nvt</v>
      </c>
      <c r="BZ37" s="43" t="str">
        <f t="shared" si="11"/>
        <v>Nvt</v>
      </c>
      <c r="CA37" s="43" t="str">
        <f t="shared" si="11"/>
        <v>Nvt</v>
      </c>
      <c r="CB37" s="43" t="str">
        <f t="shared" si="11"/>
        <v>Nvt</v>
      </c>
      <c r="CC37" s="43" t="str">
        <f t="shared" si="11"/>
        <v>Nvt</v>
      </c>
      <c r="CD37" s="43" t="str">
        <f t="shared" si="11"/>
        <v>Nvt</v>
      </c>
      <c r="CE37" s="43" t="str">
        <f t="shared" si="11"/>
        <v>Nvt</v>
      </c>
      <c r="CF37" s="43" t="str">
        <f t="shared" si="11"/>
        <v>Nvt</v>
      </c>
      <c r="CG37" s="43" t="str">
        <f t="shared" si="12"/>
        <v>Ja</v>
      </c>
      <c r="CH37" s="43" t="str">
        <f t="shared" si="12"/>
        <v>Ja</v>
      </c>
      <c r="CI37" s="43" t="str">
        <f t="shared" si="12"/>
        <v>Ja</v>
      </c>
      <c r="CJ37" s="43" t="str">
        <f t="shared" si="12"/>
        <v>Optie</v>
      </c>
      <c r="CK37" s="43" t="str">
        <f t="shared" si="12"/>
        <v>Ja</v>
      </c>
      <c r="CL37" s="43" t="str">
        <f t="shared" si="12"/>
        <v>Ja</v>
      </c>
      <c r="CM37" s="43" t="str">
        <f t="shared" si="12"/>
        <v>Ja</v>
      </c>
      <c r="CN37" s="43" t="str">
        <f t="shared" si="12"/>
        <v>Ja</v>
      </c>
      <c r="CO37" s="43" t="str">
        <f t="shared" si="12"/>
        <v>Ja</v>
      </c>
      <c r="CP37" s="43" t="str">
        <f t="shared" si="12"/>
        <v>Optie</v>
      </c>
      <c r="CQ37" s="43" t="str">
        <f t="shared" si="13"/>
        <v>Ja</v>
      </c>
      <c r="CR37" s="43" t="str">
        <f t="shared" si="13"/>
        <v>Ja</v>
      </c>
      <c r="CS37" s="43" t="str">
        <f t="shared" si="13"/>
        <v>Ja</v>
      </c>
      <c r="CT37" s="43" t="str">
        <f t="shared" si="13"/>
        <v>Optie</v>
      </c>
      <c r="CU37" s="43" t="str">
        <f t="shared" si="13"/>
        <v>Nee</v>
      </c>
      <c r="CV37" s="43" t="str">
        <f t="shared" si="13"/>
        <v>Nvt</v>
      </c>
      <c r="CW37" s="43" t="str">
        <f t="shared" si="13"/>
        <v>Nvt</v>
      </c>
      <c r="CX37" s="43" t="str">
        <f t="shared" si="13"/>
        <v>Nvt</v>
      </c>
      <c r="CY37" s="43" t="str">
        <f t="shared" si="13"/>
        <v>Nvt</v>
      </c>
      <c r="CZ37" s="43" t="str">
        <f t="shared" si="13"/>
        <v>Ja</v>
      </c>
      <c r="DA37" s="43" t="str">
        <f t="shared" si="14"/>
        <v>Ja</v>
      </c>
      <c r="DB37" s="43" t="str">
        <f t="shared" si="14"/>
        <v>Ja</v>
      </c>
      <c r="DC37" s="43" t="str">
        <f t="shared" si="14"/>
        <v>Optie</v>
      </c>
      <c r="DD37" s="43" t="str">
        <f t="shared" si="14"/>
        <v>Ja</v>
      </c>
      <c r="DE37" s="43" t="str">
        <f t="shared" si="14"/>
        <v>Ja</v>
      </c>
      <c r="DF37" s="43" t="str">
        <f t="shared" si="14"/>
        <v>Ja</v>
      </c>
      <c r="DG37" s="43" t="str">
        <f t="shared" si="14"/>
        <v>Optie</v>
      </c>
      <c r="DH37" s="43" t="str">
        <f t="shared" si="14"/>
        <v>Ja</v>
      </c>
      <c r="DI37" s="43" t="str">
        <f t="shared" si="14"/>
        <v>Ja</v>
      </c>
      <c r="DJ37" s="43" t="str">
        <f t="shared" si="14"/>
        <v>Optie</v>
      </c>
      <c r="DK37" s="43" t="str">
        <f t="shared" si="15"/>
        <v>Ja</v>
      </c>
      <c r="DL37" s="43" t="str">
        <f t="shared" si="15"/>
        <v>Ja</v>
      </c>
      <c r="DM37" s="43" t="str">
        <f t="shared" si="15"/>
        <v>Ja</v>
      </c>
      <c r="DN37" s="43" t="str">
        <f t="shared" si="15"/>
        <v>Ja</v>
      </c>
      <c r="DO37" s="43" t="str">
        <f t="shared" si="15"/>
        <v>Ja</v>
      </c>
      <c r="DP37" s="43" t="str">
        <f t="shared" si="15"/>
        <v>Optie</v>
      </c>
      <c r="DQ37" s="43" t="str">
        <f t="shared" si="15"/>
        <v>Optie</v>
      </c>
      <c r="DR37" s="43" t="str">
        <f t="shared" si="15"/>
        <v>Optie</v>
      </c>
      <c r="DS37" s="43" t="str">
        <f t="shared" si="15"/>
        <v>Optie</v>
      </c>
      <c r="DT37" s="43" t="str">
        <f t="shared" si="15"/>
        <v>Nee</v>
      </c>
      <c r="DU37" s="43" t="str">
        <f t="shared" si="16"/>
        <v>Optie</v>
      </c>
      <c r="DV37" s="43" t="str">
        <f t="shared" si="16"/>
        <v>Ja</v>
      </c>
      <c r="DW37" s="43" t="str">
        <f t="shared" si="16"/>
        <v>Ja</v>
      </c>
      <c r="DX37" s="43" t="str">
        <f t="shared" si="16"/>
        <v>Ja</v>
      </c>
      <c r="DY37" s="43" t="str">
        <f t="shared" si="16"/>
        <v>Ja</v>
      </c>
      <c r="DZ37" s="43" t="str">
        <f t="shared" si="16"/>
        <v>Optie</v>
      </c>
      <c r="EA37" s="43" t="str">
        <f t="shared" si="16"/>
        <v>Ja</v>
      </c>
      <c r="EB37" s="43" t="str">
        <f t="shared" si="16"/>
        <v>Ja</v>
      </c>
      <c r="EC37" s="43" t="str">
        <f t="shared" si="16"/>
        <v>Ja</v>
      </c>
      <c r="ED37" s="43" t="str">
        <f t="shared" si="16"/>
        <v>Ja</v>
      </c>
      <c r="EE37" s="43" t="str">
        <f t="shared" si="16"/>
        <v>Ja</v>
      </c>
      <c r="EF37" s="43" t="str">
        <f t="shared" si="16"/>
        <v>Ja</v>
      </c>
      <c r="EG37" s="43" t="str">
        <f t="shared" si="16"/>
        <v>Ja</v>
      </c>
      <c r="EH37" s="43" t="str">
        <f t="shared" si="16"/>
        <v>Ja</v>
      </c>
      <c r="EI37" s="43" t="str">
        <f t="shared" si="16"/>
        <v>Nee</v>
      </c>
    </row>
    <row r="38" spans="1:139" x14ac:dyDescent="0.3">
      <c r="A38" s="45"/>
      <c r="B38" s="47" t="s">
        <v>566</v>
      </c>
      <c r="C38" s="47" t="s">
        <v>494</v>
      </c>
      <c r="D38" s="45" t="s">
        <v>328</v>
      </c>
      <c r="E38" s="43" t="s">
        <v>494</v>
      </c>
      <c r="F38" s="45" t="s">
        <v>337</v>
      </c>
      <c r="G38" s="43" t="s">
        <v>495</v>
      </c>
      <c r="H38" s="43" t="s">
        <v>497</v>
      </c>
      <c r="I38" s="119" t="s">
        <v>337</v>
      </c>
      <c r="J38" s="119" t="s">
        <v>828</v>
      </c>
      <c r="K38" s="119" t="s">
        <v>839</v>
      </c>
      <c r="L38" s="50">
        <v>4</v>
      </c>
      <c r="M38" s="119"/>
      <c r="N38" s="119"/>
      <c r="O38" s="119"/>
      <c r="P38" s="129" t="s">
        <v>507</v>
      </c>
      <c r="Q38" s="43" t="str">
        <f t="shared" si="5"/>
        <v>Ja</v>
      </c>
      <c r="R38" s="43" t="str">
        <f t="shared" si="5"/>
        <v>Ja</v>
      </c>
      <c r="S38" s="43" t="str">
        <f t="shared" si="5"/>
        <v>Optie</v>
      </c>
      <c r="T38" s="43" t="str">
        <f t="shared" si="5"/>
        <v>Ja</v>
      </c>
      <c r="U38" s="43" t="str">
        <f t="shared" si="5"/>
        <v>Ja</v>
      </c>
      <c r="V38" s="43" t="str">
        <f t="shared" si="5"/>
        <v>Ja</v>
      </c>
      <c r="W38" s="43" t="str">
        <f t="shared" si="5"/>
        <v>Nee</v>
      </c>
      <c r="X38" s="43" t="str">
        <f t="shared" si="5"/>
        <v>Ja</v>
      </c>
      <c r="Y38" s="43" t="str">
        <f t="shared" si="5"/>
        <v>Nee</v>
      </c>
      <c r="Z38" s="43" t="str">
        <f t="shared" si="5"/>
        <v>Nee</v>
      </c>
      <c r="AA38" s="43" t="str">
        <f t="shared" si="6"/>
        <v>Optie</v>
      </c>
      <c r="AB38" s="43" t="str">
        <f t="shared" si="6"/>
        <v>Nee</v>
      </c>
      <c r="AC38" s="43" t="str">
        <f t="shared" si="6"/>
        <v>Nvt</v>
      </c>
      <c r="AD38" s="43" t="str">
        <f t="shared" si="6"/>
        <v>Nvt</v>
      </c>
      <c r="AE38" s="43" t="str">
        <f t="shared" si="6"/>
        <v>Nvt</v>
      </c>
      <c r="AF38" s="43" t="str">
        <f t="shared" si="6"/>
        <v>Nvt</v>
      </c>
      <c r="AG38" s="43" t="str">
        <f t="shared" si="6"/>
        <v>Nvt</v>
      </c>
      <c r="AH38" s="43" t="str">
        <f t="shared" si="6"/>
        <v>Ja</v>
      </c>
      <c r="AI38" s="43" t="str">
        <f t="shared" si="6"/>
        <v>Ja</v>
      </c>
      <c r="AJ38" s="43" t="str">
        <f t="shared" si="6"/>
        <v>Nee</v>
      </c>
      <c r="AK38" s="43" t="str">
        <f t="shared" si="7"/>
        <v>Ja</v>
      </c>
      <c r="AL38" s="43" t="str">
        <f t="shared" si="7"/>
        <v>Ja</v>
      </c>
      <c r="AM38" s="43" t="str">
        <f t="shared" si="7"/>
        <v>Optie</v>
      </c>
      <c r="AN38" s="43" t="str">
        <f t="shared" si="7"/>
        <v>Ja</v>
      </c>
      <c r="AO38" s="43" t="str">
        <f t="shared" si="7"/>
        <v>Ja</v>
      </c>
      <c r="AP38" s="43" t="str">
        <f t="shared" si="7"/>
        <v>Nvt</v>
      </c>
      <c r="AQ38" s="43" t="str">
        <f t="shared" si="7"/>
        <v>Nvt</v>
      </c>
      <c r="AR38" s="129" t="s">
        <v>878</v>
      </c>
      <c r="AS38" s="43" t="str">
        <f t="shared" si="8"/>
        <v>Ja</v>
      </c>
      <c r="AT38" s="43" t="str">
        <f t="shared" si="8"/>
        <v>Ja</v>
      </c>
      <c r="AU38" s="43" t="str">
        <f t="shared" si="8"/>
        <v>Optie</v>
      </c>
      <c r="AV38" s="43" t="str">
        <f t="shared" si="8"/>
        <v>Ja</v>
      </c>
      <c r="AW38" s="43" t="str">
        <f t="shared" si="8"/>
        <v>Ja</v>
      </c>
      <c r="AX38" s="43" t="str">
        <f t="shared" si="8"/>
        <v>Ja</v>
      </c>
      <c r="AY38" s="43" t="str">
        <f t="shared" si="8"/>
        <v>Nee</v>
      </c>
      <c r="AZ38" s="43" t="str">
        <f t="shared" si="8"/>
        <v>Ja</v>
      </c>
      <c r="BA38" s="43" t="str">
        <f t="shared" si="8"/>
        <v>Nee</v>
      </c>
      <c r="BB38" s="43" t="str">
        <f t="shared" si="8"/>
        <v>Nee</v>
      </c>
      <c r="BC38" s="43" t="str">
        <f t="shared" si="9"/>
        <v>Ja</v>
      </c>
      <c r="BD38" s="43" t="str">
        <f t="shared" si="9"/>
        <v>Ja</v>
      </c>
      <c r="BE38" s="43" t="str">
        <f t="shared" si="9"/>
        <v>Ja</v>
      </c>
      <c r="BF38" s="43" t="str">
        <f t="shared" si="9"/>
        <v>Ja</v>
      </c>
      <c r="BG38" s="43" t="str">
        <f t="shared" si="9"/>
        <v>Ja</v>
      </c>
      <c r="BH38" s="43" t="str">
        <f t="shared" si="9"/>
        <v>Ja</v>
      </c>
      <c r="BI38" s="43" t="str">
        <f t="shared" si="9"/>
        <v>Ja</v>
      </c>
      <c r="BJ38" s="43" t="str">
        <f t="shared" si="9"/>
        <v>Optie</v>
      </c>
      <c r="BK38" s="43" t="str">
        <f t="shared" si="9"/>
        <v>Ja</v>
      </c>
      <c r="BL38" s="43" t="str">
        <f t="shared" si="9"/>
        <v>Ja</v>
      </c>
      <c r="BM38" s="43" t="str">
        <f t="shared" si="10"/>
        <v>Nee</v>
      </c>
      <c r="BN38" s="43" t="str">
        <f t="shared" si="10"/>
        <v>Ja</v>
      </c>
      <c r="BO38" s="43" t="str">
        <f t="shared" si="10"/>
        <v>Nee</v>
      </c>
      <c r="BP38" s="43" t="str">
        <f t="shared" si="10"/>
        <v>Nvt</v>
      </c>
      <c r="BQ38" s="43" t="str">
        <f t="shared" si="10"/>
        <v>Nvt</v>
      </c>
      <c r="BR38" s="43" t="str">
        <f t="shared" si="10"/>
        <v>Nvt</v>
      </c>
      <c r="BS38" s="43" t="str">
        <f t="shared" si="10"/>
        <v>Nvt</v>
      </c>
      <c r="BT38" s="43" t="str">
        <f t="shared" si="10"/>
        <v>Nvt</v>
      </c>
      <c r="BU38" s="43" t="str">
        <f t="shared" si="10"/>
        <v>Nvt</v>
      </c>
      <c r="BV38" s="43" t="str">
        <f t="shared" si="10"/>
        <v>Nvt</v>
      </c>
      <c r="BW38" s="43" t="str">
        <f t="shared" si="11"/>
        <v>Nvt</v>
      </c>
      <c r="BX38" s="43" t="str">
        <f t="shared" si="11"/>
        <v>Nvt</v>
      </c>
      <c r="BY38" s="43" t="str">
        <f t="shared" si="11"/>
        <v>Nvt</v>
      </c>
      <c r="BZ38" s="43" t="str">
        <f t="shared" si="11"/>
        <v>Nvt</v>
      </c>
      <c r="CA38" s="43" t="str">
        <f t="shared" si="11"/>
        <v>Nvt</v>
      </c>
      <c r="CB38" s="43" t="str">
        <f t="shared" si="11"/>
        <v>Nvt</v>
      </c>
      <c r="CC38" s="43" t="str">
        <f t="shared" si="11"/>
        <v>Nvt</v>
      </c>
      <c r="CD38" s="43" t="str">
        <f t="shared" si="11"/>
        <v>Nvt</v>
      </c>
      <c r="CE38" s="43" t="str">
        <f t="shared" si="11"/>
        <v>Nvt</v>
      </c>
      <c r="CF38" s="43" t="str">
        <f t="shared" si="11"/>
        <v>Nvt</v>
      </c>
      <c r="CG38" s="43" t="str">
        <f t="shared" si="12"/>
        <v>Ja</v>
      </c>
      <c r="CH38" s="43" t="str">
        <f t="shared" si="12"/>
        <v>Ja</v>
      </c>
      <c r="CI38" s="43" t="str">
        <f t="shared" si="12"/>
        <v>Ja</v>
      </c>
      <c r="CJ38" s="43" t="str">
        <f t="shared" si="12"/>
        <v>Optie</v>
      </c>
      <c r="CK38" s="43" t="str">
        <f t="shared" si="12"/>
        <v>Ja</v>
      </c>
      <c r="CL38" s="43" t="str">
        <f t="shared" si="12"/>
        <v>Ja</v>
      </c>
      <c r="CM38" s="43" t="str">
        <f t="shared" si="12"/>
        <v>Ja</v>
      </c>
      <c r="CN38" s="43" t="str">
        <f t="shared" si="12"/>
        <v>Ja</v>
      </c>
      <c r="CO38" s="43" t="str">
        <f t="shared" si="12"/>
        <v>Ja</v>
      </c>
      <c r="CP38" s="43" t="str">
        <f t="shared" si="12"/>
        <v>Optie</v>
      </c>
      <c r="CQ38" s="43" t="str">
        <f t="shared" si="13"/>
        <v>Ja</v>
      </c>
      <c r="CR38" s="43" t="str">
        <f t="shared" si="13"/>
        <v>Ja</v>
      </c>
      <c r="CS38" s="43" t="str">
        <f t="shared" si="13"/>
        <v>Ja</v>
      </c>
      <c r="CT38" s="43" t="str">
        <f t="shared" si="13"/>
        <v>Optie</v>
      </c>
      <c r="CU38" s="43" t="str">
        <f t="shared" si="13"/>
        <v>Nee</v>
      </c>
      <c r="CV38" s="43" t="str">
        <f t="shared" si="13"/>
        <v>Nvt</v>
      </c>
      <c r="CW38" s="43" t="str">
        <f t="shared" si="13"/>
        <v>Nvt</v>
      </c>
      <c r="CX38" s="43" t="str">
        <f t="shared" si="13"/>
        <v>Nvt</v>
      </c>
      <c r="CY38" s="43" t="str">
        <f t="shared" si="13"/>
        <v>Nvt</v>
      </c>
      <c r="CZ38" s="43" t="str">
        <f t="shared" si="13"/>
        <v>Ja</v>
      </c>
      <c r="DA38" s="43" t="str">
        <f t="shared" si="14"/>
        <v>Ja</v>
      </c>
      <c r="DB38" s="43" t="str">
        <f t="shared" si="14"/>
        <v>Ja</v>
      </c>
      <c r="DC38" s="43" t="str">
        <f t="shared" si="14"/>
        <v>Optie</v>
      </c>
      <c r="DD38" s="43" t="str">
        <f t="shared" si="14"/>
        <v>Ja</v>
      </c>
      <c r="DE38" s="43" t="str">
        <f t="shared" si="14"/>
        <v>Ja</v>
      </c>
      <c r="DF38" s="43" t="str">
        <f t="shared" si="14"/>
        <v>Ja</v>
      </c>
      <c r="DG38" s="43" t="str">
        <f t="shared" si="14"/>
        <v>Optie</v>
      </c>
      <c r="DH38" s="43" t="str">
        <f t="shared" si="14"/>
        <v>Ja</v>
      </c>
      <c r="DI38" s="43" t="str">
        <f t="shared" si="14"/>
        <v>Ja</v>
      </c>
      <c r="DJ38" s="43" t="str">
        <f t="shared" si="14"/>
        <v>Optie</v>
      </c>
      <c r="DK38" s="43" t="str">
        <f t="shared" si="15"/>
        <v>Ja</v>
      </c>
      <c r="DL38" s="43" t="str">
        <f t="shared" si="15"/>
        <v>Ja</v>
      </c>
      <c r="DM38" s="43" t="str">
        <f t="shared" si="15"/>
        <v>Ja</v>
      </c>
      <c r="DN38" s="43" t="str">
        <f t="shared" si="15"/>
        <v>Ja</v>
      </c>
      <c r="DO38" s="43" t="str">
        <f t="shared" si="15"/>
        <v>Ja</v>
      </c>
      <c r="DP38" s="43" t="str">
        <f t="shared" si="15"/>
        <v>Optie</v>
      </c>
      <c r="DQ38" s="43" t="str">
        <f t="shared" si="15"/>
        <v>Optie</v>
      </c>
      <c r="DR38" s="43" t="str">
        <f t="shared" si="15"/>
        <v>Optie</v>
      </c>
      <c r="DS38" s="43" t="str">
        <f t="shared" si="15"/>
        <v>Optie</v>
      </c>
      <c r="DT38" s="43" t="str">
        <f t="shared" si="15"/>
        <v>Nee</v>
      </c>
      <c r="DU38" s="43" t="str">
        <f t="shared" si="16"/>
        <v>Optie</v>
      </c>
      <c r="DV38" s="43" t="str">
        <f t="shared" si="16"/>
        <v>Ja</v>
      </c>
      <c r="DW38" s="43" t="str">
        <f t="shared" si="16"/>
        <v>Ja</v>
      </c>
      <c r="DX38" s="43" t="str">
        <f t="shared" si="16"/>
        <v>Ja</v>
      </c>
      <c r="DY38" s="43" t="str">
        <f t="shared" si="16"/>
        <v>Ja</v>
      </c>
      <c r="DZ38" s="43" t="str">
        <f t="shared" si="16"/>
        <v>Optie</v>
      </c>
      <c r="EA38" s="43" t="str">
        <f t="shared" si="16"/>
        <v>Ja</v>
      </c>
      <c r="EB38" s="43" t="str">
        <f t="shared" si="16"/>
        <v>Ja</v>
      </c>
      <c r="EC38" s="43" t="str">
        <f t="shared" si="16"/>
        <v>Ja</v>
      </c>
      <c r="ED38" s="43" t="str">
        <f t="shared" si="16"/>
        <v>Ja</v>
      </c>
      <c r="EE38" s="43" t="str">
        <f t="shared" si="16"/>
        <v>Ja</v>
      </c>
      <c r="EF38" s="43" t="str">
        <f t="shared" si="16"/>
        <v>Ja</v>
      </c>
      <c r="EG38" s="43" t="str">
        <f t="shared" si="16"/>
        <v>Ja</v>
      </c>
      <c r="EH38" s="43" t="str">
        <f t="shared" si="16"/>
        <v>Ja</v>
      </c>
      <c r="EI38" s="43" t="str">
        <f t="shared" si="16"/>
        <v>Nee</v>
      </c>
    </row>
    <row r="39" spans="1:139" x14ac:dyDescent="0.3">
      <c r="A39" s="45"/>
      <c r="B39" s="47" t="s">
        <v>567</v>
      </c>
      <c r="C39" s="47" t="s">
        <v>502</v>
      </c>
      <c r="D39" s="45" t="s">
        <v>330</v>
      </c>
      <c r="E39" s="45" t="s">
        <v>329</v>
      </c>
      <c r="F39" s="45" t="s">
        <v>433</v>
      </c>
      <c r="G39" s="43" t="s">
        <v>495</v>
      </c>
      <c r="H39" s="43" t="s">
        <v>497</v>
      </c>
      <c r="I39" s="119" t="s">
        <v>337</v>
      </c>
      <c r="J39" s="119" t="s">
        <v>829</v>
      </c>
      <c r="K39" s="119" t="s">
        <v>841</v>
      </c>
      <c r="L39" s="50">
        <v>6</v>
      </c>
      <c r="M39" s="119"/>
      <c r="N39" s="119"/>
      <c r="O39" s="119"/>
      <c r="P39" s="129" t="s">
        <v>507</v>
      </c>
      <c r="Q39" s="43" t="str">
        <f t="shared" si="5"/>
        <v>Ja</v>
      </c>
      <c r="R39" s="43" t="str">
        <f t="shared" si="5"/>
        <v>Ja</v>
      </c>
      <c r="S39" s="43" t="str">
        <f t="shared" si="5"/>
        <v>Optie</v>
      </c>
      <c r="T39" s="43" t="str">
        <f t="shared" si="5"/>
        <v>Ja</v>
      </c>
      <c r="U39" s="43" t="str">
        <f t="shared" si="5"/>
        <v>Ja</v>
      </c>
      <c r="V39" s="43" t="str">
        <f t="shared" si="5"/>
        <v>Ja</v>
      </c>
      <c r="W39" s="43" t="str">
        <f t="shared" si="5"/>
        <v>Nee</v>
      </c>
      <c r="X39" s="43" t="str">
        <f t="shared" si="5"/>
        <v>Ja</v>
      </c>
      <c r="Y39" s="43" t="str">
        <f t="shared" si="5"/>
        <v>Nee</v>
      </c>
      <c r="Z39" s="43" t="str">
        <f t="shared" si="5"/>
        <v>Nee</v>
      </c>
      <c r="AA39" s="43" t="str">
        <f t="shared" si="6"/>
        <v>Optie</v>
      </c>
      <c r="AB39" s="43" t="str">
        <f t="shared" si="6"/>
        <v>Nee</v>
      </c>
      <c r="AC39" s="43" t="str">
        <f t="shared" si="6"/>
        <v>Nvt</v>
      </c>
      <c r="AD39" s="43" t="str">
        <f t="shared" si="6"/>
        <v>Nvt</v>
      </c>
      <c r="AE39" s="43" t="str">
        <f t="shared" si="6"/>
        <v>Nvt</v>
      </c>
      <c r="AF39" s="43" t="str">
        <f t="shared" si="6"/>
        <v>Nvt</v>
      </c>
      <c r="AG39" s="43" t="str">
        <f t="shared" si="6"/>
        <v>Nvt</v>
      </c>
      <c r="AH39" s="43" t="str">
        <f t="shared" si="6"/>
        <v>Ja</v>
      </c>
      <c r="AI39" s="43" t="str">
        <f t="shared" si="6"/>
        <v>Ja</v>
      </c>
      <c r="AJ39" s="43" t="str">
        <f t="shared" si="6"/>
        <v>Nee</v>
      </c>
      <c r="AK39" s="43" t="str">
        <f t="shared" si="7"/>
        <v>Ja</v>
      </c>
      <c r="AL39" s="43" t="str">
        <f t="shared" si="7"/>
        <v>Ja</v>
      </c>
      <c r="AM39" s="43" t="str">
        <f t="shared" si="7"/>
        <v>Optie</v>
      </c>
      <c r="AN39" s="43" t="str">
        <f t="shared" si="7"/>
        <v>Ja</v>
      </c>
      <c r="AO39" s="43" t="str">
        <f t="shared" si="7"/>
        <v>Ja</v>
      </c>
      <c r="AP39" s="43" t="str">
        <f t="shared" si="7"/>
        <v>Nvt</v>
      </c>
      <c r="AQ39" s="43" t="str">
        <f t="shared" si="7"/>
        <v>Nvt</v>
      </c>
      <c r="AR39" s="129" t="s">
        <v>878</v>
      </c>
      <c r="AS39" s="43" t="str">
        <f t="shared" si="8"/>
        <v>Ja</v>
      </c>
      <c r="AT39" s="43" t="str">
        <f t="shared" si="8"/>
        <v>Ja</v>
      </c>
      <c r="AU39" s="43" t="str">
        <f t="shared" si="8"/>
        <v>Optie</v>
      </c>
      <c r="AV39" s="43" t="str">
        <f t="shared" si="8"/>
        <v>Ja</v>
      </c>
      <c r="AW39" s="43" t="str">
        <f t="shared" si="8"/>
        <v>Ja</v>
      </c>
      <c r="AX39" s="43" t="str">
        <f t="shared" si="8"/>
        <v>Ja</v>
      </c>
      <c r="AY39" s="43" t="str">
        <f t="shared" si="8"/>
        <v>Nee</v>
      </c>
      <c r="AZ39" s="43" t="str">
        <f t="shared" si="8"/>
        <v>Ja</v>
      </c>
      <c r="BA39" s="43" t="str">
        <f t="shared" si="8"/>
        <v>Nee</v>
      </c>
      <c r="BB39" s="43" t="str">
        <f t="shared" si="8"/>
        <v>Nee</v>
      </c>
      <c r="BC39" s="43" t="str">
        <f t="shared" si="9"/>
        <v>Ja</v>
      </c>
      <c r="BD39" s="43" t="str">
        <f t="shared" si="9"/>
        <v>Ja</v>
      </c>
      <c r="BE39" s="43" t="str">
        <f t="shared" si="9"/>
        <v>Ja</v>
      </c>
      <c r="BF39" s="43" t="str">
        <f t="shared" si="9"/>
        <v>Ja</v>
      </c>
      <c r="BG39" s="43" t="str">
        <f t="shared" si="9"/>
        <v>Ja</v>
      </c>
      <c r="BH39" s="43" t="str">
        <f t="shared" si="9"/>
        <v>Ja</v>
      </c>
      <c r="BI39" s="43" t="str">
        <f t="shared" si="9"/>
        <v>Ja</v>
      </c>
      <c r="BJ39" s="43" t="str">
        <f t="shared" si="9"/>
        <v>Optie</v>
      </c>
      <c r="BK39" s="43" t="str">
        <f t="shared" si="9"/>
        <v>Ja</v>
      </c>
      <c r="BL39" s="43" t="str">
        <f t="shared" si="9"/>
        <v>Ja</v>
      </c>
      <c r="BM39" s="43" t="str">
        <f t="shared" si="10"/>
        <v>Nee</v>
      </c>
      <c r="BN39" s="43" t="str">
        <f t="shared" si="10"/>
        <v>Ja</v>
      </c>
      <c r="BO39" s="43" t="str">
        <f t="shared" si="10"/>
        <v>Nee</v>
      </c>
      <c r="BP39" s="43" t="str">
        <f t="shared" si="10"/>
        <v>Nvt</v>
      </c>
      <c r="BQ39" s="43" t="str">
        <f t="shared" si="10"/>
        <v>Nvt</v>
      </c>
      <c r="BR39" s="43" t="str">
        <f t="shared" si="10"/>
        <v>Nvt</v>
      </c>
      <c r="BS39" s="43" t="str">
        <f t="shared" si="10"/>
        <v>Nvt</v>
      </c>
      <c r="BT39" s="43" t="str">
        <f t="shared" si="10"/>
        <v>Nvt</v>
      </c>
      <c r="BU39" s="43" t="str">
        <f t="shared" si="10"/>
        <v>Nvt</v>
      </c>
      <c r="BV39" s="43" t="str">
        <f t="shared" si="10"/>
        <v>Nvt</v>
      </c>
      <c r="BW39" s="43" t="str">
        <f t="shared" si="11"/>
        <v>Nvt</v>
      </c>
      <c r="BX39" s="43" t="str">
        <f t="shared" si="11"/>
        <v>Nvt</v>
      </c>
      <c r="BY39" s="43" t="str">
        <f t="shared" si="11"/>
        <v>Nvt</v>
      </c>
      <c r="BZ39" s="43" t="str">
        <f t="shared" si="11"/>
        <v>Nvt</v>
      </c>
      <c r="CA39" s="43" t="str">
        <f t="shared" si="11"/>
        <v>Nvt</v>
      </c>
      <c r="CB39" s="43" t="str">
        <f t="shared" si="11"/>
        <v>Nvt</v>
      </c>
      <c r="CC39" s="43" t="str">
        <f t="shared" si="11"/>
        <v>Nvt</v>
      </c>
      <c r="CD39" s="43" t="str">
        <f t="shared" si="11"/>
        <v>Nvt</v>
      </c>
      <c r="CE39" s="43" t="str">
        <f t="shared" si="11"/>
        <v>Nvt</v>
      </c>
      <c r="CF39" s="43" t="str">
        <f t="shared" si="11"/>
        <v>Nvt</v>
      </c>
      <c r="CG39" s="43" t="str">
        <f t="shared" si="12"/>
        <v>Ja</v>
      </c>
      <c r="CH39" s="43" t="str">
        <f t="shared" si="12"/>
        <v>Ja</v>
      </c>
      <c r="CI39" s="43" t="str">
        <f t="shared" si="12"/>
        <v>Ja</v>
      </c>
      <c r="CJ39" s="43" t="str">
        <f t="shared" si="12"/>
        <v>Optie</v>
      </c>
      <c r="CK39" s="43" t="str">
        <f t="shared" si="12"/>
        <v>Ja</v>
      </c>
      <c r="CL39" s="43" t="str">
        <f t="shared" si="12"/>
        <v>Ja</v>
      </c>
      <c r="CM39" s="43" t="str">
        <f t="shared" si="12"/>
        <v>Ja</v>
      </c>
      <c r="CN39" s="43" t="str">
        <f t="shared" si="12"/>
        <v>Ja</v>
      </c>
      <c r="CO39" s="43" t="str">
        <f t="shared" si="12"/>
        <v>Ja</v>
      </c>
      <c r="CP39" s="43" t="str">
        <f t="shared" si="12"/>
        <v>Optie</v>
      </c>
      <c r="CQ39" s="43" t="str">
        <f t="shared" si="13"/>
        <v>Ja</v>
      </c>
      <c r="CR39" s="43" t="str">
        <f t="shared" si="13"/>
        <v>Ja</v>
      </c>
      <c r="CS39" s="43" t="str">
        <f t="shared" si="13"/>
        <v>Ja</v>
      </c>
      <c r="CT39" s="43" t="str">
        <f t="shared" si="13"/>
        <v>Optie</v>
      </c>
      <c r="CU39" s="43" t="str">
        <f t="shared" si="13"/>
        <v>Nee</v>
      </c>
      <c r="CV39" s="43" t="str">
        <f t="shared" si="13"/>
        <v>Nvt</v>
      </c>
      <c r="CW39" s="43" t="str">
        <f t="shared" si="13"/>
        <v>Nvt</v>
      </c>
      <c r="CX39" s="43" t="str">
        <f t="shared" si="13"/>
        <v>Nvt</v>
      </c>
      <c r="CY39" s="43" t="str">
        <f t="shared" si="13"/>
        <v>Nvt</v>
      </c>
      <c r="CZ39" s="43" t="str">
        <f t="shared" si="13"/>
        <v>Ja</v>
      </c>
      <c r="DA39" s="43" t="str">
        <f t="shared" si="14"/>
        <v>Ja</v>
      </c>
      <c r="DB39" s="43" t="str">
        <f t="shared" si="14"/>
        <v>Ja</v>
      </c>
      <c r="DC39" s="43" t="str">
        <f t="shared" si="14"/>
        <v>Optie</v>
      </c>
      <c r="DD39" s="43" t="str">
        <f t="shared" si="14"/>
        <v>Ja</v>
      </c>
      <c r="DE39" s="43" t="str">
        <f t="shared" si="14"/>
        <v>Ja</v>
      </c>
      <c r="DF39" s="43" t="str">
        <f t="shared" si="14"/>
        <v>Ja</v>
      </c>
      <c r="DG39" s="43" t="str">
        <f t="shared" si="14"/>
        <v>Optie</v>
      </c>
      <c r="DH39" s="43" t="str">
        <f t="shared" si="14"/>
        <v>Ja</v>
      </c>
      <c r="DI39" s="43" t="str">
        <f t="shared" si="14"/>
        <v>Ja</v>
      </c>
      <c r="DJ39" s="43" t="str">
        <f t="shared" si="14"/>
        <v>Optie</v>
      </c>
      <c r="DK39" s="43" t="str">
        <f t="shared" si="15"/>
        <v>Ja</v>
      </c>
      <c r="DL39" s="43" t="str">
        <f t="shared" si="15"/>
        <v>Ja</v>
      </c>
      <c r="DM39" s="43" t="str">
        <f t="shared" si="15"/>
        <v>Ja</v>
      </c>
      <c r="DN39" s="43" t="str">
        <f t="shared" si="15"/>
        <v>Ja</v>
      </c>
      <c r="DO39" s="43" t="str">
        <f t="shared" si="15"/>
        <v>Ja</v>
      </c>
      <c r="DP39" s="43" t="str">
        <f t="shared" si="15"/>
        <v>Optie</v>
      </c>
      <c r="DQ39" s="43" t="str">
        <f t="shared" si="15"/>
        <v>Optie</v>
      </c>
      <c r="DR39" s="43" t="str">
        <f t="shared" si="15"/>
        <v>Optie</v>
      </c>
      <c r="DS39" s="43" t="str">
        <f t="shared" si="15"/>
        <v>Optie</v>
      </c>
      <c r="DT39" s="43" t="str">
        <f t="shared" si="15"/>
        <v>Nee</v>
      </c>
      <c r="DU39" s="43" t="str">
        <f t="shared" si="16"/>
        <v>Optie</v>
      </c>
      <c r="DV39" s="43" t="str">
        <f t="shared" si="16"/>
        <v>Ja</v>
      </c>
      <c r="DW39" s="43" t="str">
        <f t="shared" si="16"/>
        <v>Ja</v>
      </c>
      <c r="DX39" s="43" t="str">
        <f t="shared" si="16"/>
        <v>Ja</v>
      </c>
      <c r="DY39" s="43" t="str">
        <f t="shared" si="16"/>
        <v>Ja</v>
      </c>
      <c r="DZ39" s="43" t="str">
        <f t="shared" si="16"/>
        <v>Optie</v>
      </c>
      <c r="EA39" s="43" t="str">
        <f t="shared" si="16"/>
        <v>Ja</v>
      </c>
      <c r="EB39" s="43" t="str">
        <f t="shared" si="16"/>
        <v>Ja</v>
      </c>
      <c r="EC39" s="43" t="str">
        <f t="shared" si="16"/>
        <v>Ja</v>
      </c>
      <c r="ED39" s="43" t="str">
        <f t="shared" si="16"/>
        <v>Ja</v>
      </c>
      <c r="EE39" s="43" t="str">
        <f t="shared" si="16"/>
        <v>Ja</v>
      </c>
      <c r="EF39" s="43" t="str">
        <f t="shared" si="16"/>
        <v>Ja</v>
      </c>
      <c r="EG39" s="43" t="str">
        <f t="shared" si="16"/>
        <v>Ja</v>
      </c>
      <c r="EH39" s="43" t="str">
        <f t="shared" si="16"/>
        <v>Ja</v>
      </c>
      <c r="EI39" s="43" t="str">
        <f t="shared" si="16"/>
        <v>Nee</v>
      </c>
    </row>
    <row r="40" spans="1:139" x14ac:dyDescent="0.3">
      <c r="A40" s="45"/>
      <c r="B40" s="47" t="s">
        <v>567</v>
      </c>
      <c r="C40" s="47" t="s">
        <v>502</v>
      </c>
      <c r="D40" s="45" t="s">
        <v>330</v>
      </c>
      <c r="E40" s="45" t="s">
        <v>330</v>
      </c>
      <c r="F40" s="45" t="s">
        <v>433</v>
      </c>
      <c r="G40" s="43" t="s">
        <v>495</v>
      </c>
      <c r="H40" s="43" t="s">
        <v>497</v>
      </c>
      <c r="I40" s="119" t="s">
        <v>337</v>
      </c>
      <c r="J40" s="119" t="s">
        <v>831</v>
      </c>
      <c r="K40" s="119" t="s">
        <v>842</v>
      </c>
      <c r="L40" s="50">
        <v>14</v>
      </c>
      <c r="M40" s="119"/>
      <c r="N40" s="119"/>
      <c r="O40" s="119"/>
      <c r="P40" s="129" t="s">
        <v>507</v>
      </c>
      <c r="Q40" s="43" t="str">
        <f t="shared" si="5"/>
        <v>Ja</v>
      </c>
      <c r="R40" s="43" t="str">
        <f t="shared" si="5"/>
        <v>Ja</v>
      </c>
      <c r="S40" s="43" t="str">
        <f t="shared" si="5"/>
        <v>Optie</v>
      </c>
      <c r="T40" s="43" t="str">
        <f t="shared" si="5"/>
        <v>Ja</v>
      </c>
      <c r="U40" s="43" t="str">
        <f t="shared" si="5"/>
        <v>Ja</v>
      </c>
      <c r="V40" s="43" t="str">
        <f t="shared" si="5"/>
        <v>Ja</v>
      </c>
      <c r="W40" s="43" t="str">
        <f t="shared" si="5"/>
        <v>Nee</v>
      </c>
      <c r="X40" s="43" t="str">
        <f t="shared" si="5"/>
        <v>Ja</v>
      </c>
      <c r="Y40" s="43" t="str">
        <f t="shared" si="5"/>
        <v>Nee</v>
      </c>
      <c r="Z40" s="43" t="str">
        <f t="shared" si="5"/>
        <v>Nee</v>
      </c>
      <c r="AA40" s="43" t="str">
        <f t="shared" si="6"/>
        <v>Optie</v>
      </c>
      <c r="AB40" s="43" t="str">
        <f t="shared" si="6"/>
        <v>Nee</v>
      </c>
      <c r="AC40" s="43" t="str">
        <f t="shared" si="6"/>
        <v>Nvt</v>
      </c>
      <c r="AD40" s="43" t="str">
        <f t="shared" si="6"/>
        <v>Nvt</v>
      </c>
      <c r="AE40" s="43" t="str">
        <f t="shared" si="6"/>
        <v>Nvt</v>
      </c>
      <c r="AF40" s="43" t="str">
        <f t="shared" si="6"/>
        <v>Nvt</v>
      </c>
      <c r="AG40" s="43" t="str">
        <f t="shared" si="6"/>
        <v>Nvt</v>
      </c>
      <c r="AH40" s="43" t="str">
        <f t="shared" si="6"/>
        <v>Ja</v>
      </c>
      <c r="AI40" s="43" t="str">
        <f t="shared" si="6"/>
        <v>Ja</v>
      </c>
      <c r="AJ40" s="43" t="str">
        <f t="shared" si="6"/>
        <v>Nee</v>
      </c>
      <c r="AK40" s="43" t="str">
        <f t="shared" si="7"/>
        <v>Ja</v>
      </c>
      <c r="AL40" s="43" t="str">
        <f t="shared" si="7"/>
        <v>Ja</v>
      </c>
      <c r="AM40" s="43" t="str">
        <f t="shared" si="7"/>
        <v>Optie</v>
      </c>
      <c r="AN40" s="43" t="str">
        <f t="shared" si="7"/>
        <v>Ja</v>
      </c>
      <c r="AO40" s="43" t="str">
        <f t="shared" si="7"/>
        <v>Ja</v>
      </c>
      <c r="AP40" s="43" t="str">
        <f t="shared" si="7"/>
        <v>Nvt</v>
      </c>
      <c r="AQ40" s="43" t="str">
        <f t="shared" si="7"/>
        <v>Nvt</v>
      </c>
      <c r="AR40" s="129" t="s">
        <v>878</v>
      </c>
      <c r="AS40" s="43" t="str">
        <f t="shared" si="8"/>
        <v>Ja</v>
      </c>
      <c r="AT40" s="43" t="str">
        <f t="shared" si="8"/>
        <v>Ja</v>
      </c>
      <c r="AU40" s="43" t="str">
        <f t="shared" si="8"/>
        <v>Optie</v>
      </c>
      <c r="AV40" s="43" t="str">
        <f t="shared" si="8"/>
        <v>Ja</v>
      </c>
      <c r="AW40" s="43" t="str">
        <f t="shared" si="8"/>
        <v>Ja</v>
      </c>
      <c r="AX40" s="43" t="str">
        <f t="shared" si="8"/>
        <v>Ja</v>
      </c>
      <c r="AY40" s="43" t="str">
        <f t="shared" si="8"/>
        <v>Nee</v>
      </c>
      <c r="AZ40" s="43" t="str">
        <f t="shared" si="8"/>
        <v>Ja</v>
      </c>
      <c r="BA40" s="43" t="str">
        <f t="shared" si="8"/>
        <v>Nee</v>
      </c>
      <c r="BB40" s="43" t="str">
        <f t="shared" si="8"/>
        <v>Nee</v>
      </c>
      <c r="BC40" s="43" t="str">
        <f t="shared" si="9"/>
        <v>Ja</v>
      </c>
      <c r="BD40" s="43" t="str">
        <f t="shared" si="9"/>
        <v>Ja</v>
      </c>
      <c r="BE40" s="43" t="str">
        <f t="shared" si="9"/>
        <v>Ja</v>
      </c>
      <c r="BF40" s="43" t="str">
        <f t="shared" si="9"/>
        <v>Ja</v>
      </c>
      <c r="BG40" s="43" t="str">
        <f t="shared" si="9"/>
        <v>Ja</v>
      </c>
      <c r="BH40" s="43" t="str">
        <f t="shared" si="9"/>
        <v>Ja</v>
      </c>
      <c r="BI40" s="43" t="str">
        <f t="shared" si="9"/>
        <v>Ja</v>
      </c>
      <c r="BJ40" s="43" t="str">
        <f t="shared" si="9"/>
        <v>Optie</v>
      </c>
      <c r="BK40" s="43" t="str">
        <f t="shared" si="9"/>
        <v>Ja</v>
      </c>
      <c r="BL40" s="43" t="str">
        <f t="shared" si="9"/>
        <v>Ja</v>
      </c>
      <c r="BM40" s="43" t="str">
        <f t="shared" si="10"/>
        <v>Nee</v>
      </c>
      <c r="BN40" s="43" t="str">
        <f t="shared" si="10"/>
        <v>Ja</v>
      </c>
      <c r="BO40" s="43" t="str">
        <f t="shared" si="10"/>
        <v>Nee</v>
      </c>
      <c r="BP40" s="43" t="str">
        <f t="shared" si="10"/>
        <v>Nvt</v>
      </c>
      <c r="BQ40" s="43" t="str">
        <f t="shared" si="10"/>
        <v>Nvt</v>
      </c>
      <c r="BR40" s="43" t="str">
        <f t="shared" si="10"/>
        <v>Nvt</v>
      </c>
      <c r="BS40" s="43" t="str">
        <f t="shared" si="10"/>
        <v>Nvt</v>
      </c>
      <c r="BT40" s="43" t="str">
        <f t="shared" si="10"/>
        <v>Nvt</v>
      </c>
      <c r="BU40" s="43" t="str">
        <f t="shared" si="10"/>
        <v>Nvt</v>
      </c>
      <c r="BV40" s="43" t="str">
        <f t="shared" si="10"/>
        <v>Nvt</v>
      </c>
      <c r="BW40" s="43" t="str">
        <f t="shared" si="11"/>
        <v>Nvt</v>
      </c>
      <c r="BX40" s="43" t="str">
        <f t="shared" si="11"/>
        <v>Nvt</v>
      </c>
      <c r="BY40" s="43" t="str">
        <f t="shared" si="11"/>
        <v>Nvt</v>
      </c>
      <c r="BZ40" s="43" t="str">
        <f t="shared" si="11"/>
        <v>Nvt</v>
      </c>
      <c r="CA40" s="43" t="str">
        <f t="shared" si="11"/>
        <v>Nvt</v>
      </c>
      <c r="CB40" s="43" t="str">
        <f t="shared" si="11"/>
        <v>Nvt</v>
      </c>
      <c r="CC40" s="43" t="str">
        <f t="shared" si="11"/>
        <v>Nvt</v>
      </c>
      <c r="CD40" s="43" t="str">
        <f t="shared" si="11"/>
        <v>Nvt</v>
      </c>
      <c r="CE40" s="43" t="str">
        <f t="shared" si="11"/>
        <v>Nvt</v>
      </c>
      <c r="CF40" s="43" t="str">
        <f t="shared" si="11"/>
        <v>Nvt</v>
      </c>
      <c r="CG40" s="43" t="str">
        <f t="shared" si="12"/>
        <v>Ja</v>
      </c>
      <c r="CH40" s="43" t="str">
        <f t="shared" si="12"/>
        <v>Ja</v>
      </c>
      <c r="CI40" s="43" t="str">
        <f t="shared" si="12"/>
        <v>Ja</v>
      </c>
      <c r="CJ40" s="43" t="str">
        <f t="shared" si="12"/>
        <v>Optie</v>
      </c>
      <c r="CK40" s="43" t="str">
        <f t="shared" si="12"/>
        <v>Ja</v>
      </c>
      <c r="CL40" s="43" t="str">
        <f t="shared" si="12"/>
        <v>Ja</v>
      </c>
      <c r="CM40" s="43" t="str">
        <f t="shared" si="12"/>
        <v>Ja</v>
      </c>
      <c r="CN40" s="43" t="str">
        <f t="shared" si="12"/>
        <v>Ja</v>
      </c>
      <c r="CO40" s="43" t="str">
        <f t="shared" si="12"/>
        <v>Ja</v>
      </c>
      <c r="CP40" s="43" t="str">
        <f t="shared" si="12"/>
        <v>Optie</v>
      </c>
      <c r="CQ40" s="43" t="str">
        <f t="shared" si="13"/>
        <v>Ja</v>
      </c>
      <c r="CR40" s="43" t="str">
        <f t="shared" si="13"/>
        <v>Ja</v>
      </c>
      <c r="CS40" s="43" t="str">
        <f t="shared" si="13"/>
        <v>Ja</v>
      </c>
      <c r="CT40" s="43" t="str">
        <f t="shared" si="13"/>
        <v>Optie</v>
      </c>
      <c r="CU40" s="43" t="str">
        <f t="shared" si="13"/>
        <v>Nee</v>
      </c>
      <c r="CV40" s="43" t="str">
        <f t="shared" si="13"/>
        <v>Nvt</v>
      </c>
      <c r="CW40" s="43" t="str">
        <f t="shared" si="13"/>
        <v>Nvt</v>
      </c>
      <c r="CX40" s="43" t="str">
        <f t="shared" si="13"/>
        <v>Nvt</v>
      </c>
      <c r="CY40" s="43" t="str">
        <f t="shared" si="13"/>
        <v>Nvt</v>
      </c>
      <c r="CZ40" s="43" t="str">
        <f t="shared" si="13"/>
        <v>Ja</v>
      </c>
      <c r="DA40" s="43" t="str">
        <f t="shared" si="14"/>
        <v>Ja</v>
      </c>
      <c r="DB40" s="43" t="str">
        <f t="shared" si="14"/>
        <v>Ja</v>
      </c>
      <c r="DC40" s="43" t="str">
        <f t="shared" si="14"/>
        <v>Optie</v>
      </c>
      <c r="DD40" s="43" t="str">
        <f t="shared" si="14"/>
        <v>Ja</v>
      </c>
      <c r="DE40" s="43" t="str">
        <f t="shared" si="14"/>
        <v>Ja</v>
      </c>
      <c r="DF40" s="43" t="str">
        <f t="shared" si="14"/>
        <v>Ja</v>
      </c>
      <c r="DG40" s="43" t="str">
        <f t="shared" si="14"/>
        <v>Optie</v>
      </c>
      <c r="DH40" s="43" t="str">
        <f t="shared" si="14"/>
        <v>Ja</v>
      </c>
      <c r="DI40" s="43" t="str">
        <f t="shared" si="14"/>
        <v>Ja</v>
      </c>
      <c r="DJ40" s="43" t="str">
        <f t="shared" si="14"/>
        <v>Optie</v>
      </c>
      <c r="DK40" s="43" t="str">
        <f t="shared" si="15"/>
        <v>Ja</v>
      </c>
      <c r="DL40" s="43" t="str">
        <f t="shared" si="15"/>
        <v>Ja</v>
      </c>
      <c r="DM40" s="43" t="str">
        <f t="shared" si="15"/>
        <v>Ja</v>
      </c>
      <c r="DN40" s="43" t="str">
        <f t="shared" si="15"/>
        <v>Ja</v>
      </c>
      <c r="DO40" s="43" t="str">
        <f t="shared" si="15"/>
        <v>Ja</v>
      </c>
      <c r="DP40" s="43" t="str">
        <f t="shared" si="15"/>
        <v>Optie</v>
      </c>
      <c r="DQ40" s="43" t="str">
        <f t="shared" si="15"/>
        <v>Optie</v>
      </c>
      <c r="DR40" s="43" t="str">
        <f t="shared" si="15"/>
        <v>Optie</v>
      </c>
      <c r="DS40" s="43" t="str">
        <f t="shared" si="15"/>
        <v>Optie</v>
      </c>
      <c r="DT40" s="43" t="str">
        <f t="shared" si="15"/>
        <v>Nee</v>
      </c>
      <c r="DU40" s="43" t="str">
        <f t="shared" si="16"/>
        <v>Optie</v>
      </c>
      <c r="DV40" s="43" t="str">
        <f t="shared" si="16"/>
        <v>Ja</v>
      </c>
      <c r="DW40" s="43" t="str">
        <f t="shared" si="16"/>
        <v>Ja</v>
      </c>
      <c r="DX40" s="43" t="str">
        <f t="shared" si="16"/>
        <v>Ja</v>
      </c>
      <c r="DY40" s="43" t="str">
        <f t="shared" si="16"/>
        <v>Ja</v>
      </c>
      <c r="DZ40" s="43" t="str">
        <f t="shared" si="16"/>
        <v>Optie</v>
      </c>
      <c r="EA40" s="43" t="str">
        <f t="shared" si="16"/>
        <v>Ja</v>
      </c>
      <c r="EB40" s="43" t="str">
        <f t="shared" si="16"/>
        <v>Ja</v>
      </c>
      <c r="EC40" s="43" t="str">
        <f t="shared" si="16"/>
        <v>Ja</v>
      </c>
      <c r="ED40" s="43" t="str">
        <f t="shared" si="16"/>
        <v>Ja</v>
      </c>
      <c r="EE40" s="43" t="str">
        <f t="shared" si="16"/>
        <v>Ja</v>
      </c>
      <c r="EF40" s="43" t="str">
        <f t="shared" si="16"/>
        <v>Ja</v>
      </c>
      <c r="EG40" s="43" t="str">
        <f t="shared" si="16"/>
        <v>Ja</v>
      </c>
      <c r="EH40" s="43" t="str">
        <f t="shared" si="16"/>
        <v>Ja</v>
      </c>
      <c r="EI40" s="43" t="str">
        <f t="shared" si="16"/>
        <v>Nee</v>
      </c>
    </row>
    <row r="41" spans="1:139" x14ac:dyDescent="0.3">
      <c r="A41" s="45"/>
      <c r="B41" s="47" t="s">
        <v>567</v>
      </c>
      <c r="C41" s="47" t="s">
        <v>502</v>
      </c>
      <c r="D41" s="45" t="s">
        <v>330</v>
      </c>
      <c r="E41" s="45" t="s">
        <v>337</v>
      </c>
      <c r="F41" s="45" t="s">
        <v>433</v>
      </c>
      <c r="G41" s="43" t="s">
        <v>495</v>
      </c>
      <c r="H41" s="43" t="s">
        <v>497</v>
      </c>
      <c r="I41" s="119" t="s">
        <v>337</v>
      </c>
      <c r="J41" s="119" t="s">
        <v>833</v>
      </c>
      <c r="K41" s="119" t="s">
        <v>843</v>
      </c>
      <c r="L41" s="50">
        <v>22</v>
      </c>
      <c r="M41" s="119"/>
      <c r="N41" s="119"/>
      <c r="O41" s="119"/>
      <c r="P41" s="129" t="s">
        <v>507</v>
      </c>
      <c r="Q41" s="43" t="str">
        <f t="shared" si="5"/>
        <v>Ja</v>
      </c>
      <c r="R41" s="43" t="str">
        <f t="shared" si="5"/>
        <v>Ja</v>
      </c>
      <c r="S41" s="43" t="str">
        <f t="shared" si="5"/>
        <v>Optie</v>
      </c>
      <c r="T41" s="43" t="str">
        <f t="shared" si="5"/>
        <v>Ja</v>
      </c>
      <c r="U41" s="43" t="str">
        <f t="shared" si="5"/>
        <v>Ja</v>
      </c>
      <c r="V41" s="43" t="str">
        <f t="shared" si="5"/>
        <v>Ja</v>
      </c>
      <c r="W41" s="43" t="str">
        <f t="shared" si="5"/>
        <v>Nee</v>
      </c>
      <c r="X41" s="43" t="str">
        <f t="shared" si="5"/>
        <v>Ja</v>
      </c>
      <c r="Y41" s="43" t="str">
        <f t="shared" si="5"/>
        <v>Nee</v>
      </c>
      <c r="Z41" s="43" t="str">
        <f t="shared" si="5"/>
        <v>Nee</v>
      </c>
      <c r="AA41" s="43" t="str">
        <f t="shared" si="6"/>
        <v>Optie</v>
      </c>
      <c r="AB41" s="43" t="str">
        <f t="shared" si="6"/>
        <v>Nee</v>
      </c>
      <c r="AC41" s="43" t="str">
        <f t="shared" si="6"/>
        <v>Nvt</v>
      </c>
      <c r="AD41" s="43" t="str">
        <f t="shared" si="6"/>
        <v>Nvt</v>
      </c>
      <c r="AE41" s="43" t="str">
        <f t="shared" si="6"/>
        <v>Nvt</v>
      </c>
      <c r="AF41" s="43" t="str">
        <f t="shared" si="6"/>
        <v>Nvt</v>
      </c>
      <c r="AG41" s="43" t="str">
        <f t="shared" si="6"/>
        <v>Nvt</v>
      </c>
      <c r="AH41" s="43" t="str">
        <f t="shared" si="6"/>
        <v>Ja</v>
      </c>
      <c r="AI41" s="43" t="str">
        <f t="shared" si="6"/>
        <v>Ja</v>
      </c>
      <c r="AJ41" s="43" t="str">
        <f t="shared" si="6"/>
        <v>Nee</v>
      </c>
      <c r="AK41" s="43" t="str">
        <f t="shared" si="7"/>
        <v>Ja</v>
      </c>
      <c r="AL41" s="43" t="str">
        <f t="shared" si="7"/>
        <v>Ja</v>
      </c>
      <c r="AM41" s="43" t="str">
        <f t="shared" si="7"/>
        <v>Optie</v>
      </c>
      <c r="AN41" s="43" t="str">
        <f t="shared" si="7"/>
        <v>Ja</v>
      </c>
      <c r="AO41" s="43" t="str">
        <f t="shared" si="7"/>
        <v>Ja</v>
      </c>
      <c r="AP41" s="43" t="str">
        <f t="shared" si="7"/>
        <v>Nvt</v>
      </c>
      <c r="AQ41" s="43" t="str">
        <f t="shared" si="7"/>
        <v>Nvt</v>
      </c>
      <c r="AR41" s="129" t="s">
        <v>878</v>
      </c>
      <c r="AS41" s="43" t="str">
        <f t="shared" si="8"/>
        <v>Ja</v>
      </c>
      <c r="AT41" s="43" t="str">
        <f t="shared" si="8"/>
        <v>Ja</v>
      </c>
      <c r="AU41" s="43" t="str">
        <f t="shared" si="8"/>
        <v>Optie</v>
      </c>
      <c r="AV41" s="43" t="str">
        <f t="shared" si="8"/>
        <v>Ja</v>
      </c>
      <c r="AW41" s="43" t="str">
        <f t="shared" si="8"/>
        <v>Ja</v>
      </c>
      <c r="AX41" s="43" t="str">
        <f t="shared" si="8"/>
        <v>Ja</v>
      </c>
      <c r="AY41" s="43" t="str">
        <f t="shared" si="8"/>
        <v>Nee</v>
      </c>
      <c r="AZ41" s="43" t="str">
        <f t="shared" si="8"/>
        <v>Ja</v>
      </c>
      <c r="BA41" s="43" t="str">
        <f t="shared" si="8"/>
        <v>Nee</v>
      </c>
      <c r="BB41" s="43" t="str">
        <f t="shared" si="8"/>
        <v>Nee</v>
      </c>
      <c r="BC41" s="43" t="str">
        <f t="shared" si="9"/>
        <v>Ja</v>
      </c>
      <c r="BD41" s="43" t="str">
        <f t="shared" si="9"/>
        <v>Ja</v>
      </c>
      <c r="BE41" s="43" t="str">
        <f t="shared" si="9"/>
        <v>Ja</v>
      </c>
      <c r="BF41" s="43" t="str">
        <f t="shared" si="9"/>
        <v>Ja</v>
      </c>
      <c r="BG41" s="43" t="str">
        <f t="shared" si="9"/>
        <v>Ja</v>
      </c>
      <c r="BH41" s="43" t="str">
        <f t="shared" si="9"/>
        <v>Ja</v>
      </c>
      <c r="BI41" s="43" t="str">
        <f t="shared" si="9"/>
        <v>Ja</v>
      </c>
      <c r="BJ41" s="43" t="str">
        <f t="shared" si="9"/>
        <v>Optie</v>
      </c>
      <c r="BK41" s="43" t="str">
        <f t="shared" si="9"/>
        <v>Ja</v>
      </c>
      <c r="BL41" s="43" t="str">
        <f t="shared" si="9"/>
        <v>Ja</v>
      </c>
      <c r="BM41" s="43" t="str">
        <f t="shared" si="10"/>
        <v>Nee</v>
      </c>
      <c r="BN41" s="43" t="str">
        <f t="shared" si="10"/>
        <v>Ja</v>
      </c>
      <c r="BO41" s="43" t="str">
        <f t="shared" si="10"/>
        <v>Nee</v>
      </c>
      <c r="BP41" s="43" t="str">
        <f t="shared" si="10"/>
        <v>Nvt</v>
      </c>
      <c r="BQ41" s="43" t="str">
        <f t="shared" si="10"/>
        <v>Nvt</v>
      </c>
      <c r="BR41" s="43" t="str">
        <f t="shared" si="10"/>
        <v>Nvt</v>
      </c>
      <c r="BS41" s="43" t="str">
        <f t="shared" si="10"/>
        <v>Nvt</v>
      </c>
      <c r="BT41" s="43" t="str">
        <f t="shared" si="10"/>
        <v>Nvt</v>
      </c>
      <c r="BU41" s="43" t="str">
        <f t="shared" si="10"/>
        <v>Nvt</v>
      </c>
      <c r="BV41" s="43" t="str">
        <f t="shared" si="10"/>
        <v>Nvt</v>
      </c>
      <c r="BW41" s="43" t="str">
        <f t="shared" si="11"/>
        <v>Nvt</v>
      </c>
      <c r="BX41" s="43" t="str">
        <f t="shared" si="11"/>
        <v>Nvt</v>
      </c>
      <c r="BY41" s="43" t="str">
        <f t="shared" si="11"/>
        <v>Nvt</v>
      </c>
      <c r="BZ41" s="43" t="str">
        <f t="shared" si="11"/>
        <v>Nvt</v>
      </c>
      <c r="CA41" s="43" t="str">
        <f t="shared" si="11"/>
        <v>Nvt</v>
      </c>
      <c r="CB41" s="43" t="str">
        <f t="shared" si="11"/>
        <v>Nvt</v>
      </c>
      <c r="CC41" s="43" t="str">
        <f t="shared" si="11"/>
        <v>Nvt</v>
      </c>
      <c r="CD41" s="43" t="str">
        <f t="shared" si="11"/>
        <v>Nvt</v>
      </c>
      <c r="CE41" s="43" t="str">
        <f t="shared" si="11"/>
        <v>Nvt</v>
      </c>
      <c r="CF41" s="43" t="str">
        <f t="shared" si="11"/>
        <v>Nvt</v>
      </c>
      <c r="CG41" s="43" t="str">
        <f t="shared" si="12"/>
        <v>Ja</v>
      </c>
      <c r="CH41" s="43" t="str">
        <f t="shared" si="12"/>
        <v>Ja</v>
      </c>
      <c r="CI41" s="43" t="str">
        <f t="shared" si="12"/>
        <v>Ja</v>
      </c>
      <c r="CJ41" s="43" t="str">
        <f t="shared" si="12"/>
        <v>Optie</v>
      </c>
      <c r="CK41" s="43" t="str">
        <f t="shared" si="12"/>
        <v>Ja</v>
      </c>
      <c r="CL41" s="43" t="str">
        <f t="shared" si="12"/>
        <v>Ja</v>
      </c>
      <c r="CM41" s="43" t="str">
        <f t="shared" si="12"/>
        <v>Ja</v>
      </c>
      <c r="CN41" s="43" t="str">
        <f t="shared" si="12"/>
        <v>Ja</v>
      </c>
      <c r="CO41" s="43" t="str">
        <f t="shared" si="12"/>
        <v>Ja</v>
      </c>
      <c r="CP41" s="43" t="str">
        <f t="shared" si="12"/>
        <v>Optie</v>
      </c>
      <c r="CQ41" s="43" t="str">
        <f t="shared" si="13"/>
        <v>Ja</v>
      </c>
      <c r="CR41" s="43" t="str">
        <f t="shared" si="13"/>
        <v>Ja</v>
      </c>
      <c r="CS41" s="43" t="str">
        <f t="shared" si="13"/>
        <v>Ja</v>
      </c>
      <c r="CT41" s="43" t="str">
        <f t="shared" si="13"/>
        <v>Optie</v>
      </c>
      <c r="CU41" s="43" t="str">
        <f t="shared" si="13"/>
        <v>Nee</v>
      </c>
      <c r="CV41" s="43" t="str">
        <f t="shared" si="13"/>
        <v>Nvt</v>
      </c>
      <c r="CW41" s="43" t="str">
        <f t="shared" si="13"/>
        <v>Nvt</v>
      </c>
      <c r="CX41" s="43" t="str">
        <f t="shared" si="13"/>
        <v>Nvt</v>
      </c>
      <c r="CY41" s="43" t="str">
        <f t="shared" si="13"/>
        <v>Nvt</v>
      </c>
      <c r="CZ41" s="43" t="str">
        <f t="shared" si="13"/>
        <v>Ja</v>
      </c>
      <c r="DA41" s="43" t="str">
        <f t="shared" si="14"/>
        <v>Ja</v>
      </c>
      <c r="DB41" s="43" t="str">
        <f t="shared" si="14"/>
        <v>Ja</v>
      </c>
      <c r="DC41" s="43" t="str">
        <f t="shared" si="14"/>
        <v>Optie</v>
      </c>
      <c r="DD41" s="43" t="str">
        <f t="shared" si="14"/>
        <v>Ja</v>
      </c>
      <c r="DE41" s="43" t="str">
        <f t="shared" si="14"/>
        <v>Ja</v>
      </c>
      <c r="DF41" s="43" t="str">
        <f t="shared" si="14"/>
        <v>Ja</v>
      </c>
      <c r="DG41" s="43" t="str">
        <f t="shared" si="14"/>
        <v>Optie</v>
      </c>
      <c r="DH41" s="43" t="str">
        <f t="shared" si="14"/>
        <v>Ja</v>
      </c>
      <c r="DI41" s="43" t="str">
        <f t="shared" si="14"/>
        <v>Ja</v>
      </c>
      <c r="DJ41" s="43" t="str">
        <f t="shared" si="14"/>
        <v>Optie</v>
      </c>
      <c r="DK41" s="43" t="str">
        <f t="shared" si="15"/>
        <v>Ja</v>
      </c>
      <c r="DL41" s="43" t="str">
        <f t="shared" si="15"/>
        <v>Ja</v>
      </c>
      <c r="DM41" s="43" t="str">
        <f t="shared" si="15"/>
        <v>Ja</v>
      </c>
      <c r="DN41" s="43" t="str">
        <f t="shared" si="15"/>
        <v>Ja</v>
      </c>
      <c r="DO41" s="43" t="str">
        <f t="shared" si="15"/>
        <v>Ja</v>
      </c>
      <c r="DP41" s="43" t="str">
        <f t="shared" si="15"/>
        <v>Optie</v>
      </c>
      <c r="DQ41" s="43" t="str">
        <f t="shared" si="15"/>
        <v>Optie</v>
      </c>
      <c r="DR41" s="43" t="str">
        <f t="shared" si="15"/>
        <v>Optie</v>
      </c>
      <c r="DS41" s="43" t="str">
        <f t="shared" si="15"/>
        <v>Optie</v>
      </c>
      <c r="DT41" s="43" t="str">
        <f t="shared" si="15"/>
        <v>Nee</v>
      </c>
      <c r="DU41" s="43" t="str">
        <f t="shared" si="16"/>
        <v>Optie</v>
      </c>
      <c r="DV41" s="43" t="str">
        <f t="shared" si="16"/>
        <v>Ja</v>
      </c>
      <c r="DW41" s="43" t="str">
        <f t="shared" si="16"/>
        <v>Ja</v>
      </c>
      <c r="DX41" s="43" t="str">
        <f t="shared" si="16"/>
        <v>Ja</v>
      </c>
      <c r="DY41" s="43" t="str">
        <f t="shared" si="16"/>
        <v>Ja</v>
      </c>
      <c r="DZ41" s="43" t="str">
        <f t="shared" si="16"/>
        <v>Optie</v>
      </c>
      <c r="EA41" s="43" t="str">
        <f t="shared" si="16"/>
        <v>Ja</v>
      </c>
      <c r="EB41" s="43" t="str">
        <f t="shared" si="16"/>
        <v>Ja</v>
      </c>
      <c r="EC41" s="43" t="str">
        <f t="shared" si="16"/>
        <v>Ja</v>
      </c>
      <c r="ED41" s="43" t="str">
        <f t="shared" si="16"/>
        <v>Ja</v>
      </c>
      <c r="EE41" s="43" t="str">
        <f t="shared" si="16"/>
        <v>Ja</v>
      </c>
      <c r="EF41" s="43" t="str">
        <f t="shared" si="16"/>
        <v>Ja</v>
      </c>
      <c r="EG41" s="43" t="str">
        <f t="shared" si="16"/>
        <v>Ja</v>
      </c>
      <c r="EH41" s="43" t="str">
        <f t="shared" si="16"/>
        <v>Ja</v>
      </c>
      <c r="EI41" s="43" t="str">
        <f t="shared" si="16"/>
        <v>Nee</v>
      </c>
    </row>
    <row r="42" spans="1:139" x14ac:dyDescent="0.3">
      <c r="A42" s="45"/>
      <c r="B42" s="47" t="s">
        <v>568</v>
      </c>
      <c r="C42" s="47" t="s">
        <v>502</v>
      </c>
      <c r="D42" s="45" t="s">
        <v>330</v>
      </c>
      <c r="E42" s="45" t="s">
        <v>329</v>
      </c>
      <c r="F42" s="45" t="s">
        <v>337</v>
      </c>
      <c r="G42" s="43" t="s">
        <v>495</v>
      </c>
      <c r="H42" s="43" t="s">
        <v>497</v>
      </c>
      <c r="I42" s="119" t="s">
        <v>337</v>
      </c>
      <c r="J42" s="119" t="s">
        <v>830</v>
      </c>
      <c r="K42" s="119" t="s">
        <v>841</v>
      </c>
      <c r="L42" s="50">
        <v>10</v>
      </c>
      <c r="M42" s="119"/>
      <c r="N42" s="119"/>
      <c r="O42" s="119"/>
      <c r="P42" s="129" t="s">
        <v>507</v>
      </c>
      <c r="Q42" s="43" t="str">
        <f t="shared" si="5"/>
        <v>Ja</v>
      </c>
      <c r="R42" s="43" t="str">
        <f t="shared" si="5"/>
        <v>Ja</v>
      </c>
      <c r="S42" s="43" t="str">
        <f t="shared" si="5"/>
        <v>Optie</v>
      </c>
      <c r="T42" s="43" t="str">
        <f t="shared" si="5"/>
        <v>Ja</v>
      </c>
      <c r="U42" s="43" t="str">
        <f t="shared" si="5"/>
        <v>Ja</v>
      </c>
      <c r="V42" s="43" t="str">
        <f t="shared" si="5"/>
        <v>Ja</v>
      </c>
      <c r="W42" s="43" t="str">
        <f t="shared" si="5"/>
        <v>Nee</v>
      </c>
      <c r="X42" s="43" t="str">
        <f t="shared" si="5"/>
        <v>Ja</v>
      </c>
      <c r="Y42" s="43" t="str">
        <f t="shared" si="5"/>
        <v>Nee</v>
      </c>
      <c r="Z42" s="43" t="str">
        <f t="shared" si="5"/>
        <v>Nee</v>
      </c>
      <c r="AA42" s="43" t="str">
        <f t="shared" si="6"/>
        <v>Optie</v>
      </c>
      <c r="AB42" s="43" t="str">
        <f t="shared" si="6"/>
        <v>Nee</v>
      </c>
      <c r="AC42" s="43" t="str">
        <f t="shared" si="6"/>
        <v>Nvt</v>
      </c>
      <c r="AD42" s="43" t="str">
        <f t="shared" si="6"/>
        <v>Nvt</v>
      </c>
      <c r="AE42" s="43" t="str">
        <f t="shared" si="6"/>
        <v>Nvt</v>
      </c>
      <c r="AF42" s="43" t="str">
        <f t="shared" si="6"/>
        <v>Nvt</v>
      </c>
      <c r="AG42" s="43" t="str">
        <f t="shared" si="6"/>
        <v>Nvt</v>
      </c>
      <c r="AH42" s="43" t="str">
        <f t="shared" si="6"/>
        <v>Ja</v>
      </c>
      <c r="AI42" s="43" t="str">
        <f t="shared" si="6"/>
        <v>Ja</v>
      </c>
      <c r="AJ42" s="43" t="str">
        <f t="shared" si="6"/>
        <v>Nee</v>
      </c>
      <c r="AK42" s="43" t="str">
        <f t="shared" si="7"/>
        <v>Ja</v>
      </c>
      <c r="AL42" s="43" t="str">
        <f t="shared" si="7"/>
        <v>Ja</v>
      </c>
      <c r="AM42" s="43" t="str">
        <f t="shared" si="7"/>
        <v>Optie</v>
      </c>
      <c r="AN42" s="43" t="str">
        <f t="shared" si="7"/>
        <v>Ja</v>
      </c>
      <c r="AO42" s="43" t="str">
        <f t="shared" si="7"/>
        <v>Ja</v>
      </c>
      <c r="AP42" s="43" t="str">
        <f t="shared" si="7"/>
        <v>Nvt</v>
      </c>
      <c r="AQ42" s="43" t="str">
        <f t="shared" si="7"/>
        <v>Nvt</v>
      </c>
      <c r="AR42" s="129" t="s">
        <v>878</v>
      </c>
      <c r="AS42" s="43" t="str">
        <f t="shared" si="8"/>
        <v>Ja</v>
      </c>
      <c r="AT42" s="43" t="str">
        <f t="shared" si="8"/>
        <v>Ja</v>
      </c>
      <c r="AU42" s="43" t="str">
        <f t="shared" si="8"/>
        <v>Optie</v>
      </c>
      <c r="AV42" s="43" t="str">
        <f t="shared" si="8"/>
        <v>Ja</v>
      </c>
      <c r="AW42" s="43" t="str">
        <f t="shared" si="8"/>
        <v>Ja</v>
      </c>
      <c r="AX42" s="43" t="str">
        <f t="shared" si="8"/>
        <v>Ja</v>
      </c>
      <c r="AY42" s="43" t="str">
        <f t="shared" si="8"/>
        <v>Nee</v>
      </c>
      <c r="AZ42" s="43" t="str">
        <f t="shared" si="8"/>
        <v>Ja</v>
      </c>
      <c r="BA42" s="43" t="str">
        <f t="shared" si="8"/>
        <v>Nee</v>
      </c>
      <c r="BB42" s="43" t="str">
        <f t="shared" si="8"/>
        <v>Nee</v>
      </c>
      <c r="BC42" s="43" t="str">
        <f t="shared" si="9"/>
        <v>Ja</v>
      </c>
      <c r="BD42" s="43" t="str">
        <f t="shared" si="9"/>
        <v>Ja</v>
      </c>
      <c r="BE42" s="43" t="str">
        <f t="shared" si="9"/>
        <v>Ja</v>
      </c>
      <c r="BF42" s="43" t="str">
        <f t="shared" si="9"/>
        <v>Ja</v>
      </c>
      <c r="BG42" s="43" t="str">
        <f t="shared" si="9"/>
        <v>Ja</v>
      </c>
      <c r="BH42" s="43" t="str">
        <f t="shared" si="9"/>
        <v>Ja</v>
      </c>
      <c r="BI42" s="43" t="str">
        <f t="shared" si="9"/>
        <v>Ja</v>
      </c>
      <c r="BJ42" s="43" t="str">
        <f t="shared" si="9"/>
        <v>Optie</v>
      </c>
      <c r="BK42" s="43" t="str">
        <f t="shared" si="9"/>
        <v>Ja</v>
      </c>
      <c r="BL42" s="43" t="str">
        <f t="shared" si="9"/>
        <v>Ja</v>
      </c>
      <c r="BM42" s="43" t="str">
        <f t="shared" si="10"/>
        <v>Nee</v>
      </c>
      <c r="BN42" s="43" t="str">
        <f t="shared" si="10"/>
        <v>Ja</v>
      </c>
      <c r="BO42" s="43" t="str">
        <f t="shared" si="10"/>
        <v>Nee</v>
      </c>
      <c r="BP42" s="43" t="str">
        <f t="shared" si="10"/>
        <v>Nvt</v>
      </c>
      <c r="BQ42" s="43" t="str">
        <f t="shared" si="10"/>
        <v>Nvt</v>
      </c>
      <c r="BR42" s="43" t="str">
        <f t="shared" si="10"/>
        <v>Nvt</v>
      </c>
      <c r="BS42" s="43" t="str">
        <f t="shared" si="10"/>
        <v>Nvt</v>
      </c>
      <c r="BT42" s="43" t="str">
        <f t="shared" si="10"/>
        <v>Nvt</v>
      </c>
      <c r="BU42" s="43" t="str">
        <f t="shared" si="10"/>
        <v>Nvt</v>
      </c>
      <c r="BV42" s="43" t="str">
        <f t="shared" si="10"/>
        <v>Nvt</v>
      </c>
      <c r="BW42" s="43" t="str">
        <f t="shared" si="11"/>
        <v>Nvt</v>
      </c>
      <c r="BX42" s="43" t="str">
        <f t="shared" si="11"/>
        <v>Nvt</v>
      </c>
      <c r="BY42" s="43" t="str">
        <f t="shared" si="11"/>
        <v>Nvt</v>
      </c>
      <c r="BZ42" s="43" t="str">
        <f t="shared" si="11"/>
        <v>Nvt</v>
      </c>
      <c r="CA42" s="43" t="str">
        <f t="shared" si="11"/>
        <v>Nvt</v>
      </c>
      <c r="CB42" s="43" t="str">
        <f t="shared" si="11"/>
        <v>Nvt</v>
      </c>
      <c r="CC42" s="43" t="str">
        <f t="shared" si="11"/>
        <v>Nvt</v>
      </c>
      <c r="CD42" s="43" t="str">
        <f t="shared" si="11"/>
        <v>Nvt</v>
      </c>
      <c r="CE42" s="43" t="str">
        <f t="shared" si="11"/>
        <v>Nvt</v>
      </c>
      <c r="CF42" s="43" t="str">
        <f t="shared" si="11"/>
        <v>Nvt</v>
      </c>
      <c r="CG42" s="43" t="str">
        <f t="shared" si="12"/>
        <v>Ja</v>
      </c>
      <c r="CH42" s="43" t="str">
        <f t="shared" si="12"/>
        <v>Ja</v>
      </c>
      <c r="CI42" s="43" t="str">
        <f t="shared" si="12"/>
        <v>Ja</v>
      </c>
      <c r="CJ42" s="43" t="str">
        <f t="shared" si="12"/>
        <v>Optie</v>
      </c>
      <c r="CK42" s="43" t="str">
        <f t="shared" si="12"/>
        <v>Ja</v>
      </c>
      <c r="CL42" s="43" t="str">
        <f t="shared" si="12"/>
        <v>Ja</v>
      </c>
      <c r="CM42" s="43" t="str">
        <f t="shared" si="12"/>
        <v>Ja</v>
      </c>
      <c r="CN42" s="43" t="str">
        <f t="shared" si="12"/>
        <v>Ja</v>
      </c>
      <c r="CO42" s="43" t="str">
        <f t="shared" si="12"/>
        <v>Ja</v>
      </c>
      <c r="CP42" s="43" t="str">
        <f t="shared" si="12"/>
        <v>Optie</v>
      </c>
      <c r="CQ42" s="43" t="str">
        <f t="shared" si="13"/>
        <v>Ja</v>
      </c>
      <c r="CR42" s="43" t="str">
        <f t="shared" si="13"/>
        <v>Ja</v>
      </c>
      <c r="CS42" s="43" t="str">
        <f t="shared" si="13"/>
        <v>Ja</v>
      </c>
      <c r="CT42" s="43" t="str">
        <f t="shared" si="13"/>
        <v>Optie</v>
      </c>
      <c r="CU42" s="43" t="str">
        <f t="shared" si="13"/>
        <v>Nee</v>
      </c>
      <c r="CV42" s="43" t="str">
        <f t="shared" si="13"/>
        <v>Nvt</v>
      </c>
      <c r="CW42" s="43" t="str">
        <f t="shared" si="13"/>
        <v>Nvt</v>
      </c>
      <c r="CX42" s="43" t="str">
        <f t="shared" si="13"/>
        <v>Nvt</v>
      </c>
      <c r="CY42" s="43" t="str">
        <f t="shared" si="13"/>
        <v>Nvt</v>
      </c>
      <c r="CZ42" s="43" t="str">
        <f t="shared" si="13"/>
        <v>Ja</v>
      </c>
      <c r="DA42" s="43" t="str">
        <f t="shared" si="14"/>
        <v>Ja</v>
      </c>
      <c r="DB42" s="43" t="str">
        <f t="shared" si="14"/>
        <v>Ja</v>
      </c>
      <c r="DC42" s="43" t="str">
        <f t="shared" si="14"/>
        <v>Optie</v>
      </c>
      <c r="DD42" s="43" t="str">
        <f t="shared" si="14"/>
        <v>Ja</v>
      </c>
      <c r="DE42" s="43" t="str">
        <f t="shared" si="14"/>
        <v>Ja</v>
      </c>
      <c r="DF42" s="43" t="str">
        <f t="shared" si="14"/>
        <v>Ja</v>
      </c>
      <c r="DG42" s="43" t="str">
        <f t="shared" si="14"/>
        <v>Optie</v>
      </c>
      <c r="DH42" s="43" t="str">
        <f t="shared" si="14"/>
        <v>Ja</v>
      </c>
      <c r="DI42" s="43" t="str">
        <f t="shared" si="14"/>
        <v>Ja</v>
      </c>
      <c r="DJ42" s="43" t="str">
        <f t="shared" si="14"/>
        <v>Optie</v>
      </c>
      <c r="DK42" s="43" t="str">
        <f t="shared" si="15"/>
        <v>Ja</v>
      </c>
      <c r="DL42" s="43" t="str">
        <f t="shared" si="15"/>
        <v>Ja</v>
      </c>
      <c r="DM42" s="43" t="str">
        <f t="shared" si="15"/>
        <v>Ja</v>
      </c>
      <c r="DN42" s="43" t="str">
        <f t="shared" si="15"/>
        <v>Ja</v>
      </c>
      <c r="DO42" s="43" t="str">
        <f t="shared" si="15"/>
        <v>Ja</v>
      </c>
      <c r="DP42" s="43" t="str">
        <f t="shared" si="15"/>
        <v>Optie</v>
      </c>
      <c r="DQ42" s="43" t="str">
        <f t="shared" si="15"/>
        <v>Optie</v>
      </c>
      <c r="DR42" s="43" t="str">
        <f t="shared" si="15"/>
        <v>Optie</v>
      </c>
      <c r="DS42" s="43" t="str">
        <f t="shared" si="15"/>
        <v>Optie</v>
      </c>
      <c r="DT42" s="43" t="str">
        <f t="shared" si="15"/>
        <v>Nee</v>
      </c>
      <c r="DU42" s="43" t="str">
        <f t="shared" si="16"/>
        <v>Optie</v>
      </c>
      <c r="DV42" s="43" t="str">
        <f t="shared" si="16"/>
        <v>Ja</v>
      </c>
      <c r="DW42" s="43" t="str">
        <f t="shared" si="16"/>
        <v>Ja</v>
      </c>
      <c r="DX42" s="43" t="str">
        <f t="shared" si="16"/>
        <v>Ja</v>
      </c>
      <c r="DY42" s="43" t="str">
        <f t="shared" si="16"/>
        <v>Ja</v>
      </c>
      <c r="DZ42" s="43" t="str">
        <f t="shared" si="16"/>
        <v>Optie</v>
      </c>
      <c r="EA42" s="43" t="str">
        <f t="shared" si="16"/>
        <v>Ja</v>
      </c>
      <c r="EB42" s="43" t="str">
        <f t="shared" si="16"/>
        <v>Ja</v>
      </c>
      <c r="EC42" s="43" t="str">
        <f t="shared" si="16"/>
        <v>Ja</v>
      </c>
      <c r="ED42" s="43" t="str">
        <f t="shared" si="16"/>
        <v>Ja</v>
      </c>
      <c r="EE42" s="43" t="str">
        <f t="shared" si="16"/>
        <v>Ja</v>
      </c>
      <c r="EF42" s="43" t="str">
        <f t="shared" si="16"/>
        <v>Ja</v>
      </c>
      <c r="EG42" s="43" t="str">
        <f t="shared" si="16"/>
        <v>Ja</v>
      </c>
      <c r="EH42" s="43" t="str">
        <f t="shared" si="16"/>
        <v>Ja</v>
      </c>
      <c r="EI42" s="43" t="str">
        <f t="shared" si="16"/>
        <v>Nee</v>
      </c>
    </row>
    <row r="43" spans="1:139" x14ac:dyDescent="0.3">
      <c r="A43" s="45"/>
      <c r="B43" s="47" t="s">
        <v>568</v>
      </c>
      <c r="C43" s="47" t="s">
        <v>502</v>
      </c>
      <c r="D43" s="45" t="s">
        <v>330</v>
      </c>
      <c r="E43" s="45" t="s">
        <v>330</v>
      </c>
      <c r="F43" s="45" t="s">
        <v>337</v>
      </c>
      <c r="G43" s="43" t="s">
        <v>495</v>
      </c>
      <c r="H43" s="43" t="s">
        <v>497</v>
      </c>
      <c r="I43" s="119" t="s">
        <v>337</v>
      </c>
      <c r="J43" s="119" t="s">
        <v>832</v>
      </c>
      <c r="K43" s="119" t="s">
        <v>842</v>
      </c>
      <c r="L43" s="50">
        <v>18</v>
      </c>
      <c r="M43" s="119"/>
      <c r="N43" s="119"/>
      <c r="O43" s="119"/>
      <c r="P43" s="129" t="s">
        <v>507</v>
      </c>
      <c r="Q43" s="43" t="str">
        <f t="shared" si="5"/>
        <v>Ja</v>
      </c>
      <c r="R43" s="43" t="str">
        <f t="shared" si="5"/>
        <v>Ja</v>
      </c>
      <c r="S43" s="43" t="str">
        <f t="shared" si="5"/>
        <v>Optie</v>
      </c>
      <c r="T43" s="43" t="str">
        <f t="shared" si="5"/>
        <v>Ja</v>
      </c>
      <c r="U43" s="43" t="str">
        <f t="shared" si="5"/>
        <v>Ja</v>
      </c>
      <c r="V43" s="43" t="str">
        <f t="shared" si="5"/>
        <v>Ja</v>
      </c>
      <c r="W43" s="43" t="str">
        <f t="shared" si="5"/>
        <v>Nee</v>
      </c>
      <c r="X43" s="43" t="str">
        <f t="shared" si="5"/>
        <v>Ja</v>
      </c>
      <c r="Y43" s="43" t="str">
        <f t="shared" si="5"/>
        <v>Nee</v>
      </c>
      <c r="Z43" s="43" t="str">
        <f t="shared" si="5"/>
        <v>Nee</v>
      </c>
      <c r="AA43" s="43" t="str">
        <f t="shared" si="6"/>
        <v>Optie</v>
      </c>
      <c r="AB43" s="43" t="str">
        <f t="shared" si="6"/>
        <v>Nee</v>
      </c>
      <c r="AC43" s="43" t="str">
        <f t="shared" si="6"/>
        <v>Nvt</v>
      </c>
      <c r="AD43" s="43" t="str">
        <f t="shared" si="6"/>
        <v>Nvt</v>
      </c>
      <c r="AE43" s="43" t="str">
        <f t="shared" si="6"/>
        <v>Nvt</v>
      </c>
      <c r="AF43" s="43" t="str">
        <f t="shared" si="6"/>
        <v>Nvt</v>
      </c>
      <c r="AG43" s="43" t="str">
        <f t="shared" si="6"/>
        <v>Nvt</v>
      </c>
      <c r="AH43" s="43" t="str">
        <f t="shared" si="6"/>
        <v>Ja</v>
      </c>
      <c r="AI43" s="43" t="str">
        <f t="shared" si="6"/>
        <v>Ja</v>
      </c>
      <c r="AJ43" s="43" t="str">
        <f t="shared" si="6"/>
        <v>Nee</v>
      </c>
      <c r="AK43" s="43" t="str">
        <f t="shared" si="7"/>
        <v>Ja</v>
      </c>
      <c r="AL43" s="43" t="str">
        <f t="shared" si="7"/>
        <v>Ja</v>
      </c>
      <c r="AM43" s="43" t="str">
        <f t="shared" si="7"/>
        <v>Optie</v>
      </c>
      <c r="AN43" s="43" t="str">
        <f t="shared" si="7"/>
        <v>Ja</v>
      </c>
      <c r="AO43" s="43" t="str">
        <f t="shared" si="7"/>
        <v>Ja</v>
      </c>
      <c r="AP43" s="43" t="str">
        <f t="shared" si="7"/>
        <v>Nvt</v>
      </c>
      <c r="AQ43" s="43" t="str">
        <f t="shared" si="7"/>
        <v>Nvt</v>
      </c>
      <c r="AR43" s="129" t="s">
        <v>878</v>
      </c>
      <c r="AS43" s="43" t="str">
        <f t="shared" si="8"/>
        <v>Ja</v>
      </c>
      <c r="AT43" s="43" t="str">
        <f t="shared" si="8"/>
        <v>Ja</v>
      </c>
      <c r="AU43" s="43" t="str">
        <f t="shared" si="8"/>
        <v>Optie</v>
      </c>
      <c r="AV43" s="43" t="str">
        <f t="shared" si="8"/>
        <v>Ja</v>
      </c>
      <c r="AW43" s="43" t="str">
        <f t="shared" si="8"/>
        <v>Ja</v>
      </c>
      <c r="AX43" s="43" t="str">
        <f t="shared" si="8"/>
        <v>Ja</v>
      </c>
      <c r="AY43" s="43" t="str">
        <f t="shared" si="8"/>
        <v>Nee</v>
      </c>
      <c r="AZ43" s="43" t="str">
        <f t="shared" si="8"/>
        <v>Ja</v>
      </c>
      <c r="BA43" s="43" t="str">
        <f t="shared" si="8"/>
        <v>Nee</v>
      </c>
      <c r="BB43" s="43" t="str">
        <f t="shared" si="8"/>
        <v>Nee</v>
      </c>
      <c r="BC43" s="43" t="str">
        <f t="shared" si="9"/>
        <v>Ja</v>
      </c>
      <c r="BD43" s="43" t="str">
        <f t="shared" si="9"/>
        <v>Ja</v>
      </c>
      <c r="BE43" s="43" t="str">
        <f t="shared" si="9"/>
        <v>Ja</v>
      </c>
      <c r="BF43" s="43" t="str">
        <f t="shared" si="9"/>
        <v>Ja</v>
      </c>
      <c r="BG43" s="43" t="str">
        <f t="shared" si="9"/>
        <v>Ja</v>
      </c>
      <c r="BH43" s="43" t="str">
        <f t="shared" si="9"/>
        <v>Ja</v>
      </c>
      <c r="BI43" s="43" t="str">
        <f t="shared" si="9"/>
        <v>Ja</v>
      </c>
      <c r="BJ43" s="43" t="str">
        <f t="shared" si="9"/>
        <v>Optie</v>
      </c>
      <c r="BK43" s="43" t="str">
        <f t="shared" si="9"/>
        <v>Ja</v>
      </c>
      <c r="BL43" s="43" t="str">
        <f t="shared" si="9"/>
        <v>Ja</v>
      </c>
      <c r="BM43" s="43" t="str">
        <f t="shared" si="10"/>
        <v>Nee</v>
      </c>
      <c r="BN43" s="43" t="str">
        <f t="shared" si="10"/>
        <v>Ja</v>
      </c>
      <c r="BO43" s="43" t="str">
        <f t="shared" si="10"/>
        <v>Nee</v>
      </c>
      <c r="BP43" s="43" t="str">
        <f t="shared" si="10"/>
        <v>Nvt</v>
      </c>
      <c r="BQ43" s="43" t="str">
        <f t="shared" si="10"/>
        <v>Nvt</v>
      </c>
      <c r="BR43" s="43" t="str">
        <f t="shared" si="10"/>
        <v>Nvt</v>
      </c>
      <c r="BS43" s="43" t="str">
        <f t="shared" si="10"/>
        <v>Nvt</v>
      </c>
      <c r="BT43" s="43" t="str">
        <f t="shared" si="10"/>
        <v>Nvt</v>
      </c>
      <c r="BU43" s="43" t="str">
        <f t="shared" si="10"/>
        <v>Nvt</v>
      </c>
      <c r="BV43" s="43" t="str">
        <f t="shared" si="10"/>
        <v>Nvt</v>
      </c>
      <c r="BW43" s="43" t="str">
        <f t="shared" si="11"/>
        <v>Nvt</v>
      </c>
      <c r="BX43" s="43" t="str">
        <f t="shared" si="11"/>
        <v>Nvt</v>
      </c>
      <c r="BY43" s="43" t="str">
        <f t="shared" si="11"/>
        <v>Nvt</v>
      </c>
      <c r="BZ43" s="43" t="str">
        <f t="shared" si="11"/>
        <v>Nvt</v>
      </c>
      <c r="CA43" s="43" t="str">
        <f t="shared" si="11"/>
        <v>Nvt</v>
      </c>
      <c r="CB43" s="43" t="str">
        <f t="shared" si="11"/>
        <v>Nvt</v>
      </c>
      <c r="CC43" s="43" t="str">
        <f t="shared" si="11"/>
        <v>Nvt</v>
      </c>
      <c r="CD43" s="43" t="str">
        <f t="shared" si="11"/>
        <v>Nvt</v>
      </c>
      <c r="CE43" s="43" t="str">
        <f t="shared" si="11"/>
        <v>Nvt</v>
      </c>
      <c r="CF43" s="43" t="str">
        <f t="shared" si="11"/>
        <v>Nvt</v>
      </c>
      <c r="CG43" s="43" t="str">
        <f t="shared" si="12"/>
        <v>Ja</v>
      </c>
      <c r="CH43" s="43" t="str">
        <f t="shared" si="12"/>
        <v>Ja</v>
      </c>
      <c r="CI43" s="43" t="str">
        <f t="shared" si="12"/>
        <v>Ja</v>
      </c>
      <c r="CJ43" s="43" t="str">
        <f t="shared" si="12"/>
        <v>Optie</v>
      </c>
      <c r="CK43" s="43" t="str">
        <f t="shared" si="12"/>
        <v>Ja</v>
      </c>
      <c r="CL43" s="43" t="str">
        <f t="shared" si="12"/>
        <v>Ja</v>
      </c>
      <c r="CM43" s="43" t="str">
        <f t="shared" si="12"/>
        <v>Ja</v>
      </c>
      <c r="CN43" s="43" t="str">
        <f t="shared" si="12"/>
        <v>Ja</v>
      </c>
      <c r="CO43" s="43" t="str">
        <f t="shared" si="12"/>
        <v>Ja</v>
      </c>
      <c r="CP43" s="43" t="str">
        <f t="shared" si="12"/>
        <v>Optie</v>
      </c>
      <c r="CQ43" s="43" t="str">
        <f t="shared" si="13"/>
        <v>Ja</v>
      </c>
      <c r="CR43" s="43" t="str">
        <f t="shared" si="13"/>
        <v>Ja</v>
      </c>
      <c r="CS43" s="43" t="str">
        <f t="shared" si="13"/>
        <v>Ja</v>
      </c>
      <c r="CT43" s="43" t="str">
        <f t="shared" si="13"/>
        <v>Optie</v>
      </c>
      <c r="CU43" s="43" t="str">
        <f t="shared" si="13"/>
        <v>Nee</v>
      </c>
      <c r="CV43" s="43" t="str">
        <f t="shared" si="13"/>
        <v>Nvt</v>
      </c>
      <c r="CW43" s="43" t="str">
        <f t="shared" si="13"/>
        <v>Nvt</v>
      </c>
      <c r="CX43" s="43" t="str">
        <f t="shared" si="13"/>
        <v>Nvt</v>
      </c>
      <c r="CY43" s="43" t="str">
        <f t="shared" si="13"/>
        <v>Nvt</v>
      </c>
      <c r="CZ43" s="43" t="str">
        <f t="shared" si="13"/>
        <v>Ja</v>
      </c>
      <c r="DA43" s="43" t="str">
        <f t="shared" si="14"/>
        <v>Ja</v>
      </c>
      <c r="DB43" s="43" t="str">
        <f t="shared" si="14"/>
        <v>Ja</v>
      </c>
      <c r="DC43" s="43" t="str">
        <f t="shared" si="14"/>
        <v>Optie</v>
      </c>
      <c r="DD43" s="43" t="str">
        <f t="shared" si="14"/>
        <v>Ja</v>
      </c>
      <c r="DE43" s="43" t="str">
        <f t="shared" si="14"/>
        <v>Ja</v>
      </c>
      <c r="DF43" s="43" t="str">
        <f t="shared" si="14"/>
        <v>Ja</v>
      </c>
      <c r="DG43" s="43" t="str">
        <f t="shared" si="14"/>
        <v>Optie</v>
      </c>
      <c r="DH43" s="43" t="str">
        <f t="shared" si="14"/>
        <v>Ja</v>
      </c>
      <c r="DI43" s="43" t="str">
        <f t="shared" si="14"/>
        <v>Ja</v>
      </c>
      <c r="DJ43" s="43" t="str">
        <f t="shared" si="14"/>
        <v>Optie</v>
      </c>
      <c r="DK43" s="43" t="str">
        <f t="shared" si="15"/>
        <v>Ja</v>
      </c>
      <c r="DL43" s="43" t="str">
        <f t="shared" si="15"/>
        <v>Ja</v>
      </c>
      <c r="DM43" s="43" t="str">
        <f t="shared" si="15"/>
        <v>Ja</v>
      </c>
      <c r="DN43" s="43" t="str">
        <f t="shared" si="15"/>
        <v>Ja</v>
      </c>
      <c r="DO43" s="43" t="str">
        <f t="shared" si="15"/>
        <v>Ja</v>
      </c>
      <c r="DP43" s="43" t="str">
        <f t="shared" si="15"/>
        <v>Optie</v>
      </c>
      <c r="DQ43" s="43" t="str">
        <f t="shared" si="15"/>
        <v>Optie</v>
      </c>
      <c r="DR43" s="43" t="str">
        <f t="shared" si="15"/>
        <v>Optie</v>
      </c>
      <c r="DS43" s="43" t="str">
        <f t="shared" si="15"/>
        <v>Optie</v>
      </c>
      <c r="DT43" s="43" t="str">
        <f t="shared" si="15"/>
        <v>Nee</v>
      </c>
      <c r="DU43" s="43" t="str">
        <f t="shared" si="16"/>
        <v>Optie</v>
      </c>
      <c r="DV43" s="43" t="str">
        <f t="shared" si="16"/>
        <v>Ja</v>
      </c>
      <c r="DW43" s="43" t="str">
        <f t="shared" si="16"/>
        <v>Ja</v>
      </c>
      <c r="DX43" s="43" t="str">
        <f t="shared" si="16"/>
        <v>Ja</v>
      </c>
      <c r="DY43" s="43" t="str">
        <f t="shared" si="16"/>
        <v>Ja</v>
      </c>
      <c r="DZ43" s="43" t="str">
        <f t="shared" si="16"/>
        <v>Optie</v>
      </c>
      <c r="EA43" s="43" t="str">
        <f t="shared" si="16"/>
        <v>Ja</v>
      </c>
      <c r="EB43" s="43" t="str">
        <f t="shared" si="16"/>
        <v>Ja</v>
      </c>
      <c r="EC43" s="43" t="str">
        <f t="shared" si="16"/>
        <v>Ja</v>
      </c>
      <c r="ED43" s="43" t="str">
        <f t="shared" si="16"/>
        <v>Ja</v>
      </c>
      <c r="EE43" s="43" t="str">
        <f t="shared" si="16"/>
        <v>Ja</v>
      </c>
      <c r="EF43" s="43" t="str">
        <f t="shared" si="16"/>
        <v>Ja</v>
      </c>
      <c r="EG43" s="43" t="str">
        <f t="shared" si="16"/>
        <v>Ja</v>
      </c>
      <c r="EH43" s="43" t="str">
        <f t="shared" si="16"/>
        <v>Ja</v>
      </c>
      <c r="EI43" s="43" t="str">
        <f t="shared" si="16"/>
        <v>Nee</v>
      </c>
    </row>
    <row r="44" spans="1:139" x14ac:dyDescent="0.3">
      <c r="A44" s="45"/>
      <c r="B44" s="47" t="s">
        <v>568</v>
      </c>
      <c r="C44" s="47" t="s">
        <v>502</v>
      </c>
      <c r="D44" s="45" t="s">
        <v>330</v>
      </c>
      <c r="E44" s="45" t="s">
        <v>337</v>
      </c>
      <c r="F44" s="45" t="s">
        <v>337</v>
      </c>
      <c r="G44" s="43" t="s">
        <v>495</v>
      </c>
      <c r="H44" s="43" t="s">
        <v>497</v>
      </c>
      <c r="I44" s="119" t="s">
        <v>337</v>
      </c>
      <c r="J44" s="119" t="s">
        <v>834</v>
      </c>
      <c r="K44" s="119" t="s">
        <v>843</v>
      </c>
      <c r="L44" s="50">
        <v>26</v>
      </c>
      <c r="M44" s="119"/>
      <c r="N44" s="119"/>
      <c r="O44" s="119"/>
      <c r="P44" s="129" t="s">
        <v>507</v>
      </c>
      <c r="Q44" s="43" t="str">
        <f t="shared" ref="Q44:Z53" si="17">IF((VLOOKUP($F44,$O$11:$AQ$16,Q$10,FALSE))="Ja","Ja",IF((VLOOKUP($E44,$O$17:$AQ$23,Q$10,FALSE))="Ja","Ja",IF((VLOOKUP($F44,$O$11:$AQ$16,Q$10,FALSE))="Optie","Optie",IF((VLOOKUP($E44,$O$17:$AQ$23,Q$10,FALSE))="Optie","Optie",IF((VLOOKUP($F44,$O$11:$AQ$16,Q$10,FALSE))="Nee","Nee",IF((VLOOKUP($E44,$O$17:$AQ$23,Q$10,FALSE))= "Nee","Nee",IF((VLOOKUP($F44,$O$11:$AQ$16,Q$10,FALSE))="Nvt","Nvt",IF((VLOOKUP($E44,$O$17:$AQ$23,Q$10,FALSE))="Nvt","Nvt","Fout"))))))))</f>
        <v>Ja</v>
      </c>
      <c r="R44" s="43" t="str">
        <f t="shared" si="17"/>
        <v>Ja</v>
      </c>
      <c r="S44" s="43" t="str">
        <f t="shared" si="17"/>
        <v>Optie</v>
      </c>
      <c r="T44" s="43" t="str">
        <f t="shared" si="17"/>
        <v>Ja</v>
      </c>
      <c r="U44" s="43" t="str">
        <f t="shared" si="17"/>
        <v>Ja</v>
      </c>
      <c r="V44" s="43" t="str">
        <f t="shared" si="17"/>
        <v>Ja</v>
      </c>
      <c r="W44" s="43" t="str">
        <f t="shared" si="17"/>
        <v>Nee</v>
      </c>
      <c r="X44" s="43" t="str">
        <f t="shared" si="17"/>
        <v>Ja</v>
      </c>
      <c r="Y44" s="43" t="str">
        <f t="shared" si="17"/>
        <v>Nee</v>
      </c>
      <c r="Z44" s="43" t="str">
        <f t="shared" si="17"/>
        <v>Nee</v>
      </c>
      <c r="AA44" s="43" t="str">
        <f t="shared" ref="AA44:AJ53" si="18">IF((VLOOKUP($F44,$O$11:$AQ$16,AA$10,FALSE))="Ja","Ja",IF((VLOOKUP($E44,$O$17:$AQ$23,AA$10,FALSE))="Ja","Ja",IF((VLOOKUP($F44,$O$11:$AQ$16,AA$10,FALSE))="Optie","Optie",IF((VLOOKUP($E44,$O$17:$AQ$23,AA$10,FALSE))="Optie","Optie",IF((VLOOKUP($F44,$O$11:$AQ$16,AA$10,FALSE))="Nee","Nee",IF((VLOOKUP($E44,$O$17:$AQ$23,AA$10,FALSE))= "Nee","Nee",IF((VLOOKUP($F44,$O$11:$AQ$16,AA$10,FALSE))="Nvt","Nvt",IF((VLOOKUP($E44,$O$17:$AQ$23,AA$10,FALSE))="Nvt","Nvt","Fout"))))))))</f>
        <v>Optie</v>
      </c>
      <c r="AB44" s="43" t="str">
        <f t="shared" si="18"/>
        <v>Nee</v>
      </c>
      <c r="AC44" s="43" t="str">
        <f t="shared" si="18"/>
        <v>Nvt</v>
      </c>
      <c r="AD44" s="43" t="str">
        <f t="shared" si="18"/>
        <v>Nvt</v>
      </c>
      <c r="AE44" s="43" t="str">
        <f t="shared" si="18"/>
        <v>Nvt</v>
      </c>
      <c r="AF44" s="43" t="str">
        <f t="shared" si="18"/>
        <v>Nvt</v>
      </c>
      <c r="AG44" s="43" t="str">
        <f t="shared" si="18"/>
        <v>Nvt</v>
      </c>
      <c r="AH44" s="43" t="str">
        <f t="shared" si="18"/>
        <v>Ja</v>
      </c>
      <c r="AI44" s="43" t="str">
        <f t="shared" si="18"/>
        <v>Ja</v>
      </c>
      <c r="AJ44" s="43" t="str">
        <f t="shared" si="18"/>
        <v>Nee</v>
      </c>
      <c r="AK44" s="43" t="str">
        <f t="shared" ref="AK44:AQ53" si="19">IF((VLOOKUP($F44,$O$11:$AQ$16,AK$10,FALSE))="Ja","Ja",IF((VLOOKUP($E44,$O$17:$AQ$23,AK$10,FALSE))="Ja","Ja",IF((VLOOKUP($F44,$O$11:$AQ$16,AK$10,FALSE))="Optie","Optie",IF((VLOOKUP($E44,$O$17:$AQ$23,AK$10,FALSE))="Optie","Optie",IF((VLOOKUP($F44,$O$11:$AQ$16,AK$10,FALSE))="Nee","Nee",IF((VLOOKUP($E44,$O$17:$AQ$23,AK$10,FALSE))= "Nee","Nee",IF((VLOOKUP($F44,$O$11:$AQ$16,AK$10,FALSE))="Nvt","Nvt",IF((VLOOKUP($E44,$O$17:$AQ$23,AK$10,FALSE))="Nvt","Nvt","Fout"))))))))</f>
        <v>Ja</v>
      </c>
      <c r="AL44" s="43" t="str">
        <f t="shared" si="19"/>
        <v>Ja</v>
      </c>
      <c r="AM44" s="43" t="str">
        <f t="shared" si="19"/>
        <v>Optie</v>
      </c>
      <c r="AN44" s="43" t="str">
        <f t="shared" si="19"/>
        <v>Ja</v>
      </c>
      <c r="AO44" s="43" t="str">
        <f t="shared" si="19"/>
        <v>Ja</v>
      </c>
      <c r="AP44" s="43" t="str">
        <f t="shared" si="19"/>
        <v>Nvt</v>
      </c>
      <c r="AQ44" s="43" t="str">
        <f t="shared" si="19"/>
        <v>Nvt</v>
      </c>
      <c r="AR44" s="129" t="s">
        <v>878</v>
      </c>
      <c r="AS44" s="43" t="str">
        <f t="shared" ref="AS44:BB53" si="20">IF((VLOOKUP($D44,$O$24:$EI$33,AS$10,FALSE))="Ja","Ja",IF((VLOOKUP($E44,$O$17:$EI$23,AS$10,FALSE))="Ja","Ja",IF((VLOOKUP($D44,$O$24:$EI$33,AS$10,FALSE))="Optie","Optie",IF((VLOOKUP($E44,$O$17:$EI$23,AS$10,FALSE))="Optie","Optie",IF((VLOOKUP($D44,$O$24:$EI$33,AS$10,FALSE))="Nee","Nee",IF((VLOOKUP($E44,$O$17:$EI$23,AS$10,FALSE))= "Nee","Nee",IF((VLOOKUP($D44,$O$24:$EI$33,AS$10,FALSE))="Nvt","Nvt",IF((VLOOKUP($E44,$O$17:$EI$23,AS$10,FALSE))="Nvt","Nvt","Fout"))))))))</f>
        <v>Ja</v>
      </c>
      <c r="AT44" s="43" t="str">
        <f t="shared" si="20"/>
        <v>Ja</v>
      </c>
      <c r="AU44" s="43" t="str">
        <f t="shared" si="20"/>
        <v>Optie</v>
      </c>
      <c r="AV44" s="43" t="str">
        <f t="shared" si="20"/>
        <v>Ja</v>
      </c>
      <c r="AW44" s="43" t="str">
        <f t="shared" si="20"/>
        <v>Ja</v>
      </c>
      <c r="AX44" s="43" t="str">
        <f t="shared" si="20"/>
        <v>Ja</v>
      </c>
      <c r="AY44" s="43" t="str">
        <f t="shared" si="20"/>
        <v>Nee</v>
      </c>
      <c r="AZ44" s="43" t="str">
        <f t="shared" si="20"/>
        <v>Ja</v>
      </c>
      <c r="BA44" s="43" t="str">
        <f t="shared" si="20"/>
        <v>Nee</v>
      </c>
      <c r="BB44" s="43" t="str">
        <f t="shared" si="20"/>
        <v>Nee</v>
      </c>
      <c r="BC44" s="43" t="str">
        <f t="shared" ref="BC44:BL53" si="21">IF((VLOOKUP($D44,$O$24:$EI$33,BC$10,FALSE))="Ja","Ja",IF((VLOOKUP($E44,$O$17:$EI$23,BC$10,FALSE))="Ja","Ja",IF((VLOOKUP($D44,$O$24:$EI$33,BC$10,FALSE))="Optie","Optie",IF((VLOOKUP($E44,$O$17:$EI$23,BC$10,FALSE))="Optie","Optie",IF((VLOOKUP($D44,$O$24:$EI$33,BC$10,FALSE))="Nee","Nee",IF((VLOOKUP($E44,$O$17:$EI$23,BC$10,FALSE))= "Nee","Nee",IF((VLOOKUP($D44,$O$24:$EI$33,BC$10,FALSE))="Nvt","Nvt",IF((VLOOKUP($E44,$O$17:$EI$23,BC$10,FALSE))="Nvt","Nvt","Fout"))))))))</f>
        <v>Ja</v>
      </c>
      <c r="BD44" s="43" t="str">
        <f t="shared" si="21"/>
        <v>Ja</v>
      </c>
      <c r="BE44" s="43" t="str">
        <f t="shared" si="21"/>
        <v>Ja</v>
      </c>
      <c r="BF44" s="43" t="str">
        <f t="shared" si="21"/>
        <v>Ja</v>
      </c>
      <c r="BG44" s="43" t="str">
        <f t="shared" si="21"/>
        <v>Ja</v>
      </c>
      <c r="BH44" s="43" t="str">
        <f t="shared" si="21"/>
        <v>Ja</v>
      </c>
      <c r="BI44" s="43" t="str">
        <f t="shared" si="21"/>
        <v>Ja</v>
      </c>
      <c r="BJ44" s="43" t="str">
        <f t="shared" si="21"/>
        <v>Optie</v>
      </c>
      <c r="BK44" s="43" t="str">
        <f t="shared" si="21"/>
        <v>Ja</v>
      </c>
      <c r="BL44" s="43" t="str">
        <f t="shared" si="21"/>
        <v>Ja</v>
      </c>
      <c r="BM44" s="43" t="str">
        <f t="shared" ref="BM44:BV53" si="22">IF((VLOOKUP($D44,$O$24:$EI$33,BM$10,FALSE))="Ja","Ja",IF((VLOOKUP($E44,$O$17:$EI$23,BM$10,FALSE))="Ja","Ja",IF((VLOOKUP($D44,$O$24:$EI$33,BM$10,FALSE))="Optie","Optie",IF((VLOOKUP($E44,$O$17:$EI$23,BM$10,FALSE))="Optie","Optie",IF((VLOOKUP($D44,$O$24:$EI$33,BM$10,FALSE))="Nee","Nee",IF((VLOOKUP($E44,$O$17:$EI$23,BM$10,FALSE))= "Nee","Nee",IF((VLOOKUP($D44,$O$24:$EI$33,BM$10,FALSE))="Nvt","Nvt",IF((VLOOKUP($E44,$O$17:$EI$23,BM$10,FALSE))="Nvt","Nvt","Fout"))))))))</f>
        <v>Nee</v>
      </c>
      <c r="BN44" s="43" t="str">
        <f t="shared" si="22"/>
        <v>Ja</v>
      </c>
      <c r="BO44" s="43" t="str">
        <f t="shared" si="22"/>
        <v>Nee</v>
      </c>
      <c r="BP44" s="43" t="str">
        <f t="shared" si="22"/>
        <v>Nvt</v>
      </c>
      <c r="BQ44" s="43" t="str">
        <f t="shared" si="22"/>
        <v>Nvt</v>
      </c>
      <c r="BR44" s="43" t="str">
        <f t="shared" si="22"/>
        <v>Nvt</v>
      </c>
      <c r="BS44" s="43" t="str">
        <f t="shared" si="22"/>
        <v>Nvt</v>
      </c>
      <c r="BT44" s="43" t="str">
        <f t="shared" si="22"/>
        <v>Nvt</v>
      </c>
      <c r="BU44" s="43" t="str">
        <f t="shared" si="22"/>
        <v>Nvt</v>
      </c>
      <c r="BV44" s="43" t="str">
        <f t="shared" si="22"/>
        <v>Nvt</v>
      </c>
      <c r="BW44" s="43" t="str">
        <f t="shared" ref="BW44:CF53" si="23">IF((VLOOKUP($D44,$O$24:$EI$33,BW$10,FALSE))="Ja","Ja",IF((VLOOKUP($E44,$O$17:$EI$23,BW$10,FALSE))="Ja","Ja",IF((VLOOKUP($D44,$O$24:$EI$33,BW$10,FALSE))="Optie","Optie",IF((VLOOKUP($E44,$O$17:$EI$23,BW$10,FALSE))="Optie","Optie",IF((VLOOKUP($D44,$O$24:$EI$33,BW$10,FALSE))="Nee","Nee",IF((VLOOKUP($E44,$O$17:$EI$23,BW$10,FALSE))= "Nee","Nee",IF((VLOOKUP($D44,$O$24:$EI$33,BW$10,FALSE))="Nvt","Nvt",IF((VLOOKUP($E44,$O$17:$EI$23,BW$10,FALSE))="Nvt","Nvt","Fout"))))))))</f>
        <v>Nvt</v>
      </c>
      <c r="BX44" s="43" t="str">
        <f t="shared" si="23"/>
        <v>Nvt</v>
      </c>
      <c r="BY44" s="43" t="str">
        <f t="shared" si="23"/>
        <v>Nvt</v>
      </c>
      <c r="BZ44" s="43" t="str">
        <f t="shared" si="23"/>
        <v>Nvt</v>
      </c>
      <c r="CA44" s="43" t="str">
        <f t="shared" si="23"/>
        <v>Nvt</v>
      </c>
      <c r="CB44" s="43" t="str">
        <f t="shared" si="23"/>
        <v>Nvt</v>
      </c>
      <c r="CC44" s="43" t="str">
        <f t="shared" si="23"/>
        <v>Nvt</v>
      </c>
      <c r="CD44" s="43" t="str">
        <f t="shared" si="23"/>
        <v>Nvt</v>
      </c>
      <c r="CE44" s="43" t="str">
        <f t="shared" si="23"/>
        <v>Nvt</v>
      </c>
      <c r="CF44" s="43" t="str">
        <f t="shared" si="23"/>
        <v>Nvt</v>
      </c>
      <c r="CG44" s="43" t="str">
        <f t="shared" ref="CG44:CP53" si="24">IF((VLOOKUP($D44,$O$24:$EI$33,CG$10,FALSE))="Ja","Ja",IF((VLOOKUP($E44,$O$17:$EI$23,CG$10,FALSE))="Ja","Ja",IF((VLOOKUP($D44,$O$24:$EI$33,CG$10,FALSE))="Optie","Optie",IF((VLOOKUP($E44,$O$17:$EI$23,CG$10,FALSE))="Optie","Optie",IF((VLOOKUP($D44,$O$24:$EI$33,CG$10,FALSE))="Nee","Nee",IF((VLOOKUP($E44,$O$17:$EI$23,CG$10,FALSE))= "Nee","Nee",IF((VLOOKUP($D44,$O$24:$EI$33,CG$10,FALSE))="Nvt","Nvt",IF((VLOOKUP($E44,$O$17:$EI$23,CG$10,FALSE))="Nvt","Nvt","Fout"))))))))</f>
        <v>Ja</v>
      </c>
      <c r="CH44" s="43" t="str">
        <f t="shared" si="24"/>
        <v>Ja</v>
      </c>
      <c r="CI44" s="43" t="str">
        <f t="shared" si="24"/>
        <v>Ja</v>
      </c>
      <c r="CJ44" s="43" t="str">
        <f t="shared" si="24"/>
        <v>Optie</v>
      </c>
      <c r="CK44" s="43" t="str">
        <f t="shared" si="24"/>
        <v>Ja</v>
      </c>
      <c r="CL44" s="43" t="str">
        <f t="shared" si="24"/>
        <v>Ja</v>
      </c>
      <c r="CM44" s="43" t="str">
        <f t="shared" si="24"/>
        <v>Ja</v>
      </c>
      <c r="CN44" s="43" t="str">
        <f t="shared" si="24"/>
        <v>Ja</v>
      </c>
      <c r="CO44" s="43" t="str">
        <f t="shared" si="24"/>
        <v>Ja</v>
      </c>
      <c r="CP44" s="43" t="str">
        <f t="shared" si="24"/>
        <v>Optie</v>
      </c>
      <c r="CQ44" s="43" t="str">
        <f t="shared" ref="CQ44:CZ53" si="25">IF((VLOOKUP($D44,$O$24:$EI$33,CQ$10,FALSE))="Ja","Ja",IF((VLOOKUP($E44,$O$17:$EI$23,CQ$10,FALSE))="Ja","Ja",IF((VLOOKUP($D44,$O$24:$EI$33,CQ$10,FALSE))="Optie","Optie",IF((VLOOKUP($E44,$O$17:$EI$23,CQ$10,FALSE))="Optie","Optie",IF((VLOOKUP($D44,$O$24:$EI$33,CQ$10,FALSE))="Nee","Nee",IF((VLOOKUP($E44,$O$17:$EI$23,CQ$10,FALSE))= "Nee","Nee",IF((VLOOKUP($D44,$O$24:$EI$33,CQ$10,FALSE))="Nvt","Nvt",IF((VLOOKUP($E44,$O$17:$EI$23,CQ$10,FALSE))="Nvt","Nvt","Fout"))))))))</f>
        <v>Ja</v>
      </c>
      <c r="CR44" s="43" t="str">
        <f t="shared" si="25"/>
        <v>Ja</v>
      </c>
      <c r="CS44" s="43" t="str">
        <f t="shared" si="25"/>
        <v>Ja</v>
      </c>
      <c r="CT44" s="43" t="str">
        <f t="shared" si="25"/>
        <v>Optie</v>
      </c>
      <c r="CU44" s="43" t="str">
        <f t="shared" si="25"/>
        <v>Nee</v>
      </c>
      <c r="CV44" s="43" t="str">
        <f t="shared" si="25"/>
        <v>Nvt</v>
      </c>
      <c r="CW44" s="43" t="str">
        <f t="shared" si="25"/>
        <v>Nvt</v>
      </c>
      <c r="CX44" s="43" t="str">
        <f t="shared" si="25"/>
        <v>Nvt</v>
      </c>
      <c r="CY44" s="43" t="str">
        <f t="shared" si="25"/>
        <v>Nvt</v>
      </c>
      <c r="CZ44" s="43" t="str">
        <f t="shared" si="25"/>
        <v>Ja</v>
      </c>
      <c r="DA44" s="43" t="str">
        <f t="shared" ref="DA44:DJ53" si="26">IF((VLOOKUP($D44,$O$24:$EI$33,DA$10,FALSE))="Ja","Ja",IF((VLOOKUP($E44,$O$17:$EI$23,DA$10,FALSE))="Ja","Ja",IF((VLOOKUP($D44,$O$24:$EI$33,DA$10,FALSE))="Optie","Optie",IF((VLOOKUP($E44,$O$17:$EI$23,DA$10,FALSE))="Optie","Optie",IF((VLOOKUP($D44,$O$24:$EI$33,DA$10,FALSE))="Nee","Nee",IF((VLOOKUP($E44,$O$17:$EI$23,DA$10,FALSE))= "Nee","Nee",IF((VLOOKUP($D44,$O$24:$EI$33,DA$10,FALSE))="Nvt","Nvt",IF((VLOOKUP($E44,$O$17:$EI$23,DA$10,FALSE))="Nvt","Nvt","Fout"))))))))</f>
        <v>Ja</v>
      </c>
      <c r="DB44" s="43" t="str">
        <f t="shared" si="26"/>
        <v>Ja</v>
      </c>
      <c r="DC44" s="43" t="str">
        <f t="shared" si="26"/>
        <v>Optie</v>
      </c>
      <c r="DD44" s="43" t="str">
        <f t="shared" si="26"/>
        <v>Ja</v>
      </c>
      <c r="DE44" s="43" t="str">
        <f t="shared" si="26"/>
        <v>Ja</v>
      </c>
      <c r="DF44" s="43" t="str">
        <f t="shared" si="26"/>
        <v>Ja</v>
      </c>
      <c r="DG44" s="43" t="str">
        <f t="shared" si="26"/>
        <v>Optie</v>
      </c>
      <c r="DH44" s="43" t="str">
        <f t="shared" si="26"/>
        <v>Ja</v>
      </c>
      <c r="DI44" s="43" t="str">
        <f t="shared" si="26"/>
        <v>Ja</v>
      </c>
      <c r="DJ44" s="43" t="str">
        <f t="shared" si="26"/>
        <v>Optie</v>
      </c>
      <c r="DK44" s="43" t="str">
        <f t="shared" ref="DK44:DT53" si="27">IF((VLOOKUP($D44,$O$24:$EI$33,DK$10,FALSE))="Ja","Ja",IF((VLOOKUP($E44,$O$17:$EI$23,DK$10,FALSE))="Ja","Ja",IF((VLOOKUP($D44,$O$24:$EI$33,DK$10,FALSE))="Optie","Optie",IF((VLOOKUP($E44,$O$17:$EI$23,DK$10,FALSE))="Optie","Optie",IF((VLOOKUP($D44,$O$24:$EI$33,DK$10,FALSE))="Nee","Nee",IF((VLOOKUP($E44,$O$17:$EI$23,DK$10,FALSE))= "Nee","Nee",IF((VLOOKUP($D44,$O$24:$EI$33,DK$10,FALSE))="Nvt","Nvt",IF((VLOOKUP($E44,$O$17:$EI$23,DK$10,FALSE))="Nvt","Nvt","Fout"))))))))</f>
        <v>Ja</v>
      </c>
      <c r="DL44" s="43" t="str">
        <f t="shared" si="27"/>
        <v>Ja</v>
      </c>
      <c r="DM44" s="43" t="str">
        <f t="shared" si="27"/>
        <v>Ja</v>
      </c>
      <c r="DN44" s="43" t="str">
        <f t="shared" si="27"/>
        <v>Ja</v>
      </c>
      <c r="DO44" s="43" t="str">
        <f t="shared" si="27"/>
        <v>Ja</v>
      </c>
      <c r="DP44" s="43" t="str">
        <f t="shared" si="27"/>
        <v>Optie</v>
      </c>
      <c r="DQ44" s="43" t="str">
        <f t="shared" si="27"/>
        <v>Optie</v>
      </c>
      <c r="DR44" s="43" t="str">
        <f t="shared" si="27"/>
        <v>Optie</v>
      </c>
      <c r="DS44" s="43" t="str">
        <f t="shared" si="27"/>
        <v>Optie</v>
      </c>
      <c r="DT44" s="43" t="str">
        <f t="shared" si="27"/>
        <v>Nee</v>
      </c>
      <c r="DU44" s="43" t="str">
        <f t="shared" ref="DU44:EI53" si="28">IF((VLOOKUP($D44,$O$24:$EI$33,DU$10,FALSE))="Ja","Ja",IF((VLOOKUP($E44,$O$17:$EI$23,DU$10,FALSE))="Ja","Ja",IF((VLOOKUP($D44,$O$24:$EI$33,DU$10,FALSE))="Optie","Optie",IF((VLOOKUP($E44,$O$17:$EI$23,DU$10,FALSE))="Optie","Optie",IF((VLOOKUP($D44,$O$24:$EI$33,DU$10,FALSE))="Nee","Nee",IF((VLOOKUP($E44,$O$17:$EI$23,DU$10,FALSE))= "Nee","Nee",IF((VLOOKUP($D44,$O$24:$EI$33,DU$10,FALSE))="Nvt","Nvt",IF((VLOOKUP($E44,$O$17:$EI$23,DU$10,FALSE))="Nvt","Nvt","Fout"))))))))</f>
        <v>Optie</v>
      </c>
      <c r="DV44" s="43" t="str">
        <f t="shared" si="28"/>
        <v>Ja</v>
      </c>
      <c r="DW44" s="43" t="str">
        <f t="shared" si="28"/>
        <v>Ja</v>
      </c>
      <c r="DX44" s="43" t="str">
        <f t="shared" si="28"/>
        <v>Ja</v>
      </c>
      <c r="DY44" s="43" t="str">
        <f t="shared" si="28"/>
        <v>Ja</v>
      </c>
      <c r="DZ44" s="43" t="str">
        <f t="shared" si="28"/>
        <v>Optie</v>
      </c>
      <c r="EA44" s="43" t="str">
        <f t="shared" si="28"/>
        <v>Ja</v>
      </c>
      <c r="EB44" s="43" t="str">
        <f t="shared" si="28"/>
        <v>Ja</v>
      </c>
      <c r="EC44" s="43" t="str">
        <f t="shared" si="28"/>
        <v>Ja</v>
      </c>
      <c r="ED44" s="43" t="str">
        <f t="shared" si="28"/>
        <v>Ja</v>
      </c>
      <c r="EE44" s="43" t="str">
        <f t="shared" si="28"/>
        <v>Ja</v>
      </c>
      <c r="EF44" s="43" t="str">
        <f t="shared" si="28"/>
        <v>Ja</v>
      </c>
      <c r="EG44" s="43" t="str">
        <f t="shared" si="28"/>
        <v>Ja</v>
      </c>
      <c r="EH44" s="43" t="str">
        <f t="shared" si="28"/>
        <v>Ja</v>
      </c>
      <c r="EI44" s="43" t="str">
        <f t="shared" si="28"/>
        <v>Nee</v>
      </c>
    </row>
    <row r="45" spans="1:139" x14ac:dyDescent="0.3">
      <c r="A45" s="45"/>
      <c r="B45" s="47" t="s">
        <v>735</v>
      </c>
      <c r="C45" s="47" t="s">
        <v>502</v>
      </c>
      <c r="D45" s="45" t="s">
        <v>337</v>
      </c>
      <c r="E45" s="45" t="s">
        <v>329</v>
      </c>
      <c r="F45" s="45" t="s">
        <v>337</v>
      </c>
      <c r="G45" s="43" t="s">
        <v>495</v>
      </c>
      <c r="H45" s="43" t="s">
        <v>497</v>
      </c>
      <c r="I45" s="119" t="s">
        <v>498</v>
      </c>
      <c r="J45" s="119" t="s">
        <v>830</v>
      </c>
      <c r="K45" s="119" t="s">
        <v>844</v>
      </c>
      <c r="L45" s="50">
        <v>11</v>
      </c>
      <c r="M45" s="119"/>
      <c r="N45" s="119"/>
      <c r="O45" s="119"/>
      <c r="P45" s="129" t="s">
        <v>507</v>
      </c>
      <c r="Q45" s="43" t="str">
        <f t="shared" si="17"/>
        <v>Ja</v>
      </c>
      <c r="R45" s="43" t="str">
        <f t="shared" si="17"/>
        <v>Ja</v>
      </c>
      <c r="S45" s="43" t="str">
        <f t="shared" si="17"/>
        <v>Optie</v>
      </c>
      <c r="T45" s="43" t="str">
        <f t="shared" si="17"/>
        <v>Ja</v>
      </c>
      <c r="U45" s="43" t="str">
        <f t="shared" si="17"/>
        <v>Ja</v>
      </c>
      <c r="V45" s="43" t="str">
        <f t="shared" si="17"/>
        <v>Ja</v>
      </c>
      <c r="W45" s="43" t="str">
        <f t="shared" si="17"/>
        <v>Nee</v>
      </c>
      <c r="X45" s="43" t="str">
        <f t="shared" si="17"/>
        <v>Ja</v>
      </c>
      <c r="Y45" s="43" t="str">
        <f t="shared" si="17"/>
        <v>Nee</v>
      </c>
      <c r="Z45" s="43" t="str">
        <f t="shared" si="17"/>
        <v>Nee</v>
      </c>
      <c r="AA45" s="43" t="str">
        <f t="shared" si="18"/>
        <v>Optie</v>
      </c>
      <c r="AB45" s="43" t="str">
        <f t="shared" si="18"/>
        <v>Nee</v>
      </c>
      <c r="AC45" s="43" t="str">
        <f t="shared" si="18"/>
        <v>Nvt</v>
      </c>
      <c r="AD45" s="43" t="str">
        <f t="shared" si="18"/>
        <v>Nvt</v>
      </c>
      <c r="AE45" s="43" t="str">
        <f t="shared" si="18"/>
        <v>Nvt</v>
      </c>
      <c r="AF45" s="43" t="str">
        <f t="shared" si="18"/>
        <v>Nvt</v>
      </c>
      <c r="AG45" s="43" t="str">
        <f t="shared" si="18"/>
        <v>Nvt</v>
      </c>
      <c r="AH45" s="43" t="str">
        <f t="shared" si="18"/>
        <v>Ja</v>
      </c>
      <c r="AI45" s="43" t="str">
        <f t="shared" si="18"/>
        <v>Ja</v>
      </c>
      <c r="AJ45" s="43" t="str">
        <f t="shared" si="18"/>
        <v>Nee</v>
      </c>
      <c r="AK45" s="43" t="str">
        <f t="shared" si="19"/>
        <v>Ja</v>
      </c>
      <c r="AL45" s="43" t="str">
        <f t="shared" si="19"/>
        <v>Ja</v>
      </c>
      <c r="AM45" s="43" t="str">
        <f t="shared" si="19"/>
        <v>Optie</v>
      </c>
      <c r="AN45" s="43" t="str">
        <f t="shared" si="19"/>
        <v>Ja</v>
      </c>
      <c r="AO45" s="43" t="str">
        <f t="shared" si="19"/>
        <v>Ja</v>
      </c>
      <c r="AP45" s="43" t="str">
        <f t="shared" si="19"/>
        <v>Nvt</v>
      </c>
      <c r="AQ45" s="43" t="str">
        <f t="shared" si="19"/>
        <v>Nvt</v>
      </c>
      <c r="AR45" s="129" t="s">
        <v>878</v>
      </c>
      <c r="AS45" s="43" t="str">
        <f t="shared" si="20"/>
        <v>Ja</v>
      </c>
      <c r="AT45" s="43" t="str">
        <f t="shared" si="20"/>
        <v>Ja</v>
      </c>
      <c r="AU45" s="43" t="str">
        <f t="shared" si="20"/>
        <v>Optie</v>
      </c>
      <c r="AV45" s="43" t="str">
        <f t="shared" si="20"/>
        <v>Ja</v>
      </c>
      <c r="AW45" s="43" t="str">
        <f t="shared" si="20"/>
        <v>Ja</v>
      </c>
      <c r="AX45" s="43" t="str">
        <f t="shared" si="20"/>
        <v>Ja</v>
      </c>
      <c r="AY45" s="43" t="str">
        <f t="shared" si="20"/>
        <v>Nee</v>
      </c>
      <c r="AZ45" s="43" t="str">
        <f t="shared" si="20"/>
        <v>Ja</v>
      </c>
      <c r="BA45" s="43" t="str">
        <f t="shared" si="20"/>
        <v>Nee</v>
      </c>
      <c r="BB45" s="43" t="str">
        <f t="shared" si="20"/>
        <v>Nee</v>
      </c>
      <c r="BC45" s="43" t="str">
        <f t="shared" si="21"/>
        <v>Ja</v>
      </c>
      <c r="BD45" s="43" t="str">
        <f t="shared" si="21"/>
        <v>Ja</v>
      </c>
      <c r="BE45" s="43" t="str">
        <f t="shared" si="21"/>
        <v>Ja</v>
      </c>
      <c r="BF45" s="43" t="str">
        <f t="shared" si="21"/>
        <v>Ja</v>
      </c>
      <c r="BG45" s="43" t="str">
        <f t="shared" si="21"/>
        <v>Ja</v>
      </c>
      <c r="BH45" s="43" t="str">
        <f t="shared" si="21"/>
        <v>Nee</v>
      </c>
      <c r="BI45" s="43" t="str">
        <f t="shared" si="21"/>
        <v>Ja</v>
      </c>
      <c r="BJ45" s="43" t="str">
        <f t="shared" si="21"/>
        <v>Optie</v>
      </c>
      <c r="BK45" s="43" t="str">
        <f t="shared" si="21"/>
        <v>Ja</v>
      </c>
      <c r="BL45" s="43" t="str">
        <f t="shared" si="21"/>
        <v>Ja</v>
      </c>
      <c r="BM45" s="43" t="str">
        <f t="shared" si="22"/>
        <v>Nee</v>
      </c>
      <c r="BN45" s="43" t="str">
        <f t="shared" si="22"/>
        <v>Ja</v>
      </c>
      <c r="BO45" s="43" t="str">
        <f t="shared" si="22"/>
        <v>Nee</v>
      </c>
      <c r="BP45" s="43" t="str">
        <f t="shared" si="22"/>
        <v>Nvt</v>
      </c>
      <c r="BQ45" s="43" t="str">
        <f t="shared" si="22"/>
        <v>Nvt</v>
      </c>
      <c r="BR45" s="43" t="str">
        <f t="shared" si="22"/>
        <v>Nvt</v>
      </c>
      <c r="BS45" s="43" t="str">
        <f t="shared" si="22"/>
        <v>Nvt</v>
      </c>
      <c r="BT45" s="43" t="str">
        <f t="shared" si="22"/>
        <v>Nvt</v>
      </c>
      <c r="BU45" s="43" t="str">
        <f t="shared" si="22"/>
        <v>Nvt</v>
      </c>
      <c r="BV45" s="43" t="str">
        <f t="shared" si="22"/>
        <v>Nvt</v>
      </c>
      <c r="BW45" s="43" t="str">
        <f t="shared" si="23"/>
        <v>Nvt</v>
      </c>
      <c r="BX45" s="43" t="str">
        <f t="shared" si="23"/>
        <v>Nvt</v>
      </c>
      <c r="BY45" s="43" t="str">
        <f t="shared" si="23"/>
        <v>Nvt</v>
      </c>
      <c r="BZ45" s="43" t="str">
        <f t="shared" si="23"/>
        <v>Nvt</v>
      </c>
      <c r="CA45" s="43" t="str">
        <f t="shared" si="23"/>
        <v>Nvt</v>
      </c>
      <c r="CB45" s="43" t="str">
        <f t="shared" si="23"/>
        <v>Nvt</v>
      </c>
      <c r="CC45" s="43" t="str">
        <f t="shared" si="23"/>
        <v>Nvt</v>
      </c>
      <c r="CD45" s="43" t="str">
        <f t="shared" si="23"/>
        <v>Nvt</v>
      </c>
      <c r="CE45" s="43" t="str">
        <f t="shared" si="23"/>
        <v>Nvt</v>
      </c>
      <c r="CF45" s="43" t="str">
        <f t="shared" si="23"/>
        <v>Nvt</v>
      </c>
      <c r="CG45" s="43" t="str">
        <f t="shared" si="24"/>
        <v>Ja</v>
      </c>
      <c r="CH45" s="43" t="str">
        <f t="shared" si="24"/>
        <v>Ja</v>
      </c>
      <c r="CI45" s="43" t="str">
        <f t="shared" si="24"/>
        <v>Ja</v>
      </c>
      <c r="CJ45" s="43" t="str">
        <f t="shared" si="24"/>
        <v>Nee</v>
      </c>
      <c r="CK45" s="43" t="str">
        <f t="shared" si="24"/>
        <v>Nvt</v>
      </c>
      <c r="CL45" s="43" t="str">
        <f t="shared" si="24"/>
        <v>Nvt</v>
      </c>
      <c r="CM45" s="43" t="str">
        <f t="shared" si="24"/>
        <v>Nvt</v>
      </c>
      <c r="CN45" s="43" t="str">
        <f t="shared" si="24"/>
        <v>Nvt</v>
      </c>
      <c r="CO45" s="43" t="str">
        <f t="shared" si="24"/>
        <v>Nvt</v>
      </c>
      <c r="CP45" s="43" t="str">
        <f t="shared" si="24"/>
        <v>Nee</v>
      </c>
      <c r="CQ45" s="43" t="str">
        <f t="shared" si="25"/>
        <v>Nvt</v>
      </c>
      <c r="CR45" s="43" t="str">
        <f t="shared" si="25"/>
        <v>Nee</v>
      </c>
      <c r="CS45" s="43" t="str">
        <f t="shared" si="25"/>
        <v>Nvt</v>
      </c>
      <c r="CT45" s="43" t="str">
        <f t="shared" si="25"/>
        <v>Nee</v>
      </c>
      <c r="CU45" s="43" t="str">
        <f t="shared" si="25"/>
        <v>Nee</v>
      </c>
      <c r="CV45" s="43" t="str">
        <f t="shared" si="25"/>
        <v>Nvt</v>
      </c>
      <c r="CW45" s="43" t="str">
        <f t="shared" si="25"/>
        <v>Nvt</v>
      </c>
      <c r="CX45" s="43" t="str">
        <f t="shared" si="25"/>
        <v>Nvt</v>
      </c>
      <c r="CY45" s="43" t="str">
        <f t="shared" si="25"/>
        <v>Nvt</v>
      </c>
      <c r="CZ45" s="43" t="str">
        <f t="shared" si="25"/>
        <v>Nee</v>
      </c>
      <c r="DA45" s="43" t="str">
        <f t="shared" si="26"/>
        <v>Nvt</v>
      </c>
      <c r="DB45" s="43" t="str">
        <f t="shared" si="26"/>
        <v>Nvt</v>
      </c>
      <c r="DC45" s="43" t="str">
        <f t="shared" si="26"/>
        <v>Nvt</v>
      </c>
      <c r="DD45" s="43" t="str">
        <f t="shared" si="26"/>
        <v>Nvt</v>
      </c>
      <c r="DE45" s="43" t="str">
        <f t="shared" si="26"/>
        <v>Nvt</v>
      </c>
      <c r="DF45" s="43" t="str">
        <f t="shared" si="26"/>
        <v>Nvt</v>
      </c>
      <c r="DG45" s="43" t="str">
        <f t="shared" si="26"/>
        <v>Nee</v>
      </c>
      <c r="DH45" s="43" t="str">
        <f t="shared" si="26"/>
        <v>Nvt</v>
      </c>
      <c r="DI45" s="43" t="str">
        <f t="shared" si="26"/>
        <v>Nvt</v>
      </c>
      <c r="DJ45" s="43" t="str">
        <f t="shared" si="26"/>
        <v>Nvt</v>
      </c>
      <c r="DK45" s="43" t="str">
        <f t="shared" si="27"/>
        <v>Ja</v>
      </c>
      <c r="DL45" s="43" t="str">
        <f t="shared" si="27"/>
        <v>Ja</v>
      </c>
      <c r="DM45" s="43" t="str">
        <f t="shared" si="27"/>
        <v>Ja</v>
      </c>
      <c r="DN45" s="43" t="str">
        <f t="shared" si="27"/>
        <v>Ja</v>
      </c>
      <c r="DO45" s="43" t="str">
        <f t="shared" si="27"/>
        <v>Ja</v>
      </c>
      <c r="DP45" s="43" t="str">
        <f t="shared" si="27"/>
        <v>Optie</v>
      </c>
      <c r="DQ45" s="43" t="str">
        <f t="shared" si="27"/>
        <v>Optie</v>
      </c>
      <c r="DR45" s="43" t="str">
        <f t="shared" si="27"/>
        <v>Optie</v>
      </c>
      <c r="DS45" s="43" t="str">
        <f t="shared" si="27"/>
        <v>Optie</v>
      </c>
      <c r="DT45" s="43" t="str">
        <f t="shared" si="27"/>
        <v>Nee</v>
      </c>
      <c r="DU45" s="43" t="str">
        <f t="shared" si="28"/>
        <v>Optie</v>
      </c>
      <c r="DV45" s="43" t="str">
        <f t="shared" si="28"/>
        <v>Ja</v>
      </c>
      <c r="DW45" s="43" t="str">
        <f t="shared" si="28"/>
        <v>Ja</v>
      </c>
      <c r="DX45" s="43" t="str">
        <f t="shared" si="28"/>
        <v>Ja</v>
      </c>
      <c r="DY45" s="43" t="str">
        <f t="shared" si="28"/>
        <v>Ja</v>
      </c>
      <c r="DZ45" s="43" t="str">
        <f t="shared" si="28"/>
        <v>Optie</v>
      </c>
      <c r="EA45" s="43" t="str">
        <f t="shared" si="28"/>
        <v>Ja</v>
      </c>
      <c r="EB45" s="43" t="str">
        <f t="shared" si="28"/>
        <v>Ja</v>
      </c>
      <c r="EC45" s="43" t="str">
        <f t="shared" si="28"/>
        <v>Ja</v>
      </c>
      <c r="ED45" s="43" t="str">
        <f t="shared" si="28"/>
        <v>Ja</v>
      </c>
      <c r="EE45" s="43" t="str">
        <f t="shared" si="28"/>
        <v>Ja</v>
      </c>
      <c r="EF45" s="43" t="str">
        <f t="shared" si="28"/>
        <v>Ja</v>
      </c>
      <c r="EG45" s="43" t="str">
        <f t="shared" si="28"/>
        <v>Ja</v>
      </c>
      <c r="EH45" s="43" t="str">
        <f t="shared" si="28"/>
        <v>Ja</v>
      </c>
      <c r="EI45" s="43" t="str">
        <f t="shared" si="28"/>
        <v>Nee</v>
      </c>
    </row>
    <row r="46" spans="1:139" x14ac:dyDescent="0.3">
      <c r="A46" s="45"/>
      <c r="B46" s="47" t="s">
        <v>735</v>
      </c>
      <c r="C46" s="47" t="s">
        <v>502</v>
      </c>
      <c r="D46" s="45" t="s">
        <v>337</v>
      </c>
      <c r="E46" s="45" t="s">
        <v>330</v>
      </c>
      <c r="F46" s="45" t="s">
        <v>337</v>
      </c>
      <c r="G46" s="43" t="s">
        <v>495</v>
      </c>
      <c r="H46" s="43" t="s">
        <v>497</v>
      </c>
      <c r="I46" s="119" t="s">
        <v>498</v>
      </c>
      <c r="J46" s="119" t="s">
        <v>832</v>
      </c>
      <c r="K46" s="119" t="s">
        <v>845</v>
      </c>
      <c r="L46" s="50">
        <v>19</v>
      </c>
      <c r="M46" s="119"/>
      <c r="N46" s="119"/>
      <c r="O46" s="119"/>
      <c r="P46" s="129" t="s">
        <v>507</v>
      </c>
      <c r="Q46" s="43" t="str">
        <f t="shared" si="17"/>
        <v>Ja</v>
      </c>
      <c r="R46" s="43" t="str">
        <f t="shared" si="17"/>
        <v>Ja</v>
      </c>
      <c r="S46" s="43" t="str">
        <f t="shared" si="17"/>
        <v>Optie</v>
      </c>
      <c r="T46" s="43" t="str">
        <f t="shared" si="17"/>
        <v>Ja</v>
      </c>
      <c r="U46" s="43" t="str">
        <f t="shared" si="17"/>
        <v>Ja</v>
      </c>
      <c r="V46" s="43" t="str">
        <f t="shared" si="17"/>
        <v>Ja</v>
      </c>
      <c r="W46" s="43" t="str">
        <f t="shared" si="17"/>
        <v>Nee</v>
      </c>
      <c r="X46" s="43" t="str">
        <f t="shared" si="17"/>
        <v>Ja</v>
      </c>
      <c r="Y46" s="43" t="str">
        <f t="shared" si="17"/>
        <v>Nee</v>
      </c>
      <c r="Z46" s="43" t="str">
        <f t="shared" si="17"/>
        <v>Nee</v>
      </c>
      <c r="AA46" s="43" t="str">
        <f t="shared" si="18"/>
        <v>Optie</v>
      </c>
      <c r="AB46" s="43" t="str">
        <f t="shared" si="18"/>
        <v>Nee</v>
      </c>
      <c r="AC46" s="43" t="str">
        <f t="shared" si="18"/>
        <v>Nvt</v>
      </c>
      <c r="AD46" s="43" t="str">
        <f t="shared" si="18"/>
        <v>Nvt</v>
      </c>
      <c r="AE46" s="43" t="str">
        <f t="shared" si="18"/>
        <v>Nvt</v>
      </c>
      <c r="AF46" s="43" t="str">
        <f t="shared" si="18"/>
        <v>Nvt</v>
      </c>
      <c r="AG46" s="43" t="str">
        <f t="shared" si="18"/>
        <v>Nvt</v>
      </c>
      <c r="AH46" s="43" t="str">
        <f t="shared" si="18"/>
        <v>Ja</v>
      </c>
      <c r="AI46" s="43" t="str">
        <f t="shared" si="18"/>
        <v>Ja</v>
      </c>
      <c r="AJ46" s="43" t="str">
        <f t="shared" si="18"/>
        <v>Nee</v>
      </c>
      <c r="AK46" s="43" t="str">
        <f t="shared" si="19"/>
        <v>Ja</v>
      </c>
      <c r="AL46" s="43" t="str">
        <f t="shared" si="19"/>
        <v>Ja</v>
      </c>
      <c r="AM46" s="43" t="str">
        <f t="shared" si="19"/>
        <v>Optie</v>
      </c>
      <c r="AN46" s="43" t="str">
        <f t="shared" si="19"/>
        <v>Ja</v>
      </c>
      <c r="AO46" s="43" t="str">
        <f t="shared" si="19"/>
        <v>Ja</v>
      </c>
      <c r="AP46" s="43" t="str">
        <f t="shared" si="19"/>
        <v>Nvt</v>
      </c>
      <c r="AQ46" s="43" t="str">
        <f t="shared" si="19"/>
        <v>Nvt</v>
      </c>
      <c r="AR46" s="129" t="s">
        <v>878</v>
      </c>
      <c r="AS46" s="43" t="str">
        <f t="shared" si="20"/>
        <v>Ja</v>
      </c>
      <c r="AT46" s="43" t="str">
        <f t="shared" si="20"/>
        <v>Ja</v>
      </c>
      <c r="AU46" s="43" t="str">
        <f t="shared" si="20"/>
        <v>Optie</v>
      </c>
      <c r="AV46" s="43" t="str">
        <f t="shared" si="20"/>
        <v>Ja</v>
      </c>
      <c r="AW46" s="43" t="str">
        <f t="shared" si="20"/>
        <v>Ja</v>
      </c>
      <c r="AX46" s="43" t="str">
        <f t="shared" si="20"/>
        <v>Ja</v>
      </c>
      <c r="AY46" s="43" t="str">
        <f t="shared" si="20"/>
        <v>Nee</v>
      </c>
      <c r="AZ46" s="43" t="str">
        <f t="shared" si="20"/>
        <v>Ja</v>
      </c>
      <c r="BA46" s="43" t="str">
        <f t="shared" si="20"/>
        <v>Nee</v>
      </c>
      <c r="BB46" s="43" t="str">
        <f t="shared" si="20"/>
        <v>Nee</v>
      </c>
      <c r="BC46" s="43" t="str">
        <f t="shared" si="21"/>
        <v>Ja</v>
      </c>
      <c r="BD46" s="43" t="str">
        <f t="shared" si="21"/>
        <v>Ja</v>
      </c>
      <c r="BE46" s="43" t="str">
        <f t="shared" si="21"/>
        <v>Ja</v>
      </c>
      <c r="BF46" s="43" t="str">
        <f t="shared" si="21"/>
        <v>Ja</v>
      </c>
      <c r="BG46" s="43" t="str">
        <f t="shared" si="21"/>
        <v>Ja</v>
      </c>
      <c r="BH46" s="43" t="str">
        <f t="shared" si="21"/>
        <v>Nee</v>
      </c>
      <c r="BI46" s="43" t="str">
        <f t="shared" si="21"/>
        <v>Ja</v>
      </c>
      <c r="BJ46" s="43" t="str">
        <f t="shared" si="21"/>
        <v>Optie</v>
      </c>
      <c r="BK46" s="43" t="str">
        <f t="shared" si="21"/>
        <v>Ja</v>
      </c>
      <c r="BL46" s="43" t="str">
        <f t="shared" si="21"/>
        <v>Ja</v>
      </c>
      <c r="BM46" s="43" t="str">
        <f t="shared" si="22"/>
        <v>Nee</v>
      </c>
      <c r="BN46" s="43" t="str">
        <f t="shared" si="22"/>
        <v>Ja</v>
      </c>
      <c r="BO46" s="43" t="str">
        <f t="shared" si="22"/>
        <v>Nee</v>
      </c>
      <c r="BP46" s="43" t="str">
        <f t="shared" si="22"/>
        <v>Nvt</v>
      </c>
      <c r="BQ46" s="43" t="str">
        <f t="shared" si="22"/>
        <v>Nvt</v>
      </c>
      <c r="BR46" s="43" t="str">
        <f t="shared" si="22"/>
        <v>Nvt</v>
      </c>
      <c r="BS46" s="43" t="str">
        <f t="shared" si="22"/>
        <v>Nvt</v>
      </c>
      <c r="BT46" s="43" t="str">
        <f t="shared" si="22"/>
        <v>Nvt</v>
      </c>
      <c r="BU46" s="43" t="str">
        <f t="shared" si="22"/>
        <v>Nvt</v>
      </c>
      <c r="BV46" s="43" t="str">
        <f t="shared" si="22"/>
        <v>Nvt</v>
      </c>
      <c r="BW46" s="43" t="str">
        <f t="shared" si="23"/>
        <v>Nvt</v>
      </c>
      <c r="BX46" s="43" t="str">
        <f t="shared" si="23"/>
        <v>Nvt</v>
      </c>
      <c r="BY46" s="43" t="str">
        <f t="shared" si="23"/>
        <v>Nvt</v>
      </c>
      <c r="BZ46" s="43" t="str">
        <f t="shared" si="23"/>
        <v>Nvt</v>
      </c>
      <c r="CA46" s="43" t="str">
        <f t="shared" si="23"/>
        <v>Nvt</v>
      </c>
      <c r="CB46" s="43" t="str">
        <f t="shared" si="23"/>
        <v>Nvt</v>
      </c>
      <c r="CC46" s="43" t="str">
        <f t="shared" si="23"/>
        <v>Nvt</v>
      </c>
      <c r="CD46" s="43" t="str">
        <f t="shared" si="23"/>
        <v>Nvt</v>
      </c>
      <c r="CE46" s="43" t="str">
        <f t="shared" si="23"/>
        <v>Nvt</v>
      </c>
      <c r="CF46" s="43" t="str">
        <f t="shared" si="23"/>
        <v>Nvt</v>
      </c>
      <c r="CG46" s="43" t="str">
        <f t="shared" si="24"/>
        <v>Ja</v>
      </c>
      <c r="CH46" s="43" t="str">
        <f t="shared" si="24"/>
        <v>Ja</v>
      </c>
      <c r="CI46" s="43" t="str">
        <f t="shared" si="24"/>
        <v>Ja</v>
      </c>
      <c r="CJ46" s="43" t="str">
        <f t="shared" si="24"/>
        <v>Nee</v>
      </c>
      <c r="CK46" s="43" t="str">
        <f t="shared" si="24"/>
        <v>Nvt</v>
      </c>
      <c r="CL46" s="43" t="str">
        <f t="shared" si="24"/>
        <v>Nvt</v>
      </c>
      <c r="CM46" s="43" t="str">
        <f t="shared" si="24"/>
        <v>Nvt</v>
      </c>
      <c r="CN46" s="43" t="str">
        <f t="shared" si="24"/>
        <v>Nvt</v>
      </c>
      <c r="CO46" s="43" t="str">
        <f t="shared" si="24"/>
        <v>Nvt</v>
      </c>
      <c r="CP46" s="43" t="str">
        <f t="shared" si="24"/>
        <v>Nee</v>
      </c>
      <c r="CQ46" s="43" t="str">
        <f t="shared" si="25"/>
        <v>Nvt</v>
      </c>
      <c r="CR46" s="43" t="str">
        <f t="shared" si="25"/>
        <v>Nee</v>
      </c>
      <c r="CS46" s="43" t="str">
        <f t="shared" si="25"/>
        <v>Nvt</v>
      </c>
      <c r="CT46" s="43" t="str">
        <f t="shared" si="25"/>
        <v>Nee</v>
      </c>
      <c r="CU46" s="43" t="str">
        <f t="shared" si="25"/>
        <v>Nee</v>
      </c>
      <c r="CV46" s="43" t="str">
        <f t="shared" si="25"/>
        <v>Nvt</v>
      </c>
      <c r="CW46" s="43" t="str">
        <f t="shared" si="25"/>
        <v>Nvt</v>
      </c>
      <c r="CX46" s="43" t="str">
        <f t="shared" si="25"/>
        <v>Nvt</v>
      </c>
      <c r="CY46" s="43" t="str">
        <f t="shared" si="25"/>
        <v>Nvt</v>
      </c>
      <c r="CZ46" s="43" t="str">
        <f t="shared" si="25"/>
        <v>Nee</v>
      </c>
      <c r="DA46" s="43" t="str">
        <f t="shared" si="26"/>
        <v>Nvt</v>
      </c>
      <c r="DB46" s="43" t="str">
        <f t="shared" si="26"/>
        <v>Nvt</v>
      </c>
      <c r="DC46" s="43" t="str">
        <f t="shared" si="26"/>
        <v>Nvt</v>
      </c>
      <c r="DD46" s="43" t="str">
        <f t="shared" si="26"/>
        <v>Nvt</v>
      </c>
      <c r="DE46" s="43" t="str">
        <f t="shared" si="26"/>
        <v>Nvt</v>
      </c>
      <c r="DF46" s="43" t="str">
        <f t="shared" si="26"/>
        <v>Nvt</v>
      </c>
      <c r="DG46" s="43" t="str">
        <f t="shared" si="26"/>
        <v>Nee</v>
      </c>
      <c r="DH46" s="43" t="str">
        <f t="shared" si="26"/>
        <v>Nvt</v>
      </c>
      <c r="DI46" s="43" t="str">
        <f t="shared" si="26"/>
        <v>Nvt</v>
      </c>
      <c r="DJ46" s="43" t="str">
        <f t="shared" si="26"/>
        <v>Nvt</v>
      </c>
      <c r="DK46" s="43" t="str">
        <f t="shared" si="27"/>
        <v>Ja</v>
      </c>
      <c r="DL46" s="43" t="str">
        <f t="shared" si="27"/>
        <v>Ja</v>
      </c>
      <c r="DM46" s="43" t="str">
        <f t="shared" si="27"/>
        <v>Ja</v>
      </c>
      <c r="DN46" s="43" t="str">
        <f t="shared" si="27"/>
        <v>Ja</v>
      </c>
      <c r="DO46" s="43" t="str">
        <f t="shared" si="27"/>
        <v>Ja</v>
      </c>
      <c r="DP46" s="43" t="str">
        <f t="shared" si="27"/>
        <v>Optie</v>
      </c>
      <c r="DQ46" s="43" t="str">
        <f t="shared" si="27"/>
        <v>Optie</v>
      </c>
      <c r="DR46" s="43" t="str">
        <f t="shared" si="27"/>
        <v>Optie</v>
      </c>
      <c r="DS46" s="43" t="str">
        <f t="shared" si="27"/>
        <v>Optie</v>
      </c>
      <c r="DT46" s="43" t="str">
        <f t="shared" si="27"/>
        <v>Nee</v>
      </c>
      <c r="DU46" s="43" t="str">
        <f t="shared" si="28"/>
        <v>Optie</v>
      </c>
      <c r="DV46" s="43" t="str">
        <f t="shared" si="28"/>
        <v>Ja</v>
      </c>
      <c r="DW46" s="43" t="str">
        <f t="shared" si="28"/>
        <v>Ja</v>
      </c>
      <c r="DX46" s="43" t="str">
        <f t="shared" si="28"/>
        <v>Ja</v>
      </c>
      <c r="DY46" s="43" t="str">
        <f t="shared" si="28"/>
        <v>Ja</v>
      </c>
      <c r="DZ46" s="43" t="str">
        <f t="shared" si="28"/>
        <v>Optie</v>
      </c>
      <c r="EA46" s="43" t="str">
        <f t="shared" si="28"/>
        <v>Ja</v>
      </c>
      <c r="EB46" s="43" t="str">
        <f t="shared" si="28"/>
        <v>Ja</v>
      </c>
      <c r="EC46" s="43" t="str">
        <f t="shared" si="28"/>
        <v>Ja</v>
      </c>
      <c r="ED46" s="43" t="str">
        <f t="shared" si="28"/>
        <v>Ja</v>
      </c>
      <c r="EE46" s="43" t="str">
        <f t="shared" si="28"/>
        <v>Ja</v>
      </c>
      <c r="EF46" s="43" t="str">
        <f t="shared" si="28"/>
        <v>Ja</v>
      </c>
      <c r="EG46" s="43" t="str">
        <f t="shared" si="28"/>
        <v>Ja</v>
      </c>
      <c r="EH46" s="43" t="str">
        <f t="shared" si="28"/>
        <v>Ja</v>
      </c>
      <c r="EI46" s="43" t="str">
        <f t="shared" si="28"/>
        <v>Nee</v>
      </c>
    </row>
    <row r="47" spans="1:139" x14ac:dyDescent="0.3">
      <c r="A47" s="45"/>
      <c r="B47" s="47" t="s">
        <v>735</v>
      </c>
      <c r="C47" s="47" t="s">
        <v>502</v>
      </c>
      <c r="D47" s="45" t="s">
        <v>337</v>
      </c>
      <c r="E47" s="45" t="s">
        <v>337</v>
      </c>
      <c r="F47" s="45" t="s">
        <v>337</v>
      </c>
      <c r="G47" s="43" t="s">
        <v>495</v>
      </c>
      <c r="H47" s="43" t="s">
        <v>497</v>
      </c>
      <c r="I47" s="119" t="s">
        <v>498</v>
      </c>
      <c r="J47" s="119" t="s">
        <v>834</v>
      </c>
      <c r="K47" s="119" t="s">
        <v>846</v>
      </c>
      <c r="L47" s="50">
        <v>27</v>
      </c>
      <c r="M47" s="119"/>
      <c r="N47" s="119"/>
      <c r="O47" s="119"/>
      <c r="P47" s="129" t="s">
        <v>507</v>
      </c>
      <c r="Q47" s="43" t="str">
        <f t="shared" si="17"/>
        <v>Ja</v>
      </c>
      <c r="R47" s="43" t="str">
        <f t="shared" si="17"/>
        <v>Ja</v>
      </c>
      <c r="S47" s="43" t="str">
        <f t="shared" si="17"/>
        <v>Optie</v>
      </c>
      <c r="T47" s="43" t="str">
        <f t="shared" si="17"/>
        <v>Ja</v>
      </c>
      <c r="U47" s="43" t="str">
        <f t="shared" si="17"/>
        <v>Ja</v>
      </c>
      <c r="V47" s="43" t="str">
        <f t="shared" si="17"/>
        <v>Ja</v>
      </c>
      <c r="W47" s="43" t="str">
        <f t="shared" si="17"/>
        <v>Nee</v>
      </c>
      <c r="X47" s="43" t="str">
        <f t="shared" si="17"/>
        <v>Ja</v>
      </c>
      <c r="Y47" s="43" t="str">
        <f t="shared" si="17"/>
        <v>Nee</v>
      </c>
      <c r="Z47" s="43" t="str">
        <f t="shared" si="17"/>
        <v>Nee</v>
      </c>
      <c r="AA47" s="43" t="str">
        <f t="shared" si="18"/>
        <v>Optie</v>
      </c>
      <c r="AB47" s="43" t="str">
        <f t="shared" si="18"/>
        <v>Nee</v>
      </c>
      <c r="AC47" s="43" t="str">
        <f t="shared" si="18"/>
        <v>Nvt</v>
      </c>
      <c r="AD47" s="43" t="str">
        <f t="shared" si="18"/>
        <v>Nvt</v>
      </c>
      <c r="AE47" s="43" t="str">
        <f t="shared" si="18"/>
        <v>Nvt</v>
      </c>
      <c r="AF47" s="43" t="str">
        <f t="shared" si="18"/>
        <v>Nvt</v>
      </c>
      <c r="AG47" s="43" t="str">
        <f t="shared" si="18"/>
        <v>Nvt</v>
      </c>
      <c r="AH47" s="43" t="str">
        <f t="shared" si="18"/>
        <v>Ja</v>
      </c>
      <c r="AI47" s="43" t="str">
        <f t="shared" si="18"/>
        <v>Ja</v>
      </c>
      <c r="AJ47" s="43" t="str">
        <f t="shared" si="18"/>
        <v>Nee</v>
      </c>
      <c r="AK47" s="43" t="str">
        <f t="shared" si="19"/>
        <v>Ja</v>
      </c>
      <c r="AL47" s="43" t="str">
        <f t="shared" si="19"/>
        <v>Ja</v>
      </c>
      <c r="AM47" s="43" t="str">
        <f t="shared" si="19"/>
        <v>Optie</v>
      </c>
      <c r="AN47" s="43" t="str">
        <f t="shared" si="19"/>
        <v>Ja</v>
      </c>
      <c r="AO47" s="43" t="str">
        <f t="shared" si="19"/>
        <v>Ja</v>
      </c>
      <c r="AP47" s="43" t="str">
        <f t="shared" si="19"/>
        <v>Nvt</v>
      </c>
      <c r="AQ47" s="43" t="str">
        <f t="shared" si="19"/>
        <v>Nvt</v>
      </c>
      <c r="AR47" s="129" t="s">
        <v>878</v>
      </c>
      <c r="AS47" s="43" t="str">
        <f t="shared" si="20"/>
        <v>Ja</v>
      </c>
      <c r="AT47" s="43" t="str">
        <f t="shared" si="20"/>
        <v>Ja</v>
      </c>
      <c r="AU47" s="43" t="str">
        <f t="shared" si="20"/>
        <v>Optie</v>
      </c>
      <c r="AV47" s="43" t="str">
        <f t="shared" si="20"/>
        <v>Ja</v>
      </c>
      <c r="AW47" s="43" t="str">
        <f t="shared" si="20"/>
        <v>Ja</v>
      </c>
      <c r="AX47" s="43" t="str">
        <f t="shared" si="20"/>
        <v>Ja</v>
      </c>
      <c r="AY47" s="43" t="str">
        <f t="shared" si="20"/>
        <v>Nee</v>
      </c>
      <c r="AZ47" s="43" t="str">
        <f t="shared" si="20"/>
        <v>Ja</v>
      </c>
      <c r="BA47" s="43" t="str">
        <f t="shared" si="20"/>
        <v>Nee</v>
      </c>
      <c r="BB47" s="43" t="str">
        <f t="shared" si="20"/>
        <v>Nee</v>
      </c>
      <c r="BC47" s="43" t="str">
        <f t="shared" si="21"/>
        <v>Ja</v>
      </c>
      <c r="BD47" s="43" t="str">
        <f t="shared" si="21"/>
        <v>Ja</v>
      </c>
      <c r="BE47" s="43" t="str">
        <f t="shared" si="21"/>
        <v>Ja</v>
      </c>
      <c r="BF47" s="43" t="str">
        <f t="shared" si="21"/>
        <v>Ja</v>
      </c>
      <c r="BG47" s="43" t="str">
        <f t="shared" si="21"/>
        <v>Ja</v>
      </c>
      <c r="BH47" s="43" t="str">
        <f t="shared" si="21"/>
        <v>Nee</v>
      </c>
      <c r="BI47" s="43" t="str">
        <f t="shared" si="21"/>
        <v>Ja</v>
      </c>
      <c r="BJ47" s="43" t="str">
        <f t="shared" si="21"/>
        <v>Optie</v>
      </c>
      <c r="BK47" s="43" t="str">
        <f t="shared" si="21"/>
        <v>Ja</v>
      </c>
      <c r="BL47" s="43" t="str">
        <f t="shared" si="21"/>
        <v>Ja</v>
      </c>
      <c r="BM47" s="43" t="str">
        <f t="shared" si="22"/>
        <v>Nee</v>
      </c>
      <c r="BN47" s="43" t="str">
        <f t="shared" si="22"/>
        <v>Ja</v>
      </c>
      <c r="BO47" s="43" t="str">
        <f t="shared" si="22"/>
        <v>Nee</v>
      </c>
      <c r="BP47" s="43" t="str">
        <f t="shared" si="22"/>
        <v>Nvt</v>
      </c>
      <c r="BQ47" s="43" t="str">
        <f t="shared" si="22"/>
        <v>Nvt</v>
      </c>
      <c r="BR47" s="43" t="str">
        <f t="shared" si="22"/>
        <v>Nvt</v>
      </c>
      <c r="BS47" s="43" t="str">
        <f t="shared" si="22"/>
        <v>Nvt</v>
      </c>
      <c r="BT47" s="43" t="str">
        <f t="shared" si="22"/>
        <v>Nvt</v>
      </c>
      <c r="BU47" s="43" t="str">
        <f t="shared" si="22"/>
        <v>Nvt</v>
      </c>
      <c r="BV47" s="43" t="str">
        <f t="shared" si="22"/>
        <v>Nvt</v>
      </c>
      <c r="BW47" s="43" t="str">
        <f t="shared" si="23"/>
        <v>Nvt</v>
      </c>
      <c r="BX47" s="43" t="str">
        <f t="shared" si="23"/>
        <v>Nvt</v>
      </c>
      <c r="BY47" s="43" t="str">
        <f t="shared" si="23"/>
        <v>Nvt</v>
      </c>
      <c r="BZ47" s="43" t="str">
        <f t="shared" si="23"/>
        <v>Nvt</v>
      </c>
      <c r="CA47" s="43" t="str">
        <f t="shared" si="23"/>
        <v>Nvt</v>
      </c>
      <c r="CB47" s="43" t="str">
        <f t="shared" si="23"/>
        <v>Nvt</v>
      </c>
      <c r="CC47" s="43" t="str">
        <f t="shared" si="23"/>
        <v>Nvt</v>
      </c>
      <c r="CD47" s="43" t="str">
        <f t="shared" si="23"/>
        <v>Nvt</v>
      </c>
      <c r="CE47" s="43" t="str">
        <f t="shared" si="23"/>
        <v>Nvt</v>
      </c>
      <c r="CF47" s="43" t="str">
        <f t="shared" si="23"/>
        <v>Nvt</v>
      </c>
      <c r="CG47" s="43" t="str">
        <f t="shared" si="24"/>
        <v>Ja</v>
      </c>
      <c r="CH47" s="43" t="str">
        <f t="shared" si="24"/>
        <v>Ja</v>
      </c>
      <c r="CI47" s="43" t="str">
        <f t="shared" si="24"/>
        <v>Ja</v>
      </c>
      <c r="CJ47" s="43" t="str">
        <f t="shared" si="24"/>
        <v>Nee</v>
      </c>
      <c r="CK47" s="43" t="str">
        <f t="shared" si="24"/>
        <v>Nvt</v>
      </c>
      <c r="CL47" s="43" t="str">
        <f t="shared" si="24"/>
        <v>Nvt</v>
      </c>
      <c r="CM47" s="43" t="str">
        <f t="shared" si="24"/>
        <v>Nvt</v>
      </c>
      <c r="CN47" s="43" t="str">
        <f t="shared" si="24"/>
        <v>Nvt</v>
      </c>
      <c r="CO47" s="43" t="str">
        <f t="shared" si="24"/>
        <v>Nvt</v>
      </c>
      <c r="CP47" s="43" t="str">
        <f t="shared" si="24"/>
        <v>Nee</v>
      </c>
      <c r="CQ47" s="43" t="str">
        <f t="shared" si="25"/>
        <v>Nvt</v>
      </c>
      <c r="CR47" s="43" t="str">
        <f t="shared" si="25"/>
        <v>Nee</v>
      </c>
      <c r="CS47" s="43" t="str">
        <f t="shared" si="25"/>
        <v>Nvt</v>
      </c>
      <c r="CT47" s="43" t="str">
        <f t="shared" si="25"/>
        <v>Nee</v>
      </c>
      <c r="CU47" s="43" t="str">
        <f t="shared" si="25"/>
        <v>Nee</v>
      </c>
      <c r="CV47" s="43" t="str">
        <f t="shared" si="25"/>
        <v>Nvt</v>
      </c>
      <c r="CW47" s="43" t="str">
        <f t="shared" si="25"/>
        <v>Nvt</v>
      </c>
      <c r="CX47" s="43" t="str">
        <f t="shared" si="25"/>
        <v>Nvt</v>
      </c>
      <c r="CY47" s="43" t="str">
        <f t="shared" si="25"/>
        <v>Nvt</v>
      </c>
      <c r="CZ47" s="43" t="str">
        <f t="shared" si="25"/>
        <v>Nee</v>
      </c>
      <c r="DA47" s="43" t="str">
        <f t="shared" si="26"/>
        <v>Nvt</v>
      </c>
      <c r="DB47" s="43" t="str">
        <f t="shared" si="26"/>
        <v>Nvt</v>
      </c>
      <c r="DC47" s="43" t="str">
        <f t="shared" si="26"/>
        <v>Nvt</v>
      </c>
      <c r="DD47" s="43" t="str">
        <f t="shared" si="26"/>
        <v>Nvt</v>
      </c>
      <c r="DE47" s="43" t="str">
        <f t="shared" si="26"/>
        <v>Nvt</v>
      </c>
      <c r="DF47" s="43" t="str">
        <f t="shared" si="26"/>
        <v>Nvt</v>
      </c>
      <c r="DG47" s="43" t="str">
        <f t="shared" si="26"/>
        <v>Nee</v>
      </c>
      <c r="DH47" s="43" t="str">
        <f t="shared" si="26"/>
        <v>Nvt</v>
      </c>
      <c r="DI47" s="43" t="str">
        <f t="shared" si="26"/>
        <v>Nvt</v>
      </c>
      <c r="DJ47" s="43" t="str">
        <f t="shared" si="26"/>
        <v>Nvt</v>
      </c>
      <c r="DK47" s="43" t="str">
        <f t="shared" si="27"/>
        <v>Ja</v>
      </c>
      <c r="DL47" s="43" t="str">
        <f t="shared" si="27"/>
        <v>Ja</v>
      </c>
      <c r="DM47" s="43" t="str">
        <f t="shared" si="27"/>
        <v>Ja</v>
      </c>
      <c r="DN47" s="43" t="str">
        <f t="shared" si="27"/>
        <v>Ja</v>
      </c>
      <c r="DO47" s="43" t="str">
        <f t="shared" si="27"/>
        <v>Ja</v>
      </c>
      <c r="DP47" s="43" t="str">
        <f t="shared" si="27"/>
        <v>Optie</v>
      </c>
      <c r="DQ47" s="43" t="str">
        <f t="shared" si="27"/>
        <v>Optie</v>
      </c>
      <c r="DR47" s="43" t="str">
        <f t="shared" si="27"/>
        <v>Nee</v>
      </c>
      <c r="DS47" s="43" t="str">
        <f t="shared" si="27"/>
        <v>Optie</v>
      </c>
      <c r="DT47" s="43" t="str">
        <f t="shared" si="27"/>
        <v>Nee</v>
      </c>
      <c r="DU47" s="43" t="str">
        <f t="shared" si="28"/>
        <v>Nee</v>
      </c>
      <c r="DV47" s="43" t="str">
        <f t="shared" si="28"/>
        <v>Nvt</v>
      </c>
      <c r="DW47" s="43" t="str">
        <f t="shared" si="28"/>
        <v>Nvt</v>
      </c>
      <c r="DX47" s="43" t="str">
        <f t="shared" si="28"/>
        <v>Nvt</v>
      </c>
      <c r="DY47" s="43" t="str">
        <f t="shared" si="28"/>
        <v>Nvt</v>
      </c>
      <c r="DZ47" s="43" t="str">
        <f t="shared" si="28"/>
        <v>Nvt</v>
      </c>
      <c r="EA47" s="43" t="str">
        <f t="shared" si="28"/>
        <v>Nvt</v>
      </c>
      <c r="EB47" s="43" t="str">
        <f t="shared" si="28"/>
        <v>Ja</v>
      </c>
      <c r="EC47" s="43" t="str">
        <f t="shared" si="28"/>
        <v>Ja</v>
      </c>
      <c r="ED47" s="43" t="str">
        <f t="shared" si="28"/>
        <v>Ja</v>
      </c>
      <c r="EE47" s="43" t="str">
        <f t="shared" si="28"/>
        <v>Ja</v>
      </c>
      <c r="EF47" s="43" t="str">
        <f t="shared" si="28"/>
        <v>Ja</v>
      </c>
      <c r="EG47" s="43" t="str">
        <f t="shared" si="28"/>
        <v>Ja</v>
      </c>
      <c r="EH47" s="43" t="str">
        <f t="shared" si="28"/>
        <v>Ja</v>
      </c>
      <c r="EI47" s="43" t="str">
        <f t="shared" si="28"/>
        <v>Nee</v>
      </c>
    </row>
    <row r="48" spans="1:139" x14ac:dyDescent="0.3">
      <c r="A48" s="45"/>
      <c r="B48" s="47" t="s">
        <v>734</v>
      </c>
      <c r="C48" s="47" t="s">
        <v>502</v>
      </c>
      <c r="D48" s="45" t="s">
        <v>337</v>
      </c>
      <c r="E48" s="45" t="s">
        <v>329</v>
      </c>
      <c r="F48" s="45" t="s">
        <v>433</v>
      </c>
      <c r="G48" s="43" t="s">
        <v>495</v>
      </c>
      <c r="H48" s="43" t="s">
        <v>497</v>
      </c>
      <c r="I48" s="119" t="s">
        <v>498</v>
      </c>
      <c r="J48" s="119" t="s">
        <v>829</v>
      </c>
      <c r="K48" s="119" t="s">
        <v>844</v>
      </c>
      <c r="L48" s="50">
        <v>7</v>
      </c>
      <c r="M48" s="119"/>
      <c r="N48" s="119"/>
      <c r="O48" s="119"/>
      <c r="P48" s="129" t="s">
        <v>507</v>
      </c>
      <c r="Q48" s="43" t="str">
        <f t="shared" si="17"/>
        <v>Ja</v>
      </c>
      <c r="R48" s="43" t="str">
        <f t="shared" si="17"/>
        <v>Ja</v>
      </c>
      <c r="S48" s="43" t="str">
        <f t="shared" si="17"/>
        <v>Optie</v>
      </c>
      <c r="T48" s="43" t="str">
        <f t="shared" si="17"/>
        <v>Ja</v>
      </c>
      <c r="U48" s="43" t="str">
        <f t="shared" si="17"/>
        <v>Ja</v>
      </c>
      <c r="V48" s="43" t="str">
        <f t="shared" si="17"/>
        <v>Ja</v>
      </c>
      <c r="W48" s="43" t="str">
        <f t="shared" si="17"/>
        <v>Nee</v>
      </c>
      <c r="X48" s="43" t="str">
        <f t="shared" si="17"/>
        <v>Ja</v>
      </c>
      <c r="Y48" s="43" t="str">
        <f t="shared" si="17"/>
        <v>Nee</v>
      </c>
      <c r="Z48" s="43" t="str">
        <f t="shared" si="17"/>
        <v>Nee</v>
      </c>
      <c r="AA48" s="43" t="str">
        <f t="shared" si="18"/>
        <v>Optie</v>
      </c>
      <c r="AB48" s="43" t="str">
        <f t="shared" si="18"/>
        <v>Nee</v>
      </c>
      <c r="AC48" s="43" t="str">
        <f t="shared" si="18"/>
        <v>Nvt</v>
      </c>
      <c r="AD48" s="43" t="str">
        <f t="shared" si="18"/>
        <v>Nvt</v>
      </c>
      <c r="AE48" s="43" t="str">
        <f t="shared" si="18"/>
        <v>Nvt</v>
      </c>
      <c r="AF48" s="43" t="str">
        <f t="shared" si="18"/>
        <v>Nvt</v>
      </c>
      <c r="AG48" s="43" t="str">
        <f t="shared" si="18"/>
        <v>Nvt</v>
      </c>
      <c r="AH48" s="43" t="str">
        <f t="shared" si="18"/>
        <v>Ja</v>
      </c>
      <c r="AI48" s="43" t="str">
        <f t="shared" si="18"/>
        <v>Ja</v>
      </c>
      <c r="AJ48" s="43" t="str">
        <f t="shared" si="18"/>
        <v>Nee</v>
      </c>
      <c r="AK48" s="43" t="str">
        <f t="shared" si="19"/>
        <v>Ja</v>
      </c>
      <c r="AL48" s="43" t="str">
        <f t="shared" si="19"/>
        <v>Ja</v>
      </c>
      <c r="AM48" s="43" t="str">
        <f t="shared" si="19"/>
        <v>Optie</v>
      </c>
      <c r="AN48" s="43" t="str">
        <f t="shared" si="19"/>
        <v>Ja</v>
      </c>
      <c r="AO48" s="43" t="str">
        <f t="shared" si="19"/>
        <v>Ja</v>
      </c>
      <c r="AP48" s="43" t="str">
        <f t="shared" si="19"/>
        <v>Nvt</v>
      </c>
      <c r="AQ48" s="43" t="str">
        <f t="shared" si="19"/>
        <v>Nvt</v>
      </c>
      <c r="AR48" s="129" t="s">
        <v>878</v>
      </c>
      <c r="AS48" s="43" t="str">
        <f t="shared" si="20"/>
        <v>Ja</v>
      </c>
      <c r="AT48" s="43" t="str">
        <f t="shared" si="20"/>
        <v>Ja</v>
      </c>
      <c r="AU48" s="43" t="str">
        <f t="shared" si="20"/>
        <v>Optie</v>
      </c>
      <c r="AV48" s="43" t="str">
        <f t="shared" si="20"/>
        <v>Ja</v>
      </c>
      <c r="AW48" s="43" t="str">
        <f t="shared" si="20"/>
        <v>Ja</v>
      </c>
      <c r="AX48" s="43" t="str">
        <f t="shared" si="20"/>
        <v>Ja</v>
      </c>
      <c r="AY48" s="43" t="str">
        <f t="shared" si="20"/>
        <v>Nee</v>
      </c>
      <c r="AZ48" s="43" t="str">
        <f t="shared" si="20"/>
        <v>Ja</v>
      </c>
      <c r="BA48" s="43" t="str">
        <f t="shared" si="20"/>
        <v>Nee</v>
      </c>
      <c r="BB48" s="43" t="str">
        <f t="shared" si="20"/>
        <v>Nee</v>
      </c>
      <c r="BC48" s="43" t="str">
        <f t="shared" si="21"/>
        <v>Ja</v>
      </c>
      <c r="BD48" s="43" t="str">
        <f t="shared" si="21"/>
        <v>Ja</v>
      </c>
      <c r="BE48" s="43" t="str">
        <f t="shared" si="21"/>
        <v>Ja</v>
      </c>
      <c r="BF48" s="43" t="str">
        <f t="shared" si="21"/>
        <v>Ja</v>
      </c>
      <c r="BG48" s="43" t="str">
        <f t="shared" si="21"/>
        <v>Ja</v>
      </c>
      <c r="BH48" s="43" t="str">
        <f t="shared" si="21"/>
        <v>Nee</v>
      </c>
      <c r="BI48" s="43" t="str">
        <f t="shared" si="21"/>
        <v>Ja</v>
      </c>
      <c r="BJ48" s="43" t="str">
        <f t="shared" si="21"/>
        <v>Optie</v>
      </c>
      <c r="BK48" s="43" t="str">
        <f t="shared" si="21"/>
        <v>Ja</v>
      </c>
      <c r="BL48" s="43" t="str">
        <f t="shared" si="21"/>
        <v>Ja</v>
      </c>
      <c r="BM48" s="43" t="str">
        <f t="shared" si="22"/>
        <v>Nee</v>
      </c>
      <c r="BN48" s="43" t="str">
        <f t="shared" si="22"/>
        <v>Ja</v>
      </c>
      <c r="BO48" s="43" t="str">
        <f t="shared" si="22"/>
        <v>Nee</v>
      </c>
      <c r="BP48" s="43" t="str">
        <f t="shared" si="22"/>
        <v>Nvt</v>
      </c>
      <c r="BQ48" s="43" t="str">
        <f t="shared" si="22"/>
        <v>Nvt</v>
      </c>
      <c r="BR48" s="43" t="str">
        <f t="shared" si="22"/>
        <v>Nvt</v>
      </c>
      <c r="BS48" s="43" t="str">
        <f t="shared" si="22"/>
        <v>Nvt</v>
      </c>
      <c r="BT48" s="43" t="str">
        <f t="shared" si="22"/>
        <v>Nvt</v>
      </c>
      <c r="BU48" s="43" t="str">
        <f t="shared" si="22"/>
        <v>Nvt</v>
      </c>
      <c r="BV48" s="43" t="str">
        <f t="shared" si="22"/>
        <v>Nvt</v>
      </c>
      <c r="BW48" s="43" t="str">
        <f t="shared" si="23"/>
        <v>Nvt</v>
      </c>
      <c r="BX48" s="43" t="str">
        <f t="shared" si="23"/>
        <v>Nvt</v>
      </c>
      <c r="BY48" s="43" t="str">
        <f t="shared" si="23"/>
        <v>Nvt</v>
      </c>
      <c r="BZ48" s="43" t="str">
        <f t="shared" si="23"/>
        <v>Nvt</v>
      </c>
      <c r="CA48" s="43" t="str">
        <f t="shared" si="23"/>
        <v>Nvt</v>
      </c>
      <c r="CB48" s="43" t="str">
        <f t="shared" si="23"/>
        <v>Nvt</v>
      </c>
      <c r="CC48" s="43" t="str">
        <f t="shared" si="23"/>
        <v>Nvt</v>
      </c>
      <c r="CD48" s="43" t="str">
        <f t="shared" si="23"/>
        <v>Nvt</v>
      </c>
      <c r="CE48" s="43" t="str">
        <f t="shared" si="23"/>
        <v>Nvt</v>
      </c>
      <c r="CF48" s="43" t="str">
        <f t="shared" si="23"/>
        <v>Nvt</v>
      </c>
      <c r="CG48" s="43" t="str">
        <f t="shared" si="24"/>
        <v>Ja</v>
      </c>
      <c r="CH48" s="43" t="str">
        <f t="shared" si="24"/>
        <v>Ja</v>
      </c>
      <c r="CI48" s="43" t="str">
        <f t="shared" si="24"/>
        <v>Ja</v>
      </c>
      <c r="CJ48" s="43" t="str">
        <f t="shared" si="24"/>
        <v>Nee</v>
      </c>
      <c r="CK48" s="43" t="str">
        <f t="shared" si="24"/>
        <v>Nvt</v>
      </c>
      <c r="CL48" s="43" t="str">
        <f t="shared" si="24"/>
        <v>Nvt</v>
      </c>
      <c r="CM48" s="43" t="str">
        <f t="shared" si="24"/>
        <v>Nvt</v>
      </c>
      <c r="CN48" s="43" t="str">
        <f t="shared" si="24"/>
        <v>Nvt</v>
      </c>
      <c r="CO48" s="43" t="str">
        <f t="shared" si="24"/>
        <v>Nvt</v>
      </c>
      <c r="CP48" s="43" t="str">
        <f t="shared" si="24"/>
        <v>Nee</v>
      </c>
      <c r="CQ48" s="43" t="str">
        <f t="shared" si="25"/>
        <v>Nvt</v>
      </c>
      <c r="CR48" s="43" t="str">
        <f t="shared" si="25"/>
        <v>Nee</v>
      </c>
      <c r="CS48" s="43" t="str">
        <f t="shared" si="25"/>
        <v>Nvt</v>
      </c>
      <c r="CT48" s="43" t="str">
        <f t="shared" si="25"/>
        <v>Nee</v>
      </c>
      <c r="CU48" s="43" t="str">
        <f t="shared" si="25"/>
        <v>Nee</v>
      </c>
      <c r="CV48" s="43" t="str">
        <f t="shared" si="25"/>
        <v>Nvt</v>
      </c>
      <c r="CW48" s="43" t="str">
        <f t="shared" si="25"/>
        <v>Nvt</v>
      </c>
      <c r="CX48" s="43" t="str">
        <f t="shared" si="25"/>
        <v>Nvt</v>
      </c>
      <c r="CY48" s="43" t="str">
        <f t="shared" si="25"/>
        <v>Nvt</v>
      </c>
      <c r="CZ48" s="43" t="str">
        <f t="shared" si="25"/>
        <v>Nee</v>
      </c>
      <c r="DA48" s="43" t="str">
        <f t="shared" si="26"/>
        <v>Nvt</v>
      </c>
      <c r="DB48" s="43" t="str">
        <f t="shared" si="26"/>
        <v>Nvt</v>
      </c>
      <c r="DC48" s="43" t="str">
        <f t="shared" si="26"/>
        <v>Nvt</v>
      </c>
      <c r="DD48" s="43" t="str">
        <f t="shared" si="26"/>
        <v>Nvt</v>
      </c>
      <c r="DE48" s="43" t="str">
        <f t="shared" si="26"/>
        <v>Nvt</v>
      </c>
      <c r="DF48" s="43" t="str">
        <f t="shared" si="26"/>
        <v>Nvt</v>
      </c>
      <c r="DG48" s="43" t="str">
        <f t="shared" si="26"/>
        <v>Nee</v>
      </c>
      <c r="DH48" s="43" t="str">
        <f t="shared" si="26"/>
        <v>Nvt</v>
      </c>
      <c r="DI48" s="43" t="str">
        <f t="shared" si="26"/>
        <v>Nvt</v>
      </c>
      <c r="DJ48" s="43" t="str">
        <f t="shared" si="26"/>
        <v>Nvt</v>
      </c>
      <c r="DK48" s="43" t="str">
        <f t="shared" si="27"/>
        <v>Ja</v>
      </c>
      <c r="DL48" s="43" t="str">
        <f t="shared" si="27"/>
        <v>Ja</v>
      </c>
      <c r="DM48" s="43" t="str">
        <f t="shared" si="27"/>
        <v>Ja</v>
      </c>
      <c r="DN48" s="43" t="str">
        <f t="shared" si="27"/>
        <v>Ja</v>
      </c>
      <c r="DO48" s="43" t="str">
        <f t="shared" si="27"/>
        <v>Ja</v>
      </c>
      <c r="DP48" s="43" t="str">
        <f t="shared" si="27"/>
        <v>Optie</v>
      </c>
      <c r="DQ48" s="43" t="str">
        <f t="shared" si="27"/>
        <v>Optie</v>
      </c>
      <c r="DR48" s="43" t="str">
        <f t="shared" si="27"/>
        <v>Optie</v>
      </c>
      <c r="DS48" s="43" t="str">
        <f t="shared" si="27"/>
        <v>Optie</v>
      </c>
      <c r="DT48" s="43" t="str">
        <f t="shared" si="27"/>
        <v>Nee</v>
      </c>
      <c r="DU48" s="43" t="str">
        <f t="shared" si="28"/>
        <v>Optie</v>
      </c>
      <c r="DV48" s="43" t="str">
        <f t="shared" si="28"/>
        <v>Ja</v>
      </c>
      <c r="DW48" s="43" t="str">
        <f t="shared" si="28"/>
        <v>Ja</v>
      </c>
      <c r="DX48" s="43" t="str">
        <f t="shared" si="28"/>
        <v>Ja</v>
      </c>
      <c r="DY48" s="43" t="str">
        <f t="shared" si="28"/>
        <v>Ja</v>
      </c>
      <c r="DZ48" s="43" t="str">
        <f t="shared" si="28"/>
        <v>Optie</v>
      </c>
      <c r="EA48" s="43" t="str">
        <f t="shared" si="28"/>
        <v>Ja</v>
      </c>
      <c r="EB48" s="43" t="str">
        <f t="shared" si="28"/>
        <v>Ja</v>
      </c>
      <c r="EC48" s="43" t="str">
        <f t="shared" si="28"/>
        <v>Ja</v>
      </c>
      <c r="ED48" s="43" t="str">
        <f t="shared" si="28"/>
        <v>Ja</v>
      </c>
      <c r="EE48" s="43" t="str">
        <f t="shared" si="28"/>
        <v>Ja</v>
      </c>
      <c r="EF48" s="43" t="str">
        <f t="shared" si="28"/>
        <v>Ja</v>
      </c>
      <c r="EG48" s="43" t="str">
        <f t="shared" si="28"/>
        <v>Ja</v>
      </c>
      <c r="EH48" s="43" t="str">
        <f t="shared" si="28"/>
        <v>Ja</v>
      </c>
      <c r="EI48" s="43" t="str">
        <f t="shared" si="28"/>
        <v>Nee</v>
      </c>
    </row>
    <row r="49" spans="1:139" x14ac:dyDescent="0.3">
      <c r="A49" s="45"/>
      <c r="B49" s="47" t="s">
        <v>734</v>
      </c>
      <c r="C49" s="47" t="s">
        <v>502</v>
      </c>
      <c r="D49" s="45" t="s">
        <v>337</v>
      </c>
      <c r="E49" s="45" t="s">
        <v>330</v>
      </c>
      <c r="F49" s="45" t="s">
        <v>433</v>
      </c>
      <c r="G49" s="43" t="s">
        <v>495</v>
      </c>
      <c r="H49" s="43" t="s">
        <v>497</v>
      </c>
      <c r="I49" s="119" t="s">
        <v>498</v>
      </c>
      <c r="J49" s="119" t="s">
        <v>831</v>
      </c>
      <c r="K49" s="119" t="s">
        <v>845</v>
      </c>
      <c r="L49" s="50">
        <v>15</v>
      </c>
      <c r="M49" s="119"/>
      <c r="N49" s="119"/>
      <c r="O49" s="119"/>
      <c r="P49" s="129" t="s">
        <v>507</v>
      </c>
      <c r="Q49" s="43" t="str">
        <f t="shared" si="17"/>
        <v>Ja</v>
      </c>
      <c r="R49" s="43" t="str">
        <f t="shared" si="17"/>
        <v>Ja</v>
      </c>
      <c r="S49" s="43" t="str">
        <f t="shared" si="17"/>
        <v>Optie</v>
      </c>
      <c r="T49" s="43" t="str">
        <f t="shared" si="17"/>
        <v>Ja</v>
      </c>
      <c r="U49" s="43" t="str">
        <f t="shared" si="17"/>
        <v>Ja</v>
      </c>
      <c r="V49" s="43" t="str">
        <f t="shared" si="17"/>
        <v>Ja</v>
      </c>
      <c r="W49" s="43" t="str">
        <f t="shared" si="17"/>
        <v>Nee</v>
      </c>
      <c r="X49" s="43" t="str">
        <f t="shared" si="17"/>
        <v>Ja</v>
      </c>
      <c r="Y49" s="43" t="str">
        <f t="shared" si="17"/>
        <v>Nee</v>
      </c>
      <c r="Z49" s="43" t="str">
        <f t="shared" si="17"/>
        <v>Nee</v>
      </c>
      <c r="AA49" s="43" t="str">
        <f t="shared" si="18"/>
        <v>Optie</v>
      </c>
      <c r="AB49" s="43" t="str">
        <f t="shared" si="18"/>
        <v>Nee</v>
      </c>
      <c r="AC49" s="43" t="str">
        <f t="shared" si="18"/>
        <v>Nvt</v>
      </c>
      <c r="AD49" s="43" t="str">
        <f t="shared" si="18"/>
        <v>Nvt</v>
      </c>
      <c r="AE49" s="43" t="str">
        <f t="shared" si="18"/>
        <v>Nvt</v>
      </c>
      <c r="AF49" s="43" t="str">
        <f t="shared" si="18"/>
        <v>Nvt</v>
      </c>
      <c r="AG49" s="43" t="str">
        <f t="shared" si="18"/>
        <v>Nvt</v>
      </c>
      <c r="AH49" s="43" t="str">
        <f t="shared" si="18"/>
        <v>Ja</v>
      </c>
      <c r="AI49" s="43" t="str">
        <f t="shared" si="18"/>
        <v>Ja</v>
      </c>
      <c r="AJ49" s="43" t="str">
        <f t="shared" si="18"/>
        <v>Nee</v>
      </c>
      <c r="AK49" s="43" t="str">
        <f t="shared" si="19"/>
        <v>Ja</v>
      </c>
      <c r="AL49" s="43" t="str">
        <f t="shared" si="19"/>
        <v>Ja</v>
      </c>
      <c r="AM49" s="43" t="str">
        <f t="shared" si="19"/>
        <v>Optie</v>
      </c>
      <c r="AN49" s="43" t="str">
        <f t="shared" si="19"/>
        <v>Ja</v>
      </c>
      <c r="AO49" s="43" t="str">
        <f t="shared" si="19"/>
        <v>Ja</v>
      </c>
      <c r="AP49" s="43" t="str">
        <f t="shared" si="19"/>
        <v>Nvt</v>
      </c>
      <c r="AQ49" s="43" t="str">
        <f t="shared" si="19"/>
        <v>Nvt</v>
      </c>
      <c r="AR49" s="129" t="s">
        <v>878</v>
      </c>
      <c r="AS49" s="43" t="str">
        <f t="shared" si="20"/>
        <v>Ja</v>
      </c>
      <c r="AT49" s="43" t="str">
        <f t="shared" si="20"/>
        <v>Ja</v>
      </c>
      <c r="AU49" s="43" t="str">
        <f t="shared" si="20"/>
        <v>Optie</v>
      </c>
      <c r="AV49" s="43" t="str">
        <f t="shared" si="20"/>
        <v>Ja</v>
      </c>
      <c r="AW49" s="43" t="str">
        <f t="shared" si="20"/>
        <v>Ja</v>
      </c>
      <c r="AX49" s="43" t="str">
        <f t="shared" si="20"/>
        <v>Ja</v>
      </c>
      <c r="AY49" s="43" t="str">
        <f t="shared" si="20"/>
        <v>Nee</v>
      </c>
      <c r="AZ49" s="43" t="str">
        <f t="shared" si="20"/>
        <v>Ja</v>
      </c>
      <c r="BA49" s="43" t="str">
        <f t="shared" si="20"/>
        <v>Nee</v>
      </c>
      <c r="BB49" s="43" t="str">
        <f t="shared" si="20"/>
        <v>Nee</v>
      </c>
      <c r="BC49" s="43" t="str">
        <f t="shared" si="21"/>
        <v>Ja</v>
      </c>
      <c r="BD49" s="43" t="str">
        <f t="shared" si="21"/>
        <v>Ja</v>
      </c>
      <c r="BE49" s="43" t="str">
        <f t="shared" si="21"/>
        <v>Ja</v>
      </c>
      <c r="BF49" s="43" t="str">
        <f t="shared" si="21"/>
        <v>Ja</v>
      </c>
      <c r="BG49" s="43" t="str">
        <f t="shared" si="21"/>
        <v>Ja</v>
      </c>
      <c r="BH49" s="43" t="str">
        <f t="shared" si="21"/>
        <v>Nee</v>
      </c>
      <c r="BI49" s="43" t="str">
        <f t="shared" si="21"/>
        <v>Ja</v>
      </c>
      <c r="BJ49" s="43" t="str">
        <f t="shared" si="21"/>
        <v>Optie</v>
      </c>
      <c r="BK49" s="43" t="str">
        <f t="shared" si="21"/>
        <v>Ja</v>
      </c>
      <c r="BL49" s="43" t="str">
        <f t="shared" si="21"/>
        <v>Ja</v>
      </c>
      <c r="BM49" s="43" t="str">
        <f t="shared" si="22"/>
        <v>Nee</v>
      </c>
      <c r="BN49" s="43" t="str">
        <f t="shared" si="22"/>
        <v>Ja</v>
      </c>
      <c r="BO49" s="43" t="str">
        <f t="shared" si="22"/>
        <v>Nee</v>
      </c>
      <c r="BP49" s="43" t="str">
        <f t="shared" si="22"/>
        <v>Nvt</v>
      </c>
      <c r="BQ49" s="43" t="str">
        <f t="shared" si="22"/>
        <v>Nvt</v>
      </c>
      <c r="BR49" s="43" t="str">
        <f t="shared" si="22"/>
        <v>Nvt</v>
      </c>
      <c r="BS49" s="43" t="str">
        <f t="shared" si="22"/>
        <v>Nvt</v>
      </c>
      <c r="BT49" s="43" t="str">
        <f t="shared" si="22"/>
        <v>Nvt</v>
      </c>
      <c r="BU49" s="43" t="str">
        <f t="shared" si="22"/>
        <v>Nvt</v>
      </c>
      <c r="BV49" s="43" t="str">
        <f t="shared" si="22"/>
        <v>Nvt</v>
      </c>
      <c r="BW49" s="43" t="str">
        <f t="shared" si="23"/>
        <v>Nvt</v>
      </c>
      <c r="BX49" s="43" t="str">
        <f t="shared" si="23"/>
        <v>Nvt</v>
      </c>
      <c r="BY49" s="43" t="str">
        <f t="shared" si="23"/>
        <v>Nvt</v>
      </c>
      <c r="BZ49" s="43" t="str">
        <f t="shared" si="23"/>
        <v>Nvt</v>
      </c>
      <c r="CA49" s="43" t="str">
        <f t="shared" si="23"/>
        <v>Nvt</v>
      </c>
      <c r="CB49" s="43" t="str">
        <f t="shared" si="23"/>
        <v>Nvt</v>
      </c>
      <c r="CC49" s="43" t="str">
        <f t="shared" si="23"/>
        <v>Nvt</v>
      </c>
      <c r="CD49" s="43" t="str">
        <f t="shared" si="23"/>
        <v>Nvt</v>
      </c>
      <c r="CE49" s="43" t="str">
        <f t="shared" si="23"/>
        <v>Nvt</v>
      </c>
      <c r="CF49" s="43" t="str">
        <f t="shared" si="23"/>
        <v>Nvt</v>
      </c>
      <c r="CG49" s="43" t="str">
        <f t="shared" si="24"/>
        <v>Ja</v>
      </c>
      <c r="CH49" s="43" t="str">
        <f t="shared" si="24"/>
        <v>Ja</v>
      </c>
      <c r="CI49" s="43" t="str">
        <f t="shared" si="24"/>
        <v>Ja</v>
      </c>
      <c r="CJ49" s="43" t="str">
        <f t="shared" si="24"/>
        <v>Nee</v>
      </c>
      <c r="CK49" s="43" t="str">
        <f t="shared" si="24"/>
        <v>Nvt</v>
      </c>
      <c r="CL49" s="43" t="str">
        <f t="shared" si="24"/>
        <v>Nvt</v>
      </c>
      <c r="CM49" s="43" t="str">
        <f t="shared" si="24"/>
        <v>Nvt</v>
      </c>
      <c r="CN49" s="43" t="str">
        <f t="shared" si="24"/>
        <v>Nvt</v>
      </c>
      <c r="CO49" s="43" t="str">
        <f t="shared" si="24"/>
        <v>Nvt</v>
      </c>
      <c r="CP49" s="43" t="str">
        <f t="shared" si="24"/>
        <v>Nee</v>
      </c>
      <c r="CQ49" s="43" t="str">
        <f t="shared" si="25"/>
        <v>Nvt</v>
      </c>
      <c r="CR49" s="43" t="str">
        <f t="shared" si="25"/>
        <v>Nee</v>
      </c>
      <c r="CS49" s="43" t="str">
        <f t="shared" si="25"/>
        <v>Nvt</v>
      </c>
      <c r="CT49" s="43" t="str">
        <f t="shared" si="25"/>
        <v>Nee</v>
      </c>
      <c r="CU49" s="43" t="str">
        <f t="shared" si="25"/>
        <v>Nee</v>
      </c>
      <c r="CV49" s="43" t="str">
        <f t="shared" si="25"/>
        <v>Nvt</v>
      </c>
      <c r="CW49" s="43" t="str">
        <f t="shared" si="25"/>
        <v>Nvt</v>
      </c>
      <c r="CX49" s="43" t="str">
        <f t="shared" si="25"/>
        <v>Nvt</v>
      </c>
      <c r="CY49" s="43" t="str">
        <f t="shared" si="25"/>
        <v>Nvt</v>
      </c>
      <c r="CZ49" s="43" t="str">
        <f t="shared" si="25"/>
        <v>Nee</v>
      </c>
      <c r="DA49" s="43" t="str">
        <f t="shared" si="26"/>
        <v>Nvt</v>
      </c>
      <c r="DB49" s="43" t="str">
        <f t="shared" si="26"/>
        <v>Nvt</v>
      </c>
      <c r="DC49" s="43" t="str">
        <f t="shared" si="26"/>
        <v>Nvt</v>
      </c>
      <c r="DD49" s="43" t="str">
        <f t="shared" si="26"/>
        <v>Nvt</v>
      </c>
      <c r="DE49" s="43" t="str">
        <f t="shared" si="26"/>
        <v>Nvt</v>
      </c>
      <c r="DF49" s="43" t="str">
        <f t="shared" si="26"/>
        <v>Nvt</v>
      </c>
      <c r="DG49" s="43" t="str">
        <f t="shared" si="26"/>
        <v>Nee</v>
      </c>
      <c r="DH49" s="43" t="str">
        <f t="shared" si="26"/>
        <v>Nvt</v>
      </c>
      <c r="DI49" s="43" t="str">
        <f t="shared" si="26"/>
        <v>Nvt</v>
      </c>
      <c r="DJ49" s="43" t="str">
        <f t="shared" si="26"/>
        <v>Nvt</v>
      </c>
      <c r="DK49" s="43" t="str">
        <f t="shared" si="27"/>
        <v>Ja</v>
      </c>
      <c r="DL49" s="43" t="str">
        <f t="shared" si="27"/>
        <v>Ja</v>
      </c>
      <c r="DM49" s="43" t="str">
        <f t="shared" si="27"/>
        <v>Ja</v>
      </c>
      <c r="DN49" s="43" t="str">
        <f t="shared" si="27"/>
        <v>Ja</v>
      </c>
      <c r="DO49" s="43" t="str">
        <f t="shared" si="27"/>
        <v>Ja</v>
      </c>
      <c r="DP49" s="43" t="str">
        <f t="shared" si="27"/>
        <v>Optie</v>
      </c>
      <c r="DQ49" s="43" t="str">
        <f t="shared" si="27"/>
        <v>Optie</v>
      </c>
      <c r="DR49" s="43" t="str">
        <f t="shared" si="27"/>
        <v>Optie</v>
      </c>
      <c r="DS49" s="43" t="str">
        <f t="shared" si="27"/>
        <v>Optie</v>
      </c>
      <c r="DT49" s="43" t="str">
        <f t="shared" si="27"/>
        <v>Nee</v>
      </c>
      <c r="DU49" s="43" t="str">
        <f t="shared" si="28"/>
        <v>Optie</v>
      </c>
      <c r="DV49" s="43" t="str">
        <f t="shared" si="28"/>
        <v>Ja</v>
      </c>
      <c r="DW49" s="43" t="str">
        <f t="shared" si="28"/>
        <v>Ja</v>
      </c>
      <c r="DX49" s="43" t="str">
        <f t="shared" si="28"/>
        <v>Ja</v>
      </c>
      <c r="DY49" s="43" t="str">
        <f t="shared" si="28"/>
        <v>Ja</v>
      </c>
      <c r="DZ49" s="43" t="str">
        <f t="shared" si="28"/>
        <v>Optie</v>
      </c>
      <c r="EA49" s="43" t="str">
        <f t="shared" si="28"/>
        <v>Ja</v>
      </c>
      <c r="EB49" s="43" t="str">
        <f t="shared" si="28"/>
        <v>Ja</v>
      </c>
      <c r="EC49" s="43" t="str">
        <f t="shared" si="28"/>
        <v>Ja</v>
      </c>
      <c r="ED49" s="43" t="str">
        <f t="shared" si="28"/>
        <v>Ja</v>
      </c>
      <c r="EE49" s="43" t="str">
        <f t="shared" si="28"/>
        <v>Ja</v>
      </c>
      <c r="EF49" s="43" t="str">
        <f t="shared" si="28"/>
        <v>Ja</v>
      </c>
      <c r="EG49" s="43" t="str">
        <f t="shared" si="28"/>
        <v>Ja</v>
      </c>
      <c r="EH49" s="43" t="str">
        <f t="shared" si="28"/>
        <v>Ja</v>
      </c>
      <c r="EI49" s="43" t="str">
        <f t="shared" si="28"/>
        <v>Nee</v>
      </c>
    </row>
    <row r="50" spans="1:139" x14ac:dyDescent="0.3">
      <c r="A50" s="45"/>
      <c r="B50" s="47" t="s">
        <v>734</v>
      </c>
      <c r="C50" s="47" t="s">
        <v>502</v>
      </c>
      <c r="D50" s="45" t="s">
        <v>337</v>
      </c>
      <c r="E50" s="45" t="s">
        <v>337</v>
      </c>
      <c r="F50" s="45" t="s">
        <v>433</v>
      </c>
      <c r="G50" s="43" t="s">
        <v>495</v>
      </c>
      <c r="H50" s="43" t="s">
        <v>497</v>
      </c>
      <c r="I50" s="119" t="s">
        <v>498</v>
      </c>
      <c r="J50" s="119" t="s">
        <v>833</v>
      </c>
      <c r="K50" s="119" t="s">
        <v>846</v>
      </c>
      <c r="L50" s="50">
        <v>23</v>
      </c>
      <c r="M50" s="119"/>
      <c r="N50" s="119"/>
      <c r="O50" s="119"/>
      <c r="P50" s="129" t="s">
        <v>507</v>
      </c>
      <c r="Q50" s="43" t="str">
        <f t="shared" si="17"/>
        <v>Ja</v>
      </c>
      <c r="R50" s="43" t="str">
        <f t="shared" si="17"/>
        <v>Ja</v>
      </c>
      <c r="S50" s="43" t="str">
        <f t="shared" si="17"/>
        <v>Optie</v>
      </c>
      <c r="T50" s="43" t="str">
        <f t="shared" si="17"/>
        <v>Ja</v>
      </c>
      <c r="U50" s="43" t="str">
        <f t="shared" si="17"/>
        <v>Ja</v>
      </c>
      <c r="V50" s="43" t="str">
        <f t="shared" si="17"/>
        <v>Ja</v>
      </c>
      <c r="W50" s="43" t="str">
        <f t="shared" si="17"/>
        <v>Nee</v>
      </c>
      <c r="X50" s="43" t="str">
        <f t="shared" si="17"/>
        <v>Ja</v>
      </c>
      <c r="Y50" s="43" t="str">
        <f t="shared" si="17"/>
        <v>Nee</v>
      </c>
      <c r="Z50" s="43" t="str">
        <f t="shared" si="17"/>
        <v>Nee</v>
      </c>
      <c r="AA50" s="43" t="str">
        <f t="shared" si="18"/>
        <v>Optie</v>
      </c>
      <c r="AB50" s="43" t="str">
        <f t="shared" si="18"/>
        <v>Nee</v>
      </c>
      <c r="AC50" s="43" t="str">
        <f t="shared" si="18"/>
        <v>Nvt</v>
      </c>
      <c r="AD50" s="43" t="str">
        <f t="shared" si="18"/>
        <v>Nvt</v>
      </c>
      <c r="AE50" s="43" t="str">
        <f t="shared" si="18"/>
        <v>Nvt</v>
      </c>
      <c r="AF50" s="43" t="str">
        <f t="shared" si="18"/>
        <v>Nvt</v>
      </c>
      <c r="AG50" s="43" t="str">
        <f t="shared" si="18"/>
        <v>Nvt</v>
      </c>
      <c r="AH50" s="43" t="str">
        <f t="shared" si="18"/>
        <v>Ja</v>
      </c>
      <c r="AI50" s="43" t="str">
        <f t="shared" si="18"/>
        <v>Ja</v>
      </c>
      <c r="AJ50" s="43" t="str">
        <f t="shared" si="18"/>
        <v>Nee</v>
      </c>
      <c r="AK50" s="43" t="str">
        <f t="shared" si="19"/>
        <v>Ja</v>
      </c>
      <c r="AL50" s="43" t="str">
        <f t="shared" si="19"/>
        <v>Ja</v>
      </c>
      <c r="AM50" s="43" t="str">
        <f t="shared" si="19"/>
        <v>Optie</v>
      </c>
      <c r="AN50" s="43" t="str">
        <f t="shared" si="19"/>
        <v>Ja</v>
      </c>
      <c r="AO50" s="43" t="str">
        <f t="shared" si="19"/>
        <v>Ja</v>
      </c>
      <c r="AP50" s="43" t="str">
        <f t="shared" si="19"/>
        <v>Nvt</v>
      </c>
      <c r="AQ50" s="43" t="str">
        <f t="shared" si="19"/>
        <v>Nvt</v>
      </c>
      <c r="AR50" s="129" t="s">
        <v>878</v>
      </c>
      <c r="AS50" s="43" t="str">
        <f t="shared" si="20"/>
        <v>Ja</v>
      </c>
      <c r="AT50" s="43" t="str">
        <f t="shared" si="20"/>
        <v>Ja</v>
      </c>
      <c r="AU50" s="43" t="str">
        <f t="shared" si="20"/>
        <v>Optie</v>
      </c>
      <c r="AV50" s="43" t="str">
        <f t="shared" si="20"/>
        <v>Ja</v>
      </c>
      <c r="AW50" s="43" t="str">
        <f t="shared" si="20"/>
        <v>Ja</v>
      </c>
      <c r="AX50" s="43" t="str">
        <f t="shared" si="20"/>
        <v>Ja</v>
      </c>
      <c r="AY50" s="43" t="str">
        <f t="shared" si="20"/>
        <v>Nee</v>
      </c>
      <c r="AZ50" s="43" t="str">
        <f t="shared" si="20"/>
        <v>Ja</v>
      </c>
      <c r="BA50" s="43" t="str">
        <f t="shared" si="20"/>
        <v>Nee</v>
      </c>
      <c r="BB50" s="43" t="str">
        <f t="shared" si="20"/>
        <v>Nee</v>
      </c>
      <c r="BC50" s="43" t="str">
        <f t="shared" si="21"/>
        <v>Ja</v>
      </c>
      <c r="BD50" s="43" t="str">
        <f t="shared" si="21"/>
        <v>Ja</v>
      </c>
      <c r="BE50" s="43" t="str">
        <f t="shared" si="21"/>
        <v>Ja</v>
      </c>
      <c r="BF50" s="43" t="str">
        <f t="shared" si="21"/>
        <v>Ja</v>
      </c>
      <c r="BG50" s="43" t="str">
        <f t="shared" si="21"/>
        <v>Ja</v>
      </c>
      <c r="BH50" s="43" t="str">
        <f t="shared" si="21"/>
        <v>Nee</v>
      </c>
      <c r="BI50" s="43" t="str">
        <f t="shared" si="21"/>
        <v>Ja</v>
      </c>
      <c r="BJ50" s="43" t="str">
        <f t="shared" si="21"/>
        <v>Optie</v>
      </c>
      <c r="BK50" s="43" t="str">
        <f t="shared" si="21"/>
        <v>Ja</v>
      </c>
      <c r="BL50" s="43" t="str">
        <f t="shared" si="21"/>
        <v>Ja</v>
      </c>
      <c r="BM50" s="43" t="str">
        <f t="shared" si="22"/>
        <v>Nee</v>
      </c>
      <c r="BN50" s="43" t="str">
        <f t="shared" si="22"/>
        <v>Ja</v>
      </c>
      <c r="BO50" s="43" t="str">
        <f t="shared" si="22"/>
        <v>Nee</v>
      </c>
      <c r="BP50" s="43" t="str">
        <f t="shared" si="22"/>
        <v>Nvt</v>
      </c>
      <c r="BQ50" s="43" t="str">
        <f t="shared" si="22"/>
        <v>Nvt</v>
      </c>
      <c r="BR50" s="43" t="str">
        <f t="shared" si="22"/>
        <v>Nvt</v>
      </c>
      <c r="BS50" s="43" t="str">
        <f t="shared" si="22"/>
        <v>Nvt</v>
      </c>
      <c r="BT50" s="43" t="str">
        <f t="shared" si="22"/>
        <v>Nvt</v>
      </c>
      <c r="BU50" s="43" t="str">
        <f t="shared" si="22"/>
        <v>Nvt</v>
      </c>
      <c r="BV50" s="43" t="str">
        <f t="shared" si="22"/>
        <v>Nvt</v>
      </c>
      <c r="BW50" s="43" t="str">
        <f t="shared" si="23"/>
        <v>Nvt</v>
      </c>
      <c r="BX50" s="43" t="str">
        <f t="shared" si="23"/>
        <v>Nvt</v>
      </c>
      <c r="BY50" s="43" t="str">
        <f t="shared" si="23"/>
        <v>Nvt</v>
      </c>
      <c r="BZ50" s="43" t="str">
        <f t="shared" si="23"/>
        <v>Nvt</v>
      </c>
      <c r="CA50" s="43" t="str">
        <f t="shared" si="23"/>
        <v>Nvt</v>
      </c>
      <c r="CB50" s="43" t="str">
        <f t="shared" si="23"/>
        <v>Nvt</v>
      </c>
      <c r="CC50" s="43" t="str">
        <f t="shared" si="23"/>
        <v>Nvt</v>
      </c>
      <c r="CD50" s="43" t="str">
        <f t="shared" si="23"/>
        <v>Nvt</v>
      </c>
      <c r="CE50" s="43" t="str">
        <f t="shared" si="23"/>
        <v>Nvt</v>
      </c>
      <c r="CF50" s="43" t="str">
        <f t="shared" si="23"/>
        <v>Nvt</v>
      </c>
      <c r="CG50" s="43" t="str">
        <f t="shared" si="24"/>
        <v>Ja</v>
      </c>
      <c r="CH50" s="43" t="str">
        <f t="shared" si="24"/>
        <v>Ja</v>
      </c>
      <c r="CI50" s="43" t="str">
        <f t="shared" si="24"/>
        <v>Ja</v>
      </c>
      <c r="CJ50" s="43" t="str">
        <f t="shared" si="24"/>
        <v>Nee</v>
      </c>
      <c r="CK50" s="43" t="str">
        <f t="shared" si="24"/>
        <v>Nvt</v>
      </c>
      <c r="CL50" s="43" t="str">
        <f t="shared" si="24"/>
        <v>Nvt</v>
      </c>
      <c r="CM50" s="43" t="str">
        <f t="shared" si="24"/>
        <v>Nvt</v>
      </c>
      <c r="CN50" s="43" t="str">
        <f t="shared" si="24"/>
        <v>Nvt</v>
      </c>
      <c r="CO50" s="43" t="str">
        <f t="shared" si="24"/>
        <v>Nvt</v>
      </c>
      <c r="CP50" s="43" t="str">
        <f t="shared" si="24"/>
        <v>Nee</v>
      </c>
      <c r="CQ50" s="43" t="str">
        <f t="shared" si="25"/>
        <v>Nvt</v>
      </c>
      <c r="CR50" s="43" t="str">
        <f t="shared" si="25"/>
        <v>Nee</v>
      </c>
      <c r="CS50" s="43" t="str">
        <f t="shared" si="25"/>
        <v>Nvt</v>
      </c>
      <c r="CT50" s="43" t="str">
        <f t="shared" si="25"/>
        <v>Nee</v>
      </c>
      <c r="CU50" s="43" t="str">
        <f t="shared" si="25"/>
        <v>Nee</v>
      </c>
      <c r="CV50" s="43" t="str">
        <f t="shared" si="25"/>
        <v>Nvt</v>
      </c>
      <c r="CW50" s="43" t="str">
        <f t="shared" si="25"/>
        <v>Nvt</v>
      </c>
      <c r="CX50" s="43" t="str">
        <f t="shared" si="25"/>
        <v>Nvt</v>
      </c>
      <c r="CY50" s="43" t="str">
        <f t="shared" si="25"/>
        <v>Nvt</v>
      </c>
      <c r="CZ50" s="43" t="str">
        <f t="shared" si="25"/>
        <v>Nee</v>
      </c>
      <c r="DA50" s="43" t="str">
        <f t="shared" si="26"/>
        <v>Nvt</v>
      </c>
      <c r="DB50" s="43" t="str">
        <f t="shared" si="26"/>
        <v>Nvt</v>
      </c>
      <c r="DC50" s="43" t="str">
        <f t="shared" si="26"/>
        <v>Nvt</v>
      </c>
      <c r="DD50" s="43" t="str">
        <f t="shared" si="26"/>
        <v>Nvt</v>
      </c>
      <c r="DE50" s="43" t="str">
        <f t="shared" si="26"/>
        <v>Nvt</v>
      </c>
      <c r="DF50" s="43" t="str">
        <f t="shared" si="26"/>
        <v>Nvt</v>
      </c>
      <c r="DG50" s="43" t="str">
        <f t="shared" si="26"/>
        <v>Nee</v>
      </c>
      <c r="DH50" s="43" t="str">
        <f t="shared" si="26"/>
        <v>Nvt</v>
      </c>
      <c r="DI50" s="43" t="str">
        <f t="shared" si="26"/>
        <v>Nvt</v>
      </c>
      <c r="DJ50" s="43" t="str">
        <f t="shared" si="26"/>
        <v>Nvt</v>
      </c>
      <c r="DK50" s="43" t="str">
        <f t="shared" si="27"/>
        <v>Ja</v>
      </c>
      <c r="DL50" s="43" t="str">
        <f t="shared" si="27"/>
        <v>Ja</v>
      </c>
      <c r="DM50" s="43" t="str">
        <f t="shared" si="27"/>
        <v>Ja</v>
      </c>
      <c r="DN50" s="43" t="str">
        <f t="shared" si="27"/>
        <v>Ja</v>
      </c>
      <c r="DO50" s="43" t="str">
        <f t="shared" si="27"/>
        <v>Ja</v>
      </c>
      <c r="DP50" s="43" t="str">
        <f t="shared" si="27"/>
        <v>Optie</v>
      </c>
      <c r="DQ50" s="43" t="str">
        <f t="shared" si="27"/>
        <v>Optie</v>
      </c>
      <c r="DR50" s="43" t="str">
        <f t="shared" si="27"/>
        <v>Nee</v>
      </c>
      <c r="DS50" s="43" t="str">
        <f t="shared" si="27"/>
        <v>Optie</v>
      </c>
      <c r="DT50" s="43" t="str">
        <f t="shared" si="27"/>
        <v>Nee</v>
      </c>
      <c r="DU50" s="43" t="str">
        <f t="shared" si="28"/>
        <v>Nee</v>
      </c>
      <c r="DV50" s="43" t="str">
        <f t="shared" si="28"/>
        <v>Nvt</v>
      </c>
      <c r="DW50" s="43" t="str">
        <f t="shared" si="28"/>
        <v>Nvt</v>
      </c>
      <c r="DX50" s="43" t="str">
        <f t="shared" si="28"/>
        <v>Nvt</v>
      </c>
      <c r="DY50" s="43" t="str">
        <f t="shared" si="28"/>
        <v>Nvt</v>
      </c>
      <c r="DZ50" s="43" t="str">
        <f t="shared" si="28"/>
        <v>Nvt</v>
      </c>
      <c r="EA50" s="43" t="str">
        <f t="shared" si="28"/>
        <v>Nvt</v>
      </c>
      <c r="EB50" s="43" t="str">
        <f t="shared" si="28"/>
        <v>Ja</v>
      </c>
      <c r="EC50" s="43" t="str">
        <f t="shared" si="28"/>
        <v>Ja</v>
      </c>
      <c r="ED50" s="43" t="str">
        <f t="shared" si="28"/>
        <v>Ja</v>
      </c>
      <c r="EE50" s="43" t="str">
        <f t="shared" si="28"/>
        <v>Ja</v>
      </c>
      <c r="EF50" s="43" t="str">
        <f t="shared" si="28"/>
        <v>Ja</v>
      </c>
      <c r="EG50" s="43" t="str">
        <f t="shared" si="28"/>
        <v>Ja</v>
      </c>
      <c r="EH50" s="43" t="str">
        <f t="shared" si="28"/>
        <v>Ja</v>
      </c>
      <c r="EI50" s="43" t="str">
        <f t="shared" si="28"/>
        <v>Nee</v>
      </c>
    </row>
    <row r="51" spans="1:139" x14ac:dyDescent="0.3">
      <c r="A51" s="45"/>
      <c r="B51" s="47" t="s">
        <v>733</v>
      </c>
      <c r="C51" s="47" t="s">
        <v>502</v>
      </c>
      <c r="D51" s="45" t="s">
        <v>335</v>
      </c>
      <c r="E51" s="45" t="s">
        <v>329</v>
      </c>
      <c r="F51" s="45" t="s">
        <v>337</v>
      </c>
      <c r="G51" s="43" t="s">
        <v>495</v>
      </c>
      <c r="H51" s="43" t="s">
        <v>497</v>
      </c>
      <c r="I51" s="119" t="s">
        <v>498</v>
      </c>
      <c r="J51" s="119" t="s">
        <v>830</v>
      </c>
      <c r="K51" s="119" t="s">
        <v>849</v>
      </c>
      <c r="L51" s="50">
        <v>12</v>
      </c>
      <c r="M51" s="119"/>
      <c r="N51" s="119"/>
      <c r="O51" s="119"/>
      <c r="P51" s="129" t="s">
        <v>507</v>
      </c>
      <c r="Q51" s="43" t="str">
        <f t="shared" si="17"/>
        <v>Ja</v>
      </c>
      <c r="R51" s="43" t="str">
        <f t="shared" si="17"/>
        <v>Ja</v>
      </c>
      <c r="S51" s="43" t="str">
        <f t="shared" si="17"/>
        <v>Optie</v>
      </c>
      <c r="T51" s="43" t="str">
        <f t="shared" si="17"/>
        <v>Ja</v>
      </c>
      <c r="U51" s="43" t="str">
        <f t="shared" si="17"/>
        <v>Ja</v>
      </c>
      <c r="V51" s="43" t="str">
        <f t="shared" si="17"/>
        <v>Ja</v>
      </c>
      <c r="W51" s="43" t="str">
        <f t="shared" si="17"/>
        <v>Nee</v>
      </c>
      <c r="X51" s="43" t="str">
        <f t="shared" si="17"/>
        <v>Ja</v>
      </c>
      <c r="Y51" s="43" t="str">
        <f t="shared" si="17"/>
        <v>Nee</v>
      </c>
      <c r="Z51" s="43" t="str">
        <f t="shared" si="17"/>
        <v>Nee</v>
      </c>
      <c r="AA51" s="43" t="str">
        <f t="shared" si="18"/>
        <v>Optie</v>
      </c>
      <c r="AB51" s="43" t="str">
        <f t="shared" si="18"/>
        <v>Nee</v>
      </c>
      <c r="AC51" s="43" t="str">
        <f t="shared" si="18"/>
        <v>Nvt</v>
      </c>
      <c r="AD51" s="43" t="str">
        <f t="shared" si="18"/>
        <v>Nvt</v>
      </c>
      <c r="AE51" s="43" t="str">
        <f t="shared" si="18"/>
        <v>Nvt</v>
      </c>
      <c r="AF51" s="43" t="str">
        <f t="shared" si="18"/>
        <v>Nvt</v>
      </c>
      <c r="AG51" s="43" t="str">
        <f t="shared" si="18"/>
        <v>Nvt</v>
      </c>
      <c r="AH51" s="43" t="str">
        <f t="shared" si="18"/>
        <v>Ja</v>
      </c>
      <c r="AI51" s="43" t="str">
        <f t="shared" si="18"/>
        <v>Ja</v>
      </c>
      <c r="AJ51" s="43" t="str">
        <f t="shared" si="18"/>
        <v>Nee</v>
      </c>
      <c r="AK51" s="43" t="str">
        <f t="shared" si="19"/>
        <v>Ja</v>
      </c>
      <c r="AL51" s="43" t="str">
        <f t="shared" si="19"/>
        <v>Ja</v>
      </c>
      <c r="AM51" s="43" t="str">
        <f t="shared" si="19"/>
        <v>Optie</v>
      </c>
      <c r="AN51" s="43" t="str">
        <f t="shared" si="19"/>
        <v>Ja</v>
      </c>
      <c r="AO51" s="43" t="str">
        <f t="shared" si="19"/>
        <v>Ja</v>
      </c>
      <c r="AP51" s="43" t="str">
        <f t="shared" si="19"/>
        <v>Nvt</v>
      </c>
      <c r="AQ51" s="43" t="str">
        <f t="shared" si="19"/>
        <v>Nvt</v>
      </c>
      <c r="AR51" s="129" t="s">
        <v>878</v>
      </c>
      <c r="AS51" s="43" t="str">
        <f t="shared" si="20"/>
        <v>Ja</v>
      </c>
      <c r="AT51" s="43" t="str">
        <f t="shared" si="20"/>
        <v>Ja</v>
      </c>
      <c r="AU51" s="43" t="str">
        <f t="shared" si="20"/>
        <v>Optie</v>
      </c>
      <c r="AV51" s="43" t="str">
        <f t="shared" si="20"/>
        <v>Ja</v>
      </c>
      <c r="AW51" s="43" t="str">
        <f t="shared" si="20"/>
        <v>Ja</v>
      </c>
      <c r="AX51" s="43" t="str">
        <f t="shared" si="20"/>
        <v>Ja</v>
      </c>
      <c r="AY51" s="43" t="str">
        <f t="shared" si="20"/>
        <v>Nee</v>
      </c>
      <c r="AZ51" s="43" t="str">
        <f t="shared" si="20"/>
        <v>Ja</v>
      </c>
      <c r="BA51" s="43" t="str">
        <f t="shared" si="20"/>
        <v>Nee</v>
      </c>
      <c r="BB51" s="43" t="str">
        <f t="shared" si="20"/>
        <v>Nee</v>
      </c>
      <c r="BC51" s="43" t="str">
        <f t="shared" si="21"/>
        <v>Ja</v>
      </c>
      <c r="BD51" s="43" t="str">
        <f t="shared" si="21"/>
        <v>Ja</v>
      </c>
      <c r="BE51" s="43" t="str">
        <f t="shared" si="21"/>
        <v>Ja</v>
      </c>
      <c r="BF51" s="43" t="str">
        <f t="shared" si="21"/>
        <v>Ja</v>
      </c>
      <c r="BG51" s="43" t="str">
        <f t="shared" si="21"/>
        <v>Ja</v>
      </c>
      <c r="BH51" s="43" t="str">
        <f t="shared" si="21"/>
        <v>Ja</v>
      </c>
      <c r="BI51" s="43" t="str">
        <f t="shared" si="21"/>
        <v>Ja</v>
      </c>
      <c r="BJ51" s="43" t="str">
        <f t="shared" si="21"/>
        <v>Optie</v>
      </c>
      <c r="BK51" s="43" t="str">
        <f t="shared" si="21"/>
        <v>Ja</v>
      </c>
      <c r="BL51" s="43" t="str">
        <f t="shared" si="21"/>
        <v>Ja</v>
      </c>
      <c r="BM51" s="43" t="str">
        <f t="shared" si="22"/>
        <v>Nee</v>
      </c>
      <c r="BN51" s="43" t="str">
        <f t="shared" si="22"/>
        <v>Ja</v>
      </c>
      <c r="BO51" s="43" t="str">
        <f t="shared" si="22"/>
        <v>Nee</v>
      </c>
      <c r="BP51" s="43" t="str">
        <f t="shared" si="22"/>
        <v>Nvt</v>
      </c>
      <c r="BQ51" s="43" t="str">
        <f t="shared" si="22"/>
        <v>Nvt</v>
      </c>
      <c r="BR51" s="43" t="str">
        <f t="shared" si="22"/>
        <v>Nvt</v>
      </c>
      <c r="BS51" s="43" t="str">
        <f t="shared" si="22"/>
        <v>Nvt</v>
      </c>
      <c r="BT51" s="43" t="str">
        <f t="shared" si="22"/>
        <v>Nvt</v>
      </c>
      <c r="BU51" s="43" t="str">
        <f t="shared" si="22"/>
        <v>Nvt</v>
      </c>
      <c r="BV51" s="43" t="str">
        <f t="shared" si="22"/>
        <v>Nvt</v>
      </c>
      <c r="BW51" s="43" t="str">
        <f t="shared" si="23"/>
        <v>Nvt</v>
      </c>
      <c r="BX51" s="43" t="str">
        <f t="shared" si="23"/>
        <v>Nvt</v>
      </c>
      <c r="BY51" s="43" t="str">
        <f t="shared" si="23"/>
        <v>Nvt</v>
      </c>
      <c r="BZ51" s="43" t="str">
        <f t="shared" si="23"/>
        <v>Nvt</v>
      </c>
      <c r="CA51" s="43" t="str">
        <f t="shared" si="23"/>
        <v>Nvt</v>
      </c>
      <c r="CB51" s="43" t="str">
        <f t="shared" si="23"/>
        <v>Nvt</v>
      </c>
      <c r="CC51" s="43" t="str">
        <f t="shared" si="23"/>
        <v>Nvt</v>
      </c>
      <c r="CD51" s="43" t="str">
        <f t="shared" si="23"/>
        <v>Nvt</v>
      </c>
      <c r="CE51" s="43" t="str">
        <f t="shared" si="23"/>
        <v>Nvt</v>
      </c>
      <c r="CF51" s="43" t="str">
        <f t="shared" si="23"/>
        <v>Nvt</v>
      </c>
      <c r="CG51" s="43" t="str">
        <f t="shared" si="24"/>
        <v>Ja</v>
      </c>
      <c r="CH51" s="43" t="str">
        <f t="shared" si="24"/>
        <v>Ja</v>
      </c>
      <c r="CI51" s="43" t="str">
        <f t="shared" si="24"/>
        <v>Ja</v>
      </c>
      <c r="CJ51" s="43" t="str">
        <f t="shared" si="24"/>
        <v>Optie</v>
      </c>
      <c r="CK51" s="43" t="str">
        <f t="shared" si="24"/>
        <v>Ja</v>
      </c>
      <c r="CL51" s="43" t="str">
        <f t="shared" si="24"/>
        <v>Ja</v>
      </c>
      <c r="CM51" s="43" t="str">
        <f t="shared" si="24"/>
        <v>Ja</v>
      </c>
      <c r="CN51" s="43" t="str">
        <f t="shared" si="24"/>
        <v>Ja</v>
      </c>
      <c r="CO51" s="43" t="str">
        <f t="shared" si="24"/>
        <v>Ja</v>
      </c>
      <c r="CP51" s="43" t="str">
        <f t="shared" si="24"/>
        <v>Optie</v>
      </c>
      <c r="CQ51" s="43" t="str">
        <f t="shared" si="25"/>
        <v>Ja</v>
      </c>
      <c r="CR51" s="43" t="str">
        <f t="shared" si="25"/>
        <v>Ja</v>
      </c>
      <c r="CS51" s="43" t="str">
        <f t="shared" si="25"/>
        <v>Ja</v>
      </c>
      <c r="CT51" s="43" t="str">
        <f t="shared" si="25"/>
        <v>Optie</v>
      </c>
      <c r="CU51" s="43" t="str">
        <f t="shared" si="25"/>
        <v>Nee</v>
      </c>
      <c r="CV51" s="43" t="str">
        <f t="shared" si="25"/>
        <v>Nvt</v>
      </c>
      <c r="CW51" s="43" t="str">
        <f t="shared" si="25"/>
        <v>Nvt</v>
      </c>
      <c r="CX51" s="43" t="str">
        <f t="shared" si="25"/>
        <v>Nvt</v>
      </c>
      <c r="CY51" s="43" t="str">
        <f t="shared" si="25"/>
        <v>Nvt</v>
      </c>
      <c r="CZ51" s="43" t="str">
        <f t="shared" si="25"/>
        <v>Ja</v>
      </c>
      <c r="DA51" s="43" t="str">
        <f t="shared" si="26"/>
        <v>Ja</v>
      </c>
      <c r="DB51" s="43" t="str">
        <f t="shared" si="26"/>
        <v>Ja</v>
      </c>
      <c r="DC51" s="43" t="str">
        <f t="shared" si="26"/>
        <v>Optie</v>
      </c>
      <c r="DD51" s="43" t="str">
        <f t="shared" si="26"/>
        <v>Ja</v>
      </c>
      <c r="DE51" s="43" t="str">
        <f t="shared" si="26"/>
        <v>Ja</v>
      </c>
      <c r="DF51" s="43" t="str">
        <f t="shared" si="26"/>
        <v>Ja</v>
      </c>
      <c r="DG51" s="43" t="str">
        <f t="shared" si="26"/>
        <v>Optie</v>
      </c>
      <c r="DH51" s="43" t="str">
        <f t="shared" si="26"/>
        <v>Ja</v>
      </c>
      <c r="DI51" s="43" t="str">
        <f t="shared" si="26"/>
        <v>Ja</v>
      </c>
      <c r="DJ51" s="43" t="str">
        <f t="shared" si="26"/>
        <v>Optie</v>
      </c>
      <c r="DK51" s="43" t="str">
        <f t="shared" si="27"/>
        <v>Ja</v>
      </c>
      <c r="DL51" s="43" t="str">
        <f t="shared" si="27"/>
        <v>Ja</v>
      </c>
      <c r="DM51" s="43" t="str">
        <f t="shared" si="27"/>
        <v>Ja</v>
      </c>
      <c r="DN51" s="43" t="str">
        <f t="shared" si="27"/>
        <v>Ja</v>
      </c>
      <c r="DO51" s="43" t="str">
        <f t="shared" si="27"/>
        <v>Ja</v>
      </c>
      <c r="DP51" s="43" t="str">
        <f t="shared" si="27"/>
        <v>Optie</v>
      </c>
      <c r="DQ51" s="43" t="str">
        <f t="shared" si="27"/>
        <v>Optie</v>
      </c>
      <c r="DR51" s="43" t="str">
        <f t="shared" si="27"/>
        <v>Optie</v>
      </c>
      <c r="DS51" s="43" t="str">
        <f t="shared" si="27"/>
        <v>Optie</v>
      </c>
      <c r="DT51" s="43" t="str">
        <f t="shared" si="27"/>
        <v>Nee</v>
      </c>
      <c r="DU51" s="43" t="str">
        <f t="shared" si="28"/>
        <v>Optie</v>
      </c>
      <c r="DV51" s="43" t="str">
        <f t="shared" si="28"/>
        <v>Ja</v>
      </c>
      <c r="DW51" s="43" t="str">
        <f t="shared" si="28"/>
        <v>Ja</v>
      </c>
      <c r="DX51" s="43" t="str">
        <f t="shared" si="28"/>
        <v>Ja</v>
      </c>
      <c r="DY51" s="43" t="str">
        <f t="shared" si="28"/>
        <v>Ja</v>
      </c>
      <c r="DZ51" s="43" t="str">
        <f t="shared" si="28"/>
        <v>Optie</v>
      </c>
      <c r="EA51" s="43" t="str">
        <f t="shared" si="28"/>
        <v>Ja</v>
      </c>
      <c r="EB51" s="43" t="str">
        <f t="shared" si="28"/>
        <v>Ja</v>
      </c>
      <c r="EC51" s="43" t="str">
        <f t="shared" si="28"/>
        <v>Ja</v>
      </c>
      <c r="ED51" s="43" t="str">
        <f t="shared" si="28"/>
        <v>Ja</v>
      </c>
      <c r="EE51" s="43" t="str">
        <f t="shared" si="28"/>
        <v>Ja</v>
      </c>
      <c r="EF51" s="43" t="str">
        <f t="shared" si="28"/>
        <v>Ja</v>
      </c>
      <c r="EG51" s="43" t="str">
        <f t="shared" si="28"/>
        <v>Ja</v>
      </c>
      <c r="EH51" s="43" t="str">
        <f t="shared" si="28"/>
        <v>Ja</v>
      </c>
      <c r="EI51" s="43" t="str">
        <f t="shared" si="28"/>
        <v>Nee</v>
      </c>
    </row>
    <row r="52" spans="1:139" x14ac:dyDescent="0.3">
      <c r="A52" s="45"/>
      <c r="B52" s="47" t="s">
        <v>733</v>
      </c>
      <c r="C52" s="47" t="s">
        <v>502</v>
      </c>
      <c r="D52" s="45" t="s">
        <v>335</v>
      </c>
      <c r="E52" s="45" t="s">
        <v>330</v>
      </c>
      <c r="F52" s="45" t="s">
        <v>337</v>
      </c>
      <c r="G52" s="43" t="s">
        <v>495</v>
      </c>
      <c r="H52" s="43" t="s">
        <v>497</v>
      </c>
      <c r="I52" s="119" t="s">
        <v>498</v>
      </c>
      <c r="J52" s="119" t="s">
        <v>832</v>
      </c>
      <c r="K52" s="119" t="s">
        <v>850</v>
      </c>
      <c r="L52" s="50">
        <v>20</v>
      </c>
      <c r="M52" s="119"/>
      <c r="N52" s="119"/>
      <c r="O52" s="119"/>
      <c r="P52" s="129" t="s">
        <v>507</v>
      </c>
      <c r="Q52" s="43" t="str">
        <f t="shared" si="17"/>
        <v>Ja</v>
      </c>
      <c r="R52" s="43" t="str">
        <f t="shared" si="17"/>
        <v>Ja</v>
      </c>
      <c r="S52" s="43" t="str">
        <f t="shared" si="17"/>
        <v>Optie</v>
      </c>
      <c r="T52" s="43" t="str">
        <f t="shared" si="17"/>
        <v>Ja</v>
      </c>
      <c r="U52" s="43" t="str">
        <f t="shared" si="17"/>
        <v>Ja</v>
      </c>
      <c r="V52" s="43" t="str">
        <f t="shared" si="17"/>
        <v>Ja</v>
      </c>
      <c r="W52" s="43" t="str">
        <f t="shared" si="17"/>
        <v>Nee</v>
      </c>
      <c r="X52" s="43" t="str">
        <f t="shared" si="17"/>
        <v>Ja</v>
      </c>
      <c r="Y52" s="43" t="str">
        <f t="shared" si="17"/>
        <v>Nee</v>
      </c>
      <c r="Z52" s="43" t="str">
        <f t="shared" si="17"/>
        <v>Nee</v>
      </c>
      <c r="AA52" s="43" t="str">
        <f t="shared" si="18"/>
        <v>Optie</v>
      </c>
      <c r="AB52" s="43" t="str">
        <f t="shared" si="18"/>
        <v>Nee</v>
      </c>
      <c r="AC52" s="43" t="str">
        <f t="shared" si="18"/>
        <v>Nvt</v>
      </c>
      <c r="AD52" s="43" t="str">
        <f t="shared" si="18"/>
        <v>Nvt</v>
      </c>
      <c r="AE52" s="43" t="str">
        <f t="shared" si="18"/>
        <v>Nvt</v>
      </c>
      <c r="AF52" s="43" t="str">
        <f t="shared" si="18"/>
        <v>Nvt</v>
      </c>
      <c r="AG52" s="43" t="str">
        <f t="shared" si="18"/>
        <v>Nvt</v>
      </c>
      <c r="AH52" s="43" t="str">
        <f t="shared" si="18"/>
        <v>Ja</v>
      </c>
      <c r="AI52" s="43" t="str">
        <f t="shared" si="18"/>
        <v>Ja</v>
      </c>
      <c r="AJ52" s="43" t="str">
        <f t="shared" si="18"/>
        <v>Nee</v>
      </c>
      <c r="AK52" s="43" t="str">
        <f t="shared" si="19"/>
        <v>Ja</v>
      </c>
      <c r="AL52" s="43" t="str">
        <f t="shared" si="19"/>
        <v>Ja</v>
      </c>
      <c r="AM52" s="43" t="str">
        <f t="shared" si="19"/>
        <v>Optie</v>
      </c>
      <c r="AN52" s="43" t="str">
        <f t="shared" si="19"/>
        <v>Ja</v>
      </c>
      <c r="AO52" s="43" t="str">
        <f t="shared" si="19"/>
        <v>Ja</v>
      </c>
      <c r="AP52" s="43" t="str">
        <f t="shared" si="19"/>
        <v>Nvt</v>
      </c>
      <c r="AQ52" s="43" t="str">
        <f t="shared" si="19"/>
        <v>Nvt</v>
      </c>
      <c r="AR52" s="129" t="s">
        <v>878</v>
      </c>
      <c r="AS52" s="43" t="str">
        <f t="shared" si="20"/>
        <v>Ja</v>
      </c>
      <c r="AT52" s="43" t="str">
        <f t="shared" si="20"/>
        <v>Ja</v>
      </c>
      <c r="AU52" s="43" t="str">
        <f t="shared" si="20"/>
        <v>Optie</v>
      </c>
      <c r="AV52" s="43" t="str">
        <f t="shared" si="20"/>
        <v>Ja</v>
      </c>
      <c r="AW52" s="43" t="str">
        <f t="shared" si="20"/>
        <v>Ja</v>
      </c>
      <c r="AX52" s="43" t="str">
        <f t="shared" si="20"/>
        <v>Ja</v>
      </c>
      <c r="AY52" s="43" t="str">
        <f t="shared" si="20"/>
        <v>Nee</v>
      </c>
      <c r="AZ52" s="43" t="str">
        <f t="shared" si="20"/>
        <v>Ja</v>
      </c>
      <c r="BA52" s="43" t="str">
        <f t="shared" si="20"/>
        <v>Nee</v>
      </c>
      <c r="BB52" s="43" t="str">
        <f t="shared" si="20"/>
        <v>Nee</v>
      </c>
      <c r="BC52" s="43" t="str">
        <f t="shared" si="21"/>
        <v>Ja</v>
      </c>
      <c r="BD52" s="43" t="str">
        <f t="shared" si="21"/>
        <v>Ja</v>
      </c>
      <c r="BE52" s="43" t="str">
        <f t="shared" si="21"/>
        <v>Ja</v>
      </c>
      <c r="BF52" s="43" t="str">
        <f t="shared" si="21"/>
        <v>Ja</v>
      </c>
      <c r="BG52" s="43" t="str">
        <f t="shared" si="21"/>
        <v>Ja</v>
      </c>
      <c r="BH52" s="43" t="str">
        <f t="shared" si="21"/>
        <v>Ja</v>
      </c>
      <c r="BI52" s="43" t="str">
        <f t="shared" si="21"/>
        <v>Ja</v>
      </c>
      <c r="BJ52" s="43" t="str">
        <f t="shared" si="21"/>
        <v>Optie</v>
      </c>
      <c r="BK52" s="43" t="str">
        <f t="shared" si="21"/>
        <v>Ja</v>
      </c>
      <c r="BL52" s="43" t="str">
        <f t="shared" si="21"/>
        <v>Ja</v>
      </c>
      <c r="BM52" s="43" t="str">
        <f t="shared" si="22"/>
        <v>Nee</v>
      </c>
      <c r="BN52" s="43" t="str">
        <f t="shared" si="22"/>
        <v>Ja</v>
      </c>
      <c r="BO52" s="43" t="str">
        <f t="shared" si="22"/>
        <v>Nee</v>
      </c>
      <c r="BP52" s="43" t="str">
        <f t="shared" si="22"/>
        <v>Nvt</v>
      </c>
      <c r="BQ52" s="43" t="str">
        <f t="shared" si="22"/>
        <v>Nvt</v>
      </c>
      <c r="BR52" s="43" t="str">
        <f t="shared" si="22"/>
        <v>Nvt</v>
      </c>
      <c r="BS52" s="43" t="str">
        <f t="shared" si="22"/>
        <v>Nvt</v>
      </c>
      <c r="BT52" s="43" t="str">
        <f t="shared" si="22"/>
        <v>Nvt</v>
      </c>
      <c r="BU52" s="43" t="str">
        <f t="shared" si="22"/>
        <v>Nvt</v>
      </c>
      <c r="BV52" s="43" t="str">
        <f t="shared" si="22"/>
        <v>Nvt</v>
      </c>
      <c r="BW52" s="43" t="str">
        <f t="shared" si="23"/>
        <v>Nvt</v>
      </c>
      <c r="BX52" s="43" t="str">
        <f t="shared" si="23"/>
        <v>Nvt</v>
      </c>
      <c r="BY52" s="43" t="str">
        <f t="shared" si="23"/>
        <v>Nvt</v>
      </c>
      <c r="BZ52" s="43" t="str">
        <f t="shared" si="23"/>
        <v>Nvt</v>
      </c>
      <c r="CA52" s="43" t="str">
        <f t="shared" si="23"/>
        <v>Nvt</v>
      </c>
      <c r="CB52" s="43" t="str">
        <f t="shared" si="23"/>
        <v>Nvt</v>
      </c>
      <c r="CC52" s="43" t="str">
        <f t="shared" si="23"/>
        <v>Nvt</v>
      </c>
      <c r="CD52" s="43" t="str">
        <f t="shared" si="23"/>
        <v>Nvt</v>
      </c>
      <c r="CE52" s="43" t="str">
        <f t="shared" si="23"/>
        <v>Nvt</v>
      </c>
      <c r="CF52" s="43" t="str">
        <f t="shared" si="23"/>
        <v>Nvt</v>
      </c>
      <c r="CG52" s="43" t="str">
        <f t="shared" si="24"/>
        <v>Ja</v>
      </c>
      <c r="CH52" s="43" t="str">
        <f t="shared" si="24"/>
        <v>Ja</v>
      </c>
      <c r="CI52" s="43" t="str">
        <f t="shared" si="24"/>
        <v>Ja</v>
      </c>
      <c r="CJ52" s="43" t="str">
        <f t="shared" si="24"/>
        <v>Optie</v>
      </c>
      <c r="CK52" s="43" t="str">
        <f t="shared" si="24"/>
        <v>Ja</v>
      </c>
      <c r="CL52" s="43" t="str">
        <f t="shared" si="24"/>
        <v>Ja</v>
      </c>
      <c r="CM52" s="43" t="str">
        <f t="shared" si="24"/>
        <v>Ja</v>
      </c>
      <c r="CN52" s="43" t="str">
        <f t="shared" si="24"/>
        <v>Ja</v>
      </c>
      <c r="CO52" s="43" t="str">
        <f t="shared" si="24"/>
        <v>Ja</v>
      </c>
      <c r="CP52" s="43" t="str">
        <f t="shared" si="24"/>
        <v>Optie</v>
      </c>
      <c r="CQ52" s="43" t="str">
        <f t="shared" si="25"/>
        <v>Ja</v>
      </c>
      <c r="CR52" s="43" t="str">
        <f t="shared" si="25"/>
        <v>Ja</v>
      </c>
      <c r="CS52" s="43" t="str">
        <f t="shared" si="25"/>
        <v>Ja</v>
      </c>
      <c r="CT52" s="43" t="str">
        <f t="shared" si="25"/>
        <v>Optie</v>
      </c>
      <c r="CU52" s="43" t="str">
        <f t="shared" si="25"/>
        <v>Nee</v>
      </c>
      <c r="CV52" s="43" t="str">
        <f t="shared" si="25"/>
        <v>Nvt</v>
      </c>
      <c r="CW52" s="43" t="str">
        <f t="shared" si="25"/>
        <v>Nvt</v>
      </c>
      <c r="CX52" s="43" t="str">
        <f t="shared" si="25"/>
        <v>Nvt</v>
      </c>
      <c r="CY52" s="43" t="str">
        <f t="shared" si="25"/>
        <v>Nvt</v>
      </c>
      <c r="CZ52" s="43" t="str">
        <f t="shared" si="25"/>
        <v>Ja</v>
      </c>
      <c r="DA52" s="43" t="str">
        <f t="shared" si="26"/>
        <v>Ja</v>
      </c>
      <c r="DB52" s="43" t="str">
        <f t="shared" si="26"/>
        <v>Ja</v>
      </c>
      <c r="DC52" s="43" t="str">
        <f t="shared" si="26"/>
        <v>Optie</v>
      </c>
      <c r="DD52" s="43" t="str">
        <f t="shared" si="26"/>
        <v>Ja</v>
      </c>
      <c r="DE52" s="43" t="str">
        <f t="shared" si="26"/>
        <v>Ja</v>
      </c>
      <c r="DF52" s="43" t="str">
        <f t="shared" si="26"/>
        <v>Ja</v>
      </c>
      <c r="DG52" s="43" t="str">
        <f t="shared" si="26"/>
        <v>Optie</v>
      </c>
      <c r="DH52" s="43" t="str">
        <f t="shared" si="26"/>
        <v>Ja</v>
      </c>
      <c r="DI52" s="43" t="str">
        <f t="shared" si="26"/>
        <v>Ja</v>
      </c>
      <c r="DJ52" s="43" t="str">
        <f t="shared" si="26"/>
        <v>Optie</v>
      </c>
      <c r="DK52" s="43" t="str">
        <f t="shared" si="27"/>
        <v>Ja</v>
      </c>
      <c r="DL52" s="43" t="str">
        <f t="shared" si="27"/>
        <v>Ja</v>
      </c>
      <c r="DM52" s="43" t="str">
        <f t="shared" si="27"/>
        <v>Ja</v>
      </c>
      <c r="DN52" s="43" t="str">
        <f t="shared" si="27"/>
        <v>Ja</v>
      </c>
      <c r="DO52" s="43" t="str">
        <f t="shared" si="27"/>
        <v>Ja</v>
      </c>
      <c r="DP52" s="43" t="str">
        <f t="shared" si="27"/>
        <v>Optie</v>
      </c>
      <c r="DQ52" s="43" t="str">
        <f t="shared" si="27"/>
        <v>Optie</v>
      </c>
      <c r="DR52" s="43" t="str">
        <f t="shared" si="27"/>
        <v>Optie</v>
      </c>
      <c r="DS52" s="43" t="str">
        <f t="shared" si="27"/>
        <v>Optie</v>
      </c>
      <c r="DT52" s="43" t="str">
        <f t="shared" si="27"/>
        <v>Nee</v>
      </c>
      <c r="DU52" s="43" t="str">
        <f t="shared" si="28"/>
        <v>Optie</v>
      </c>
      <c r="DV52" s="43" t="str">
        <f t="shared" si="28"/>
        <v>Ja</v>
      </c>
      <c r="DW52" s="43" t="str">
        <f t="shared" si="28"/>
        <v>Ja</v>
      </c>
      <c r="DX52" s="43" t="str">
        <f t="shared" si="28"/>
        <v>Ja</v>
      </c>
      <c r="DY52" s="43" t="str">
        <f t="shared" si="28"/>
        <v>Ja</v>
      </c>
      <c r="DZ52" s="43" t="str">
        <f t="shared" si="28"/>
        <v>Optie</v>
      </c>
      <c r="EA52" s="43" t="str">
        <f t="shared" si="28"/>
        <v>Ja</v>
      </c>
      <c r="EB52" s="43" t="str">
        <f t="shared" si="28"/>
        <v>Ja</v>
      </c>
      <c r="EC52" s="43" t="str">
        <f t="shared" si="28"/>
        <v>Ja</v>
      </c>
      <c r="ED52" s="43" t="str">
        <f t="shared" si="28"/>
        <v>Ja</v>
      </c>
      <c r="EE52" s="43" t="str">
        <f t="shared" si="28"/>
        <v>Ja</v>
      </c>
      <c r="EF52" s="43" t="str">
        <f t="shared" si="28"/>
        <v>Ja</v>
      </c>
      <c r="EG52" s="43" t="str">
        <f t="shared" si="28"/>
        <v>Ja</v>
      </c>
      <c r="EH52" s="43" t="str">
        <f t="shared" si="28"/>
        <v>Ja</v>
      </c>
      <c r="EI52" s="43" t="str">
        <f t="shared" si="28"/>
        <v>Nee</v>
      </c>
    </row>
    <row r="53" spans="1:139" x14ac:dyDescent="0.3">
      <c r="A53" s="45"/>
      <c r="B53" s="47" t="s">
        <v>733</v>
      </c>
      <c r="C53" s="47" t="s">
        <v>502</v>
      </c>
      <c r="D53" s="45" t="s">
        <v>335</v>
      </c>
      <c r="E53" s="45" t="s">
        <v>337</v>
      </c>
      <c r="F53" s="45" t="s">
        <v>337</v>
      </c>
      <c r="G53" s="43" t="s">
        <v>495</v>
      </c>
      <c r="H53" s="43" t="s">
        <v>497</v>
      </c>
      <c r="I53" s="119" t="s">
        <v>498</v>
      </c>
      <c r="J53" s="119" t="s">
        <v>834</v>
      </c>
      <c r="K53" s="119" t="s">
        <v>851</v>
      </c>
      <c r="L53" s="50">
        <v>28</v>
      </c>
      <c r="M53" s="119"/>
      <c r="N53" s="119"/>
      <c r="O53" s="119"/>
      <c r="P53" s="129" t="s">
        <v>507</v>
      </c>
      <c r="Q53" s="43" t="str">
        <f t="shared" si="17"/>
        <v>Ja</v>
      </c>
      <c r="R53" s="43" t="str">
        <f t="shared" si="17"/>
        <v>Ja</v>
      </c>
      <c r="S53" s="43" t="str">
        <f t="shared" si="17"/>
        <v>Optie</v>
      </c>
      <c r="T53" s="43" t="str">
        <f t="shared" si="17"/>
        <v>Ja</v>
      </c>
      <c r="U53" s="43" t="str">
        <f t="shared" si="17"/>
        <v>Ja</v>
      </c>
      <c r="V53" s="43" t="str">
        <f t="shared" si="17"/>
        <v>Ja</v>
      </c>
      <c r="W53" s="43" t="str">
        <f t="shared" si="17"/>
        <v>Nee</v>
      </c>
      <c r="X53" s="43" t="str">
        <f t="shared" si="17"/>
        <v>Ja</v>
      </c>
      <c r="Y53" s="43" t="str">
        <f t="shared" si="17"/>
        <v>Nee</v>
      </c>
      <c r="Z53" s="43" t="str">
        <f t="shared" si="17"/>
        <v>Nee</v>
      </c>
      <c r="AA53" s="43" t="str">
        <f t="shared" si="18"/>
        <v>Optie</v>
      </c>
      <c r="AB53" s="43" t="str">
        <f t="shared" si="18"/>
        <v>Nee</v>
      </c>
      <c r="AC53" s="43" t="str">
        <f t="shared" si="18"/>
        <v>Nvt</v>
      </c>
      <c r="AD53" s="43" t="str">
        <f t="shared" si="18"/>
        <v>Nvt</v>
      </c>
      <c r="AE53" s="43" t="str">
        <f t="shared" si="18"/>
        <v>Nvt</v>
      </c>
      <c r="AF53" s="43" t="str">
        <f t="shared" si="18"/>
        <v>Nvt</v>
      </c>
      <c r="AG53" s="43" t="str">
        <f t="shared" si="18"/>
        <v>Nvt</v>
      </c>
      <c r="AH53" s="43" t="str">
        <f t="shared" si="18"/>
        <v>Ja</v>
      </c>
      <c r="AI53" s="43" t="str">
        <f t="shared" si="18"/>
        <v>Ja</v>
      </c>
      <c r="AJ53" s="43" t="str">
        <f t="shared" si="18"/>
        <v>Nee</v>
      </c>
      <c r="AK53" s="43" t="str">
        <f t="shared" si="19"/>
        <v>Ja</v>
      </c>
      <c r="AL53" s="43" t="str">
        <f t="shared" si="19"/>
        <v>Ja</v>
      </c>
      <c r="AM53" s="43" t="str">
        <f t="shared" si="19"/>
        <v>Optie</v>
      </c>
      <c r="AN53" s="43" t="str">
        <f t="shared" si="19"/>
        <v>Ja</v>
      </c>
      <c r="AO53" s="43" t="str">
        <f t="shared" si="19"/>
        <v>Ja</v>
      </c>
      <c r="AP53" s="43" t="str">
        <f t="shared" si="19"/>
        <v>Nvt</v>
      </c>
      <c r="AQ53" s="43" t="str">
        <f t="shared" si="19"/>
        <v>Nvt</v>
      </c>
      <c r="AR53" s="129" t="s">
        <v>878</v>
      </c>
      <c r="AS53" s="43" t="str">
        <f t="shared" si="20"/>
        <v>Ja</v>
      </c>
      <c r="AT53" s="43" t="str">
        <f t="shared" si="20"/>
        <v>Ja</v>
      </c>
      <c r="AU53" s="43" t="str">
        <f t="shared" si="20"/>
        <v>Optie</v>
      </c>
      <c r="AV53" s="43" t="str">
        <f t="shared" si="20"/>
        <v>Ja</v>
      </c>
      <c r="AW53" s="43" t="str">
        <f t="shared" si="20"/>
        <v>Ja</v>
      </c>
      <c r="AX53" s="43" t="str">
        <f t="shared" si="20"/>
        <v>Ja</v>
      </c>
      <c r="AY53" s="43" t="str">
        <f t="shared" si="20"/>
        <v>Nee</v>
      </c>
      <c r="AZ53" s="43" t="str">
        <f t="shared" si="20"/>
        <v>Ja</v>
      </c>
      <c r="BA53" s="43" t="str">
        <f t="shared" si="20"/>
        <v>Nee</v>
      </c>
      <c r="BB53" s="43" t="str">
        <f t="shared" si="20"/>
        <v>Nee</v>
      </c>
      <c r="BC53" s="43" t="str">
        <f t="shared" si="21"/>
        <v>Ja</v>
      </c>
      <c r="BD53" s="43" t="str">
        <f t="shared" si="21"/>
        <v>Ja</v>
      </c>
      <c r="BE53" s="43" t="str">
        <f t="shared" si="21"/>
        <v>Ja</v>
      </c>
      <c r="BF53" s="43" t="str">
        <f t="shared" si="21"/>
        <v>Ja</v>
      </c>
      <c r="BG53" s="43" t="str">
        <f t="shared" si="21"/>
        <v>Ja</v>
      </c>
      <c r="BH53" s="43" t="str">
        <f t="shared" si="21"/>
        <v>Ja</v>
      </c>
      <c r="BI53" s="43" t="str">
        <f t="shared" si="21"/>
        <v>Ja</v>
      </c>
      <c r="BJ53" s="43" t="str">
        <f t="shared" si="21"/>
        <v>Optie</v>
      </c>
      <c r="BK53" s="43" t="str">
        <f t="shared" si="21"/>
        <v>Ja</v>
      </c>
      <c r="BL53" s="43" t="str">
        <f t="shared" si="21"/>
        <v>Ja</v>
      </c>
      <c r="BM53" s="43" t="str">
        <f t="shared" si="22"/>
        <v>Nee</v>
      </c>
      <c r="BN53" s="43" t="str">
        <f t="shared" si="22"/>
        <v>Ja</v>
      </c>
      <c r="BO53" s="43" t="str">
        <f t="shared" si="22"/>
        <v>Nee</v>
      </c>
      <c r="BP53" s="43" t="str">
        <f t="shared" si="22"/>
        <v>Nvt</v>
      </c>
      <c r="BQ53" s="43" t="str">
        <f t="shared" si="22"/>
        <v>Nvt</v>
      </c>
      <c r="BR53" s="43" t="str">
        <f t="shared" si="22"/>
        <v>Nvt</v>
      </c>
      <c r="BS53" s="43" t="str">
        <f t="shared" si="22"/>
        <v>Nvt</v>
      </c>
      <c r="BT53" s="43" t="str">
        <f t="shared" si="22"/>
        <v>Nvt</v>
      </c>
      <c r="BU53" s="43" t="str">
        <f t="shared" si="22"/>
        <v>Nvt</v>
      </c>
      <c r="BV53" s="43" t="str">
        <f t="shared" si="22"/>
        <v>Nvt</v>
      </c>
      <c r="BW53" s="43" t="str">
        <f t="shared" si="23"/>
        <v>Nvt</v>
      </c>
      <c r="BX53" s="43" t="str">
        <f t="shared" si="23"/>
        <v>Nvt</v>
      </c>
      <c r="BY53" s="43" t="str">
        <f t="shared" si="23"/>
        <v>Nvt</v>
      </c>
      <c r="BZ53" s="43" t="str">
        <f t="shared" si="23"/>
        <v>Nvt</v>
      </c>
      <c r="CA53" s="43" t="str">
        <f t="shared" si="23"/>
        <v>Nvt</v>
      </c>
      <c r="CB53" s="43" t="str">
        <f t="shared" si="23"/>
        <v>Nvt</v>
      </c>
      <c r="CC53" s="43" t="str">
        <f t="shared" si="23"/>
        <v>Nvt</v>
      </c>
      <c r="CD53" s="43" t="str">
        <f t="shared" si="23"/>
        <v>Nvt</v>
      </c>
      <c r="CE53" s="43" t="str">
        <f t="shared" si="23"/>
        <v>Nvt</v>
      </c>
      <c r="CF53" s="43" t="str">
        <f t="shared" si="23"/>
        <v>Nvt</v>
      </c>
      <c r="CG53" s="43" t="str">
        <f t="shared" si="24"/>
        <v>Ja</v>
      </c>
      <c r="CH53" s="43" t="str">
        <f t="shared" si="24"/>
        <v>Ja</v>
      </c>
      <c r="CI53" s="43" t="str">
        <f t="shared" si="24"/>
        <v>Ja</v>
      </c>
      <c r="CJ53" s="43" t="str">
        <f t="shared" si="24"/>
        <v>Optie</v>
      </c>
      <c r="CK53" s="43" t="str">
        <f t="shared" si="24"/>
        <v>Ja</v>
      </c>
      <c r="CL53" s="43" t="str">
        <f t="shared" si="24"/>
        <v>Ja</v>
      </c>
      <c r="CM53" s="43" t="str">
        <f t="shared" si="24"/>
        <v>Ja</v>
      </c>
      <c r="CN53" s="43" t="str">
        <f t="shared" si="24"/>
        <v>Ja</v>
      </c>
      <c r="CO53" s="43" t="str">
        <f t="shared" si="24"/>
        <v>Ja</v>
      </c>
      <c r="CP53" s="43" t="str">
        <f t="shared" si="24"/>
        <v>Optie</v>
      </c>
      <c r="CQ53" s="43" t="str">
        <f t="shared" si="25"/>
        <v>Ja</v>
      </c>
      <c r="CR53" s="43" t="str">
        <f t="shared" si="25"/>
        <v>Ja</v>
      </c>
      <c r="CS53" s="43" t="str">
        <f t="shared" si="25"/>
        <v>Ja</v>
      </c>
      <c r="CT53" s="43" t="str">
        <f t="shared" si="25"/>
        <v>Optie</v>
      </c>
      <c r="CU53" s="43" t="str">
        <f t="shared" si="25"/>
        <v>Nee</v>
      </c>
      <c r="CV53" s="43" t="str">
        <f t="shared" si="25"/>
        <v>Nvt</v>
      </c>
      <c r="CW53" s="43" t="str">
        <f t="shared" si="25"/>
        <v>Nvt</v>
      </c>
      <c r="CX53" s="43" t="str">
        <f t="shared" si="25"/>
        <v>Nvt</v>
      </c>
      <c r="CY53" s="43" t="str">
        <f t="shared" si="25"/>
        <v>Nvt</v>
      </c>
      <c r="CZ53" s="43" t="str">
        <f t="shared" si="25"/>
        <v>Ja</v>
      </c>
      <c r="DA53" s="43" t="str">
        <f t="shared" si="26"/>
        <v>Ja</v>
      </c>
      <c r="DB53" s="43" t="str">
        <f t="shared" si="26"/>
        <v>Ja</v>
      </c>
      <c r="DC53" s="43" t="str">
        <f t="shared" si="26"/>
        <v>Optie</v>
      </c>
      <c r="DD53" s="43" t="str">
        <f t="shared" si="26"/>
        <v>Ja</v>
      </c>
      <c r="DE53" s="43" t="str">
        <f t="shared" si="26"/>
        <v>Ja</v>
      </c>
      <c r="DF53" s="43" t="str">
        <f t="shared" si="26"/>
        <v>Ja</v>
      </c>
      <c r="DG53" s="43" t="str">
        <f t="shared" si="26"/>
        <v>Optie</v>
      </c>
      <c r="DH53" s="43" t="str">
        <f t="shared" si="26"/>
        <v>Ja</v>
      </c>
      <c r="DI53" s="43" t="str">
        <f t="shared" si="26"/>
        <v>Ja</v>
      </c>
      <c r="DJ53" s="43" t="str">
        <f t="shared" si="26"/>
        <v>Optie</v>
      </c>
      <c r="DK53" s="43" t="str">
        <f t="shared" si="27"/>
        <v>Ja</v>
      </c>
      <c r="DL53" s="43" t="str">
        <f t="shared" si="27"/>
        <v>Ja</v>
      </c>
      <c r="DM53" s="43" t="str">
        <f t="shared" si="27"/>
        <v>Ja</v>
      </c>
      <c r="DN53" s="43" t="str">
        <f t="shared" si="27"/>
        <v>Ja</v>
      </c>
      <c r="DO53" s="43" t="str">
        <f t="shared" si="27"/>
        <v>Ja</v>
      </c>
      <c r="DP53" s="43" t="str">
        <f t="shared" si="27"/>
        <v>Optie</v>
      </c>
      <c r="DQ53" s="43" t="str">
        <f t="shared" si="27"/>
        <v>Optie</v>
      </c>
      <c r="DR53" s="43" t="str">
        <f t="shared" si="27"/>
        <v>Optie</v>
      </c>
      <c r="DS53" s="43" t="str">
        <f t="shared" si="27"/>
        <v>Optie</v>
      </c>
      <c r="DT53" s="43" t="str">
        <f t="shared" si="27"/>
        <v>Nee</v>
      </c>
      <c r="DU53" s="43" t="str">
        <f t="shared" si="28"/>
        <v>Optie</v>
      </c>
      <c r="DV53" s="43" t="str">
        <f t="shared" si="28"/>
        <v>Ja</v>
      </c>
      <c r="DW53" s="43" t="str">
        <f t="shared" si="28"/>
        <v>Ja</v>
      </c>
      <c r="DX53" s="43" t="str">
        <f t="shared" si="28"/>
        <v>Ja</v>
      </c>
      <c r="DY53" s="43" t="str">
        <f t="shared" si="28"/>
        <v>Ja</v>
      </c>
      <c r="DZ53" s="43" t="str">
        <f t="shared" si="28"/>
        <v>Optie</v>
      </c>
      <c r="EA53" s="43" t="str">
        <f t="shared" si="28"/>
        <v>Ja</v>
      </c>
      <c r="EB53" s="43" t="str">
        <f t="shared" si="28"/>
        <v>Ja</v>
      </c>
      <c r="EC53" s="43" t="str">
        <f t="shared" si="28"/>
        <v>Ja</v>
      </c>
      <c r="ED53" s="43" t="str">
        <f t="shared" si="28"/>
        <v>Ja</v>
      </c>
      <c r="EE53" s="43" t="str">
        <f t="shared" si="28"/>
        <v>Ja</v>
      </c>
      <c r="EF53" s="43" t="str">
        <f t="shared" si="28"/>
        <v>Ja</v>
      </c>
      <c r="EG53" s="43" t="str">
        <f t="shared" si="28"/>
        <v>Ja</v>
      </c>
      <c r="EH53" s="43" t="str">
        <f t="shared" si="28"/>
        <v>Ja</v>
      </c>
      <c r="EI53" s="43" t="str">
        <f t="shared" si="28"/>
        <v>Nee</v>
      </c>
    </row>
    <row r="54" spans="1:139" x14ac:dyDescent="0.3">
      <c r="A54" s="45"/>
      <c r="B54" s="47" t="s">
        <v>732</v>
      </c>
      <c r="C54" s="47" t="s">
        <v>502</v>
      </c>
      <c r="D54" s="45" t="s">
        <v>335</v>
      </c>
      <c r="E54" s="45" t="s">
        <v>329</v>
      </c>
      <c r="F54" s="45" t="s">
        <v>433</v>
      </c>
      <c r="G54" s="43" t="s">
        <v>495</v>
      </c>
      <c r="H54" s="43" t="s">
        <v>497</v>
      </c>
      <c r="I54" s="119" t="s">
        <v>498</v>
      </c>
      <c r="J54" s="119" t="s">
        <v>829</v>
      </c>
      <c r="K54" s="119" t="s">
        <v>849</v>
      </c>
      <c r="L54" s="50">
        <v>8</v>
      </c>
      <c r="M54" s="119"/>
      <c r="N54" s="119"/>
      <c r="O54" s="119"/>
      <c r="P54" s="129" t="s">
        <v>507</v>
      </c>
      <c r="Q54" s="43" t="str">
        <f t="shared" ref="Q54:Z63" si="29">IF((VLOOKUP($F54,$O$11:$AQ$16,Q$10,FALSE))="Ja","Ja",IF((VLOOKUP($E54,$O$17:$AQ$23,Q$10,FALSE))="Ja","Ja",IF((VLOOKUP($F54,$O$11:$AQ$16,Q$10,FALSE))="Optie","Optie",IF((VLOOKUP($E54,$O$17:$AQ$23,Q$10,FALSE))="Optie","Optie",IF((VLOOKUP($F54,$O$11:$AQ$16,Q$10,FALSE))="Nee","Nee",IF((VLOOKUP($E54,$O$17:$AQ$23,Q$10,FALSE))= "Nee","Nee",IF((VLOOKUP($F54,$O$11:$AQ$16,Q$10,FALSE))="Nvt","Nvt",IF((VLOOKUP($E54,$O$17:$AQ$23,Q$10,FALSE))="Nvt","Nvt","Fout"))))))))</f>
        <v>Ja</v>
      </c>
      <c r="R54" s="43" t="str">
        <f t="shared" si="29"/>
        <v>Ja</v>
      </c>
      <c r="S54" s="43" t="str">
        <f t="shared" si="29"/>
        <v>Optie</v>
      </c>
      <c r="T54" s="43" t="str">
        <f t="shared" si="29"/>
        <v>Ja</v>
      </c>
      <c r="U54" s="43" t="str">
        <f t="shared" si="29"/>
        <v>Ja</v>
      </c>
      <c r="V54" s="43" t="str">
        <f t="shared" si="29"/>
        <v>Ja</v>
      </c>
      <c r="W54" s="43" t="str">
        <f t="shared" si="29"/>
        <v>Nee</v>
      </c>
      <c r="X54" s="43" t="str">
        <f t="shared" si="29"/>
        <v>Ja</v>
      </c>
      <c r="Y54" s="43" t="str">
        <f t="shared" si="29"/>
        <v>Nee</v>
      </c>
      <c r="Z54" s="43" t="str">
        <f t="shared" si="29"/>
        <v>Nee</v>
      </c>
      <c r="AA54" s="43" t="str">
        <f t="shared" ref="AA54:AJ63" si="30">IF((VLOOKUP($F54,$O$11:$AQ$16,AA$10,FALSE))="Ja","Ja",IF((VLOOKUP($E54,$O$17:$AQ$23,AA$10,FALSE))="Ja","Ja",IF((VLOOKUP($F54,$O$11:$AQ$16,AA$10,FALSE))="Optie","Optie",IF((VLOOKUP($E54,$O$17:$AQ$23,AA$10,FALSE))="Optie","Optie",IF((VLOOKUP($F54,$O$11:$AQ$16,AA$10,FALSE))="Nee","Nee",IF((VLOOKUP($E54,$O$17:$AQ$23,AA$10,FALSE))= "Nee","Nee",IF((VLOOKUP($F54,$O$11:$AQ$16,AA$10,FALSE))="Nvt","Nvt",IF((VLOOKUP($E54,$O$17:$AQ$23,AA$10,FALSE))="Nvt","Nvt","Fout"))))))))</f>
        <v>Optie</v>
      </c>
      <c r="AB54" s="43" t="str">
        <f t="shared" si="30"/>
        <v>Nee</v>
      </c>
      <c r="AC54" s="43" t="str">
        <f t="shared" si="30"/>
        <v>Nvt</v>
      </c>
      <c r="AD54" s="43" t="str">
        <f t="shared" si="30"/>
        <v>Nvt</v>
      </c>
      <c r="AE54" s="43" t="str">
        <f t="shared" si="30"/>
        <v>Nvt</v>
      </c>
      <c r="AF54" s="43" t="str">
        <f t="shared" si="30"/>
        <v>Nvt</v>
      </c>
      <c r="AG54" s="43" t="str">
        <f t="shared" si="30"/>
        <v>Nvt</v>
      </c>
      <c r="AH54" s="43" t="str">
        <f t="shared" si="30"/>
        <v>Ja</v>
      </c>
      <c r="AI54" s="43" t="str">
        <f t="shared" si="30"/>
        <v>Ja</v>
      </c>
      <c r="AJ54" s="43" t="str">
        <f t="shared" si="30"/>
        <v>Nee</v>
      </c>
      <c r="AK54" s="43" t="str">
        <f t="shared" ref="AK54:AQ63" si="31">IF((VLOOKUP($F54,$O$11:$AQ$16,AK$10,FALSE))="Ja","Ja",IF((VLOOKUP($E54,$O$17:$AQ$23,AK$10,FALSE))="Ja","Ja",IF((VLOOKUP($F54,$O$11:$AQ$16,AK$10,FALSE))="Optie","Optie",IF((VLOOKUP($E54,$O$17:$AQ$23,AK$10,FALSE))="Optie","Optie",IF((VLOOKUP($F54,$O$11:$AQ$16,AK$10,FALSE))="Nee","Nee",IF((VLOOKUP($E54,$O$17:$AQ$23,AK$10,FALSE))= "Nee","Nee",IF((VLOOKUP($F54,$O$11:$AQ$16,AK$10,FALSE))="Nvt","Nvt",IF((VLOOKUP($E54,$O$17:$AQ$23,AK$10,FALSE))="Nvt","Nvt","Fout"))))))))</f>
        <v>Ja</v>
      </c>
      <c r="AL54" s="43" t="str">
        <f t="shared" si="31"/>
        <v>Ja</v>
      </c>
      <c r="AM54" s="43" t="str">
        <f t="shared" si="31"/>
        <v>Optie</v>
      </c>
      <c r="AN54" s="43" t="str">
        <f t="shared" si="31"/>
        <v>Ja</v>
      </c>
      <c r="AO54" s="43" t="str">
        <f t="shared" si="31"/>
        <v>Ja</v>
      </c>
      <c r="AP54" s="43" t="str">
        <f t="shared" si="31"/>
        <v>Nvt</v>
      </c>
      <c r="AQ54" s="43" t="str">
        <f t="shared" si="31"/>
        <v>Nvt</v>
      </c>
      <c r="AR54" s="129" t="s">
        <v>878</v>
      </c>
      <c r="AS54" s="43" t="str">
        <f t="shared" ref="AS54:BB63" si="32">IF((VLOOKUP($D54,$O$24:$EI$33,AS$10,FALSE))="Ja","Ja",IF((VLOOKUP($E54,$O$17:$EI$23,AS$10,FALSE))="Ja","Ja",IF((VLOOKUP($D54,$O$24:$EI$33,AS$10,FALSE))="Optie","Optie",IF((VLOOKUP($E54,$O$17:$EI$23,AS$10,FALSE))="Optie","Optie",IF((VLOOKUP($D54,$O$24:$EI$33,AS$10,FALSE))="Nee","Nee",IF((VLOOKUP($E54,$O$17:$EI$23,AS$10,FALSE))= "Nee","Nee",IF((VLOOKUP($D54,$O$24:$EI$33,AS$10,FALSE))="Nvt","Nvt",IF((VLOOKUP($E54,$O$17:$EI$23,AS$10,FALSE))="Nvt","Nvt","Fout"))))))))</f>
        <v>Ja</v>
      </c>
      <c r="AT54" s="43" t="str">
        <f t="shared" si="32"/>
        <v>Ja</v>
      </c>
      <c r="AU54" s="43" t="str">
        <f t="shared" si="32"/>
        <v>Optie</v>
      </c>
      <c r="AV54" s="43" t="str">
        <f t="shared" si="32"/>
        <v>Ja</v>
      </c>
      <c r="AW54" s="43" t="str">
        <f t="shared" si="32"/>
        <v>Ja</v>
      </c>
      <c r="AX54" s="43" t="str">
        <f t="shared" si="32"/>
        <v>Ja</v>
      </c>
      <c r="AY54" s="43" t="str">
        <f t="shared" si="32"/>
        <v>Nee</v>
      </c>
      <c r="AZ54" s="43" t="str">
        <f t="shared" si="32"/>
        <v>Ja</v>
      </c>
      <c r="BA54" s="43" t="str">
        <f t="shared" si="32"/>
        <v>Nee</v>
      </c>
      <c r="BB54" s="43" t="str">
        <f t="shared" si="32"/>
        <v>Nee</v>
      </c>
      <c r="BC54" s="43" t="str">
        <f t="shared" ref="BC54:BL63" si="33">IF((VLOOKUP($D54,$O$24:$EI$33,BC$10,FALSE))="Ja","Ja",IF((VLOOKUP($E54,$O$17:$EI$23,BC$10,FALSE))="Ja","Ja",IF((VLOOKUP($D54,$O$24:$EI$33,BC$10,FALSE))="Optie","Optie",IF((VLOOKUP($E54,$O$17:$EI$23,BC$10,FALSE))="Optie","Optie",IF((VLOOKUP($D54,$O$24:$EI$33,BC$10,FALSE))="Nee","Nee",IF((VLOOKUP($E54,$O$17:$EI$23,BC$10,FALSE))= "Nee","Nee",IF((VLOOKUP($D54,$O$24:$EI$33,BC$10,FALSE))="Nvt","Nvt",IF((VLOOKUP($E54,$O$17:$EI$23,BC$10,FALSE))="Nvt","Nvt","Fout"))))))))</f>
        <v>Ja</v>
      </c>
      <c r="BD54" s="43" t="str">
        <f t="shared" si="33"/>
        <v>Ja</v>
      </c>
      <c r="BE54" s="43" t="str">
        <f t="shared" si="33"/>
        <v>Ja</v>
      </c>
      <c r="BF54" s="43" t="str">
        <f t="shared" si="33"/>
        <v>Ja</v>
      </c>
      <c r="BG54" s="43" t="str">
        <f t="shared" si="33"/>
        <v>Ja</v>
      </c>
      <c r="BH54" s="43" t="str">
        <f t="shared" si="33"/>
        <v>Ja</v>
      </c>
      <c r="BI54" s="43" t="str">
        <f t="shared" si="33"/>
        <v>Ja</v>
      </c>
      <c r="BJ54" s="43" t="str">
        <f t="shared" si="33"/>
        <v>Optie</v>
      </c>
      <c r="BK54" s="43" t="str">
        <f t="shared" si="33"/>
        <v>Ja</v>
      </c>
      <c r="BL54" s="43" t="str">
        <f t="shared" si="33"/>
        <v>Ja</v>
      </c>
      <c r="BM54" s="43" t="str">
        <f t="shared" ref="BM54:BV63" si="34">IF((VLOOKUP($D54,$O$24:$EI$33,BM$10,FALSE))="Ja","Ja",IF((VLOOKUP($E54,$O$17:$EI$23,BM$10,FALSE))="Ja","Ja",IF((VLOOKUP($D54,$O$24:$EI$33,BM$10,FALSE))="Optie","Optie",IF((VLOOKUP($E54,$O$17:$EI$23,BM$10,FALSE))="Optie","Optie",IF((VLOOKUP($D54,$O$24:$EI$33,BM$10,FALSE))="Nee","Nee",IF((VLOOKUP($E54,$O$17:$EI$23,BM$10,FALSE))= "Nee","Nee",IF((VLOOKUP($D54,$O$24:$EI$33,BM$10,FALSE))="Nvt","Nvt",IF((VLOOKUP($E54,$O$17:$EI$23,BM$10,FALSE))="Nvt","Nvt","Fout"))))))))</f>
        <v>Nee</v>
      </c>
      <c r="BN54" s="43" t="str">
        <f t="shared" si="34"/>
        <v>Ja</v>
      </c>
      <c r="BO54" s="43" t="str">
        <f t="shared" si="34"/>
        <v>Nee</v>
      </c>
      <c r="BP54" s="43" t="str">
        <f t="shared" si="34"/>
        <v>Nvt</v>
      </c>
      <c r="BQ54" s="43" t="str">
        <f t="shared" si="34"/>
        <v>Nvt</v>
      </c>
      <c r="BR54" s="43" t="str">
        <f t="shared" si="34"/>
        <v>Nvt</v>
      </c>
      <c r="BS54" s="43" t="str">
        <f t="shared" si="34"/>
        <v>Nvt</v>
      </c>
      <c r="BT54" s="43" t="str">
        <f t="shared" si="34"/>
        <v>Nvt</v>
      </c>
      <c r="BU54" s="43" t="str">
        <f t="shared" si="34"/>
        <v>Nvt</v>
      </c>
      <c r="BV54" s="43" t="str">
        <f t="shared" si="34"/>
        <v>Nvt</v>
      </c>
      <c r="BW54" s="43" t="str">
        <f t="shared" ref="BW54:CF63" si="35">IF((VLOOKUP($D54,$O$24:$EI$33,BW$10,FALSE))="Ja","Ja",IF((VLOOKUP($E54,$O$17:$EI$23,BW$10,FALSE))="Ja","Ja",IF((VLOOKUP($D54,$O$24:$EI$33,BW$10,FALSE))="Optie","Optie",IF((VLOOKUP($E54,$O$17:$EI$23,BW$10,FALSE))="Optie","Optie",IF((VLOOKUP($D54,$O$24:$EI$33,BW$10,FALSE))="Nee","Nee",IF((VLOOKUP($E54,$O$17:$EI$23,BW$10,FALSE))= "Nee","Nee",IF((VLOOKUP($D54,$O$24:$EI$33,BW$10,FALSE))="Nvt","Nvt",IF((VLOOKUP($E54,$O$17:$EI$23,BW$10,FALSE))="Nvt","Nvt","Fout"))))))))</f>
        <v>Nvt</v>
      </c>
      <c r="BX54" s="43" t="str">
        <f t="shared" si="35"/>
        <v>Nvt</v>
      </c>
      <c r="BY54" s="43" t="str">
        <f t="shared" si="35"/>
        <v>Nvt</v>
      </c>
      <c r="BZ54" s="43" t="str">
        <f t="shared" si="35"/>
        <v>Nvt</v>
      </c>
      <c r="CA54" s="43" t="str">
        <f t="shared" si="35"/>
        <v>Nvt</v>
      </c>
      <c r="CB54" s="43" t="str">
        <f t="shared" si="35"/>
        <v>Nvt</v>
      </c>
      <c r="CC54" s="43" t="str">
        <f t="shared" si="35"/>
        <v>Nvt</v>
      </c>
      <c r="CD54" s="43" t="str">
        <f t="shared" si="35"/>
        <v>Nvt</v>
      </c>
      <c r="CE54" s="43" t="str">
        <f t="shared" si="35"/>
        <v>Nvt</v>
      </c>
      <c r="CF54" s="43" t="str">
        <f t="shared" si="35"/>
        <v>Nvt</v>
      </c>
      <c r="CG54" s="43" t="str">
        <f t="shared" ref="CG54:CP63" si="36">IF((VLOOKUP($D54,$O$24:$EI$33,CG$10,FALSE))="Ja","Ja",IF((VLOOKUP($E54,$O$17:$EI$23,CG$10,FALSE))="Ja","Ja",IF((VLOOKUP($D54,$O$24:$EI$33,CG$10,FALSE))="Optie","Optie",IF((VLOOKUP($E54,$O$17:$EI$23,CG$10,FALSE))="Optie","Optie",IF((VLOOKUP($D54,$O$24:$EI$33,CG$10,FALSE))="Nee","Nee",IF((VLOOKUP($E54,$O$17:$EI$23,CG$10,FALSE))= "Nee","Nee",IF((VLOOKUP($D54,$O$24:$EI$33,CG$10,FALSE))="Nvt","Nvt",IF((VLOOKUP($E54,$O$17:$EI$23,CG$10,FALSE))="Nvt","Nvt","Fout"))))))))</f>
        <v>Ja</v>
      </c>
      <c r="CH54" s="43" t="str">
        <f t="shared" si="36"/>
        <v>Ja</v>
      </c>
      <c r="CI54" s="43" t="str">
        <f t="shared" si="36"/>
        <v>Ja</v>
      </c>
      <c r="CJ54" s="43" t="str">
        <f t="shared" si="36"/>
        <v>Optie</v>
      </c>
      <c r="CK54" s="43" t="str">
        <f t="shared" si="36"/>
        <v>Ja</v>
      </c>
      <c r="CL54" s="43" t="str">
        <f t="shared" si="36"/>
        <v>Ja</v>
      </c>
      <c r="CM54" s="43" t="str">
        <f t="shared" si="36"/>
        <v>Ja</v>
      </c>
      <c r="CN54" s="43" t="str">
        <f t="shared" si="36"/>
        <v>Ja</v>
      </c>
      <c r="CO54" s="43" t="str">
        <f t="shared" si="36"/>
        <v>Ja</v>
      </c>
      <c r="CP54" s="43" t="str">
        <f t="shared" si="36"/>
        <v>Optie</v>
      </c>
      <c r="CQ54" s="43" t="str">
        <f t="shared" ref="CQ54:CZ63" si="37">IF((VLOOKUP($D54,$O$24:$EI$33,CQ$10,FALSE))="Ja","Ja",IF((VLOOKUP($E54,$O$17:$EI$23,CQ$10,FALSE))="Ja","Ja",IF((VLOOKUP($D54,$O$24:$EI$33,CQ$10,FALSE))="Optie","Optie",IF((VLOOKUP($E54,$O$17:$EI$23,CQ$10,FALSE))="Optie","Optie",IF((VLOOKUP($D54,$O$24:$EI$33,CQ$10,FALSE))="Nee","Nee",IF((VLOOKUP($E54,$O$17:$EI$23,CQ$10,FALSE))= "Nee","Nee",IF((VLOOKUP($D54,$O$24:$EI$33,CQ$10,FALSE))="Nvt","Nvt",IF((VLOOKUP($E54,$O$17:$EI$23,CQ$10,FALSE))="Nvt","Nvt","Fout"))))))))</f>
        <v>Ja</v>
      </c>
      <c r="CR54" s="43" t="str">
        <f t="shared" si="37"/>
        <v>Ja</v>
      </c>
      <c r="CS54" s="43" t="str">
        <f t="shared" si="37"/>
        <v>Ja</v>
      </c>
      <c r="CT54" s="43" t="str">
        <f t="shared" si="37"/>
        <v>Optie</v>
      </c>
      <c r="CU54" s="43" t="str">
        <f t="shared" si="37"/>
        <v>Nee</v>
      </c>
      <c r="CV54" s="43" t="str">
        <f t="shared" si="37"/>
        <v>Nvt</v>
      </c>
      <c r="CW54" s="43" t="str">
        <f t="shared" si="37"/>
        <v>Nvt</v>
      </c>
      <c r="CX54" s="43" t="str">
        <f t="shared" si="37"/>
        <v>Nvt</v>
      </c>
      <c r="CY54" s="43" t="str">
        <f t="shared" si="37"/>
        <v>Nvt</v>
      </c>
      <c r="CZ54" s="43" t="str">
        <f t="shared" si="37"/>
        <v>Ja</v>
      </c>
      <c r="DA54" s="43" t="str">
        <f t="shared" ref="DA54:DJ63" si="38">IF((VLOOKUP($D54,$O$24:$EI$33,DA$10,FALSE))="Ja","Ja",IF((VLOOKUP($E54,$O$17:$EI$23,DA$10,FALSE))="Ja","Ja",IF((VLOOKUP($D54,$O$24:$EI$33,DA$10,FALSE))="Optie","Optie",IF((VLOOKUP($E54,$O$17:$EI$23,DA$10,FALSE))="Optie","Optie",IF((VLOOKUP($D54,$O$24:$EI$33,DA$10,FALSE))="Nee","Nee",IF((VLOOKUP($E54,$O$17:$EI$23,DA$10,FALSE))= "Nee","Nee",IF((VLOOKUP($D54,$O$24:$EI$33,DA$10,FALSE))="Nvt","Nvt",IF((VLOOKUP($E54,$O$17:$EI$23,DA$10,FALSE))="Nvt","Nvt","Fout"))))))))</f>
        <v>Ja</v>
      </c>
      <c r="DB54" s="43" t="str">
        <f t="shared" si="38"/>
        <v>Ja</v>
      </c>
      <c r="DC54" s="43" t="str">
        <f t="shared" si="38"/>
        <v>Optie</v>
      </c>
      <c r="DD54" s="43" t="str">
        <f t="shared" si="38"/>
        <v>Ja</v>
      </c>
      <c r="DE54" s="43" t="str">
        <f t="shared" si="38"/>
        <v>Ja</v>
      </c>
      <c r="DF54" s="43" t="str">
        <f t="shared" si="38"/>
        <v>Ja</v>
      </c>
      <c r="DG54" s="43" t="str">
        <f t="shared" si="38"/>
        <v>Optie</v>
      </c>
      <c r="DH54" s="43" t="str">
        <f t="shared" si="38"/>
        <v>Ja</v>
      </c>
      <c r="DI54" s="43" t="str">
        <f t="shared" si="38"/>
        <v>Ja</v>
      </c>
      <c r="DJ54" s="43" t="str">
        <f t="shared" si="38"/>
        <v>Optie</v>
      </c>
      <c r="DK54" s="43" t="str">
        <f t="shared" ref="DK54:DT63" si="39">IF((VLOOKUP($D54,$O$24:$EI$33,DK$10,FALSE))="Ja","Ja",IF((VLOOKUP($E54,$O$17:$EI$23,DK$10,FALSE))="Ja","Ja",IF((VLOOKUP($D54,$O$24:$EI$33,DK$10,FALSE))="Optie","Optie",IF((VLOOKUP($E54,$O$17:$EI$23,DK$10,FALSE))="Optie","Optie",IF((VLOOKUP($D54,$O$24:$EI$33,DK$10,FALSE))="Nee","Nee",IF((VLOOKUP($E54,$O$17:$EI$23,DK$10,FALSE))= "Nee","Nee",IF((VLOOKUP($D54,$O$24:$EI$33,DK$10,FALSE))="Nvt","Nvt",IF((VLOOKUP($E54,$O$17:$EI$23,DK$10,FALSE))="Nvt","Nvt","Fout"))))))))</f>
        <v>Ja</v>
      </c>
      <c r="DL54" s="43" t="str">
        <f t="shared" si="39"/>
        <v>Ja</v>
      </c>
      <c r="DM54" s="43" t="str">
        <f t="shared" si="39"/>
        <v>Ja</v>
      </c>
      <c r="DN54" s="43" t="str">
        <f t="shared" si="39"/>
        <v>Ja</v>
      </c>
      <c r="DO54" s="43" t="str">
        <f t="shared" si="39"/>
        <v>Ja</v>
      </c>
      <c r="DP54" s="43" t="str">
        <f t="shared" si="39"/>
        <v>Optie</v>
      </c>
      <c r="DQ54" s="43" t="str">
        <f t="shared" si="39"/>
        <v>Optie</v>
      </c>
      <c r="DR54" s="43" t="str">
        <f t="shared" si="39"/>
        <v>Optie</v>
      </c>
      <c r="DS54" s="43" t="str">
        <f t="shared" si="39"/>
        <v>Optie</v>
      </c>
      <c r="DT54" s="43" t="str">
        <f t="shared" si="39"/>
        <v>Nee</v>
      </c>
      <c r="DU54" s="43" t="str">
        <f t="shared" ref="DU54:EI63" si="40">IF((VLOOKUP($D54,$O$24:$EI$33,DU$10,FALSE))="Ja","Ja",IF((VLOOKUP($E54,$O$17:$EI$23,DU$10,FALSE))="Ja","Ja",IF((VLOOKUP($D54,$O$24:$EI$33,DU$10,FALSE))="Optie","Optie",IF((VLOOKUP($E54,$O$17:$EI$23,DU$10,FALSE))="Optie","Optie",IF((VLOOKUP($D54,$O$24:$EI$33,DU$10,FALSE))="Nee","Nee",IF((VLOOKUP($E54,$O$17:$EI$23,DU$10,FALSE))= "Nee","Nee",IF((VLOOKUP($D54,$O$24:$EI$33,DU$10,FALSE))="Nvt","Nvt",IF((VLOOKUP($E54,$O$17:$EI$23,DU$10,FALSE))="Nvt","Nvt","Fout"))))))))</f>
        <v>Optie</v>
      </c>
      <c r="DV54" s="43" t="str">
        <f t="shared" si="40"/>
        <v>Ja</v>
      </c>
      <c r="DW54" s="43" t="str">
        <f t="shared" si="40"/>
        <v>Ja</v>
      </c>
      <c r="DX54" s="43" t="str">
        <f t="shared" si="40"/>
        <v>Ja</v>
      </c>
      <c r="DY54" s="43" t="str">
        <f t="shared" si="40"/>
        <v>Ja</v>
      </c>
      <c r="DZ54" s="43" t="str">
        <f t="shared" si="40"/>
        <v>Optie</v>
      </c>
      <c r="EA54" s="43" t="str">
        <f t="shared" si="40"/>
        <v>Ja</v>
      </c>
      <c r="EB54" s="43" t="str">
        <f t="shared" si="40"/>
        <v>Ja</v>
      </c>
      <c r="EC54" s="43" t="str">
        <f t="shared" si="40"/>
        <v>Ja</v>
      </c>
      <c r="ED54" s="43" t="str">
        <f t="shared" si="40"/>
        <v>Ja</v>
      </c>
      <c r="EE54" s="43" t="str">
        <f t="shared" si="40"/>
        <v>Ja</v>
      </c>
      <c r="EF54" s="43" t="str">
        <f t="shared" si="40"/>
        <v>Ja</v>
      </c>
      <c r="EG54" s="43" t="str">
        <f t="shared" si="40"/>
        <v>Ja</v>
      </c>
      <c r="EH54" s="43" t="str">
        <f t="shared" si="40"/>
        <v>Ja</v>
      </c>
      <c r="EI54" s="43" t="str">
        <f t="shared" si="40"/>
        <v>Nee</v>
      </c>
    </row>
    <row r="55" spans="1:139" x14ac:dyDescent="0.3">
      <c r="A55" s="45"/>
      <c r="B55" s="47" t="s">
        <v>732</v>
      </c>
      <c r="C55" s="47" t="s">
        <v>502</v>
      </c>
      <c r="D55" s="45" t="s">
        <v>335</v>
      </c>
      <c r="E55" s="45" t="s">
        <v>330</v>
      </c>
      <c r="F55" s="45" t="s">
        <v>433</v>
      </c>
      <c r="G55" s="43" t="s">
        <v>495</v>
      </c>
      <c r="H55" s="43" t="s">
        <v>497</v>
      </c>
      <c r="I55" s="119" t="s">
        <v>498</v>
      </c>
      <c r="J55" s="119" t="s">
        <v>831</v>
      </c>
      <c r="K55" s="119" t="s">
        <v>850</v>
      </c>
      <c r="L55" s="50">
        <v>16</v>
      </c>
      <c r="M55" s="119"/>
      <c r="N55" s="119"/>
      <c r="O55" s="119"/>
      <c r="P55" s="129" t="s">
        <v>507</v>
      </c>
      <c r="Q55" s="43" t="str">
        <f t="shared" si="29"/>
        <v>Ja</v>
      </c>
      <c r="R55" s="43" t="str">
        <f t="shared" si="29"/>
        <v>Ja</v>
      </c>
      <c r="S55" s="43" t="str">
        <f t="shared" si="29"/>
        <v>Optie</v>
      </c>
      <c r="T55" s="43" t="str">
        <f t="shared" si="29"/>
        <v>Ja</v>
      </c>
      <c r="U55" s="43" t="str">
        <f t="shared" si="29"/>
        <v>Ja</v>
      </c>
      <c r="V55" s="43" t="str">
        <f t="shared" si="29"/>
        <v>Ja</v>
      </c>
      <c r="W55" s="43" t="str">
        <f t="shared" si="29"/>
        <v>Nee</v>
      </c>
      <c r="X55" s="43" t="str">
        <f t="shared" si="29"/>
        <v>Ja</v>
      </c>
      <c r="Y55" s="43" t="str">
        <f t="shared" si="29"/>
        <v>Nee</v>
      </c>
      <c r="Z55" s="43" t="str">
        <f t="shared" si="29"/>
        <v>Nee</v>
      </c>
      <c r="AA55" s="43" t="str">
        <f t="shared" si="30"/>
        <v>Optie</v>
      </c>
      <c r="AB55" s="43" t="str">
        <f t="shared" si="30"/>
        <v>Nee</v>
      </c>
      <c r="AC55" s="43" t="str">
        <f t="shared" si="30"/>
        <v>Nvt</v>
      </c>
      <c r="AD55" s="43" t="str">
        <f t="shared" si="30"/>
        <v>Nvt</v>
      </c>
      <c r="AE55" s="43" t="str">
        <f t="shared" si="30"/>
        <v>Nvt</v>
      </c>
      <c r="AF55" s="43" t="str">
        <f t="shared" si="30"/>
        <v>Nvt</v>
      </c>
      <c r="AG55" s="43" t="str">
        <f t="shared" si="30"/>
        <v>Nvt</v>
      </c>
      <c r="AH55" s="43" t="str">
        <f t="shared" si="30"/>
        <v>Ja</v>
      </c>
      <c r="AI55" s="43" t="str">
        <f t="shared" si="30"/>
        <v>Ja</v>
      </c>
      <c r="AJ55" s="43" t="str">
        <f t="shared" si="30"/>
        <v>Nee</v>
      </c>
      <c r="AK55" s="43" t="str">
        <f t="shared" si="31"/>
        <v>Ja</v>
      </c>
      <c r="AL55" s="43" t="str">
        <f t="shared" si="31"/>
        <v>Ja</v>
      </c>
      <c r="AM55" s="43" t="str">
        <f t="shared" si="31"/>
        <v>Optie</v>
      </c>
      <c r="AN55" s="43" t="str">
        <f t="shared" si="31"/>
        <v>Ja</v>
      </c>
      <c r="AO55" s="43" t="str">
        <f t="shared" si="31"/>
        <v>Ja</v>
      </c>
      <c r="AP55" s="43" t="str">
        <f t="shared" si="31"/>
        <v>Nvt</v>
      </c>
      <c r="AQ55" s="43" t="str">
        <f t="shared" si="31"/>
        <v>Nvt</v>
      </c>
      <c r="AR55" s="129" t="s">
        <v>878</v>
      </c>
      <c r="AS55" s="43" t="str">
        <f t="shared" si="32"/>
        <v>Ja</v>
      </c>
      <c r="AT55" s="43" t="str">
        <f t="shared" si="32"/>
        <v>Ja</v>
      </c>
      <c r="AU55" s="43" t="str">
        <f t="shared" si="32"/>
        <v>Optie</v>
      </c>
      <c r="AV55" s="43" t="str">
        <f t="shared" si="32"/>
        <v>Ja</v>
      </c>
      <c r="AW55" s="43" t="str">
        <f t="shared" si="32"/>
        <v>Ja</v>
      </c>
      <c r="AX55" s="43" t="str">
        <f t="shared" si="32"/>
        <v>Ja</v>
      </c>
      <c r="AY55" s="43" t="str">
        <f t="shared" si="32"/>
        <v>Nee</v>
      </c>
      <c r="AZ55" s="43" t="str">
        <f t="shared" si="32"/>
        <v>Ja</v>
      </c>
      <c r="BA55" s="43" t="str">
        <f t="shared" si="32"/>
        <v>Nee</v>
      </c>
      <c r="BB55" s="43" t="str">
        <f t="shared" si="32"/>
        <v>Nee</v>
      </c>
      <c r="BC55" s="43" t="str">
        <f t="shared" si="33"/>
        <v>Ja</v>
      </c>
      <c r="BD55" s="43" t="str">
        <f t="shared" si="33"/>
        <v>Ja</v>
      </c>
      <c r="BE55" s="43" t="str">
        <f t="shared" si="33"/>
        <v>Ja</v>
      </c>
      <c r="BF55" s="43" t="str">
        <f t="shared" si="33"/>
        <v>Ja</v>
      </c>
      <c r="BG55" s="43" t="str">
        <f t="shared" si="33"/>
        <v>Ja</v>
      </c>
      <c r="BH55" s="43" t="str">
        <f t="shared" si="33"/>
        <v>Ja</v>
      </c>
      <c r="BI55" s="43" t="str">
        <f t="shared" si="33"/>
        <v>Ja</v>
      </c>
      <c r="BJ55" s="43" t="str">
        <f t="shared" si="33"/>
        <v>Optie</v>
      </c>
      <c r="BK55" s="43" t="str">
        <f t="shared" si="33"/>
        <v>Ja</v>
      </c>
      <c r="BL55" s="43" t="str">
        <f t="shared" si="33"/>
        <v>Ja</v>
      </c>
      <c r="BM55" s="43" t="str">
        <f t="shared" si="34"/>
        <v>Nee</v>
      </c>
      <c r="BN55" s="43" t="str">
        <f t="shared" si="34"/>
        <v>Ja</v>
      </c>
      <c r="BO55" s="43" t="str">
        <f t="shared" si="34"/>
        <v>Nee</v>
      </c>
      <c r="BP55" s="43" t="str">
        <f t="shared" si="34"/>
        <v>Nvt</v>
      </c>
      <c r="BQ55" s="43" t="str">
        <f t="shared" si="34"/>
        <v>Nvt</v>
      </c>
      <c r="BR55" s="43" t="str">
        <f t="shared" si="34"/>
        <v>Nvt</v>
      </c>
      <c r="BS55" s="43" t="str">
        <f t="shared" si="34"/>
        <v>Nvt</v>
      </c>
      <c r="BT55" s="43" t="str">
        <f t="shared" si="34"/>
        <v>Nvt</v>
      </c>
      <c r="BU55" s="43" t="str">
        <f t="shared" si="34"/>
        <v>Nvt</v>
      </c>
      <c r="BV55" s="43" t="str">
        <f t="shared" si="34"/>
        <v>Nvt</v>
      </c>
      <c r="BW55" s="43" t="str">
        <f t="shared" si="35"/>
        <v>Nvt</v>
      </c>
      <c r="BX55" s="43" t="str">
        <f t="shared" si="35"/>
        <v>Nvt</v>
      </c>
      <c r="BY55" s="43" t="str">
        <f t="shared" si="35"/>
        <v>Nvt</v>
      </c>
      <c r="BZ55" s="43" t="str">
        <f t="shared" si="35"/>
        <v>Nvt</v>
      </c>
      <c r="CA55" s="43" t="str">
        <f t="shared" si="35"/>
        <v>Nvt</v>
      </c>
      <c r="CB55" s="43" t="str">
        <f t="shared" si="35"/>
        <v>Nvt</v>
      </c>
      <c r="CC55" s="43" t="str">
        <f t="shared" si="35"/>
        <v>Nvt</v>
      </c>
      <c r="CD55" s="43" t="str">
        <f t="shared" si="35"/>
        <v>Nvt</v>
      </c>
      <c r="CE55" s="43" t="str">
        <f t="shared" si="35"/>
        <v>Nvt</v>
      </c>
      <c r="CF55" s="43" t="str">
        <f t="shared" si="35"/>
        <v>Nvt</v>
      </c>
      <c r="CG55" s="43" t="str">
        <f t="shared" si="36"/>
        <v>Ja</v>
      </c>
      <c r="CH55" s="43" t="str">
        <f t="shared" si="36"/>
        <v>Ja</v>
      </c>
      <c r="CI55" s="43" t="str">
        <f t="shared" si="36"/>
        <v>Ja</v>
      </c>
      <c r="CJ55" s="43" t="str">
        <f t="shared" si="36"/>
        <v>Optie</v>
      </c>
      <c r="CK55" s="43" t="str">
        <f t="shared" si="36"/>
        <v>Ja</v>
      </c>
      <c r="CL55" s="43" t="str">
        <f t="shared" si="36"/>
        <v>Ja</v>
      </c>
      <c r="CM55" s="43" t="str">
        <f t="shared" si="36"/>
        <v>Ja</v>
      </c>
      <c r="CN55" s="43" t="str">
        <f t="shared" si="36"/>
        <v>Ja</v>
      </c>
      <c r="CO55" s="43" t="str">
        <f t="shared" si="36"/>
        <v>Ja</v>
      </c>
      <c r="CP55" s="43" t="str">
        <f t="shared" si="36"/>
        <v>Optie</v>
      </c>
      <c r="CQ55" s="43" t="str">
        <f t="shared" si="37"/>
        <v>Ja</v>
      </c>
      <c r="CR55" s="43" t="str">
        <f t="shared" si="37"/>
        <v>Ja</v>
      </c>
      <c r="CS55" s="43" t="str">
        <f t="shared" si="37"/>
        <v>Ja</v>
      </c>
      <c r="CT55" s="43" t="str">
        <f t="shared" si="37"/>
        <v>Optie</v>
      </c>
      <c r="CU55" s="43" t="str">
        <f t="shared" si="37"/>
        <v>Nee</v>
      </c>
      <c r="CV55" s="43" t="str">
        <f t="shared" si="37"/>
        <v>Nvt</v>
      </c>
      <c r="CW55" s="43" t="str">
        <f t="shared" si="37"/>
        <v>Nvt</v>
      </c>
      <c r="CX55" s="43" t="str">
        <f t="shared" si="37"/>
        <v>Nvt</v>
      </c>
      <c r="CY55" s="43" t="str">
        <f t="shared" si="37"/>
        <v>Nvt</v>
      </c>
      <c r="CZ55" s="43" t="str">
        <f t="shared" si="37"/>
        <v>Ja</v>
      </c>
      <c r="DA55" s="43" t="str">
        <f t="shared" si="38"/>
        <v>Ja</v>
      </c>
      <c r="DB55" s="43" t="str">
        <f t="shared" si="38"/>
        <v>Ja</v>
      </c>
      <c r="DC55" s="43" t="str">
        <f t="shared" si="38"/>
        <v>Optie</v>
      </c>
      <c r="DD55" s="43" t="str">
        <f t="shared" si="38"/>
        <v>Ja</v>
      </c>
      <c r="DE55" s="43" t="str">
        <f t="shared" si="38"/>
        <v>Ja</v>
      </c>
      <c r="DF55" s="43" t="str">
        <f t="shared" si="38"/>
        <v>Ja</v>
      </c>
      <c r="DG55" s="43" t="str">
        <f t="shared" si="38"/>
        <v>Optie</v>
      </c>
      <c r="DH55" s="43" t="str">
        <f t="shared" si="38"/>
        <v>Ja</v>
      </c>
      <c r="DI55" s="43" t="str">
        <f t="shared" si="38"/>
        <v>Ja</v>
      </c>
      <c r="DJ55" s="43" t="str">
        <f t="shared" si="38"/>
        <v>Optie</v>
      </c>
      <c r="DK55" s="43" t="str">
        <f t="shared" si="39"/>
        <v>Ja</v>
      </c>
      <c r="DL55" s="43" t="str">
        <f t="shared" si="39"/>
        <v>Ja</v>
      </c>
      <c r="DM55" s="43" t="str">
        <f t="shared" si="39"/>
        <v>Ja</v>
      </c>
      <c r="DN55" s="43" t="str">
        <f t="shared" si="39"/>
        <v>Ja</v>
      </c>
      <c r="DO55" s="43" t="str">
        <f t="shared" si="39"/>
        <v>Ja</v>
      </c>
      <c r="DP55" s="43" t="str">
        <f t="shared" si="39"/>
        <v>Optie</v>
      </c>
      <c r="DQ55" s="43" t="str">
        <f t="shared" si="39"/>
        <v>Optie</v>
      </c>
      <c r="DR55" s="43" t="str">
        <f t="shared" si="39"/>
        <v>Optie</v>
      </c>
      <c r="DS55" s="43" t="str">
        <f t="shared" si="39"/>
        <v>Optie</v>
      </c>
      <c r="DT55" s="43" t="str">
        <f t="shared" si="39"/>
        <v>Nee</v>
      </c>
      <c r="DU55" s="43" t="str">
        <f t="shared" si="40"/>
        <v>Optie</v>
      </c>
      <c r="DV55" s="43" t="str">
        <f t="shared" si="40"/>
        <v>Ja</v>
      </c>
      <c r="DW55" s="43" t="str">
        <f t="shared" si="40"/>
        <v>Ja</v>
      </c>
      <c r="DX55" s="43" t="str">
        <f t="shared" si="40"/>
        <v>Ja</v>
      </c>
      <c r="DY55" s="43" t="str">
        <f t="shared" si="40"/>
        <v>Ja</v>
      </c>
      <c r="DZ55" s="43" t="str">
        <f t="shared" si="40"/>
        <v>Optie</v>
      </c>
      <c r="EA55" s="43" t="str">
        <f t="shared" si="40"/>
        <v>Ja</v>
      </c>
      <c r="EB55" s="43" t="str">
        <f t="shared" si="40"/>
        <v>Ja</v>
      </c>
      <c r="EC55" s="43" t="str">
        <f t="shared" si="40"/>
        <v>Ja</v>
      </c>
      <c r="ED55" s="43" t="str">
        <f t="shared" si="40"/>
        <v>Ja</v>
      </c>
      <c r="EE55" s="43" t="str">
        <f t="shared" si="40"/>
        <v>Ja</v>
      </c>
      <c r="EF55" s="43" t="str">
        <f t="shared" si="40"/>
        <v>Ja</v>
      </c>
      <c r="EG55" s="43" t="str">
        <f t="shared" si="40"/>
        <v>Ja</v>
      </c>
      <c r="EH55" s="43" t="str">
        <f t="shared" si="40"/>
        <v>Ja</v>
      </c>
      <c r="EI55" s="43" t="str">
        <f t="shared" si="40"/>
        <v>Nee</v>
      </c>
    </row>
    <row r="56" spans="1:139" x14ac:dyDescent="0.3">
      <c r="A56" s="45"/>
      <c r="B56" s="47" t="s">
        <v>732</v>
      </c>
      <c r="C56" s="47" t="s">
        <v>502</v>
      </c>
      <c r="D56" s="45" t="s">
        <v>335</v>
      </c>
      <c r="E56" s="45" t="s">
        <v>337</v>
      </c>
      <c r="F56" s="45" t="s">
        <v>433</v>
      </c>
      <c r="G56" s="43" t="s">
        <v>495</v>
      </c>
      <c r="H56" s="43" t="s">
        <v>497</v>
      </c>
      <c r="I56" s="119" t="s">
        <v>498</v>
      </c>
      <c r="J56" s="119" t="s">
        <v>833</v>
      </c>
      <c r="K56" s="119" t="s">
        <v>851</v>
      </c>
      <c r="L56" s="50">
        <v>24</v>
      </c>
      <c r="M56" s="119"/>
      <c r="N56" s="119"/>
      <c r="O56" s="119"/>
      <c r="P56" s="129" t="s">
        <v>507</v>
      </c>
      <c r="Q56" s="43" t="str">
        <f t="shared" si="29"/>
        <v>Ja</v>
      </c>
      <c r="R56" s="43" t="str">
        <f t="shared" si="29"/>
        <v>Ja</v>
      </c>
      <c r="S56" s="43" t="str">
        <f t="shared" si="29"/>
        <v>Optie</v>
      </c>
      <c r="T56" s="43" t="str">
        <f t="shared" si="29"/>
        <v>Ja</v>
      </c>
      <c r="U56" s="43" t="str">
        <f t="shared" si="29"/>
        <v>Ja</v>
      </c>
      <c r="V56" s="43" t="str">
        <f t="shared" si="29"/>
        <v>Ja</v>
      </c>
      <c r="W56" s="43" t="str">
        <f t="shared" si="29"/>
        <v>Nee</v>
      </c>
      <c r="X56" s="43" t="str">
        <f t="shared" si="29"/>
        <v>Ja</v>
      </c>
      <c r="Y56" s="43" t="str">
        <f t="shared" si="29"/>
        <v>Nee</v>
      </c>
      <c r="Z56" s="43" t="str">
        <f t="shared" si="29"/>
        <v>Nee</v>
      </c>
      <c r="AA56" s="43" t="str">
        <f t="shared" si="30"/>
        <v>Optie</v>
      </c>
      <c r="AB56" s="43" t="str">
        <f t="shared" si="30"/>
        <v>Nee</v>
      </c>
      <c r="AC56" s="43" t="str">
        <f t="shared" si="30"/>
        <v>Nvt</v>
      </c>
      <c r="AD56" s="43" t="str">
        <f t="shared" si="30"/>
        <v>Nvt</v>
      </c>
      <c r="AE56" s="43" t="str">
        <f t="shared" si="30"/>
        <v>Nvt</v>
      </c>
      <c r="AF56" s="43" t="str">
        <f t="shared" si="30"/>
        <v>Nvt</v>
      </c>
      <c r="AG56" s="43" t="str">
        <f t="shared" si="30"/>
        <v>Nvt</v>
      </c>
      <c r="AH56" s="43" t="str">
        <f t="shared" si="30"/>
        <v>Ja</v>
      </c>
      <c r="AI56" s="43" t="str">
        <f t="shared" si="30"/>
        <v>Ja</v>
      </c>
      <c r="AJ56" s="43" t="str">
        <f t="shared" si="30"/>
        <v>Nee</v>
      </c>
      <c r="AK56" s="43" t="str">
        <f t="shared" si="31"/>
        <v>Ja</v>
      </c>
      <c r="AL56" s="43" t="str">
        <f t="shared" si="31"/>
        <v>Ja</v>
      </c>
      <c r="AM56" s="43" t="str">
        <f t="shared" si="31"/>
        <v>Optie</v>
      </c>
      <c r="AN56" s="43" t="str">
        <f t="shared" si="31"/>
        <v>Ja</v>
      </c>
      <c r="AO56" s="43" t="str">
        <f t="shared" si="31"/>
        <v>Ja</v>
      </c>
      <c r="AP56" s="43" t="str">
        <f t="shared" si="31"/>
        <v>Nvt</v>
      </c>
      <c r="AQ56" s="43" t="str">
        <f t="shared" si="31"/>
        <v>Nvt</v>
      </c>
      <c r="AR56" s="129" t="s">
        <v>878</v>
      </c>
      <c r="AS56" s="43" t="str">
        <f t="shared" si="32"/>
        <v>Ja</v>
      </c>
      <c r="AT56" s="43" t="str">
        <f t="shared" si="32"/>
        <v>Ja</v>
      </c>
      <c r="AU56" s="43" t="str">
        <f t="shared" si="32"/>
        <v>Optie</v>
      </c>
      <c r="AV56" s="43" t="str">
        <f t="shared" si="32"/>
        <v>Ja</v>
      </c>
      <c r="AW56" s="43" t="str">
        <f t="shared" si="32"/>
        <v>Ja</v>
      </c>
      <c r="AX56" s="43" t="str">
        <f t="shared" si="32"/>
        <v>Ja</v>
      </c>
      <c r="AY56" s="43" t="str">
        <f t="shared" si="32"/>
        <v>Nee</v>
      </c>
      <c r="AZ56" s="43" t="str">
        <f t="shared" si="32"/>
        <v>Ja</v>
      </c>
      <c r="BA56" s="43" t="str">
        <f t="shared" si="32"/>
        <v>Nee</v>
      </c>
      <c r="BB56" s="43" t="str">
        <f t="shared" si="32"/>
        <v>Nee</v>
      </c>
      <c r="BC56" s="43" t="str">
        <f t="shared" si="33"/>
        <v>Ja</v>
      </c>
      <c r="BD56" s="43" t="str">
        <f t="shared" si="33"/>
        <v>Ja</v>
      </c>
      <c r="BE56" s="43" t="str">
        <f t="shared" si="33"/>
        <v>Ja</v>
      </c>
      <c r="BF56" s="43" t="str">
        <f t="shared" si="33"/>
        <v>Ja</v>
      </c>
      <c r="BG56" s="43" t="str">
        <f t="shared" si="33"/>
        <v>Ja</v>
      </c>
      <c r="BH56" s="43" t="str">
        <f t="shared" si="33"/>
        <v>Ja</v>
      </c>
      <c r="BI56" s="43" t="str">
        <f t="shared" si="33"/>
        <v>Ja</v>
      </c>
      <c r="BJ56" s="43" t="str">
        <f t="shared" si="33"/>
        <v>Optie</v>
      </c>
      <c r="BK56" s="43" t="str">
        <f t="shared" si="33"/>
        <v>Ja</v>
      </c>
      <c r="BL56" s="43" t="str">
        <f t="shared" si="33"/>
        <v>Ja</v>
      </c>
      <c r="BM56" s="43" t="str">
        <f t="shared" si="34"/>
        <v>Nee</v>
      </c>
      <c r="BN56" s="43" t="str">
        <f t="shared" si="34"/>
        <v>Ja</v>
      </c>
      <c r="BO56" s="43" t="str">
        <f t="shared" si="34"/>
        <v>Nee</v>
      </c>
      <c r="BP56" s="43" t="str">
        <f t="shared" si="34"/>
        <v>Nvt</v>
      </c>
      <c r="BQ56" s="43" t="str">
        <f t="shared" si="34"/>
        <v>Nvt</v>
      </c>
      <c r="BR56" s="43" t="str">
        <f t="shared" si="34"/>
        <v>Nvt</v>
      </c>
      <c r="BS56" s="43" t="str">
        <f t="shared" si="34"/>
        <v>Nvt</v>
      </c>
      <c r="BT56" s="43" t="str">
        <f t="shared" si="34"/>
        <v>Nvt</v>
      </c>
      <c r="BU56" s="43" t="str">
        <f t="shared" si="34"/>
        <v>Nvt</v>
      </c>
      <c r="BV56" s="43" t="str">
        <f t="shared" si="34"/>
        <v>Nvt</v>
      </c>
      <c r="BW56" s="43" t="str">
        <f t="shared" si="35"/>
        <v>Nvt</v>
      </c>
      <c r="BX56" s="43" t="str">
        <f t="shared" si="35"/>
        <v>Nvt</v>
      </c>
      <c r="BY56" s="43" t="str">
        <f t="shared" si="35"/>
        <v>Nvt</v>
      </c>
      <c r="BZ56" s="43" t="str">
        <f t="shared" si="35"/>
        <v>Nvt</v>
      </c>
      <c r="CA56" s="43" t="str">
        <f t="shared" si="35"/>
        <v>Nvt</v>
      </c>
      <c r="CB56" s="43" t="str">
        <f t="shared" si="35"/>
        <v>Nvt</v>
      </c>
      <c r="CC56" s="43" t="str">
        <f t="shared" si="35"/>
        <v>Nvt</v>
      </c>
      <c r="CD56" s="43" t="str">
        <f t="shared" si="35"/>
        <v>Nvt</v>
      </c>
      <c r="CE56" s="43" t="str">
        <f t="shared" si="35"/>
        <v>Nvt</v>
      </c>
      <c r="CF56" s="43" t="str">
        <f t="shared" si="35"/>
        <v>Nvt</v>
      </c>
      <c r="CG56" s="43" t="str">
        <f t="shared" si="36"/>
        <v>Ja</v>
      </c>
      <c r="CH56" s="43" t="str">
        <f t="shared" si="36"/>
        <v>Ja</v>
      </c>
      <c r="CI56" s="43" t="str">
        <f t="shared" si="36"/>
        <v>Ja</v>
      </c>
      <c r="CJ56" s="43" t="str">
        <f t="shared" si="36"/>
        <v>Optie</v>
      </c>
      <c r="CK56" s="43" t="str">
        <f t="shared" si="36"/>
        <v>Ja</v>
      </c>
      <c r="CL56" s="43" t="str">
        <f t="shared" si="36"/>
        <v>Ja</v>
      </c>
      <c r="CM56" s="43" t="str">
        <f t="shared" si="36"/>
        <v>Ja</v>
      </c>
      <c r="CN56" s="43" t="str">
        <f t="shared" si="36"/>
        <v>Ja</v>
      </c>
      <c r="CO56" s="43" t="str">
        <f t="shared" si="36"/>
        <v>Ja</v>
      </c>
      <c r="CP56" s="43" t="str">
        <f t="shared" si="36"/>
        <v>Optie</v>
      </c>
      <c r="CQ56" s="43" t="str">
        <f t="shared" si="37"/>
        <v>Ja</v>
      </c>
      <c r="CR56" s="43" t="str">
        <f t="shared" si="37"/>
        <v>Ja</v>
      </c>
      <c r="CS56" s="43" t="str">
        <f t="shared" si="37"/>
        <v>Ja</v>
      </c>
      <c r="CT56" s="43" t="str">
        <f t="shared" si="37"/>
        <v>Optie</v>
      </c>
      <c r="CU56" s="43" t="str">
        <f t="shared" si="37"/>
        <v>Nee</v>
      </c>
      <c r="CV56" s="43" t="str">
        <f t="shared" si="37"/>
        <v>Nvt</v>
      </c>
      <c r="CW56" s="43" t="str">
        <f t="shared" si="37"/>
        <v>Nvt</v>
      </c>
      <c r="CX56" s="43" t="str">
        <f t="shared" si="37"/>
        <v>Nvt</v>
      </c>
      <c r="CY56" s="43" t="str">
        <f t="shared" si="37"/>
        <v>Nvt</v>
      </c>
      <c r="CZ56" s="43" t="str">
        <f t="shared" si="37"/>
        <v>Ja</v>
      </c>
      <c r="DA56" s="43" t="str">
        <f t="shared" si="38"/>
        <v>Ja</v>
      </c>
      <c r="DB56" s="43" t="str">
        <f t="shared" si="38"/>
        <v>Ja</v>
      </c>
      <c r="DC56" s="43" t="str">
        <f t="shared" si="38"/>
        <v>Optie</v>
      </c>
      <c r="DD56" s="43" t="str">
        <f t="shared" si="38"/>
        <v>Ja</v>
      </c>
      <c r="DE56" s="43" t="str">
        <f t="shared" si="38"/>
        <v>Ja</v>
      </c>
      <c r="DF56" s="43" t="str">
        <f t="shared" si="38"/>
        <v>Ja</v>
      </c>
      <c r="DG56" s="43" t="str">
        <f t="shared" si="38"/>
        <v>Optie</v>
      </c>
      <c r="DH56" s="43" t="str">
        <f t="shared" si="38"/>
        <v>Ja</v>
      </c>
      <c r="DI56" s="43" t="str">
        <f t="shared" si="38"/>
        <v>Ja</v>
      </c>
      <c r="DJ56" s="43" t="str">
        <f t="shared" si="38"/>
        <v>Optie</v>
      </c>
      <c r="DK56" s="43" t="str">
        <f t="shared" si="39"/>
        <v>Ja</v>
      </c>
      <c r="DL56" s="43" t="str">
        <f t="shared" si="39"/>
        <v>Ja</v>
      </c>
      <c r="DM56" s="43" t="str">
        <f t="shared" si="39"/>
        <v>Ja</v>
      </c>
      <c r="DN56" s="43" t="str">
        <f t="shared" si="39"/>
        <v>Ja</v>
      </c>
      <c r="DO56" s="43" t="str">
        <f t="shared" si="39"/>
        <v>Ja</v>
      </c>
      <c r="DP56" s="43" t="str">
        <f t="shared" si="39"/>
        <v>Optie</v>
      </c>
      <c r="DQ56" s="43" t="str">
        <f t="shared" si="39"/>
        <v>Optie</v>
      </c>
      <c r="DR56" s="43" t="str">
        <f t="shared" si="39"/>
        <v>Optie</v>
      </c>
      <c r="DS56" s="43" t="str">
        <f t="shared" si="39"/>
        <v>Optie</v>
      </c>
      <c r="DT56" s="43" t="str">
        <f t="shared" si="39"/>
        <v>Nee</v>
      </c>
      <c r="DU56" s="43" t="str">
        <f t="shared" si="40"/>
        <v>Optie</v>
      </c>
      <c r="DV56" s="43" t="str">
        <f t="shared" si="40"/>
        <v>Ja</v>
      </c>
      <c r="DW56" s="43" t="str">
        <f t="shared" si="40"/>
        <v>Ja</v>
      </c>
      <c r="DX56" s="43" t="str">
        <f t="shared" si="40"/>
        <v>Ja</v>
      </c>
      <c r="DY56" s="43" t="str">
        <f t="shared" si="40"/>
        <v>Ja</v>
      </c>
      <c r="DZ56" s="43" t="str">
        <f t="shared" si="40"/>
        <v>Optie</v>
      </c>
      <c r="EA56" s="43" t="str">
        <f t="shared" si="40"/>
        <v>Ja</v>
      </c>
      <c r="EB56" s="43" t="str">
        <f t="shared" si="40"/>
        <v>Ja</v>
      </c>
      <c r="EC56" s="43" t="str">
        <f t="shared" si="40"/>
        <v>Ja</v>
      </c>
      <c r="ED56" s="43" t="str">
        <f t="shared" si="40"/>
        <v>Ja</v>
      </c>
      <c r="EE56" s="43" t="str">
        <f t="shared" si="40"/>
        <v>Ja</v>
      </c>
      <c r="EF56" s="43" t="str">
        <f t="shared" si="40"/>
        <v>Ja</v>
      </c>
      <c r="EG56" s="43" t="str">
        <f t="shared" si="40"/>
        <v>Ja</v>
      </c>
      <c r="EH56" s="43" t="str">
        <f t="shared" si="40"/>
        <v>Ja</v>
      </c>
      <c r="EI56" s="43" t="str">
        <f t="shared" si="40"/>
        <v>Nee</v>
      </c>
    </row>
    <row r="57" spans="1:139" x14ac:dyDescent="0.3">
      <c r="A57" s="45"/>
      <c r="B57" s="47" t="s">
        <v>731</v>
      </c>
      <c r="C57" s="47" t="s">
        <v>502</v>
      </c>
      <c r="D57" s="45" t="s">
        <v>337</v>
      </c>
      <c r="E57" s="45" t="s">
        <v>329</v>
      </c>
      <c r="F57" s="45" t="s">
        <v>337</v>
      </c>
      <c r="G57" s="43" t="s">
        <v>495</v>
      </c>
      <c r="H57" s="43" t="s">
        <v>497</v>
      </c>
      <c r="I57" s="119" t="s">
        <v>496</v>
      </c>
      <c r="J57" s="119" t="s">
        <v>830</v>
      </c>
      <c r="K57" s="119" t="s">
        <v>844</v>
      </c>
      <c r="L57" s="50">
        <v>11</v>
      </c>
      <c r="M57" s="119"/>
      <c r="N57" s="119"/>
      <c r="O57" s="119"/>
      <c r="P57" s="129" t="s">
        <v>507</v>
      </c>
      <c r="Q57" s="43" t="str">
        <f t="shared" si="29"/>
        <v>Ja</v>
      </c>
      <c r="R57" s="43" t="str">
        <f t="shared" si="29"/>
        <v>Ja</v>
      </c>
      <c r="S57" s="43" t="str">
        <f t="shared" si="29"/>
        <v>Optie</v>
      </c>
      <c r="T57" s="43" t="str">
        <f t="shared" si="29"/>
        <v>Ja</v>
      </c>
      <c r="U57" s="43" t="str">
        <f t="shared" si="29"/>
        <v>Ja</v>
      </c>
      <c r="V57" s="43" t="str">
        <f t="shared" si="29"/>
        <v>Ja</v>
      </c>
      <c r="W57" s="43" t="str">
        <f t="shared" si="29"/>
        <v>Nee</v>
      </c>
      <c r="X57" s="43" t="str">
        <f t="shared" si="29"/>
        <v>Ja</v>
      </c>
      <c r="Y57" s="43" t="str">
        <f t="shared" si="29"/>
        <v>Nee</v>
      </c>
      <c r="Z57" s="43" t="str">
        <f t="shared" si="29"/>
        <v>Nee</v>
      </c>
      <c r="AA57" s="43" t="str">
        <f t="shared" si="30"/>
        <v>Optie</v>
      </c>
      <c r="AB57" s="43" t="str">
        <f t="shared" si="30"/>
        <v>Nee</v>
      </c>
      <c r="AC57" s="43" t="str">
        <f t="shared" si="30"/>
        <v>Nvt</v>
      </c>
      <c r="AD57" s="43" t="str">
        <f t="shared" si="30"/>
        <v>Nvt</v>
      </c>
      <c r="AE57" s="43" t="str">
        <f t="shared" si="30"/>
        <v>Nvt</v>
      </c>
      <c r="AF57" s="43" t="str">
        <f t="shared" si="30"/>
        <v>Nvt</v>
      </c>
      <c r="AG57" s="43" t="str">
        <f t="shared" si="30"/>
        <v>Nvt</v>
      </c>
      <c r="AH57" s="43" t="str">
        <f t="shared" si="30"/>
        <v>Ja</v>
      </c>
      <c r="AI57" s="43" t="str">
        <f t="shared" si="30"/>
        <v>Ja</v>
      </c>
      <c r="AJ57" s="43" t="str">
        <f t="shared" si="30"/>
        <v>Nee</v>
      </c>
      <c r="AK57" s="43" t="str">
        <f t="shared" si="31"/>
        <v>Ja</v>
      </c>
      <c r="AL57" s="43" t="str">
        <f t="shared" si="31"/>
        <v>Ja</v>
      </c>
      <c r="AM57" s="43" t="str">
        <f t="shared" si="31"/>
        <v>Optie</v>
      </c>
      <c r="AN57" s="43" t="str">
        <f t="shared" si="31"/>
        <v>Ja</v>
      </c>
      <c r="AO57" s="43" t="str">
        <f t="shared" si="31"/>
        <v>Ja</v>
      </c>
      <c r="AP57" s="43" t="str">
        <f t="shared" si="31"/>
        <v>Nvt</v>
      </c>
      <c r="AQ57" s="43" t="str">
        <f t="shared" si="31"/>
        <v>Nvt</v>
      </c>
      <c r="AR57" s="129" t="s">
        <v>878</v>
      </c>
      <c r="AS57" s="43" t="str">
        <f t="shared" si="32"/>
        <v>Ja</v>
      </c>
      <c r="AT57" s="43" t="str">
        <f t="shared" si="32"/>
        <v>Ja</v>
      </c>
      <c r="AU57" s="43" t="str">
        <f t="shared" si="32"/>
        <v>Optie</v>
      </c>
      <c r="AV57" s="43" t="str">
        <f t="shared" si="32"/>
        <v>Ja</v>
      </c>
      <c r="AW57" s="43" t="str">
        <f t="shared" si="32"/>
        <v>Ja</v>
      </c>
      <c r="AX57" s="43" t="str">
        <f t="shared" si="32"/>
        <v>Ja</v>
      </c>
      <c r="AY57" s="43" t="str">
        <f t="shared" si="32"/>
        <v>Nee</v>
      </c>
      <c r="AZ57" s="43" t="str">
        <f t="shared" si="32"/>
        <v>Ja</v>
      </c>
      <c r="BA57" s="43" t="str">
        <f t="shared" si="32"/>
        <v>Nee</v>
      </c>
      <c r="BB57" s="43" t="str">
        <f t="shared" si="32"/>
        <v>Nee</v>
      </c>
      <c r="BC57" s="43" t="str">
        <f t="shared" si="33"/>
        <v>Ja</v>
      </c>
      <c r="BD57" s="43" t="str">
        <f t="shared" si="33"/>
        <v>Ja</v>
      </c>
      <c r="BE57" s="43" t="str">
        <f t="shared" si="33"/>
        <v>Ja</v>
      </c>
      <c r="BF57" s="43" t="str">
        <f t="shared" si="33"/>
        <v>Ja</v>
      </c>
      <c r="BG57" s="43" t="str">
        <f t="shared" si="33"/>
        <v>Ja</v>
      </c>
      <c r="BH57" s="43" t="str">
        <f t="shared" si="33"/>
        <v>Nee</v>
      </c>
      <c r="BI57" s="43" t="str">
        <f t="shared" si="33"/>
        <v>Ja</v>
      </c>
      <c r="BJ57" s="43" t="str">
        <f t="shared" si="33"/>
        <v>Optie</v>
      </c>
      <c r="BK57" s="43" t="str">
        <f t="shared" si="33"/>
        <v>Ja</v>
      </c>
      <c r="BL57" s="43" t="str">
        <f t="shared" si="33"/>
        <v>Ja</v>
      </c>
      <c r="BM57" s="43" t="str">
        <f t="shared" si="34"/>
        <v>Nee</v>
      </c>
      <c r="BN57" s="43" t="str">
        <f t="shared" si="34"/>
        <v>Ja</v>
      </c>
      <c r="BO57" s="43" t="str">
        <f t="shared" si="34"/>
        <v>Nee</v>
      </c>
      <c r="BP57" s="43" t="str">
        <f t="shared" si="34"/>
        <v>Nvt</v>
      </c>
      <c r="BQ57" s="43" t="str">
        <f t="shared" si="34"/>
        <v>Nvt</v>
      </c>
      <c r="BR57" s="43" t="str">
        <f t="shared" si="34"/>
        <v>Nvt</v>
      </c>
      <c r="BS57" s="43" t="str">
        <f t="shared" si="34"/>
        <v>Nvt</v>
      </c>
      <c r="BT57" s="43" t="str">
        <f t="shared" si="34"/>
        <v>Nvt</v>
      </c>
      <c r="BU57" s="43" t="str">
        <f t="shared" si="34"/>
        <v>Nvt</v>
      </c>
      <c r="BV57" s="43" t="str">
        <f t="shared" si="34"/>
        <v>Nvt</v>
      </c>
      <c r="BW57" s="43" t="str">
        <f t="shared" si="35"/>
        <v>Nvt</v>
      </c>
      <c r="BX57" s="43" t="str">
        <f t="shared" si="35"/>
        <v>Nvt</v>
      </c>
      <c r="BY57" s="43" t="str">
        <f t="shared" si="35"/>
        <v>Nvt</v>
      </c>
      <c r="BZ57" s="43" t="str">
        <f t="shared" si="35"/>
        <v>Nvt</v>
      </c>
      <c r="CA57" s="43" t="str">
        <f t="shared" si="35"/>
        <v>Nvt</v>
      </c>
      <c r="CB57" s="43" t="str">
        <f t="shared" si="35"/>
        <v>Nvt</v>
      </c>
      <c r="CC57" s="43" t="str">
        <f t="shared" si="35"/>
        <v>Nvt</v>
      </c>
      <c r="CD57" s="43" t="str">
        <f t="shared" si="35"/>
        <v>Nvt</v>
      </c>
      <c r="CE57" s="43" t="str">
        <f t="shared" si="35"/>
        <v>Nvt</v>
      </c>
      <c r="CF57" s="43" t="str">
        <f t="shared" si="35"/>
        <v>Nvt</v>
      </c>
      <c r="CG57" s="43" t="str">
        <f t="shared" si="36"/>
        <v>Ja</v>
      </c>
      <c r="CH57" s="43" t="str">
        <f t="shared" si="36"/>
        <v>Ja</v>
      </c>
      <c r="CI57" s="43" t="str">
        <f t="shared" si="36"/>
        <v>Ja</v>
      </c>
      <c r="CJ57" s="43" t="str">
        <f t="shared" si="36"/>
        <v>Nee</v>
      </c>
      <c r="CK57" s="43" t="str">
        <f t="shared" si="36"/>
        <v>Nvt</v>
      </c>
      <c r="CL57" s="43" t="str">
        <f t="shared" si="36"/>
        <v>Nvt</v>
      </c>
      <c r="CM57" s="43" t="str">
        <f t="shared" si="36"/>
        <v>Nvt</v>
      </c>
      <c r="CN57" s="43" t="str">
        <f t="shared" si="36"/>
        <v>Nvt</v>
      </c>
      <c r="CO57" s="43" t="str">
        <f t="shared" si="36"/>
        <v>Nvt</v>
      </c>
      <c r="CP57" s="43" t="str">
        <f t="shared" si="36"/>
        <v>Nee</v>
      </c>
      <c r="CQ57" s="43" t="str">
        <f t="shared" si="37"/>
        <v>Nvt</v>
      </c>
      <c r="CR57" s="43" t="str">
        <f t="shared" si="37"/>
        <v>Nee</v>
      </c>
      <c r="CS57" s="43" t="str">
        <f t="shared" si="37"/>
        <v>Nvt</v>
      </c>
      <c r="CT57" s="43" t="str">
        <f t="shared" si="37"/>
        <v>Nee</v>
      </c>
      <c r="CU57" s="43" t="str">
        <f t="shared" si="37"/>
        <v>Nee</v>
      </c>
      <c r="CV57" s="43" t="str">
        <f t="shared" si="37"/>
        <v>Nvt</v>
      </c>
      <c r="CW57" s="43" t="str">
        <f t="shared" si="37"/>
        <v>Nvt</v>
      </c>
      <c r="CX57" s="43" t="str">
        <f t="shared" si="37"/>
        <v>Nvt</v>
      </c>
      <c r="CY57" s="43" t="str">
        <f t="shared" si="37"/>
        <v>Nvt</v>
      </c>
      <c r="CZ57" s="43" t="str">
        <f t="shared" si="37"/>
        <v>Nee</v>
      </c>
      <c r="DA57" s="43" t="str">
        <f t="shared" si="38"/>
        <v>Nvt</v>
      </c>
      <c r="DB57" s="43" t="str">
        <f t="shared" si="38"/>
        <v>Nvt</v>
      </c>
      <c r="DC57" s="43" t="str">
        <f t="shared" si="38"/>
        <v>Nvt</v>
      </c>
      <c r="DD57" s="43" t="str">
        <f t="shared" si="38"/>
        <v>Nvt</v>
      </c>
      <c r="DE57" s="43" t="str">
        <f t="shared" si="38"/>
        <v>Nvt</v>
      </c>
      <c r="DF57" s="43" t="str">
        <f t="shared" si="38"/>
        <v>Nvt</v>
      </c>
      <c r="DG57" s="43" t="str">
        <f t="shared" si="38"/>
        <v>Nee</v>
      </c>
      <c r="DH57" s="43" t="str">
        <f t="shared" si="38"/>
        <v>Nvt</v>
      </c>
      <c r="DI57" s="43" t="str">
        <f t="shared" si="38"/>
        <v>Nvt</v>
      </c>
      <c r="DJ57" s="43" t="str">
        <f t="shared" si="38"/>
        <v>Nvt</v>
      </c>
      <c r="DK57" s="43" t="str">
        <f t="shared" si="39"/>
        <v>Ja</v>
      </c>
      <c r="DL57" s="43" t="str">
        <f t="shared" si="39"/>
        <v>Ja</v>
      </c>
      <c r="DM57" s="43" t="str">
        <f t="shared" si="39"/>
        <v>Ja</v>
      </c>
      <c r="DN57" s="43" t="str">
        <f t="shared" si="39"/>
        <v>Ja</v>
      </c>
      <c r="DO57" s="43" t="str">
        <f t="shared" si="39"/>
        <v>Ja</v>
      </c>
      <c r="DP57" s="43" t="str">
        <f t="shared" si="39"/>
        <v>Optie</v>
      </c>
      <c r="DQ57" s="43" t="str">
        <f t="shared" si="39"/>
        <v>Optie</v>
      </c>
      <c r="DR57" s="43" t="str">
        <f t="shared" si="39"/>
        <v>Optie</v>
      </c>
      <c r="DS57" s="43" t="str">
        <f t="shared" si="39"/>
        <v>Optie</v>
      </c>
      <c r="DT57" s="43" t="str">
        <f t="shared" si="39"/>
        <v>Nee</v>
      </c>
      <c r="DU57" s="43" t="str">
        <f t="shared" si="40"/>
        <v>Optie</v>
      </c>
      <c r="DV57" s="43" t="str">
        <f t="shared" si="40"/>
        <v>Ja</v>
      </c>
      <c r="DW57" s="43" t="str">
        <f t="shared" si="40"/>
        <v>Ja</v>
      </c>
      <c r="DX57" s="43" t="str">
        <f t="shared" si="40"/>
        <v>Ja</v>
      </c>
      <c r="DY57" s="43" t="str">
        <f t="shared" si="40"/>
        <v>Ja</v>
      </c>
      <c r="DZ57" s="43" t="str">
        <f t="shared" si="40"/>
        <v>Optie</v>
      </c>
      <c r="EA57" s="43" t="str">
        <f t="shared" si="40"/>
        <v>Ja</v>
      </c>
      <c r="EB57" s="43" t="str">
        <f t="shared" si="40"/>
        <v>Ja</v>
      </c>
      <c r="EC57" s="43" t="str">
        <f t="shared" si="40"/>
        <v>Ja</v>
      </c>
      <c r="ED57" s="43" t="str">
        <f t="shared" si="40"/>
        <v>Ja</v>
      </c>
      <c r="EE57" s="43" t="str">
        <f t="shared" si="40"/>
        <v>Ja</v>
      </c>
      <c r="EF57" s="43" t="str">
        <f t="shared" si="40"/>
        <v>Ja</v>
      </c>
      <c r="EG57" s="43" t="str">
        <f t="shared" si="40"/>
        <v>Ja</v>
      </c>
      <c r="EH57" s="43" t="str">
        <f t="shared" si="40"/>
        <v>Ja</v>
      </c>
      <c r="EI57" s="43" t="str">
        <f t="shared" si="40"/>
        <v>Nee</v>
      </c>
    </row>
    <row r="58" spans="1:139" x14ac:dyDescent="0.3">
      <c r="A58" s="45"/>
      <c r="B58" s="47" t="s">
        <v>731</v>
      </c>
      <c r="C58" s="47" t="s">
        <v>502</v>
      </c>
      <c r="D58" s="45" t="s">
        <v>337</v>
      </c>
      <c r="E58" s="45" t="s">
        <v>330</v>
      </c>
      <c r="F58" s="45" t="s">
        <v>337</v>
      </c>
      <c r="G58" s="43" t="s">
        <v>495</v>
      </c>
      <c r="H58" s="43" t="s">
        <v>497</v>
      </c>
      <c r="I58" s="119" t="s">
        <v>496</v>
      </c>
      <c r="J58" s="119" t="s">
        <v>832</v>
      </c>
      <c r="K58" s="119" t="s">
        <v>845</v>
      </c>
      <c r="L58" s="50">
        <v>19</v>
      </c>
      <c r="M58" s="119"/>
      <c r="N58" s="119"/>
      <c r="O58" s="119"/>
      <c r="P58" s="129" t="s">
        <v>507</v>
      </c>
      <c r="Q58" s="43" t="str">
        <f t="shared" si="29"/>
        <v>Ja</v>
      </c>
      <c r="R58" s="43" t="str">
        <f t="shared" si="29"/>
        <v>Ja</v>
      </c>
      <c r="S58" s="43" t="str">
        <f t="shared" si="29"/>
        <v>Optie</v>
      </c>
      <c r="T58" s="43" t="str">
        <f t="shared" si="29"/>
        <v>Ja</v>
      </c>
      <c r="U58" s="43" t="str">
        <f t="shared" si="29"/>
        <v>Ja</v>
      </c>
      <c r="V58" s="43" t="str">
        <f t="shared" si="29"/>
        <v>Ja</v>
      </c>
      <c r="W58" s="43" t="str">
        <f t="shared" si="29"/>
        <v>Nee</v>
      </c>
      <c r="X58" s="43" t="str">
        <f t="shared" si="29"/>
        <v>Ja</v>
      </c>
      <c r="Y58" s="43" t="str">
        <f t="shared" si="29"/>
        <v>Nee</v>
      </c>
      <c r="Z58" s="43" t="str">
        <f t="shared" si="29"/>
        <v>Nee</v>
      </c>
      <c r="AA58" s="43" t="str">
        <f t="shared" si="30"/>
        <v>Optie</v>
      </c>
      <c r="AB58" s="43" t="str">
        <f t="shared" si="30"/>
        <v>Nee</v>
      </c>
      <c r="AC58" s="43" t="str">
        <f t="shared" si="30"/>
        <v>Nvt</v>
      </c>
      <c r="AD58" s="43" t="str">
        <f t="shared" si="30"/>
        <v>Nvt</v>
      </c>
      <c r="AE58" s="43" t="str">
        <f t="shared" si="30"/>
        <v>Nvt</v>
      </c>
      <c r="AF58" s="43" t="str">
        <f t="shared" si="30"/>
        <v>Nvt</v>
      </c>
      <c r="AG58" s="43" t="str">
        <f t="shared" si="30"/>
        <v>Nvt</v>
      </c>
      <c r="AH58" s="43" t="str">
        <f t="shared" si="30"/>
        <v>Ja</v>
      </c>
      <c r="AI58" s="43" t="str">
        <f t="shared" si="30"/>
        <v>Ja</v>
      </c>
      <c r="AJ58" s="43" t="str">
        <f t="shared" si="30"/>
        <v>Nee</v>
      </c>
      <c r="AK58" s="43" t="str">
        <f t="shared" si="31"/>
        <v>Ja</v>
      </c>
      <c r="AL58" s="43" t="str">
        <f t="shared" si="31"/>
        <v>Ja</v>
      </c>
      <c r="AM58" s="43" t="str">
        <f t="shared" si="31"/>
        <v>Optie</v>
      </c>
      <c r="AN58" s="43" t="str">
        <f t="shared" si="31"/>
        <v>Ja</v>
      </c>
      <c r="AO58" s="43" t="str">
        <f t="shared" si="31"/>
        <v>Ja</v>
      </c>
      <c r="AP58" s="43" t="str">
        <f t="shared" si="31"/>
        <v>Nvt</v>
      </c>
      <c r="AQ58" s="43" t="str">
        <f t="shared" si="31"/>
        <v>Nvt</v>
      </c>
      <c r="AR58" s="129" t="s">
        <v>878</v>
      </c>
      <c r="AS58" s="43" t="str">
        <f t="shared" si="32"/>
        <v>Ja</v>
      </c>
      <c r="AT58" s="43" t="str">
        <f t="shared" si="32"/>
        <v>Ja</v>
      </c>
      <c r="AU58" s="43" t="str">
        <f t="shared" si="32"/>
        <v>Optie</v>
      </c>
      <c r="AV58" s="43" t="str">
        <f t="shared" si="32"/>
        <v>Ja</v>
      </c>
      <c r="AW58" s="43" t="str">
        <f t="shared" si="32"/>
        <v>Ja</v>
      </c>
      <c r="AX58" s="43" t="str">
        <f t="shared" si="32"/>
        <v>Ja</v>
      </c>
      <c r="AY58" s="43" t="str">
        <f t="shared" si="32"/>
        <v>Nee</v>
      </c>
      <c r="AZ58" s="43" t="str">
        <f t="shared" si="32"/>
        <v>Ja</v>
      </c>
      <c r="BA58" s="43" t="str">
        <f t="shared" si="32"/>
        <v>Nee</v>
      </c>
      <c r="BB58" s="43" t="str">
        <f t="shared" si="32"/>
        <v>Nee</v>
      </c>
      <c r="BC58" s="43" t="str">
        <f t="shared" si="33"/>
        <v>Ja</v>
      </c>
      <c r="BD58" s="43" t="str">
        <f t="shared" si="33"/>
        <v>Ja</v>
      </c>
      <c r="BE58" s="43" t="str">
        <f t="shared" si="33"/>
        <v>Ja</v>
      </c>
      <c r="BF58" s="43" t="str">
        <f t="shared" si="33"/>
        <v>Ja</v>
      </c>
      <c r="BG58" s="43" t="str">
        <f t="shared" si="33"/>
        <v>Ja</v>
      </c>
      <c r="BH58" s="43" t="str">
        <f t="shared" si="33"/>
        <v>Nee</v>
      </c>
      <c r="BI58" s="43" t="str">
        <f t="shared" si="33"/>
        <v>Ja</v>
      </c>
      <c r="BJ58" s="43" t="str">
        <f t="shared" si="33"/>
        <v>Optie</v>
      </c>
      <c r="BK58" s="43" t="str">
        <f t="shared" si="33"/>
        <v>Ja</v>
      </c>
      <c r="BL58" s="43" t="str">
        <f t="shared" si="33"/>
        <v>Ja</v>
      </c>
      <c r="BM58" s="43" t="str">
        <f t="shared" si="34"/>
        <v>Nee</v>
      </c>
      <c r="BN58" s="43" t="str">
        <f t="shared" si="34"/>
        <v>Ja</v>
      </c>
      <c r="BO58" s="43" t="str">
        <f t="shared" si="34"/>
        <v>Nee</v>
      </c>
      <c r="BP58" s="43" t="str">
        <f t="shared" si="34"/>
        <v>Nvt</v>
      </c>
      <c r="BQ58" s="43" t="str">
        <f t="shared" si="34"/>
        <v>Nvt</v>
      </c>
      <c r="BR58" s="43" t="str">
        <f t="shared" si="34"/>
        <v>Nvt</v>
      </c>
      <c r="BS58" s="43" t="str">
        <f t="shared" si="34"/>
        <v>Nvt</v>
      </c>
      <c r="BT58" s="43" t="str">
        <f t="shared" si="34"/>
        <v>Nvt</v>
      </c>
      <c r="BU58" s="43" t="str">
        <f t="shared" si="34"/>
        <v>Nvt</v>
      </c>
      <c r="BV58" s="43" t="str">
        <f t="shared" si="34"/>
        <v>Nvt</v>
      </c>
      <c r="BW58" s="43" t="str">
        <f t="shared" si="35"/>
        <v>Nvt</v>
      </c>
      <c r="BX58" s="43" t="str">
        <f t="shared" si="35"/>
        <v>Nvt</v>
      </c>
      <c r="BY58" s="43" t="str">
        <f t="shared" si="35"/>
        <v>Nvt</v>
      </c>
      <c r="BZ58" s="43" t="str">
        <f t="shared" si="35"/>
        <v>Nvt</v>
      </c>
      <c r="CA58" s="43" t="str">
        <f t="shared" si="35"/>
        <v>Nvt</v>
      </c>
      <c r="CB58" s="43" t="str">
        <f t="shared" si="35"/>
        <v>Nvt</v>
      </c>
      <c r="CC58" s="43" t="str">
        <f t="shared" si="35"/>
        <v>Nvt</v>
      </c>
      <c r="CD58" s="43" t="str">
        <f t="shared" si="35"/>
        <v>Nvt</v>
      </c>
      <c r="CE58" s="43" t="str">
        <f t="shared" si="35"/>
        <v>Nvt</v>
      </c>
      <c r="CF58" s="43" t="str">
        <f t="shared" si="35"/>
        <v>Nvt</v>
      </c>
      <c r="CG58" s="43" t="str">
        <f t="shared" si="36"/>
        <v>Ja</v>
      </c>
      <c r="CH58" s="43" t="str">
        <f t="shared" si="36"/>
        <v>Ja</v>
      </c>
      <c r="CI58" s="43" t="str">
        <f t="shared" si="36"/>
        <v>Ja</v>
      </c>
      <c r="CJ58" s="43" t="str">
        <f t="shared" si="36"/>
        <v>Nee</v>
      </c>
      <c r="CK58" s="43" t="str">
        <f t="shared" si="36"/>
        <v>Nvt</v>
      </c>
      <c r="CL58" s="43" t="str">
        <f t="shared" si="36"/>
        <v>Nvt</v>
      </c>
      <c r="CM58" s="43" t="str">
        <f t="shared" si="36"/>
        <v>Nvt</v>
      </c>
      <c r="CN58" s="43" t="str">
        <f t="shared" si="36"/>
        <v>Nvt</v>
      </c>
      <c r="CO58" s="43" t="str">
        <f t="shared" si="36"/>
        <v>Nvt</v>
      </c>
      <c r="CP58" s="43" t="str">
        <f t="shared" si="36"/>
        <v>Nee</v>
      </c>
      <c r="CQ58" s="43" t="str">
        <f t="shared" si="37"/>
        <v>Nvt</v>
      </c>
      <c r="CR58" s="43" t="str">
        <f t="shared" si="37"/>
        <v>Nee</v>
      </c>
      <c r="CS58" s="43" t="str">
        <f t="shared" si="37"/>
        <v>Nvt</v>
      </c>
      <c r="CT58" s="43" t="str">
        <f t="shared" si="37"/>
        <v>Nee</v>
      </c>
      <c r="CU58" s="43" t="str">
        <f t="shared" si="37"/>
        <v>Nee</v>
      </c>
      <c r="CV58" s="43" t="str">
        <f t="shared" si="37"/>
        <v>Nvt</v>
      </c>
      <c r="CW58" s="43" t="str">
        <f t="shared" si="37"/>
        <v>Nvt</v>
      </c>
      <c r="CX58" s="43" t="str">
        <f t="shared" si="37"/>
        <v>Nvt</v>
      </c>
      <c r="CY58" s="43" t="str">
        <f t="shared" si="37"/>
        <v>Nvt</v>
      </c>
      <c r="CZ58" s="43" t="str">
        <f t="shared" si="37"/>
        <v>Nee</v>
      </c>
      <c r="DA58" s="43" t="str">
        <f t="shared" si="38"/>
        <v>Nvt</v>
      </c>
      <c r="DB58" s="43" t="str">
        <f t="shared" si="38"/>
        <v>Nvt</v>
      </c>
      <c r="DC58" s="43" t="str">
        <f t="shared" si="38"/>
        <v>Nvt</v>
      </c>
      <c r="DD58" s="43" t="str">
        <f t="shared" si="38"/>
        <v>Nvt</v>
      </c>
      <c r="DE58" s="43" t="str">
        <f t="shared" si="38"/>
        <v>Nvt</v>
      </c>
      <c r="DF58" s="43" t="str">
        <f t="shared" si="38"/>
        <v>Nvt</v>
      </c>
      <c r="DG58" s="43" t="str">
        <f t="shared" si="38"/>
        <v>Nee</v>
      </c>
      <c r="DH58" s="43" t="str">
        <f t="shared" si="38"/>
        <v>Nvt</v>
      </c>
      <c r="DI58" s="43" t="str">
        <f t="shared" si="38"/>
        <v>Nvt</v>
      </c>
      <c r="DJ58" s="43" t="str">
        <f t="shared" si="38"/>
        <v>Nvt</v>
      </c>
      <c r="DK58" s="43" t="str">
        <f t="shared" si="39"/>
        <v>Ja</v>
      </c>
      <c r="DL58" s="43" t="str">
        <f t="shared" si="39"/>
        <v>Ja</v>
      </c>
      <c r="DM58" s="43" t="str">
        <f t="shared" si="39"/>
        <v>Ja</v>
      </c>
      <c r="DN58" s="43" t="str">
        <f t="shared" si="39"/>
        <v>Ja</v>
      </c>
      <c r="DO58" s="43" t="str">
        <f t="shared" si="39"/>
        <v>Ja</v>
      </c>
      <c r="DP58" s="43" t="str">
        <f t="shared" si="39"/>
        <v>Optie</v>
      </c>
      <c r="DQ58" s="43" t="str">
        <f t="shared" si="39"/>
        <v>Optie</v>
      </c>
      <c r="DR58" s="43" t="str">
        <f t="shared" si="39"/>
        <v>Optie</v>
      </c>
      <c r="DS58" s="43" t="str">
        <f t="shared" si="39"/>
        <v>Optie</v>
      </c>
      <c r="DT58" s="43" t="str">
        <f t="shared" si="39"/>
        <v>Nee</v>
      </c>
      <c r="DU58" s="43" t="str">
        <f t="shared" si="40"/>
        <v>Optie</v>
      </c>
      <c r="DV58" s="43" t="str">
        <f t="shared" si="40"/>
        <v>Ja</v>
      </c>
      <c r="DW58" s="43" t="str">
        <f t="shared" si="40"/>
        <v>Ja</v>
      </c>
      <c r="DX58" s="43" t="str">
        <f t="shared" si="40"/>
        <v>Ja</v>
      </c>
      <c r="DY58" s="43" t="str">
        <f t="shared" si="40"/>
        <v>Ja</v>
      </c>
      <c r="DZ58" s="43" t="str">
        <f t="shared" si="40"/>
        <v>Optie</v>
      </c>
      <c r="EA58" s="43" t="str">
        <f t="shared" si="40"/>
        <v>Ja</v>
      </c>
      <c r="EB58" s="43" t="str">
        <f t="shared" si="40"/>
        <v>Ja</v>
      </c>
      <c r="EC58" s="43" t="str">
        <f t="shared" si="40"/>
        <v>Ja</v>
      </c>
      <c r="ED58" s="43" t="str">
        <f t="shared" si="40"/>
        <v>Ja</v>
      </c>
      <c r="EE58" s="43" t="str">
        <f t="shared" si="40"/>
        <v>Ja</v>
      </c>
      <c r="EF58" s="43" t="str">
        <f t="shared" si="40"/>
        <v>Ja</v>
      </c>
      <c r="EG58" s="43" t="str">
        <f t="shared" si="40"/>
        <v>Ja</v>
      </c>
      <c r="EH58" s="43" t="str">
        <f t="shared" si="40"/>
        <v>Ja</v>
      </c>
      <c r="EI58" s="43" t="str">
        <f t="shared" si="40"/>
        <v>Nee</v>
      </c>
    </row>
    <row r="59" spans="1:139" x14ac:dyDescent="0.3">
      <c r="A59" s="45"/>
      <c r="B59" s="47" t="s">
        <v>731</v>
      </c>
      <c r="C59" s="47" t="s">
        <v>502</v>
      </c>
      <c r="D59" s="45" t="s">
        <v>337</v>
      </c>
      <c r="E59" s="45" t="s">
        <v>337</v>
      </c>
      <c r="F59" s="45" t="s">
        <v>337</v>
      </c>
      <c r="G59" s="43" t="s">
        <v>495</v>
      </c>
      <c r="H59" s="43" t="s">
        <v>497</v>
      </c>
      <c r="I59" s="119" t="s">
        <v>496</v>
      </c>
      <c r="J59" s="119" t="s">
        <v>834</v>
      </c>
      <c r="K59" s="119" t="s">
        <v>846</v>
      </c>
      <c r="L59" s="50">
        <v>27</v>
      </c>
      <c r="M59" s="119"/>
      <c r="N59" s="119"/>
      <c r="O59" s="119"/>
      <c r="P59" s="129" t="s">
        <v>507</v>
      </c>
      <c r="Q59" s="43" t="str">
        <f t="shared" si="29"/>
        <v>Ja</v>
      </c>
      <c r="R59" s="43" t="str">
        <f t="shared" si="29"/>
        <v>Ja</v>
      </c>
      <c r="S59" s="43" t="str">
        <f t="shared" si="29"/>
        <v>Optie</v>
      </c>
      <c r="T59" s="43" t="str">
        <f t="shared" si="29"/>
        <v>Ja</v>
      </c>
      <c r="U59" s="43" t="str">
        <f t="shared" si="29"/>
        <v>Ja</v>
      </c>
      <c r="V59" s="43" t="str">
        <f t="shared" si="29"/>
        <v>Ja</v>
      </c>
      <c r="W59" s="43" t="str">
        <f t="shared" si="29"/>
        <v>Nee</v>
      </c>
      <c r="X59" s="43" t="str">
        <f t="shared" si="29"/>
        <v>Ja</v>
      </c>
      <c r="Y59" s="43" t="str">
        <f t="shared" si="29"/>
        <v>Nee</v>
      </c>
      <c r="Z59" s="43" t="str">
        <f t="shared" si="29"/>
        <v>Nee</v>
      </c>
      <c r="AA59" s="43" t="str">
        <f t="shared" si="30"/>
        <v>Optie</v>
      </c>
      <c r="AB59" s="43" t="str">
        <f t="shared" si="30"/>
        <v>Nee</v>
      </c>
      <c r="AC59" s="43" t="str">
        <f t="shared" si="30"/>
        <v>Nvt</v>
      </c>
      <c r="AD59" s="43" t="str">
        <f t="shared" si="30"/>
        <v>Nvt</v>
      </c>
      <c r="AE59" s="43" t="str">
        <f t="shared" si="30"/>
        <v>Nvt</v>
      </c>
      <c r="AF59" s="43" t="str">
        <f t="shared" si="30"/>
        <v>Nvt</v>
      </c>
      <c r="AG59" s="43" t="str">
        <f t="shared" si="30"/>
        <v>Nvt</v>
      </c>
      <c r="AH59" s="43" t="str">
        <f t="shared" si="30"/>
        <v>Ja</v>
      </c>
      <c r="AI59" s="43" t="str">
        <f t="shared" si="30"/>
        <v>Ja</v>
      </c>
      <c r="AJ59" s="43" t="str">
        <f t="shared" si="30"/>
        <v>Nee</v>
      </c>
      <c r="AK59" s="43" t="str">
        <f t="shared" si="31"/>
        <v>Ja</v>
      </c>
      <c r="AL59" s="43" t="str">
        <f t="shared" si="31"/>
        <v>Ja</v>
      </c>
      <c r="AM59" s="43" t="str">
        <f t="shared" si="31"/>
        <v>Optie</v>
      </c>
      <c r="AN59" s="43" t="str">
        <f t="shared" si="31"/>
        <v>Ja</v>
      </c>
      <c r="AO59" s="43" t="str">
        <f t="shared" si="31"/>
        <v>Ja</v>
      </c>
      <c r="AP59" s="43" t="str">
        <f t="shared" si="31"/>
        <v>Nvt</v>
      </c>
      <c r="AQ59" s="43" t="str">
        <f t="shared" si="31"/>
        <v>Nvt</v>
      </c>
      <c r="AR59" s="129" t="s">
        <v>878</v>
      </c>
      <c r="AS59" s="43" t="str">
        <f t="shared" si="32"/>
        <v>Ja</v>
      </c>
      <c r="AT59" s="43" t="str">
        <f t="shared" si="32"/>
        <v>Ja</v>
      </c>
      <c r="AU59" s="43" t="str">
        <f t="shared" si="32"/>
        <v>Optie</v>
      </c>
      <c r="AV59" s="43" t="str">
        <f t="shared" si="32"/>
        <v>Ja</v>
      </c>
      <c r="AW59" s="43" t="str">
        <f t="shared" si="32"/>
        <v>Ja</v>
      </c>
      <c r="AX59" s="43" t="str">
        <f t="shared" si="32"/>
        <v>Ja</v>
      </c>
      <c r="AY59" s="43" t="str">
        <f t="shared" si="32"/>
        <v>Nee</v>
      </c>
      <c r="AZ59" s="43" t="str">
        <f t="shared" si="32"/>
        <v>Ja</v>
      </c>
      <c r="BA59" s="43" t="str">
        <f t="shared" si="32"/>
        <v>Nee</v>
      </c>
      <c r="BB59" s="43" t="str">
        <f t="shared" si="32"/>
        <v>Nee</v>
      </c>
      <c r="BC59" s="43" t="str">
        <f t="shared" si="33"/>
        <v>Ja</v>
      </c>
      <c r="BD59" s="43" t="str">
        <f t="shared" si="33"/>
        <v>Ja</v>
      </c>
      <c r="BE59" s="43" t="str">
        <f t="shared" si="33"/>
        <v>Ja</v>
      </c>
      <c r="BF59" s="43" t="str">
        <f t="shared" si="33"/>
        <v>Ja</v>
      </c>
      <c r="BG59" s="43" t="str">
        <f t="shared" si="33"/>
        <v>Ja</v>
      </c>
      <c r="BH59" s="43" t="str">
        <f t="shared" si="33"/>
        <v>Nee</v>
      </c>
      <c r="BI59" s="43" t="str">
        <f t="shared" si="33"/>
        <v>Ja</v>
      </c>
      <c r="BJ59" s="43" t="str">
        <f t="shared" si="33"/>
        <v>Optie</v>
      </c>
      <c r="BK59" s="43" t="str">
        <f t="shared" si="33"/>
        <v>Ja</v>
      </c>
      <c r="BL59" s="43" t="str">
        <f t="shared" si="33"/>
        <v>Ja</v>
      </c>
      <c r="BM59" s="43" t="str">
        <f t="shared" si="34"/>
        <v>Nee</v>
      </c>
      <c r="BN59" s="43" t="str">
        <f t="shared" si="34"/>
        <v>Ja</v>
      </c>
      <c r="BO59" s="43" t="str">
        <f t="shared" si="34"/>
        <v>Nee</v>
      </c>
      <c r="BP59" s="43" t="str">
        <f t="shared" si="34"/>
        <v>Nvt</v>
      </c>
      <c r="BQ59" s="43" t="str">
        <f t="shared" si="34"/>
        <v>Nvt</v>
      </c>
      <c r="BR59" s="43" t="str">
        <f t="shared" si="34"/>
        <v>Nvt</v>
      </c>
      <c r="BS59" s="43" t="str">
        <f t="shared" si="34"/>
        <v>Nvt</v>
      </c>
      <c r="BT59" s="43" t="str">
        <f t="shared" si="34"/>
        <v>Nvt</v>
      </c>
      <c r="BU59" s="43" t="str">
        <f t="shared" si="34"/>
        <v>Nvt</v>
      </c>
      <c r="BV59" s="43" t="str">
        <f t="shared" si="34"/>
        <v>Nvt</v>
      </c>
      <c r="BW59" s="43" t="str">
        <f t="shared" si="35"/>
        <v>Nvt</v>
      </c>
      <c r="BX59" s="43" t="str">
        <f t="shared" si="35"/>
        <v>Nvt</v>
      </c>
      <c r="BY59" s="43" t="str">
        <f t="shared" si="35"/>
        <v>Nvt</v>
      </c>
      <c r="BZ59" s="43" t="str">
        <f t="shared" si="35"/>
        <v>Nvt</v>
      </c>
      <c r="CA59" s="43" t="str">
        <f t="shared" si="35"/>
        <v>Nvt</v>
      </c>
      <c r="CB59" s="43" t="str">
        <f t="shared" si="35"/>
        <v>Nvt</v>
      </c>
      <c r="CC59" s="43" t="str">
        <f t="shared" si="35"/>
        <v>Nvt</v>
      </c>
      <c r="CD59" s="43" t="str">
        <f t="shared" si="35"/>
        <v>Nvt</v>
      </c>
      <c r="CE59" s="43" t="str">
        <f t="shared" si="35"/>
        <v>Nvt</v>
      </c>
      <c r="CF59" s="43" t="str">
        <f t="shared" si="35"/>
        <v>Nvt</v>
      </c>
      <c r="CG59" s="43" t="str">
        <f t="shared" si="36"/>
        <v>Ja</v>
      </c>
      <c r="CH59" s="43" t="str">
        <f t="shared" si="36"/>
        <v>Ja</v>
      </c>
      <c r="CI59" s="43" t="str">
        <f t="shared" si="36"/>
        <v>Ja</v>
      </c>
      <c r="CJ59" s="43" t="str">
        <f t="shared" si="36"/>
        <v>Nee</v>
      </c>
      <c r="CK59" s="43" t="str">
        <f t="shared" si="36"/>
        <v>Nvt</v>
      </c>
      <c r="CL59" s="43" t="str">
        <f t="shared" si="36"/>
        <v>Nvt</v>
      </c>
      <c r="CM59" s="43" t="str">
        <f t="shared" si="36"/>
        <v>Nvt</v>
      </c>
      <c r="CN59" s="43" t="str">
        <f t="shared" si="36"/>
        <v>Nvt</v>
      </c>
      <c r="CO59" s="43" t="str">
        <f t="shared" si="36"/>
        <v>Nvt</v>
      </c>
      <c r="CP59" s="43" t="str">
        <f t="shared" si="36"/>
        <v>Nee</v>
      </c>
      <c r="CQ59" s="43" t="str">
        <f t="shared" si="37"/>
        <v>Nvt</v>
      </c>
      <c r="CR59" s="43" t="str">
        <f t="shared" si="37"/>
        <v>Nee</v>
      </c>
      <c r="CS59" s="43" t="str">
        <f t="shared" si="37"/>
        <v>Nvt</v>
      </c>
      <c r="CT59" s="43" t="str">
        <f t="shared" si="37"/>
        <v>Nee</v>
      </c>
      <c r="CU59" s="43" t="str">
        <f t="shared" si="37"/>
        <v>Nee</v>
      </c>
      <c r="CV59" s="43" t="str">
        <f t="shared" si="37"/>
        <v>Nvt</v>
      </c>
      <c r="CW59" s="43" t="str">
        <f t="shared" si="37"/>
        <v>Nvt</v>
      </c>
      <c r="CX59" s="43" t="str">
        <f t="shared" si="37"/>
        <v>Nvt</v>
      </c>
      <c r="CY59" s="43" t="str">
        <f t="shared" si="37"/>
        <v>Nvt</v>
      </c>
      <c r="CZ59" s="43" t="str">
        <f t="shared" si="37"/>
        <v>Nee</v>
      </c>
      <c r="DA59" s="43" t="str">
        <f t="shared" si="38"/>
        <v>Nvt</v>
      </c>
      <c r="DB59" s="43" t="str">
        <f t="shared" si="38"/>
        <v>Nvt</v>
      </c>
      <c r="DC59" s="43" t="str">
        <f t="shared" si="38"/>
        <v>Nvt</v>
      </c>
      <c r="DD59" s="43" t="str">
        <f t="shared" si="38"/>
        <v>Nvt</v>
      </c>
      <c r="DE59" s="43" t="str">
        <f t="shared" si="38"/>
        <v>Nvt</v>
      </c>
      <c r="DF59" s="43" t="str">
        <f t="shared" si="38"/>
        <v>Nvt</v>
      </c>
      <c r="DG59" s="43" t="str">
        <f t="shared" si="38"/>
        <v>Nee</v>
      </c>
      <c r="DH59" s="43" t="str">
        <f t="shared" si="38"/>
        <v>Nvt</v>
      </c>
      <c r="DI59" s="43" t="str">
        <f t="shared" si="38"/>
        <v>Nvt</v>
      </c>
      <c r="DJ59" s="43" t="str">
        <f t="shared" si="38"/>
        <v>Nvt</v>
      </c>
      <c r="DK59" s="43" t="str">
        <f t="shared" si="39"/>
        <v>Ja</v>
      </c>
      <c r="DL59" s="43" t="str">
        <f t="shared" si="39"/>
        <v>Ja</v>
      </c>
      <c r="DM59" s="43" t="str">
        <f t="shared" si="39"/>
        <v>Ja</v>
      </c>
      <c r="DN59" s="43" t="str">
        <f t="shared" si="39"/>
        <v>Ja</v>
      </c>
      <c r="DO59" s="43" t="str">
        <f t="shared" si="39"/>
        <v>Ja</v>
      </c>
      <c r="DP59" s="43" t="str">
        <f t="shared" si="39"/>
        <v>Optie</v>
      </c>
      <c r="DQ59" s="43" t="str">
        <f t="shared" si="39"/>
        <v>Optie</v>
      </c>
      <c r="DR59" s="43" t="str">
        <f t="shared" si="39"/>
        <v>Nee</v>
      </c>
      <c r="DS59" s="43" t="str">
        <f t="shared" si="39"/>
        <v>Optie</v>
      </c>
      <c r="DT59" s="43" t="str">
        <f t="shared" si="39"/>
        <v>Nee</v>
      </c>
      <c r="DU59" s="43" t="str">
        <f t="shared" si="40"/>
        <v>Nee</v>
      </c>
      <c r="DV59" s="43" t="str">
        <f t="shared" si="40"/>
        <v>Nvt</v>
      </c>
      <c r="DW59" s="43" t="str">
        <f t="shared" si="40"/>
        <v>Nvt</v>
      </c>
      <c r="DX59" s="43" t="str">
        <f t="shared" si="40"/>
        <v>Nvt</v>
      </c>
      <c r="DY59" s="43" t="str">
        <f t="shared" si="40"/>
        <v>Nvt</v>
      </c>
      <c r="DZ59" s="43" t="str">
        <f t="shared" si="40"/>
        <v>Nvt</v>
      </c>
      <c r="EA59" s="43" t="str">
        <f t="shared" si="40"/>
        <v>Nvt</v>
      </c>
      <c r="EB59" s="43" t="str">
        <f t="shared" si="40"/>
        <v>Ja</v>
      </c>
      <c r="EC59" s="43" t="str">
        <f t="shared" si="40"/>
        <v>Ja</v>
      </c>
      <c r="ED59" s="43" t="str">
        <f t="shared" si="40"/>
        <v>Ja</v>
      </c>
      <c r="EE59" s="43" t="str">
        <f t="shared" si="40"/>
        <v>Ja</v>
      </c>
      <c r="EF59" s="43" t="str">
        <f t="shared" si="40"/>
        <v>Ja</v>
      </c>
      <c r="EG59" s="43" t="str">
        <f t="shared" si="40"/>
        <v>Ja</v>
      </c>
      <c r="EH59" s="43" t="str">
        <f t="shared" si="40"/>
        <v>Ja</v>
      </c>
      <c r="EI59" s="43" t="str">
        <f t="shared" si="40"/>
        <v>Nee</v>
      </c>
    </row>
    <row r="60" spans="1:139" x14ac:dyDescent="0.3">
      <c r="A60" s="45"/>
      <c r="B60" s="47" t="s">
        <v>730</v>
      </c>
      <c r="C60" s="47" t="s">
        <v>502</v>
      </c>
      <c r="D60" s="45" t="s">
        <v>337</v>
      </c>
      <c r="E60" s="45" t="s">
        <v>329</v>
      </c>
      <c r="F60" s="45" t="s">
        <v>433</v>
      </c>
      <c r="G60" s="43" t="s">
        <v>495</v>
      </c>
      <c r="H60" s="43" t="s">
        <v>497</v>
      </c>
      <c r="I60" s="119" t="s">
        <v>496</v>
      </c>
      <c r="J60" s="119" t="s">
        <v>829</v>
      </c>
      <c r="K60" s="119" t="s">
        <v>844</v>
      </c>
      <c r="L60" s="50">
        <v>7</v>
      </c>
      <c r="M60" s="119"/>
      <c r="N60" s="119"/>
      <c r="O60" s="119"/>
      <c r="P60" s="129" t="s">
        <v>507</v>
      </c>
      <c r="Q60" s="43" t="str">
        <f t="shared" si="29"/>
        <v>Ja</v>
      </c>
      <c r="R60" s="43" t="str">
        <f t="shared" si="29"/>
        <v>Ja</v>
      </c>
      <c r="S60" s="43" t="str">
        <f t="shared" si="29"/>
        <v>Optie</v>
      </c>
      <c r="T60" s="43" t="str">
        <f t="shared" si="29"/>
        <v>Ja</v>
      </c>
      <c r="U60" s="43" t="str">
        <f t="shared" si="29"/>
        <v>Ja</v>
      </c>
      <c r="V60" s="43" t="str">
        <f t="shared" si="29"/>
        <v>Ja</v>
      </c>
      <c r="W60" s="43" t="str">
        <f t="shared" si="29"/>
        <v>Nee</v>
      </c>
      <c r="X60" s="43" t="str">
        <f t="shared" si="29"/>
        <v>Ja</v>
      </c>
      <c r="Y60" s="43" t="str">
        <f t="shared" si="29"/>
        <v>Nee</v>
      </c>
      <c r="Z60" s="43" t="str">
        <f t="shared" si="29"/>
        <v>Nee</v>
      </c>
      <c r="AA60" s="43" t="str">
        <f t="shared" si="30"/>
        <v>Optie</v>
      </c>
      <c r="AB60" s="43" t="str">
        <f t="shared" si="30"/>
        <v>Nee</v>
      </c>
      <c r="AC60" s="43" t="str">
        <f t="shared" si="30"/>
        <v>Nvt</v>
      </c>
      <c r="AD60" s="43" t="str">
        <f t="shared" si="30"/>
        <v>Nvt</v>
      </c>
      <c r="AE60" s="43" t="str">
        <f t="shared" si="30"/>
        <v>Nvt</v>
      </c>
      <c r="AF60" s="43" t="str">
        <f t="shared" si="30"/>
        <v>Nvt</v>
      </c>
      <c r="AG60" s="43" t="str">
        <f t="shared" si="30"/>
        <v>Nvt</v>
      </c>
      <c r="AH60" s="43" t="str">
        <f t="shared" si="30"/>
        <v>Ja</v>
      </c>
      <c r="AI60" s="43" t="str">
        <f t="shared" si="30"/>
        <v>Ja</v>
      </c>
      <c r="AJ60" s="43" t="str">
        <f t="shared" si="30"/>
        <v>Nee</v>
      </c>
      <c r="AK60" s="43" t="str">
        <f t="shared" si="31"/>
        <v>Ja</v>
      </c>
      <c r="AL60" s="43" t="str">
        <f t="shared" si="31"/>
        <v>Ja</v>
      </c>
      <c r="AM60" s="43" t="str">
        <f t="shared" si="31"/>
        <v>Optie</v>
      </c>
      <c r="AN60" s="43" t="str">
        <f t="shared" si="31"/>
        <v>Ja</v>
      </c>
      <c r="AO60" s="43" t="str">
        <f t="shared" si="31"/>
        <v>Ja</v>
      </c>
      <c r="AP60" s="43" t="str">
        <f t="shared" si="31"/>
        <v>Nvt</v>
      </c>
      <c r="AQ60" s="43" t="str">
        <f t="shared" si="31"/>
        <v>Nvt</v>
      </c>
      <c r="AR60" s="129" t="s">
        <v>878</v>
      </c>
      <c r="AS60" s="43" t="str">
        <f t="shared" si="32"/>
        <v>Ja</v>
      </c>
      <c r="AT60" s="43" t="str">
        <f t="shared" si="32"/>
        <v>Ja</v>
      </c>
      <c r="AU60" s="43" t="str">
        <f t="shared" si="32"/>
        <v>Optie</v>
      </c>
      <c r="AV60" s="43" t="str">
        <f t="shared" si="32"/>
        <v>Ja</v>
      </c>
      <c r="AW60" s="43" t="str">
        <f t="shared" si="32"/>
        <v>Ja</v>
      </c>
      <c r="AX60" s="43" t="str">
        <f t="shared" si="32"/>
        <v>Ja</v>
      </c>
      <c r="AY60" s="43" t="str">
        <f t="shared" si="32"/>
        <v>Nee</v>
      </c>
      <c r="AZ60" s="43" t="str">
        <f t="shared" si="32"/>
        <v>Ja</v>
      </c>
      <c r="BA60" s="43" t="str">
        <f t="shared" si="32"/>
        <v>Nee</v>
      </c>
      <c r="BB60" s="43" t="str">
        <f t="shared" si="32"/>
        <v>Nee</v>
      </c>
      <c r="BC60" s="43" t="str">
        <f t="shared" si="33"/>
        <v>Ja</v>
      </c>
      <c r="BD60" s="43" t="str">
        <f t="shared" si="33"/>
        <v>Ja</v>
      </c>
      <c r="BE60" s="43" t="str">
        <f t="shared" si="33"/>
        <v>Ja</v>
      </c>
      <c r="BF60" s="43" t="str">
        <f t="shared" si="33"/>
        <v>Ja</v>
      </c>
      <c r="BG60" s="43" t="str">
        <f t="shared" si="33"/>
        <v>Ja</v>
      </c>
      <c r="BH60" s="43" t="str">
        <f t="shared" si="33"/>
        <v>Nee</v>
      </c>
      <c r="BI60" s="43" t="str">
        <f t="shared" si="33"/>
        <v>Ja</v>
      </c>
      <c r="BJ60" s="43" t="str">
        <f t="shared" si="33"/>
        <v>Optie</v>
      </c>
      <c r="BK60" s="43" t="str">
        <f t="shared" si="33"/>
        <v>Ja</v>
      </c>
      <c r="BL60" s="43" t="str">
        <f t="shared" si="33"/>
        <v>Ja</v>
      </c>
      <c r="BM60" s="43" t="str">
        <f t="shared" si="34"/>
        <v>Nee</v>
      </c>
      <c r="BN60" s="43" t="str">
        <f t="shared" si="34"/>
        <v>Ja</v>
      </c>
      <c r="BO60" s="43" t="str">
        <f t="shared" si="34"/>
        <v>Nee</v>
      </c>
      <c r="BP60" s="43" t="str">
        <f t="shared" si="34"/>
        <v>Nvt</v>
      </c>
      <c r="BQ60" s="43" t="str">
        <f t="shared" si="34"/>
        <v>Nvt</v>
      </c>
      <c r="BR60" s="43" t="str">
        <f t="shared" si="34"/>
        <v>Nvt</v>
      </c>
      <c r="BS60" s="43" t="str">
        <f t="shared" si="34"/>
        <v>Nvt</v>
      </c>
      <c r="BT60" s="43" t="str">
        <f t="shared" si="34"/>
        <v>Nvt</v>
      </c>
      <c r="BU60" s="43" t="str">
        <f t="shared" si="34"/>
        <v>Nvt</v>
      </c>
      <c r="BV60" s="43" t="str">
        <f t="shared" si="34"/>
        <v>Nvt</v>
      </c>
      <c r="BW60" s="43" t="str">
        <f t="shared" si="35"/>
        <v>Nvt</v>
      </c>
      <c r="BX60" s="43" t="str">
        <f t="shared" si="35"/>
        <v>Nvt</v>
      </c>
      <c r="BY60" s="43" t="str">
        <f t="shared" si="35"/>
        <v>Nvt</v>
      </c>
      <c r="BZ60" s="43" t="str">
        <f t="shared" si="35"/>
        <v>Nvt</v>
      </c>
      <c r="CA60" s="43" t="str">
        <f t="shared" si="35"/>
        <v>Nvt</v>
      </c>
      <c r="CB60" s="43" t="str">
        <f t="shared" si="35"/>
        <v>Nvt</v>
      </c>
      <c r="CC60" s="43" t="str">
        <f t="shared" si="35"/>
        <v>Nvt</v>
      </c>
      <c r="CD60" s="43" t="str">
        <f t="shared" si="35"/>
        <v>Nvt</v>
      </c>
      <c r="CE60" s="43" t="str">
        <f t="shared" si="35"/>
        <v>Nvt</v>
      </c>
      <c r="CF60" s="43" t="str">
        <f t="shared" si="35"/>
        <v>Nvt</v>
      </c>
      <c r="CG60" s="43" t="str">
        <f t="shared" si="36"/>
        <v>Ja</v>
      </c>
      <c r="CH60" s="43" t="str">
        <f t="shared" si="36"/>
        <v>Ja</v>
      </c>
      <c r="CI60" s="43" t="str">
        <f t="shared" si="36"/>
        <v>Ja</v>
      </c>
      <c r="CJ60" s="43" t="str">
        <f t="shared" si="36"/>
        <v>Nee</v>
      </c>
      <c r="CK60" s="43" t="str">
        <f t="shared" si="36"/>
        <v>Nvt</v>
      </c>
      <c r="CL60" s="43" t="str">
        <f t="shared" si="36"/>
        <v>Nvt</v>
      </c>
      <c r="CM60" s="43" t="str">
        <f t="shared" si="36"/>
        <v>Nvt</v>
      </c>
      <c r="CN60" s="43" t="str">
        <f t="shared" si="36"/>
        <v>Nvt</v>
      </c>
      <c r="CO60" s="43" t="str">
        <f t="shared" si="36"/>
        <v>Nvt</v>
      </c>
      <c r="CP60" s="43" t="str">
        <f t="shared" si="36"/>
        <v>Nee</v>
      </c>
      <c r="CQ60" s="43" t="str">
        <f t="shared" si="37"/>
        <v>Nvt</v>
      </c>
      <c r="CR60" s="43" t="str">
        <f t="shared" si="37"/>
        <v>Nee</v>
      </c>
      <c r="CS60" s="43" t="str">
        <f t="shared" si="37"/>
        <v>Nvt</v>
      </c>
      <c r="CT60" s="43" t="str">
        <f t="shared" si="37"/>
        <v>Nee</v>
      </c>
      <c r="CU60" s="43" t="str">
        <f t="shared" si="37"/>
        <v>Nee</v>
      </c>
      <c r="CV60" s="43" t="str">
        <f t="shared" si="37"/>
        <v>Nvt</v>
      </c>
      <c r="CW60" s="43" t="str">
        <f t="shared" si="37"/>
        <v>Nvt</v>
      </c>
      <c r="CX60" s="43" t="str">
        <f t="shared" si="37"/>
        <v>Nvt</v>
      </c>
      <c r="CY60" s="43" t="str">
        <f t="shared" si="37"/>
        <v>Nvt</v>
      </c>
      <c r="CZ60" s="43" t="str">
        <f t="shared" si="37"/>
        <v>Nee</v>
      </c>
      <c r="DA60" s="43" t="str">
        <f t="shared" si="38"/>
        <v>Nvt</v>
      </c>
      <c r="DB60" s="43" t="str">
        <f t="shared" si="38"/>
        <v>Nvt</v>
      </c>
      <c r="DC60" s="43" t="str">
        <f t="shared" si="38"/>
        <v>Nvt</v>
      </c>
      <c r="DD60" s="43" t="str">
        <f t="shared" si="38"/>
        <v>Nvt</v>
      </c>
      <c r="DE60" s="43" t="str">
        <f t="shared" si="38"/>
        <v>Nvt</v>
      </c>
      <c r="DF60" s="43" t="str">
        <f t="shared" si="38"/>
        <v>Nvt</v>
      </c>
      <c r="DG60" s="43" t="str">
        <f t="shared" si="38"/>
        <v>Nee</v>
      </c>
      <c r="DH60" s="43" t="str">
        <f t="shared" si="38"/>
        <v>Nvt</v>
      </c>
      <c r="DI60" s="43" t="str">
        <f t="shared" si="38"/>
        <v>Nvt</v>
      </c>
      <c r="DJ60" s="43" t="str">
        <f t="shared" si="38"/>
        <v>Nvt</v>
      </c>
      <c r="DK60" s="43" t="str">
        <f t="shared" si="39"/>
        <v>Ja</v>
      </c>
      <c r="DL60" s="43" t="str">
        <f t="shared" si="39"/>
        <v>Ja</v>
      </c>
      <c r="DM60" s="43" t="str">
        <f t="shared" si="39"/>
        <v>Ja</v>
      </c>
      <c r="DN60" s="43" t="str">
        <f t="shared" si="39"/>
        <v>Ja</v>
      </c>
      <c r="DO60" s="43" t="str">
        <f t="shared" si="39"/>
        <v>Ja</v>
      </c>
      <c r="DP60" s="43" t="str">
        <f t="shared" si="39"/>
        <v>Optie</v>
      </c>
      <c r="DQ60" s="43" t="str">
        <f t="shared" si="39"/>
        <v>Optie</v>
      </c>
      <c r="DR60" s="43" t="str">
        <f t="shared" si="39"/>
        <v>Optie</v>
      </c>
      <c r="DS60" s="43" t="str">
        <f t="shared" si="39"/>
        <v>Optie</v>
      </c>
      <c r="DT60" s="43" t="str">
        <f t="shared" si="39"/>
        <v>Nee</v>
      </c>
      <c r="DU60" s="43" t="str">
        <f t="shared" si="40"/>
        <v>Optie</v>
      </c>
      <c r="DV60" s="43" t="str">
        <f t="shared" si="40"/>
        <v>Ja</v>
      </c>
      <c r="DW60" s="43" t="str">
        <f t="shared" si="40"/>
        <v>Ja</v>
      </c>
      <c r="DX60" s="43" t="str">
        <f t="shared" si="40"/>
        <v>Ja</v>
      </c>
      <c r="DY60" s="43" t="str">
        <f t="shared" si="40"/>
        <v>Ja</v>
      </c>
      <c r="DZ60" s="43" t="str">
        <f t="shared" si="40"/>
        <v>Optie</v>
      </c>
      <c r="EA60" s="43" t="str">
        <f t="shared" si="40"/>
        <v>Ja</v>
      </c>
      <c r="EB60" s="43" t="str">
        <f t="shared" si="40"/>
        <v>Ja</v>
      </c>
      <c r="EC60" s="43" t="str">
        <f t="shared" si="40"/>
        <v>Ja</v>
      </c>
      <c r="ED60" s="43" t="str">
        <f t="shared" si="40"/>
        <v>Ja</v>
      </c>
      <c r="EE60" s="43" t="str">
        <f t="shared" si="40"/>
        <v>Ja</v>
      </c>
      <c r="EF60" s="43" t="str">
        <f t="shared" si="40"/>
        <v>Ja</v>
      </c>
      <c r="EG60" s="43" t="str">
        <f t="shared" si="40"/>
        <v>Ja</v>
      </c>
      <c r="EH60" s="43" t="str">
        <f t="shared" si="40"/>
        <v>Ja</v>
      </c>
      <c r="EI60" s="43" t="str">
        <f t="shared" si="40"/>
        <v>Nee</v>
      </c>
    </row>
    <row r="61" spans="1:139" x14ac:dyDescent="0.3">
      <c r="A61" s="45"/>
      <c r="B61" s="47" t="s">
        <v>730</v>
      </c>
      <c r="C61" s="47" t="s">
        <v>502</v>
      </c>
      <c r="D61" s="45" t="s">
        <v>337</v>
      </c>
      <c r="E61" s="45" t="s">
        <v>330</v>
      </c>
      <c r="F61" s="45" t="s">
        <v>433</v>
      </c>
      <c r="G61" s="43" t="s">
        <v>495</v>
      </c>
      <c r="H61" s="43" t="s">
        <v>497</v>
      </c>
      <c r="I61" s="119" t="s">
        <v>496</v>
      </c>
      <c r="J61" s="119" t="s">
        <v>831</v>
      </c>
      <c r="K61" s="119" t="s">
        <v>845</v>
      </c>
      <c r="L61" s="50">
        <v>15</v>
      </c>
      <c r="M61" s="119"/>
      <c r="N61" s="119"/>
      <c r="O61" s="119"/>
      <c r="P61" s="129" t="s">
        <v>507</v>
      </c>
      <c r="Q61" s="43" t="str">
        <f t="shared" si="29"/>
        <v>Ja</v>
      </c>
      <c r="R61" s="43" t="str">
        <f t="shared" si="29"/>
        <v>Ja</v>
      </c>
      <c r="S61" s="43" t="str">
        <f t="shared" si="29"/>
        <v>Optie</v>
      </c>
      <c r="T61" s="43" t="str">
        <f t="shared" si="29"/>
        <v>Ja</v>
      </c>
      <c r="U61" s="43" t="str">
        <f t="shared" si="29"/>
        <v>Ja</v>
      </c>
      <c r="V61" s="43" t="str">
        <f t="shared" si="29"/>
        <v>Ja</v>
      </c>
      <c r="W61" s="43" t="str">
        <f t="shared" si="29"/>
        <v>Nee</v>
      </c>
      <c r="X61" s="43" t="str">
        <f t="shared" si="29"/>
        <v>Ja</v>
      </c>
      <c r="Y61" s="43" t="str">
        <f t="shared" si="29"/>
        <v>Nee</v>
      </c>
      <c r="Z61" s="43" t="str">
        <f t="shared" si="29"/>
        <v>Nee</v>
      </c>
      <c r="AA61" s="43" t="str">
        <f t="shared" si="30"/>
        <v>Optie</v>
      </c>
      <c r="AB61" s="43" t="str">
        <f t="shared" si="30"/>
        <v>Nee</v>
      </c>
      <c r="AC61" s="43" t="str">
        <f t="shared" si="30"/>
        <v>Nvt</v>
      </c>
      <c r="AD61" s="43" t="str">
        <f t="shared" si="30"/>
        <v>Nvt</v>
      </c>
      <c r="AE61" s="43" t="str">
        <f t="shared" si="30"/>
        <v>Nvt</v>
      </c>
      <c r="AF61" s="43" t="str">
        <f t="shared" si="30"/>
        <v>Nvt</v>
      </c>
      <c r="AG61" s="43" t="str">
        <f t="shared" si="30"/>
        <v>Nvt</v>
      </c>
      <c r="AH61" s="43" t="str">
        <f t="shared" si="30"/>
        <v>Ja</v>
      </c>
      <c r="AI61" s="43" t="str">
        <f t="shared" si="30"/>
        <v>Ja</v>
      </c>
      <c r="AJ61" s="43" t="str">
        <f t="shared" si="30"/>
        <v>Nee</v>
      </c>
      <c r="AK61" s="43" t="str">
        <f t="shared" si="31"/>
        <v>Ja</v>
      </c>
      <c r="AL61" s="43" t="str">
        <f t="shared" si="31"/>
        <v>Ja</v>
      </c>
      <c r="AM61" s="43" t="str">
        <f t="shared" si="31"/>
        <v>Optie</v>
      </c>
      <c r="AN61" s="43" t="str">
        <f t="shared" si="31"/>
        <v>Ja</v>
      </c>
      <c r="AO61" s="43" t="str">
        <f t="shared" si="31"/>
        <v>Ja</v>
      </c>
      <c r="AP61" s="43" t="str">
        <f t="shared" si="31"/>
        <v>Nvt</v>
      </c>
      <c r="AQ61" s="43" t="str">
        <f t="shared" si="31"/>
        <v>Nvt</v>
      </c>
      <c r="AR61" s="129" t="s">
        <v>878</v>
      </c>
      <c r="AS61" s="43" t="str">
        <f t="shared" si="32"/>
        <v>Ja</v>
      </c>
      <c r="AT61" s="43" t="str">
        <f t="shared" si="32"/>
        <v>Ja</v>
      </c>
      <c r="AU61" s="43" t="str">
        <f t="shared" si="32"/>
        <v>Optie</v>
      </c>
      <c r="AV61" s="43" t="str">
        <f t="shared" si="32"/>
        <v>Ja</v>
      </c>
      <c r="AW61" s="43" t="str">
        <f t="shared" si="32"/>
        <v>Ja</v>
      </c>
      <c r="AX61" s="43" t="str">
        <f t="shared" si="32"/>
        <v>Ja</v>
      </c>
      <c r="AY61" s="43" t="str">
        <f t="shared" si="32"/>
        <v>Nee</v>
      </c>
      <c r="AZ61" s="43" t="str">
        <f t="shared" si="32"/>
        <v>Ja</v>
      </c>
      <c r="BA61" s="43" t="str">
        <f t="shared" si="32"/>
        <v>Nee</v>
      </c>
      <c r="BB61" s="43" t="str">
        <f t="shared" si="32"/>
        <v>Nee</v>
      </c>
      <c r="BC61" s="43" t="str">
        <f t="shared" si="33"/>
        <v>Ja</v>
      </c>
      <c r="BD61" s="43" t="str">
        <f t="shared" si="33"/>
        <v>Ja</v>
      </c>
      <c r="BE61" s="43" t="str">
        <f t="shared" si="33"/>
        <v>Ja</v>
      </c>
      <c r="BF61" s="43" t="str">
        <f t="shared" si="33"/>
        <v>Ja</v>
      </c>
      <c r="BG61" s="43" t="str">
        <f t="shared" si="33"/>
        <v>Ja</v>
      </c>
      <c r="BH61" s="43" t="str">
        <f t="shared" si="33"/>
        <v>Nee</v>
      </c>
      <c r="BI61" s="43" t="str">
        <f t="shared" si="33"/>
        <v>Ja</v>
      </c>
      <c r="BJ61" s="43" t="str">
        <f t="shared" si="33"/>
        <v>Optie</v>
      </c>
      <c r="BK61" s="43" t="str">
        <f t="shared" si="33"/>
        <v>Ja</v>
      </c>
      <c r="BL61" s="43" t="str">
        <f t="shared" si="33"/>
        <v>Ja</v>
      </c>
      <c r="BM61" s="43" t="str">
        <f t="shared" si="34"/>
        <v>Nee</v>
      </c>
      <c r="BN61" s="43" t="str">
        <f t="shared" si="34"/>
        <v>Ja</v>
      </c>
      <c r="BO61" s="43" t="str">
        <f t="shared" si="34"/>
        <v>Nee</v>
      </c>
      <c r="BP61" s="43" t="str">
        <f t="shared" si="34"/>
        <v>Nvt</v>
      </c>
      <c r="BQ61" s="43" t="str">
        <f t="shared" si="34"/>
        <v>Nvt</v>
      </c>
      <c r="BR61" s="43" t="str">
        <f t="shared" si="34"/>
        <v>Nvt</v>
      </c>
      <c r="BS61" s="43" t="str">
        <f t="shared" si="34"/>
        <v>Nvt</v>
      </c>
      <c r="BT61" s="43" t="str">
        <f t="shared" si="34"/>
        <v>Nvt</v>
      </c>
      <c r="BU61" s="43" t="str">
        <f t="shared" si="34"/>
        <v>Nvt</v>
      </c>
      <c r="BV61" s="43" t="str">
        <f t="shared" si="34"/>
        <v>Nvt</v>
      </c>
      <c r="BW61" s="43" t="str">
        <f t="shared" si="35"/>
        <v>Nvt</v>
      </c>
      <c r="BX61" s="43" t="str">
        <f t="shared" si="35"/>
        <v>Nvt</v>
      </c>
      <c r="BY61" s="43" t="str">
        <f t="shared" si="35"/>
        <v>Nvt</v>
      </c>
      <c r="BZ61" s="43" t="str">
        <f t="shared" si="35"/>
        <v>Nvt</v>
      </c>
      <c r="CA61" s="43" t="str">
        <f t="shared" si="35"/>
        <v>Nvt</v>
      </c>
      <c r="CB61" s="43" t="str">
        <f t="shared" si="35"/>
        <v>Nvt</v>
      </c>
      <c r="CC61" s="43" t="str">
        <f t="shared" si="35"/>
        <v>Nvt</v>
      </c>
      <c r="CD61" s="43" t="str">
        <f t="shared" si="35"/>
        <v>Nvt</v>
      </c>
      <c r="CE61" s="43" t="str">
        <f t="shared" si="35"/>
        <v>Nvt</v>
      </c>
      <c r="CF61" s="43" t="str">
        <f t="shared" si="35"/>
        <v>Nvt</v>
      </c>
      <c r="CG61" s="43" t="str">
        <f t="shared" si="36"/>
        <v>Ja</v>
      </c>
      <c r="CH61" s="43" t="str">
        <f t="shared" si="36"/>
        <v>Ja</v>
      </c>
      <c r="CI61" s="43" t="str">
        <f t="shared" si="36"/>
        <v>Ja</v>
      </c>
      <c r="CJ61" s="43" t="str">
        <f t="shared" si="36"/>
        <v>Nee</v>
      </c>
      <c r="CK61" s="43" t="str">
        <f t="shared" si="36"/>
        <v>Nvt</v>
      </c>
      <c r="CL61" s="43" t="str">
        <f t="shared" si="36"/>
        <v>Nvt</v>
      </c>
      <c r="CM61" s="43" t="str">
        <f t="shared" si="36"/>
        <v>Nvt</v>
      </c>
      <c r="CN61" s="43" t="str">
        <f t="shared" si="36"/>
        <v>Nvt</v>
      </c>
      <c r="CO61" s="43" t="str">
        <f t="shared" si="36"/>
        <v>Nvt</v>
      </c>
      <c r="CP61" s="43" t="str">
        <f t="shared" si="36"/>
        <v>Nee</v>
      </c>
      <c r="CQ61" s="43" t="str">
        <f t="shared" si="37"/>
        <v>Nvt</v>
      </c>
      <c r="CR61" s="43" t="str">
        <f t="shared" si="37"/>
        <v>Nee</v>
      </c>
      <c r="CS61" s="43" t="str">
        <f t="shared" si="37"/>
        <v>Nvt</v>
      </c>
      <c r="CT61" s="43" t="str">
        <f t="shared" si="37"/>
        <v>Nee</v>
      </c>
      <c r="CU61" s="43" t="str">
        <f t="shared" si="37"/>
        <v>Nee</v>
      </c>
      <c r="CV61" s="43" t="str">
        <f t="shared" si="37"/>
        <v>Nvt</v>
      </c>
      <c r="CW61" s="43" t="str">
        <f t="shared" si="37"/>
        <v>Nvt</v>
      </c>
      <c r="CX61" s="43" t="str">
        <f t="shared" si="37"/>
        <v>Nvt</v>
      </c>
      <c r="CY61" s="43" t="str">
        <f t="shared" si="37"/>
        <v>Nvt</v>
      </c>
      <c r="CZ61" s="43" t="str">
        <f t="shared" si="37"/>
        <v>Nee</v>
      </c>
      <c r="DA61" s="43" t="str">
        <f t="shared" si="38"/>
        <v>Nvt</v>
      </c>
      <c r="DB61" s="43" t="str">
        <f t="shared" si="38"/>
        <v>Nvt</v>
      </c>
      <c r="DC61" s="43" t="str">
        <f t="shared" si="38"/>
        <v>Nvt</v>
      </c>
      <c r="DD61" s="43" t="str">
        <f t="shared" si="38"/>
        <v>Nvt</v>
      </c>
      <c r="DE61" s="43" t="str">
        <f t="shared" si="38"/>
        <v>Nvt</v>
      </c>
      <c r="DF61" s="43" t="str">
        <f t="shared" si="38"/>
        <v>Nvt</v>
      </c>
      <c r="DG61" s="43" t="str">
        <f t="shared" si="38"/>
        <v>Nee</v>
      </c>
      <c r="DH61" s="43" t="str">
        <f t="shared" si="38"/>
        <v>Nvt</v>
      </c>
      <c r="DI61" s="43" t="str">
        <f t="shared" si="38"/>
        <v>Nvt</v>
      </c>
      <c r="DJ61" s="43" t="str">
        <f t="shared" si="38"/>
        <v>Nvt</v>
      </c>
      <c r="DK61" s="43" t="str">
        <f t="shared" si="39"/>
        <v>Ja</v>
      </c>
      <c r="DL61" s="43" t="str">
        <f t="shared" si="39"/>
        <v>Ja</v>
      </c>
      <c r="DM61" s="43" t="str">
        <f t="shared" si="39"/>
        <v>Ja</v>
      </c>
      <c r="DN61" s="43" t="str">
        <f t="shared" si="39"/>
        <v>Ja</v>
      </c>
      <c r="DO61" s="43" t="str">
        <f t="shared" si="39"/>
        <v>Ja</v>
      </c>
      <c r="DP61" s="43" t="str">
        <f t="shared" si="39"/>
        <v>Optie</v>
      </c>
      <c r="DQ61" s="43" t="str">
        <f t="shared" si="39"/>
        <v>Optie</v>
      </c>
      <c r="DR61" s="43" t="str">
        <f t="shared" si="39"/>
        <v>Optie</v>
      </c>
      <c r="DS61" s="43" t="str">
        <f t="shared" si="39"/>
        <v>Optie</v>
      </c>
      <c r="DT61" s="43" t="str">
        <f t="shared" si="39"/>
        <v>Nee</v>
      </c>
      <c r="DU61" s="43" t="str">
        <f t="shared" si="40"/>
        <v>Optie</v>
      </c>
      <c r="DV61" s="43" t="str">
        <f t="shared" si="40"/>
        <v>Ja</v>
      </c>
      <c r="DW61" s="43" t="str">
        <f t="shared" si="40"/>
        <v>Ja</v>
      </c>
      <c r="DX61" s="43" t="str">
        <f t="shared" si="40"/>
        <v>Ja</v>
      </c>
      <c r="DY61" s="43" t="str">
        <f t="shared" si="40"/>
        <v>Ja</v>
      </c>
      <c r="DZ61" s="43" t="str">
        <f t="shared" si="40"/>
        <v>Optie</v>
      </c>
      <c r="EA61" s="43" t="str">
        <f t="shared" si="40"/>
        <v>Ja</v>
      </c>
      <c r="EB61" s="43" t="str">
        <f t="shared" si="40"/>
        <v>Ja</v>
      </c>
      <c r="EC61" s="43" t="str">
        <f t="shared" si="40"/>
        <v>Ja</v>
      </c>
      <c r="ED61" s="43" t="str">
        <f t="shared" si="40"/>
        <v>Ja</v>
      </c>
      <c r="EE61" s="43" t="str">
        <f t="shared" si="40"/>
        <v>Ja</v>
      </c>
      <c r="EF61" s="43" t="str">
        <f t="shared" si="40"/>
        <v>Ja</v>
      </c>
      <c r="EG61" s="43" t="str">
        <f t="shared" si="40"/>
        <v>Ja</v>
      </c>
      <c r="EH61" s="43" t="str">
        <f t="shared" si="40"/>
        <v>Ja</v>
      </c>
      <c r="EI61" s="43" t="str">
        <f t="shared" si="40"/>
        <v>Nee</v>
      </c>
    </row>
    <row r="62" spans="1:139" x14ac:dyDescent="0.3">
      <c r="A62" s="45"/>
      <c r="B62" s="47" t="s">
        <v>730</v>
      </c>
      <c r="C62" s="47" t="s">
        <v>502</v>
      </c>
      <c r="D62" s="45" t="s">
        <v>337</v>
      </c>
      <c r="E62" s="45" t="s">
        <v>337</v>
      </c>
      <c r="F62" s="45" t="s">
        <v>433</v>
      </c>
      <c r="G62" s="43" t="s">
        <v>495</v>
      </c>
      <c r="H62" s="43" t="s">
        <v>497</v>
      </c>
      <c r="I62" s="119" t="s">
        <v>496</v>
      </c>
      <c r="J62" s="119" t="s">
        <v>833</v>
      </c>
      <c r="K62" s="119" t="s">
        <v>846</v>
      </c>
      <c r="L62" s="50">
        <v>23</v>
      </c>
      <c r="M62" s="119"/>
      <c r="N62" s="119"/>
      <c r="O62" s="119"/>
      <c r="P62" s="129" t="s">
        <v>507</v>
      </c>
      <c r="Q62" s="43" t="str">
        <f t="shared" si="29"/>
        <v>Ja</v>
      </c>
      <c r="R62" s="43" t="str">
        <f t="shared" si="29"/>
        <v>Ja</v>
      </c>
      <c r="S62" s="43" t="str">
        <f t="shared" si="29"/>
        <v>Optie</v>
      </c>
      <c r="T62" s="43" t="str">
        <f t="shared" si="29"/>
        <v>Ja</v>
      </c>
      <c r="U62" s="43" t="str">
        <f t="shared" si="29"/>
        <v>Ja</v>
      </c>
      <c r="V62" s="43" t="str">
        <f t="shared" si="29"/>
        <v>Ja</v>
      </c>
      <c r="W62" s="43" t="str">
        <f t="shared" si="29"/>
        <v>Nee</v>
      </c>
      <c r="X62" s="43" t="str">
        <f t="shared" si="29"/>
        <v>Ja</v>
      </c>
      <c r="Y62" s="43" t="str">
        <f t="shared" si="29"/>
        <v>Nee</v>
      </c>
      <c r="Z62" s="43" t="str">
        <f t="shared" si="29"/>
        <v>Nee</v>
      </c>
      <c r="AA62" s="43" t="str">
        <f t="shared" si="30"/>
        <v>Optie</v>
      </c>
      <c r="AB62" s="43" t="str">
        <f t="shared" si="30"/>
        <v>Nee</v>
      </c>
      <c r="AC62" s="43" t="str">
        <f t="shared" si="30"/>
        <v>Nvt</v>
      </c>
      <c r="AD62" s="43" t="str">
        <f t="shared" si="30"/>
        <v>Nvt</v>
      </c>
      <c r="AE62" s="43" t="str">
        <f t="shared" si="30"/>
        <v>Nvt</v>
      </c>
      <c r="AF62" s="43" t="str">
        <f t="shared" si="30"/>
        <v>Nvt</v>
      </c>
      <c r="AG62" s="43" t="str">
        <f t="shared" si="30"/>
        <v>Nvt</v>
      </c>
      <c r="AH62" s="43" t="str">
        <f t="shared" si="30"/>
        <v>Ja</v>
      </c>
      <c r="AI62" s="43" t="str">
        <f t="shared" si="30"/>
        <v>Ja</v>
      </c>
      <c r="AJ62" s="43" t="str">
        <f t="shared" si="30"/>
        <v>Nee</v>
      </c>
      <c r="AK62" s="43" t="str">
        <f t="shared" si="31"/>
        <v>Ja</v>
      </c>
      <c r="AL62" s="43" t="str">
        <f t="shared" si="31"/>
        <v>Ja</v>
      </c>
      <c r="AM62" s="43" t="str">
        <f t="shared" si="31"/>
        <v>Optie</v>
      </c>
      <c r="AN62" s="43" t="str">
        <f t="shared" si="31"/>
        <v>Ja</v>
      </c>
      <c r="AO62" s="43" t="str">
        <f t="shared" si="31"/>
        <v>Ja</v>
      </c>
      <c r="AP62" s="43" t="str">
        <f t="shared" si="31"/>
        <v>Nvt</v>
      </c>
      <c r="AQ62" s="43" t="str">
        <f t="shared" si="31"/>
        <v>Nvt</v>
      </c>
      <c r="AR62" s="129" t="s">
        <v>878</v>
      </c>
      <c r="AS62" s="43" t="str">
        <f t="shared" si="32"/>
        <v>Ja</v>
      </c>
      <c r="AT62" s="43" t="str">
        <f t="shared" si="32"/>
        <v>Ja</v>
      </c>
      <c r="AU62" s="43" t="str">
        <f t="shared" si="32"/>
        <v>Optie</v>
      </c>
      <c r="AV62" s="43" t="str">
        <f t="shared" si="32"/>
        <v>Ja</v>
      </c>
      <c r="AW62" s="43" t="str">
        <f t="shared" si="32"/>
        <v>Ja</v>
      </c>
      <c r="AX62" s="43" t="str">
        <f t="shared" si="32"/>
        <v>Ja</v>
      </c>
      <c r="AY62" s="43" t="str">
        <f t="shared" si="32"/>
        <v>Nee</v>
      </c>
      <c r="AZ62" s="43" t="str">
        <f t="shared" si="32"/>
        <v>Ja</v>
      </c>
      <c r="BA62" s="43" t="str">
        <f t="shared" si="32"/>
        <v>Nee</v>
      </c>
      <c r="BB62" s="43" t="str">
        <f t="shared" si="32"/>
        <v>Nee</v>
      </c>
      <c r="BC62" s="43" t="str">
        <f t="shared" si="33"/>
        <v>Ja</v>
      </c>
      <c r="BD62" s="43" t="str">
        <f t="shared" si="33"/>
        <v>Ja</v>
      </c>
      <c r="BE62" s="43" t="str">
        <f t="shared" si="33"/>
        <v>Ja</v>
      </c>
      <c r="BF62" s="43" t="str">
        <f t="shared" si="33"/>
        <v>Ja</v>
      </c>
      <c r="BG62" s="43" t="str">
        <f t="shared" si="33"/>
        <v>Ja</v>
      </c>
      <c r="BH62" s="43" t="str">
        <f t="shared" si="33"/>
        <v>Nee</v>
      </c>
      <c r="BI62" s="43" t="str">
        <f t="shared" si="33"/>
        <v>Ja</v>
      </c>
      <c r="BJ62" s="43" t="str">
        <f t="shared" si="33"/>
        <v>Optie</v>
      </c>
      <c r="BK62" s="43" t="str">
        <f t="shared" si="33"/>
        <v>Ja</v>
      </c>
      <c r="BL62" s="43" t="str">
        <f t="shared" si="33"/>
        <v>Ja</v>
      </c>
      <c r="BM62" s="43" t="str">
        <f t="shared" si="34"/>
        <v>Nee</v>
      </c>
      <c r="BN62" s="43" t="str">
        <f t="shared" si="34"/>
        <v>Ja</v>
      </c>
      <c r="BO62" s="43" t="str">
        <f t="shared" si="34"/>
        <v>Nee</v>
      </c>
      <c r="BP62" s="43" t="str">
        <f t="shared" si="34"/>
        <v>Nvt</v>
      </c>
      <c r="BQ62" s="43" t="str">
        <f t="shared" si="34"/>
        <v>Nvt</v>
      </c>
      <c r="BR62" s="43" t="str">
        <f t="shared" si="34"/>
        <v>Nvt</v>
      </c>
      <c r="BS62" s="43" t="str">
        <f t="shared" si="34"/>
        <v>Nvt</v>
      </c>
      <c r="BT62" s="43" t="str">
        <f t="shared" si="34"/>
        <v>Nvt</v>
      </c>
      <c r="BU62" s="43" t="str">
        <f t="shared" si="34"/>
        <v>Nvt</v>
      </c>
      <c r="BV62" s="43" t="str">
        <f t="shared" si="34"/>
        <v>Nvt</v>
      </c>
      <c r="BW62" s="43" t="str">
        <f t="shared" si="35"/>
        <v>Nvt</v>
      </c>
      <c r="BX62" s="43" t="str">
        <f t="shared" si="35"/>
        <v>Nvt</v>
      </c>
      <c r="BY62" s="43" t="str">
        <f t="shared" si="35"/>
        <v>Nvt</v>
      </c>
      <c r="BZ62" s="43" t="str">
        <f t="shared" si="35"/>
        <v>Nvt</v>
      </c>
      <c r="CA62" s="43" t="str">
        <f t="shared" si="35"/>
        <v>Nvt</v>
      </c>
      <c r="CB62" s="43" t="str">
        <f t="shared" si="35"/>
        <v>Nvt</v>
      </c>
      <c r="CC62" s="43" t="str">
        <f t="shared" si="35"/>
        <v>Nvt</v>
      </c>
      <c r="CD62" s="43" t="str">
        <f t="shared" si="35"/>
        <v>Nvt</v>
      </c>
      <c r="CE62" s="43" t="str">
        <f t="shared" si="35"/>
        <v>Nvt</v>
      </c>
      <c r="CF62" s="43" t="str">
        <f t="shared" si="35"/>
        <v>Nvt</v>
      </c>
      <c r="CG62" s="43" t="str">
        <f t="shared" si="36"/>
        <v>Ja</v>
      </c>
      <c r="CH62" s="43" t="str">
        <f t="shared" si="36"/>
        <v>Ja</v>
      </c>
      <c r="CI62" s="43" t="str">
        <f t="shared" si="36"/>
        <v>Ja</v>
      </c>
      <c r="CJ62" s="43" t="str">
        <f t="shared" si="36"/>
        <v>Nee</v>
      </c>
      <c r="CK62" s="43" t="str">
        <f t="shared" si="36"/>
        <v>Nvt</v>
      </c>
      <c r="CL62" s="43" t="str">
        <f t="shared" si="36"/>
        <v>Nvt</v>
      </c>
      <c r="CM62" s="43" t="str">
        <f t="shared" si="36"/>
        <v>Nvt</v>
      </c>
      <c r="CN62" s="43" t="str">
        <f t="shared" si="36"/>
        <v>Nvt</v>
      </c>
      <c r="CO62" s="43" t="str">
        <f t="shared" si="36"/>
        <v>Nvt</v>
      </c>
      <c r="CP62" s="43" t="str">
        <f t="shared" si="36"/>
        <v>Nee</v>
      </c>
      <c r="CQ62" s="43" t="str">
        <f t="shared" si="37"/>
        <v>Nvt</v>
      </c>
      <c r="CR62" s="43" t="str">
        <f t="shared" si="37"/>
        <v>Nee</v>
      </c>
      <c r="CS62" s="43" t="str">
        <f t="shared" si="37"/>
        <v>Nvt</v>
      </c>
      <c r="CT62" s="43" t="str">
        <f t="shared" si="37"/>
        <v>Nee</v>
      </c>
      <c r="CU62" s="43" t="str">
        <f t="shared" si="37"/>
        <v>Nee</v>
      </c>
      <c r="CV62" s="43" t="str">
        <f t="shared" si="37"/>
        <v>Nvt</v>
      </c>
      <c r="CW62" s="43" t="str">
        <f t="shared" si="37"/>
        <v>Nvt</v>
      </c>
      <c r="CX62" s="43" t="str">
        <f t="shared" si="37"/>
        <v>Nvt</v>
      </c>
      <c r="CY62" s="43" t="str">
        <f t="shared" si="37"/>
        <v>Nvt</v>
      </c>
      <c r="CZ62" s="43" t="str">
        <f t="shared" si="37"/>
        <v>Nee</v>
      </c>
      <c r="DA62" s="43" t="str">
        <f t="shared" si="38"/>
        <v>Nvt</v>
      </c>
      <c r="DB62" s="43" t="str">
        <f t="shared" si="38"/>
        <v>Nvt</v>
      </c>
      <c r="DC62" s="43" t="str">
        <f t="shared" si="38"/>
        <v>Nvt</v>
      </c>
      <c r="DD62" s="43" t="str">
        <f t="shared" si="38"/>
        <v>Nvt</v>
      </c>
      <c r="DE62" s="43" t="str">
        <f t="shared" si="38"/>
        <v>Nvt</v>
      </c>
      <c r="DF62" s="43" t="str">
        <f t="shared" si="38"/>
        <v>Nvt</v>
      </c>
      <c r="DG62" s="43" t="str">
        <f t="shared" si="38"/>
        <v>Nee</v>
      </c>
      <c r="DH62" s="43" t="str">
        <f t="shared" si="38"/>
        <v>Nvt</v>
      </c>
      <c r="DI62" s="43" t="str">
        <f t="shared" si="38"/>
        <v>Nvt</v>
      </c>
      <c r="DJ62" s="43" t="str">
        <f t="shared" si="38"/>
        <v>Nvt</v>
      </c>
      <c r="DK62" s="43" t="str">
        <f t="shared" si="39"/>
        <v>Ja</v>
      </c>
      <c r="DL62" s="43" t="str">
        <f t="shared" si="39"/>
        <v>Ja</v>
      </c>
      <c r="DM62" s="43" t="str">
        <f t="shared" si="39"/>
        <v>Ja</v>
      </c>
      <c r="DN62" s="43" t="str">
        <f t="shared" si="39"/>
        <v>Ja</v>
      </c>
      <c r="DO62" s="43" t="str">
        <f t="shared" si="39"/>
        <v>Ja</v>
      </c>
      <c r="DP62" s="43" t="str">
        <f t="shared" si="39"/>
        <v>Optie</v>
      </c>
      <c r="DQ62" s="43" t="str">
        <f t="shared" si="39"/>
        <v>Optie</v>
      </c>
      <c r="DR62" s="43" t="str">
        <f t="shared" si="39"/>
        <v>Nee</v>
      </c>
      <c r="DS62" s="43" t="str">
        <f t="shared" si="39"/>
        <v>Optie</v>
      </c>
      <c r="DT62" s="43" t="str">
        <f t="shared" si="39"/>
        <v>Nee</v>
      </c>
      <c r="DU62" s="43" t="str">
        <f t="shared" si="40"/>
        <v>Nee</v>
      </c>
      <c r="DV62" s="43" t="str">
        <f t="shared" si="40"/>
        <v>Nvt</v>
      </c>
      <c r="DW62" s="43" t="str">
        <f t="shared" si="40"/>
        <v>Nvt</v>
      </c>
      <c r="DX62" s="43" t="str">
        <f t="shared" si="40"/>
        <v>Nvt</v>
      </c>
      <c r="DY62" s="43" t="str">
        <f t="shared" si="40"/>
        <v>Nvt</v>
      </c>
      <c r="DZ62" s="43" t="str">
        <f t="shared" si="40"/>
        <v>Nvt</v>
      </c>
      <c r="EA62" s="43" t="str">
        <f t="shared" si="40"/>
        <v>Nvt</v>
      </c>
      <c r="EB62" s="43" t="str">
        <f t="shared" si="40"/>
        <v>Ja</v>
      </c>
      <c r="EC62" s="43" t="str">
        <f t="shared" si="40"/>
        <v>Ja</v>
      </c>
      <c r="ED62" s="43" t="str">
        <f t="shared" si="40"/>
        <v>Ja</v>
      </c>
      <c r="EE62" s="43" t="str">
        <f t="shared" si="40"/>
        <v>Ja</v>
      </c>
      <c r="EF62" s="43" t="str">
        <f t="shared" si="40"/>
        <v>Ja</v>
      </c>
      <c r="EG62" s="43" t="str">
        <f t="shared" si="40"/>
        <v>Ja</v>
      </c>
      <c r="EH62" s="43" t="str">
        <f t="shared" si="40"/>
        <v>Ja</v>
      </c>
      <c r="EI62" s="43" t="str">
        <f t="shared" si="40"/>
        <v>Nee</v>
      </c>
    </row>
    <row r="63" spans="1:139" x14ac:dyDescent="0.3">
      <c r="A63" s="45"/>
      <c r="B63" s="47" t="s">
        <v>729</v>
      </c>
      <c r="C63" s="47" t="s">
        <v>502</v>
      </c>
      <c r="D63" s="45" t="s">
        <v>335</v>
      </c>
      <c r="E63" s="45" t="s">
        <v>329</v>
      </c>
      <c r="F63" s="45" t="s">
        <v>337</v>
      </c>
      <c r="G63" s="43" t="s">
        <v>495</v>
      </c>
      <c r="H63" s="43" t="s">
        <v>497</v>
      </c>
      <c r="I63" s="119" t="s">
        <v>496</v>
      </c>
      <c r="J63" s="119" t="s">
        <v>830</v>
      </c>
      <c r="K63" s="119" t="s">
        <v>849</v>
      </c>
      <c r="L63" s="50">
        <v>12</v>
      </c>
      <c r="M63" s="119"/>
      <c r="N63" s="119"/>
      <c r="O63" s="119"/>
      <c r="P63" s="129" t="s">
        <v>507</v>
      </c>
      <c r="Q63" s="43" t="str">
        <f t="shared" si="29"/>
        <v>Ja</v>
      </c>
      <c r="R63" s="43" t="str">
        <f t="shared" si="29"/>
        <v>Ja</v>
      </c>
      <c r="S63" s="43" t="str">
        <f t="shared" si="29"/>
        <v>Optie</v>
      </c>
      <c r="T63" s="43" t="str">
        <f t="shared" si="29"/>
        <v>Ja</v>
      </c>
      <c r="U63" s="43" t="str">
        <f t="shared" si="29"/>
        <v>Ja</v>
      </c>
      <c r="V63" s="43" t="str">
        <f t="shared" si="29"/>
        <v>Ja</v>
      </c>
      <c r="W63" s="43" t="str">
        <f t="shared" si="29"/>
        <v>Nee</v>
      </c>
      <c r="X63" s="43" t="str">
        <f t="shared" si="29"/>
        <v>Ja</v>
      </c>
      <c r="Y63" s="43" t="str">
        <f t="shared" si="29"/>
        <v>Nee</v>
      </c>
      <c r="Z63" s="43" t="str">
        <f t="shared" si="29"/>
        <v>Nee</v>
      </c>
      <c r="AA63" s="43" t="str">
        <f t="shared" si="30"/>
        <v>Optie</v>
      </c>
      <c r="AB63" s="43" t="str">
        <f t="shared" si="30"/>
        <v>Nee</v>
      </c>
      <c r="AC63" s="43" t="str">
        <f t="shared" si="30"/>
        <v>Nvt</v>
      </c>
      <c r="AD63" s="43" t="str">
        <f t="shared" si="30"/>
        <v>Nvt</v>
      </c>
      <c r="AE63" s="43" t="str">
        <f t="shared" si="30"/>
        <v>Nvt</v>
      </c>
      <c r="AF63" s="43" t="str">
        <f t="shared" si="30"/>
        <v>Nvt</v>
      </c>
      <c r="AG63" s="43" t="str">
        <f t="shared" si="30"/>
        <v>Nvt</v>
      </c>
      <c r="AH63" s="43" t="str">
        <f t="shared" si="30"/>
        <v>Ja</v>
      </c>
      <c r="AI63" s="43" t="str">
        <f t="shared" si="30"/>
        <v>Ja</v>
      </c>
      <c r="AJ63" s="43" t="str">
        <f t="shared" si="30"/>
        <v>Nee</v>
      </c>
      <c r="AK63" s="43" t="str">
        <f t="shared" si="31"/>
        <v>Ja</v>
      </c>
      <c r="AL63" s="43" t="str">
        <f t="shared" si="31"/>
        <v>Ja</v>
      </c>
      <c r="AM63" s="43" t="str">
        <f t="shared" si="31"/>
        <v>Optie</v>
      </c>
      <c r="AN63" s="43" t="str">
        <f t="shared" si="31"/>
        <v>Ja</v>
      </c>
      <c r="AO63" s="43" t="str">
        <f t="shared" si="31"/>
        <v>Ja</v>
      </c>
      <c r="AP63" s="43" t="str">
        <f t="shared" si="31"/>
        <v>Nvt</v>
      </c>
      <c r="AQ63" s="43" t="str">
        <f t="shared" si="31"/>
        <v>Nvt</v>
      </c>
      <c r="AR63" s="129" t="s">
        <v>878</v>
      </c>
      <c r="AS63" s="43" t="str">
        <f t="shared" si="32"/>
        <v>Ja</v>
      </c>
      <c r="AT63" s="43" t="str">
        <f t="shared" si="32"/>
        <v>Ja</v>
      </c>
      <c r="AU63" s="43" t="str">
        <f t="shared" si="32"/>
        <v>Optie</v>
      </c>
      <c r="AV63" s="43" t="str">
        <f t="shared" si="32"/>
        <v>Ja</v>
      </c>
      <c r="AW63" s="43" t="str">
        <f t="shared" si="32"/>
        <v>Ja</v>
      </c>
      <c r="AX63" s="43" t="str">
        <f t="shared" si="32"/>
        <v>Ja</v>
      </c>
      <c r="AY63" s="43" t="str">
        <f t="shared" si="32"/>
        <v>Nee</v>
      </c>
      <c r="AZ63" s="43" t="str">
        <f t="shared" si="32"/>
        <v>Ja</v>
      </c>
      <c r="BA63" s="43" t="str">
        <f t="shared" si="32"/>
        <v>Nee</v>
      </c>
      <c r="BB63" s="43" t="str">
        <f t="shared" si="32"/>
        <v>Nee</v>
      </c>
      <c r="BC63" s="43" t="str">
        <f t="shared" si="33"/>
        <v>Ja</v>
      </c>
      <c r="BD63" s="43" t="str">
        <f t="shared" si="33"/>
        <v>Ja</v>
      </c>
      <c r="BE63" s="43" t="str">
        <f t="shared" si="33"/>
        <v>Ja</v>
      </c>
      <c r="BF63" s="43" t="str">
        <f t="shared" si="33"/>
        <v>Ja</v>
      </c>
      <c r="BG63" s="43" t="str">
        <f t="shared" si="33"/>
        <v>Ja</v>
      </c>
      <c r="BH63" s="43" t="str">
        <f t="shared" si="33"/>
        <v>Ja</v>
      </c>
      <c r="BI63" s="43" t="str">
        <f t="shared" si="33"/>
        <v>Ja</v>
      </c>
      <c r="BJ63" s="43" t="str">
        <f t="shared" si="33"/>
        <v>Optie</v>
      </c>
      <c r="BK63" s="43" t="str">
        <f t="shared" si="33"/>
        <v>Ja</v>
      </c>
      <c r="BL63" s="43" t="str">
        <f t="shared" si="33"/>
        <v>Ja</v>
      </c>
      <c r="BM63" s="43" t="str">
        <f t="shared" si="34"/>
        <v>Nee</v>
      </c>
      <c r="BN63" s="43" t="str">
        <f t="shared" si="34"/>
        <v>Ja</v>
      </c>
      <c r="BO63" s="43" t="str">
        <f t="shared" si="34"/>
        <v>Nee</v>
      </c>
      <c r="BP63" s="43" t="str">
        <f t="shared" si="34"/>
        <v>Nvt</v>
      </c>
      <c r="BQ63" s="43" t="str">
        <f t="shared" si="34"/>
        <v>Nvt</v>
      </c>
      <c r="BR63" s="43" t="str">
        <f t="shared" si="34"/>
        <v>Nvt</v>
      </c>
      <c r="BS63" s="43" t="str">
        <f t="shared" si="34"/>
        <v>Nvt</v>
      </c>
      <c r="BT63" s="43" t="str">
        <f t="shared" si="34"/>
        <v>Nvt</v>
      </c>
      <c r="BU63" s="43" t="str">
        <f t="shared" si="34"/>
        <v>Nvt</v>
      </c>
      <c r="BV63" s="43" t="str">
        <f t="shared" si="34"/>
        <v>Nvt</v>
      </c>
      <c r="BW63" s="43" t="str">
        <f t="shared" si="35"/>
        <v>Nvt</v>
      </c>
      <c r="BX63" s="43" t="str">
        <f t="shared" si="35"/>
        <v>Nvt</v>
      </c>
      <c r="BY63" s="43" t="str">
        <f t="shared" si="35"/>
        <v>Nvt</v>
      </c>
      <c r="BZ63" s="43" t="str">
        <f t="shared" si="35"/>
        <v>Nvt</v>
      </c>
      <c r="CA63" s="43" t="str">
        <f t="shared" si="35"/>
        <v>Nvt</v>
      </c>
      <c r="CB63" s="43" t="str">
        <f t="shared" si="35"/>
        <v>Nvt</v>
      </c>
      <c r="CC63" s="43" t="str">
        <f t="shared" si="35"/>
        <v>Nvt</v>
      </c>
      <c r="CD63" s="43" t="str">
        <f t="shared" si="35"/>
        <v>Nvt</v>
      </c>
      <c r="CE63" s="43" t="str">
        <f t="shared" si="35"/>
        <v>Nvt</v>
      </c>
      <c r="CF63" s="43" t="str">
        <f t="shared" si="35"/>
        <v>Nvt</v>
      </c>
      <c r="CG63" s="43" t="str">
        <f t="shared" si="36"/>
        <v>Ja</v>
      </c>
      <c r="CH63" s="43" t="str">
        <f t="shared" si="36"/>
        <v>Ja</v>
      </c>
      <c r="CI63" s="43" t="str">
        <f t="shared" si="36"/>
        <v>Ja</v>
      </c>
      <c r="CJ63" s="43" t="str">
        <f t="shared" si="36"/>
        <v>Optie</v>
      </c>
      <c r="CK63" s="43" t="str">
        <f t="shared" si="36"/>
        <v>Ja</v>
      </c>
      <c r="CL63" s="43" t="str">
        <f t="shared" si="36"/>
        <v>Ja</v>
      </c>
      <c r="CM63" s="43" t="str">
        <f t="shared" si="36"/>
        <v>Ja</v>
      </c>
      <c r="CN63" s="43" t="str">
        <f t="shared" si="36"/>
        <v>Ja</v>
      </c>
      <c r="CO63" s="43" t="str">
        <f t="shared" si="36"/>
        <v>Ja</v>
      </c>
      <c r="CP63" s="43" t="str">
        <f t="shared" si="36"/>
        <v>Optie</v>
      </c>
      <c r="CQ63" s="43" t="str">
        <f t="shared" si="37"/>
        <v>Ja</v>
      </c>
      <c r="CR63" s="43" t="str">
        <f t="shared" si="37"/>
        <v>Ja</v>
      </c>
      <c r="CS63" s="43" t="str">
        <f t="shared" si="37"/>
        <v>Ja</v>
      </c>
      <c r="CT63" s="43" t="str">
        <f t="shared" si="37"/>
        <v>Optie</v>
      </c>
      <c r="CU63" s="43" t="str">
        <f t="shared" si="37"/>
        <v>Nee</v>
      </c>
      <c r="CV63" s="43" t="str">
        <f t="shared" si="37"/>
        <v>Nvt</v>
      </c>
      <c r="CW63" s="43" t="str">
        <f t="shared" si="37"/>
        <v>Nvt</v>
      </c>
      <c r="CX63" s="43" t="str">
        <f t="shared" si="37"/>
        <v>Nvt</v>
      </c>
      <c r="CY63" s="43" t="str">
        <f t="shared" si="37"/>
        <v>Nvt</v>
      </c>
      <c r="CZ63" s="43" t="str">
        <f t="shared" si="37"/>
        <v>Ja</v>
      </c>
      <c r="DA63" s="43" t="str">
        <f t="shared" si="38"/>
        <v>Ja</v>
      </c>
      <c r="DB63" s="43" t="str">
        <f t="shared" si="38"/>
        <v>Ja</v>
      </c>
      <c r="DC63" s="43" t="str">
        <f t="shared" si="38"/>
        <v>Optie</v>
      </c>
      <c r="DD63" s="43" t="str">
        <f t="shared" si="38"/>
        <v>Ja</v>
      </c>
      <c r="DE63" s="43" t="str">
        <f t="shared" si="38"/>
        <v>Ja</v>
      </c>
      <c r="DF63" s="43" t="str">
        <f t="shared" si="38"/>
        <v>Ja</v>
      </c>
      <c r="DG63" s="43" t="str">
        <f t="shared" si="38"/>
        <v>Optie</v>
      </c>
      <c r="DH63" s="43" t="str">
        <f t="shared" si="38"/>
        <v>Ja</v>
      </c>
      <c r="DI63" s="43" t="str">
        <f t="shared" si="38"/>
        <v>Ja</v>
      </c>
      <c r="DJ63" s="43" t="str">
        <f t="shared" si="38"/>
        <v>Optie</v>
      </c>
      <c r="DK63" s="43" t="str">
        <f t="shared" si="39"/>
        <v>Ja</v>
      </c>
      <c r="DL63" s="43" t="str">
        <f t="shared" si="39"/>
        <v>Ja</v>
      </c>
      <c r="DM63" s="43" t="str">
        <f t="shared" si="39"/>
        <v>Ja</v>
      </c>
      <c r="DN63" s="43" t="str">
        <f t="shared" si="39"/>
        <v>Ja</v>
      </c>
      <c r="DO63" s="43" t="str">
        <f t="shared" si="39"/>
        <v>Ja</v>
      </c>
      <c r="DP63" s="43" t="str">
        <f t="shared" si="39"/>
        <v>Optie</v>
      </c>
      <c r="DQ63" s="43" t="str">
        <f t="shared" si="39"/>
        <v>Optie</v>
      </c>
      <c r="DR63" s="43" t="str">
        <f t="shared" si="39"/>
        <v>Optie</v>
      </c>
      <c r="DS63" s="43" t="str">
        <f t="shared" si="39"/>
        <v>Optie</v>
      </c>
      <c r="DT63" s="43" t="str">
        <f t="shared" si="39"/>
        <v>Nee</v>
      </c>
      <c r="DU63" s="43" t="str">
        <f t="shared" si="40"/>
        <v>Optie</v>
      </c>
      <c r="DV63" s="43" t="str">
        <f t="shared" si="40"/>
        <v>Ja</v>
      </c>
      <c r="DW63" s="43" t="str">
        <f t="shared" si="40"/>
        <v>Ja</v>
      </c>
      <c r="DX63" s="43" t="str">
        <f t="shared" si="40"/>
        <v>Ja</v>
      </c>
      <c r="DY63" s="43" t="str">
        <f t="shared" si="40"/>
        <v>Ja</v>
      </c>
      <c r="DZ63" s="43" t="str">
        <f t="shared" si="40"/>
        <v>Optie</v>
      </c>
      <c r="EA63" s="43" t="str">
        <f t="shared" si="40"/>
        <v>Ja</v>
      </c>
      <c r="EB63" s="43" t="str">
        <f t="shared" si="40"/>
        <v>Ja</v>
      </c>
      <c r="EC63" s="43" t="str">
        <f t="shared" si="40"/>
        <v>Ja</v>
      </c>
      <c r="ED63" s="43" t="str">
        <f t="shared" si="40"/>
        <v>Ja</v>
      </c>
      <c r="EE63" s="43" t="str">
        <f t="shared" si="40"/>
        <v>Ja</v>
      </c>
      <c r="EF63" s="43" t="str">
        <f t="shared" si="40"/>
        <v>Ja</v>
      </c>
      <c r="EG63" s="43" t="str">
        <f t="shared" si="40"/>
        <v>Ja</v>
      </c>
      <c r="EH63" s="43" t="str">
        <f t="shared" si="40"/>
        <v>Ja</v>
      </c>
      <c r="EI63" s="43" t="str">
        <f t="shared" si="40"/>
        <v>Nee</v>
      </c>
    </row>
    <row r="64" spans="1:139" x14ac:dyDescent="0.3">
      <c r="A64" s="45"/>
      <c r="B64" s="47" t="s">
        <v>729</v>
      </c>
      <c r="C64" s="47" t="s">
        <v>502</v>
      </c>
      <c r="D64" s="45" t="s">
        <v>335</v>
      </c>
      <c r="E64" s="45" t="s">
        <v>330</v>
      </c>
      <c r="F64" s="45" t="s">
        <v>337</v>
      </c>
      <c r="G64" s="43" t="s">
        <v>495</v>
      </c>
      <c r="H64" s="43" t="s">
        <v>497</v>
      </c>
      <c r="I64" s="119" t="s">
        <v>496</v>
      </c>
      <c r="J64" s="119" t="s">
        <v>832</v>
      </c>
      <c r="K64" s="119" t="s">
        <v>850</v>
      </c>
      <c r="L64" s="50">
        <v>20</v>
      </c>
      <c r="M64" s="119"/>
      <c r="N64" s="119"/>
      <c r="O64" s="119"/>
      <c r="P64" s="129" t="s">
        <v>507</v>
      </c>
      <c r="Q64" s="43" t="str">
        <f t="shared" ref="Q64:Z73" si="41">IF((VLOOKUP($F64,$O$11:$AQ$16,Q$10,FALSE))="Ja","Ja",IF((VLOOKUP($E64,$O$17:$AQ$23,Q$10,FALSE))="Ja","Ja",IF((VLOOKUP($F64,$O$11:$AQ$16,Q$10,FALSE))="Optie","Optie",IF((VLOOKUP($E64,$O$17:$AQ$23,Q$10,FALSE))="Optie","Optie",IF((VLOOKUP($F64,$O$11:$AQ$16,Q$10,FALSE))="Nee","Nee",IF((VLOOKUP($E64,$O$17:$AQ$23,Q$10,FALSE))= "Nee","Nee",IF((VLOOKUP($F64,$O$11:$AQ$16,Q$10,FALSE))="Nvt","Nvt",IF((VLOOKUP($E64,$O$17:$AQ$23,Q$10,FALSE))="Nvt","Nvt","Fout"))))))))</f>
        <v>Ja</v>
      </c>
      <c r="R64" s="43" t="str">
        <f t="shared" si="41"/>
        <v>Ja</v>
      </c>
      <c r="S64" s="43" t="str">
        <f t="shared" si="41"/>
        <v>Optie</v>
      </c>
      <c r="T64" s="43" t="str">
        <f t="shared" si="41"/>
        <v>Ja</v>
      </c>
      <c r="U64" s="43" t="str">
        <f t="shared" si="41"/>
        <v>Ja</v>
      </c>
      <c r="V64" s="43" t="str">
        <f t="shared" si="41"/>
        <v>Ja</v>
      </c>
      <c r="W64" s="43" t="str">
        <f t="shared" si="41"/>
        <v>Nee</v>
      </c>
      <c r="X64" s="43" t="str">
        <f t="shared" si="41"/>
        <v>Ja</v>
      </c>
      <c r="Y64" s="43" t="str">
        <f t="shared" si="41"/>
        <v>Nee</v>
      </c>
      <c r="Z64" s="43" t="str">
        <f t="shared" si="41"/>
        <v>Nee</v>
      </c>
      <c r="AA64" s="43" t="str">
        <f t="shared" ref="AA64:AJ73" si="42">IF((VLOOKUP($F64,$O$11:$AQ$16,AA$10,FALSE))="Ja","Ja",IF((VLOOKUP($E64,$O$17:$AQ$23,AA$10,FALSE))="Ja","Ja",IF((VLOOKUP($F64,$O$11:$AQ$16,AA$10,FALSE))="Optie","Optie",IF((VLOOKUP($E64,$O$17:$AQ$23,AA$10,FALSE))="Optie","Optie",IF((VLOOKUP($F64,$O$11:$AQ$16,AA$10,FALSE))="Nee","Nee",IF((VLOOKUP($E64,$O$17:$AQ$23,AA$10,FALSE))= "Nee","Nee",IF((VLOOKUP($F64,$O$11:$AQ$16,AA$10,FALSE))="Nvt","Nvt",IF((VLOOKUP($E64,$O$17:$AQ$23,AA$10,FALSE))="Nvt","Nvt","Fout"))))))))</f>
        <v>Optie</v>
      </c>
      <c r="AB64" s="43" t="str">
        <f t="shared" si="42"/>
        <v>Nee</v>
      </c>
      <c r="AC64" s="43" t="str">
        <f t="shared" si="42"/>
        <v>Nvt</v>
      </c>
      <c r="AD64" s="43" t="str">
        <f t="shared" si="42"/>
        <v>Nvt</v>
      </c>
      <c r="AE64" s="43" t="str">
        <f t="shared" si="42"/>
        <v>Nvt</v>
      </c>
      <c r="AF64" s="43" t="str">
        <f t="shared" si="42"/>
        <v>Nvt</v>
      </c>
      <c r="AG64" s="43" t="str">
        <f t="shared" si="42"/>
        <v>Nvt</v>
      </c>
      <c r="AH64" s="43" t="str">
        <f t="shared" si="42"/>
        <v>Ja</v>
      </c>
      <c r="AI64" s="43" t="str">
        <f t="shared" si="42"/>
        <v>Ja</v>
      </c>
      <c r="AJ64" s="43" t="str">
        <f t="shared" si="42"/>
        <v>Nee</v>
      </c>
      <c r="AK64" s="43" t="str">
        <f t="shared" ref="AK64:AQ73" si="43">IF((VLOOKUP($F64,$O$11:$AQ$16,AK$10,FALSE))="Ja","Ja",IF((VLOOKUP($E64,$O$17:$AQ$23,AK$10,FALSE))="Ja","Ja",IF((VLOOKUP($F64,$O$11:$AQ$16,AK$10,FALSE))="Optie","Optie",IF((VLOOKUP($E64,$O$17:$AQ$23,AK$10,FALSE))="Optie","Optie",IF((VLOOKUP($F64,$O$11:$AQ$16,AK$10,FALSE))="Nee","Nee",IF((VLOOKUP($E64,$O$17:$AQ$23,AK$10,FALSE))= "Nee","Nee",IF((VLOOKUP($F64,$O$11:$AQ$16,AK$10,FALSE))="Nvt","Nvt",IF((VLOOKUP($E64,$O$17:$AQ$23,AK$10,FALSE))="Nvt","Nvt","Fout"))))))))</f>
        <v>Ja</v>
      </c>
      <c r="AL64" s="43" t="str">
        <f t="shared" si="43"/>
        <v>Ja</v>
      </c>
      <c r="AM64" s="43" t="str">
        <f t="shared" si="43"/>
        <v>Optie</v>
      </c>
      <c r="AN64" s="43" t="str">
        <f t="shared" si="43"/>
        <v>Ja</v>
      </c>
      <c r="AO64" s="43" t="str">
        <f t="shared" si="43"/>
        <v>Ja</v>
      </c>
      <c r="AP64" s="43" t="str">
        <f t="shared" si="43"/>
        <v>Nvt</v>
      </c>
      <c r="AQ64" s="43" t="str">
        <f t="shared" si="43"/>
        <v>Nvt</v>
      </c>
      <c r="AR64" s="129" t="s">
        <v>878</v>
      </c>
      <c r="AS64" s="43" t="str">
        <f t="shared" ref="AS64:BB73" si="44">IF((VLOOKUP($D64,$O$24:$EI$33,AS$10,FALSE))="Ja","Ja",IF((VLOOKUP($E64,$O$17:$EI$23,AS$10,FALSE))="Ja","Ja",IF((VLOOKUP($D64,$O$24:$EI$33,AS$10,FALSE))="Optie","Optie",IF((VLOOKUP($E64,$O$17:$EI$23,AS$10,FALSE))="Optie","Optie",IF((VLOOKUP($D64,$O$24:$EI$33,AS$10,FALSE))="Nee","Nee",IF((VLOOKUP($E64,$O$17:$EI$23,AS$10,FALSE))= "Nee","Nee",IF((VLOOKUP($D64,$O$24:$EI$33,AS$10,FALSE))="Nvt","Nvt",IF((VLOOKUP($E64,$O$17:$EI$23,AS$10,FALSE))="Nvt","Nvt","Fout"))))))))</f>
        <v>Ja</v>
      </c>
      <c r="AT64" s="43" t="str">
        <f t="shared" si="44"/>
        <v>Ja</v>
      </c>
      <c r="AU64" s="43" t="str">
        <f t="shared" si="44"/>
        <v>Optie</v>
      </c>
      <c r="AV64" s="43" t="str">
        <f t="shared" si="44"/>
        <v>Ja</v>
      </c>
      <c r="AW64" s="43" t="str">
        <f t="shared" si="44"/>
        <v>Ja</v>
      </c>
      <c r="AX64" s="43" t="str">
        <f t="shared" si="44"/>
        <v>Ja</v>
      </c>
      <c r="AY64" s="43" t="str">
        <f t="shared" si="44"/>
        <v>Nee</v>
      </c>
      <c r="AZ64" s="43" t="str">
        <f t="shared" si="44"/>
        <v>Ja</v>
      </c>
      <c r="BA64" s="43" t="str">
        <f t="shared" si="44"/>
        <v>Nee</v>
      </c>
      <c r="BB64" s="43" t="str">
        <f t="shared" si="44"/>
        <v>Nee</v>
      </c>
      <c r="BC64" s="43" t="str">
        <f t="shared" ref="BC64:BL73" si="45">IF((VLOOKUP($D64,$O$24:$EI$33,BC$10,FALSE))="Ja","Ja",IF((VLOOKUP($E64,$O$17:$EI$23,BC$10,FALSE))="Ja","Ja",IF((VLOOKUP($D64,$O$24:$EI$33,BC$10,FALSE))="Optie","Optie",IF((VLOOKUP($E64,$O$17:$EI$23,BC$10,FALSE))="Optie","Optie",IF((VLOOKUP($D64,$O$24:$EI$33,BC$10,FALSE))="Nee","Nee",IF((VLOOKUP($E64,$O$17:$EI$23,BC$10,FALSE))= "Nee","Nee",IF((VLOOKUP($D64,$O$24:$EI$33,BC$10,FALSE))="Nvt","Nvt",IF((VLOOKUP($E64,$O$17:$EI$23,BC$10,FALSE))="Nvt","Nvt","Fout"))))))))</f>
        <v>Ja</v>
      </c>
      <c r="BD64" s="43" t="str">
        <f t="shared" si="45"/>
        <v>Ja</v>
      </c>
      <c r="BE64" s="43" t="str">
        <f t="shared" si="45"/>
        <v>Ja</v>
      </c>
      <c r="BF64" s="43" t="str">
        <f t="shared" si="45"/>
        <v>Ja</v>
      </c>
      <c r="BG64" s="43" t="str">
        <f t="shared" si="45"/>
        <v>Ja</v>
      </c>
      <c r="BH64" s="43" t="str">
        <f t="shared" si="45"/>
        <v>Ja</v>
      </c>
      <c r="BI64" s="43" t="str">
        <f t="shared" si="45"/>
        <v>Ja</v>
      </c>
      <c r="BJ64" s="43" t="str">
        <f t="shared" si="45"/>
        <v>Optie</v>
      </c>
      <c r="BK64" s="43" t="str">
        <f t="shared" si="45"/>
        <v>Ja</v>
      </c>
      <c r="BL64" s="43" t="str">
        <f t="shared" si="45"/>
        <v>Ja</v>
      </c>
      <c r="BM64" s="43" t="str">
        <f t="shared" ref="BM64:BV73" si="46">IF((VLOOKUP($D64,$O$24:$EI$33,BM$10,FALSE))="Ja","Ja",IF((VLOOKUP($E64,$O$17:$EI$23,BM$10,FALSE))="Ja","Ja",IF((VLOOKUP($D64,$O$24:$EI$33,BM$10,FALSE))="Optie","Optie",IF((VLOOKUP($E64,$O$17:$EI$23,BM$10,FALSE))="Optie","Optie",IF((VLOOKUP($D64,$O$24:$EI$33,BM$10,FALSE))="Nee","Nee",IF((VLOOKUP($E64,$O$17:$EI$23,BM$10,FALSE))= "Nee","Nee",IF((VLOOKUP($D64,$O$24:$EI$33,BM$10,FALSE))="Nvt","Nvt",IF((VLOOKUP($E64,$O$17:$EI$23,BM$10,FALSE))="Nvt","Nvt","Fout"))))))))</f>
        <v>Nee</v>
      </c>
      <c r="BN64" s="43" t="str">
        <f t="shared" si="46"/>
        <v>Ja</v>
      </c>
      <c r="BO64" s="43" t="str">
        <f t="shared" si="46"/>
        <v>Nee</v>
      </c>
      <c r="BP64" s="43" t="str">
        <f t="shared" si="46"/>
        <v>Nvt</v>
      </c>
      <c r="BQ64" s="43" t="str">
        <f t="shared" si="46"/>
        <v>Nvt</v>
      </c>
      <c r="BR64" s="43" t="str">
        <f t="shared" si="46"/>
        <v>Nvt</v>
      </c>
      <c r="BS64" s="43" t="str">
        <f t="shared" si="46"/>
        <v>Nvt</v>
      </c>
      <c r="BT64" s="43" t="str">
        <f t="shared" si="46"/>
        <v>Nvt</v>
      </c>
      <c r="BU64" s="43" t="str">
        <f t="shared" si="46"/>
        <v>Nvt</v>
      </c>
      <c r="BV64" s="43" t="str">
        <f t="shared" si="46"/>
        <v>Nvt</v>
      </c>
      <c r="BW64" s="43" t="str">
        <f t="shared" ref="BW64:CF73" si="47">IF((VLOOKUP($D64,$O$24:$EI$33,BW$10,FALSE))="Ja","Ja",IF((VLOOKUP($E64,$O$17:$EI$23,BW$10,FALSE))="Ja","Ja",IF((VLOOKUP($D64,$O$24:$EI$33,BW$10,FALSE))="Optie","Optie",IF((VLOOKUP($E64,$O$17:$EI$23,BW$10,FALSE))="Optie","Optie",IF((VLOOKUP($D64,$O$24:$EI$33,BW$10,FALSE))="Nee","Nee",IF((VLOOKUP($E64,$O$17:$EI$23,BW$10,FALSE))= "Nee","Nee",IF((VLOOKUP($D64,$O$24:$EI$33,BW$10,FALSE))="Nvt","Nvt",IF((VLOOKUP($E64,$O$17:$EI$23,BW$10,FALSE))="Nvt","Nvt","Fout"))))))))</f>
        <v>Nvt</v>
      </c>
      <c r="BX64" s="43" t="str">
        <f t="shared" si="47"/>
        <v>Nvt</v>
      </c>
      <c r="BY64" s="43" t="str">
        <f t="shared" si="47"/>
        <v>Nvt</v>
      </c>
      <c r="BZ64" s="43" t="str">
        <f t="shared" si="47"/>
        <v>Nvt</v>
      </c>
      <c r="CA64" s="43" t="str">
        <f t="shared" si="47"/>
        <v>Nvt</v>
      </c>
      <c r="CB64" s="43" t="str">
        <f t="shared" si="47"/>
        <v>Nvt</v>
      </c>
      <c r="CC64" s="43" t="str">
        <f t="shared" si="47"/>
        <v>Nvt</v>
      </c>
      <c r="CD64" s="43" t="str">
        <f t="shared" si="47"/>
        <v>Nvt</v>
      </c>
      <c r="CE64" s="43" t="str">
        <f t="shared" si="47"/>
        <v>Nvt</v>
      </c>
      <c r="CF64" s="43" t="str">
        <f t="shared" si="47"/>
        <v>Nvt</v>
      </c>
      <c r="CG64" s="43" t="str">
        <f t="shared" ref="CG64:CP73" si="48">IF((VLOOKUP($D64,$O$24:$EI$33,CG$10,FALSE))="Ja","Ja",IF((VLOOKUP($E64,$O$17:$EI$23,CG$10,FALSE))="Ja","Ja",IF((VLOOKUP($D64,$O$24:$EI$33,CG$10,FALSE))="Optie","Optie",IF((VLOOKUP($E64,$O$17:$EI$23,CG$10,FALSE))="Optie","Optie",IF((VLOOKUP($D64,$O$24:$EI$33,CG$10,FALSE))="Nee","Nee",IF((VLOOKUP($E64,$O$17:$EI$23,CG$10,FALSE))= "Nee","Nee",IF((VLOOKUP($D64,$O$24:$EI$33,CG$10,FALSE))="Nvt","Nvt",IF((VLOOKUP($E64,$O$17:$EI$23,CG$10,FALSE))="Nvt","Nvt","Fout"))))))))</f>
        <v>Ja</v>
      </c>
      <c r="CH64" s="43" t="str">
        <f t="shared" si="48"/>
        <v>Ja</v>
      </c>
      <c r="CI64" s="43" t="str">
        <f t="shared" si="48"/>
        <v>Ja</v>
      </c>
      <c r="CJ64" s="43" t="str">
        <f t="shared" si="48"/>
        <v>Optie</v>
      </c>
      <c r="CK64" s="43" t="str">
        <f t="shared" si="48"/>
        <v>Ja</v>
      </c>
      <c r="CL64" s="43" t="str">
        <f t="shared" si="48"/>
        <v>Ja</v>
      </c>
      <c r="CM64" s="43" t="str">
        <f t="shared" si="48"/>
        <v>Ja</v>
      </c>
      <c r="CN64" s="43" t="str">
        <f t="shared" si="48"/>
        <v>Ja</v>
      </c>
      <c r="CO64" s="43" t="str">
        <f t="shared" si="48"/>
        <v>Ja</v>
      </c>
      <c r="CP64" s="43" t="str">
        <f t="shared" si="48"/>
        <v>Optie</v>
      </c>
      <c r="CQ64" s="43" t="str">
        <f t="shared" ref="CQ64:CZ73" si="49">IF((VLOOKUP($D64,$O$24:$EI$33,CQ$10,FALSE))="Ja","Ja",IF((VLOOKUP($E64,$O$17:$EI$23,CQ$10,FALSE))="Ja","Ja",IF((VLOOKUP($D64,$O$24:$EI$33,CQ$10,FALSE))="Optie","Optie",IF((VLOOKUP($E64,$O$17:$EI$23,CQ$10,FALSE))="Optie","Optie",IF((VLOOKUP($D64,$O$24:$EI$33,CQ$10,FALSE))="Nee","Nee",IF((VLOOKUP($E64,$O$17:$EI$23,CQ$10,FALSE))= "Nee","Nee",IF((VLOOKUP($D64,$O$24:$EI$33,CQ$10,FALSE))="Nvt","Nvt",IF((VLOOKUP($E64,$O$17:$EI$23,CQ$10,FALSE))="Nvt","Nvt","Fout"))))))))</f>
        <v>Ja</v>
      </c>
      <c r="CR64" s="43" t="str">
        <f t="shared" si="49"/>
        <v>Ja</v>
      </c>
      <c r="CS64" s="43" t="str">
        <f t="shared" si="49"/>
        <v>Ja</v>
      </c>
      <c r="CT64" s="43" t="str">
        <f t="shared" si="49"/>
        <v>Optie</v>
      </c>
      <c r="CU64" s="43" t="str">
        <f t="shared" si="49"/>
        <v>Nee</v>
      </c>
      <c r="CV64" s="43" t="str">
        <f t="shared" si="49"/>
        <v>Nvt</v>
      </c>
      <c r="CW64" s="43" t="str">
        <f t="shared" si="49"/>
        <v>Nvt</v>
      </c>
      <c r="CX64" s="43" t="str">
        <f t="shared" si="49"/>
        <v>Nvt</v>
      </c>
      <c r="CY64" s="43" t="str">
        <f t="shared" si="49"/>
        <v>Nvt</v>
      </c>
      <c r="CZ64" s="43" t="str">
        <f t="shared" si="49"/>
        <v>Ja</v>
      </c>
      <c r="DA64" s="43" t="str">
        <f t="shared" ref="DA64:DJ73" si="50">IF((VLOOKUP($D64,$O$24:$EI$33,DA$10,FALSE))="Ja","Ja",IF((VLOOKUP($E64,$O$17:$EI$23,DA$10,FALSE))="Ja","Ja",IF((VLOOKUP($D64,$O$24:$EI$33,DA$10,FALSE))="Optie","Optie",IF((VLOOKUP($E64,$O$17:$EI$23,DA$10,FALSE))="Optie","Optie",IF((VLOOKUP($D64,$O$24:$EI$33,DA$10,FALSE))="Nee","Nee",IF((VLOOKUP($E64,$O$17:$EI$23,DA$10,FALSE))= "Nee","Nee",IF((VLOOKUP($D64,$O$24:$EI$33,DA$10,FALSE))="Nvt","Nvt",IF((VLOOKUP($E64,$O$17:$EI$23,DA$10,FALSE))="Nvt","Nvt","Fout"))))))))</f>
        <v>Ja</v>
      </c>
      <c r="DB64" s="43" t="str">
        <f t="shared" si="50"/>
        <v>Ja</v>
      </c>
      <c r="DC64" s="43" t="str">
        <f t="shared" si="50"/>
        <v>Optie</v>
      </c>
      <c r="DD64" s="43" t="str">
        <f t="shared" si="50"/>
        <v>Ja</v>
      </c>
      <c r="DE64" s="43" t="str">
        <f t="shared" si="50"/>
        <v>Ja</v>
      </c>
      <c r="DF64" s="43" t="str">
        <f t="shared" si="50"/>
        <v>Ja</v>
      </c>
      <c r="DG64" s="43" t="str">
        <f t="shared" si="50"/>
        <v>Optie</v>
      </c>
      <c r="DH64" s="43" t="str">
        <f t="shared" si="50"/>
        <v>Ja</v>
      </c>
      <c r="DI64" s="43" t="str">
        <f t="shared" si="50"/>
        <v>Ja</v>
      </c>
      <c r="DJ64" s="43" t="str">
        <f t="shared" si="50"/>
        <v>Optie</v>
      </c>
      <c r="DK64" s="43" t="str">
        <f t="shared" ref="DK64:DT73" si="51">IF((VLOOKUP($D64,$O$24:$EI$33,DK$10,FALSE))="Ja","Ja",IF((VLOOKUP($E64,$O$17:$EI$23,DK$10,FALSE))="Ja","Ja",IF((VLOOKUP($D64,$O$24:$EI$33,DK$10,FALSE))="Optie","Optie",IF((VLOOKUP($E64,$O$17:$EI$23,DK$10,FALSE))="Optie","Optie",IF((VLOOKUP($D64,$O$24:$EI$33,DK$10,FALSE))="Nee","Nee",IF((VLOOKUP($E64,$O$17:$EI$23,DK$10,FALSE))= "Nee","Nee",IF((VLOOKUP($D64,$O$24:$EI$33,DK$10,FALSE))="Nvt","Nvt",IF((VLOOKUP($E64,$O$17:$EI$23,DK$10,FALSE))="Nvt","Nvt","Fout"))))))))</f>
        <v>Ja</v>
      </c>
      <c r="DL64" s="43" t="str">
        <f t="shared" si="51"/>
        <v>Ja</v>
      </c>
      <c r="DM64" s="43" t="str">
        <f t="shared" si="51"/>
        <v>Ja</v>
      </c>
      <c r="DN64" s="43" t="str">
        <f t="shared" si="51"/>
        <v>Ja</v>
      </c>
      <c r="DO64" s="43" t="str">
        <f t="shared" si="51"/>
        <v>Ja</v>
      </c>
      <c r="DP64" s="43" t="str">
        <f t="shared" si="51"/>
        <v>Optie</v>
      </c>
      <c r="DQ64" s="43" t="str">
        <f t="shared" si="51"/>
        <v>Optie</v>
      </c>
      <c r="DR64" s="43" t="str">
        <f t="shared" si="51"/>
        <v>Optie</v>
      </c>
      <c r="DS64" s="43" t="str">
        <f t="shared" si="51"/>
        <v>Optie</v>
      </c>
      <c r="DT64" s="43" t="str">
        <f t="shared" si="51"/>
        <v>Nee</v>
      </c>
      <c r="DU64" s="43" t="str">
        <f t="shared" ref="DU64:EI73" si="52">IF((VLOOKUP($D64,$O$24:$EI$33,DU$10,FALSE))="Ja","Ja",IF((VLOOKUP($E64,$O$17:$EI$23,DU$10,FALSE))="Ja","Ja",IF((VLOOKUP($D64,$O$24:$EI$33,DU$10,FALSE))="Optie","Optie",IF((VLOOKUP($E64,$O$17:$EI$23,DU$10,FALSE))="Optie","Optie",IF((VLOOKUP($D64,$O$24:$EI$33,DU$10,FALSE))="Nee","Nee",IF((VLOOKUP($E64,$O$17:$EI$23,DU$10,FALSE))= "Nee","Nee",IF((VLOOKUP($D64,$O$24:$EI$33,DU$10,FALSE))="Nvt","Nvt",IF((VLOOKUP($E64,$O$17:$EI$23,DU$10,FALSE))="Nvt","Nvt","Fout"))))))))</f>
        <v>Optie</v>
      </c>
      <c r="DV64" s="43" t="str">
        <f t="shared" si="52"/>
        <v>Ja</v>
      </c>
      <c r="DW64" s="43" t="str">
        <f t="shared" si="52"/>
        <v>Ja</v>
      </c>
      <c r="DX64" s="43" t="str">
        <f t="shared" si="52"/>
        <v>Ja</v>
      </c>
      <c r="DY64" s="43" t="str">
        <f t="shared" si="52"/>
        <v>Ja</v>
      </c>
      <c r="DZ64" s="43" t="str">
        <f t="shared" si="52"/>
        <v>Optie</v>
      </c>
      <c r="EA64" s="43" t="str">
        <f t="shared" si="52"/>
        <v>Ja</v>
      </c>
      <c r="EB64" s="43" t="str">
        <f t="shared" si="52"/>
        <v>Ja</v>
      </c>
      <c r="EC64" s="43" t="str">
        <f t="shared" si="52"/>
        <v>Ja</v>
      </c>
      <c r="ED64" s="43" t="str">
        <f t="shared" si="52"/>
        <v>Ja</v>
      </c>
      <c r="EE64" s="43" t="str">
        <f t="shared" si="52"/>
        <v>Ja</v>
      </c>
      <c r="EF64" s="43" t="str">
        <f t="shared" si="52"/>
        <v>Ja</v>
      </c>
      <c r="EG64" s="43" t="str">
        <f t="shared" si="52"/>
        <v>Ja</v>
      </c>
      <c r="EH64" s="43" t="str">
        <f t="shared" si="52"/>
        <v>Ja</v>
      </c>
      <c r="EI64" s="43" t="str">
        <f t="shared" si="52"/>
        <v>Nee</v>
      </c>
    </row>
    <row r="65" spans="1:139" x14ac:dyDescent="0.3">
      <c r="A65" s="45"/>
      <c r="B65" s="47" t="s">
        <v>729</v>
      </c>
      <c r="C65" s="47" t="s">
        <v>502</v>
      </c>
      <c r="D65" s="45" t="s">
        <v>335</v>
      </c>
      <c r="E65" s="45" t="s">
        <v>337</v>
      </c>
      <c r="F65" s="45" t="s">
        <v>337</v>
      </c>
      <c r="G65" s="43" t="s">
        <v>495</v>
      </c>
      <c r="H65" s="43" t="s">
        <v>497</v>
      </c>
      <c r="I65" s="119" t="s">
        <v>496</v>
      </c>
      <c r="J65" s="119" t="s">
        <v>834</v>
      </c>
      <c r="K65" s="119" t="s">
        <v>851</v>
      </c>
      <c r="L65" s="50">
        <v>28</v>
      </c>
      <c r="M65" s="119"/>
      <c r="N65" s="119"/>
      <c r="O65" s="119"/>
      <c r="P65" s="129" t="s">
        <v>507</v>
      </c>
      <c r="Q65" s="43" t="str">
        <f t="shared" si="41"/>
        <v>Ja</v>
      </c>
      <c r="R65" s="43" t="str">
        <f t="shared" si="41"/>
        <v>Ja</v>
      </c>
      <c r="S65" s="43" t="str">
        <f t="shared" si="41"/>
        <v>Optie</v>
      </c>
      <c r="T65" s="43" t="str">
        <f t="shared" si="41"/>
        <v>Ja</v>
      </c>
      <c r="U65" s="43" t="str">
        <f t="shared" si="41"/>
        <v>Ja</v>
      </c>
      <c r="V65" s="43" t="str">
        <f t="shared" si="41"/>
        <v>Ja</v>
      </c>
      <c r="W65" s="43" t="str">
        <f t="shared" si="41"/>
        <v>Nee</v>
      </c>
      <c r="X65" s="43" t="str">
        <f t="shared" si="41"/>
        <v>Ja</v>
      </c>
      <c r="Y65" s="43" t="str">
        <f t="shared" si="41"/>
        <v>Nee</v>
      </c>
      <c r="Z65" s="43" t="str">
        <f t="shared" si="41"/>
        <v>Nee</v>
      </c>
      <c r="AA65" s="43" t="str">
        <f t="shared" si="42"/>
        <v>Optie</v>
      </c>
      <c r="AB65" s="43" t="str">
        <f t="shared" si="42"/>
        <v>Nee</v>
      </c>
      <c r="AC65" s="43" t="str">
        <f t="shared" si="42"/>
        <v>Nvt</v>
      </c>
      <c r="AD65" s="43" t="str">
        <f t="shared" si="42"/>
        <v>Nvt</v>
      </c>
      <c r="AE65" s="43" t="str">
        <f t="shared" si="42"/>
        <v>Nvt</v>
      </c>
      <c r="AF65" s="43" t="str">
        <f t="shared" si="42"/>
        <v>Nvt</v>
      </c>
      <c r="AG65" s="43" t="str">
        <f t="shared" si="42"/>
        <v>Nvt</v>
      </c>
      <c r="AH65" s="43" t="str">
        <f t="shared" si="42"/>
        <v>Ja</v>
      </c>
      <c r="AI65" s="43" t="str">
        <f t="shared" si="42"/>
        <v>Ja</v>
      </c>
      <c r="AJ65" s="43" t="str">
        <f t="shared" si="42"/>
        <v>Nee</v>
      </c>
      <c r="AK65" s="43" t="str">
        <f t="shared" si="43"/>
        <v>Ja</v>
      </c>
      <c r="AL65" s="43" t="str">
        <f t="shared" si="43"/>
        <v>Ja</v>
      </c>
      <c r="AM65" s="43" t="str">
        <f t="shared" si="43"/>
        <v>Optie</v>
      </c>
      <c r="AN65" s="43" t="str">
        <f t="shared" si="43"/>
        <v>Ja</v>
      </c>
      <c r="AO65" s="43" t="str">
        <f t="shared" si="43"/>
        <v>Ja</v>
      </c>
      <c r="AP65" s="43" t="str">
        <f t="shared" si="43"/>
        <v>Nvt</v>
      </c>
      <c r="AQ65" s="43" t="str">
        <f t="shared" si="43"/>
        <v>Nvt</v>
      </c>
      <c r="AR65" s="129" t="s">
        <v>878</v>
      </c>
      <c r="AS65" s="43" t="str">
        <f t="shared" si="44"/>
        <v>Ja</v>
      </c>
      <c r="AT65" s="43" t="str">
        <f t="shared" si="44"/>
        <v>Ja</v>
      </c>
      <c r="AU65" s="43" t="str">
        <f t="shared" si="44"/>
        <v>Optie</v>
      </c>
      <c r="AV65" s="43" t="str">
        <f t="shared" si="44"/>
        <v>Ja</v>
      </c>
      <c r="AW65" s="43" t="str">
        <f t="shared" si="44"/>
        <v>Ja</v>
      </c>
      <c r="AX65" s="43" t="str">
        <f t="shared" si="44"/>
        <v>Ja</v>
      </c>
      <c r="AY65" s="43" t="str">
        <f t="shared" si="44"/>
        <v>Nee</v>
      </c>
      <c r="AZ65" s="43" t="str">
        <f t="shared" si="44"/>
        <v>Ja</v>
      </c>
      <c r="BA65" s="43" t="str">
        <f t="shared" si="44"/>
        <v>Nee</v>
      </c>
      <c r="BB65" s="43" t="str">
        <f t="shared" si="44"/>
        <v>Nee</v>
      </c>
      <c r="BC65" s="43" t="str">
        <f t="shared" si="45"/>
        <v>Ja</v>
      </c>
      <c r="BD65" s="43" t="str">
        <f t="shared" si="45"/>
        <v>Ja</v>
      </c>
      <c r="BE65" s="43" t="str">
        <f t="shared" si="45"/>
        <v>Ja</v>
      </c>
      <c r="BF65" s="43" t="str">
        <f t="shared" si="45"/>
        <v>Ja</v>
      </c>
      <c r="BG65" s="43" t="str">
        <f t="shared" si="45"/>
        <v>Ja</v>
      </c>
      <c r="BH65" s="43" t="str">
        <f t="shared" si="45"/>
        <v>Ja</v>
      </c>
      <c r="BI65" s="43" t="str">
        <f t="shared" si="45"/>
        <v>Ja</v>
      </c>
      <c r="BJ65" s="43" t="str">
        <f t="shared" si="45"/>
        <v>Optie</v>
      </c>
      <c r="BK65" s="43" t="str">
        <f t="shared" si="45"/>
        <v>Ja</v>
      </c>
      <c r="BL65" s="43" t="str">
        <f t="shared" si="45"/>
        <v>Ja</v>
      </c>
      <c r="BM65" s="43" t="str">
        <f t="shared" si="46"/>
        <v>Nee</v>
      </c>
      <c r="BN65" s="43" t="str">
        <f t="shared" si="46"/>
        <v>Ja</v>
      </c>
      <c r="BO65" s="43" t="str">
        <f t="shared" si="46"/>
        <v>Nee</v>
      </c>
      <c r="BP65" s="43" t="str">
        <f t="shared" si="46"/>
        <v>Nvt</v>
      </c>
      <c r="BQ65" s="43" t="str">
        <f t="shared" si="46"/>
        <v>Nvt</v>
      </c>
      <c r="BR65" s="43" t="str">
        <f t="shared" si="46"/>
        <v>Nvt</v>
      </c>
      <c r="BS65" s="43" t="str">
        <f t="shared" si="46"/>
        <v>Nvt</v>
      </c>
      <c r="BT65" s="43" t="str">
        <f t="shared" si="46"/>
        <v>Nvt</v>
      </c>
      <c r="BU65" s="43" t="str">
        <f t="shared" si="46"/>
        <v>Nvt</v>
      </c>
      <c r="BV65" s="43" t="str">
        <f t="shared" si="46"/>
        <v>Nvt</v>
      </c>
      <c r="BW65" s="43" t="str">
        <f t="shared" si="47"/>
        <v>Nvt</v>
      </c>
      <c r="BX65" s="43" t="str">
        <f t="shared" si="47"/>
        <v>Nvt</v>
      </c>
      <c r="BY65" s="43" t="str">
        <f t="shared" si="47"/>
        <v>Nvt</v>
      </c>
      <c r="BZ65" s="43" t="str">
        <f t="shared" si="47"/>
        <v>Nvt</v>
      </c>
      <c r="CA65" s="43" t="str">
        <f t="shared" si="47"/>
        <v>Nvt</v>
      </c>
      <c r="CB65" s="43" t="str">
        <f t="shared" si="47"/>
        <v>Nvt</v>
      </c>
      <c r="CC65" s="43" t="str">
        <f t="shared" si="47"/>
        <v>Nvt</v>
      </c>
      <c r="CD65" s="43" t="str">
        <f t="shared" si="47"/>
        <v>Nvt</v>
      </c>
      <c r="CE65" s="43" t="str">
        <f t="shared" si="47"/>
        <v>Nvt</v>
      </c>
      <c r="CF65" s="43" t="str">
        <f t="shared" si="47"/>
        <v>Nvt</v>
      </c>
      <c r="CG65" s="43" t="str">
        <f t="shared" si="48"/>
        <v>Ja</v>
      </c>
      <c r="CH65" s="43" t="str">
        <f t="shared" si="48"/>
        <v>Ja</v>
      </c>
      <c r="CI65" s="43" t="str">
        <f t="shared" si="48"/>
        <v>Ja</v>
      </c>
      <c r="CJ65" s="43" t="str">
        <f t="shared" si="48"/>
        <v>Optie</v>
      </c>
      <c r="CK65" s="43" t="str">
        <f t="shared" si="48"/>
        <v>Ja</v>
      </c>
      <c r="CL65" s="43" t="str">
        <f t="shared" si="48"/>
        <v>Ja</v>
      </c>
      <c r="CM65" s="43" t="str">
        <f t="shared" si="48"/>
        <v>Ja</v>
      </c>
      <c r="CN65" s="43" t="str">
        <f t="shared" si="48"/>
        <v>Ja</v>
      </c>
      <c r="CO65" s="43" t="str">
        <f t="shared" si="48"/>
        <v>Ja</v>
      </c>
      <c r="CP65" s="43" t="str">
        <f t="shared" si="48"/>
        <v>Optie</v>
      </c>
      <c r="CQ65" s="43" t="str">
        <f t="shared" si="49"/>
        <v>Ja</v>
      </c>
      <c r="CR65" s="43" t="str">
        <f t="shared" si="49"/>
        <v>Ja</v>
      </c>
      <c r="CS65" s="43" t="str">
        <f t="shared" si="49"/>
        <v>Ja</v>
      </c>
      <c r="CT65" s="43" t="str">
        <f t="shared" si="49"/>
        <v>Optie</v>
      </c>
      <c r="CU65" s="43" t="str">
        <f t="shared" si="49"/>
        <v>Nee</v>
      </c>
      <c r="CV65" s="43" t="str">
        <f t="shared" si="49"/>
        <v>Nvt</v>
      </c>
      <c r="CW65" s="43" t="str">
        <f t="shared" si="49"/>
        <v>Nvt</v>
      </c>
      <c r="CX65" s="43" t="str">
        <f t="shared" si="49"/>
        <v>Nvt</v>
      </c>
      <c r="CY65" s="43" t="str">
        <f t="shared" si="49"/>
        <v>Nvt</v>
      </c>
      <c r="CZ65" s="43" t="str">
        <f t="shared" si="49"/>
        <v>Ja</v>
      </c>
      <c r="DA65" s="43" t="str">
        <f t="shared" si="50"/>
        <v>Ja</v>
      </c>
      <c r="DB65" s="43" t="str">
        <f t="shared" si="50"/>
        <v>Ja</v>
      </c>
      <c r="DC65" s="43" t="str">
        <f t="shared" si="50"/>
        <v>Optie</v>
      </c>
      <c r="DD65" s="43" t="str">
        <f t="shared" si="50"/>
        <v>Ja</v>
      </c>
      <c r="DE65" s="43" t="str">
        <f t="shared" si="50"/>
        <v>Ja</v>
      </c>
      <c r="DF65" s="43" t="str">
        <f t="shared" si="50"/>
        <v>Ja</v>
      </c>
      <c r="DG65" s="43" t="str">
        <f t="shared" si="50"/>
        <v>Optie</v>
      </c>
      <c r="DH65" s="43" t="str">
        <f t="shared" si="50"/>
        <v>Ja</v>
      </c>
      <c r="DI65" s="43" t="str">
        <f t="shared" si="50"/>
        <v>Ja</v>
      </c>
      <c r="DJ65" s="43" t="str">
        <f t="shared" si="50"/>
        <v>Optie</v>
      </c>
      <c r="DK65" s="43" t="str">
        <f t="shared" si="51"/>
        <v>Ja</v>
      </c>
      <c r="DL65" s="43" t="str">
        <f t="shared" si="51"/>
        <v>Ja</v>
      </c>
      <c r="DM65" s="43" t="str">
        <f t="shared" si="51"/>
        <v>Ja</v>
      </c>
      <c r="DN65" s="43" t="str">
        <f t="shared" si="51"/>
        <v>Ja</v>
      </c>
      <c r="DO65" s="43" t="str">
        <f t="shared" si="51"/>
        <v>Ja</v>
      </c>
      <c r="DP65" s="43" t="str">
        <f t="shared" si="51"/>
        <v>Optie</v>
      </c>
      <c r="DQ65" s="43" t="str">
        <f t="shared" si="51"/>
        <v>Optie</v>
      </c>
      <c r="DR65" s="43" t="str">
        <f t="shared" si="51"/>
        <v>Optie</v>
      </c>
      <c r="DS65" s="43" t="str">
        <f t="shared" si="51"/>
        <v>Optie</v>
      </c>
      <c r="DT65" s="43" t="str">
        <f t="shared" si="51"/>
        <v>Nee</v>
      </c>
      <c r="DU65" s="43" t="str">
        <f t="shared" si="52"/>
        <v>Optie</v>
      </c>
      <c r="DV65" s="43" t="str">
        <f t="shared" si="52"/>
        <v>Ja</v>
      </c>
      <c r="DW65" s="43" t="str">
        <f t="shared" si="52"/>
        <v>Ja</v>
      </c>
      <c r="DX65" s="43" t="str">
        <f t="shared" si="52"/>
        <v>Ja</v>
      </c>
      <c r="DY65" s="43" t="str">
        <f t="shared" si="52"/>
        <v>Ja</v>
      </c>
      <c r="DZ65" s="43" t="str">
        <f t="shared" si="52"/>
        <v>Optie</v>
      </c>
      <c r="EA65" s="43" t="str">
        <f t="shared" si="52"/>
        <v>Ja</v>
      </c>
      <c r="EB65" s="43" t="str">
        <f t="shared" si="52"/>
        <v>Ja</v>
      </c>
      <c r="EC65" s="43" t="str">
        <f t="shared" si="52"/>
        <v>Ja</v>
      </c>
      <c r="ED65" s="43" t="str">
        <f t="shared" si="52"/>
        <v>Ja</v>
      </c>
      <c r="EE65" s="43" t="str">
        <f t="shared" si="52"/>
        <v>Ja</v>
      </c>
      <c r="EF65" s="43" t="str">
        <f t="shared" si="52"/>
        <v>Ja</v>
      </c>
      <c r="EG65" s="43" t="str">
        <f t="shared" si="52"/>
        <v>Ja</v>
      </c>
      <c r="EH65" s="43" t="str">
        <f t="shared" si="52"/>
        <v>Ja</v>
      </c>
      <c r="EI65" s="43" t="str">
        <f t="shared" si="52"/>
        <v>Nee</v>
      </c>
    </row>
    <row r="66" spans="1:139" x14ac:dyDescent="0.3">
      <c r="A66" s="45"/>
      <c r="B66" s="47" t="s">
        <v>728</v>
      </c>
      <c r="C66" s="47" t="s">
        <v>502</v>
      </c>
      <c r="D66" s="45" t="s">
        <v>335</v>
      </c>
      <c r="E66" s="45" t="s">
        <v>329</v>
      </c>
      <c r="F66" s="45" t="s">
        <v>433</v>
      </c>
      <c r="G66" s="43" t="s">
        <v>495</v>
      </c>
      <c r="H66" s="43" t="s">
        <v>497</v>
      </c>
      <c r="I66" s="119" t="s">
        <v>496</v>
      </c>
      <c r="J66" s="119" t="s">
        <v>829</v>
      </c>
      <c r="K66" s="119" t="s">
        <v>849</v>
      </c>
      <c r="L66" s="50">
        <v>8</v>
      </c>
      <c r="M66" s="119"/>
      <c r="N66" s="119"/>
      <c r="O66" s="119"/>
      <c r="P66" s="129" t="s">
        <v>507</v>
      </c>
      <c r="Q66" s="43" t="str">
        <f t="shared" si="41"/>
        <v>Ja</v>
      </c>
      <c r="R66" s="43" t="str">
        <f t="shared" si="41"/>
        <v>Ja</v>
      </c>
      <c r="S66" s="43" t="str">
        <f t="shared" si="41"/>
        <v>Optie</v>
      </c>
      <c r="T66" s="43" t="str">
        <f t="shared" si="41"/>
        <v>Ja</v>
      </c>
      <c r="U66" s="43" t="str">
        <f t="shared" si="41"/>
        <v>Ja</v>
      </c>
      <c r="V66" s="43" t="str">
        <f t="shared" si="41"/>
        <v>Ja</v>
      </c>
      <c r="W66" s="43" t="str">
        <f t="shared" si="41"/>
        <v>Nee</v>
      </c>
      <c r="X66" s="43" t="str">
        <f t="shared" si="41"/>
        <v>Ja</v>
      </c>
      <c r="Y66" s="43" t="str">
        <f t="shared" si="41"/>
        <v>Nee</v>
      </c>
      <c r="Z66" s="43" t="str">
        <f t="shared" si="41"/>
        <v>Nee</v>
      </c>
      <c r="AA66" s="43" t="str">
        <f t="shared" si="42"/>
        <v>Optie</v>
      </c>
      <c r="AB66" s="43" t="str">
        <f t="shared" si="42"/>
        <v>Nee</v>
      </c>
      <c r="AC66" s="43" t="str">
        <f t="shared" si="42"/>
        <v>Nvt</v>
      </c>
      <c r="AD66" s="43" t="str">
        <f t="shared" si="42"/>
        <v>Nvt</v>
      </c>
      <c r="AE66" s="43" t="str">
        <f t="shared" si="42"/>
        <v>Nvt</v>
      </c>
      <c r="AF66" s="43" t="str">
        <f t="shared" si="42"/>
        <v>Nvt</v>
      </c>
      <c r="AG66" s="43" t="str">
        <f t="shared" si="42"/>
        <v>Nvt</v>
      </c>
      <c r="AH66" s="43" t="str">
        <f t="shared" si="42"/>
        <v>Ja</v>
      </c>
      <c r="AI66" s="43" t="str">
        <f t="shared" si="42"/>
        <v>Ja</v>
      </c>
      <c r="AJ66" s="43" t="str">
        <f t="shared" si="42"/>
        <v>Nee</v>
      </c>
      <c r="AK66" s="43" t="str">
        <f t="shared" si="43"/>
        <v>Ja</v>
      </c>
      <c r="AL66" s="43" t="str">
        <f t="shared" si="43"/>
        <v>Ja</v>
      </c>
      <c r="AM66" s="43" t="str">
        <f t="shared" si="43"/>
        <v>Optie</v>
      </c>
      <c r="AN66" s="43" t="str">
        <f t="shared" si="43"/>
        <v>Ja</v>
      </c>
      <c r="AO66" s="43" t="str">
        <f t="shared" si="43"/>
        <v>Ja</v>
      </c>
      <c r="AP66" s="43" t="str">
        <f t="shared" si="43"/>
        <v>Nvt</v>
      </c>
      <c r="AQ66" s="43" t="str">
        <f t="shared" si="43"/>
        <v>Nvt</v>
      </c>
      <c r="AR66" s="129" t="s">
        <v>878</v>
      </c>
      <c r="AS66" s="43" t="str">
        <f t="shared" si="44"/>
        <v>Ja</v>
      </c>
      <c r="AT66" s="43" t="str">
        <f t="shared" si="44"/>
        <v>Ja</v>
      </c>
      <c r="AU66" s="43" t="str">
        <f t="shared" si="44"/>
        <v>Optie</v>
      </c>
      <c r="AV66" s="43" t="str">
        <f t="shared" si="44"/>
        <v>Ja</v>
      </c>
      <c r="AW66" s="43" t="str">
        <f t="shared" si="44"/>
        <v>Ja</v>
      </c>
      <c r="AX66" s="43" t="str">
        <f t="shared" si="44"/>
        <v>Ja</v>
      </c>
      <c r="AY66" s="43" t="str">
        <f t="shared" si="44"/>
        <v>Nee</v>
      </c>
      <c r="AZ66" s="43" t="str">
        <f t="shared" si="44"/>
        <v>Ja</v>
      </c>
      <c r="BA66" s="43" t="str">
        <f t="shared" si="44"/>
        <v>Nee</v>
      </c>
      <c r="BB66" s="43" t="str">
        <f t="shared" si="44"/>
        <v>Nee</v>
      </c>
      <c r="BC66" s="43" t="str">
        <f t="shared" si="45"/>
        <v>Ja</v>
      </c>
      <c r="BD66" s="43" t="str">
        <f t="shared" si="45"/>
        <v>Ja</v>
      </c>
      <c r="BE66" s="43" t="str">
        <f t="shared" si="45"/>
        <v>Ja</v>
      </c>
      <c r="BF66" s="43" t="str">
        <f t="shared" si="45"/>
        <v>Ja</v>
      </c>
      <c r="BG66" s="43" t="str">
        <f t="shared" si="45"/>
        <v>Ja</v>
      </c>
      <c r="BH66" s="43" t="str">
        <f t="shared" si="45"/>
        <v>Ja</v>
      </c>
      <c r="BI66" s="43" t="str">
        <f t="shared" si="45"/>
        <v>Ja</v>
      </c>
      <c r="BJ66" s="43" t="str">
        <f t="shared" si="45"/>
        <v>Optie</v>
      </c>
      <c r="BK66" s="43" t="str">
        <f t="shared" si="45"/>
        <v>Ja</v>
      </c>
      <c r="BL66" s="43" t="str">
        <f t="shared" si="45"/>
        <v>Ja</v>
      </c>
      <c r="BM66" s="43" t="str">
        <f t="shared" si="46"/>
        <v>Nee</v>
      </c>
      <c r="BN66" s="43" t="str">
        <f t="shared" si="46"/>
        <v>Ja</v>
      </c>
      <c r="BO66" s="43" t="str">
        <f t="shared" si="46"/>
        <v>Nee</v>
      </c>
      <c r="BP66" s="43" t="str">
        <f t="shared" si="46"/>
        <v>Nvt</v>
      </c>
      <c r="BQ66" s="43" t="str">
        <f t="shared" si="46"/>
        <v>Nvt</v>
      </c>
      <c r="BR66" s="43" t="str">
        <f t="shared" si="46"/>
        <v>Nvt</v>
      </c>
      <c r="BS66" s="43" t="str">
        <f t="shared" si="46"/>
        <v>Nvt</v>
      </c>
      <c r="BT66" s="43" t="str">
        <f t="shared" si="46"/>
        <v>Nvt</v>
      </c>
      <c r="BU66" s="43" t="str">
        <f t="shared" si="46"/>
        <v>Nvt</v>
      </c>
      <c r="BV66" s="43" t="str">
        <f t="shared" si="46"/>
        <v>Nvt</v>
      </c>
      <c r="BW66" s="43" t="str">
        <f t="shared" si="47"/>
        <v>Nvt</v>
      </c>
      <c r="BX66" s="43" t="str">
        <f t="shared" si="47"/>
        <v>Nvt</v>
      </c>
      <c r="BY66" s="43" t="str">
        <f t="shared" si="47"/>
        <v>Nvt</v>
      </c>
      <c r="BZ66" s="43" t="str">
        <f t="shared" si="47"/>
        <v>Nvt</v>
      </c>
      <c r="CA66" s="43" t="str">
        <f t="shared" si="47"/>
        <v>Nvt</v>
      </c>
      <c r="CB66" s="43" t="str">
        <f t="shared" si="47"/>
        <v>Nvt</v>
      </c>
      <c r="CC66" s="43" t="str">
        <f t="shared" si="47"/>
        <v>Nvt</v>
      </c>
      <c r="CD66" s="43" t="str">
        <f t="shared" si="47"/>
        <v>Nvt</v>
      </c>
      <c r="CE66" s="43" t="str">
        <f t="shared" si="47"/>
        <v>Nvt</v>
      </c>
      <c r="CF66" s="43" t="str">
        <f t="shared" si="47"/>
        <v>Nvt</v>
      </c>
      <c r="CG66" s="43" t="str">
        <f t="shared" si="48"/>
        <v>Ja</v>
      </c>
      <c r="CH66" s="43" t="str">
        <f t="shared" si="48"/>
        <v>Ja</v>
      </c>
      <c r="CI66" s="43" t="str">
        <f t="shared" si="48"/>
        <v>Ja</v>
      </c>
      <c r="CJ66" s="43" t="str">
        <f t="shared" si="48"/>
        <v>Optie</v>
      </c>
      <c r="CK66" s="43" t="str">
        <f t="shared" si="48"/>
        <v>Ja</v>
      </c>
      <c r="CL66" s="43" t="str">
        <f t="shared" si="48"/>
        <v>Ja</v>
      </c>
      <c r="CM66" s="43" t="str">
        <f t="shared" si="48"/>
        <v>Ja</v>
      </c>
      <c r="CN66" s="43" t="str">
        <f t="shared" si="48"/>
        <v>Ja</v>
      </c>
      <c r="CO66" s="43" t="str">
        <f t="shared" si="48"/>
        <v>Ja</v>
      </c>
      <c r="CP66" s="43" t="str">
        <f t="shared" si="48"/>
        <v>Optie</v>
      </c>
      <c r="CQ66" s="43" t="str">
        <f t="shared" si="49"/>
        <v>Ja</v>
      </c>
      <c r="CR66" s="43" t="str">
        <f t="shared" si="49"/>
        <v>Ja</v>
      </c>
      <c r="CS66" s="43" t="str">
        <f t="shared" si="49"/>
        <v>Ja</v>
      </c>
      <c r="CT66" s="43" t="str">
        <f t="shared" si="49"/>
        <v>Optie</v>
      </c>
      <c r="CU66" s="43" t="str">
        <f t="shared" si="49"/>
        <v>Nee</v>
      </c>
      <c r="CV66" s="43" t="str">
        <f t="shared" si="49"/>
        <v>Nvt</v>
      </c>
      <c r="CW66" s="43" t="str">
        <f t="shared" si="49"/>
        <v>Nvt</v>
      </c>
      <c r="CX66" s="43" t="str">
        <f t="shared" si="49"/>
        <v>Nvt</v>
      </c>
      <c r="CY66" s="43" t="str">
        <f t="shared" si="49"/>
        <v>Nvt</v>
      </c>
      <c r="CZ66" s="43" t="str">
        <f t="shared" si="49"/>
        <v>Ja</v>
      </c>
      <c r="DA66" s="43" t="str">
        <f t="shared" si="50"/>
        <v>Ja</v>
      </c>
      <c r="DB66" s="43" t="str">
        <f t="shared" si="50"/>
        <v>Ja</v>
      </c>
      <c r="DC66" s="43" t="str">
        <f t="shared" si="50"/>
        <v>Optie</v>
      </c>
      <c r="DD66" s="43" t="str">
        <f t="shared" si="50"/>
        <v>Ja</v>
      </c>
      <c r="DE66" s="43" t="str">
        <f t="shared" si="50"/>
        <v>Ja</v>
      </c>
      <c r="DF66" s="43" t="str">
        <f t="shared" si="50"/>
        <v>Ja</v>
      </c>
      <c r="DG66" s="43" t="str">
        <f t="shared" si="50"/>
        <v>Optie</v>
      </c>
      <c r="DH66" s="43" t="str">
        <f t="shared" si="50"/>
        <v>Ja</v>
      </c>
      <c r="DI66" s="43" t="str">
        <f t="shared" si="50"/>
        <v>Ja</v>
      </c>
      <c r="DJ66" s="43" t="str">
        <f t="shared" si="50"/>
        <v>Optie</v>
      </c>
      <c r="DK66" s="43" t="str">
        <f t="shared" si="51"/>
        <v>Ja</v>
      </c>
      <c r="DL66" s="43" t="str">
        <f t="shared" si="51"/>
        <v>Ja</v>
      </c>
      <c r="DM66" s="43" t="str">
        <f t="shared" si="51"/>
        <v>Ja</v>
      </c>
      <c r="DN66" s="43" t="str">
        <f t="shared" si="51"/>
        <v>Ja</v>
      </c>
      <c r="DO66" s="43" t="str">
        <f t="shared" si="51"/>
        <v>Ja</v>
      </c>
      <c r="DP66" s="43" t="str">
        <f t="shared" si="51"/>
        <v>Optie</v>
      </c>
      <c r="DQ66" s="43" t="str">
        <f t="shared" si="51"/>
        <v>Optie</v>
      </c>
      <c r="DR66" s="43" t="str">
        <f t="shared" si="51"/>
        <v>Optie</v>
      </c>
      <c r="DS66" s="43" t="str">
        <f t="shared" si="51"/>
        <v>Optie</v>
      </c>
      <c r="DT66" s="43" t="str">
        <f t="shared" si="51"/>
        <v>Nee</v>
      </c>
      <c r="DU66" s="43" t="str">
        <f t="shared" si="52"/>
        <v>Optie</v>
      </c>
      <c r="DV66" s="43" t="str">
        <f t="shared" si="52"/>
        <v>Ja</v>
      </c>
      <c r="DW66" s="43" t="str">
        <f t="shared" si="52"/>
        <v>Ja</v>
      </c>
      <c r="DX66" s="43" t="str">
        <f t="shared" si="52"/>
        <v>Ja</v>
      </c>
      <c r="DY66" s="43" t="str">
        <f t="shared" si="52"/>
        <v>Ja</v>
      </c>
      <c r="DZ66" s="43" t="str">
        <f t="shared" si="52"/>
        <v>Optie</v>
      </c>
      <c r="EA66" s="43" t="str">
        <f t="shared" si="52"/>
        <v>Ja</v>
      </c>
      <c r="EB66" s="43" t="str">
        <f t="shared" si="52"/>
        <v>Ja</v>
      </c>
      <c r="EC66" s="43" t="str">
        <f t="shared" si="52"/>
        <v>Ja</v>
      </c>
      <c r="ED66" s="43" t="str">
        <f t="shared" si="52"/>
        <v>Ja</v>
      </c>
      <c r="EE66" s="43" t="str">
        <f t="shared" si="52"/>
        <v>Ja</v>
      </c>
      <c r="EF66" s="43" t="str">
        <f t="shared" si="52"/>
        <v>Ja</v>
      </c>
      <c r="EG66" s="43" t="str">
        <f t="shared" si="52"/>
        <v>Ja</v>
      </c>
      <c r="EH66" s="43" t="str">
        <f t="shared" si="52"/>
        <v>Ja</v>
      </c>
      <c r="EI66" s="43" t="str">
        <f t="shared" si="52"/>
        <v>Nee</v>
      </c>
    </row>
    <row r="67" spans="1:139" x14ac:dyDescent="0.3">
      <c r="A67" s="45"/>
      <c r="B67" s="47" t="s">
        <v>728</v>
      </c>
      <c r="C67" s="47" t="s">
        <v>502</v>
      </c>
      <c r="D67" s="45" t="s">
        <v>335</v>
      </c>
      <c r="E67" s="45" t="s">
        <v>330</v>
      </c>
      <c r="F67" s="45" t="s">
        <v>433</v>
      </c>
      <c r="G67" s="43" t="s">
        <v>495</v>
      </c>
      <c r="H67" s="43" t="s">
        <v>497</v>
      </c>
      <c r="I67" s="119" t="s">
        <v>496</v>
      </c>
      <c r="J67" s="119" t="s">
        <v>831</v>
      </c>
      <c r="K67" s="119" t="s">
        <v>850</v>
      </c>
      <c r="L67" s="50">
        <v>16</v>
      </c>
      <c r="M67" s="119"/>
      <c r="N67" s="119"/>
      <c r="O67" s="119"/>
      <c r="P67" s="129" t="s">
        <v>507</v>
      </c>
      <c r="Q67" s="43" t="str">
        <f t="shared" si="41"/>
        <v>Ja</v>
      </c>
      <c r="R67" s="43" t="str">
        <f t="shared" si="41"/>
        <v>Ja</v>
      </c>
      <c r="S67" s="43" t="str">
        <f t="shared" si="41"/>
        <v>Optie</v>
      </c>
      <c r="T67" s="43" t="str">
        <f t="shared" si="41"/>
        <v>Ja</v>
      </c>
      <c r="U67" s="43" t="str">
        <f t="shared" si="41"/>
        <v>Ja</v>
      </c>
      <c r="V67" s="43" t="str">
        <f t="shared" si="41"/>
        <v>Ja</v>
      </c>
      <c r="W67" s="43" t="str">
        <f t="shared" si="41"/>
        <v>Nee</v>
      </c>
      <c r="X67" s="43" t="str">
        <f t="shared" si="41"/>
        <v>Ja</v>
      </c>
      <c r="Y67" s="43" t="str">
        <f t="shared" si="41"/>
        <v>Nee</v>
      </c>
      <c r="Z67" s="43" t="str">
        <f t="shared" si="41"/>
        <v>Nee</v>
      </c>
      <c r="AA67" s="43" t="str">
        <f t="shared" si="42"/>
        <v>Optie</v>
      </c>
      <c r="AB67" s="43" t="str">
        <f t="shared" si="42"/>
        <v>Nee</v>
      </c>
      <c r="AC67" s="43" t="str">
        <f t="shared" si="42"/>
        <v>Nvt</v>
      </c>
      <c r="AD67" s="43" t="str">
        <f t="shared" si="42"/>
        <v>Nvt</v>
      </c>
      <c r="AE67" s="43" t="str">
        <f t="shared" si="42"/>
        <v>Nvt</v>
      </c>
      <c r="AF67" s="43" t="str">
        <f t="shared" si="42"/>
        <v>Nvt</v>
      </c>
      <c r="AG67" s="43" t="str">
        <f t="shared" si="42"/>
        <v>Nvt</v>
      </c>
      <c r="AH67" s="43" t="str">
        <f t="shared" si="42"/>
        <v>Ja</v>
      </c>
      <c r="AI67" s="43" t="str">
        <f t="shared" si="42"/>
        <v>Ja</v>
      </c>
      <c r="AJ67" s="43" t="str">
        <f t="shared" si="42"/>
        <v>Nee</v>
      </c>
      <c r="AK67" s="43" t="str">
        <f t="shared" si="43"/>
        <v>Ja</v>
      </c>
      <c r="AL67" s="43" t="str">
        <f t="shared" si="43"/>
        <v>Ja</v>
      </c>
      <c r="AM67" s="43" t="str">
        <f t="shared" si="43"/>
        <v>Optie</v>
      </c>
      <c r="AN67" s="43" t="str">
        <f t="shared" si="43"/>
        <v>Ja</v>
      </c>
      <c r="AO67" s="43" t="str">
        <f t="shared" si="43"/>
        <v>Ja</v>
      </c>
      <c r="AP67" s="43" t="str">
        <f t="shared" si="43"/>
        <v>Nvt</v>
      </c>
      <c r="AQ67" s="43" t="str">
        <f t="shared" si="43"/>
        <v>Nvt</v>
      </c>
      <c r="AR67" s="129" t="s">
        <v>878</v>
      </c>
      <c r="AS67" s="43" t="str">
        <f t="shared" si="44"/>
        <v>Ja</v>
      </c>
      <c r="AT67" s="43" t="str">
        <f t="shared" si="44"/>
        <v>Ja</v>
      </c>
      <c r="AU67" s="43" t="str">
        <f t="shared" si="44"/>
        <v>Optie</v>
      </c>
      <c r="AV67" s="43" t="str">
        <f t="shared" si="44"/>
        <v>Ja</v>
      </c>
      <c r="AW67" s="43" t="str">
        <f t="shared" si="44"/>
        <v>Ja</v>
      </c>
      <c r="AX67" s="43" t="str">
        <f t="shared" si="44"/>
        <v>Ja</v>
      </c>
      <c r="AY67" s="43" t="str">
        <f t="shared" si="44"/>
        <v>Nee</v>
      </c>
      <c r="AZ67" s="43" t="str">
        <f t="shared" si="44"/>
        <v>Ja</v>
      </c>
      <c r="BA67" s="43" t="str">
        <f t="shared" si="44"/>
        <v>Nee</v>
      </c>
      <c r="BB67" s="43" t="str">
        <f t="shared" si="44"/>
        <v>Nee</v>
      </c>
      <c r="BC67" s="43" t="str">
        <f t="shared" si="45"/>
        <v>Ja</v>
      </c>
      <c r="BD67" s="43" t="str">
        <f t="shared" si="45"/>
        <v>Ja</v>
      </c>
      <c r="BE67" s="43" t="str">
        <f t="shared" si="45"/>
        <v>Ja</v>
      </c>
      <c r="BF67" s="43" t="str">
        <f t="shared" si="45"/>
        <v>Ja</v>
      </c>
      <c r="BG67" s="43" t="str">
        <f t="shared" si="45"/>
        <v>Ja</v>
      </c>
      <c r="BH67" s="43" t="str">
        <f t="shared" si="45"/>
        <v>Ja</v>
      </c>
      <c r="BI67" s="43" t="str">
        <f t="shared" si="45"/>
        <v>Ja</v>
      </c>
      <c r="BJ67" s="43" t="str">
        <f t="shared" si="45"/>
        <v>Optie</v>
      </c>
      <c r="BK67" s="43" t="str">
        <f t="shared" si="45"/>
        <v>Ja</v>
      </c>
      <c r="BL67" s="43" t="str">
        <f t="shared" si="45"/>
        <v>Ja</v>
      </c>
      <c r="BM67" s="43" t="str">
        <f t="shared" si="46"/>
        <v>Nee</v>
      </c>
      <c r="BN67" s="43" t="str">
        <f t="shared" si="46"/>
        <v>Ja</v>
      </c>
      <c r="BO67" s="43" t="str">
        <f t="shared" si="46"/>
        <v>Nee</v>
      </c>
      <c r="BP67" s="43" t="str">
        <f t="shared" si="46"/>
        <v>Nvt</v>
      </c>
      <c r="BQ67" s="43" t="str">
        <f t="shared" si="46"/>
        <v>Nvt</v>
      </c>
      <c r="BR67" s="43" t="str">
        <f t="shared" si="46"/>
        <v>Nvt</v>
      </c>
      <c r="BS67" s="43" t="str">
        <f t="shared" si="46"/>
        <v>Nvt</v>
      </c>
      <c r="BT67" s="43" t="str">
        <f t="shared" si="46"/>
        <v>Nvt</v>
      </c>
      <c r="BU67" s="43" t="str">
        <f t="shared" si="46"/>
        <v>Nvt</v>
      </c>
      <c r="BV67" s="43" t="str">
        <f t="shared" si="46"/>
        <v>Nvt</v>
      </c>
      <c r="BW67" s="43" t="str">
        <f t="shared" si="47"/>
        <v>Nvt</v>
      </c>
      <c r="BX67" s="43" t="str">
        <f t="shared" si="47"/>
        <v>Nvt</v>
      </c>
      <c r="BY67" s="43" t="str">
        <f t="shared" si="47"/>
        <v>Nvt</v>
      </c>
      <c r="BZ67" s="43" t="str">
        <f t="shared" si="47"/>
        <v>Nvt</v>
      </c>
      <c r="CA67" s="43" t="str">
        <f t="shared" si="47"/>
        <v>Nvt</v>
      </c>
      <c r="CB67" s="43" t="str">
        <f t="shared" si="47"/>
        <v>Nvt</v>
      </c>
      <c r="CC67" s="43" t="str">
        <f t="shared" si="47"/>
        <v>Nvt</v>
      </c>
      <c r="CD67" s="43" t="str">
        <f t="shared" si="47"/>
        <v>Nvt</v>
      </c>
      <c r="CE67" s="43" t="str">
        <f t="shared" si="47"/>
        <v>Nvt</v>
      </c>
      <c r="CF67" s="43" t="str">
        <f t="shared" si="47"/>
        <v>Nvt</v>
      </c>
      <c r="CG67" s="43" t="str">
        <f t="shared" si="48"/>
        <v>Ja</v>
      </c>
      <c r="CH67" s="43" t="str">
        <f t="shared" si="48"/>
        <v>Ja</v>
      </c>
      <c r="CI67" s="43" t="str">
        <f t="shared" si="48"/>
        <v>Ja</v>
      </c>
      <c r="CJ67" s="43" t="str">
        <f t="shared" si="48"/>
        <v>Optie</v>
      </c>
      <c r="CK67" s="43" t="str">
        <f t="shared" si="48"/>
        <v>Ja</v>
      </c>
      <c r="CL67" s="43" t="str">
        <f t="shared" si="48"/>
        <v>Ja</v>
      </c>
      <c r="CM67" s="43" t="str">
        <f t="shared" si="48"/>
        <v>Ja</v>
      </c>
      <c r="CN67" s="43" t="str">
        <f t="shared" si="48"/>
        <v>Ja</v>
      </c>
      <c r="CO67" s="43" t="str">
        <f t="shared" si="48"/>
        <v>Ja</v>
      </c>
      <c r="CP67" s="43" t="str">
        <f t="shared" si="48"/>
        <v>Optie</v>
      </c>
      <c r="CQ67" s="43" t="str">
        <f t="shared" si="49"/>
        <v>Ja</v>
      </c>
      <c r="CR67" s="43" t="str">
        <f t="shared" si="49"/>
        <v>Ja</v>
      </c>
      <c r="CS67" s="43" t="str">
        <f t="shared" si="49"/>
        <v>Ja</v>
      </c>
      <c r="CT67" s="43" t="str">
        <f t="shared" si="49"/>
        <v>Optie</v>
      </c>
      <c r="CU67" s="43" t="str">
        <f t="shared" si="49"/>
        <v>Nee</v>
      </c>
      <c r="CV67" s="43" t="str">
        <f t="shared" si="49"/>
        <v>Nvt</v>
      </c>
      <c r="CW67" s="43" t="str">
        <f t="shared" si="49"/>
        <v>Nvt</v>
      </c>
      <c r="CX67" s="43" t="str">
        <f t="shared" si="49"/>
        <v>Nvt</v>
      </c>
      <c r="CY67" s="43" t="str">
        <f t="shared" si="49"/>
        <v>Nvt</v>
      </c>
      <c r="CZ67" s="43" t="str">
        <f t="shared" si="49"/>
        <v>Ja</v>
      </c>
      <c r="DA67" s="43" t="str">
        <f t="shared" si="50"/>
        <v>Ja</v>
      </c>
      <c r="DB67" s="43" t="str">
        <f t="shared" si="50"/>
        <v>Ja</v>
      </c>
      <c r="DC67" s="43" t="str">
        <f t="shared" si="50"/>
        <v>Optie</v>
      </c>
      <c r="DD67" s="43" t="str">
        <f t="shared" si="50"/>
        <v>Ja</v>
      </c>
      <c r="DE67" s="43" t="str">
        <f t="shared" si="50"/>
        <v>Ja</v>
      </c>
      <c r="DF67" s="43" t="str">
        <f t="shared" si="50"/>
        <v>Ja</v>
      </c>
      <c r="DG67" s="43" t="str">
        <f t="shared" si="50"/>
        <v>Optie</v>
      </c>
      <c r="DH67" s="43" t="str">
        <f t="shared" si="50"/>
        <v>Ja</v>
      </c>
      <c r="DI67" s="43" t="str">
        <f t="shared" si="50"/>
        <v>Ja</v>
      </c>
      <c r="DJ67" s="43" t="str">
        <f t="shared" si="50"/>
        <v>Optie</v>
      </c>
      <c r="DK67" s="43" t="str">
        <f t="shared" si="51"/>
        <v>Ja</v>
      </c>
      <c r="DL67" s="43" t="str">
        <f t="shared" si="51"/>
        <v>Ja</v>
      </c>
      <c r="DM67" s="43" t="str">
        <f t="shared" si="51"/>
        <v>Ja</v>
      </c>
      <c r="DN67" s="43" t="str">
        <f t="shared" si="51"/>
        <v>Ja</v>
      </c>
      <c r="DO67" s="43" t="str">
        <f t="shared" si="51"/>
        <v>Ja</v>
      </c>
      <c r="DP67" s="43" t="str">
        <f t="shared" si="51"/>
        <v>Optie</v>
      </c>
      <c r="DQ67" s="43" t="str">
        <f t="shared" si="51"/>
        <v>Optie</v>
      </c>
      <c r="DR67" s="43" t="str">
        <f t="shared" si="51"/>
        <v>Optie</v>
      </c>
      <c r="DS67" s="43" t="str">
        <f t="shared" si="51"/>
        <v>Optie</v>
      </c>
      <c r="DT67" s="43" t="str">
        <f t="shared" si="51"/>
        <v>Nee</v>
      </c>
      <c r="DU67" s="43" t="str">
        <f t="shared" si="52"/>
        <v>Optie</v>
      </c>
      <c r="DV67" s="43" t="str">
        <f t="shared" si="52"/>
        <v>Ja</v>
      </c>
      <c r="DW67" s="43" t="str">
        <f t="shared" si="52"/>
        <v>Ja</v>
      </c>
      <c r="DX67" s="43" t="str">
        <f t="shared" si="52"/>
        <v>Ja</v>
      </c>
      <c r="DY67" s="43" t="str">
        <f t="shared" si="52"/>
        <v>Ja</v>
      </c>
      <c r="DZ67" s="43" t="str">
        <f t="shared" si="52"/>
        <v>Optie</v>
      </c>
      <c r="EA67" s="43" t="str">
        <f t="shared" si="52"/>
        <v>Ja</v>
      </c>
      <c r="EB67" s="43" t="str">
        <f t="shared" si="52"/>
        <v>Ja</v>
      </c>
      <c r="EC67" s="43" t="str">
        <f t="shared" si="52"/>
        <v>Ja</v>
      </c>
      <c r="ED67" s="43" t="str">
        <f t="shared" si="52"/>
        <v>Ja</v>
      </c>
      <c r="EE67" s="43" t="str">
        <f t="shared" si="52"/>
        <v>Ja</v>
      </c>
      <c r="EF67" s="43" t="str">
        <f t="shared" si="52"/>
        <v>Ja</v>
      </c>
      <c r="EG67" s="43" t="str">
        <f t="shared" si="52"/>
        <v>Ja</v>
      </c>
      <c r="EH67" s="43" t="str">
        <f t="shared" si="52"/>
        <v>Ja</v>
      </c>
      <c r="EI67" s="43" t="str">
        <f t="shared" si="52"/>
        <v>Nee</v>
      </c>
    </row>
    <row r="68" spans="1:139" x14ac:dyDescent="0.3">
      <c r="A68" s="45"/>
      <c r="B68" s="47" t="s">
        <v>728</v>
      </c>
      <c r="C68" s="47" t="s">
        <v>502</v>
      </c>
      <c r="D68" s="45" t="s">
        <v>335</v>
      </c>
      <c r="E68" s="45" t="s">
        <v>337</v>
      </c>
      <c r="F68" s="45" t="s">
        <v>433</v>
      </c>
      <c r="G68" s="43" t="s">
        <v>495</v>
      </c>
      <c r="H68" s="43" t="s">
        <v>497</v>
      </c>
      <c r="I68" s="119" t="s">
        <v>496</v>
      </c>
      <c r="J68" s="119" t="s">
        <v>833</v>
      </c>
      <c r="K68" s="119" t="s">
        <v>851</v>
      </c>
      <c r="L68" s="50">
        <v>24</v>
      </c>
      <c r="M68" s="119"/>
      <c r="N68" s="119"/>
      <c r="O68" s="119"/>
      <c r="P68" s="129" t="s">
        <v>507</v>
      </c>
      <c r="Q68" s="43" t="str">
        <f t="shared" si="41"/>
        <v>Ja</v>
      </c>
      <c r="R68" s="43" t="str">
        <f t="shared" si="41"/>
        <v>Ja</v>
      </c>
      <c r="S68" s="43" t="str">
        <f t="shared" si="41"/>
        <v>Optie</v>
      </c>
      <c r="T68" s="43" t="str">
        <f t="shared" si="41"/>
        <v>Ja</v>
      </c>
      <c r="U68" s="43" t="str">
        <f t="shared" si="41"/>
        <v>Ja</v>
      </c>
      <c r="V68" s="43" t="str">
        <f t="shared" si="41"/>
        <v>Ja</v>
      </c>
      <c r="W68" s="43" t="str">
        <f t="shared" si="41"/>
        <v>Nee</v>
      </c>
      <c r="X68" s="43" t="str">
        <f t="shared" si="41"/>
        <v>Ja</v>
      </c>
      <c r="Y68" s="43" t="str">
        <f t="shared" si="41"/>
        <v>Nee</v>
      </c>
      <c r="Z68" s="43" t="str">
        <f t="shared" si="41"/>
        <v>Nee</v>
      </c>
      <c r="AA68" s="43" t="str">
        <f t="shared" si="42"/>
        <v>Optie</v>
      </c>
      <c r="AB68" s="43" t="str">
        <f t="shared" si="42"/>
        <v>Nee</v>
      </c>
      <c r="AC68" s="43" t="str">
        <f t="shared" si="42"/>
        <v>Nvt</v>
      </c>
      <c r="AD68" s="43" t="str">
        <f t="shared" si="42"/>
        <v>Nvt</v>
      </c>
      <c r="AE68" s="43" t="str">
        <f t="shared" si="42"/>
        <v>Nvt</v>
      </c>
      <c r="AF68" s="43" t="str">
        <f t="shared" si="42"/>
        <v>Nvt</v>
      </c>
      <c r="AG68" s="43" t="str">
        <f t="shared" si="42"/>
        <v>Nvt</v>
      </c>
      <c r="AH68" s="43" t="str">
        <f t="shared" si="42"/>
        <v>Ja</v>
      </c>
      <c r="AI68" s="43" t="str">
        <f t="shared" si="42"/>
        <v>Ja</v>
      </c>
      <c r="AJ68" s="43" t="str">
        <f t="shared" si="42"/>
        <v>Nee</v>
      </c>
      <c r="AK68" s="43" t="str">
        <f t="shared" si="43"/>
        <v>Ja</v>
      </c>
      <c r="AL68" s="43" t="str">
        <f t="shared" si="43"/>
        <v>Ja</v>
      </c>
      <c r="AM68" s="43" t="str">
        <f t="shared" si="43"/>
        <v>Optie</v>
      </c>
      <c r="AN68" s="43" t="str">
        <f t="shared" si="43"/>
        <v>Ja</v>
      </c>
      <c r="AO68" s="43" t="str">
        <f t="shared" si="43"/>
        <v>Ja</v>
      </c>
      <c r="AP68" s="43" t="str">
        <f t="shared" si="43"/>
        <v>Nvt</v>
      </c>
      <c r="AQ68" s="43" t="str">
        <f t="shared" si="43"/>
        <v>Nvt</v>
      </c>
      <c r="AR68" s="129" t="s">
        <v>878</v>
      </c>
      <c r="AS68" s="43" t="str">
        <f t="shared" si="44"/>
        <v>Ja</v>
      </c>
      <c r="AT68" s="43" t="str">
        <f t="shared" si="44"/>
        <v>Ja</v>
      </c>
      <c r="AU68" s="43" t="str">
        <f t="shared" si="44"/>
        <v>Optie</v>
      </c>
      <c r="AV68" s="43" t="str">
        <f t="shared" si="44"/>
        <v>Ja</v>
      </c>
      <c r="AW68" s="43" t="str">
        <f t="shared" si="44"/>
        <v>Ja</v>
      </c>
      <c r="AX68" s="43" t="str">
        <f t="shared" si="44"/>
        <v>Ja</v>
      </c>
      <c r="AY68" s="43" t="str">
        <f t="shared" si="44"/>
        <v>Nee</v>
      </c>
      <c r="AZ68" s="43" t="str">
        <f t="shared" si="44"/>
        <v>Ja</v>
      </c>
      <c r="BA68" s="43" t="str">
        <f t="shared" si="44"/>
        <v>Nee</v>
      </c>
      <c r="BB68" s="43" t="str">
        <f t="shared" si="44"/>
        <v>Nee</v>
      </c>
      <c r="BC68" s="43" t="str">
        <f t="shared" si="45"/>
        <v>Ja</v>
      </c>
      <c r="BD68" s="43" t="str">
        <f t="shared" si="45"/>
        <v>Ja</v>
      </c>
      <c r="BE68" s="43" t="str">
        <f t="shared" si="45"/>
        <v>Ja</v>
      </c>
      <c r="BF68" s="43" t="str">
        <f t="shared" si="45"/>
        <v>Ja</v>
      </c>
      <c r="BG68" s="43" t="str">
        <f t="shared" si="45"/>
        <v>Ja</v>
      </c>
      <c r="BH68" s="43" t="str">
        <f t="shared" si="45"/>
        <v>Ja</v>
      </c>
      <c r="BI68" s="43" t="str">
        <f t="shared" si="45"/>
        <v>Ja</v>
      </c>
      <c r="BJ68" s="43" t="str">
        <f t="shared" si="45"/>
        <v>Optie</v>
      </c>
      <c r="BK68" s="43" t="str">
        <f t="shared" si="45"/>
        <v>Ja</v>
      </c>
      <c r="BL68" s="43" t="str">
        <f t="shared" si="45"/>
        <v>Ja</v>
      </c>
      <c r="BM68" s="43" t="str">
        <f t="shared" si="46"/>
        <v>Nee</v>
      </c>
      <c r="BN68" s="43" t="str">
        <f t="shared" si="46"/>
        <v>Ja</v>
      </c>
      <c r="BO68" s="43" t="str">
        <f t="shared" si="46"/>
        <v>Nee</v>
      </c>
      <c r="BP68" s="43" t="str">
        <f t="shared" si="46"/>
        <v>Nvt</v>
      </c>
      <c r="BQ68" s="43" t="str">
        <f t="shared" si="46"/>
        <v>Nvt</v>
      </c>
      <c r="BR68" s="43" t="str">
        <f t="shared" si="46"/>
        <v>Nvt</v>
      </c>
      <c r="BS68" s="43" t="str">
        <f t="shared" si="46"/>
        <v>Nvt</v>
      </c>
      <c r="BT68" s="43" t="str">
        <f t="shared" si="46"/>
        <v>Nvt</v>
      </c>
      <c r="BU68" s="43" t="str">
        <f t="shared" si="46"/>
        <v>Nvt</v>
      </c>
      <c r="BV68" s="43" t="str">
        <f t="shared" si="46"/>
        <v>Nvt</v>
      </c>
      <c r="BW68" s="43" t="str">
        <f t="shared" si="47"/>
        <v>Nvt</v>
      </c>
      <c r="BX68" s="43" t="str">
        <f t="shared" si="47"/>
        <v>Nvt</v>
      </c>
      <c r="BY68" s="43" t="str">
        <f t="shared" si="47"/>
        <v>Nvt</v>
      </c>
      <c r="BZ68" s="43" t="str">
        <f t="shared" si="47"/>
        <v>Nvt</v>
      </c>
      <c r="CA68" s="43" t="str">
        <f t="shared" si="47"/>
        <v>Nvt</v>
      </c>
      <c r="CB68" s="43" t="str">
        <f t="shared" si="47"/>
        <v>Nvt</v>
      </c>
      <c r="CC68" s="43" t="str">
        <f t="shared" si="47"/>
        <v>Nvt</v>
      </c>
      <c r="CD68" s="43" t="str">
        <f t="shared" si="47"/>
        <v>Nvt</v>
      </c>
      <c r="CE68" s="43" t="str">
        <f t="shared" si="47"/>
        <v>Nvt</v>
      </c>
      <c r="CF68" s="43" t="str">
        <f t="shared" si="47"/>
        <v>Nvt</v>
      </c>
      <c r="CG68" s="43" t="str">
        <f t="shared" si="48"/>
        <v>Ja</v>
      </c>
      <c r="CH68" s="43" t="str">
        <f t="shared" si="48"/>
        <v>Ja</v>
      </c>
      <c r="CI68" s="43" t="str">
        <f t="shared" si="48"/>
        <v>Ja</v>
      </c>
      <c r="CJ68" s="43" t="str">
        <f t="shared" si="48"/>
        <v>Optie</v>
      </c>
      <c r="CK68" s="43" t="str">
        <f t="shared" si="48"/>
        <v>Ja</v>
      </c>
      <c r="CL68" s="43" t="str">
        <f t="shared" si="48"/>
        <v>Ja</v>
      </c>
      <c r="CM68" s="43" t="str">
        <f t="shared" si="48"/>
        <v>Ja</v>
      </c>
      <c r="CN68" s="43" t="str">
        <f t="shared" si="48"/>
        <v>Ja</v>
      </c>
      <c r="CO68" s="43" t="str">
        <f t="shared" si="48"/>
        <v>Ja</v>
      </c>
      <c r="CP68" s="43" t="str">
        <f t="shared" si="48"/>
        <v>Optie</v>
      </c>
      <c r="CQ68" s="43" t="str">
        <f t="shared" si="49"/>
        <v>Ja</v>
      </c>
      <c r="CR68" s="43" t="str">
        <f t="shared" si="49"/>
        <v>Ja</v>
      </c>
      <c r="CS68" s="43" t="str">
        <f t="shared" si="49"/>
        <v>Ja</v>
      </c>
      <c r="CT68" s="43" t="str">
        <f t="shared" si="49"/>
        <v>Optie</v>
      </c>
      <c r="CU68" s="43" t="str">
        <f t="shared" si="49"/>
        <v>Nee</v>
      </c>
      <c r="CV68" s="43" t="str">
        <f t="shared" si="49"/>
        <v>Nvt</v>
      </c>
      <c r="CW68" s="43" t="str">
        <f t="shared" si="49"/>
        <v>Nvt</v>
      </c>
      <c r="CX68" s="43" t="str">
        <f t="shared" si="49"/>
        <v>Nvt</v>
      </c>
      <c r="CY68" s="43" t="str">
        <f t="shared" si="49"/>
        <v>Nvt</v>
      </c>
      <c r="CZ68" s="43" t="str">
        <f t="shared" si="49"/>
        <v>Ja</v>
      </c>
      <c r="DA68" s="43" t="str">
        <f t="shared" si="50"/>
        <v>Ja</v>
      </c>
      <c r="DB68" s="43" t="str">
        <f t="shared" si="50"/>
        <v>Ja</v>
      </c>
      <c r="DC68" s="43" t="str">
        <f t="shared" si="50"/>
        <v>Optie</v>
      </c>
      <c r="DD68" s="43" t="str">
        <f t="shared" si="50"/>
        <v>Ja</v>
      </c>
      <c r="DE68" s="43" t="str">
        <f t="shared" si="50"/>
        <v>Ja</v>
      </c>
      <c r="DF68" s="43" t="str">
        <f t="shared" si="50"/>
        <v>Ja</v>
      </c>
      <c r="DG68" s="43" t="str">
        <f t="shared" si="50"/>
        <v>Optie</v>
      </c>
      <c r="DH68" s="43" t="str">
        <f t="shared" si="50"/>
        <v>Ja</v>
      </c>
      <c r="DI68" s="43" t="str">
        <f t="shared" si="50"/>
        <v>Ja</v>
      </c>
      <c r="DJ68" s="43" t="str">
        <f t="shared" si="50"/>
        <v>Optie</v>
      </c>
      <c r="DK68" s="43" t="str">
        <f t="shared" si="51"/>
        <v>Ja</v>
      </c>
      <c r="DL68" s="43" t="str">
        <f t="shared" si="51"/>
        <v>Ja</v>
      </c>
      <c r="DM68" s="43" t="str">
        <f t="shared" si="51"/>
        <v>Ja</v>
      </c>
      <c r="DN68" s="43" t="str">
        <f t="shared" si="51"/>
        <v>Ja</v>
      </c>
      <c r="DO68" s="43" t="str">
        <f t="shared" si="51"/>
        <v>Ja</v>
      </c>
      <c r="DP68" s="43" t="str">
        <f t="shared" si="51"/>
        <v>Optie</v>
      </c>
      <c r="DQ68" s="43" t="str">
        <f t="shared" si="51"/>
        <v>Optie</v>
      </c>
      <c r="DR68" s="43" t="str">
        <f t="shared" si="51"/>
        <v>Optie</v>
      </c>
      <c r="DS68" s="43" t="str">
        <f t="shared" si="51"/>
        <v>Optie</v>
      </c>
      <c r="DT68" s="43" t="str">
        <f t="shared" si="51"/>
        <v>Nee</v>
      </c>
      <c r="DU68" s="43" t="str">
        <f t="shared" si="52"/>
        <v>Optie</v>
      </c>
      <c r="DV68" s="43" t="str">
        <f t="shared" si="52"/>
        <v>Ja</v>
      </c>
      <c r="DW68" s="43" t="str">
        <f t="shared" si="52"/>
        <v>Ja</v>
      </c>
      <c r="DX68" s="43" t="str">
        <f t="shared" si="52"/>
        <v>Ja</v>
      </c>
      <c r="DY68" s="43" t="str">
        <f t="shared" si="52"/>
        <v>Ja</v>
      </c>
      <c r="DZ68" s="43" t="str">
        <f t="shared" si="52"/>
        <v>Optie</v>
      </c>
      <c r="EA68" s="43" t="str">
        <f t="shared" si="52"/>
        <v>Ja</v>
      </c>
      <c r="EB68" s="43" t="str">
        <f t="shared" si="52"/>
        <v>Ja</v>
      </c>
      <c r="EC68" s="43" t="str">
        <f t="shared" si="52"/>
        <v>Ja</v>
      </c>
      <c r="ED68" s="43" t="str">
        <f t="shared" si="52"/>
        <v>Ja</v>
      </c>
      <c r="EE68" s="43" t="str">
        <f t="shared" si="52"/>
        <v>Ja</v>
      </c>
      <c r="EF68" s="43" t="str">
        <f t="shared" si="52"/>
        <v>Ja</v>
      </c>
      <c r="EG68" s="43" t="str">
        <f t="shared" si="52"/>
        <v>Ja</v>
      </c>
      <c r="EH68" s="43" t="str">
        <f t="shared" si="52"/>
        <v>Ja</v>
      </c>
      <c r="EI68" s="43" t="str">
        <f t="shared" si="52"/>
        <v>Nee</v>
      </c>
    </row>
    <row r="69" spans="1:139" x14ac:dyDescent="0.3">
      <c r="A69" s="45"/>
      <c r="B69" s="47" t="s">
        <v>726</v>
      </c>
      <c r="C69" s="47" t="s">
        <v>502</v>
      </c>
      <c r="D69" s="45" t="s">
        <v>329</v>
      </c>
      <c r="E69" s="45" t="s">
        <v>329</v>
      </c>
      <c r="F69" s="45" t="s">
        <v>433</v>
      </c>
      <c r="G69" s="43" t="s">
        <v>495</v>
      </c>
      <c r="H69" s="43" t="s">
        <v>497</v>
      </c>
      <c r="I69" s="119" t="s">
        <v>337</v>
      </c>
      <c r="J69" s="119" t="s">
        <v>829</v>
      </c>
      <c r="K69" s="119" t="s">
        <v>852</v>
      </c>
      <c r="L69" s="50">
        <v>9</v>
      </c>
      <c r="M69" s="119"/>
      <c r="N69" s="119"/>
      <c r="O69" s="119"/>
      <c r="P69" s="129" t="s">
        <v>507</v>
      </c>
      <c r="Q69" s="43" t="str">
        <f t="shared" si="41"/>
        <v>Ja</v>
      </c>
      <c r="R69" s="43" t="str">
        <f t="shared" si="41"/>
        <v>Ja</v>
      </c>
      <c r="S69" s="43" t="str">
        <f t="shared" si="41"/>
        <v>Optie</v>
      </c>
      <c r="T69" s="43" t="str">
        <f t="shared" si="41"/>
        <v>Ja</v>
      </c>
      <c r="U69" s="43" t="str">
        <f t="shared" si="41"/>
        <v>Ja</v>
      </c>
      <c r="V69" s="43" t="str">
        <f t="shared" si="41"/>
        <v>Ja</v>
      </c>
      <c r="W69" s="43" t="str">
        <f t="shared" si="41"/>
        <v>Nee</v>
      </c>
      <c r="X69" s="43" t="str">
        <f t="shared" si="41"/>
        <v>Ja</v>
      </c>
      <c r="Y69" s="43" t="str">
        <f t="shared" si="41"/>
        <v>Nee</v>
      </c>
      <c r="Z69" s="43" t="str">
        <f t="shared" si="41"/>
        <v>Nee</v>
      </c>
      <c r="AA69" s="43" t="str">
        <f t="shared" si="42"/>
        <v>Optie</v>
      </c>
      <c r="AB69" s="43" t="str">
        <f t="shared" si="42"/>
        <v>Nee</v>
      </c>
      <c r="AC69" s="43" t="str">
        <f t="shared" si="42"/>
        <v>Nvt</v>
      </c>
      <c r="AD69" s="43" t="str">
        <f t="shared" si="42"/>
        <v>Nvt</v>
      </c>
      <c r="AE69" s="43" t="str">
        <f t="shared" si="42"/>
        <v>Nvt</v>
      </c>
      <c r="AF69" s="43" t="str">
        <f t="shared" si="42"/>
        <v>Nvt</v>
      </c>
      <c r="AG69" s="43" t="str">
        <f t="shared" si="42"/>
        <v>Nvt</v>
      </c>
      <c r="AH69" s="43" t="str">
        <f t="shared" si="42"/>
        <v>Ja</v>
      </c>
      <c r="AI69" s="43" t="str">
        <f t="shared" si="42"/>
        <v>Ja</v>
      </c>
      <c r="AJ69" s="43" t="str">
        <f t="shared" si="42"/>
        <v>Nee</v>
      </c>
      <c r="AK69" s="43" t="str">
        <f t="shared" si="43"/>
        <v>Ja</v>
      </c>
      <c r="AL69" s="43" t="str">
        <f t="shared" si="43"/>
        <v>Ja</v>
      </c>
      <c r="AM69" s="43" t="str">
        <f t="shared" si="43"/>
        <v>Optie</v>
      </c>
      <c r="AN69" s="43" t="str">
        <f t="shared" si="43"/>
        <v>Ja</v>
      </c>
      <c r="AO69" s="43" t="str">
        <f t="shared" si="43"/>
        <v>Ja</v>
      </c>
      <c r="AP69" s="43" t="str">
        <f t="shared" si="43"/>
        <v>Nvt</v>
      </c>
      <c r="AQ69" s="43" t="str">
        <f t="shared" si="43"/>
        <v>Nvt</v>
      </c>
      <c r="AR69" s="129" t="s">
        <v>878</v>
      </c>
      <c r="AS69" s="43" t="str">
        <f t="shared" si="44"/>
        <v>Ja</v>
      </c>
      <c r="AT69" s="43" t="str">
        <f t="shared" si="44"/>
        <v>Ja</v>
      </c>
      <c r="AU69" s="43" t="str">
        <f t="shared" si="44"/>
        <v>Optie</v>
      </c>
      <c r="AV69" s="43" t="str">
        <f t="shared" si="44"/>
        <v>Ja</v>
      </c>
      <c r="AW69" s="43" t="str">
        <f t="shared" si="44"/>
        <v>Ja</v>
      </c>
      <c r="AX69" s="43" t="str">
        <f t="shared" si="44"/>
        <v>Ja</v>
      </c>
      <c r="AY69" s="43" t="str">
        <f t="shared" si="44"/>
        <v>Nee</v>
      </c>
      <c r="AZ69" s="43" t="str">
        <f t="shared" si="44"/>
        <v>Ja</v>
      </c>
      <c r="BA69" s="43" t="str">
        <f t="shared" si="44"/>
        <v>Nee</v>
      </c>
      <c r="BB69" s="43" t="str">
        <f t="shared" si="44"/>
        <v>Nee</v>
      </c>
      <c r="BC69" s="43" t="str">
        <f t="shared" si="45"/>
        <v>Ja</v>
      </c>
      <c r="BD69" s="43" t="str">
        <f t="shared" si="45"/>
        <v>Ja</v>
      </c>
      <c r="BE69" s="43" t="str">
        <f t="shared" si="45"/>
        <v>Ja</v>
      </c>
      <c r="BF69" s="43" t="str">
        <f t="shared" si="45"/>
        <v>Ja</v>
      </c>
      <c r="BG69" s="43" t="str">
        <f t="shared" si="45"/>
        <v>Ja</v>
      </c>
      <c r="BH69" s="43" t="str">
        <f t="shared" si="45"/>
        <v>Ja</v>
      </c>
      <c r="BI69" s="43" t="str">
        <f t="shared" si="45"/>
        <v>Ja</v>
      </c>
      <c r="BJ69" s="43" t="str">
        <f t="shared" si="45"/>
        <v>Optie</v>
      </c>
      <c r="BK69" s="43" t="str">
        <f t="shared" si="45"/>
        <v>Ja</v>
      </c>
      <c r="BL69" s="43" t="str">
        <f t="shared" si="45"/>
        <v>Ja</v>
      </c>
      <c r="BM69" s="43" t="str">
        <f t="shared" si="46"/>
        <v>Nee</v>
      </c>
      <c r="BN69" s="43" t="str">
        <f t="shared" si="46"/>
        <v>Ja</v>
      </c>
      <c r="BO69" s="43" t="str">
        <f t="shared" si="46"/>
        <v>Nee</v>
      </c>
      <c r="BP69" s="43" t="str">
        <f t="shared" si="46"/>
        <v>Nvt</v>
      </c>
      <c r="BQ69" s="43" t="str">
        <f t="shared" si="46"/>
        <v>Nvt</v>
      </c>
      <c r="BR69" s="43" t="str">
        <f t="shared" si="46"/>
        <v>Nvt</v>
      </c>
      <c r="BS69" s="43" t="str">
        <f t="shared" si="46"/>
        <v>Nvt</v>
      </c>
      <c r="BT69" s="43" t="str">
        <f t="shared" si="46"/>
        <v>Nvt</v>
      </c>
      <c r="BU69" s="43" t="str">
        <f t="shared" si="46"/>
        <v>Nvt</v>
      </c>
      <c r="BV69" s="43" t="str">
        <f t="shared" si="46"/>
        <v>Nvt</v>
      </c>
      <c r="BW69" s="43" t="str">
        <f t="shared" si="47"/>
        <v>Nvt</v>
      </c>
      <c r="BX69" s="43" t="str">
        <f t="shared" si="47"/>
        <v>Nvt</v>
      </c>
      <c r="BY69" s="43" t="str">
        <f t="shared" si="47"/>
        <v>Nvt</v>
      </c>
      <c r="BZ69" s="43" t="str">
        <f t="shared" si="47"/>
        <v>Nvt</v>
      </c>
      <c r="CA69" s="43" t="str">
        <f t="shared" si="47"/>
        <v>Nvt</v>
      </c>
      <c r="CB69" s="43" t="str">
        <f t="shared" si="47"/>
        <v>Nvt</v>
      </c>
      <c r="CC69" s="43" t="str">
        <f t="shared" si="47"/>
        <v>Nvt</v>
      </c>
      <c r="CD69" s="43" t="str">
        <f t="shared" si="47"/>
        <v>Nvt</v>
      </c>
      <c r="CE69" s="43" t="str">
        <f t="shared" si="47"/>
        <v>Nvt</v>
      </c>
      <c r="CF69" s="43" t="str">
        <f t="shared" si="47"/>
        <v>Nvt</v>
      </c>
      <c r="CG69" s="43" t="str">
        <f t="shared" si="48"/>
        <v>Ja</v>
      </c>
      <c r="CH69" s="43" t="str">
        <f t="shared" si="48"/>
        <v>Ja</v>
      </c>
      <c r="CI69" s="43" t="str">
        <f t="shared" si="48"/>
        <v>Ja</v>
      </c>
      <c r="CJ69" s="43" t="str">
        <f t="shared" si="48"/>
        <v>Optie</v>
      </c>
      <c r="CK69" s="43" t="str">
        <f t="shared" si="48"/>
        <v>Ja</v>
      </c>
      <c r="CL69" s="43" t="str">
        <f t="shared" si="48"/>
        <v>Ja</v>
      </c>
      <c r="CM69" s="43" t="str">
        <f t="shared" si="48"/>
        <v>Ja</v>
      </c>
      <c r="CN69" s="43" t="str">
        <f t="shared" si="48"/>
        <v>Ja</v>
      </c>
      <c r="CO69" s="43" t="str">
        <f t="shared" si="48"/>
        <v>Ja</v>
      </c>
      <c r="CP69" s="43" t="str">
        <f t="shared" si="48"/>
        <v>Optie</v>
      </c>
      <c r="CQ69" s="43" t="str">
        <f t="shared" si="49"/>
        <v>Ja</v>
      </c>
      <c r="CR69" s="43" t="str">
        <f t="shared" si="49"/>
        <v>Ja</v>
      </c>
      <c r="CS69" s="43" t="str">
        <f t="shared" si="49"/>
        <v>Ja</v>
      </c>
      <c r="CT69" s="43" t="str">
        <f t="shared" si="49"/>
        <v>Optie</v>
      </c>
      <c r="CU69" s="43" t="str">
        <f t="shared" si="49"/>
        <v>Nee</v>
      </c>
      <c r="CV69" s="43" t="str">
        <f t="shared" si="49"/>
        <v>Nvt</v>
      </c>
      <c r="CW69" s="43" t="str">
        <f t="shared" si="49"/>
        <v>Nvt</v>
      </c>
      <c r="CX69" s="43" t="str">
        <f t="shared" si="49"/>
        <v>Nvt</v>
      </c>
      <c r="CY69" s="43" t="str">
        <f t="shared" si="49"/>
        <v>Nvt</v>
      </c>
      <c r="CZ69" s="43" t="str">
        <f t="shared" si="49"/>
        <v>Ja</v>
      </c>
      <c r="DA69" s="43" t="str">
        <f t="shared" si="50"/>
        <v>Ja</v>
      </c>
      <c r="DB69" s="43" t="str">
        <f t="shared" si="50"/>
        <v>Ja</v>
      </c>
      <c r="DC69" s="43" t="str">
        <f t="shared" si="50"/>
        <v>Optie</v>
      </c>
      <c r="DD69" s="43" t="str">
        <f t="shared" si="50"/>
        <v>Ja</v>
      </c>
      <c r="DE69" s="43" t="str">
        <f t="shared" si="50"/>
        <v>Ja</v>
      </c>
      <c r="DF69" s="43" t="str">
        <f t="shared" si="50"/>
        <v>Ja</v>
      </c>
      <c r="DG69" s="43" t="str">
        <f t="shared" si="50"/>
        <v>Optie</v>
      </c>
      <c r="DH69" s="43" t="str">
        <f t="shared" si="50"/>
        <v>Ja</v>
      </c>
      <c r="DI69" s="43" t="str">
        <f t="shared" si="50"/>
        <v>Ja</v>
      </c>
      <c r="DJ69" s="43" t="str">
        <f t="shared" si="50"/>
        <v>Optie</v>
      </c>
      <c r="DK69" s="43" t="str">
        <f t="shared" si="51"/>
        <v>Ja</v>
      </c>
      <c r="DL69" s="43" t="str">
        <f t="shared" si="51"/>
        <v>Ja</v>
      </c>
      <c r="DM69" s="43" t="str">
        <f t="shared" si="51"/>
        <v>Ja</v>
      </c>
      <c r="DN69" s="43" t="str">
        <f t="shared" si="51"/>
        <v>Ja</v>
      </c>
      <c r="DO69" s="43" t="str">
        <f t="shared" si="51"/>
        <v>Ja</v>
      </c>
      <c r="DP69" s="43" t="str">
        <f t="shared" si="51"/>
        <v>Optie</v>
      </c>
      <c r="DQ69" s="43" t="str">
        <f t="shared" si="51"/>
        <v>Optie</v>
      </c>
      <c r="DR69" s="43" t="str">
        <f t="shared" si="51"/>
        <v>Optie</v>
      </c>
      <c r="DS69" s="43" t="str">
        <f t="shared" si="51"/>
        <v>Optie</v>
      </c>
      <c r="DT69" s="43" t="str">
        <f t="shared" si="51"/>
        <v>Nee</v>
      </c>
      <c r="DU69" s="43" t="str">
        <f t="shared" si="52"/>
        <v>Optie</v>
      </c>
      <c r="DV69" s="43" t="str">
        <f t="shared" si="52"/>
        <v>Ja</v>
      </c>
      <c r="DW69" s="43" t="str">
        <f t="shared" si="52"/>
        <v>Ja</v>
      </c>
      <c r="DX69" s="43" t="str">
        <f t="shared" si="52"/>
        <v>Ja</v>
      </c>
      <c r="DY69" s="43" t="str">
        <f t="shared" si="52"/>
        <v>Ja</v>
      </c>
      <c r="DZ69" s="43" t="str">
        <f t="shared" si="52"/>
        <v>Optie</v>
      </c>
      <c r="EA69" s="43" t="str">
        <f t="shared" si="52"/>
        <v>Ja</v>
      </c>
      <c r="EB69" s="43" t="str">
        <f t="shared" si="52"/>
        <v>Ja</v>
      </c>
      <c r="EC69" s="43" t="str">
        <f t="shared" si="52"/>
        <v>Ja</v>
      </c>
      <c r="ED69" s="43" t="str">
        <f t="shared" si="52"/>
        <v>Ja</v>
      </c>
      <c r="EE69" s="43" t="str">
        <f t="shared" si="52"/>
        <v>Ja</v>
      </c>
      <c r="EF69" s="43" t="str">
        <f t="shared" si="52"/>
        <v>Ja</v>
      </c>
      <c r="EG69" s="43" t="str">
        <f t="shared" si="52"/>
        <v>Ja</v>
      </c>
      <c r="EH69" s="43" t="str">
        <f t="shared" si="52"/>
        <v>Ja</v>
      </c>
      <c r="EI69" s="43" t="str">
        <f t="shared" si="52"/>
        <v>Nee</v>
      </c>
    </row>
    <row r="70" spans="1:139" x14ac:dyDescent="0.3">
      <c r="A70" s="45"/>
      <c r="B70" s="47" t="s">
        <v>726</v>
      </c>
      <c r="C70" s="47" t="s">
        <v>502</v>
      </c>
      <c r="D70" s="45" t="s">
        <v>329</v>
      </c>
      <c r="E70" s="45" t="s">
        <v>330</v>
      </c>
      <c r="F70" s="45" t="s">
        <v>433</v>
      </c>
      <c r="G70" s="43" t="s">
        <v>495</v>
      </c>
      <c r="H70" s="43" t="s">
        <v>497</v>
      </c>
      <c r="I70" s="119" t="s">
        <v>337</v>
      </c>
      <c r="J70" s="119" t="s">
        <v>831</v>
      </c>
      <c r="K70" s="119" t="s">
        <v>853</v>
      </c>
      <c r="L70" s="50">
        <v>17</v>
      </c>
      <c r="M70" s="119"/>
      <c r="N70" s="119"/>
      <c r="O70" s="119"/>
      <c r="P70" s="129" t="s">
        <v>507</v>
      </c>
      <c r="Q70" s="43" t="str">
        <f t="shared" si="41"/>
        <v>Ja</v>
      </c>
      <c r="R70" s="43" t="str">
        <f t="shared" si="41"/>
        <v>Ja</v>
      </c>
      <c r="S70" s="43" t="str">
        <f t="shared" si="41"/>
        <v>Optie</v>
      </c>
      <c r="T70" s="43" t="str">
        <f t="shared" si="41"/>
        <v>Ja</v>
      </c>
      <c r="U70" s="43" t="str">
        <f t="shared" si="41"/>
        <v>Ja</v>
      </c>
      <c r="V70" s="43" t="str">
        <f t="shared" si="41"/>
        <v>Ja</v>
      </c>
      <c r="W70" s="43" t="str">
        <f t="shared" si="41"/>
        <v>Nee</v>
      </c>
      <c r="X70" s="43" t="str">
        <f t="shared" si="41"/>
        <v>Ja</v>
      </c>
      <c r="Y70" s="43" t="str">
        <f t="shared" si="41"/>
        <v>Nee</v>
      </c>
      <c r="Z70" s="43" t="str">
        <f t="shared" si="41"/>
        <v>Nee</v>
      </c>
      <c r="AA70" s="43" t="str">
        <f t="shared" si="42"/>
        <v>Optie</v>
      </c>
      <c r="AB70" s="43" t="str">
        <f t="shared" si="42"/>
        <v>Nee</v>
      </c>
      <c r="AC70" s="43" t="str">
        <f t="shared" si="42"/>
        <v>Nvt</v>
      </c>
      <c r="AD70" s="43" t="str">
        <f t="shared" si="42"/>
        <v>Nvt</v>
      </c>
      <c r="AE70" s="43" t="str">
        <f t="shared" si="42"/>
        <v>Nvt</v>
      </c>
      <c r="AF70" s="43" t="str">
        <f t="shared" si="42"/>
        <v>Nvt</v>
      </c>
      <c r="AG70" s="43" t="str">
        <f t="shared" si="42"/>
        <v>Nvt</v>
      </c>
      <c r="AH70" s="43" t="str">
        <f t="shared" si="42"/>
        <v>Ja</v>
      </c>
      <c r="AI70" s="43" t="str">
        <f t="shared" si="42"/>
        <v>Ja</v>
      </c>
      <c r="AJ70" s="43" t="str">
        <f t="shared" si="42"/>
        <v>Nee</v>
      </c>
      <c r="AK70" s="43" t="str">
        <f t="shared" si="43"/>
        <v>Ja</v>
      </c>
      <c r="AL70" s="43" t="str">
        <f t="shared" si="43"/>
        <v>Ja</v>
      </c>
      <c r="AM70" s="43" t="str">
        <f t="shared" si="43"/>
        <v>Optie</v>
      </c>
      <c r="AN70" s="43" t="str">
        <f t="shared" si="43"/>
        <v>Ja</v>
      </c>
      <c r="AO70" s="43" t="str">
        <f t="shared" si="43"/>
        <v>Ja</v>
      </c>
      <c r="AP70" s="43" t="str">
        <f t="shared" si="43"/>
        <v>Nvt</v>
      </c>
      <c r="AQ70" s="43" t="str">
        <f t="shared" si="43"/>
        <v>Nvt</v>
      </c>
      <c r="AR70" s="129" t="s">
        <v>878</v>
      </c>
      <c r="AS70" s="43" t="str">
        <f t="shared" si="44"/>
        <v>Ja</v>
      </c>
      <c r="AT70" s="43" t="str">
        <f t="shared" si="44"/>
        <v>Ja</v>
      </c>
      <c r="AU70" s="43" t="str">
        <f t="shared" si="44"/>
        <v>Optie</v>
      </c>
      <c r="AV70" s="43" t="str">
        <f t="shared" si="44"/>
        <v>Ja</v>
      </c>
      <c r="AW70" s="43" t="str">
        <f t="shared" si="44"/>
        <v>Ja</v>
      </c>
      <c r="AX70" s="43" t="str">
        <f t="shared" si="44"/>
        <v>Ja</v>
      </c>
      <c r="AY70" s="43" t="str">
        <f t="shared" si="44"/>
        <v>Nee</v>
      </c>
      <c r="AZ70" s="43" t="str">
        <f t="shared" si="44"/>
        <v>Ja</v>
      </c>
      <c r="BA70" s="43" t="str">
        <f t="shared" si="44"/>
        <v>Nee</v>
      </c>
      <c r="BB70" s="43" t="str">
        <f t="shared" si="44"/>
        <v>Nee</v>
      </c>
      <c r="BC70" s="43" t="str">
        <f t="shared" si="45"/>
        <v>Ja</v>
      </c>
      <c r="BD70" s="43" t="str">
        <f t="shared" si="45"/>
        <v>Ja</v>
      </c>
      <c r="BE70" s="43" t="str">
        <f t="shared" si="45"/>
        <v>Ja</v>
      </c>
      <c r="BF70" s="43" t="str">
        <f t="shared" si="45"/>
        <v>Ja</v>
      </c>
      <c r="BG70" s="43" t="str">
        <f t="shared" si="45"/>
        <v>Ja</v>
      </c>
      <c r="BH70" s="43" t="str">
        <f t="shared" si="45"/>
        <v>Ja</v>
      </c>
      <c r="BI70" s="43" t="str">
        <f t="shared" si="45"/>
        <v>Ja</v>
      </c>
      <c r="BJ70" s="43" t="str">
        <f t="shared" si="45"/>
        <v>Optie</v>
      </c>
      <c r="BK70" s="43" t="str">
        <f t="shared" si="45"/>
        <v>Ja</v>
      </c>
      <c r="BL70" s="43" t="str">
        <f t="shared" si="45"/>
        <v>Ja</v>
      </c>
      <c r="BM70" s="43" t="str">
        <f t="shared" si="46"/>
        <v>Nee</v>
      </c>
      <c r="BN70" s="43" t="str">
        <f t="shared" si="46"/>
        <v>Ja</v>
      </c>
      <c r="BO70" s="43" t="str">
        <f t="shared" si="46"/>
        <v>Nee</v>
      </c>
      <c r="BP70" s="43" t="str">
        <f t="shared" si="46"/>
        <v>Nvt</v>
      </c>
      <c r="BQ70" s="43" t="str">
        <f t="shared" si="46"/>
        <v>Nvt</v>
      </c>
      <c r="BR70" s="43" t="str">
        <f t="shared" si="46"/>
        <v>Nvt</v>
      </c>
      <c r="BS70" s="43" t="str">
        <f t="shared" si="46"/>
        <v>Nvt</v>
      </c>
      <c r="BT70" s="43" t="str">
        <f t="shared" si="46"/>
        <v>Nvt</v>
      </c>
      <c r="BU70" s="43" t="str">
        <f t="shared" si="46"/>
        <v>Nvt</v>
      </c>
      <c r="BV70" s="43" t="str">
        <f t="shared" si="46"/>
        <v>Nvt</v>
      </c>
      <c r="BW70" s="43" t="str">
        <f t="shared" si="47"/>
        <v>Nvt</v>
      </c>
      <c r="BX70" s="43" t="str">
        <f t="shared" si="47"/>
        <v>Nvt</v>
      </c>
      <c r="BY70" s="43" t="str">
        <f t="shared" si="47"/>
        <v>Nvt</v>
      </c>
      <c r="BZ70" s="43" t="str">
        <f t="shared" si="47"/>
        <v>Nvt</v>
      </c>
      <c r="CA70" s="43" t="str">
        <f t="shared" si="47"/>
        <v>Nvt</v>
      </c>
      <c r="CB70" s="43" t="str">
        <f t="shared" si="47"/>
        <v>Nvt</v>
      </c>
      <c r="CC70" s="43" t="str">
        <f t="shared" si="47"/>
        <v>Nvt</v>
      </c>
      <c r="CD70" s="43" t="str">
        <f t="shared" si="47"/>
        <v>Nvt</v>
      </c>
      <c r="CE70" s="43" t="str">
        <f t="shared" si="47"/>
        <v>Nvt</v>
      </c>
      <c r="CF70" s="43" t="str">
        <f t="shared" si="47"/>
        <v>Nvt</v>
      </c>
      <c r="CG70" s="43" t="str">
        <f t="shared" si="48"/>
        <v>Ja</v>
      </c>
      <c r="CH70" s="43" t="str">
        <f t="shared" si="48"/>
        <v>Ja</v>
      </c>
      <c r="CI70" s="43" t="str">
        <f t="shared" si="48"/>
        <v>Ja</v>
      </c>
      <c r="CJ70" s="43" t="str">
        <f t="shared" si="48"/>
        <v>Optie</v>
      </c>
      <c r="CK70" s="43" t="str">
        <f t="shared" si="48"/>
        <v>Ja</v>
      </c>
      <c r="CL70" s="43" t="str">
        <f t="shared" si="48"/>
        <v>Ja</v>
      </c>
      <c r="CM70" s="43" t="str">
        <f t="shared" si="48"/>
        <v>Ja</v>
      </c>
      <c r="CN70" s="43" t="str">
        <f t="shared" si="48"/>
        <v>Ja</v>
      </c>
      <c r="CO70" s="43" t="str">
        <f t="shared" si="48"/>
        <v>Ja</v>
      </c>
      <c r="CP70" s="43" t="str">
        <f t="shared" si="48"/>
        <v>Optie</v>
      </c>
      <c r="CQ70" s="43" t="str">
        <f t="shared" si="49"/>
        <v>Ja</v>
      </c>
      <c r="CR70" s="43" t="str">
        <f t="shared" si="49"/>
        <v>Ja</v>
      </c>
      <c r="CS70" s="43" t="str">
        <f t="shared" si="49"/>
        <v>Ja</v>
      </c>
      <c r="CT70" s="43" t="str">
        <f t="shared" si="49"/>
        <v>Optie</v>
      </c>
      <c r="CU70" s="43" t="str">
        <f t="shared" si="49"/>
        <v>Nee</v>
      </c>
      <c r="CV70" s="43" t="str">
        <f t="shared" si="49"/>
        <v>Nvt</v>
      </c>
      <c r="CW70" s="43" t="str">
        <f t="shared" si="49"/>
        <v>Nvt</v>
      </c>
      <c r="CX70" s="43" t="str">
        <f t="shared" si="49"/>
        <v>Nvt</v>
      </c>
      <c r="CY70" s="43" t="str">
        <f t="shared" si="49"/>
        <v>Nvt</v>
      </c>
      <c r="CZ70" s="43" t="str">
        <f t="shared" si="49"/>
        <v>Ja</v>
      </c>
      <c r="DA70" s="43" t="str">
        <f t="shared" si="50"/>
        <v>Ja</v>
      </c>
      <c r="DB70" s="43" t="str">
        <f t="shared" si="50"/>
        <v>Ja</v>
      </c>
      <c r="DC70" s="43" t="str">
        <f t="shared" si="50"/>
        <v>Optie</v>
      </c>
      <c r="DD70" s="43" t="str">
        <f t="shared" si="50"/>
        <v>Ja</v>
      </c>
      <c r="DE70" s="43" t="str">
        <f t="shared" si="50"/>
        <v>Ja</v>
      </c>
      <c r="DF70" s="43" t="str">
        <f t="shared" si="50"/>
        <v>Ja</v>
      </c>
      <c r="DG70" s="43" t="str">
        <f t="shared" si="50"/>
        <v>Optie</v>
      </c>
      <c r="DH70" s="43" t="str">
        <f t="shared" si="50"/>
        <v>Ja</v>
      </c>
      <c r="DI70" s="43" t="str">
        <f t="shared" si="50"/>
        <v>Ja</v>
      </c>
      <c r="DJ70" s="43" t="str">
        <f t="shared" si="50"/>
        <v>Optie</v>
      </c>
      <c r="DK70" s="43" t="str">
        <f t="shared" si="51"/>
        <v>Ja</v>
      </c>
      <c r="DL70" s="43" t="str">
        <f t="shared" si="51"/>
        <v>Ja</v>
      </c>
      <c r="DM70" s="43" t="str">
        <f t="shared" si="51"/>
        <v>Ja</v>
      </c>
      <c r="DN70" s="43" t="str">
        <f t="shared" si="51"/>
        <v>Ja</v>
      </c>
      <c r="DO70" s="43" t="str">
        <f t="shared" si="51"/>
        <v>Ja</v>
      </c>
      <c r="DP70" s="43" t="str">
        <f t="shared" si="51"/>
        <v>Optie</v>
      </c>
      <c r="DQ70" s="43" t="str">
        <f t="shared" si="51"/>
        <v>Optie</v>
      </c>
      <c r="DR70" s="43" t="str">
        <f t="shared" si="51"/>
        <v>Optie</v>
      </c>
      <c r="DS70" s="43" t="str">
        <f t="shared" si="51"/>
        <v>Optie</v>
      </c>
      <c r="DT70" s="43" t="str">
        <f t="shared" si="51"/>
        <v>Nee</v>
      </c>
      <c r="DU70" s="43" t="str">
        <f t="shared" si="52"/>
        <v>Optie</v>
      </c>
      <c r="DV70" s="43" t="str">
        <f t="shared" si="52"/>
        <v>Ja</v>
      </c>
      <c r="DW70" s="43" t="str">
        <f t="shared" si="52"/>
        <v>Ja</v>
      </c>
      <c r="DX70" s="43" t="str">
        <f t="shared" si="52"/>
        <v>Ja</v>
      </c>
      <c r="DY70" s="43" t="str">
        <f t="shared" si="52"/>
        <v>Ja</v>
      </c>
      <c r="DZ70" s="43" t="str">
        <f t="shared" si="52"/>
        <v>Optie</v>
      </c>
      <c r="EA70" s="43" t="str">
        <f t="shared" si="52"/>
        <v>Ja</v>
      </c>
      <c r="EB70" s="43" t="str">
        <f t="shared" si="52"/>
        <v>Ja</v>
      </c>
      <c r="EC70" s="43" t="str">
        <f t="shared" si="52"/>
        <v>Ja</v>
      </c>
      <c r="ED70" s="43" t="str">
        <f t="shared" si="52"/>
        <v>Ja</v>
      </c>
      <c r="EE70" s="43" t="str">
        <f t="shared" si="52"/>
        <v>Ja</v>
      </c>
      <c r="EF70" s="43" t="str">
        <f t="shared" si="52"/>
        <v>Ja</v>
      </c>
      <c r="EG70" s="43" t="str">
        <f t="shared" si="52"/>
        <v>Ja</v>
      </c>
      <c r="EH70" s="43" t="str">
        <f t="shared" si="52"/>
        <v>Ja</v>
      </c>
      <c r="EI70" s="43" t="str">
        <f t="shared" si="52"/>
        <v>Nee</v>
      </c>
    </row>
    <row r="71" spans="1:139" x14ac:dyDescent="0.3">
      <c r="A71" s="45"/>
      <c r="B71" s="47" t="s">
        <v>726</v>
      </c>
      <c r="C71" s="47" t="s">
        <v>502</v>
      </c>
      <c r="D71" s="45" t="s">
        <v>329</v>
      </c>
      <c r="E71" s="45" t="s">
        <v>337</v>
      </c>
      <c r="F71" s="45" t="s">
        <v>433</v>
      </c>
      <c r="G71" s="43" t="s">
        <v>495</v>
      </c>
      <c r="H71" s="43" t="s">
        <v>497</v>
      </c>
      <c r="I71" s="119" t="s">
        <v>337</v>
      </c>
      <c r="J71" s="119" t="s">
        <v>833</v>
      </c>
      <c r="K71" s="119" t="s">
        <v>854</v>
      </c>
      <c r="L71" s="50">
        <v>25</v>
      </c>
      <c r="M71" s="119"/>
      <c r="N71" s="119"/>
      <c r="O71" s="119"/>
      <c r="P71" s="129" t="s">
        <v>507</v>
      </c>
      <c r="Q71" s="43" t="str">
        <f t="shared" si="41"/>
        <v>Ja</v>
      </c>
      <c r="R71" s="43" t="str">
        <f t="shared" si="41"/>
        <v>Ja</v>
      </c>
      <c r="S71" s="43" t="str">
        <f t="shared" si="41"/>
        <v>Optie</v>
      </c>
      <c r="T71" s="43" t="str">
        <f t="shared" si="41"/>
        <v>Ja</v>
      </c>
      <c r="U71" s="43" t="str">
        <f t="shared" si="41"/>
        <v>Ja</v>
      </c>
      <c r="V71" s="43" t="str">
        <f t="shared" si="41"/>
        <v>Ja</v>
      </c>
      <c r="W71" s="43" t="str">
        <f t="shared" si="41"/>
        <v>Nee</v>
      </c>
      <c r="X71" s="43" t="str">
        <f t="shared" si="41"/>
        <v>Ja</v>
      </c>
      <c r="Y71" s="43" t="str">
        <f t="shared" si="41"/>
        <v>Nee</v>
      </c>
      <c r="Z71" s="43" t="str">
        <f t="shared" si="41"/>
        <v>Nee</v>
      </c>
      <c r="AA71" s="43" t="str">
        <f t="shared" si="42"/>
        <v>Optie</v>
      </c>
      <c r="AB71" s="43" t="str">
        <f t="shared" si="42"/>
        <v>Nee</v>
      </c>
      <c r="AC71" s="43" t="str">
        <f t="shared" si="42"/>
        <v>Nvt</v>
      </c>
      <c r="AD71" s="43" t="str">
        <f t="shared" si="42"/>
        <v>Nvt</v>
      </c>
      <c r="AE71" s="43" t="str">
        <f t="shared" si="42"/>
        <v>Nvt</v>
      </c>
      <c r="AF71" s="43" t="str">
        <f t="shared" si="42"/>
        <v>Nvt</v>
      </c>
      <c r="AG71" s="43" t="str">
        <f t="shared" si="42"/>
        <v>Nvt</v>
      </c>
      <c r="AH71" s="43" t="str">
        <f t="shared" si="42"/>
        <v>Ja</v>
      </c>
      <c r="AI71" s="43" t="str">
        <f t="shared" si="42"/>
        <v>Ja</v>
      </c>
      <c r="AJ71" s="43" t="str">
        <f t="shared" si="42"/>
        <v>Nee</v>
      </c>
      <c r="AK71" s="43" t="str">
        <f t="shared" si="43"/>
        <v>Ja</v>
      </c>
      <c r="AL71" s="43" t="str">
        <f t="shared" si="43"/>
        <v>Ja</v>
      </c>
      <c r="AM71" s="43" t="str">
        <f t="shared" si="43"/>
        <v>Optie</v>
      </c>
      <c r="AN71" s="43" t="str">
        <f t="shared" si="43"/>
        <v>Ja</v>
      </c>
      <c r="AO71" s="43" t="str">
        <f t="shared" si="43"/>
        <v>Ja</v>
      </c>
      <c r="AP71" s="43" t="str">
        <f t="shared" si="43"/>
        <v>Nvt</v>
      </c>
      <c r="AQ71" s="43" t="str">
        <f t="shared" si="43"/>
        <v>Nvt</v>
      </c>
      <c r="AR71" s="129" t="s">
        <v>878</v>
      </c>
      <c r="AS71" s="43" t="str">
        <f t="shared" si="44"/>
        <v>Ja</v>
      </c>
      <c r="AT71" s="43" t="str">
        <f t="shared" si="44"/>
        <v>Ja</v>
      </c>
      <c r="AU71" s="43" t="str">
        <f t="shared" si="44"/>
        <v>Optie</v>
      </c>
      <c r="AV71" s="43" t="str">
        <f t="shared" si="44"/>
        <v>Ja</v>
      </c>
      <c r="AW71" s="43" t="str">
        <f t="shared" si="44"/>
        <v>Ja</v>
      </c>
      <c r="AX71" s="43" t="str">
        <f t="shared" si="44"/>
        <v>Ja</v>
      </c>
      <c r="AY71" s="43" t="str">
        <f t="shared" si="44"/>
        <v>Nee</v>
      </c>
      <c r="AZ71" s="43" t="str">
        <f t="shared" si="44"/>
        <v>Ja</v>
      </c>
      <c r="BA71" s="43" t="str">
        <f t="shared" si="44"/>
        <v>Nee</v>
      </c>
      <c r="BB71" s="43" t="str">
        <f t="shared" si="44"/>
        <v>Nee</v>
      </c>
      <c r="BC71" s="43" t="str">
        <f t="shared" si="45"/>
        <v>Ja</v>
      </c>
      <c r="BD71" s="43" t="str">
        <f t="shared" si="45"/>
        <v>Ja</v>
      </c>
      <c r="BE71" s="43" t="str">
        <f t="shared" si="45"/>
        <v>Ja</v>
      </c>
      <c r="BF71" s="43" t="str">
        <f t="shared" si="45"/>
        <v>Ja</v>
      </c>
      <c r="BG71" s="43" t="str">
        <f t="shared" si="45"/>
        <v>Ja</v>
      </c>
      <c r="BH71" s="43" t="str">
        <f t="shared" si="45"/>
        <v>Ja</v>
      </c>
      <c r="BI71" s="43" t="str">
        <f t="shared" si="45"/>
        <v>Ja</v>
      </c>
      <c r="BJ71" s="43" t="str">
        <f t="shared" si="45"/>
        <v>Optie</v>
      </c>
      <c r="BK71" s="43" t="str">
        <f t="shared" si="45"/>
        <v>Ja</v>
      </c>
      <c r="BL71" s="43" t="str">
        <f t="shared" si="45"/>
        <v>Ja</v>
      </c>
      <c r="BM71" s="43" t="str">
        <f t="shared" si="46"/>
        <v>Nee</v>
      </c>
      <c r="BN71" s="43" t="str">
        <f t="shared" si="46"/>
        <v>Ja</v>
      </c>
      <c r="BO71" s="43" t="str">
        <f t="shared" si="46"/>
        <v>Nee</v>
      </c>
      <c r="BP71" s="43" t="str">
        <f t="shared" si="46"/>
        <v>Nvt</v>
      </c>
      <c r="BQ71" s="43" t="str">
        <f t="shared" si="46"/>
        <v>Nvt</v>
      </c>
      <c r="BR71" s="43" t="str">
        <f t="shared" si="46"/>
        <v>Nvt</v>
      </c>
      <c r="BS71" s="43" t="str">
        <f t="shared" si="46"/>
        <v>Nvt</v>
      </c>
      <c r="BT71" s="43" t="str">
        <f t="shared" si="46"/>
        <v>Nvt</v>
      </c>
      <c r="BU71" s="43" t="str">
        <f t="shared" si="46"/>
        <v>Nvt</v>
      </c>
      <c r="BV71" s="43" t="str">
        <f t="shared" si="46"/>
        <v>Nvt</v>
      </c>
      <c r="BW71" s="43" t="str">
        <f t="shared" si="47"/>
        <v>Nvt</v>
      </c>
      <c r="BX71" s="43" t="str">
        <f t="shared" si="47"/>
        <v>Nvt</v>
      </c>
      <c r="BY71" s="43" t="str">
        <f t="shared" si="47"/>
        <v>Nvt</v>
      </c>
      <c r="BZ71" s="43" t="str">
        <f t="shared" si="47"/>
        <v>Nvt</v>
      </c>
      <c r="CA71" s="43" t="str">
        <f t="shared" si="47"/>
        <v>Nvt</v>
      </c>
      <c r="CB71" s="43" t="str">
        <f t="shared" si="47"/>
        <v>Nvt</v>
      </c>
      <c r="CC71" s="43" t="str">
        <f t="shared" si="47"/>
        <v>Nvt</v>
      </c>
      <c r="CD71" s="43" t="str">
        <f t="shared" si="47"/>
        <v>Nvt</v>
      </c>
      <c r="CE71" s="43" t="str">
        <f t="shared" si="47"/>
        <v>Nvt</v>
      </c>
      <c r="CF71" s="43" t="str">
        <f t="shared" si="47"/>
        <v>Nvt</v>
      </c>
      <c r="CG71" s="43" t="str">
        <f t="shared" si="48"/>
        <v>Ja</v>
      </c>
      <c r="CH71" s="43" t="str">
        <f t="shared" si="48"/>
        <v>Ja</v>
      </c>
      <c r="CI71" s="43" t="str">
        <f t="shared" si="48"/>
        <v>Ja</v>
      </c>
      <c r="CJ71" s="43" t="str">
        <f t="shared" si="48"/>
        <v>Optie</v>
      </c>
      <c r="CK71" s="43" t="str">
        <f t="shared" si="48"/>
        <v>Ja</v>
      </c>
      <c r="CL71" s="43" t="str">
        <f t="shared" si="48"/>
        <v>Ja</v>
      </c>
      <c r="CM71" s="43" t="str">
        <f t="shared" si="48"/>
        <v>Ja</v>
      </c>
      <c r="CN71" s="43" t="str">
        <f t="shared" si="48"/>
        <v>Ja</v>
      </c>
      <c r="CO71" s="43" t="str">
        <f t="shared" si="48"/>
        <v>Ja</v>
      </c>
      <c r="CP71" s="43" t="str">
        <f t="shared" si="48"/>
        <v>Optie</v>
      </c>
      <c r="CQ71" s="43" t="str">
        <f t="shared" si="49"/>
        <v>Ja</v>
      </c>
      <c r="CR71" s="43" t="str">
        <f t="shared" si="49"/>
        <v>Ja</v>
      </c>
      <c r="CS71" s="43" t="str">
        <f t="shared" si="49"/>
        <v>Ja</v>
      </c>
      <c r="CT71" s="43" t="str">
        <f t="shared" si="49"/>
        <v>Optie</v>
      </c>
      <c r="CU71" s="43" t="str">
        <f t="shared" si="49"/>
        <v>Nee</v>
      </c>
      <c r="CV71" s="43" t="str">
        <f t="shared" si="49"/>
        <v>Nvt</v>
      </c>
      <c r="CW71" s="43" t="str">
        <f t="shared" si="49"/>
        <v>Nvt</v>
      </c>
      <c r="CX71" s="43" t="str">
        <f t="shared" si="49"/>
        <v>Nvt</v>
      </c>
      <c r="CY71" s="43" t="str">
        <f t="shared" si="49"/>
        <v>Nvt</v>
      </c>
      <c r="CZ71" s="43" t="str">
        <f t="shared" si="49"/>
        <v>Ja</v>
      </c>
      <c r="DA71" s="43" t="str">
        <f t="shared" si="50"/>
        <v>Ja</v>
      </c>
      <c r="DB71" s="43" t="str">
        <f t="shared" si="50"/>
        <v>Ja</v>
      </c>
      <c r="DC71" s="43" t="str">
        <f t="shared" si="50"/>
        <v>Optie</v>
      </c>
      <c r="DD71" s="43" t="str">
        <f t="shared" si="50"/>
        <v>Ja</v>
      </c>
      <c r="DE71" s="43" t="str">
        <f t="shared" si="50"/>
        <v>Ja</v>
      </c>
      <c r="DF71" s="43" t="str">
        <f t="shared" si="50"/>
        <v>Ja</v>
      </c>
      <c r="DG71" s="43" t="str">
        <f t="shared" si="50"/>
        <v>Optie</v>
      </c>
      <c r="DH71" s="43" t="str">
        <f t="shared" si="50"/>
        <v>Ja</v>
      </c>
      <c r="DI71" s="43" t="str">
        <f t="shared" si="50"/>
        <v>Ja</v>
      </c>
      <c r="DJ71" s="43" t="str">
        <f t="shared" si="50"/>
        <v>Optie</v>
      </c>
      <c r="DK71" s="43" t="str">
        <f t="shared" si="51"/>
        <v>Ja</v>
      </c>
      <c r="DL71" s="43" t="str">
        <f t="shared" si="51"/>
        <v>Ja</v>
      </c>
      <c r="DM71" s="43" t="str">
        <f t="shared" si="51"/>
        <v>Ja</v>
      </c>
      <c r="DN71" s="43" t="str">
        <f t="shared" si="51"/>
        <v>Ja</v>
      </c>
      <c r="DO71" s="43" t="str">
        <f t="shared" si="51"/>
        <v>Ja</v>
      </c>
      <c r="DP71" s="43" t="str">
        <f t="shared" si="51"/>
        <v>Optie</v>
      </c>
      <c r="DQ71" s="43" t="str">
        <f t="shared" si="51"/>
        <v>Optie</v>
      </c>
      <c r="DR71" s="43" t="str">
        <f t="shared" si="51"/>
        <v>Optie</v>
      </c>
      <c r="DS71" s="43" t="str">
        <f t="shared" si="51"/>
        <v>Optie</v>
      </c>
      <c r="DT71" s="43" t="str">
        <f t="shared" si="51"/>
        <v>Nee</v>
      </c>
      <c r="DU71" s="43" t="str">
        <f t="shared" si="52"/>
        <v>Optie</v>
      </c>
      <c r="DV71" s="43" t="str">
        <f t="shared" si="52"/>
        <v>Ja</v>
      </c>
      <c r="DW71" s="43" t="str">
        <f t="shared" si="52"/>
        <v>Ja</v>
      </c>
      <c r="DX71" s="43" t="str">
        <f t="shared" si="52"/>
        <v>Ja</v>
      </c>
      <c r="DY71" s="43" t="str">
        <f t="shared" si="52"/>
        <v>Ja</v>
      </c>
      <c r="DZ71" s="43" t="str">
        <f t="shared" si="52"/>
        <v>Optie</v>
      </c>
      <c r="EA71" s="43" t="str">
        <f t="shared" si="52"/>
        <v>Ja</v>
      </c>
      <c r="EB71" s="43" t="str">
        <f t="shared" si="52"/>
        <v>Ja</v>
      </c>
      <c r="EC71" s="43" t="str">
        <f t="shared" si="52"/>
        <v>Ja</v>
      </c>
      <c r="ED71" s="43" t="str">
        <f t="shared" si="52"/>
        <v>Ja</v>
      </c>
      <c r="EE71" s="43" t="str">
        <f t="shared" si="52"/>
        <v>Ja</v>
      </c>
      <c r="EF71" s="43" t="str">
        <f t="shared" si="52"/>
        <v>Ja</v>
      </c>
      <c r="EG71" s="43" t="str">
        <f t="shared" si="52"/>
        <v>Ja</v>
      </c>
      <c r="EH71" s="43" t="str">
        <f t="shared" si="52"/>
        <v>Ja</v>
      </c>
      <c r="EI71" s="43" t="str">
        <f t="shared" si="52"/>
        <v>Nee</v>
      </c>
    </row>
    <row r="72" spans="1:139" x14ac:dyDescent="0.3">
      <c r="A72" s="45"/>
      <c r="B72" s="47" t="s">
        <v>727</v>
      </c>
      <c r="C72" s="47" t="s">
        <v>329</v>
      </c>
      <c r="D72" s="45" t="s">
        <v>337</v>
      </c>
      <c r="E72" s="45" t="s">
        <v>329</v>
      </c>
      <c r="F72" s="45" t="s">
        <v>433</v>
      </c>
      <c r="G72" s="43" t="s">
        <v>495</v>
      </c>
      <c r="H72" s="43" t="s">
        <v>497</v>
      </c>
      <c r="I72" s="119" t="s">
        <v>337</v>
      </c>
      <c r="J72" s="119" t="s">
        <v>829</v>
      </c>
      <c r="K72" s="119" t="s">
        <v>844</v>
      </c>
      <c r="L72" s="50">
        <v>7</v>
      </c>
      <c r="M72" s="119"/>
      <c r="N72" s="119"/>
      <c r="O72" s="119"/>
      <c r="P72" s="129" t="s">
        <v>507</v>
      </c>
      <c r="Q72" s="43" t="str">
        <f t="shared" si="41"/>
        <v>Ja</v>
      </c>
      <c r="R72" s="43" t="str">
        <f t="shared" si="41"/>
        <v>Ja</v>
      </c>
      <c r="S72" s="43" t="str">
        <f t="shared" si="41"/>
        <v>Optie</v>
      </c>
      <c r="T72" s="43" t="str">
        <f t="shared" si="41"/>
        <v>Ja</v>
      </c>
      <c r="U72" s="43" t="str">
        <f t="shared" si="41"/>
        <v>Ja</v>
      </c>
      <c r="V72" s="43" t="str">
        <f t="shared" si="41"/>
        <v>Ja</v>
      </c>
      <c r="W72" s="43" t="str">
        <f t="shared" si="41"/>
        <v>Nee</v>
      </c>
      <c r="X72" s="43" t="str">
        <f t="shared" si="41"/>
        <v>Ja</v>
      </c>
      <c r="Y72" s="43" t="str">
        <f t="shared" si="41"/>
        <v>Nee</v>
      </c>
      <c r="Z72" s="43" t="str">
        <f t="shared" si="41"/>
        <v>Nee</v>
      </c>
      <c r="AA72" s="43" t="str">
        <f t="shared" si="42"/>
        <v>Optie</v>
      </c>
      <c r="AB72" s="43" t="str">
        <f t="shared" si="42"/>
        <v>Nee</v>
      </c>
      <c r="AC72" s="43" t="str">
        <f t="shared" si="42"/>
        <v>Nvt</v>
      </c>
      <c r="AD72" s="43" t="str">
        <f t="shared" si="42"/>
        <v>Nvt</v>
      </c>
      <c r="AE72" s="43" t="str">
        <f t="shared" si="42"/>
        <v>Nvt</v>
      </c>
      <c r="AF72" s="43" t="str">
        <f t="shared" si="42"/>
        <v>Nvt</v>
      </c>
      <c r="AG72" s="43" t="str">
        <f t="shared" si="42"/>
        <v>Nvt</v>
      </c>
      <c r="AH72" s="43" t="str">
        <f t="shared" si="42"/>
        <v>Ja</v>
      </c>
      <c r="AI72" s="43" t="str">
        <f t="shared" si="42"/>
        <v>Ja</v>
      </c>
      <c r="AJ72" s="43" t="str">
        <f t="shared" si="42"/>
        <v>Nee</v>
      </c>
      <c r="AK72" s="43" t="str">
        <f t="shared" si="43"/>
        <v>Ja</v>
      </c>
      <c r="AL72" s="43" t="str">
        <f t="shared" si="43"/>
        <v>Ja</v>
      </c>
      <c r="AM72" s="43" t="str">
        <f t="shared" si="43"/>
        <v>Optie</v>
      </c>
      <c r="AN72" s="43" t="str">
        <f t="shared" si="43"/>
        <v>Ja</v>
      </c>
      <c r="AO72" s="43" t="str">
        <f t="shared" si="43"/>
        <v>Ja</v>
      </c>
      <c r="AP72" s="43" t="str">
        <f t="shared" si="43"/>
        <v>Nvt</v>
      </c>
      <c r="AQ72" s="43" t="str">
        <f t="shared" si="43"/>
        <v>Nvt</v>
      </c>
      <c r="AR72" s="129" t="s">
        <v>878</v>
      </c>
      <c r="AS72" s="43" t="str">
        <f t="shared" si="44"/>
        <v>Ja</v>
      </c>
      <c r="AT72" s="43" t="str">
        <f t="shared" si="44"/>
        <v>Ja</v>
      </c>
      <c r="AU72" s="43" t="str">
        <f t="shared" si="44"/>
        <v>Optie</v>
      </c>
      <c r="AV72" s="43" t="str">
        <f t="shared" si="44"/>
        <v>Ja</v>
      </c>
      <c r="AW72" s="43" t="str">
        <f t="shared" si="44"/>
        <v>Ja</v>
      </c>
      <c r="AX72" s="43" t="str">
        <f t="shared" si="44"/>
        <v>Ja</v>
      </c>
      <c r="AY72" s="43" t="str">
        <f t="shared" si="44"/>
        <v>Nee</v>
      </c>
      <c r="AZ72" s="43" t="str">
        <f t="shared" si="44"/>
        <v>Ja</v>
      </c>
      <c r="BA72" s="43" t="str">
        <f t="shared" si="44"/>
        <v>Nee</v>
      </c>
      <c r="BB72" s="43" t="str">
        <f t="shared" si="44"/>
        <v>Nee</v>
      </c>
      <c r="BC72" s="43" t="str">
        <f t="shared" si="45"/>
        <v>Ja</v>
      </c>
      <c r="BD72" s="43" t="str">
        <f t="shared" si="45"/>
        <v>Ja</v>
      </c>
      <c r="BE72" s="43" t="str">
        <f t="shared" si="45"/>
        <v>Ja</v>
      </c>
      <c r="BF72" s="43" t="str">
        <f t="shared" si="45"/>
        <v>Ja</v>
      </c>
      <c r="BG72" s="43" t="str">
        <f t="shared" si="45"/>
        <v>Ja</v>
      </c>
      <c r="BH72" s="43" t="str">
        <f t="shared" si="45"/>
        <v>Nee</v>
      </c>
      <c r="BI72" s="43" t="str">
        <f t="shared" si="45"/>
        <v>Ja</v>
      </c>
      <c r="BJ72" s="43" t="str">
        <f t="shared" si="45"/>
        <v>Optie</v>
      </c>
      <c r="BK72" s="43" t="str">
        <f t="shared" si="45"/>
        <v>Ja</v>
      </c>
      <c r="BL72" s="43" t="str">
        <f t="shared" si="45"/>
        <v>Ja</v>
      </c>
      <c r="BM72" s="43" t="str">
        <f t="shared" si="46"/>
        <v>Nee</v>
      </c>
      <c r="BN72" s="43" t="str">
        <f t="shared" si="46"/>
        <v>Ja</v>
      </c>
      <c r="BO72" s="43" t="str">
        <f t="shared" si="46"/>
        <v>Nee</v>
      </c>
      <c r="BP72" s="43" t="str">
        <f t="shared" si="46"/>
        <v>Nvt</v>
      </c>
      <c r="BQ72" s="43" t="str">
        <f t="shared" si="46"/>
        <v>Nvt</v>
      </c>
      <c r="BR72" s="43" t="str">
        <f t="shared" si="46"/>
        <v>Nvt</v>
      </c>
      <c r="BS72" s="43" t="str">
        <f t="shared" si="46"/>
        <v>Nvt</v>
      </c>
      <c r="BT72" s="43" t="str">
        <f t="shared" si="46"/>
        <v>Nvt</v>
      </c>
      <c r="BU72" s="43" t="str">
        <f t="shared" si="46"/>
        <v>Nvt</v>
      </c>
      <c r="BV72" s="43" t="str">
        <f t="shared" si="46"/>
        <v>Nvt</v>
      </c>
      <c r="BW72" s="43" t="str">
        <f t="shared" si="47"/>
        <v>Nvt</v>
      </c>
      <c r="BX72" s="43" t="str">
        <f t="shared" si="47"/>
        <v>Nvt</v>
      </c>
      <c r="BY72" s="43" t="str">
        <f t="shared" si="47"/>
        <v>Nvt</v>
      </c>
      <c r="BZ72" s="43" t="str">
        <f t="shared" si="47"/>
        <v>Nvt</v>
      </c>
      <c r="CA72" s="43" t="str">
        <f t="shared" si="47"/>
        <v>Nvt</v>
      </c>
      <c r="CB72" s="43" t="str">
        <f t="shared" si="47"/>
        <v>Nvt</v>
      </c>
      <c r="CC72" s="43" t="str">
        <f t="shared" si="47"/>
        <v>Nvt</v>
      </c>
      <c r="CD72" s="43" t="str">
        <f t="shared" si="47"/>
        <v>Nvt</v>
      </c>
      <c r="CE72" s="43" t="str">
        <f t="shared" si="47"/>
        <v>Nvt</v>
      </c>
      <c r="CF72" s="43" t="str">
        <f t="shared" si="47"/>
        <v>Nvt</v>
      </c>
      <c r="CG72" s="43" t="str">
        <f t="shared" si="48"/>
        <v>Ja</v>
      </c>
      <c r="CH72" s="43" t="str">
        <f t="shared" si="48"/>
        <v>Ja</v>
      </c>
      <c r="CI72" s="43" t="str">
        <f t="shared" si="48"/>
        <v>Ja</v>
      </c>
      <c r="CJ72" s="43" t="str">
        <f t="shared" si="48"/>
        <v>Nee</v>
      </c>
      <c r="CK72" s="43" t="str">
        <f t="shared" si="48"/>
        <v>Nvt</v>
      </c>
      <c r="CL72" s="43" t="str">
        <f t="shared" si="48"/>
        <v>Nvt</v>
      </c>
      <c r="CM72" s="43" t="str">
        <f t="shared" si="48"/>
        <v>Nvt</v>
      </c>
      <c r="CN72" s="43" t="str">
        <f t="shared" si="48"/>
        <v>Nvt</v>
      </c>
      <c r="CO72" s="43" t="str">
        <f t="shared" si="48"/>
        <v>Nvt</v>
      </c>
      <c r="CP72" s="43" t="str">
        <f t="shared" si="48"/>
        <v>Nee</v>
      </c>
      <c r="CQ72" s="43" t="str">
        <f t="shared" si="49"/>
        <v>Nvt</v>
      </c>
      <c r="CR72" s="43" t="str">
        <f t="shared" si="49"/>
        <v>Nee</v>
      </c>
      <c r="CS72" s="43" t="str">
        <f t="shared" si="49"/>
        <v>Nvt</v>
      </c>
      <c r="CT72" s="43" t="str">
        <f t="shared" si="49"/>
        <v>Nee</v>
      </c>
      <c r="CU72" s="43" t="str">
        <f t="shared" si="49"/>
        <v>Nee</v>
      </c>
      <c r="CV72" s="43" t="str">
        <f t="shared" si="49"/>
        <v>Nvt</v>
      </c>
      <c r="CW72" s="43" t="str">
        <f t="shared" si="49"/>
        <v>Nvt</v>
      </c>
      <c r="CX72" s="43" t="str">
        <f t="shared" si="49"/>
        <v>Nvt</v>
      </c>
      <c r="CY72" s="43" t="str">
        <f t="shared" si="49"/>
        <v>Nvt</v>
      </c>
      <c r="CZ72" s="43" t="str">
        <f t="shared" si="49"/>
        <v>Nee</v>
      </c>
      <c r="DA72" s="43" t="str">
        <f t="shared" si="50"/>
        <v>Nvt</v>
      </c>
      <c r="DB72" s="43" t="str">
        <f t="shared" si="50"/>
        <v>Nvt</v>
      </c>
      <c r="DC72" s="43" t="str">
        <f t="shared" si="50"/>
        <v>Nvt</v>
      </c>
      <c r="DD72" s="43" t="str">
        <f t="shared" si="50"/>
        <v>Nvt</v>
      </c>
      <c r="DE72" s="43" t="str">
        <f t="shared" si="50"/>
        <v>Nvt</v>
      </c>
      <c r="DF72" s="43" t="str">
        <f t="shared" si="50"/>
        <v>Nvt</v>
      </c>
      <c r="DG72" s="43" t="str">
        <f t="shared" si="50"/>
        <v>Nee</v>
      </c>
      <c r="DH72" s="43" t="str">
        <f t="shared" si="50"/>
        <v>Nvt</v>
      </c>
      <c r="DI72" s="43" t="str">
        <f t="shared" si="50"/>
        <v>Nvt</v>
      </c>
      <c r="DJ72" s="43" t="str">
        <f t="shared" si="50"/>
        <v>Nvt</v>
      </c>
      <c r="DK72" s="43" t="str">
        <f t="shared" si="51"/>
        <v>Ja</v>
      </c>
      <c r="DL72" s="43" t="str">
        <f t="shared" si="51"/>
        <v>Ja</v>
      </c>
      <c r="DM72" s="43" t="str">
        <f t="shared" si="51"/>
        <v>Ja</v>
      </c>
      <c r="DN72" s="43" t="str">
        <f t="shared" si="51"/>
        <v>Ja</v>
      </c>
      <c r="DO72" s="43" t="str">
        <f t="shared" si="51"/>
        <v>Ja</v>
      </c>
      <c r="DP72" s="43" t="str">
        <f t="shared" si="51"/>
        <v>Optie</v>
      </c>
      <c r="DQ72" s="43" t="str">
        <f t="shared" si="51"/>
        <v>Optie</v>
      </c>
      <c r="DR72" s="43" t="str">
        <f t="shared" si="51"/>
        <v>Optie</v>
      </c>
      <c r="DS72" s="43" t="str">
        <f t="shared" si="51"/>
        <v>Optie</v>
      </c>
      <c r="DT72" s="43" t="str">
        <f t="shared" si="51"/>
        <v>Nee</v>
      </c>
      <c r="DU72" s="43" t="str">
        <f t="shared" si="52"/>
        <v>Optie</v>
      </c>
      <c r="DV72" s="43" t="str">
        <f t="shared" si="52"/>
        <v>Ja</v>
      </c>
      <c r="DW72" s="43" t="str">
        <f t="shared" si="52"/>
        <v>Ja</v>
      </c>
      <c r="DX72" s="43" t="str">
        <f t="shared" si="52"/>
        <v>Ja</v>
      </c>
      <c r="DY72" s="43" t="str">
        <f t="shared" si="52"/>
        <v>Ja</v>
      </c>
      <c r="DZ72" s="43" t="str">
        <f t="shared" si="52"/>
        <v>Optie</v>
      </c>
      <c r="EA72" s="43" t="str">
        <f t="shared" si="52"/>
        <v>Ja</v>
      </c>
      <c r="EB72" s="43" t="str">
        <f t="shared" si="52"/>
        <v>Ja</v>
      </c>
      <c r="EC72" s="43" t="str">
        <f t="shared" si="52"/>
        <v>Ja</v>
      </c>
      <c r="ED72" s="43" t="str">
        <f t="shared" si="52"/>
        <v>Ja</v>
      </c>
      <c r="EE72" s="43" t="str">
        <f t="shared" si="52"/>
        <v>Ja</v>
      </c>
      <c r="EF72" s="43" t="str">
        <f t="shared" si="52"/>
        <v>Ja</v>
      </c>
      <c r="EG72" s="43" t="str">
        <f t="shared" si="52"/>
        <v>Ja</v>
      </c>
      <c r="EH72" s="43" t="str">
        <f t="shared" si="52"/>
        <v>Ja</v>
      </c>
      <c r="EI72" s="43" t="str">
        <f t="shared" si="52"/>
        <v>Nee</v>
      </c>
    </row>
    <row r="73" spans="1:139" x14ac:dyDescent="0.3">
      <c r="A73" s="45"/>
      <c r="B73" s="47" t="s">
        <v>569</v>
      </c>
      <c r="C73" s="47" t="s">
        <v>502</v>
      </c>
      <c r="D73" s="45" t="s">
        <v>329</v>
      </c>
      <c r="E73" s="45" t="s">
        <v>329</v>
      </c>
      <c r="F73" s="45" t="s">
        <v>337</v>
      </c>
      <c r="G73" s="43" t="s">
        <v>495</v>
      </c>
      <c r="H73" s="43" t="s">
        <v>497</v>
      </c>
      <c r="I73" s="119" t="s">
        <v>337</v>
      </c>
      <c r="J73" s="119" t="s">
        <v>830</v>
      </c>
      <c r="K73" s="119" t="s">
        <v>852</v>
      </c>
      <c r="L73" s="50">
        <v>13</v>
      </c>
      <c r="M73" s="119"/>
      <c r="N73" s="119"/>
      <c r="O73" s="119"/>
      <c r="P73" s="129" t="s">
        <v>507</v>
      </c>
      <c r="Q73" s="43" t="str">
        <f t="shared" si="41"/>
        <v>Ja</v>
      </c>
      <c r="R73" s="43" t="str">
        <f t="shared" si="41"/>
        <v>Ja</v>
      </c>
      <c r="S73" s="43" t="str">
        <f t="shared" si="41"/>
        <v>Optie</v>
      </c>
      <c r="T73" s="43" t="str">
        <f t="shared" si="41"/>
        <v>Ja</v>
      </c>
      <c r="U73" s="43" t="str">
        <f t="shared" si="41"/>
        <v>Ja</v>
      </c>
      <c r="V73" s="43" t="str">
        <f t="shared" si="41"/>
        <v>Ja</v>
      </c>
      <c r="W73" s="43" t="str">
        <f t="shared" si="41"/>
        <v>Nee</v>
      </c>
      <c r="X73" s="43" t="str">
        <f t="shared" si="41"/>
        <v>Ja</v>
      </c>
      <c r="Y73" s="43" t="str">
        <f t="shared" si="41"/>
        <v>Nee</v>
      </c>
      <c r="Z73" s="43" t="str">
        <f t="shared" si="41"/>
        <v>Nee</v>
      </c>
      <c r="AA73" s="43" t="str">
        <f t="shared" si="42"/>
        <v>Optie</v>
      </c>
      <c r="AB73" s="43" t="str">
        <f t="shared" si="42"/>
        <v>Nee</v>
      </c>
      <c r="AC73" s="43" t="str">
        <f t="shared" si="42"/>
        <v>Nvt</v>
      </c>
      <c r="AD73" s="43" t="str">
        <f t="shared" si="42"/>
        <v>Nvt</v>
      </c>
      <c r="AE73" s="43" t="str">
        <f t="shared" si="42"/>
        <v>Nvt</v>
      </c>
      <c r="AF73" s="43" t="str">
        <f t="shared" si="42"/>
        <v>Nvt</v>
      </c>
      <c r="AG73" s="43" t="str">
        <f t="shared" si="42"/>
        <v>Nvt</v>
      </c>
      <c r="AH73" s="43" t="str">
        <f t="shared" si="42"/>
        <v>Ja</v>
      </c>
      <c r="AI73" s="43" t="str">
        <f t="shared" si="42"/>
        <v>Ja</v>
      </c>
      <c r="AJ73" s="43" t="str">
        <f t="shared" si="42"/>
        <v>Nee</v>
      </c>
      <c r="AK73" s="43" t="str">
        <f t="shared" si="43"/>
        <v>Ja</v>
      </c>
      <c r="AL73" s="43" t="str">
        <f t="shared" si="43"/>
        <v>Ja</v>
      </c>
      <c r="AM73" s="43" t="str">
        <f t="shared" si="43"/>
        <v>Optie</v>
      </c>
      <c r="AN73" s="43" t="str">
        <f t="shared" si="43"/>
        <v>Ja</v>
      </c>
      <c r="AO73" s="43" t="str">
        <f t="shared" si="43"/>
        <v>Ja</v>
      </c>
      <c r="AP73" s="43" t="str">
        <f t="shared" si="43"/>
        <v>Nvt</v>
      </c>
      <c r="AQ73" s="43" t="str">
        <f t="shared" si="43"/>
        <v>Nvt</v>
      </c>
      <c r="AR73" s="129" t="s">
        <v>878</v>
      </c>
      <c r="AS73" s="43" t="str">
        <f t="shared" si="44"/>
        <v>Ja</v>
      </c>
      <c r="AT73" s="43" t="str">
        <f t="shared" si="44"/>
        <v>Ja</v>
      </c>
      <c r="AU73" s="43" t="str">
        <f t="shared" si="44"/>
        <v>Optie</v>
      </c>
      <c r="AV73" s="43" t="str">
        <f t="shared" si="44"/>
        <v>Ja</v>
      </c>
      <c r="AW73" s="43" t="str">
        <f t="shared" si="44"/>
        <v>Ja</v>
      </c>
      <c r="AX73" s="43" t="str">
        <f t="shared" si="44"/>
        <v>Ja</v>
      </c>
      <c r="AY73" s="43" t="str">
        <f t="shared" si="44"/>
        <v>Nee</v>
      </c>
      <c r="AZ73" s="43" t="str">
        <f t="shared" si="44"/>
        <v>Ja</v>
      </c>
      <c r="BA73" s="43" t="str">
        <f t="shared" si="44"/>
        <v>Nee</v>
      </c>
      <c r="BB73" s="43" t="str">
        <f t="shared" si="44"/>
        <v>Nee</v>
      </c>
      <c r="BC73" s="43" t="str">
        <f t="shared" si="45"/>
        <v>Ja</v>
      </c>
      <c r="BD73" s="43" t="str">
        <f t="shared" si="45"/>
        <v>Ja</v>
      </c>
      <c r="BE73" s="43" t="str">
        <f t="shared" si="45"/>
        <v>Ja</v>
      </c>
      <c r="BF73" s="43" t="str">
        <f t="shared" si="45"/>
        <v>Ja</v>
      </c>
      <c r="BG73" s="43" t="str">
        <f t="shared" si="45"/>
        <v>Ja</v>
      </c>
      <c r="BH73" s="43" t="str">
        <f t="shared" si="45"/>
        <v>Ja</v>
      </c>
      <c r="BI73" s="43" t="str">
        <f t="shared" si="45"/>
        <v>Ja</v>
      </c>
      <c r="BJ73" s="43" t="str">
        <f t="shared" si="45"/>
        <v>Optie</v>
      </c>
      <c r="BK73" s="43" t="str">
        <f t="shared" si="45"/>
        <v>Ja</v>
      </c>
      <c r="BL73" s="43" t="str">
        <f t="shared" si="45"/>
        <v>Ja</v>
      </c>
      <c r="BM73" s="43" t="str">
        <f t="shared" si="46"/>
        <v>Nee</v>
      </c>
      <c r="BN73" s="43" t="str">
        <f t="shared" si="46"/>
        <v>Ja</v>
      </c>
      <c r="BO73" s="43" t="str">
        <f t="shared" si="46"/>
        <v>Nee</v>
      </c>
      <c r="BP73" s="43" t="str">
        <f t="shared" si="46"/>
        <v>Nvt</v>
      </c>
      <c r="BQ73" s="43" t="str">
        <f t="shared" si="46"/>
        <v>Nvt</v>
      </c>
      <c r="BR73" s="43" t="str">
        <f t="shared" si="46"/>
        <v>Nvt</v>
      </c>
      <c r="BS73" s="43" t="str">
        <f t="shared" si="46"/>
        <v>Nvt</v>
      </c>
      <c r="BT73" s="43" t="str">
        <f t="shared" si="46"/>
        <v>Nvt</v>
      </c>
      <c r="BU73" s="43" t="str">
        <f t="shared" si="46"/>
        <v>Nvt</v>
      </c>
      <c r="BV73" s="43" t="str">
        <f t="shared" si="46"/>
        <v>Nvt</v>
      </c>
      <c r="BW73" s="43" t="str">
        <f t="shared" si="47"/>
        <v>Nvt</v>
      </c>
      <c r="BX73" s="43" t="str">
        <f t="shared" si="47"/>
        <v>Nvt</v>
      </c>
      <c r="BY73" s="43" t="str">
        <f t="shared" si="47"/>
        <v>Nvt</v>
      </c>
      <c r="BZ73" s="43" t="str">
        <f t="shared" si="47"/>
        <v>Nvt</v>
      </c>
      <c r="CA73" s="43" t="str">
        <f t="shared" si="47"/>
        <v>Nvt</v>
      </c>
      <c r="CB73" s="43" t="str">
        <f t="shared" si="47"/>
        <v>Nvt</v>
      </c>
      <c r="CC73" s="43" t="str">
        <f t="shared" si="47"/>
        <v>Nvt</v>
      </c>
      <c r="CD73" s="43" t="str">
        <f t="shared" si="47"/>
        <v>Nvt</v>
      </c>
      <c r="CE73" s="43" t="str">
        <f t="shared" si="47"/>
        <v>Nvt</v>
      </c>
      <c r="CF73" s="43" t="str">
        <f t="shared" si="47"/>
        <v>Nvt</v>
      </c>
      <c r="CG73" s="43" t="str">
        <f t="shared" si="48"/>
        <v>Ja</v>
      </c>
      <c r="CH73" s="43" t="str">
        <f t="shared" si="48"/>
        <v>Ja</v>
      </c>
      <c r="CI73" s="43" t="str">
        <f t="shared" si="48"/>
        <v>Ja</v>
      </c>
      <c r="CJ73" s="43" t="str">
        <f t="shared" si="48"/>
        <v>Optie</v>
      </c>
      <c r="CK73" s="43" t="str">
        <f t="shared" si="48"/>
        <v>Ja</v>
      </c>
      <c r="CL73" s="43" t="str">
        <f t="shared" si="48"/>
        <v>Ja</v>
      </c>
      <c r="CM73" s="43" t="str">
        <f t="shared" si="48"/>
        <v>Ja</v>
      </c>
      <c r="CN73" s="43" t="str">
        <f t="shared" si="48"/>
        <v>Ja</v>
      </c>
      <c r="CO73" s="43" t="str">
        <f t="shared" si="48"/>
        <v>Ja</v>
      </c>
      <c r="CP73" s="43" t="str">
        <f t="shared" si="48"/>
        <v>Optie</v>
      </c>
      <c r="CQ73" s="43" t="str">
        <f t="shared" si="49"/>
        <v>Ja</v>
      </c>
      <c r="CR73" s="43" t="str">
        <f t="shared" si="49"/>
        <v>Ja</v>
      </c>
      <c r="CS73" s="43" t="str">
        <f t="shared" si="49"/>
        <v>Ja</v>
      </c>
      <c r="CT73" s="43" t="str">
        <f t="shared" si="49"/>
        <v>Optie</v>
      </c>
      <c r="CU73" s="43" t="str">
        <f t="shared" si="49"/>
        <v>Nee</v>
      </c>
      <c r="CV73" s="43" t="str">
        <f t="shared" si="49"/>
        <v>Nvt</v>
      </c>
      <c r="CW73" s="43" t="str">
        <f t="shared" si="49"/>
        <v>Nvt</v>
      </c>
      <c r="CX73" s="43" t="str">
        <f t="shared" si="49"/>
        <v>Nvt</v>
      </c>
      <c r="CY73" s="43" t="str">
        <f t="shared" si="49"/>
        <v>Nvt</v>
      </c>
      <c r="CZ73" s="43" t="str">
        <f t="shared" si="49"/>
        <v>Ja</v>
      </c>
      <c r="DA73" s="43" t="str">
        <f t="shared" si="50"/>
        <v>Ja</v>
      </c>
      <c r="DB73" s="43" t="str">
        <f t="shared" si="50"/>
        <v>Ja</v>
      </c>
      <c r="DC73" s="43" t="str">
        <f t="shared" si="50"/>
        <v>Optie</v>
      </c>
      <c r="DD73" s="43" t="str">
        <f t="shared" si="50"/>
        <v>Ja</v>
      </c>
      <c r="DE73" s="43" t="str">
        <f t="shared" si="50"/>
        <v>Ja</v>
      </c>
      <c r="DF73" s="43" t="str">
        <f t="shared" si="50"/>
        <v>Ja</v>
      </c>
      <c r="DG73" s="43" t="str">
        <f t="shared" si="50"/>
        <v>Optie</v>
      </c>
      <c r="DH73" s="43" t="str">
        <f t="shared" si="50"/>
        <v>Ja</v>
      </c>
      <c r="DI73" s="43" t="str">
        <f t="shared" si="50"/>
        <v>Ja</v>
      </c>
      <c r="DJ73" s="43" t="str">
        <f t="shared" si="50"/>
        <v>Optie</v>
      </c>
      <c r="DK73" s="43" t="str">
        <f t="shared" si="51"/>
        <v>Ja</v>
      </c>
      <c r="DL73" s="43" t="str">
        <f t="shared" si="51"/>
        <v>Ja</v>
      </c>
      <c r="DM73" s="43" t="str">
        <f t="shared" si="51"/>
        <v>Ja</v>
      </c>
      <c r="DN73" s="43" t="str">
        <f t="shared" si="51"/>
        <v>Ja</v>
      </c>
      <c r="DO73" s="43" t="str">
        <f t="shared" si="51"/>
        <v>Ja</v>
      </c>
      <c r="DP73" s="43" t="str">
        <f t="shared" si="51"/>
        <v>Optie</v>
      </c>
      <c r="DQ73" s="43" t="str">
        <f t="shared" si="51"/>
        <v>Optie</v>
      </c>
      <c r="DR73" s="43" t="str">
        <f t="shared" si="51"/>
        <v>Optie</v>
      </c>
      <c r="DS73" s="43" t="str">
        <f t="shared" si="51"/>
        <v>Optie</v>
      </c>
      <c r="DT73" s="43" t="str">
        <f t="shared" si="51"/>
        <v>Nee</v>
      </c>
      <c r="DU73" s="43" t="str">
        <f t="shared" si="52"/>
        <v>Optie</v>
      </c>
      <c r="DV73" s="43" t="str">
        <f t="shared" si="52"/>
        <v>Ja</v>
      </c>
      <c r="DW73" s="43" t="str">
        <f t="shared" si="52"/>
        <v>Ja</v>
      </c>
      <c r="DX73" s="43" t="str">
        <f t="shared" si="52"/>
        <v>Ja</v>
      </c>
      <c r="DY73" s="43" t="str">
        <f t="shared" si="52"/>
        <v>Ja</v>
      </c>
      <c r="DZ73" s="43" t="str">
        <f t="shared" si="52"/>
        <v>Optie</v>
      </c>
      <c r="EA73" s="43" t="str">
        <f t="shared" si="52"/>
        <v>Ja</v>
      </c>
      <c r="EB73" s="43" t="str">
        <f t="shared" si="52"/>
        <v>Ja</v>
      </c>
      <c r="EC73" s="43" t="str">
        <f t="shared" si="52"/>
        <v>Ja</v>
      </c>
      <c r="ED73" s="43" t="str">
        <f t="shared" si="52"/>
        <v>Ja</v>
      </c>
      <c r="EE73" s="43" t="str">
        <f t="shared" si="52"/>
        <v>Ja</v>
      </c>
      <c r="EF73" s="43" t="str">
        <f t="shared" si="52"/>
        <v>Ja</v>
      </c>
      <c r="EG73" s="43" t="str">
        <f t="shared" si="52"/>
        <v>Ja</v>
      </c>
      <c r="EH73" s="43" t="str">
        <f t="shared" si="52"/>
        <v>Ja</v>
      </c>
      <c r="EI73" s="43" t="str">
        <f t="shared" si="52"/>
        <v>Nee</v>
      </c>
    </row>
    <row r="74" spans="1:139" x14ac:dyDescent="0.3">
      <c r="A74" s="45"/>
      <c r="B74" s="47" t="s">
        <v>569</v>
      </c>
      <c r="C74" s="47" t="s">
        <v>502</v>
      </c>
      <c r="D74" s="45" t="s">
        <v>329</v>
      </c>
      <c r="E74" s="45" t="s">
        <v>330</v>
      </c>
      <c r="F74" s="45" t="s">
        <v>337</v>
      </c>
      <c r="G74" s="43" t="s">
        <v>495</v>
      </c>
      <c r="H74" s="43" t="s">
        <v>497</v>
      </c>
      <c r="I74" s="119" t="s">
        <v>337</v>
      </c>
      <c r="J74" s="119" t="s">
        <v>832</v>
      </c>
      <c r="K74" s="119" t="s">
        <v>853</v>
      </c>
      <c r="L74" s="50">
        <v>21</v>
      </c>
      <c r="M74" s="119"/>
      <c r="N74" s="119"/>
      <c r="O74" s="119"/>
      <c r="P74" s="129" t="s">
        <v>507</v>
      </c>
      <c r="Q74" s="43" t="str">
        <f t="shared" ref="Q74:Z83" si="53">IF((VLOOKUP($F74,$O$11:$AQ$16,Q$10,FALSE))="Ja","Ja",IF((VLOOKUP($E74,$O$17:$AQ$23,Q$10,FALSE))="Ja","Ja",IF((VLOOKUP($F74,$O$11:$AQ$16,Q$10,FALSE))="Optie","Optie",IF((VLOOKUP($E74,$O$17:$AQ$23,Q$10,FALSE))="Optie","Optie",IF((VLOOKUP($F74,$O$11:$AQ$16,Q$10,FALSE))="Nee","Nee",IF((VLOOKUP($E74,$O$17:$AQ$23,Q$10,FALSE))= "Nee","Nee",IF((VLOOKUP($F74,$O$11:$AQ$16,Q$10,FALSE))="Nvt","Nvt",IF((VLOOKUP($E74,$O$17:$AQ$23,Q$10,FALSE))="Nvt","Nvt","Fout"))))))))</f>
        <v>Ja</v>
      </c>
      <c r="R74" s="43" t="str">
        <f t="shared" si="53"/>
        <v>Ja</v>
      </c>
      <c r="S74" s="43" t="str">
        <f t="shared" si="53"/>
        <v>Optie</v>
      </c>
      <c r="T74" s="43" t="str">
        <f t="shared" si="53"/>
        <v>Ja</v>
      </c>
      <c r="U74" s="43" t="str">
        <f t="shared" si="53"/>
        <v>Ja</v>
      </c>
      <c r="V74" s="43" t="str">
        <f t="shared" si="53"/>
        <v>Ja</v>
      </c>
      <c r="W74" s="43" t="str">
        <f t="shared" si="53"/>
        <v>Nee</v>
      </c>
      <c r="X74" s="43" t="str">
        <f t="shared" si="53"/>
        <v>Ja</v>
      </c>
      <c r="Y74" s="43" t="str">
        <f t="shared" si="53"/>
        <v>Nee</v>
      </c>
      <c r="Z74" s="43" t="str">
        <f t="shared" si="53"/>
        <v>Nee</v>
      </c>
      <c r="AA74" s="43" t="str">
        <f t="shared" ref="AA74:AJ83" si="54">IF((VLOOKUP($F74,$O$11:$AQ$16,AA$10,FALSE))="Ja","Ja",IF((VLOOKUP($E74,$O$17:$AQ$23,AA$10,FALSE))="Ja","Ja",IF((VLOOKUP($F74,$O$11:$AQ$16,AA$10,FALSE))="Optie","Optie",IF((VLOOKUP($E74,$O$17:$AQ$23,AA$10,FALSE))="Optie","Optie",IF((VLOOKUP($F74,$O$11:$AQ$16,AA$10,FALSE))="Nee","Nee",IF((VLOOKUP($E74,$O$17:$AQ$23,AA$10,FALSE))= "Nee","Nee",IF((VLOOKUP($F74,$O$11:$AQ$16,AA$10,FALSE))="Nvt","Nvt",IF((VLOOKUP($E74,$O$17:$AQ$23,AA$10,FALSE))="Nvt","Nvt","Fout"))))))))</f>
        <v>Optie</v>
      </c>
      <c r="AB74" s="43" t="str">
        <f t="shared" si="54"/>
        <v>Nee</v>
      </c>
      <c r="AC74" s="43" t="str">
        <f t="shared" si="54"/>
        <v>Nvt</v>
      </c>
      <c r="AD74" s="43" t="str">
        <f t="shared" si="54"/>
        <v>Nvt</v>
      </c>
      <c r="AE74" s="43" t="str">
        <f t="shared" si="54"/>
        <v>Nvt</v>
      </c>
      <c r="AF74" s="43" t="str">
        <f t="shared" si="54"/>
        <v>Nvt</v>
      </c>
      <c r="AG74" s="43" t="str">
        <f t="shared" si="54"/>
        <v>Nvt</v>
      </c>
      <c r="AH74" s="43" t="str">
        <f t="shared" si="54"/>
        <v>Ja</v>
      </c>
      <c r="AI74" s="43" t="str">
        <f t="shared" si="54"/>
        <v>Ja</v>
      </c>
      <c r="AJ74" s="43" t="str">
        <f t="shared" si="54"/>
        <v>Nee</v>
      </c>
      <c r="AK74" s="43" t="str">
        <f t="shared" ref="AK74:AQ83" si="55">IF((VLOOKUP($F74,$O$11:$AQ$16,AK$10,FALSE))="Ja","Ja",IF((VLOOKUP($E74,$O$17:$AQ$23,AK$10,FALSE))="Ja","Ja",IF((VLOOKUP($F74,$O$11:$AQ$16,AK$10,FALSE))="Optie","Optie",IF((VLOOKUP($E74,$O$17:$AQ$23,AK$10,FALSE))="Optie","Optie",IF((VLOOKUP($F74,$O$11:$AQ$16,AK$10,FALSE))="Nee","Nee",IF((VLOOKUP($E74,$O$17:$AQ$23,AK$10,FALSE))= "Nee","Nee",IF((VLOOKUP($F74,$O$11:$AQ$16,AK$10,FALSE))="Nvt","Nvt",IF((VLOOKUP($E74,$O$17:$AQ$23,AK$10,FALSE))="Nvt","Nvt","Fout"))))))))</f>
        <v>Ja</v>
      </c>
      <c r="AL74" s="43" t="str">
        <f t="shared" si="55"/>
        <v>Ja</v>
      </c>
      <c r="AM74" s="43" t="str">
        <f t="shared" si="55"/>
        <v>Optie</v>
      </c>
      <c r="AN74" s="43" t="str">
        <f t="shared" si="55"/>
        <v>Ja</v>
      </c>
      <c r="AO74" s="43" t="str">
        <f t="shared" si="55"/>
        <v>Ja</v>
      </c>
      <c r="AP74" s="43" t="str">
        <f t="shared" si="55"/>
        <v>Nvt</v>
      </c>
      <c r="AQ74" s="43" t="str">
        <f t="shared" si="55"/>
        <v>Nvt</v>
      </c>
      <c r="AR74" s="129" t="s">
        <v>878</v>
      </c>
      <c r="AS74" s="43" t="str">
        <f t="shared" ref="AS74:BB83" si="56">IF((VLOOKUP($D74,$O$24:$EI$33,AS$10,FALSE))="Ja","Ja",IF((VLOOKUP($E74,$O$17:$EI$23,AS$10,FALSE))="Ja","Ja",IF((VLOOKUP($D74,$O$24:$EI$33,AS$10,FALSE))="Optie","Optie",IF((VLOOKUP($E74,$O$17:$EI$23,AS$10,FALSE))="Optie","Optie",IF((VLOOKUP($D74,$O$24:$EI$33,AS$10,FALSE))="Nee","Nee",IF((VLOOKUP($E74,$O$17:$EI$23,AS$10,FALSE))= "Nee","Nee",IF((VLOOKUP($D74,$O$24:$EI$33,AS$10,FALSE))="Nvt","Nvt",IF((VLOOKUP($E74,$O$17:$EI$23,AS$10,FALSE))="Nvt","Nvt","Fout"))))))))</f>
        <v>Ja</v>
      </c>
      <c r="AT74" s="43" t="str">
        <f t="shared" si="56"/>
        <v>Ja</v>
      </c>
      <c r="AU74" s="43" t="str">
        <f t="shared" si="56"/>
        <v>Optie</v>
      </c>
      <c r="AV74" s="43" t="str">
        <f t="shared" si="56"/>
        <v>Ja</v>
      </c>
      <c r="AW74" s="43" t="str">
        <f t="shared" si="56"/>
        <v>Ja</v>
      </c>
      <c r="AX74" s="43" t="str">
        <f t="shared" si="56"/>
        <v>Ja</v>
      </c>
      <c r="AY74" s="43" t="str">
        <f t="shared" si="56"/>
        <v>Nee</v>
      </c>
      <c r="AZ74" s="43" t="str">
        <f t="shared" si="56"/>
        <v>Ja</v>
      </c>
      <c r="BA74" s="43" t="str">
        <f t="shared" si="56"/>
        <v>Nee</v>
      </c>
      <c r="BB74" s="43" t="str">
        <f t="shared" si="56"/>
        <v>Nee</v>
      </c>
      <c r="BC74" s="43" t="str">
        <f t="shared" ref="BC74:BL83" si="57">IF((VLOOKUP($D74,$O$24:$EI$33,BC$10,FALSE))="Ja","Ja",IF((VLOOKUP($E74,$O$17:$EI$23,BC$10,FALSE))="Ja","Ja",IF((VLOOKUP($D74,$O$24:$EI$33,BC$10,FALSE))="Optie","Optie",IF((VLOOKUP($E74,$O$17:$EI$23,BC$10,FALSE))="Optie","Optie",IF((VLOOKUP($D74,$O$24:$EI$33,BC$10,FALSE))="Nee","Nee",IF((VLOOKUP($E74,$O$17:$EI$23,BC$10,FALSE))= "Nee","Nee",IF((VLOOKUP($D74,$O$24:$EI$33,BC$10,FALSE))="Nvt","Nvt",IF((VLOOKUP($E74,$O$17:$EI$23,BC$10,FALSE))="Nvt","Nvt","Fout"))))))))</f>
        <v>Ja</v>
      </c>
      <c r="BD74" s="43" t="str">
        <f t="shared" si="57"/>
        <v>Ja</v>
      </c>
      <c r="BE74" s="43" t="str">
        <f t="shared" si="57"/>
        <v>Ja</v>
      </c>
      <c r="BF74" s="43" t="str">
        <f t="shared" si="57"/>
        <v>Ja</v>
      </c>
      <c r="BG74" s="43" t="str">
        <f t="shared" si="57"/>
        <v>Ja</v>
      </c>
      <c r="BH74" s="43" t="str">
        <f t="shared" si="57"/>
        <v>Ja</v>
      </c>
      <c r="BI74" s="43" t="str">
        <f t="shared" si="57"/>
        <v>Ja</v>
      </c>
      <c r="BJ74" s="43" t="str">
        <f t="shared" si="57"/>
        <v>Optie</v>
      </c>
      <c r="BK74" s="43" t="str">
        <f t="shared" si="57"/>
        <v>Ja</v>
      </c>
      <c r="BL74" s="43" t="str">
        <f t="shared" si="57"/>
        <v>Ja</v>
      </c>
      <c r="BM74" s="43" t="str">
        <f t="shared" ref="BM74:BV83" si="58">IF((VLOOKUP($D74,$O$24:$EI$33,BM$10,FALSE))="Ja","Ja",IF((VLOOKUP($E74,$O$17:$EI$23,BM$10,FALSE))="Ja","Ja",IF((VLOOKUP($D74,$O$24:$EI$33,BM$10,FALSE))="Optie","Optie",IF((VLOOKUP($E74,$O$17:$EI$23,BM$10,FALSE))="Optie","Optie",IF((VLOOKUP($D74,$O$24:$EI$33,BM$10,FALSE))="Nee","Nee",IF((VLOOKUP($E74,$O$17:$EI$23,BM$10,FALSE))= "Nee","Nee",IF((VLOOKUP($D74,$O$24:$EI$33,BM$10,FALSE))="Nvt","Nvt",IF((VLOOKUP($E74,$O$17:$EI$23,BM$10,FALSE))="Nvt","Nvt","Fout"))))))))</f>
        <v>Nee</v>
      </c>
      <c r="BN74" s="43" t="str">
        <f t="shared" si="58"/>
        <v>Ja</v>
      </c>
      <c r="BO74" s="43" t="str">
        <f t="shared" si="58"/>
        <v>Nee</v>
      </c>
      <c r="BP74" s="43" t="str">
        <f t="shared" si="58"/>
        <v>Nvt</v>
      </c>
      <c r="BQ74" s="43" t="str">
        <f t="shared" si="58"/>
        <v>Nvt</v>
      </c>
      <c r="BR74" s="43" t="str">
        <f t="shared" si="58"/>
        <v>Nvt</v>
      </c>
      <c r="BS74" s="43" t="str">
        <f t="shared" si="58"/>
        <v>Nvt</v>
      </c>
      <c r="BT74" s="43" t="str">
        <f t="shared" si="58"/>
        <v>Nvt</v>
      </c>
      <c r="BU74" s="43" t="str">
        <f t="shared" si="58"/>
        <v>Nvt</v>
      </c>
      <c r="BV74" s="43" t="str">
        <f t="shared" si="58"/>
        <v>Nvt</v>
      </c>
      <c r="BW74" s="43" t="str">
        <f t="shared" ref="BW74:CF83" si="59">IF((VLOOKUP($D74,$O$24:$EI$33,BW$10,FALSE))="Ja","Ja",IF((VLOOKUP($E74,$O$17:$EI$23,BW$10,FALSE))="Ja","Ja",IF((VLOOKUP($D74,$O$24:$EI$33,BW$10,FALSE))="Optie","Optie",IF((VLOOKUP($E74,$O$17:$EI$23,BW$10,FALSE))="Optie","Optie",IF((VLOOKUP($D74,$O$24:$EI$33,BW$10,FALSE))="Nee","Nee",IF((VLOOKUP($E74,$O$17:$EI$23,BW$10,FALSE))= "Nee","Nee",IF((VLOOKUP($D74,$O$24:$EI$33,BW$10,FALSE))="Nvt","Nvt",IF((VLOOKUP($E74,$O$17:$EI$23,BW$10,FALSE))="Nvt","Nvt","Fout"))))))))</f>
        <v>Nvt</v>
      </c>
      <c r="BX74" s="43" t="str">
        <f t="shared" si="59"/>
        <v>Nvt</v>
      </c>
      <c r="BY74" s="43" t="str">
        <f t="shared" si="59"/>
        <v>Nvt</v>
      </c>
      <c r="BZ74" s="43" t="str">
        <f t="shared" si="59"/>
        <v>Nvt</v>
      </c>
      <c r="CA74" s="43" t="str">
        <f t="shared" si="59"/>
        <v>Nvt</v>
      </c>
      <c r="CB74" s="43" t="str">
        <f t="shared" si="59"/>
        <v>Nvt</v>
      </c>
      <c r="CC74" s="43" t="str">
        <f t="shared" si="59"/>
        <v>Nvt</v>
      </c>
      <c r="CD74" s="43" t="str">
        <f t="shared" si="59"/>
        <v>Nvt</v>
      </c>
      <c r="CE74" s="43" t="str">
        <f t="shared" si="59"/>
        <v>Nvt</v>
      </c>
      <c r="CF74" s="43" t="str">
        <f t="shared" si="59"/>
        <v>Nvt</v>
      </c>
      <c r="CG74" s="43" t="str">
        <f t="shared" ref="CG74:CP83" si="60">IF((VLOOKUP($D74,$O$24:$EI$33,CG$10,FALSE))="Ja","Ja",IF((VLOOKUP($E74,$O$17:$EI$23,CG$10,FALSE))="Ja","Ja",IF((VLOOKUP($D74,$O$24:$EI$33,CG$10,FALSE))="Optie","Optie",IF((VLOOKUP($E74,$O$17:$EI$23,CG$10,FALSE))="Optie","Optie",IF((VLOOKUP($D74,$O$24:$EI$33,CG$10,FALSE))="Nee","Nee",IF((VLOOKUP($E74,$O$17:$EI$23,CG$10,FALSE))= "Nee","Nee",IF((VLOOKUP($D74,$O$24:$EI$33,CG$10,FALSE))="Nvt","Nvt",IF((VLOOKUP($E74,$O$17:$EI$23,CG$10,FALSE))="Nvt","Nvt","Fout"))))))))</f>
        <v>Ja</v>
      </c>
      <c r="CH74" s="43" t="str">
        <f t="shared" si="60"/>
        <v>Ja</v>
      </c>
      <c r="CI74" s="43" t="str">
        <f t="shared" si="60"/>
        <v>Ja</v>
      </c>
      <c r="CJ74" s="43" t="str">
        <f t="shared" si="60"/>
        <v>Optie</v>
      </c>
      <c r="CK74" s="43" t="str">
        <f t="shared" si="60"/>
        <v>Ja</v>
      </c>
      <c r="CL74" s="43" t="str">
        <f t="shared" si="60"/>
        <v>Ja</v>
      </c>
      <c r="CM74" s="43" t="str">
        <f t="shared" si="60"/>
        <v>Ja</v>
      </c>
      <c r="CN74" s="43" t="str">
        <f t="shared" si="60"/>
        <v>Ja</v>
      </c>
      <c r="CO74" s="43" t="str">
        <f t="shared" si="60"/>
        <v>Ja</v>
      </c>
      <c r="CP74" s="43" t="str">
        <f t="shared" si="60"/>
        <v>Optie</v>
      </c>
      <c r="CQ74" s="43" t="str">
        <f t="shared" ref="CQ74:CZ83" si="61">IF((VLOOKUP($D74,$O$24:$EI$33,CQ$10,FALSE))="Ja","Ja",IF((VLOOKUP($E74,$O$17:$EI$23,CQ$10,FALSE))="Ja","Ja",IF((VLOOKUP($D74,$O$24:$EI$33,CQ$10,FALSE))="Optie","Optie",IF((VLOOKUP($E74,$O$17:$EI$23,CQ$10,FALSE))="Optie","Optie",IF((VLOOKUP($D74,$O$24:$EI$33,CQ$10,FALSE))="Nee","Nee",IF((VLOOKUP($E74,$O$17:$EI$23,CQ$10,FALSE))= "Nee","Nee",IF((VLOOKUP($D74,$O$24:$EI$33,CQ$10,FALSE))="Nvt","Nvt",IF((VLOOKUP($E74,$O$17:$EI$23,CQ$10,FALSE))="Nvt","Nvt","Fout"))))))))</f>
        <v>Ja</v>
      </c>
      <c r="CR74" s="43" t="str">
        <f t="shared" si="61"/>
        <v>Ja</v>
      </c>
      <c r="CS74" s="43" t="str">
        <f t="shared" si="61"/>
        <v>Ja</v>
      </c>
      <c r="CT74" s="43" t="str">
        <f t="shared" si="61"/>
        <v>Optie</v>
      </c>
      <c r="CU74" s="43" t="str">
        <f t="shared" si="61"/>
        <v>Nee</v>
      </c>
      <c r="CV74" s="43" t="str">
        <f t="shared" si="61"/>
        <v>Nvt</v>
      </c>
      <c r="CW74" s="43" t="str">
        <f t="shared" si="61"/>
        <v>Nvt</v>
      </c>
      <c r="CX74" s="43" t="str">
        <f t="shared" si="61"/>
        <v>Nvt</v>
      </c>
      <c r="CY74" s="43" t="str">
        <f t="shared" si="61"/>
        <v>Nvt</v>
      </c>
      <c r="CZ74" s="43" t="str">
        <f t="shared" si="61"/>
        <v>Ja</v>
      </c>
      <c r="DA74" s="43" t="str">
        <f t="shared" ref="DA74:DJ83" si="62">IF((VLOOKUP($D74,$O$24:$EI$33,DA$10,FALSE))="Ja","Ja",IF((VLOOKUP($E74,$O$17:$EI$23,DA$10,FALSE))="Ja","Ja",IF((VLOOKUP($D74,$O$24:$EI$33,DA$10,FALSE))="Optie","Optie",IF((VLOOKUP($E74,$O$17:$EI$23,DA$10,FALSE))="Optie","Optie",IF((VLOOKUP($D74,$O$24:$EI$33,DA$10,FALSE))="Nee","Nee",IF((VLOOKUP($E74,$O$17:$EI$23,DA$10,FALSE))= "Nee","Nee",IF((VLOOKUP($D74,$O$24:$EI$33,DA$10,FALSE))="Nvt","Nvt",IF((VLOOKUP($E74,$O$17:$EI$23,DA$10,FALSE))="Nvt","Nvt","Fout"))))))))</f>
        <v>Ja</v>
      </c>
      <c r="DB74" s="43" t="str">
        <f t="shared" si="62"/>
        <v>Ja</v>
      </c>
      <c r="DC74" s="43" t="str">
        <f t="shared" si="62"/>
        <v>Optie</v>
      </c>
      <c r="DD74" s="43" t="str">
        <f t="shared" si="62"/>
        <v>Ja</v>
      </c>
      <c r="DE74" s="43" t="str">
        <f t="shared" si="62"/>
        <v>Ja</v>
      </c>
      <c r="DF74" s="43" t="str">
        <f t="shared" si="62"/>
        <v>Ja</v>
      </c>
      <c r="DG74" s="43" t="str">
        <f t="shared" si="62"/>
        <v>Optie</v>
      </c>
      <c r="DH74" s="43" t="str">
        <f t="shared" si="62"/>
        <v>Ja</v>
      </c>
      <c r="DI74" s="43" t="str">
        <f t="shared" si="62"/>
        <v>Ja</v>
      </c>
      <c r="DJ74" s="43" t="str">
        <f t="shared" si="62"/>
        <v>Optie</v>
      </c>
      <c r="DK74" s="43" t="str">
        <f t="shared" ref="DK74:DT83" si="63">IF((VLOOKUP($D74,$O$24:$EI$33,DK$10,FALSE))="Ja","Ja",IF((VLOOKUP($E74,$O$17:$EI$23,DK$10,FALSE))="Ja","Ja",IF((VLOOKUP($D74,$O$24:$EI$33,DK$10,FALSE))="Optie","Optie",IF((VLOOKUP($E74,$O$17:$EI$23,DK$10,FALSE))="Optie","Optie",IF((VLOOKUP($D74,$O$24:$EI$33,DK$10,FALSE))="Nee","Nee",IF((VLOOKUP($E74,$O$17:$EI$23,DK$10,FALSE))= "Nee","Nee",IF((VLOOKUP($D74,$O$24:$EI$33,DK$10,FALSE))="Nvt","Nvt",IF((VLOOKUP($E74,$O$17:$EI$23,DK$10,FALSE))="Nvt","Nvt","Fout"))))))))</f>
        <v>Ja</v>
      </c>
      <c r="DL74" s="43" t="str">
        <f t="shared" si="63"/>
        <v>Ja</v>
      </c>
      <c r="DM74" s="43" t="str">
        <f t="shared" si="63"/>
        <v>Ja</v>
      </c>
      <c r="DN74" s="43" t="str">
        <f t="shared" si="63"/>
        <v>Ja</v>
      </c>
      <c r="DO74" s="43" t="str">
        <f t="shared" si="63"/>
        <v>Ja</v>
      </c>
      <c r="DP74" s="43" t="str">
        <f t="shared" si="63"/>
        <v>Optie</v>
      </c>
      <c r="DQ74" s="43" t="str">
        <f t="shared" si="63"/>
        <v>Optie</v>
      </c>
      <c r="DR74" s="43" t="str">
        <f t="shared" si="63"/>
        <v>Optie</v>
      </c>
      <c r="DS74" s="43" t="str">
        <f t="shared" si="63"/>
        <v>Optie</v>
      </c>
      <c r="DT74" s="43" t="str">
        <f t="shared" si="63"/>
        <v>Nee</v>
      </c>
      <c r="DU74" s="43" t="str">
        <f t="shared" ref="DU74:EI83" si="64">IF((VLOOKUP($D74,$O$24:$EI$33,DU$10,FALSE))="Ja","Ja",IF((VLOOKUP($E74,$O$17:$EI$23,DU$10,FALSE))="Ja","Ja",IF((VLOOKUP($D74,$O$24:$EI$33,DU$10,FALSE))="Optie","Optie",IF((VLOOKUP($E74,$O$17:$EI$23,DU$10,FALSE))="Optie","Optie",IF((VLOOKUP($D74,$O$24:$EI$33,DU$10,FALSE))="Nee","Nee",IF((VLOOKUP($E74,$O$17:$EI$23,DU$10,FALSE))= "Nee","Nee",IF((VLOOKUP($D74,$O$24:$EI$33,DU$10,FALSE))="Nvt","Nvt",IF((VLOOKUP($E74,$O$17:$EI$23,DU$10,FALSE))="Nvt","Nvt","Fout"))))))))</f>
        <v>Optie</v>
      </c>
      <c r="DV74" s="43" t="str">
        <f t="shared" si="64"/>
        <v>Ja</v>
      </c>
      <c r="DW74" s="43" t="str">
        <f t="shared" si="64"/>
        <v>Ja</v>
      </c>
      <c r="DX74" s="43" t="str">
        <f t="shared" si="64"/>
        <v>Ja</v>
      </c>
      <c r="DY74" s="43" t="str">
        <f t="shared" si="64"/>
        <v>Ja</v>
      </c>
      <c r="DZ74" s="43" t="str">
        <f t="shared" si="64"/>
        <v>Optie</v>
      </c>
      <c r="EA74" s="43" t="str">
        <f t="shared" si="64"/>
        <v>Ja</v>
      </c>
      <c r="EB74" s="43" t="str">
        <f t="shared" si="64"/>
        <v>Ja</v>
      </c>
      <c r="EC74" s="43" t="str">
        <f t="shared" si="64"/>
        <v>Ja</v>
      </c>
      <c r="ED74" s="43" t="str">
        <f t="shared" si="64"/>
        <v>Ja</v>
      </c>
      <c r="EE74" s="43" t="str">
        <f t="shared" si="64"/>
        <v>Ja</v>
      </c>
      <c r="EF74" s="43" t="str">
        <f t="shared" si="64"/>
        <v>Ja</v>
      </c>
      <c r="EG74" s="43" t="str">
        <f t="shared" si="64"/>
        <v>Ja</v>
      </c>
      <c r="EH74" s="43" t="str">
        <f t="shared" si="64"/>
        <v>Ja</v>
      </c>
      <c r="EI74" s="43" t="str">
        <f t="shared" si="64"/>
        <v>Nee</v>
      </c>
    </row>
    <row r="75" spans="1:139" x14ac:dyDescent="0.3">
      <c r="A75" s="45"/>
      <c r="B75" s="47" t="s">
        <v>569</v>
      </c>
      <c r="C75" s="47" t="s">
        <v>502</v>
      </c>
      <c r="D75" s="45" t="s">
        <v>329</v>
      </c>
      <c r="E75" s="45" t="s">
        <v>337</v>
      </c>
      <c r="F75" s="45" t="s">
        <v>337</v>
      </c>
      <c r="G75" s="43" t="s">
        <v>495</v>
      </c>
      <c r="H75" s="43" t="s">
        <v>497</v>
      </c>
      <c r="I75" s="119" t="s">
        <v>337</v>
      </c>
      <c r="J75" s="119" t="s">
        <v>834</v>
      </c>
      <c r="K75" s="119" t="s">
        <v>854</v>
      </c>
      <c r="L75" s="50">
        <v>29</v>
      </c>
      <c r="M75" s="119"/>
      <c r="N75" s="119"/>
      <c r="O75" s="119"/>
      <c r="P75" s="129" t="s">
        <v>507</v>
      </c>
      <c r="Q75" s="43" t="str">
        <f t="shared" si="53"/>
        <v>Ja</v>
      </c>
      <c r="R75" s="43" t="str">
        <f t="shared" si="53"/>
        <v>Ja</v>
      </c>
      <c r="S75" s="43" t="str">
        <f t="shared" si="53"/>
        <v>Optie</v>
      </c>
      <c r="T75" s="43" t="str">
        <f t="shared" si="53"/>
        <v>Ja</v>
      </c>
      <c r="U75" s="43" t="str">
        <f t="shared" si="53"/>
        <v>Ja</v>
      </c>
      <c r="V75" s="43" t="str">
        <f t="shared" si="53"/>
        <v>Ja</v>
      </c>
      <c r="W75" s="43" t="str">
        <f t="shared" si="53"/>
        <v>Nee</v>
      </c>
      <c r="X75" s="43" t="str">
        <f t="shared" si="53"/>
        <v>Ja</v>
      </c>
      <c r="Y75" s="43" t="str">
        <f t="shared" si="53"/>
        <v>Nee</v>
      </c>
      <c r="Z75" s="43" t="str">
        <f t="shared" si="53"/>
        <v>Nee</v>
      </c>
      <c r="AA75" s="43" t="str">
        <f t="shared" si="54"/>
        <v>Optie</v>
      </c>
      <c r="AB75" s="43" t="str">
        <f t="shared" si="54"/>
        <v>Nee</v>
      </c>
      <c r="AC75" s="43" t="str">
        <f t="shared" si="54"/>
        <v>Nvt</v>
      </c>
      <c r="AD75" s="43" t="str">
        <f t="shared" si="54"/>
        <v>Nvt</v>
      </c>
      <c r="AE75" s="43" t="str">
        <f t="shared" si="54"/>
        <v>Nvt</v>
      </c>
      <c r="AF75" s="43" t="str">
        <f t="shared" si="54"/>
        <v>Nvt</v>
      </c>
      <c r="AG75" s="43" t="str">
        <f t="shared" si="54"/>
        <v>Nvt</v>
      </c>
      <c r="AH75" s="43" t="str">
        <f t="shared" si="54"/>
        <v>Ja</v>
      </c>
      <c r="AI75" s="43" t="str">
        <f t="shared" si="54"/>
        <v>Ja</v>
      </c>
      <c r="AJ75" s="43" t="str">
        <f t="shared" si="54"/>
        <v>Nee</v>
      </c>
      <c r="AK75" s="43" t="str">
        <f t="shared" si="55"/>
        <v>Ja</v>
      </c>
      <c r="AL75" s="43" t="str">
        <f t="shared" si="55"/>
        <v>Ja</v>
      </c>
      <c r="AM75" s="43" t="str">
        <f t="shared" si="55"/>
        <v>Optie</v>
      </c>
      <c r="AN75" s="43" t="str">
        <f t="shared" si="55"/>
        <v>Ja</v>
      </c>
      <c r="AO75" s="43" t="str">
        <f t="shared" si="55"/>
        <v>Ja</v>
      </c>
      <c r="AP75" s="43" t="str">
        <f t="shared" si="55"/>
        <v>Nvt</v>
      </c>
      <c r="AQ75" s="43" t="str">
        <f t="shared" si="55"/>
        <v>Nvt</v>
      </c>
      <c r="AR75" s="129" t="s">
        <v>878</v>
      </c>
      <c r="AS75" s="43" t="str">
        <f t="shared" si="56"/>
        <v>Ja</v>
      </c>
      <c r="AT75" s="43" t="str">
        <f t="shared" si="56"/>
        <v>Ja</v>
      </c>
      <c r="AU75" s="43" t="str">
        <f t="shared" si="56"/>
        <v>Optie</v>
      </c>
      <c r="AV75" s="43" t="str">
        <f t="shared" si="56"/>
        <v>Ja</v>
      </c>
      <c r="AW75" s="43" t="str">
        <f t="shared" si="56"/>
        <v>Ja</v>
      </c>
      <c r="AX75" s="43" t="str">
        <f t="shared" si="56"/>
        <v>Ja</v>
      </c>
      <c r="AY75" s="43" t="str">
        <f t="shared" si="56"/>
        <v>Nee</v>
      </c>
      <c r="AZ75" s="43" t="str">
        <f t="shared" si="56"/>
        <v>Ja</v>
      </c>
      <c r="BA75" s="43" t="str">
        <f t="shared" si="56"/>
        <v>Nee</v>
      </c>
      <c r="BB75" s="43" t="str">
        <f t="shared" si="56"/>
        <v>Nee</v>
      </c>
      <c r="BC75" s="43" t="str">
        <f t="shared" si="57"/>
        <v>Ja</v>
      </c>
      <c r="BD75" s="43" t="str">
        <f t="shared" si="57"/>
        <v>Ja</v>
      </c>
      <c r="BE75" s="43" t="str">
        <f t="shared" si="57"/>
        <v>Ja</v>
      </c>
      <c r="BF75" s="43" t="str">
        <f t="shared" si="57"/>
        <v>Ja</v>
      </c>
      <c r="BG75" s="43" t="str">
        <f t="shared" si="57"/>
        <v>Ja</v>
      </c>
      <c r="BH75" s="43" t="str">
        <f t="shared" si="57"/>
        <v>Ja</v>
      </c>
      <c r="BI75" s="43" t="str">
        <f t="shared" si="57"/>
        <v>Ja</v>
      </c>
      <c r="BJ75" s="43" t="str">
        <f t="shared" si="57"/>
        <v>Optie</v>
      </c>
      <c r="BK75" s="43" t="str">
        <f t="shared" si="57"/>
        <v>Ja</v>
      </c>
      <c r="BL75" s="43" t="str">
        <f t="shared" si="57"/>
        <v>Ja</v>
      </c>
      <c r="BM75" s="43" t="str">
        <f t="shared" si="58"/>
        <v>Nee</v>
      </c>
      <c r="BN75" s="43" t="str">
        <f t="shared" si="58"/>
        <v>Ja</v>
      </c>
      <c r="BO75" s="43" t="str">
        <f t="shared" si="58"/>
        <v>Nee</v>
      </c>
      <c r="BP75" s="43" t="str">
        <f t="shared" si="58"/>
        <v>Nvt</v>
      </c>
      <c r="BQ75" s="43" t="str">
        <f t="shared" si="58"/>
        <v>Nvt</v>
      </c>
      <c r="BR75" s="43" t="str">
        <f t="shared" si="58"/>
        <v>Nvt</v>
      </c>
      <c r="BS75" s="43" t="str">
        <f t="shared" si="58"/>
        <v>Nvt</v>
      </c>
      <c r="BT75" s="43" t="str">
        <f t="shared" si="58"/>
        <v>Nvt</v>
      </c>
      <c r="BU75" s="43" t="str">
        <f t="shared" si="58"/>
        <v>Nvt</v>
      </c>
      <c r="BV75" s="43" t="str">
        <f t="shared" si="58"/>
        <v>Nvt</v>
      </c>
      <c r="BW75" s="43" t="str">
        <f t="shared" si="59"/>
        <v>Nvt</v>
      </c>
      <c r="BX75" s="43" t="str">
        <f t="shared" si="59"/>
        <v>Nvt</v>
      </c>
      <c r="BY75" s="43" t="str">
        <f t="shared" si="59"/>
        <v>Nvt</v>
      </c>
      <c r="BZ75" s="43" t="str">
        <f t="shared" si="59"/>
        <v>Nvt</v>
      </c>
      <c r="CA75" s="43" t="str">
        <f t="shared" si="59"/>
        <v>Nvt</v>
      </c>
      <c r="CB75" s="43" t="str">
        <f t="shared" si="59"/>
        <v>Nvt</v>
      </c>
      <c r="CC75" s="43" t="str">
        <f t="shared" si="59"/>
        <v>Nvt</v>
      </c>
      <c r="CD75" s="43" t="str">
        <f t="shared" si="59"/>
        <v>Nvt</v>
      </c>
      <c r="CE75" s="43" t="str">
        <f t="shared" si="59"/>
        <v>Nvt</v>
      </c>
      <c r="CF75" s="43" t="str">
        <f t="shared" si="59"/>
        <v>Nvt</v>
      </c>
      <c r="CG75" s="43" t="str">
        <f t="shared" si="60"/>
        <v>Ja</v>
      </c>
      <c r="CH75" s="43" t="str">
        <f t="shared" si="60"/>
        <v>Ja</v>
      </c>
      <c r="CI75" s="43" t="str">
        <f t="shared" si="60"/>
        <v>Ja</v>
      </c>
      <c r="CJ75" s="43" t="str">
        <f t="shared" si="60"/>
        <v>Optie</v>
      </c>
      <c r="CK75" s="43" t="str">
        <f t="shared" si="60"/>
        <v>Ja</v>
      </c>
      <c r="CL75" s="43" t="str">
        <f t="shared" si="60"/>
        <v>Ja</v>
      </c>
      <c r="CM75" s="43" t="str">
        <f t="shared" si="60"/>
        <v>Ja</v>
      </c>
      <c r="CN75" s="43" t="str">
        <f t="shared" si="60"/>
        <v>Ja</v>
      </c>
      <c r="CO75" s="43" t="str">
        <f t="shared" si="60"/>
        <v>Ja</v>
      </c>
      <c r="CP75" s="43" t="str">
        <f t="shared" si="60"/>
        <v>Optie</v>
      </c>
      <c r="CQ75" s="43" t="str">
        <f t="shared" si="61"/>
        <v>Ja</v>
      </c>
      <c r="CR75" s="43" t="str">
        <f t="shared" si="61"/>
        <v>Ja</v>
      </c>
      <c r="CS75" s="43" t="str">
        <f t="shared" si="61"/>
        <v>Ja</v>
      </c>
      <c r="CT75" s="43" t="str">
        <f t="shared" si="61"/>
        <v>Optie</v>
      </c>
      <c r="CU75" s="43" t="str">
        <f t="shared" si="61"/>
        <v>Nee</v>
      </c>
      <c r="CV75" s="43" t="str">
        <f t="shared" si="61"/>
        <v>Nvt</v>
      </c>
      <c r="CW75" s="43" t="str">
        <f t="shared" si="61"/>
        <v>Nvt</v>
      </c>
      <c r="CX75" s="43" t="str">
        <f t="shared" si="61"/>
        <v>Nvt</v>
      </c>
      <c r="CY75" s="43" t="str">
        <f t="shared" si="61"/>
        <v>Nvt</v>
      </c>
      <c r="CZ75" s="43" t="str">
        <f t="shared" si="61"/>
        <v>Ja</v>
      </c>
      <c r="DA75" s="43" t="str">
        <f t="shared" si="62"/>
        <v>Ja</v>
      </c>
      <c r="DB75" s="43" t="str">
        <f t="shared" si="62"/>
        <v>Ja</v>
      </c>
      <c r="DC75" s="43" t="str">
        <f t="shared" si="62"/>
        <v>Optie</v>
      </c>
      <c r="DD75" s="43" t="str">
        <f t="shared" si="62"/>
        <v>Ja</v>
      </c>
      <c r="DE75" s="43" t="str">
        <f t="shared" si="62"/>
        <v>Ja</v>
      </c>
      <c r="DF75" s="43" t="str">
        <f t="shared" si="62"/>
        <v>Ja</v>
      </c>
      <c r="DG75" s="43" t="str">
        <f t="shared" si="62"/>
        <v>Optie</v>
      </c>
      <c r="DH75" s="43" t="str">
        <f t="shared" si="62"/>
        <v>Ja</v>
      </c>
      <c r="DI75" s="43" t="str">
        <f t="shared" si="62"/>
        <v>Ja</v>
      </c>
      <c r="DJ75" s="43" t="str">
        <f t="shared" si="62"/>
        <v>Optie</v>
      </c>
      <c r="DK75" s="43" t="str">
        <f t="shared" si="63"/>
        <v>Ja</v>
      </c>
      <c r="DL75" s="43" t="str">
        <f t="shared" si="63"/>
        <v>Ja</v>
      </c>
      <c r="DM75" s="43" t="str">
        <f t="shared" si="63"/>
        <v>Ja</v>
      </c>
      <c r="DN75" s="43" t="str">
        <f t="shared" si="63"/>
        <v>Ja</v>
      </c>
      <c r="DO75" s="43" t="str">
        <f t="shared" si="63"/>
        <v>Ja</v>
      </c>
      <c r="DP75" s="43" t="str">
        <f t="shared" si="63"/>
        <v>Optie</v>
      </c>
      <c r="DQ75" s="43" t="str">
        <f t="shared" si="63"/>
        <v>Optie</v>
      </c>
      <c r="DR75" s="43" t="str">
        <f t="shared" si="63"/>
        <v>Optie</v>
      </c>
      <c r="DS75" s="43" t="str">
        <f t="shared" si="63"/>
        <v>Optie</v>
      </c>
      <c r="DT75" s="43" t="str">
        <f t="shared" si="63"/>
        <v>Nee</v>
      </c>
      <c r="DU75" s="43" t="str">
        <f t="shared" si="64"/>
        <v>Optie</v>
      </c>
      <c r="DV75" s="43" t="str">
        <f t="shared" si="64"/>
        <v>Ja</v>
      </c>
      <c r="DW75" s="43" t="str">
        <f t="shared" si="64"/>
        <v>Ja</v>
      </c>
      <c r="DX75" s="43" t="str">
        <f t="shared" si="64"/>
        <v>Ja</v>
      </c>
      <c r="DY75" s="43" t="str">
        <f t="shared" si="64"/>
        <v>Ja</v>
      </c>
      <c r="DZ75" s="43" t="str">
        <f t="shared" si="64"/>
        <v>Optie</v>
      </c>
      <c r="EA75" s="43" t="str">
        <f t="shared" si="64"/>
        <v>Ja</v>
      </c>
      <c r="EB75" s="43" t="str">
        <f t="shared" si="64"/>
        <v>Ja</v>
      </c>
      <c r="EC75" s="43" t="str">
        <f t="shared" si="64"/>
        <v>Ja</v>
      </c>
      <c r="ED75" s="43" t="str">
        <f t="shared" si="64"/>
        <v>Ja</v>
      </c>
      <c r="EE75" s="43" t="str">
        <f t="shared" si="64"/>
        <v>Ja</v>
      </c>
      <c r="EF75" s="43" t="str">
        <f t="shared" si="64"/>
        <v>Ja</v>
      </c>
      <c r="EG75" s="43" t="str">
        <f t="shared" si="64"/>
        <v>Ja</v>
      </c>
      <c r="EH75" s="43" t="str">
        <f t="shared" si="64"/>
        <v>Ja</v>
      </c>
      <c r="EI75" s="43" t="str">
        <f t="shared" si="64"/>
        <v>Nee</v>
      </c>
    </row>
    <row r="76" spans="1:139" x14ac:dyDescent="0.3">
      <c r="A76" s="45"/>
      <c r="B76" s="47" t="s">
        <v>570</v>
      </c>
      <c r="C76" s="47" t="s">
        <v>329</v>
      </c>
      <c r="D76" s="45" t="s">
        <v>337</v>
      </c>
      <c r="E76" s="45" t="s">
        <v>329</v>
      </c>
      <c r="F76" s="45" t="s">
        <v>337</v>
      </c>
      <c r="G76" s="43" t="s">
        <v>495</v>
      </c>
      <c r="H76" s="43" t="s">
        <v>497</v>
      </c>
      <c r="I76" s="119" t="s">
        <v>337</v>
      </c>
      <c r="J76" s="119" t="s">
        <v>830</v>
      </c>
      <c r="K76" s="119" t="s">
        <v>844</v>
      </c>
      <c r="L76" s="50">
        <v>11</v>
      </c>
      <c r="M76" s="119"/>
      <c r="N76" s="119"/>
      <c r="O76" s="119"/>
      <c r="P76" s="129" t="s">
        <v>507</v>
      </c>
      <c r="Q76" s="43" t="str">
        <f t="shared" si="53"/>
        <v>Ja</v>
      </c>
      <c r="R76" s="43" t="str">
        <f t="shared" si="53"/>
        <v>Ja</v>
      </c>
      <c r="S76" s="43" t="str">
        <f t="shared" si="53"/>
        <v>Optie</v>
      </c>
      <c r="T76" s="43" t="str">
        <f t="shared" si="53"/>
        <v>Ja</v>
      </c>
      <c r="U76" s="43" t="str">
        <f t="shared" si="53"/>
        <v>Ja</v>
      </c>
      <c r="V76" s="43" t="str">
        <f t="shared" si="53"/>
        <v>Ja</v>
      </c>
      <c r="W76" s="43" t="str">
        <f t="shared" si="53"/>
        <v>Nee</v>
      </c>
      <c r="X76" s="43" t="str">
        <f t="shared" si="53"/>
        <v>Ja</v>
      </c>
      <c r="Y76" s="43" t="str">
        <f t="shared" si="53"/>
        <v>Nee</v>
      </c>
      <c r="Z76" s="43" t="str">
        <f t="shared" si="53"/>
        <v>Nee</v>
      </c>
      <c r="AA76" s="43" t="str">
        <f t="shared" si="54"/>
        <v>Optie</v>
      </c>
      <c r="AB76" s="43" t="str">
        <f t="shared" si="54"/>
        <v>Nee</v>
      </c>
      <c r="AC76" s="43" t="str">
        <f t="shared" si="54"/>
        <v>Nvt</v>
      </c>
      <c r="AD76" s="43" t="str">
        <f t="shared" si="54"/>
        <v>Nvt</v>
      </c>
      <c r="AE76" s="43" t="str">
        <f t="shared" si="54"/>
        <v>Nvt</v>
      </c>
      <c r="AF76" s="43" t="str">
        <f t="shared" si="54"/>
        <v>Nvt</v>
      </c>
      <c r="AG76" s="43" t="str">
        <f t="shared" si="54"/>
        <v>Nvt</v>
      </c>
      <c r="AH76" s="43" t="str">
        <f t="shared" si="54"/>
        <v>Ja</v>
      </c>
      <c r="AI76" s="43" t="str">
        <f t="shared" si="54"/>
        <v>Ja</v>
      </c>
      <c r="AJ76" s="43" t="str">
        <f t="shared" si="54"/>
        <v>Nee</v>
      </c>
      <c r="AK76" s="43" t="str">
        <f t="shared" si="55"/>
        <v>Ja</v>
      </c>
      <c r="AL76" s="43" t="str">
        <f t="shared" si="55"/>
        <v>Ja</v>
      </c>
      <c r="AM76" s="43" t="str">
        <f t="shared" si="55"/>
        <v>Optie</v>
      </c>
      <c r="AN76" s="43" t="str">
        <f t="shared" si="55"/>
        <v>Ja</v>
      </c>
      <c r="AO76" s="43" t="str">
        <f t="shared" si="55"/>
        <v>Ja</v>
      </c>
      <c r="AP76" s="43" t="str">
        <f t="shared" si="55"/>
        <v>Nvt</v>
      </c>
      <c r="AQ76" s="43" t="str">
        <f t="shared" si="55"/>
        <v>Nvt</v>
      </c>
      <c r="AR76" s="129" t="s">
        <v>878</v>
      </c>
      <c r="AS76" s="43" t="str">
        <f t="shared" si="56"/>
        <v>Ja</v>
      </c>
      <c r="AT76" s="43" t="str">
        <f t="shared" si="56"/>
        <v>Ja</v>
      </c>
      <c r="AU76" s="43" t="str">
        <f t="shared" si="56"/>
        <v>Optie</v>
      </c>
      <c r="AV76" s="43" t="str">
        <f t="shared" si="56"/>
        <v>Ja</v>
      </c>
      <c r="AW76" s="43" t="str">
        <f t="shared" si="56"/>
        <v>Ja</v>
      </c>
      <c r="AX76" s="43" t="str">
        <f t="shared" si="56"/>
        <v>Ja</v>
      </c>
      <c r="AY76" s="43" t="str">
        <f t="shared" si="56"/>
        <v>Nee</v>
      </c>
      <c r="AZ76" s="43" t="str">
        <f t="shared" si="56"/>
        <v>Ja</v>
      </c>
      <c r="BA76" s="43" t="str">
        <f t="shared" si="56"/>
        <v>Nee</v>
      </c>
      <c r="BB76" s="43" t="str">
        <f t="shared" si="56"/>
        <v>Nee</v>
      </c>
      <c r="BC76" s="43" t="str">
        <f t="shared" si="57"/>
        <v>Ja</v>
      </c>
      <c r="BD76" s="43" t="str">
        <f t="shared" si="57"/>
        <v>Ja</v>
      </c>
      <c r="BE76" s="43" t="str">
        <f t="shared" si="57"/>
        <v>Ja</v>
      </c>
      <c r="BF76" s="43" t="str">
        <f t="shared" si="57"/>
        <v>Ja</v>
      </c>
      <c r="BG76" s="43" t="str">
        <f t="shared" si="57"/>
        <v>Ja</v>
      </c>
      <c r="BH76" s="43" t="str">
        <f t="shared" si="57"/>
        <v>Nee</v>
      </c>
      <c r="BI76" s="43" t="str">
        <f t="shared" si="57"/>
        <v>Ja</v>
      </c>
      <c r="BJ76" s="43" t="str">
        <f t="shared" si="57"/>
        <v>Optie</v>
      </c>
      <c r="BK76" s="43" t="str">
        <f t="shared" si="57"/>
        <v>Ja</v>
      </c>
      <c r="BL76" s="43" t="str">
        <f t="shared" si="57"/>
        <v>Ja</v>
      </c>
      <c r="BM76" s="43" t="str">
        <f t="shared" si="58"/>
        <v>Nee</v>
      </c>
      <c r="BN76" s="43" t="str">
        <f t="shared" si="58"/>
        <v>Ja</v>
      </c>
      <c r="BO76" s="43" t="str">
        <f t="shared" si="58"/>
        <v>Nee</v>
      </c>
      <c r="BP76" s="43" t="str">
        <f t="shared" si="58"/>
        <v>Nvt</v>
      </c>
      <c r="BQ76" s="43" t="str">
        <f t="shared" si="58"/>
        <v>Nvt</v>
      </c>
      <c r="BR76" s="43" t="str">
        <f t="shared" si="58"/>
        <v>Nvt</v>
      </c>
      <c r="BS76" s="43" t="str">
        <f t="shared" si="58"/>
        <v>Nvt</v>
      </c>
      <c r="BT76" s="43" t="str">
        <f t="shared" si="58"/>
        <v>Nvt</v>
      </c>
      <c r="BU76" s="43" t="str">
        <f t="shared" si="58"/>
        <v>Nvt</v>
      </c>
      <c r="BV76" s="43" t="str">
        <f t="shared" si="58"/>
        <v>Nvt</v>
      </c>
      <c r="BW76" s="43" t="str">
        <f t="shared" si="59"/>
        <v>Nvt</v>
      </c>
      <c r="BX76" s="43" t="str">
        <f t="shared" si="59"/>
        <v>Nvt</v>
      </c>
      <c r="BY76" s="43" t="str">
        <f t="shared" si="59"/>
        <v>Nvt</v>
      </c>
      <c r="BZ76" s="43" t="str">
        <f t="shared" si="59"/>
        <v>Nvt</v>
      </c>
      <c r="CA76" s="43" t="str">
        <f t="shared" si="59"/>
        <v>Nvt</v>
      </c>
      <c r="CB76" s="43" t="str">
        <f t="shared" si="59"/>
        <v>Nvt</v>
      </c>
      <c r="CC76" s="43" t="str">
        <f t="shared" si="59"/>
        <v>Nvt</v>
      </c>
      <c r="CD76" s="43" t="str">
        <f t="shared" si="59"/>
        <v>Nvt</v>
      </c>
      <c r="CE76" s="43" t="str">
        <f t="shared" si="59"/>
        <v>Nvt</v>
      </c>
      <c r="CF76" s="43" t="str">
        <f t="shared" si="59"/>
        <v>Nvt</v>
      </c>
      <c r="CG76" s="43" t="str">
        <f t="shared" si="60"/>
        <v>Ja</v>
      </c>
      <c r="CH76" s="43" t="str">
        <f t="shared" si="60"/>
        <v>Ja</v>
      </c>
      <c r="CI76" s="43" t="str">
        <f t="shared" si="60"/>
        <v>Ja</v>
      </c>
      <c r="CJ76" s="43" t="str">
        <f t="shared" si="60"/>
        <v>Nee</v>
      </c>
      <c r="CK76" s="43" t="str">
        <f t="shared" si="60"/>
        <v>Nvt</v>
      </c>
      <c r="CL76" s="43" t="str">
        <f t="shared" si="60"/>
        <v>Nvt</v>
      </c>
      <c r="CM76" s="43" t="str">
        <f t="shared" si="60"/>
        <v>Nvt</v>
      </c>
      <c r="CN76" s="43" t="str">
        <f t="shared" si="60"/>
        <v>Nvt</v>
      </c>
      <c r="CO76" s="43" t="str">
        <f t="shared" si="60"/>
        <v>Nvt</v>
      </c>
      <c r="CP76" s="43" t="str">
        <f t="shared" si="60"/>
        <v>Nee</v>
      </c>
      <c r="CQ76" s="43" t="str">
        <f t="shared" si="61"/>
        <v>Nvt</v>
      </c>
      <c r="CR76" s="43" t="str">
        <f t="shared" si="61"/>
        <v>Nee</v>
      </c>
      <c r="CS76" s="43" t="str">
        <f t="shared" si="61"/>
        <v>Nvt</v>
      </c>
      <c r="CT76" s="43" t="str">
        <f t="shared" si="61"/>
        <v>Nee</v>
      </c>
      <c r="CU76" s="43" t="str">
        <f t="shared" si="61"/>
        <v>Nee</v>
      </c>
      <c r="CV76" s="43" t="str">
        <f t="shared" si="61"/>
        <v>Nvt</v>
      </c>
      <c r="CW76" s="43" t="str">
        <f t="shared" si="61"/>
        <v>Nvt</v>
      </c>
      <c r="CX76" s="43" t="str">
        <f t="shared" si="61"/>
        <v>Nvt</v>
      </c>
      <c r="CY76" s="43" t="str">
        <f t="shared" si="61"/>
        <v>Nvt</v>
      </c>
      <c r="CZ76" s="43" t="str">
        <f t="shared" si="61"/>
        <v>Nee</v>
      </c>
      <c r="DA76" s="43" t="str">
        <f t="shared" si="62"/>
        <v>Nvt</v>
      </c>
      <c r="DB76" s="43" t="str">
        <f t="shared" si="62"/>
        <v>Nvt</v>
      </c>
      <c r="DC76" s="43" t="str">
        <f t="shared" si="62"/>
        <v>Nvt</v>
      </c>
      <c r="DD76" s="43" t="str">
        <f t="shared" si="62"/>
        <v>Nvt</v>
      </c>
      <c r="DE76" s="43" t="str">
        <f t="shared" si="62"/>
        <v>Nvt</v>
      </c>
      <c r="DF76" s="43" t="str">
        <f t="shared" si="62"/>
        <v>Nvt</v>
      </c>
      <c r="DG76" s="43" t="str">
        <f t="shared" si="62"/>
        <v>Nee</v>
      </c>
      <c r="DH76" s="43" t="str">
        <f t="shared" si="62"/>
        <v>Nvt</v>
      </c>
      <c r="DI76" s="43" t="str">
        <f t="shared" si="62"/>
        <v>Nvt</v>
      </c>
      <c r="DJ76" s="43" t="str">
        <f t="shared" si="62"/>
        <v>Nvt</v>
      </c>
      <c r="DK76" s="43" t="str">
        <f t="shared" si="63"/>
        <v>Ja</v>
      </c>
      <c r="DL76" s="43" t="str">
        <f t="shared" si="63"/>
        <v>Ja</v>
      </c>
      <c r="DM76" s="43" t="str">
        <f t="shared" si="63"/>
        <v>Ja</v>
      </c>
      <c r="DN76" s="43" t="str">
        <f t="shared" si="63"/>
        <v>Ja</v>
      </c>
      <c r="DO76" s="43" t="str">
        <f t="shared" si="63"/>
        <v>Ja</v>
      </c>
      <c r="DP76" s="43" t="str">
        <f t="shared" si="63"/>
        <v>Optie</v>
      </c>
      <c r="DQ76" s="43" t="str">
        <f t="shared" si="63"/>
        <v>Optie</v>
      </c>
      <c r="DR76" s="43" t="str">
        <f t="shared" si="63"/>
        <v>Optie</v>
      </c>
      <c r="DS76" s="43" t="str">
        <f t="shared" si="63"/>
        <v>Optie</v>
      </c>
      <c r="DT76" s="43" t="str">
        <f t="shared" si="63"/>
        <v>Nee</v>
      </c>
      <c r="DU76" s="43" t="str">
        <f t="shared" si="64"/>
        <v>Optie</v>
      </c>
      <c r="DV76" s="43" t="str">
        <f t="shared" si="64"/>
        <v>Ja</v>
      </c>
      <c r="DW76" s="43" t="str">
        <f t="shared" si="64"/>
        <v>Ja</v>
      </c>
      <c r="DX76" s="43" t="str">
        <f t="shared" si="64"/>
        <v>Ja</v>
      </c>
      <c r="DY76" s="43" t="str">
        <f t="shared" si="64"/>
        <v>Ja</v>
      </c>
      <c r="DZ76" s="43" t="str">
        <f t="shared" si="64"/>
        <v>Optie</v>
      </c>
      <c r="EA76" s="43" t="str">
        <f t="shared" si="64"/>
        <v>Ja</v>
      </c>
      <c r="EB76" s="43" t="str">
        <f t="shared" si="64"/>
        <v>Ja</v>
      </c>
      <c r="EC76" s="43" t="str">
        <f t="shared" si="64"/>
        <v>Ja</v>
      </c>
      <c r="ED76" s="43" t="str">
        <f t="shared" si="64"/>
        <v>Ja</v>
      </c>
      <c r="EE76" s="43" t="str">
        <f t="shared" si="64"/>
        <v>Ja</v>
      </c>
      <c r="EF76" s="43" t="str">
        <f t="shared" si="64"/>
        <v>Ja</v>
      </c>
      <c r="EG76" s="43" t="str">
        <f t="shared" si="64"/>
        <v>Ja</v>
      </c>
      <c r="EH76" s="43" t="str">
        <f t="shared" si="64"/>
        <v>Ja</v>
      </c>
      <c r="EI76" s="43" t="str">
        <f t="shared" si="64"/>
        <v>Nee</v>
      </c>
    </row>
    <row r="77" spans="1:139" x14ac:dyDescent="0.3">
      <c r="A77" s="45"/>
      <c r="B77" s="47" t="s">
        <v>571</v>
      </c>
      <c r="C77" s="47" t="s">
        <v>502</v>
      </c>
      <c r="D77" s="45" t="s">
        <v>329</v>
      </c>
      <c r="E77" s="45" t="s">
        <v>329</v>
      </c>
      <c r="F77" s="45" t="s">
        <v>433</v>
      </c>
      <c r="G77" s="43" t="s">
        <v>499</v>
      </c>
      <c r="H77" s="43" t="s">
        <v>497</v>
      </c>
      <c r="I77" s="119" t="s">
        <v>337</v>
      </c>
      <c r="J77" s="119" t="s">
        <v>829</v>
      </c>
      <c r="K77" s="119" t="s">
        <v>852</v>
      </c>
      <c r="L77" s="50">
        <v>9</v>
      </c>
      <c r="M77" s="119"/>
      <c r="N77" s="119"/>
      <c r="O77" s="119"/>
      <c r="P77" s="129" t="s">
        <v>507</v>
      </c>
      <c r="Q77" s="43" t="str">
        <f t="shared" si="53"/>
        <v>Ja</v>
      </c>
      <c r="R77" s="43" t="str">
        <f t="shared" si="53"/>
        <v>Ja</v>
      </c>
      <c r="S77" s="43" t="str">
        <f t="shared" si="53"/>
        <v>Optie</v>
      </c>
      <c r="T77" s="43" t="str">
        <f t="shared" si="53"/>
        <v>Ja</v>
      </c>
      <c r="U77" s="43" t="str">
        <f t="shared" si="53"/>
        <v>Ja</v>
      </c>
      <c r="V77" s="43" t="str">
        <f t="shared" si="53"/>
        <v>Ja</v>
      </c>
      <c r="W77" s="43" t="str">
        <f t="shared" si="53"/>
        <v>Nee</v>
      </c>
      <c r="X77" s="43" t="str">
        <f t="shared" si="53"/>
        <v>Ja</v>
      </c>
      <c r="Y77" s="43" t="str">
        <f t="shared" si="53"/>
        <v>Nee</v>
      </c>
      <c r="Z77" s="43" t="str">
        <f t="shared" si="53"/>
        <v>Nee</v>
      </c>
      <c r="AA77" s="43" t="str">
        <f t="shared" si="54"/>
        <v>Optie</v>
      </c>
      <c r="AB77" s="43" t="str">
        <f t="shared" si="54"/>
        <v>Nee</v>
      </c>
      <c r="AC77" s="43" t="str">
        <f t="shared" si="54"/>
        <v>Nvt</v>
      </c>
      <c r="AD77" s="43" t="str">
        <f t="shared" si="54"/>
        <v>Nvt</v>
      </c>
      <c r="AE77" s="43" t="str">
        <f t="shared" si="54"/>
        <v>Nvt</v>
      </c>
      <c r="AF77" s="43" t="str">
        <f t="shared" si="54"/>
        <v>Nvt</v>
      </c>
      <c r="AG77" s="43" t="str">
        <f t="shared" si="54"/>
        <v>Nvt</v>
      </c>
      <c r="AH77" s="43" t="str">
        <f t="shared" si="54"/>
        <v>Ja</v>
      </c>
      <c r="AI77" s="43" t="str">
        <f t="shared" si="54"/>
        <v>Ja</v>
      </c>
      <c r="AJ77" s="43" t="str">
        <f t="shared" si="54"/>
        <v>Nee</v>
      </c>
      <c r="AK77" s="43" t="str">
        <f t="shared" si="55"/>
        <v>Ja</v>
      </c>
      <c r="AL77" s="43" t="str">
        <f t="shared" si="55"/>
        <v>Ja</v>
      </c>
      <c r="AM77" s="43" t="str">
        <f t="shared" si="55"/>
        <v>Optie</v>
      </c>
      <c r="AN77" s="43" t="str">
        <f t="shared" si="55"/>
        <v>Ja</v>
      </c>
      <c r="AO77" s="43" t="str">
        <f t="shared" si="55"/>
        <v>Ja</v>
      </c>
      <c r="AP77" s="43" t="str">
        <f t="shared" si="55"/>
        <v>Nvt</v>
      </c>
      <c r="AQ77" s="43" t="str">
        <f t="shared" si="55"/>
        <v>Nvt</v>
      </c>
      <c r="AR77" s="129" t="s">
        <v>878</v>
      </c>
      <c r="AS77" s="43" t="str">
        <f t="shared" si="56"/>
        <v>Ja</v>
      </c>
      <c r="AT77" s="43" t="str">
        <f t="shared" si="56"/>
        <v>Ja</v>
      </c>
      <c r="AU77" s="43" t="str">
        <f t="shared" si="56"/>
        <v>Optie</v>
      </c>
      <c r="AV77" s="43" t="str">
        <f t="shared" si="56"/>
        <v>Ja</v>
      </c>
      <c r="AW77" s="43" t="str">
        <f t="shared" si="56"/>
        <v>Ja</v>
      </c>
      <c r="AX77" s="43" t="str">
        <f t="shared" si="56"/>
        <v>Ja</v>
      </c>
      <c r="AY77" s="43" t="str">
        <f t="shared" si="56"/>
        <v>Nee</v>
      </c>
      <c r="AZ77" s="43" t="str">
        <f t="shared" si="56"/>
        <v>Ja</v>
      </c>
      <c r="BA77" s="43" t="str">
        <f t="shared" si="56"/>
        <v>Nee</v>
      </c>
      <c r="BB77" s="43" t="str">
        <f t="shared" si="56"/>
        <v>Nee</v>
      </c>
      <c r="BC77" s="43" t="str">
        <f t="shared" si="57"/>
        <v>Ja</v>
      </c>
      <c r="BD77" s="43" t="str">
        <f t="shared" si="57"/>
        <v>Ja</v>
      </c>
      <c r="BE77" s="43" t="str">
        <f t="shared" si="57"/>
        <v>Ja</v>
      </c>
      <c r="BF77" s="43" t="str">
        <f t="shared" si="57"/>
        <v>Ja</v>
      </c>
      <c r="BG77" s="43" t="str">
        <f t="shared" si="57"/>
        <v>Ja</v>
      </c>
      <c r="BH77" s="43" t="str">
        <f t="shared" si="57"/>
        <v>Ja</v>
      </c>
      <c r="BI77" s="43" t="str">
        <f t="shared" si="57"/>
        <v>Ja</v>
      </c>
      <c r="BJ77" s="43" t="str">
        <f t="shared" si="57"/>
        <v>Optie</v>
      </c>
      <c r="BK77" s="43" t="str">
        <f t="shared" si="57"/>
        <v>Ja</v>
      </c>
      <c r="BL77" s="43" t="str">
        <f t="shared" si="57"/>
        <v>Ja</v>
      </c>
      <c r="BM77" s="43" t="str">
        <f t="shared" si="58"/>
        <v>Nee</v>
      </c>
      <c r="BN77" s="43" t="str">
        <f t="shared" si="58"/>
        <v>Ja</v>
      </c>
      <c r="BO77" s="43" t="str">
        <f t="shared" si="58"/>
        <v>Nee</v>
      </c>
      <c r="BP77" s="43" t="str">
        <f t="shared" si="58"/>
        <v>Nvt</v>
      </c>
      <c r="BQ77" s="43" t="str">
        <f t="shared" si="58"/>
        <v>Nvt</v>
      </c>
      <c r="BR77" s="43" t="str">
        <f t="shared" si="58"/>
        <v>Nvt</v>
      </c>
      <c r="BS77" s="43" t="str">
        <f t="shared" si="58"/>
        <v>Nvt</v>
      </c>
      <c r="BT77" s="43" t="str">
        <f t="shared" si="58"/>
        <v>Nvt</v>
      </c>
      <c r="BU77" s="43" t="str">
        <f t="shared" si="58"/>
        <v>Nvt</v>
      </c>
      <c r="BV77" s="43" t="str">
        <f t="shared" si="58"/>
        <v>Nvt</v>
      </c>
      <c r="BW77" s="43" t="str">
        <f t="shared" si="59"/>
        <v>Nvt</v>
      </c>
      <c r="BX77" s="43" t="str">
        <f t="shared" si="59"/>
        <v>Nvt</v>
      </c>
      <c r="BY77" s="43" t="str">
        <f t="shared" si="59"/>
        <v>Nvt</v>
      </c>
      <c r="BZ77" s="43" t="str">
        <f t="shared" si="59"/>
        <v>Nvt</v>
      </c>
      <c r="CA77" s="43" t="str">
        <f t="shared" si="59"/>
        <v>Nvt</v>
      </c>
      <c r="CB77" s="43" t="str">
        <f t="shared" si="59"/>
        <v>Nvt</v>
      </c>
      <c r="CC77" s="43" t="str">
        <f t="shared" si="59"/>
        <v>Nvt</v>
      </c>
      <c r="CD77" s="43" t="str">
        <f t="shared" si="59"/>
        <v>Nvt</v>
      </c>
      <c r="CE77" s="43" t="str">
        <f t="shared" si="59"/>
        <v>Nvt</v>
      </c>
      <c r="CF77" s="43" t="str">
        <f t="shared" si="59"/>
        <v>Nvt</v>
      </c>
      <c r="CG77" s="43" t="str">
        <f t="shared" si="60"/>
        <v>Ja</v>
      </c>
      <c r="CH77" s="43" t="str">
        <f t="shared" si="60"/>
        <v>Ja</v>
      </c>
      <c r="CI77" s="43" t="str">
        <f t="shared" si="60"/>
        <v>Ja</v>
      </c>
      <c r="CJ77" s="43" t="str">
        <f t="shared" si="60"/>
        <v>Optie</v>
      </c>
      <c r="CK77" s="43" t="str">
        <f t="shared" si="60"/>
        <v>Ja</v>
      </c>
      <c r="CL77" s="43" t="str">
        <f t="shared" si="60"/>
        <v>Ja</v>
      </c>
      <c r="CM77" s="43" t="str">
        <f t="shared" si="60"/>
        <v>Ja</v>
      </c>
      <c r="CN77" s="43" t="str">
        <f t="shared" si="60"/>
        <v>Ja</v>
      </c>
      <c r="CO77" s="43" t="str">
        <f t="shared" si="60"/>
        <v>Ja</v>
      </c>
      <c r="CP77" s="43" t="str">
        <f t="shared" si="60"/>
        <v>Optie</v>
      </c>
      <c r="CQ77" s="43" t="str">
        <f t="shared" si="61"/>
        <v>Ja</v>
      </c>
      <c r="CR77" s="43" t="str">
        <f t="shared" si="61"/>
        <v>Ja</v>
      </c>
      <c r="CS77" s="43" t="str">
        <f t="shared" si="61"/>
        <v>Ja</v>
      </c>
      <c r="CT77" s="43" t="str">
        <f t="shared" si="61"/>
        <v>Optie</v>
      </c>
      <c r="CU77" s="43" t="str">
        <f t="shared" si="61"/>
        <v>Nee</v>
      </c>
      <c r="CV77" s="43" t="str">
        <f t="shared" si="61"/>
        <v>Nvt</v>
      </c>
      <c r="CW77" s="43" t="str">
        <f t="shared" si="61"/>
        <v>Nvt</v>
      </c>
      <c r="CX77" s="43" t="str">
        <f t="shared" si="61"/>
        <v>Nvt</v>
      </c>
      <c r="CY77" s="43" t="str">
        <f t="shared" si="61"/>
        <v>Nvt</v>
      </c>
      <c r="CZ77" s="43" t="str">
        <f t="shared" si="61"/>
        <v>Ja</v>
      </c>
      <c r="DA77" s="43" t="str">
        <f t="shared" si="62"/>
        <v>Ja</v>
      </c>
      <c r="DB77" s="43" t="str">
        <f t="shared" si="62"/>
        <v>Ja</v>
      </c>
      <c r="DC77" s="43" t="str">
        <f t="shared" si="62"/>
        <v>Optie</v>
      </c>
      <c r="DD77" s="43" t="str">
        <f t="shared" si="62"/>
        <v>Ja</v>
      </c>
      <c r="DE77" s="43" t="str">
        <f t="shared" si="62"/>
        <v>Ja</v>
      </c>
      <c r="DF77" s="43" t="str">
        <f t="shared" si="62"/>
        <v>Ja</v>
      </c>
      <c r="DG77" s="43" t="str">
        <f t="shared" si="62"/>
        <v>Optie</v>
      </c>
      <c r="DH77" s="43" t="str">
        <f t="shared" si="62"/>
        <v>Ja</v>
      </c>
      <c r="DI77" s="43" t="str">
        <f t="shared" si="62"/>
        <v>Ja</v>
      </c>
      <c r="DJ77" s="43" t="str">
        <f t="shared" si="62"/>
        <v>Optie</v>
      </c>
      <c r="DK77" s="43" t="str">
        <f t="shared" si="63"/>
        <v>Ja</v>
      </c>
      <c r="DL77" s="43" t="str">
        <f t="shared" si="63"/>
        <v>Ja</v>
      </c>
      <c r="DM77" s="43" t="str">
        <f t="shared" si="63"/>
        <v>Ja</v>
      </c>
      <c r="DN77" s="43" t="str">
        <f t="shared" si="63"/>
        <v>Ja</v>
      </c>
      <c r="DO77" s="43" t="str">
        <f t="shared" si="63"/>
        <v>Ja</v>
      </c>
      <c r="DP77" s="43" t="str">
        <f t="shared" si="63"/>
        <v>Optie</v>
      </c>
      <c r="DQ77" s="43" t="str">
        <f t="shared" si="63"/>
        <v>Optie</v>
      </c>
      <c r="DR77" s="43" t="str">
        <f t="shared" si="63"/>
        <v>Optie</v>
      </c>
      <c r="DS77" s="43" t="str">
        <f t="shared" si="63"/>
        <v>Optie</v>
      </c>
      <c r="DT77" s="43" t="str">
        <f t="shared" si="63"/>
        <v>Nee</v>
      </c>
      <c r="DU77" s="43" t="str">
        <f t="shared" si="64"/>
        <v>Optie</v>
      </c>
      <c r="DV77" s="43" t="str">
        <f t="shared" si="64"/>
        <v>Ja</v>
      </c>
      <c r="DW77" s="43" t="str">
        <f t="shared" si="64"/>
        <v>Ja</v>
      </c>
      <c r="DX77" s="43" t="str">
        <f t="shared" si="64"/>
        <v>Ja</v>
      </c>
      <c r="DY77" s="43" t="str">
        <f t="shared" si="64"/>
        <v>Ja</v>
      </c>
      <c r="DZ77" s="43" t="str">
        <f t="shared" si="64"/>
        <v>Optie</v>
      </c>
      <c r="EA77" s="43" t="str">
        <f t="shared" si="64"/>
        <v>Ja</v>
      </c>
      <c r="EB77" s="43" t="str">
        <f t="shared" si="64"/>
        <v>Ja</v>
      </c>
      <c r="EC77" s="43" t="str">
        <f t="shared" si="64"/>
        <v>Ja</v>
      </c>
      <c r="ED77" s="43" t="str">
        <f t="shared" si="64"/>
        <v>Ja</v>
      </c>
      <c r="EE77" s="43" t="str">
        <f t="shared" si="64"/>
        <v>Ja</v>
      </c>
      <c r="EF77" s="43" t="str">
        <f t="shared" si="64"/>
        <v>Ja</v>
      </c>
      <c r="EG77" s="43" t="str">
        <f t="shared" si="64"/>
        <v>Ja</v>
      </c>
      <c r="EH77" s="43" t="str">
        <f t="shared" si="64"/>
        <v>Ja</v>
      </c>
      <c r="EI77" s="43" t="str">
        <f t="shared" si="64"/>
        <v>Nee</v>
      </c>
    </row>
    <row r="78" spans="1:139" x14ac:dyDescent="0.3">
      <c r="A78" s="45"/>
      <c r="B78" s="47" t="s">
        <v>571</v>
      </c>
      <c r="C78" s="47" t="s">
        <v>502</v>
      </c>
      <c r="D78" s="45" t="s">
        <v>329</v>
      </c>
      <c r="E78" s="45" t="s">
        <v>330</v>
      </c>
      <c r="F78" s="45" t="s">
        <v>433</v>
      </c>
      <c r="G78" s="43" t="s">
        <v>499</v>
      </c>
      <c r="H78" s="43" t="s">
        <v>497</v>
      </c>
      <c r="I78" s="119" t="s">
        <v>337</v>
      </c>
      <c r="J78" s="119" t="s">
        <v>831</v>
      </c>
      <c r="K78" s="119" t="s">
        <v>853</v>
      </c>
      <c r="L78" s="50">
        <v>17</v>
      </c>
      <c r="M78" s="119"/>
      <c r="N78" s="119"/>
      <c r="O78" s="119"/>
      <c r="P78" s="129" t="s">
        <v>507</v>
      </c>
      <c r="Q78" s="43" t="str">
        <f t="shared" si="53"/>
        <v>Ja</v>
      </c>
      <c r="R78" s="43" t="str">
        <f t="shared" si="53"/>
        <v>Ja</v>
      </c>
      <c r="S78" s="43" t="str">
        <f t="shared" si="53"/>
        <v>Optie</v>
      </c>
      <c r="T78" s="43" t="str">
        <f t="shared" si="53"/>
        <v>Ja</v>
      </c>
      <c r="U78" s="43" t="str">
        <f t="shared" si="53"/>
        <v>Ja</v>
      </c>
      <c r="V78" s="43" t="str">
        <f t="shared" si="53"/>
        <v>Ja</v>
      </c>
      <c r="W78" s="43" t="str">
        <f t="shared" si="53"/>
        <v>Nee</v>
      </c>
      <c r="X78" s="43" t="str">
        <f t="shared" si="53"/>
        <v>Ja</v>
      </c>
      <c r="Y78" s="43" t="str">
        <f t="shared" si="53"/>
        <v>Nee</v>
      </c>
      <c r="Z78" s="43" t="str">
        <f t="shared" si="53"/>
        <v>Nee</v>
      </c>
      <c r="AA78" s="43" t="str">
        <f t="shared" si="54"/>
        <v>Optie</v>
      </c>
      <c r="AB78" s="43" t="str">
        <f t="shared" si="54"/>
        <v>Nee</v>
      </c>
      <c r="AC78" s="43" t="str">
        <f t="shared" si="54"/>
        <v>Nvt</v>
      </c>
      <c r="AD78" s="43" t="str">
        <f t="shared" si="54"/>
        <v>Nvt</v>
      </c>
      <c r="AE78" s="43" t="str">
        <f t="shared" si="54"/>
        <v>Nvt</v>
      </c>
      <c r="AF78" s="43" t="str">
        <f t="shared" si="54"/>
        <v>Nvt</v>
      </c>
      <c r="AG78" s="43" t="str">
        <f t="shared" si="54"/>
        <v>Nvt</v>
      </c>
      <c r="AH78" s="43" t="str">
        <f t="shared" si="54"/>
        <v>Ja</v>
      </c>
      <c r="AI78" s="43" t="str">
        <f t="shared" si="54"/>
        <v>Ja</v>
      </c>
      <c r="AJ78" s="43" t="str">
        <f t="shared" si="54"/>
        <v>Nee</v>
      </c>
      <c r="AK78" s="43" t="str">
        <f t="shared" si="55"/>
        <v>Ja</v>
      </c>
      <c r="AL78" s="43" t="str">
        <f t="shared" si="55"/>
        <v>Ja</v>
      </c>
      <c r="AM78" s="43" t="str">
        <f t="shared" si="55"/>
        <v>Optie</v>
      </c>
      <c r="AN78" s="43" t="str">
        <f t="shared" si="55"/>
        <v>Ja</v>
      </c>
      <c r="AO78" s="43" t="str">
        <f t="shared" si="55"/>
        <v>Ja</v>
      </c>
      <c r="AP78" s="43" t="str">
        <f t="shared" si="55"/>
        <v>Nvt</v>
      </c>
      <c r="AQ78" s="43" t="str">
        <f t="shared" si="55"/>
        <v>Nvt</v>
      </c>
      <c r="AR78" s="129" t="s">
        <v>878</v>
      </c>
      <c r="AS78" s="43" t="str">
        <f t="shared" si="56"/>
        <v>Ja</v>
      </c>
      <c r="AT78" s="43" t="str">
        <f t="shared" si="56"/>
        <v>Ja</v>
      </c>
      <c r="AU78" s="43" t="str">
        <f t="shared" si="56"/>
        <v>Optie</v>
      </c>
      <c r="AV78" s="43" t="str">
        <f t="shared" si="56"/>
        <v>Ja</v>
      </c>
      <c r="AW78" s="43" t="str">
        <f t="shared" si="56"/>
        <v>Ja</v>
      </c>
      <c r="AX78" s="43" t="str">
        <f t="shared" si="56"/>
        <v>Ja</v>
      </c>
      <c r="AY78" s="43" t="str">
        <f t="shared" si="56"/>
        <v>Nee</v>
      </c>
      <c r="AZ78" s="43" t="str">
        <f t="shared" si="56"/>
        <v>Ja</v>
      </c>
      <c r="BA78" s="43" t="str">
        <f t="shared" si="56"/>
        <v>Nee</v>
      </c>
      <c r="BB78" s="43" t="str">
        <f t="shared" si="56"/>
        <v>Nee</v>
      </c>
      <c r="BC78" s="43" t="str">
        <f t="shared" si="57"/>
        <v>Ja</v>
      </c>
      <c r="BD78" s="43" t="str">
        <f t="shared" si="57"/>
        <v>Ja</v>
      </c>
      <c r="BE78" s="43" t="str">
        <f t="shared" si="57"/>
        <v>Ja</v>
      </c>
      <c r="BF78" s="43" t="str">
        <f t="shared" si="57"/>
        <v>Ja</v>
      </c>
      <c r="BG78" s="43" t="str">
        <f t="shared" si="57"/>
        <v>Ja</v>
      </c>
      <c r="BH78" s="43" t="str">
        <f t="shared" si="57"/>
        <v>Ja</v>
      </c>
      <c r="BI78" s="43" t="str">
        <f t="shared" si="57"/>
        <v>Ja</v>
      </c>
      <c r="BJ78" s="43" t="str">
        <f t="shared" si="57"/>
        <v>Optie</v>
      </c>
      <c r="BK78" s="43" t="str">
        <f t="shared" si="57"/>
        <v>Ja</v>
      </c>
      <c r="BL78" s="43" t="str">
        <f t="shared" si="57"/>
        <v>Ja</v>
      </c>
      <c r="BM78" s="43" t="str">
        <f t="shared" si="58"/>
        <v>Nee</v>
      </c>
      <c r="BN78" s="43" t="str">
        <f t="shared" si="58"/>
        <v>Ja</v>
      </c>
      <c r="BO78" s="43" t="str">
        <f t="shared" si="58"/>
        <v>Nee</v>
      </c>
      <c r="BP78" s="43" t="str">
        <f t="shared" si="58"/>
        <v>Nvt</v>
      </c>
      <c r="BQ78" s="43" t="str">
        <f t="shared" si="58"/>
        <v>Nvt</v>
      </c>
      <c r="BR78" s="43" t="str">
        <f t="shared" si="58"/>
        <v>Nvt</v>
      </c>
      <c r="BS78" s="43" t="str">
        <f t="shared" si="58"/>
        <v>Nvt</v>
      </c>
      <c r="BT78" s="43" t="str">
        <f t="shared" si="58"/>
        <v>Nvt</v>
      </c>
      <c r="BU78" s="43" t="str">
        <f t="shared" si="58"/>
        <v>Nvt</v>
      </c>
      <c r="BV78" s="43" t="str">
        <f t="shared" si="58"/>
        <v>Nvt</v>
      </c>
      <c r="BW78" s="43" t="str">
        <f t="shared" si="59"/>
        <v>Nvt</v>
      </c>
      <c r="BX78" s="43" t="str">
        <f t="shared" si="59"/>
        <v>Nvt</v>
      </c>
      <c r="BY78" s="43" t="str">
        <f t="shared" si="59"/>
        <v>Nvt</v>
      </c>
      <c r="BZ78" s="43" t="str">
        <f t="shared" si="59"/>
        <v>Nvt</v>
      </c>
      <c r="CA78" s="43" t="str">
        <f t="shared" si="59"/>
        <v>Nvt</v>
      </c>
      <c r="CB78" s="43" t="str">
        <f t="shared" si="59"/>
        <v>Nvt</v>
      </c>
      <c r="CC78" s="43" t="str">
        <f t="shared" si="59"/>
        <v>Nvt</v>
      </c>
      <c r="CD78" s="43" t="str">
        <f t="shared" si="59"/>
        <v>Nvt</v>
      </c>
      <c r="CE78" s="43" t="str">
        <f t="shared" si="59"/>
        <v>Nvt</v>
      </c>
      <c r="CF78" s="43" t="str">
        <f t="shared" si="59"/>
        <v>Nvt</v>
      </c>
      <c r="CG78" s="43" t="str">
        <f t="shared" si="60"/>
        <v>Ja</v>
      </c>
      <c r="CH78" s="43" t="str">
        <f t="shared" si="60"/>
        <v>Ja</v>
      </c>
      <c r="CI78" s="43" t="str">
        <f t="shared" si="60"/>
        <v>Ja</v>
      </c>
      <c r="CJ78" s="43" t="str">
        <f t="shared" si="60"/>
        <v>Optie</v>
      </c>
      <c r="CK78" s="43" t="str">
        <f t="shared" si="60"/>
        <v>Ja</v>
      </c>
      <c r="CL78" s="43" t="str">
        <f t="shared" si="60"/>
        <v>Ja</v>
      </c>
      <c r="CM78" s="43" t="str">
        <f t="shared" si="60"/>
        <v>Ja</v>
      </c>
      <c r="CN78" s="43" t="str">
        <f t="shared" si="60"/>
        <v>Ja</v>
      </c>
      <c r="CO78" s="43" t="str">
        <f t="shared" si="60"/>
        <v>Ja</v>
      </c>
      <c r="CP78" s="43" t="str">
        <f t="shared" si="60"/>
        <v>Optie</v>
      </c>
      <c r="CQ78" s="43" t="str">
        <f t="shared" si="61"/>
        <v>Ja</v>
      </c>
      <c r="CR78" s="43" t="str">
        <f t="shared" si="61"/>
        <v>Ja</v>
      </c>
      <c r="CS78" s="43" t="str">
        <f t="shared" si="61"/>
        <v>Ja</v>
      </c>
      <c r="CT78" s="43" t="str">
        <f t="shared" si="61"/>
        <v>Optie</v>
      </c>
      <c r="CU78" s="43" t="str">
        <f t="shared" si="61"/>
        <v>Nee</v>
      </c>
      <c r="CV78" s="43" t="str">
        <f t="shared" si="61"/>
        <v>Nvt</v>
      </c>
      <c r="CW78" s="43" t="str">
        <f t="shared" si="61"/>
        <v>Nvt</v>
      </c>
      <c r="CX78" s="43" t="str">
        <f t="shared" si="61"/>
        <v>Nvt</v>
      </c>
      <c r="CY78" s="43" t="str">
        <f t="shared" si="61"/>
        <v>Nvt</v>
      </c>
      <c r="CZ78" s="43" t="str">
        <f t="shared" si="61"/>
        <v>Ja</v>
      </c>
      <c r="DA78" s="43" t="str">
        <f t="shared" si="62"/>
        <v>Ja</v>
      </c>
      <c r="DB78" s="43" t="str">
        <f t="shared" si="62"/>
        <v>Ja</v>
      </c>
      <c r="DC78" s="43" t="str">
        <f t="shared" si="62"/>
        <v>Optie</v>
      </c>
      <c r="DD78" s="43" t="str">
        <f t="shared" si="62"/>
        <v>Ja</v>
      </c>
      <c r="DE78" s="43" t="str">
        <f t="shared" si="62"/>
        <v>Ja</v>
      </c>
      <c r="DF78" s="43" t="str">
        <f t="shared" si="62"/>
        <v>Ja</v>
      </c>
      <c r="DG78" s="43" t="str">
        <f t="shared" si="62"/>
        <v>Optie</v>
      </c>
      <c r="DH78" s="43" t="str">
        <f t="shared" si="62"/>
        <v>Ja</v>
      </c>
      <c r="DI78" s="43" t="str">
        <f t="shared" si="62"/>
        <v>Ja</v>
      </c>
      <c r="DJ78" s="43" t="str">
        <f t="shared" si="62"/>
        <v>Optie</v>
      </c>
      <c r="DK78" s="43" t="str">
        <f t="shared" si="63"/>
        <v>Ja</v>
      </c>
      <c r="DL78" s="43" t="str">
        <f t="shared" si="63"/>
        <v>Ja</v>
      </c>
      <c r="DM78" s="43" t="str">
        <f t="shared" si="63"/>
        <v>Ja</v>
      </c>
      <c r="DN78" s="43" t="str">
        <f t="shared" si="63"/>
        <v>Ja</v>
      </c>
      <c r="DO78" s="43" t="str">
        <f t="shared" si="63"/>
        <v>Ja</v>
      </c>
      <c r="DP78" s="43" t="str">
        <f t="shared" si="63"/>
        <v>Optie</v>
      </c>
      <c r="DQ78" s="43" t="str">
        <f t="shared" si="63"/>
        <v>Optie</v>
      </c>
      <c r="DR78" s="43" t="str">
        <f t="shared" si="63"/>
        <v>Optie</v>
      </c>
      <c r="DS78" s="43" t="str">
        <f t="shared" si="63"/>
        <v>Optie</v>
      </c>
      <c r="DT78" s="43" t="str">
        <f t="shared" si="63"/>
        <v>Nee</v>
      </c>
      <c r="DU78" s="43" t="str">
        <f t="shared" si="64"/>
        <v>Optie</v>
      </c>
      <c r="DV78" s="43" t="str">
        <f t="shared" si="64"/>
        <v>Ja</v>
      </c>
      <c r="DW78" s="43" t="str">
        <f t="shared" si="64"/>
        <v>Ja</v>
      </c>
      <c r="DX78" s="43" t="str">
        <f t="shared" si="64"/>
        <v>Ja</v>
      </c>
      <c r="DY78" s="43" t="str">
        <f t="shared" si="64"/>
        <v>Ja</v>
      </c>
      <c r="DZ78" s="43" t="str">
        <f t="shared" si="64"/>
        <v>Optie</v>
      </c>
      <c r="EA78" s="43" t="str">
        <f t="shared" si="64"/>
        <v>Ja</v>
      </c>
      <c r="EB78" s="43" t="str">
        <f t="shared" si="64"/>
        <v>Ja</v>
      </c>
      <c r="EC78" s="43" t="str">
        <f t="shared" si="64"/>
        <v>Ja</v>
      </c>
      <c r="ED78" s="43" t="str">
        <f t="shared" si="64"/>
        <v>Ja</v>
      </c>
      <c r="EE78" s="43" t="str">
        <f t="shared" si="64"/>
        <v>Ja</v>
      </c>
      <c r="EF78" s="43" t="str">
        <f t="shared" si="64"/>
        <v>Ja</v>
      </c>
      <c r="EG78" s="43" t="str">
        <f t="shared" si="64"/>
        <v>Ja</v>
      </c>
      <c r="EH78" s="43" t="str">
        <f t="shared" si="64"/>
        <v>Ja</v>
      </c>
      <c r="EI78" s="43" t="str">
        <f t="shared" si="64"/>
        <v>Nee</v>
      </c>
    </row>
    <row r="79" spans="1:139" x14ac:dyDescent="0.3">
      <c r="A79" s="45"/>
      <c r="B79" s="47" t="s">
        <v>571</v>
      </c>
      <c r="C79" s="47" t="s">
        <v>502</v>
      </c>
      <c r="D79" s="45" t="s">
        <v>329</v>
      </c>
      <c r="E79" s="45" t="s">
        <v>337</v>
      </c>
      <c r="F79" s="45" t="s">
        <v>433</v>
      </c>
      <c r="G79" s="43" t="s">
        <v>499</v>
      </c>
      <c r="H79" s="43" t="s">
        <v>497</v>
      </c>
      <c r="I79" s="119" t="s">
        <v>337</v>
      </c>
      <c r="J79" s="119" t="s">
        <v>833</v>
      </c>
      <c r="K79" s="119" t="s">
        <v>854</v>
      </c>
      <c r="L79" s="50">
        <v>25</v>
      </c>
      <c r="M79" s="119"/>
      <c r="N79" s="119"/>
      <c r="O79" s="119"/>
      <c r="P79" s="129" t="s">
        <v>507</v>
      </c>
      <c r="Q79" s="43" t="str">
        <f t="shared" si="53"/>
        <v>Ja</v>
      </c>
      <c r="R79" s="43" t="str">
        <f t="shared" si="53"/>
        <v>Ja</v>
      </c>
      <c r="S79" s="43" t="str">
        <f t="shared" si="53"/>
        <v>Optie</v>
      </c>
      <c r="T79" s="43" t="str">
        <f t="shared" si="53"/>
        <v>Ja</v>
      </c>
      <c r="U79" s="43" t="str">
        <f t="shared" si="53"/>
        <v>Ja</v>
      </c>
      <c r="V79" s="43" t="str">
        <f t="shared" si="53"/>
        <v>Ja</v>
      </c>
      <c r="W79" s="43" t="str">
        <f t="shared" si="53"/>
        <v>Nee</v>
      </c>
      <c r="X79" s="43" t="str">
        <f t="shared" si="53"/>
        <v>Ja</v>
      </c>
      <c r="Y79" s="43" t="str">
        <f t="shared" si="53"/>
        <v>Nee</v>
      </c>
      <c r="Z79" s="43" t="str">
        <f t="shared" si="53"/>
        <v>Nee</v>
      </c>
      <c r="AA79" s="43" t="str">
        <f t="shared" si="54"/>
        <v>Optie</v>
      </c>
      <c r="AB79" s="43" t="str">
        <f t="shared" si="54"/>
        <v>Nee</v>
      </c>
      <c r="AC79" s="43" t="str">
        <f t="shared" si="54"/>
        <v>Nvt</v>
      </c>
      <c r="AD79" s="43" t="str">
        <f t="shared" si="54"/>
        <v>Nvt</v>
      </c>
      <c r="AE79" s="43" t="str">
        <f t="shared" si="54"/>
        <v>Nvt</v>
      </c>
      <c r="AF79" s="43" t="str">
        <f t="shared" si="54"/>
        <v>Nvt</v>
      </c>
      <c r="AG79" s="43" t="str">
        <f t="shared" si="54"/>
        <v>Nvt</v>
      </c>
      <c r="AH79" s="43" t="str">
        <f t="shared" si="54"/>
        <v>Ja</v>
      </c>
      <c r="AI79" s="43" t="str">
        <f t="shared" si="54"/>
        <v>Ja</v>
      </c>
      <c r="AJ79" s="43" t="str">
        <f t="shared" si="54"/>
        <v>Nee</v>
      </c>
      <c r="AK79" s="43" t="str">
        <f t="shared" si="55"/>
        <v>Ja</v>
      </c>
      <c r="AL79" s="43" t="str">
        <f t="shared" si="55"/>
        <v>Ja</v>
      </c>
      <c r="AM79" s="43" t="str">
        <f t="shared" si="55"/>
        <v>Optie</v>
      </c>
      <c r="AN79" s="43" t="str">
        <f t="shared" si="55"/>
        <v>Ja</v>
      </c>
      <c r="AO79" s="43" t="str">
        <f t="shared" si="55"/>
        <v>Ja</v>
      </c>
      <c r="AP79" s="43" t="str">
        <f t="shared" si="55"/>
        <v>Nvt</v>
      </c>
      <c r="AQ79" s="43" t="str">
        <f t="shared" si="55"/>
        <v>Nvt</v>
      </c>
      <c r="AR79" s="129" t="s">
        <v>878</v>
      </c>
      <c r="AS79" s="43" t="str">
        <f t="shared" si="56"/>
        <v>Ja</v>
      </c>
      <c r="AT79" s="43" t="str">
        <f t="shared" si="56"/>
        <v>Ja</v>
      </c>
      <c r="AU79" s="43" t="str">
        <f t="shared" si="56"/>
        <v>Optie</v>
      </c>
      <c r="AV79" s="43" t="str">
        <f t="shared" si="56"/>
        <v>Ja</v>
      </c>
      <c r="AW79" s="43" t="str">
        <f t="shared" si="56"/>
        <v>Ja</v>
      </c>
      <c r="AX79" s="43" t="str">
        <f t="shared" si="56"/>
        <v>Ja</v>
      </c>
      <c r="AY79" s="43" t="str">
        <f t="shared" si="56"/>
        <v>Nee</v>
      </c>
      <c r="AZ79" s="43" t="str">
        <f t="shared" si="56"/>
        <v>Ja</v>
      </c>
      <c r="BA79" s="43" t="str">
        <f t="shared" si="56"/>
        <v>Nee</v>
      </c>
      <c r="BB79" s="43" t="str">
        <f t="shared" si="56"/>
        <v>Nee</v>
      </c>
      <c r="BC79" s="43" t="str">
        <f t="shared" si="57"/>
        <v>Ja</v>
      </c>
      <c r="BD79" s="43" t="str">
        <f t="shared" si="57"/>
        <v>Ja</v>
      </c>
      <c r="BE79" s="43" t="str">
        <f t="shared" si="57"/>
        <v>Ja</v>
      </c>
      <c r="BF79" s="43" t="str">
        <f t="shared" si="57"/>
        <v>Ja</v>
      </c>
      <c r="BG79" s="43" t="str">
        <f t="shared" si="57"/>
        <v>Ja</v>
      </c>
      <c r="BH79" s="43" t="str">
        <f t="shared" si="57"/>
        <v>Ja</v>
      </c>
      <c r="BI79" s="43" t="str">
        <f t="shared" si="57"/>
        <v>Ja</v>
      </c>
      <c r="BJ79" s="43" t="str">
        <f t="shared" si="57"/>
        <v>Optie</v>
      </c>
      <c r="BK79" s="43" t="str">
        <f t="shared" si="57"/>
        <v>Ja</v>
      </c>
      <c r="BL79" s="43" t="str">
        <f t="shared" si="57"/>
        <v>Ja</v>
      </c>
      <c r="BM79" s="43" t="str">
        <f t="shared" si="58"/>
        <v>Nee</v>
      </c>
      <c r="BN79" s="43" t="str">
        <f t="shared" si="58"/>
        <v>Ja</v>
      </c>
      <c r="BO79" s="43" t="str">
        <f t="shared" si="58"/>
        <v>Nee</v>
      </c>
      <c r="BP79" s="43" t="str">
        <f t="shared" si="58"/>
        <v>Nvt</v>
      </c>
      <c r="BQ79" s="43" t="str">
        <f t="shared" si="58"/>
        <v>Nvt</v>
      </c>
      <c r="BR79" s="43" t="str">
        <f t="shared" si="58"/>
        <v>Nvt</v>
      </c>
      <c r="BS79" s="43" t="str">
        <f t="shared" si="58"/>
        <v>Nvt</v>
      </c>
      <c r="BT79" s="43" t="str">
        <f t="shared" si="58"/>
        <v>Nvt</v>
      </c>
      <c r="BU79" s="43" t="str">
        <f t="shared" si="58"/>
        <v>Nvt</v>
      </c>
      <c r="BV79" s="43" t="str">
        <f t="shared" si="58"/>
        <v>Nvt</v>
      </c>
      <c r="BW79" s="43" t="str">
        <f t="shared" si="59"/>
        <v>Nvt</v>
      </c>
      <c r="BX79" s="43" t="str">
        <f t="shared" si="59"/>
        <v>Nvt</v>
      </c>
      <c r="BY79" s="43" t="str">
        <f t="shared" si="59"/>
        <v>Nvt</v>
      </c>
      <c r="BZ79" s="43" t="str">
        <f t="shared" si="59"/>
        <v>Nvt</v>
      </c>
      <c r="CA79" s="43" t="str">
        <f t="shared" si="59"/>
        <v>Nvt</v>
      </c>
      <c r="CB79" s="43" t="str">
        <f t="shared" si="59"/>
        <v>Nvt</v>
      </c>
      <c r="CC79" s="43" t="str">
        <f t="shared" si="59"/>
        <v>Nvt</v>
      </c>
      <c r="CD79" s="43" t="str">
        <f t="shared" si="59"/>
        <v>Nvt</v>
      </c>
      <c r="CE79" s="43" t="str">
        <f t="shared" si="59"/>
        <v>Nvt</v>
      </c>
      <c r="CF79" s="43" t="str">
        <f t="shared" si="59"/>
        <v>Nvt</v>
      </c>
      <c r="CG79" s="43" t="str">
        <f t="shared" si="60"/>
        <v>Ja</v>
      </c>
      <c r="CH79" s="43" t="str">
        <f t="shared" si="60"/>
        <v>Ja</v>
      </c>
      <c r="CI79" s="43" t="str">
        <f t="shared" si="60"/>
        <v>Ja</v>
      </c>
      <c r="CJ79" s="43" t="str">
        <f t="shared" si="60"/>
        <v>Optie</v>
      </c>
      <c r="CK79" s="43" t="str">
        <f t="shared" si="60"/>
        <v>Ja</v>
      </c>
      <c r="CL79" s="43" t="str">
        <f t="shared" si="60"/>
        <v>Ja</v>
      </c>
      <c r="CM79" s="43" t="str">
        <f t="shared" si="60"/>
        <v>Ja</v>
      </c>
      <c r="CN79" s="43" t="str">
        <f t="shared" si="60"/>
        <v>Ja</v>
      </c>
      <c r="CO79" s="43" t="str">
        <f t="shared" si="60"/>
        <v>Ja</v>
      </c>
      <c r="CP79" s="43" t="str">
        <f t="shared" si="60"/>
        <v>Optie</v>
      </c>
      <c r="CQ79" s="43" t="str">
        <f t="shared" si="61"/>
        <v>Ja</v>
      </c>
      <c r="CR79" s="43" t="str">
        <f t="shared" si="61"/>
        <v>Ja</v>
      </c>
      <c r="CS79" s="43" t="str">
        <f t="shared" si="61"/>
        <v>Ja</v>
      </c>
      <c r="CT79" s="43" t="str">
        <f t="shared" si="61"/>
        <v>Optie</v>
      </c>
      <c r="CU79" s="43" t="str">
        <f t="shared" si="61"/>
        <v>Nee</v>
      </c>
      <c r="CV79" s="43" t="str">
        <f t="shared" si="61"/>
        <v>Nvt</v>
      </c>
      <c r="CW79" s="43" t="str">
        <f t="shared" si="61"/>
        <v>Nvt</v>
      </c>
      <c r="CX79" s="43" t="str">
        <f t="shared" si="61"/>
        <v>Nvt</v>
      </c>
      <c r="CY79" s="43" t="str">
        <f t="shared" si="61"/>
        <v>Nvt</v>
      </c>
      <c r="CZ79" s="43" t="str">
        <f t="shared" si="61"/>
        <v>Ja</v>
      </c>
      <c r="DA79" s="43" t="str">
        <f t="shared" si="62"/>
        <v>Ja</v>
      </c>
      <c r="DB79" s="43" t="str">
        <f t="shared" si="62"/>
        <v>Ja</v>
      </c>
      <c r="DC79" s="43" t="str">
        <f t="shared" si="62"/>
        <v>Optie</v>
      </c>
      <c r="DD79" s="43" t="str">
        <f t="shared" si="62"/>
        <v>Ja</v>
      </c>
      <c r="DE79" s="43" t="str">
        <f t="shared" si="62"/>
        <v>Ja</v>
      </c>
      <c r="DF79" s="43" t="str">
        <f t="shared" si="62"/>
        <v>Ja</v>
      </c>
      <c r="DG79" s="43" t="str">
        <f t="shared" si="62"/>
        <v>Optie</v>
      </c>
      <c r="DH79" s="43" t="str">
        <f t="shared" si="62"/>
        <v>Ja</v>
      </c>
      <c r="DI79" s="43" t="str">
        <f t="shared" si="62"/>
        <v>Ja</v>
      </c>
      <c r="DJ79" s="43" t="str">
        <f t="shared" si="62"/>
        <v>Optie</v>
      </c>
      <c r="DK79" s="43" t="str">
        <f t="shared" si="63"/>
        <v>Ja</v>
      </c>
      <c r="DL79" s="43" t="str">
        <f t="shared" si="63"/>
        <v>Ja</v>
      </c>
      <c r="DM79" s="43" t="str">
        <f t="shared" si="63"/>
        <v>Ja</v>
      </c>
      <c r="DN79" s="43" t="str">
        <f t="shared" si="63"/>
        <v>Ja</v>
      </c>
      <c r="DO79" s="43" t="str">
        <f t="shared" si="63"/>
        <v>Ja</v>
      </c>
      <c r="DP79" s="43" t="str">
        <f t="shared" si="63"/>
        <v>Optie</v>
      </c>
      <c r="DQ79" s="43" t="str">
        <f t="shared" si="63"/>
        <v>Optie</v>
      </c>
      <c r="DR79" s="43" t="str">
        <f t="shared" si="63"/>
        <v>Optie</v>
      </c>
      <c r="DS79" s="43" t="str">
        <f t="shared" si="63"/>
        <v>Optie</v>
      </c>
      <c r="DT79" s="43" t="str">
        <f t="shared" si="63"/>
        <v>Nee</v>
      </c>
      <c r="DU79" s="43" t="str">
        <f t="shared" si="64"/>
        <v>Optie</v>
      </c>
      <c r="DV79" s="43" t="str">
        <f t="shared" si="64"/>
        <v>Ja</v>
      </c>
      <c r="DW79" s="43" t="str">
        <f t="shared" si="64"/>
        <v>Ja</v>
      </c>
      <c r="DX79" s="43" t="str">
        <f t="shared" si="64"/>
        <v>Ja</v>
      </c>
      <c r="DY79" s="43" t="str">
        <f t="shared" si="64"/>
        <v>Ja</v>
      </c>
      <c r="DZ79" s="43" t="str">
        <f t="shared" si="64"/>
        <v>Optie</v>
      </c>
      <c r="EA79" s="43" t="str">
        <f t="shared" si="64"/>
        <v>Ja</v>
      </c>
      <c r="EB79" s="43" t="str">
        <f t="shared" si="64"/>
        <v>Ja</v>
      </c>
      <c r="EC79" s="43" t="str">
        <f t="shared" si="64"/>
        <v>Ja</v>
      </c>
      <c r="ED79" s="43" t="str">
        <f t="shared" si="64"/>
        <v>Ja</v>
      </c>
      <c r="EE79" s="43" t="str">
        <f t="shared" si="64"/>
        <v>Ja</v>
      </c>
      <c r="EF79" s="43" t="str">
        <f t="shared" si="64"/>
        <v>Ja</v>
      </c>
      <c r="EG79" s="43" t="str">
        <f t="shared" si="64"/>
        <v>Ja</v>
      </c>
      <c r="EH79" s="43" t="str">
        <f t="shared" si="64"/>
        <v>Ja</v>
      </c>
      <c r="EI79" s="43" t="str">
        <f t="shared" si="64"/>
        <v>Nee</v>
      </c>
    </row>
    <row r="80" spans="1:139" x14ac:dyDescent="0.3">
      <c r="A80" s="45"/>
      <c r="B80" s="47" t="s">
        <v>572</v>
      </c>
      <c r="C80" s="47" t="s">
        <v>502</v>
      </c>
      <c r="D80" s="45" t="s">
        <v>329</v>
      </c>
      <c r="E80" s="45" t="s">
        <v>329</v>
      </c>
      <c r="F80" s="45" t="s">
        <v>433</v>
      </c>
      <c r="G80" s="43" t="s">
        <v>495</v>
      </c>
      <c r="H80" s="43" t="s">
        <v>497</v>
      </c>
      <c r="I80" s="119" t="s">
        <v>496</v>
      </c>
      <c r="J80" s="119" t="s">
        <v>829</v>
      </c>
      <c r="K80" s="119" t="s">
        <v>852</v>
      </c>
      <c r="L80" s="50">
        <v>9</v>
      </c>
      <c r="M80" s="119"/>
      <c r="N80" s="119"/>
      <c r="O80" s="119"/>
      <c r="P80" s="129" t="s">
        <v>507</v>
      </c>
      <c r="Q80" s="43" t="str">
        <f t="shared" si="53"/>
        <v>Ja</v>
      </c>
      <c r="R80" s="43" t="str">
        <f t="shared" si="53"/>
        <v>Ja</v>
      </c>
      <c r="S80" s="43" t="str">
        <f t="shared" si="53"/>
        <v>Optie</v>
      </c>
      <c r="T80" s="43" t="str">
        <f t="shared" si="53"/>
        <v>Ja</v>
      </c>
      <c r="U80" s="43" t="str">
        <f t="shared" si="53"/>
        <v>Ja</v>
      </c>
      <c r="V80" s="43" t="str">
        <f t="shared" si="53"/>
        <v>Ja</v>
      </c>
      <c r="W80" s="43" t="str">
        <f t="shared" si="53"/>
        <v>Nee</v>
      </c>
      <c r="X80" s="43" t="str">
        <f t="shared" si="53"/>
        <v>Ja</v>
      </c>
      <c r="Y80" s="43" t="str">
        <f t="shared" si="53"/>
        <v>Nee</v>
      </c>
      <c r="Z80" s="43" t="str">
        <f t="shared" si="53"/>
        <v>Nee</v>
      </c>
      <c r="AA80" s="43" t="str">
        <f t="shared" si="54"/>
        <v>Optie</v>
      </c>
      <c r="AB80" s="43" t="str">
        <f t="shared" si="54"/>
        <v>Nee</v>
      </c>
      <c r="AC80" s="43" t="str">
        <f t="shared" si="54"/>
        <v>Nvt</v>
      </c>
      <c r="AD80" s="43" t="str">
        <f t="shared" si="54"/>
        <v>Nvt</v>
      </c>
      <c r="AE80" s="43" t="str">
        <f t="shared" si="54"/>
        <v>Nvt</v>
      </c>
      <c r="AF80" s="43" t="str">
        <f t="shared" si="54"/>
        <v>Nvt</v>
      </c>
      <c r="AG80" s="43" t="str">
        <f t="shared" si="54"/>
        <v>Nvt</v>
      </c>
      <c r="AH80" s="43" t="str">
        <f t="shared" si="54"/>
        <v>Ja</v>
      </c>
      <c r="AI80" s="43" t="str">
        <f t="shared" si="54"/>
        <v>Ja</v>
      </c>
      <c r="AJ80" s="43" t="str">
        <f t="shared" si="54"/>
        <v>Nee</v>
      </c>
      <c r="AK80" s="43" t="str">
        <f t="shared" si="55"/>
        <v>Ja</v>
      </c>
      <c r="AL80" s="43" t="str">
        <f t="shared" si="55"/>
        <v>Ja</v>
      </c>
      <c r="AM80" s="43" t="str">
        <f t="shared" si="55"/>
        <v>Optie</v>
      </c>
      <c r="AN80" s="43" t="str">
        <f t="shared" si="55"/>
        <v>Ja</v>
      </c>
      <c r="AO80" s="43" t="str">
        <f t="shared" si="55"/>
        <v>Ja</v>
      </c>
      <c r="AP80" s="43" t="str">
        <f t="shared" si="55"/>
        <v>Nvt</v>
      </c>
      <c r="AQ80" s="43" t="str">
        <f t="shared" si="55"/>
        <v>Nvt</v>
      </c>
      <c r="AR80" s="129" t="s">
        <v>878</v>
      </c>
      <c r="AS80" s="43" t="str">
        <f t="shared" si="56"/>
        <v>Ja</v>
      </c>
      <c r="AT80" s="43" t="str">
        <f t="shared" si="56"/>
        <v>Ja</v>
      </c>
      <c r="AU80" s="43" t="str">
        <f t="shared" si="56"/>
        <v>Optie</v>
      </c>
      <c r="AV80" s="43" t="str">
        <f t="shared" si="56"/>
        <v>Ja</v>
      </c>
      <c r="AW80" s="43" t="str">
        <f t="shared" si="56"/>
        <v>Ja</v>
      </c>
      <c r="AX80" s="43" t="str">
        <f t="shared" si="56"/>
        <v>Ja</v>
      </c>
      <c r="AY80" s="43" t="str">
        <f t="shared" si="56"/>
        <v>Nee</v>
      </c>
      <c r="AZ80" s="43" t="str">
        <f t="shared" si="56"/>
        <v>Ja</v>
      </c>
      <c r="BA80" s="43" t="str">
        <f t="shared" si="56"/>
        <v>Nee</v>
      </c>
      <c r="BB80" s="43" t="str">
        <f t="shared" si="56"/>
        <v>Nee</v>
      </c>
      <c r="BC80" s="43" t="str">
        <f t="shared" si="57"/>
        <v>Ja</v>
      </c>
      <c r="BD80" s="43" t="str">
        <f t="shared" si="57"/>
        <v>Ja</v>
      </c>
      <c r="BE80" s="43" t="str">
        <f t="shared" si="57"/>
        <v>Ja</v>
      </c>
      <c r="BF80" s="43" t="str">
        <f t="shared" si="57"/>
        <v>Ja</v>
      </c>
      <c r="BG80" s="43" t="str">
        <f t="shared" si="57"/>
        <v>Ja</v>
      </c>
      <c r="BH80" s="43" t="str">
        <f t="shared" si="57"/>
        <v>Ja</v>
      </c>
      <c r="BI80" s="43" t="str">
        <f t="shared" si="57"/>
        <v>Ja</v>
      </c>
      <c r="BJ80" s="43" t="str">
        <f t="shared" si="57"/>
        <v>Optie</v>
      </c>
      <c r="BK80" s="43" t="str">
        <f t="shared" si="57"/>
        <v>Ja</v>
      </c>
      <c r="BL80" s="43" t="str">
        <f t="shared" si="57"/>
        <v>Ja</v>
      </c>
      <c r="BM80" s="43" t="str">
        <f t="shared" si="58"/>
        <v>Nee</v>
      </c>
      <c r="BN80" s="43" t="str">
        <f t="shared" si="58"/>
        <v>Ja</v>
      </c>
      <c r="BO80" s="43" t="str">
        <f t="shared" si="58"/>
        <v>Nee</v>
      </c>
      <c r="BP80" s="43" t="str">
        <f t="shared" si="58"/>
        <v>Nvt</v>
      </c>
      <c r="BQ80" s="43" t="str">
        <f t="shared" si="58"/>
        <v>Nvt</v>
      </c>
      <c r="BR80" s="43" t="str">
        <f t="shared" si="58"/>
        <v>Nvt</v>
      </c>
      <c r="BS80" s="43" t="str">
        <f t="shared" si="58"/>
        <v>Nvt</v>
      </c>
      <c r="BT80" s="43" t="str">
        <f t="shared" si="58"/>
        <v>Nvt</v>
      </c>
      <c r="BU80" s="43" t="str">
        <f t="shared" si="58"/>
        <v>Nvt</v>
      </c>
      <c r="BV80" s="43" t="str">
        <f t="shared" si="58"/>
        <v>Nvt</v>
      </c>
      <c r="BW80" s="43" t="str">
        <f t="shared" si="59"/>
        <v>Nvt</v>
      </c>
      <c r="BX80" s="43" t="str">
        <f t="shared" si="59"/>
        <v>Nvt</v>
      </c>
      <c r="BY80" s="43" t="str">
        <f t="shared" si="59"/>
        <v>Nvt</v>
      </c>
      <c r="BZ80" s="43" t="str">
        <f t="shared" si="59"/>
        <v>Nvt</v>
      </c>
      <c r="CA80" s="43" t="str">
        <f t="shared" si="59"/>
        <v>Nvt</v>
      </c>
      <c r="CB80" s="43" t="str">
        <f t="shared" si="59"/>
        <v>Nvt</v>
      </c>
      <c r="CC80" s="43" t="str">
        <f t="shared" si="59"/>
        <v>Nvt</v>
      </c>
      <c r="CD80" s="43" t="str">
        <f t="shared" si="59"/>
        <v>Nvt</v>
      </c>
      <c r="CE80" s="43" t="str">
        <f t="shared" si="59"/>
        <v>Nvt</v>
      </c>
      <c r="CF80" s="43" t="str">
        <f t="shared" si="59"/>
        <v>Nvt</v>
      </c>
      <c r="CG80" s="43" t="str">
        <f t="shared" si="60"/>
        <v>Ja</v>
      </c>
      <c r="CH80" s="43" t="str">
        <f t="shared" si="60"/>
        <v>Ja</v>
      </c>
      <c r="CI80" s="43" t="str">
        <f t="shared" si="60"/>
        <v>Ja</v>
      </c>
      <c r="CJ80" s="43" t="str">
        <f t="shared" si="60"/>
        <v>Optie</v>
      </c>
      <c r="CK80" s="43" t="str">
        <f t="shared" si="60"/>
        <v>Ja</v>
      </c>
      <c r="CL80" s="43" t="str">
        <f t="shared" si="60"/>
        <v>Ja</v>
      </c>
      <c r="CM80" s="43" t="str">
        <f t="shared" si="60"/>
        <v>Ja</v>
      </c>
      <c r="CN80" s="43" t="str">
        <f t="shared" si="60"/>
        <v>Ja</v>
      </c>
      <c r="CO80" s="43" t="str">
        <f t="shared" si="60"/>
        <v>Ja</v>
      </c>
      <c r="CP80" s="43" t="str">
        <f t="shared" si="60"/>
        <v>Optie</v>
      </c>
      <c r="CQ80" s="43" t="str">
        <f t="shared" si="61"/>
        <v>Ja</v>
      </c>
      <c r="CR80" s="43" t="str">
        <f t="shared" si="61"/>
        <v>Ja</v>
      </c>
      <c r="CS80" s="43" t="str">
        <f t="shared" si="61"/>
        <v>Ja</v>
      </c>
      <c r="CT80" s="43" t="str">
        <f t="shared" si="61"/>
        <v>Optie</v>
      </c>
      <c r="CU80" s="43" t="str">
        <f t="shared" si="61"/>
        <v>Nee</v>
      </c>
      <c r="CV80" s="43" t="str">
        <f t="shared" si="61"/>
        <v>Nvt</v>
      </c>
      <c r="CW80" s="43" t="str">
        <f t="shared" si="61"/>
        <v>Nvt</v>
      </c>
      <c r="CX80" s="43" t="str">
        <f t="shared" si="61"/>
        <v>Nvt</v>
      </c>
      <c r="CY80" s="43" t="str">
        <f t="shared" si="61"/>
        <v>Nvt</v>
      </c>
      <c r="CZ80" s="43" t="str">
        <f t="shared" si="61"/>
        <v>Ja</v>
      </c>
      <c r="DA80" s="43" t="str">
        <f t="shared" si="62"/>
        <v>Ja</v>
      </c>
      <c r="DB80" s="43" t="str">
        <f t="shared" si="62"/>
        <v>Ja</v>
      </c>
      <c r="DC80" s="43" t="str">
        <f t="shared" si="62"/>
        <v>Optie</v>
      </c>
      <c r="DD80" s="43" t="str">
        <f t="shared" si="62"/>
        <v>Ja</v>
      </c>
      <c r="DE80" s="43" t="str">
        <f t="shared" si="62"/>
        <v>Ja</v>
      </c>
      <c r="DF80" s="43" t="str">
        <f t="shared" si="62"/>
        <v>Ja</v>
      </c>
      <c r="DG80" s="43" t="str">
        <f t="shared" si="62"/>
        <v>Optie</v>
      </c>
      <c r="DH80" s="43" t="str">
        <f t="shared" si="62"/>
        <v>Ja</v>
      </c>
      <c r="DI80" s="43" t="str">
        <f t="shared" si="62"/>
        <v>Ja</v>
      </c>
      <c r="DJ80" s="43" t="str">
        <f t="shared" si="62"/>
        <v>Optie</v>
      </c>
      <c r="DK80" s="43" t="str">
        <f t="shared" si="63"/>
        <v>Ja</v>
      </c>
      <c r="DL80" s="43" t="str">
        <f t="shared" si="63"/>
        <v>Ja</v>
      </c>
      <c r="DM80" s="43" t="str">
        <f t="shared" si="63"/>
        <v>Ja</v>
      </c>
      <c r="DN80" s="43" t="str">
        <f t="shared" si="63"/>
        <v>Ja</v>
      </c>
      <c r="DO80" s="43" t="str">
        <f t="shared" si="63"/>
        <v>Ja</v>
      </c>
      <c r="DP80" s="43" t="str">
        <f t="shared" si="63"/>
        <v>Optie</v>
      </c>
      <c r="DQ80" s="43" t="str">
        <f t="shared" si="63"/>
        <v>Optie</v>
      </c>
      <c r="DR80" s="43" t="str">
        <f t="shared" si="63"/>
        <v>Optie</v>
      </c>
      <c r="DS80" s="43" t="str">
        <f t="shared" si="63"/>
        <v>Optie</v>
      </c>
      <c r="DT80" s="43" t="str">
        <f t="shared" si="63"/>
        <v>Nee</v>
      </c>
      <c r="DU80" s="43" t="str">
        <f t="shared" si="64"/>
        <v>Optie</v>
      </c>
      <c r="DV80" s="43" t="str">
        <f t="shared" si="64"/>
        <v>Ja</v>
      </c>
      <c r="DW80" s="43" t="str">
        <f t="shared" si="64"/>
        <v>Ja</v>
      </c>
      <c r="DX80" s="43" t="str">
        <f t="shared" si="64"/>
        <v>Ja</v>
      </c>
      <c r="DY80" s="43" t="str">
        <f t="shared" si="64"/>
        <v>Ja</v>
      </c>
      <c r="DZ80" s="43" t="str">
        <f t="shared" si="64"/>
        <v>Optie</v>
      </c>
      <c r="EA80" s="43" t="str">
        <f t="shared" si="64"/>
        <v>Ja</v>
      </c>
      <c r="EB80" s="43" t="str">
        <f t="shared" si="64"/>
        <v>Ja</v>
      </c>
      <c r="EC80" s="43" t="str">
        <f t="shared" si="64"/>
        <v>Ja</v>
      </c>
      <c r="ED80" s="43" t="str">
        <f t="shared" si="64"/>
        <v>Ja</v>
      </c>
      <c r="EE80" s="43" t="str">
        <f t="shared" si="64"/>
        <v>Ja</v>
      </c>
      <c r="EF80" s="43" t="str">
        <f t="shared" si="64"/>
        <v>Ja</v>
      </c>
      <c r="EG80" s="43" t="str">
        <f t="shared" si="64"/>
        <v>Ja</v>
      </c>
      <c r="EH80" s="43" t="str">
        <f t="shared" si="64"/>
        <v>Ja</v>
      </c>
      <c r="EI80" s="43" t="str">
        <f t="shared" si="64"/>
        <v>Nee</v>
      </c>
    </row>
    <row r="81" spans="1:139" x14ac:dyDescent="0.3">
      <c r="A81" s="45"/>
      <c r="B81" s="47" t="s">
        <v>572</v>
      </c>
      <c r="C81" s="47" t="s">
        <v>502</v>
      </c>
      <c r="D81" s="45" t="s">
        <v>329</v>
      </c>
      <c r="E81" s="45" t="s">
        <v>330</v>
      </c>
      <c r="F81" s="45" t="s">
        <v>433</v>
      </c>
      <c r="G81" s="43" t="s">
        <v>495</v>
      </c>
      <c r="H81" s="43" t="s">
        <v>497</v>
      </c>
      <c r="I81" s="119" t="s">
        <v>496</v>
      </c>
      <c r="J81" s="119" t="s">
        <v>831</v>
      </c>
      <c r="K81" s="119" t="s">
        <v>853</v>
      </c>
      <c r="L81" s="50">
        <v>17</v>
      </c>
      <c r="M81" s="119"/>
      <c r="N81" s="119"/>
      <c r="O81" s="119"/>
      <c r="P81" s="129" t="s">
        <v>507</v>
      </c>
      <c r="Q81" s="43" t="str">
        <f t="shared" si="53"/>
        <v>Ja</v>
      </c>
      <c r="R81" s="43" t="str">
        <f t="shared" si="53"/>
        <v>Ja</v>
      </c>
      <c r="S81" s="43" t="str">
        <f t="shared" si="53"/>
        <v>Optie</v>
      </c>
      <c r="T81" s="43" t="str">
        <f t="shared" si="53"/>
        <v>Ja</v>
      </c>
      <c r="U81" s="43" t="str">
        <f t="shared" si="53"/>
        <v>Ja</v>
      </c>
      <c r="V81" s="43" t="str">
        <f t="shared" si="53"/>
        <v>Ja</v>
      </c>
      <c r="W81" s="43" t="str">
        <f t="shared" si="53"/>
        <v>Nee</v>
      </c>
      <c r="X81" s="43" t="str">
        <f t="shared" si="53"/>
        <v>Ja</v>
      </c>
      <c r="Y81" s="43" t="str">
        <f t="shared" si="53"/>
        <v>Nee</v>
      </c>
      <c r="Z81" s="43" t="str">
        <f t="shared" si="53"/>
        <v>Nee</v>
      </c>
      <c r="AA81" s="43" t="str">
        <f t="shared" si="54"/>
        <v>Optie</v>
      </c>
      <c r="AB81" s="43" t="str">
        <f t="shared" si="54"/>
        <v>Nee</v>
      </c>
      <c r="AC81" s="43" t="str">
        <f t="shared" si="54"/>
        <v>Nvt</v>
      </c>
      <c r="AD81" s="43" t="str">
        <f t="shared" si="54"/>
        <v>Nvt</v>
      </c>
      <c r="AE81" s="43" t="str">
        <f t="shared" si="54"/>
        <v>Nvt</v>
      </c>
      <c r="AF81" s="43" t="str">
        <f t="shared" si="54"/>
        <v>Nvt</v>
      </c>
      <c r="AG81" s="43" t="str">
        <f t="shared" si="54"/>
        <v>Nvt</v>
      </c>
      <c r="AH81" s="43" t="str">
        <f t="shared" si="54"/>
        <v>Ja</v>
      </c>
      <c r="AI81" s="43" t="str">
        <f t="shared" si="54"/>
        <v>Ja</v>
      </c>
      <c r="AJ81" s="43" t="str">
        <f t="shared" si="54"/>
        <v>Nee</v>
      </c>
      <c r="AK81" s="43" t="str">
        <f t="shared" si="55"/>
        <v>Ja</v>
      </c>
      <c r="AL81" s="43" t="str">
        <f t="shared" si="55"/>
        <v>Ja</v>
      </c>
      <c r="AM81" s="43" t="str">
        <f t="shared" si="55"/>
        <v>Optie</v>
      </c>
      <c r="AN81" s="43" t="str">
        <f t="shared" si="55"/>
        <v>Ja</v>
      </c>
      <c r="AO81" s="43" t="str">
        <f t="shared" si="55"/>
        <v>Ja</v>
      </c>
      <c r="AP81" s="43" t="str">
        <f t="shared" si="55"/>
        <v>Nvt</v>
      </c>
      <c r="AQ81" s="43" t="str">
        <f t="shared" si="55"/>
        <v>Nvt</v>
      </c>
      <c r="AR81" s="129" t="s">
        <v>878</v>
      </c>
      <c r="AS81" s="43" t="str">
        <f t="shared" si="56"/>
        <v>Ja</v>
      </c>
      <c r="AT81" s="43" t="str">
        <f t="shared" si="56"/>
        <v>Ja</v>
      </c>
      <c r="AU81" s="43" t="str">
        <f t="shared" si="56"/>
        <v>Optie</v>
      </c>
      <c r="AV81" s="43" t="str">
        <f t="shared" si="56"/>
        <v>Ja</v>
      </c>
      <c r="AW81" s="43" t="str">
        <f t="shared" si="56"/>
        <v>Ja</v>
      </c>
      <c r="AX81" s="43" t="str">
        <f t="shared" si="56"/>
        <v>Ja</v>
      </c>
      <c r="AY81" s="43" t="str">
        <f t="shared" si="56"/>
        <v>Nee</v>
      </c>
      <c r="AZ81" s="43" t="str">
        <f t="shared" si="56"/>
        <v>Ja</v>
      </c>
      <c r="BA81" s="43" t="str">
        <f t="shared" si="56"/>
        <v>Nee</v>
      </c>
      <c r="BB81" s="43" t="str">
        <f t="shared" si="56"/>
        <v>Nee</v>
      </c>
      <c r="BC81" s="43" t="str">
        <f t="shared" si="57"/>
        <v>Ja</v>
      </c>
      <c r="BD81" s="43" t="str">
        <f t="shared" si="57"/>
        <v>Ja</v>
      </c>
      <c r="BE81" s="43" t="str">
        <f t="shared" si="57"/>
        <v>Ja</v>
      </c>
      <c r="BF81" s="43" t="str">
        <f t="shared" si="57"/>
        <v>Ja</v>
      </c>
      <c r="BG81" s="43" t="str">
        <f t="shared" si="57"/>
        <v>Ja</v>
      </c>
      <c r="BH81" s="43" t="str">
        <f t="shared" si="57"/>
        <v>Ja</v>
      </c>
      <c r="BI81" s="43" t="str">
        <f t="shared" si="57"/>
        <v>Ja</v>
      </c>
      <c r="BJ81" s="43" t="str">
        <f t="shared" si="57"/>
        <v>Optie</v>
      </c>
      <c r="BK81" s="43" t="str">
        <f t="shared" si="57"/>
        <v>Ja</v>
      </c>
      <c r="BL81" s="43" t="str">
        <f t="shared" si="57"/>
        <v>Ja</v>
      </c>
      <c r="BM81" s="43" t="str">
        <f t="shared" si="58"/>
        <v>Nee</v>
      </c>
      <c r="BN81" s="43" t="str">
        <f t="shared" si="58"/>
        <v>Ja</v>
      </c>
      <c r="BO81" s="43" t="str">
        <f t="shared" si="58"/>
        <v>Nee</v>
      </c>
      <c r="BP81" s="43" t="str">
        <f t="shared" si="58"/>
        <v>Nvt</v>
      </c>
      <c r="BQ81" s="43" t="str">
        <f t="shared" si="58"/>
        <v>Nvt</v>
      </c>
      <c r="BR81" s="43" t="str">
        <f t="shared" si="58"/>
        <v>Nvt</v>
      </c>
      <c r="BS81" s="43" t="str">
        <f t="shared" si="58"/>
        <v>Nvt</v>
      </c>
      <c r="BT81" s="43" t="str">
        <f t="shared" si="58"/>
        <v>Nvt</v>
      </c>
      <c r="BU81" s="43" t="str">
        <f t="shared" si="58"/>
        <v>Nvt</v>
      </c>
      <c r="BV81" s="43" t="str">
        <f t="shared" si="58"/>
        <v>Nvt</v>
      </c>
      <c r="BW81" s="43" t="str">
        <f t="shared" si="59"/>
        <v>Nvt</v>
      </c>
      <c r="BX81" s="43" t="str">
        <f t="shared" si="59"/>
        <v>Nvt</v>
      </c>
      <c r="BY81" s="43" t="str">
        <f t="shared" si="59"/>
        <v>Nvt</v>
      </c>
      <c r="BZ81" s="43" t="str">
        <f t="shared" si="59"/>
        <v>Nvt</v>
      </c>
      <c r="CA81" s="43" t="str">
        <f t="shared" si="59"/>
        <v>Nvt</v>
      </c>
      <c r="CB81" s="43" t="str">
        <f t="shared" si="59"/>
        <v>Nvt</v>
      </c>
      <c r="CC81" s="43" t="str">
        <f t="shared" si="59"/>
        <v>Nvt</v>
      </c>
      <c r="CD81" s="43" t="str">
        <f t="shared" si="59"/>
        <v>Nvt</v>
      </c>
      <c r="CE81" s="43" t="str">
        <f t="shared" si="59"/>
        <v>Nvt</v>
      </c>
      <c r="CF81" s="43" t="str">
        <f t="shared" si="59"/>
        <v>Nvt</v>
      </c>
      <c r="CG81" s="43" t="str">
        <f t="shared" si="60"/>
        <v>Ja</v>
      </c>
      <c r="CH81" s="43" t="str">
        <f t="shared" si="60"/>
        <v>Ja</v>
      </c>
      <c r="CI81" s="43" t="str">
        <f t="shared" si="60"/>
        <v>Ja</v>
      </c>
      <c r="CJ81" s="43" t="str">
        <f t="shared" si="60"/>
        <v>Optie</v>
      </c>
      <c r="CK81" s="43" t="str">
        <f t="shared" si="60"/>
        <v>Ja</v>
      </c>
      <c r="CL81" s="43" t="str">
        <f t="shared" si="60"/>
        <v>Ja</v>
      </c>
      <c r="CM81" s="43" t="str">
        <f t="shared" si="60"/>
        <v>Ja</v>
      </c>
      <c r="CN81" s="43" t="str">
        <f t="shared" si="60"/>
        <v>Ja</v>
      </c>
      <c r="CO81" s="43" t="str">
        <f t="shared" si="60"/>
        <v>Ja</v>
      </c>
      <c r="CP81" s="43" t="str">
        <f t="shared" si="60"/>
        <v>Optie</v>
      </c>
      <c r="CQ81" s="43" t="str">
        <f t="shared" si="61"/>
        <v>Ja</v>
      </c>
      <c r="CR81" s="43" t="str">
        <f t="shared" si="61"/>
        <v>Ja</v>
      </c>
      <c r="CS81" s="43" t="str">
        <f t="shared" si="61"/>
        <v>Ja</v>
      </c>
      <c r="CT81" s="43" t="str">
        <f t="shared" si="61"/>
        <v>Optie</v>
      </c>
      <c r="CU81" s="43" t="str">
        <f t="shared" si="61"/>
        <v>Nee</v>
      </c>
      <c r="CV81" s="43" t="str">
        <f t="shared" si="61"/>
        <v>Nvt</v>
      </c>
      <c r="CW81" s="43" t="str">
        <f t="shared" si="61"/>
        <v>Nvt</v>
      </c>
      <c r="CX81" s="43" t="str">
        <f t="shared" si="61"/>
        <v>Nvt</v>
      </c>
      <c r="CY81" s="43" t="str">
        <f t="shared" si="61"/>
        <v>Nvt</v>
      </c>
      <c r="CZ81" s="43" t="str">
        <f t="shared" si="61"/>
        <v>Ja</v>
      </c>
      <c r="DA81" s="43" t="str">
        <f t="shared" si="62"/>
        <v>Ja</v>
      </c>
      <c r="DB81" s="43" t="str">
        <f t="shared" si="62"/>
        <v>Ja</v>
      </c>
      <c r="DC81" s="43" t="str">
        <f t="shared" si="62"/>
        <v>Optie</v>
      </c>
      <c r="DD81" s="43" t="str">
        <f t="shared" si="62"/>
        <v>Ja</v>
      </c>
      <c r="DE81" s="43" t="str">
        <f t="shared" si="62"/>
        <v>Ja</v>
      </c>
      <c r="DF81" s="43" t="str">
        <f t="shared" si="62"/>
        <v>Ja</v>
      </c>
      <c r="DG81" s="43" t="str">
        <f t="shared" si="62"/>
        <v>Optie</v>
      </c>
      <c r="DH81" s="43" t="str">
        <f t="shared" si="62"/>
        <v>Ja</v>
      </c>
      <c r="DI81" s="43" t="str">
        <f t="shared" si="62"/>
        <v>Ja</v>
      </c>
      <c r="DJ81" s="43" t="str">
        <f t="shared" si="62"/>
        <v>Optie</v>
      </c>
      <c r="DK81" s="43" t="str">
        <f t="shared" si="63"/>
        <v>Ja</v>
      </c>
      <c r="DL81" s="43" t="str">
        <f t="shared" si="63"/>
        <v>Ja</v>
      </c>
      <c r="DM81" s="43" t="str">
        <f t="shared" si="63"/>
        <v>Ja</v>
      </c>
      <c r="DN81" s="43" t="str">
        <f t="shared" si="63"/>
        <v>Ja</v>
      </c>
      <c r="DO81" s="43" t="str">
        <f t="shared" si="63"/>
        <v>Ja</v>
      </c>
      <c r="DP81" s="43" t="str">
        <f t="shared" si="63"/>
        <v>Optie</v>
      </c>
      <c r="DQ81" s="43" t="str">
        <f t="shared" si="63"/>
        <v>Optie</v>
      </c>
      <c r="DR81" s="43" t="str">
        <f t="shared" si="63"/>
        <v>Optie</v>
      </c>
      <c r="DS81" s="43" t="str">
        <f t="shared" si="63"/>
        <v>Optie</v>
      </c>
      <c r="DT81" s="43" t="str">
        <f t="shared" si="63"/>
        <v>Nee</v>
      </c>
      <c r="DU81" s="43" t="str">
        <f t="shared" si="64"/>
        <v>Optie</v>
      </c>
      <c r="DV81" s="43" t="str">
        <f t="shared" si="64"/>
        <v>Ja</v>
      </c>
      <c r="DW81" s="43" t="str">
        <f t="shared" si="64"/>
        <v>Ja</v>
      </c>
      <c r="DX81" s="43" t="str">
        <f t="shared" si="64"/>
        <v>Ja</v>
      </c>
      <c r="DY81" s="43" t="str">
        <f t="shared" si="64"/>
        <v>Ja</v>
      </c>
      <c r="DZ81" s="43" t="str">
        <f t="shared" si="64"/>
        <v>Optie</v>
      </c>
      <c r="EA81" s="43" t="str">
        <f t="shared" si="64"/>
        <v>Ja</v>
      </c>
      <c r="EB81" s="43" t="str">
        <f t="shared" si="64"/>
        <v>Ja</v>
      </c>
      <c r="EC81" s="43" t="str">
        <f t="shared" si="64"/>
        <v>Ja</v>
      </c>
      <c r="ED81" s="43" t="str">
        <f t="shared" si="64"/>
        <v>Ja</v>
      </c>
      <c r="EE81" s="43" t="str">
        <f t="shared" si="64"/>
        <v>Ja</v>
      </c>
      <c r="EF81" s="43" t="str">
        <f t="shared" si="64"/>
        <v>Ja</v>
      </c>
      <c r="EG81" s="43" t="str">
        <f t="shared" si="64"/>
        <v>Ja</v>
      </c>
      <c r="EH81" s="43" t="str">
        <f t="shared" si="64"/>
        <v>Ja</v>
      </c>
      <c r="EI81" s="43" t="str">
        <f t="shared" si="64"/>
        <v>Nee</v>
      </c>
    </row>
    <row r="82" spans="1:139" x14ac:dyDescent="0.3">
      <c r="A82" s="45"/>
      <c r="B82" s="47" t="s">
        <v>572</v>
      </c>
      <c r="C82" s="47" t="s">
        <v>502</v>
      </c>
      <c r="D82" s="45" t="s">
        <v>329</v>
      </c>
      <c r="E82" s="45" t="s">
        <v>337</v>
      </c>
      <c r="F82" s="45" t="s">
        <v>433</v>
      </c>
      <c r="G82" s="43" t="s">
        <v>495</v>
      </c>
      <c r="H82" s="43" t="s">
        <v>497</v>
      </c>
      <c r="I82" s="119" t="s">
        <v>496</v>
      </c>
      <c r="J82" s="119" t="s">
        <v>833</v>
      </c>
      <c r="K82" s="119" t="s">
        <v>854</v>
      </c>
      <c r="L82" s="50">
        <v>25</v>
      </c>
      <c r="M82" s="119"/>
      <c r="N82" s="119"/>
      <c r="O82" s="119"/>
      <c r="P82" s="129" t="s">
        <v>507</v>
      </c>
      <c r="Q82" s="43" t="str">
        <f t="shared" si="53"/>
        <v>Ja</v>
      </c>
      <c r="R82" s="43" t="str">
        <f t="shared" si="53"/>
        <v>Ja</v>
      </c>
      <c r="S82" s="43" t="str">
        <f t="shared" si="53"/>
        <v>Optie</v>
      </c>
      <c r="T82" s="43" t="str">
        <f t="shared" si="53"/>
        <v>Ja</v>
      </c>
      <c r="U82" s="43" t="str">
        <f t="shared" si="53"/>
        <v>Ja</v>
      </c>
      <c r="V82" s="43" t="str">
        <f t="shared" si="53"/>
        <v>Ja</v>
      </c>
      <c r="W82" s="43" t="str">
        <f t="shared" si="53"/>
        <v>Nee</v>
      </c>
      <c r="X82" s="43" t="str">
        <f t="shared" si="53"/>
        <v>Ja</v>
      </c>
      <c r="Y82" s="43" t="str">
        <f t="shared" si="53"/>
        <v>Nee</v>
      </c>
      <c r="Z82" s="43" t="str">
        <f t="shared" si="53"/>
        <v>Nee</v>
      </c>
      <c r="AA82" s="43" t="str">
        <f t="shared" si="54"/>
        <v>Optie</v>
      </c>
      <c r="AB82" s="43" t="str">
        <f t="shared" si="54"/>
        <v>Nee</v>
      </c>
      <c r="AC82" s="43" t="str">
        <f t="shared" si="54"/>
        <v>Nvt</v>
      </c>
      <c r="AD82" s="43" t="str">
        <f t="shared" si="54"/>
        <v>Nvt</v>
      </c>
      <c r="AE82" s="43" t="str">
        <f t="shared" si="54"/>
        <v>Nvt</v>
      </c>
      <c r="AF82" s="43" t="str">
        <f t="shared" si="54"/>
        <v>Nvt</v>
      </c>
      <c r="AG82" s="43" t="str">
        <f t="shared" si="54"/>
        <v>Nvt</v>
      </c>
      <c r="AH82" s="43" t="str">
        <f t="shared" si="54"/>
        <v>Ja</v>
      </c>
      <c r="AI82" s="43" t="str">
        <f t="shared" si="54"/>
        <v>Ja</v>
      </c>
      <c r="AJ82" s="43" t="str">
        <f t="shared" si="54"/>
        <v>Nee</v>
      </c>
      <c r="AK82" s="43" t="str">
        <f t="shared" si="55"/>
        <v>Ja</v>
      </c>
      <c r="AL82" s="43" t="str">
        <f t="shared" si="55"/>
        <v>Ja</v>
      </c>
      <c r="AM82" s="43" t="str">
        <f t="shared" si="55"/>
        <v>Optie</v>
      </c>
      <c r="AN82" s="43" t="str">
        <f t="shared" si="55"/>
        <v>Ja</v>
      </c>
      <c r="AO82" s="43" t="str">
        <f t="shared" si="55"/>
        <v>Ja</v>
      </c>
      <c r="AP82" s="43" t="str">
        <f t="shared" si="55"/>
        <v>Nvt</v>
      </c>
      <c r="AQ82" s="43" t="str">
        <f t="shared" si="55"/>
        <v>Nvt</v>
      </c>
      <c r="AR82" s="129" t="s">
        <v>878</v>
      </c>
      <c r="AS82" s="43" t="str">
        <f t="shared" si="56"/>
        <v>Ja</v>
      </c>
      <c r="AT82" s="43" t="str">
        <f t="shared" si="56"/>
        <v>Ja</v>
      </c>
      <c r="AU82" s="43" t="str">
        <f t="shared" si="56"/>
        <v>Optie</v>
      </c>
      <c r="AV82" s="43" t="str">
        <f t="shared" si="56"/>
        <v>Ja</v>
      </c>
      <c r="AW82" s="43" t="str">
        <f t="shared" si="56"/>
        <v>Ja</v>
      </c>
      <c r="AX82" s="43" t="str">
        <f t="shared" si="56"/>
        <v>Ja</v>
      </c>
      <c r="AY82" s="43" t="str">
        <f t="shared" si="56"/>
        <v>Nee</v>
      </c>
      <c r="AZ82" s="43" t="str">
        <f t="shared" si="56"/>
        <v>Ja</v>
      </c>
      <c r="BA82" s="43" t="str">
        <f t="shared" si="56"/>
        <v>Nee</v>
      </c>
      <c r="BB82" s="43" t="str">
        <f t="shared" si="56"/>
        <v>Nee</v>
      </c>
      <c r="BC82" s="43" t="str">
        <f t="shared" si="57"/>
        <v>Ja</v>
      </c>
      <c r="BD82" s="43" t="str">
        <f t="shared" si="57"/>
        <v>Ja</v>
      </c>
      <c r="BE82" s="43" t="str">
        <f t="shared" si="57"/>
        <v>Ja</v>
      </c>
      <c r="BF82" s="43" t="str">
        <f t="shared" si="57"/>
        <v>Ja</v>
      </c>
      <c r="BG82" s="43" t="str">
        <f t="shared" si="57"/>
        <v>Ja</v>
      </c>
      <c r="BH82" s="43" t="str">
        <f t="shared" si="57"/>
        <v>Ja</v>
      </c>
      <c r="BI82" s="43" t="str">
        <f t="shared" si="57"/>
        <v>Ja</v>
      </c>
      <c r="BJ82" s="43" t="str">
        <f t="shared" si="57"/>
        <v>Optie</v>
      </c>
      <c r="BK82" s="43" t="str">
        <f t="shared" si="57"/>
        <v>Ja</v>
      </c>
      <c r="BL82" s="43" t="str">
        <f t="shared" si="57"/>
        <v>Ja</v>
      </c>
      <c r="BM82" s="43" t="str">
        <f t="shared" si="58"/>
        <v>Nee</v>
      </c>
      <c r="BN82" s="43" t="str">
        <f t="shared" si="58"/>
        <v>Ja</v>
      </c>
      <c r="BO82" s="43" t="str">
        <f t="shared" si="58"/>
        <v>Nee</v>
      </c>
      <c r="BP82" s="43" t="str">
        <f t="shared" si="58"/>
        <v>Nvt</v>
      </c>
      <c r="BQ82" s="43" t="str">
        <f t="shared" si="58"/>
        <v>Nvt</v>
      </c>
      <c r="BR82" s="43" t="str">
        <f t="shared" si="58"/>
        <v>Nvt</v>
      </c>
      <c r="BS82" s="43" t="str">
        <f t="shared" si="58"/>
        <v>Nvt</v>
      </c>
      <c r="BT82" s="43" t="str">
        <f t="shared" si="58"/>
        <v>Nvt</v>
      </c>
      <c r="BU82" s="43" t="str">
        <f t="shared" si="58"/>
        <v>Nvt</v>
      </c>
      <c r="BV82" s="43" t="str">
        <f t="shared" si="58"/>
        <v>Nvt</v>
      </c>
      <c r="BW82" s="43" t="str">
        <f t="shared" si="59"/>
        <v>Nvt</v>
      </c>
      <c r="BX82" s="43" t="str">
        <f t="shared" si="59"/>
        <v>Nvt</v>
      </c>
      <c r="BY82" s="43" t="str">
        <f t="shared" si="59"/>
        <v>Nvt</v>
      </c>
      <c r="BZ82" s="43" t="str">
        <f t="shared" si="59"/>
        <v>Nvt</v>
      </c>
      <c r="CA82" s="43" t="str">
        <f t="shared" si="59"/>
        <v>Nvt</v>
      </c>
      <c r="CB82" s="43" t="str">
        <f t="shared" si="59"/>
        <v>Nvt</v>
      </c>
      <c r="CC82" s="43" t="str">
        <f t="shared" si="59"/>
        <v>Nvt</v>
      </c>
      <c r="CD82" s="43" t="str">
        <f t="shared" si="59"/>
        <v>Nvt</v>
      </c>
      <c r="CE82" s="43" t="str">
        <f t="shared" si="59"/>
        <v>Nvt</v>
      </c>
      <c r="CF82" s="43" t="str">
        <f t="shared" si="59"/>
        <v>Nvt</v>
      </c>
      <c r="CG82" s="43" t="str">
        <f t="shared" si="60"/>
        <v>Ja</v>
      </c>
      <c r="CH82" s="43" t="str">
        <f t="shared" si="60"/>
        <v>Ja</v>
      </c>
      <c r="CI82" s="43" t="str">
        <f t="shared" si="60"/>
        <v>Ja</v>
      </c>
      <c r="CJ82" s="43" t="str">
        <f t="shared" si="60"/>
        <v>Optie</v>
      </c>
      <c r="CK82" s="43" t="str">
        <f t="shared" si="60"/>
        <v>Ja</v>
      </c>
      <c r="CL82" s="43" t="str">
        <f t="shared" si="60"/>
        <v>Ja</v>
      </c>
      <c r="CM82" s="43" t="str">
        <f t="shared" si="60"/>
        <v>Ja</v>
      </c>
      <c r="CN82" s="43" t="str">
        <f t="shared" si="60"/>
        <v>Ja</v>
      </c>
      <c r="CO82" s="43" t="str">
        <f t="shared" si="60"/>
        <v>Ja</v>
      </c>
      <c r="CP82" s="43" t="str">
        <f t="shared" si="60"/>
        <v>Optie</v>
      </c>
      <c r="CQ82" s="43" t="str">
        <f t="shared" si="61"/>
        <v>Ja</v>
      </c>
      <c r="CR82" s="43" t="str">
        <f t="shared" si="61"/>
        <v>Ja</v>
      </c>
      <c r="CS82" s="43" t="str">
        <f t="shared" si="61"/>
        <v>Ja</v>
      </c>
      <c r="CT82" s="43" t="str">
        <f t="shared" si="61"/>
        <v>Optie</v>
      </c>
      <c r="CU82" s="43" t="str">
        <f t="shared" si="61"/>
        <v>Nee</v>
      </c>
      <c r="CV82" s="43" t="str">
        <f t="shared" si="61"/>
        <v>Nvt</v>
      </c>
      <c r="CW82" s="43" t="str">
        <f t="shared" si="61"/>
        <v>Nvt</v>
      </c>
      <c r="CX82" s="43" t="str">
        <f t="shared" si="61"/>
        <v>Nvt</v>
      </c>
      <c r="CY82" s="43" t="str">
        <f t="shared" si="61"/>
        <v>Nvt</v>
      </c>
      <c r="CZ82" s="43" t="str">
        <f t="shared" si="61"/>
        <v>Ja</v>
      </c>
      <c r="DA82" s="43" t="str">
        <f t="shared" si="62"/>
        <v>Ja</v>
      </c>
      <c r="DB82" s="43" t="str">
        <f t="shared" si="62"/>
        <v>Ja</v>
      </c>
      <c r="DC82" s="43" t="str">
        <f t="shared" si="62"/>
        <v>Optie</v>
      </c>
      <c r="DD82" s="43" t="str">
        <f t="shared" si="62"/>
        <v>Ja</v>
      </c>
      <c r="DE82" s="43" t="str">
        <f t="shared" si="62"/>
        <v>Ja</v>
      </c>
      <c r="DF82" s="43" t="str">
        <f t="shared" si="62"/>
        <v>Ja</v>
      </c>
      <c r="DG82" s="43" t="str">
        <f t="shared" si="62"/>
        <v>Optie</v>
      </c>
      <c r="DH82" s="43" t="str">
        <f t="shared" si="62"/>
        <v>Ja</v>
      </c>
      <c r="DI82" s="43" t="str">
        <f t="shared" si="62"/>
        <v>Ja</v>
      </c>
      <c r="DJ82" s="43" t="str">
        <f t="shared" si="62"/>
        <v>Optie</v>
      </c>
      <c r="DK82" s="43" t="str">
        <f t="shared" si="63"/>
        <v>Ja</v>
      </c>
      <c r="DL82" s="43" t="str">
        <f t="shared" si="63"/>
        <v>Ja</v>
      </c>
      <c r="DM82" s="43" t="str">
        <f t="shared" si="63"/>
        <v>Ja</v>
      </c>
      <c r="DN82" s="43" t="str">
        <f t="shared" si="63"/>
        <v>Ja</v>
      </c>
      <c r="DO82" s="43" t="str">
        <f t="shared" si="63"/>
        <v>Ja</v>
      </c>
      <c r="DP82" s="43" t="str">
        <f t="shared" si="63"/>
        <v>Optie</v>
      </c>
      <c r="DQ82" s="43" t="str">
        <f t="shared" si="63"/>
        <v>Optie</v>
      </c>
      <c r="DR82" s="43" t="str">
        <f t="shared" si="63"/>
        <v>Optie</v>
      </c>
      <c r="DS82" s="43" t="str">
        <f t="shared" si="63"/>
        <v>Optie</v>
      </c>
      <c r="DT82" s="43" t="str">
        <f t="shared" si="63"/>
        <v>Nee</v>
      </c>
      <c r="DU82" s="43" t="str">
        <f t="shared" si="64"/>
        <v>Optie</v>
      </c>
      <c r="DV82" s="43" t="str">
        <f t="shared" si="64"/>
        <v>Ja</v>
      </c>
      <c r="DW82" s="43" t="str">
        <f t="shared" si="64"/>
        <v>Ja</v>
      </c>
      <c r="DX82" s="43" t="str">
        <f t="shared" si="64"/>
        <v>Ja</v>
      </c>
      <c r="DY82" s="43" t="str">
        <f t="shared" si="64"/>
        <v>Ja</v>
      </c>
      <c r="DZ82" s="43" t="str">
        <f t="shared" si="64"/>
        <v>Optie</v>
      </c>
      <c r="EA82" s="43" t="str">
        <f t="shared" si="64"/>
        <v>Ja</v>
      </c>
      <c r="EB82" s="43" t="str">
        <f t="shared" si="64"/>
        <v>Ja</v>
      </c>
      <c r="EC82" s="43" t="str">
        <f t="shared" si="64"/>
        <v>Ja</v>
      </c>
      <c r="ED82" s="43" t="str">
        <f t="shared" si="64"/>
        <v>Ja</v>
      </c>
      <c r="EE82" s="43" t="str">
        <f t="shared" si="64"/>
        <v>Ja</v>
      </c>
      <c r="EF82" s="43" t="str">
        <f t="shared" si="64"/>
        <v>Ja</v>
      </c>
      <c r="EG82" s="43" t="str">
        <f t="shared" si="64"/>
        <v>Ja</v>
      </c>
      <c r="EH82" s="43" t="str">
        <f t="shared" si="64"/>
        <v>Ja</v>
      </c>
      <c r="EI82" s="43" t="str">
        <f t="shared" si="64"/>
        <v>Nee</v>
      </c>
    </row>
    <row r="83" spans="1:139" x14ac:dyDescent="0.3">
      <c r="A83" s="45"/>
      <c r="B83" s="47" t="s">
        <v>573</v>
      </c>
      <c r="C83" s="47" t="s">
        <v>502</v>
      </c>
      <c r="D83" s="45" t="s">
        <v>329</v>
      </c>
      <c r="E83" s="45" t="s">
        <v>329</v>
      </c>
      <c r="F83" s="45" t="s">
        <v>433</v>
      </c>
      <c r="G83" s="43" t="s">
        <v>495</v>
      </c>
      <c r="H83" s="43" t="s">
        <v>497</v>
      </c>
      <c r="I83" s="119" t="s">
        <v>498</v>
      </c>
      <c r="J83" s="119" t="s">
        <v>829</v>
      </c>
      <c r="K83" s="119" t="s">
        <v>852</v>
      </c>
      <c r="L83" s="50">
        <v>9</v>
      </c>
      <c r="M83" s="119"/>
      <c r="N83" s="119"/>
      <c r="O83" s="119"/>
      <c r="P83" s="129" t="s">
        <v>507</v>
      </c>
      <c r="Q83" s="43" t="str">
        <f t="shared" si="53"/>
        <v>Ja</v>
      </c>
      <c r="R83" s="43" t="str">
        <f t="shared" si="53"/>
        <v>Ja</v>
      </c>
      <c r="S83" s="43" t="str">
        <f t="shared" si="53"/>
        <v>Optie</v>
      </c>
      <c r="T83" s="43" t="str">
        <f t="shared" si="53"/>
        <v>Ja</v>
      </c>
      <c r="U83" s="43" t="str">
        <f t="shared" si="53"/>
        <v>Ja</v>
      </c>
      <c r="V83" s="43" t="str">
        <f t="shared" si="53"/>
        <v>Ja</v>
      </c>
      <c r="W83" s="43" t="str">
        <f t="shared" si="53"/>
        <v>Nee</v>
      </c>
      <c r="X83" s="43" t="str">
        <f t="shared" si="53"/>
        <v>Ja</v>
      </c>
      <c r="Y83" s="43" t="str">
        <f t="shared" si="53"/>
        <v>Nee</v>
      </c>
      <c r="Z83" s="43" t="str">
        <f t="shared" si="53"/>
        <v>Nee</v>
      </c>
      <c r="AA83" s="43" t="str">
        <f t="shared" si="54"/>
        <v>Optie</v>
      </c>
      <c r="AB83" s="43" t="str">
        <f t="shared" si="54"/>
        <v>Nee</v>
      </c>
      <c r="AC83" s="43" t="str">
        <f t="shared" si="54"/>
        <v>Nvt</v>
      </c>
      <c r="AD83" s="43" t="str">
        <f t="shared" si="54"/>
        <v>Nvt</v>
      </c>
      <c r="AE83" s="43" t="str">
        <f t="shared" si="54"/>
        <v>Nvt</v>
      </c>
      <c r="AF83" s="43" t="str">
        <f t="shared" si="54"/>
        <v>Nvt</v>
      </c>
      <c r="AG83" s="43" t="str">
        <f t="shared" si="54"/>
        <v>Nvt</v>
      </c>
      <c r="AH83" s="43" t="str">
        <f t="shared" si="54"/>
        <v>Ja</v>
      </c>
      <c r="AI83" s="43" t="str">
        <f t="shared" si="54"/>
        <v>Ja</v>
      </c>
      <c r="AJ83" s="43" t="str">
        <f t="shared" si="54"/>
        <v>Nee</v>
      </c>
      <c r="AK83" s="43" t="str">
        <f t="shared" si="55"/>
        <v>Ja</v>
      </c>
      <c r="AL83" s="43" t="str">
        <f t="shared" si="55"/>
        <v>Ja</v>
      </c>
      <c r="AM83" s="43" t="str">
        <f t="shared" si="55"/>
        <v>Optie</v>
      </c>
      <c r="AN83" s="43" t="str">
        <f t="shared" si="55"/>
        <v>Ja</v>
      </c>
      <c r="AO83" s="43" t="str">
        <f t="shared" si="55"/>
        <v>Ja</v>
      </c>
      <c r="AP83" s="43" t="str">
        <f t="shared" si="55"/>
        <v>Nvt</v>
      </c>
      <c r="AQ83" s="43" t="str">
        <f t="shared" si="55"/>
        <v>Nvt</v>
      </c>
      <c r="AR83" s="129" t="s">
        <v>878</v>
      </c>
      <c r="AS83" s="43" t="str">
        <f t="shared" si="56"/>
        <v>Ja</v>
      </c>
      <c r="AT83" s="43" t="str">
        <f t="shared" si="56"/>
        <v>Ja</v>
      </c>
      <c r="AU83" s="43" t="str">
        <f t="shared" si="56"/>
        <v>Optie</v>
      </c>
      <c r="AV83" s="43" t="str">
        <f t="shared" si="56"/>
        <v>Ja</v>
      </c>
      <c r="AW83" s="43" t="str">
        <f t="shared" si="56"/>
        <v>Ja</v>
      </c>
      <c r="AX83" s="43" t="str">
        <f t="shared" si="56"/>
        <v>Ja</v>
      </c>
      <c r="AY83" s="43" t="str">
        <f t="shared" si="56"/>
        <v>Nee</v>
      </c>
      <c r="AZ83" s="43" t="str">
        <f t="shared" si="56"/>
        <v>Ja</v>
      </c>
      <c r="BA83" s="43" t="str">
        <f t="shared" si="56"/>
        <v>Nee</v>
      </c>
      <c r="BB83" s="43" t="str">
        <f t="shared" si="56"/>
        <v>Nee</v>
      </c>
      <c r="BC83" s="43" t="str">
        <f t="shared" si="57"/>
        <v>Ja</v>
      </c>
      <c r="BD83" s="43" t="str">
        <f t="shared" si="57"/>
        <v>Ja</v>
      </c>
      <c r="BE83" s="43" t="str">
        <f t="shared" si="57"/>
        <v>Ja</v>
      </c>
      <c r="BF83" s="43" t="str">
        <f t="shared" si="57"/>
        <v>Ja</v>
      </c>
      <c r="BG83" s="43" t="str">
        <f t="shared" si="57"/>
        <v>Ja</v>
      </c>
      <c r="BH83" s="43" t="str">
        <f t="shared" si="57"/>
        <v>Ja</v>
      </c>
      <c r="BI83" s="43" t="str">
        <f t="shared" si="57"/>
        <v>Ja</v>
      </c>
      <c r="BJ83" s="43" t="str">
        <f t="shared" si="57"/>
        <v>Optie</v>
      </c>
      <c r="BK83" s="43" t="str">
        <f t="shared" si="57"/>
        <v>Ja</v>
      </c>
      <c r="BL83" s="43" t="str">
        <f t="shared" si="57"/>
        <v>Ja</v>
      </c>
      <c r="BM83" s="43" t="str">
        <f t="shared" si="58"/>
        <v>Nee</v>
      </c>
      <c r="BN83" s="43" t="str">
        <f t="shared" si="58"/>
        <v>Ja</v>
      </c>
      <c r="BO83" s="43" t="str">
        <f t="shared" si="58"/>
        <v>Nee</v>
      </c>
      <c r="BP83" s="43" t="str">
        <f t="shared" si="58"/>
        <v>Nvt</v>
      </c>
      <c r="BQ83" s="43" t="str">
        <f t="shared" si="58"/>
        <v>Nvt</v>
      </c>
      <c r="BR83" s="43" t="str">
        <f t="shared" si="58"/>
        <v>Nvt</v>
      </c>
      <c r="BS83" s="43" t="str">
        <f t="shared" si="58"/>
        <v>Nvt</v>
      </c>
      <c r="BT83" s="43" t="str">
        <f t="shared" si="58"/>
        <v>Nvt</v>
      </c>
      <c r="BU83" s="43" t="str">
        <f t="shared" si="58"/>
        <v>Nvt</v>
      </c>
      <c r="BV83" s="43" t="str">
        <f t="shared" si="58"/>
        <v>Nvt</v>
      </c>
      <c r="BW83" s="43" t="str">
        <f t="shared" si="59"/>
        <v>Nvt</v>
      </c>
      <c r="BX83" s="43" t="str">
        <f t="shared" si="59"/>
        <v>Nvt</v>
      </c>
      <c r="BY83" s="43" t="str">
        <f t="shared" si="59"/>
        <v>Nvt</v>
      </c>
      <c r="BZ83" s="43" t="str">
        <f t="shared" si="59"/>
        <v>Nvt</v>
      </c>
      <c r="CA83" s="43" t="str">
        <f t="shared" si="59"/>
        <v>Nvt</v>
      </c>
      <c r="CB83" s="43" t="str">
        <f t="shared" si="59"/>
        <v>Nvt</v>
      </c>
      <c r="CC83" s="43" t="str">
        <f t="shared" si="59"/>
        <v>Nvt</v>
      </c>
      <c r="CD83" s="43" t="str">
        <f t="shared" si="59"/>
        <v>Nvt</v>
      </c>
      <c r="CE83" s="43" t="str">
        <f t="shared" si="59"/>
        <v>Nvt</v>
      </c>
      <c r="CF83" s="43" t="str">
        <f t="shared" si="59"/>
        <v>Nvt</v>
      </c>
      <c r="CG83" s="43" t="str">
        <f t="shared" si="60"/>
        <v>Ja</v>
      </c>
      <c r="CH83" s="43" t="str">
        <f t="shared" si="60"/>
        <v>Ja</v>
      </c>
      <c r="CI83" s="43" t="str">
        <f t="shared" si="60"/>
        <v>Ja</v>
      </c>
      <c r="CJ83" s="43" t="str">
        <f t="shared" si="60"/>
        <v>Optie</v>
      </c>
      <c r="CK83" s="43" t="str">
        <f t="shared" si="60"/>
        <v>Ja</v>
      </c>
      <c r="CL83" s="43" t="str">
        <f t="shared" si="60"/>
        <v>Ja</v>
      </c>
      <c r="CM83" s="43" t="str">
        <f t="shared" si="60"/>
        <v>Ja</v>
      </c>
      <c r="CN83" s="43" t="str">
        <f t="shared" si="60"/>
        <v>Ja</v>
      </c>
      <c r="CO83" s="43" t="str">
        <f t="shared" si="60"/>
        <v>Ja</v>
      </c>
      <c r="CP83" s="43" t="str">
        <f t="shared" si="60"/>
        <v>Optie</v>
      </c>
      <c r="CQ83" s="43" t="str">
        <f t="shared" si="61"/>
        <v>Ja</v>
      </c>
      <c r="CR83" s="43" t="str">
        <f t="shared" si="61"/>
        <v>Ja</v>
      </c>
      <c r="CS83" s="43" t="str">
        <f t="shared" si="61"/>
        <v>Ja</v>
      </c>
      <c r="CT83" s="43" t="str">
        <f t="shared" si="61"/>
        <v>Optie</v>
      </c>
      <c r="CU83" s="43" t="str">
        <f t="shared" si="61"/>
        <v>Nee</v>
      </c>
      <c r="CV83" s="43" t="str">
        <f t="shared" si="61"/>
        <v>Nvt</v>
      </c>
      <c r="CW83" s="43" t="str">
        <f t="shared" si="61"/>
        <v>Nvt</v>
      </c>
      <c r="CX83" s="43" t="str">
        <f t="shared" si="61"/>
        <v>Nvt</v>
      </c>
      <c r="CY83" s="43" t="str">
        <f t="shared" si="61"/>
        <v>Nvt</v>
      </c>
      <c r="CZ83" s="43" t="str">
        <f t="shared" si="61"/>
        <v>Ja</v>
      </c>
      <c r="DA83" s="43" t="str">
        <f t="shared" si="62"/>
        <v>Ja</v>
      </c>
      <c r="DB83" s="43" t="str">
        <f t="shared" si="62"/>
        <v>Ja</v>
      </c>
      <c r="DC83" s="43" t="str">
        <f t="shared" si="62"/>
        <v>Optie</v>
      </c>
      <c r="DD83" s="43" t="str">
        <f t="shared" si="62"/>
        <v>Ja</v>
      </c>
      <c r="DE83" s="43" t="str">
        <f t="shared" si="62"/>
        <v>Ja</v>
      </c>
      <c r="DF83" s="43" t="str">
        <f t="shared" si="62"/>
        <v>Ja</v>
      </c>
      <c r="DG83" s="43" t="str">
        <f t="shared" si="62"/>
        <v>Optie</v>
      </c>
      <c r="DH83" s="43" t="str">
        <f t="shared" si="62"/>
        <v>Ja</v>
      </c>
      <c r="DI83" s="43" t="str">
        <f t="shared" si="62"/>
        <v>Ja</v>
      </c>
      <c r="DJ83" s="43" t="str">
        <f t="shared" si="62"/>
        <v>Optie</v>
      </c>
      <c r="DK83" s="43" t="str">
        <f t="shared" si="63"/>
        <v>Ja</v>
      </c>
      <c r="DL83" s="43" t="str">
        <f t="shared" si="63"/>
        <v>Ja</v>
      </c>
      <c r="DM83" s="43" t="str">
        <f t="shared" si="63"/>
        <v>Ja</v>
      </c>
      <c r="DN83" s="43" t="str">
        <f t="shared" si="63"/>
        <v>Ja</v>
      </c>
      <c r="DO83" s="43" t="str">
        <f t="shared" si="63"/>
        <v>Ja</v>
      </c>
      <c r="DP83" s="43" t="str">
        <f t="shared" si="63"/>
        <v>Optie</v>
      </c>
      <c r="DQ83" s="43" t="str">
        <f t="shared" si="63"/>
        <v>Optie</v>
      </c>
      <c r="DR83" s="43" t="str">
        <f t="shared" si="63"/>
        <v>Optie</v>
      </c>
      <c r="DS83" s="43" t="str">
        <f t="shared" si="63"/>
        <v>Optie</v>
      </c>
      <c r="DT83" s="43" t="str">
        <f t="shared" si="63"/>
        <v>Nee</v>
      </c>
      <c r="DU83" s="43" t="str">
        <f t="shared" si="64"/>
        <v>Optie</v>
      </c>
      <c r="DV83" s="43" t="str">
        <f t="shared" si="64"/>
        <v>Ja</v>
      </c>
      <c r="DW83" s="43" t="str">
        <f t="shared" si="64"/>
        <v>Ja</v>
      </c>
      <c r="DX83" s="43" t="str">
        <f t="shared" si="64"/>
        <v>Ja</v>
      </c>
      <c r="DY83" s="43" t="str">
        <f t="shared" si="64"/>
        <v>Ja</v>
      </c>
      <c r="DZ83" s="43" t="str">
        <f t="shared" si="64"/>
        <v>Optie</v>
      </c>
      <c r="EA83" s="43" t="str">
        <f t="shared" si="64"/>
        <v>Ja</v>
      </c>
      <c r="EB83" s="43" t="str">
        <f t="shared" si="64"/>
        <v>Ja</v>
      </c>
      <c r="EC83" s="43" t="str">
        <f t="shared" si="64"/>
        <v>Ja</v>
      </c>
      <c r="ED83" s="43" t="str">
        <f t="shared" si="64"/>
        <v>Ja</v>
      </c>
      <c r="EE83" s="43" t="str">
        <f t="shared" si="64"/>
        <v>Ja</v>
      </c>
      <c r="EF83" s="43" t="str">
        <f t="shared" si="64"/>
        <v>Ja</v>
      </c>
      <c r="EG83" s="43" t="str">
        <f t="shared" si="64"/>
        <v>Ja</v>
      </c>
      <c r="EH83" s="43" t="str">
        <f t="shared" si="64"/>
        <v>Ja</v>
      </c>
      <c r="EI83" s="43" t="str">
        <f t="shared" si="64"/>
        <v>Nee</v>
      </c>
    </row>
    <row r="84" spans="1:139" x14ac:dyDescent="0.3">
      <c r="A84" s="45"/>
      <c r="B84" s="47" t="s">
        <v>573</v>
      </c>
      <c r="C84" s="47" t="s">
        <v>502</v>
      </c>
      <c r="D84" s="45" t="s">
        <v>329</v>
      </c>
      <c r="E84" s="45" t="s">
        <v>330</v>
      </c>
      <c r="F84" s="45" t="s">
        <v>433</v>
      </c>
      <c r="G84" s="43" t="s">
        <v>495</v>
      </c>
      <c r="H84" s="43" t="s">
        <v>497</v>
      </c>
      <c r="I84" s="119" t="s">
        <v>498</v>
      </c>
      <c r="J84" s="119" t="s">
        <v>831</v>
      </c>
      <c r="K84" s="119" t="s">
        <v>853</v>
      </c>
      <c r="L84" s="50">
        <v>17</v>
      </c>
      <c r="M84" s="119"/>
      <c r="N84" s="119"/>
      <c r="O84" s="119"/>
      <c r="P84" s="129" t="s">
        <v>507</v>
      </c>
      <c r="Q84" s="43" t="str">
        <f t="shared" ref="Q84:Z93" si="65">IF((VLOOKUP($F84,$O$11:$AQ$16,Q$10,FALSE))="Ja","Ja",IF((VLOOKUP($E84,$O$17:$AQ$23,Q$10,FALSE))="Ja","Ja",IF((VLOOKUP($F84,$O$11:$AQ$16,Q$10,FALSE))="Optie","Optie",IF((VLOOKUP($E84,$O$17:$AQ$23,Q$10,FALSE))="Optie","Optie",IF((VLOOKUP($F84,$O$11:$AQ$16,Q$10,FALSE))="Nee","Nee",IF((VLOOKUP($E84,$O$17:$AQ$23,Q$10,FALSE))= "Nee","Nee",IF((VLOOKUP($F84,$O$11:$AQ$16,Q$10,FALSE))="Nvt","Nvt",IF((VLOOKUP($E84,$O$17:$AQ$23,Q$10,FALSE))="Nvt","Nvt","Fout"))))))))</f>
        <v>Ja</v>
      </c>
      <c r="R84" s="43" t="str">
        <f t="shared" si="65"/>
        <v>Ja</v>
      </c>
      <c r="S84" s="43" t="str">
        <f t="shared" si="65"/>
        <v>Optie</v>
      </c>
      <c r="T84" s="43" t="str">
        <f t="shared" si="65"/>
        <v>Ja</v>
      </c>
      <c r="U84" s="43" t="str">
        <f t="shared" si="65"/>
        <v>Ja</v>
      </c>
      <c r="V84" s="43" t="str">
        <f t="shared" si="65"/>
        <v>Ja</v>
      </c>
      <c r="W84" s="43" t="str">
        <f t="shared" si="65"/>
        <v>Nee</v>
      </c>
      <c r="X84" s="43" t="str">
        <f t="shared" si="65"/>
        <v>Ja</v>
      </c>
      <c r="Y84" s="43" t="str">
        <f t="shared" si="65"/>
        <v>Nee</v>
      </c>
      <c r="Z84" s="43" t="str">
        <f t="shared" si="65"/>
        <v>Nee</v>
      </c>
      <c r="AA84" s="43" t="str">
        <f t="shared" ref="AA84:AJ93" si="66">IF((VLOOKUP($F84,$O$11:$AQ$16,AA$10,FALSE))="Ja","Ja",IF((VLOOKUP($E84,$O$17:$AQ$23,AA$10,FALSE))="Ja","Ja",IF((VLOOKUP($F84,$O$11:$AQ$16,AA$10,FALSE))="Optie","Optie",IF((VLOOKUP($E84,$O$17:$AQ$23,AA$10,FALSE))="Optie","Optie",IF((VLOOKUP($F84,$O$11:$AQ$16,AA$10,FALSE))="Nee","Nee",IF((VLOOKUP($E84,$O$17:$AQ$23,AA$10,FALSE))= "Nee","Nee",IF((VLOOKUP($F84,$O$11:$AQ$16,AA$10,FALSE))="Nvt","Nvt",IF((VLOOKUP($E84,$O$17:$AQ$23,AA$10,FALSE))="Nvt","Nvt","Fout"))))))))</f>
        <v>Optie</v>
      </c>
      <c r="AB84" s="43" t="str">
        <f t="shared" si="66"/>
        <v>Nee</v>
      </c>
      <c r="AC84" s="43" t="str">
        <f t="shared" si="66"/>
        <v>Nvt</v>
      </c>
      <c r="AD84" s="43" t="str">
        <f t="shared" si="66"/>
        <v>Nvt</v>
      </c>
      <c r="AE84" s="43" t="str">
        <f t="shared" si="66"/>
        <v>Nvt</v>
      </c>
      <c r="AF84" s="43" t="str">
        <f t="shared" si="66"/>
        <v>Nvt</v>
      </c>
      <c r="AG84" s="43" t="str">
        <f t="shared" si="66"/>
        <v>Nvt</v>
      </c>
      <c r="AH84" s="43" t="str">
        <f t="shared" si="66"/>
        <v>Ja</v>
      </c>
      <c r="AI84" s="43" t="str">
        <f t="shared" si="66"/>
        <v>Ja</v>
      </c>
      <c r="AJ84" s="43" t="str">
        <f t="shared" si="66"/>
        <v>Nee</v>
      </c>
      <c r="AK84" s="43" t="str">
        <f t="shared" ref="AK84:AQ93" si="67">IF((VLOOKUP($F84,$O$11:$AQ$16,AK$10,FALSE))="Ja","Ja",IF((VLOOKUP($E84,$O$17:$AQ$23,AK$10,FALSE))="Ja","Ja",IF((VLOOKUP($F84,$O$11:$AQ$16,AK$10,FALSE))="Optie","Optie",IF((VLOOKUP($E84,$O$17:$AQ$23,AK$10,FALSE))="Optie","Optie",IF((VLOOKUP($F84,$O$11:$AQ$16,AK$10,FALSE))="Nee","Nee",IF((VLOOKUP($E84,$O$17:$AQ$23,AK$10,FALSE))= "Nee","Nee",IF((VLOOKUP($F84,$O$11:$AQ$16,AK$10,FALSE))="Nvt","Nvt",IF((VLOOKUP($E84,$O$17:$AQ$23,AK$10,FALSE))="Nvt","Nvt","Fout"))))))))</f>
        <v>Ja</v>
      </c>
      <c r="AL84" s="43" t="str">
        <f t="shared" si="67"/>
        <v>Ja</v>
      </c>
      <c r="AM84" s="43" t="str">
        <f t="shared" si="67"/>
        <v>Optie</v>
      </c>
      <c r="AN84" s="43" t="str">
        <f t="shared" si="67"/>
        <v>Ja</v>
      </c>
      <c r="AO84" s="43" t="str">
        <f t="shared" si="67"/>
        <v>Ja</v>
      </c>
      <c r="AP84" s="43" t="str">
        <f t="shared" si="67"/>
        <v>Nvt</v>
      </c>
      <c r="AQ84" s="43" t="str">
        <f t="shared" si="67"/>
        <v>Nvt</v>
      </c>
      <c r="AR84" s="129" t="s">
        <v>878</v>
      </c>
      <c r="AS84" s="43" t="str">
        <f t="shared" ref="AS84:BB93" si="68">IF((VLOOKUP($D84,$O$24:$EI$33,AS$10,FALSE))="Ja","Ja",IF((VLOOKUP($E84,$O$17:$EI$23,AS$10,FALSE))="Ja","Ja",IF((VLOOKUP($D84,$O$24:$EI$33,AS$10,FALSE))="Optie","Optie",IF((VLOOKUP($E84,$O$17:$EI$23,AS$10,FALSE))="Optie","Optie",IF((VLOOKUP($D84,$O$24:$EI$33,AS$10,FALSE))="Nee","Nee",IF((VLOOKUP($E84,$O$17:$EI$23,AS$10,FALSE))= "Nee","Nee",IF((VLOOKUP($D84,$O$24:$EI$33,AS$10,FALSE))="Nvt","Nvt",IF((VLOOKUP($E84,$O$17:$EI$23,AS$10,FALSE))="Nvt","Nvt","Fout"))))))))</f>
        <v>Ja</v>
      </c>
      <c r="AT84" s="43" t="str">
        <f t="shared" si="68"/>
        <v>Ja</v>
      </c>
      <c r="AU84" s="43" t="str">
        <f t="shared" si="68"/>
        <v>Optie</v>
      </c>
      <c r="AV84" s="43" t="str">
        <f t="shared" si="68"/>
        <v>Ja</v>
      </c>
      <c r="AW84" s="43" t="str">
        <f t="shared" si="68"/>
        <v>Ja</v>
      </c>
      <c r="AX84" s="43" t="str">
        <f t="shared" si="68"/>
        <v>Ja</v>
      </c>
      <c r="AY84" s="43" t="str">
        <f t="shared" si="68"/>
        <v>Nee</v>
      </c>
      <c r="AZ84" s="43" t="str">
        <f t="shared" si="68"/>
        <v>Ja</v>
      </c>
      <c r="BA84" s="43" t="str">
        <f t="shared" si="68"/>
        <v>Nee</v>
      </c>
      <c r="BB84" s="43" t="str">
        <f t="shared" si="68"/>
        <v>Nee</v>
      </c>
      <c r="BC84" s="43" t="str">
        <f t="shared" ref="BC84:BL93" si="69">IF((VLOOKUP($D84,$O$24:$EI$33,BC$10,FALSE))="Ja","Ja",IF((VLOOKUP($E84,$O$17:$EI$23,BC$10,FALSE))="Ja","Ja",IF((VLOOKUP($D84,$O$24:$EI$33,BC$10,FALSE))="Optie","Optie",IF((VLOOKUP($E84,$O$17:$EI$23,BC$10,FALSE))="Optie","Optie",IF((VLOOKUP($D84,$O$24:$EI$33,BC$10,FALSE))="Nee","Nee",IF((VLOOKUP($E84,$O$17:$EI$23,BC$10,FALSE))= "Nee","Nee",IF((VLOOKUP($D84,$O$24:$EI$33,BC$10,FALSE))="Nvt","Nvt",IF((VLOOKUP($E84,$O$17:$EI$23,BC$10,FALSE))="Nvt","Nvt","Fout"))))))))</f>
        <v>Ja</v>
      </c>
      <c r="BD84" s="43" t="str">
        <f t="shared" si="69"/>
        <v>Ja</v>
      </c>
      <c r="BE84" s="43" t="str">
        <f t="shared" si="69"/>
        <v>Ja</v>
      </c>
      <c r="BF84" s="43" t="str">
        <f t="shared" si="69"/>
        <v>Ja</v>
      </c>
      <c r="BG84" s="43" t="str">
        <f t="shared" si="69"/>
        <v>Ja</v>
      </c>
      <c r="BH84" s="43" t="str">
        <f t="shared" si="69"/>
        <v>Ja</v>
      </c>
      <c r="BI84" s="43" t="str">
        <f t="shared" si="69"/>
        <v>Ja</v>
      </c>
      <c r="BJ84" s="43" t="str">
        <f t="shared" si="69"/>
        <v>Optie</v>
      </c>
      <c r="BK84" s="43" t="str">
        <f t="shared" si="69"/>
        <v>Ja</v>
      </c>
      <c r="BL84" s="43" t="str">
        <f t="shared" si="69"/>
        <v>Ja</v>
      </c>
      <c r="BM84" s="43" t="str">
        <f t="shared" ref="BM84:BV93" si="70">IF((VLOOKUP($D84,$O$24:$EI$33,BM$10,FALSE))="Ja","Ja",IF((VLOOKUP($E84,$O$17:$EI$23,BM$10,FALSE))="Ja","Ja",IF((VLOOKUP($D84,$O$24:$EI$33,BM$10,FALSE))="Optie","Optie",IF((VLOOKUP($E84,$O$17:$EI$23,BM$10,FALSE))="Optie","Optie",IF((VLOOKUP($D84,$O$24:$EI$33,BM$10,FALSE))="Nee","Nee",IF((VLOOKUP($E84,$O$17:$EI$23,BM$10,FALSE))= "Nee","Nee",IF((VLOOKUP($D84,$O$24:$EI$33,BM$10,FALSE))="Nvt","Nvt",IF((VLOOKUP($E84,$O$17:$EI$23,BM$10,FALSE))="Nvt","Nvt","Fout"))))))))</f>
        <v>Nee</v>
      </c>
      <c r="BN84" s="43" t="str">
        <f t="shared" si="70"/>
        <v>Ja</v>
      </c>
      <c r="BO84" s="43" t="str">
        <f t="shared" si="70"/>
        <v>Nee</v>
      </c>
      <c r="BP84" s="43" t="str">
        <f t="shared" si="70"/>
        <v>Nvt</v>
      </c>
      <c r="BQ84" s="43" t="str">
        <f t="shared" si="70"/>
        <v>Nvt</v>
      </c>
      <c r="BR84" s="43" t="str">
        <f t="shared" si="70"/>
        <v>Nvt</v>
      </c>
      <c r="BS84" s="43" t="str">
        <f t="shared" si="70"/>
        <v>Nvt</v>
      </c>
      <c r="BT84" s="43" t="str">
        <f t="shared" si="70"/>
        <v>Nvt</v>
      </c>
      <c r="BU84" s="43" t="str">
        <f t="shared" si="70"/>
        <v>Nvt</v>
      </c>
      <c r="BV84" s="43" t="str">
        <f t="shared" si="70"/>
        <v>Nvt</v>
      </c>
      <c r="BW84" s="43" t="str">
        <f t="shared" ref="BW84:CF93" si="71">IF((VLOOKUP($D84,$O$24:$EI$33,BW$10,FALSE))="Ja","Ja",IF((VLOOKUP($E84,$O$17:$EI$23,BW$10,FALSE))="Ja","Ja",IF((VLOOKUP($D84,$O$24:$EI$33,BW$10,FALSE))="Optie","Optie",IF((VLOOKUP($E84,$O$17:$EI$23,BW$10,FALSE))="Optie","Optie",IF((VLOOKUP($D84,$O$24:$EI$33,BW$10,FALSE))="Nee","Nee",IF((VLOOKUP($E84,$O$17:$EI$23,BW$10,FALSE))= "Nee","Nee",IF((VLOOKUP($D84,$O$24:$EI$33,BW$10,FALSE))="Nvt","Nvt",IF((VLOOKUP($E84,$O$17:$EI$23,BW$10,FALSE))="Nvt","Nvt","Fout"))))))))</f>
        <v>Nvt</v>
      </c>
      <c r="BX84" s="43" t="str">
        <f t="shared" si="71"/>
        <v>Nvt</v>
      </c>
      <c r="BY84" s="43" t="str">
        <f t="shared" si="71"/>
        <v>Nvt</v>
      </c>
      <c r="BZ84" s="43" t="str">
        <f t="shared" si="71"/>
        <v>Nvt</v>
      </c>
      <c r="CA84" s="43" t="str">
        <f t="shared" si="71"/>
        <v>Nvt</v>
      </c>
      <c r="CB84" s="43" t="str">
        <f t="shared" si="71"/>
        <v>Nvt</v>
      </c>
      <c r="CC84" s="43" t="str">
        <f t="shared" si="71"/>
        <v>Nvt</v>
      </c>
      <c r="CD84" s="43" t="str">
        <f t="shared" si="71"/>
        <v>Nvt</v>
      </c>
      <c r="CE84" s="43" t="str">
        <f t="shared" si="71"/>
        <v>Nvt</v>
      </c>
      <c r="CF84" s="43" t="str">
        <f t="shared" si="71"/>
        <v>Nvt</v>
      </c>
      <c r="CG84" s="43" t="str">
        <f t="shared" ref="CG84:CP93" si="72">IF((VLOOKUP($D84,$O$24:$EI$33,CG$10,FALSE))="Ja","Ja",IF((VLOOKUP($E84,$O$17:$EI$23,CG$10,FALSE))="Ja","Ja",IF((VLOOKUP($D84,$O$24:$EI$33,CG$10,FALSE))="Optie","Optie",IF((VLOOKUP($E84,$O$17:$EI$23,CG$10,FALSE))="Optie","Optie",IF((VLOOKUP($D84,$O$24:$EI$33,CG$10,FALSE))="Nee","Nee",IF((VLOOKUP($E84,$O$17:$EI$23,CG$10,FALSE))= "Nee","Nee",IF((VLOOKUP($D84,$O$24:$EI$33,CG$10,FALSE))="Nvt","Nvt",IF((VLOOKUP($E84,$O$17:$EI$23,CG$10,FALSE))="Nvt","Nvt","Fout"))))))))</f>
        <v>Ja</v>
      </c>
      <c r="CH84" s="43" t="str">
        <f t="shared" si="72"/>
        <v>Ja</v>
      </c>
      <c r="CI84" s="43" t="str">
        <f t="shared" si="72"/>
        <v>Ja</v>
      </c>
      <c r="CJ84" s="43" t="str">
        <f t="shared" si="72"/>
        <v>Optie</v>
      </c>
      <c r="CK84" s="43" t="str">
        <f t="shared" si="72"/>
        <v>Ja</v>
      </c>
      <c r="CL84" s="43" t="str">
        <f t="shared" si="72"/>
        <v>Ja</v>
      </c>
      <c r="CM84" s="43" t="str">
        <f t="shared" si="72"/>
        <v>Ja</v>
      </c>
      <c r="CN84" s="43" t="str">
        <f t="shared" si="72"/>
        <v>Ja</v>
      </c>
      <c r="CO84" s="43" t="str">
        <f t="shared" si="72"/>
        <v>Ja</v>
      </c>
      <c r="CP84" s="43" t="str">
        <f t="shared" si="72"/>
        <v>Optie</v>
      </c>
      <c r="CQ84" s="43" t="str">
        <f t="shared" ref="CQ84:CZ93" si="73">IF((VLOOKUP($D84,$O$24:$EI$33,CQ$10,FALSE))="Ja","Ja",IF((VLOOKUP($E84,$O$17:$EI$23,CQ$10,FALSE))="Ja","Ja",IF((VLOOKUP($D84,$O$24:$EI$33,CQ$10,FALSE))="Optie","Optie",IF((VLOOKUP($E84,$O$17:$EI$23,CQ$10,FALSE))="Optie","Optie",IF((VLOOKUP($D84,$O$24:$EI$33,CQ$10,FALSE))="Nee","Nee",IF((VLOOKUP($E84,$O$17:$EI$23,CQ$10,FALSE))= "Nee","Nee",IF((VLOOKUP($D84,$O$24:$EI$33,CQ$10,FALSE))="Nvt","Nvt",IF((VLOOKUP($E84,$O$17:$EI$23,CQ$10,FALSE))="Nvt","Nvt","Fout"))))))))</f>
        <v>Ja</v>
      </c>
      <c r="CR84" s="43" t="str">
        <f t="shared" si="73"/>
        <v>Ja</v>
      </c>
      <c r="CS84" s="43" t="str">
        <f t="shared" si="73"/>
        <v>Ja</v>
      </c>
      <c r="CT84" s="43" t="str">
        <f t="shared" si="73"/>
        <v>Optie</v>
      </c>
      <c r="CU84" s="43" t="str">
        <f t="shared" si="73"/>
        <v>Nee</v>
      </c>
      <c r="CV84" s="43" t="str">
        <f t="shared" si="73"/>
        <v>Nvt</v>
      </c>
      <c r="CW84" s="43" t="str">
        <f t="shared" si="73"/>
        <v>Nvt</v>
      </c>
      <c r="CX84" s="43" t="str">
        <f t="shared" si="73"/>
        <v>Nvt</v>
      </c>
      <c r="CY84" s="43" t="str">
        <f t="shared" si="73"/>
        <v>Nvt</v>
      </c>
      <c r="CZ84" s="43" t="str">
        <f t="shared" si="73"/>
        <v>Ja</v>
      </c>
      <c r="DA84" s="43" t="str">
        <f t="shared" ref="DA84:DJ93" si="74">IF((VLOOKUP($D84,$O$24:$EI$33,DA$10,FALSE))="Ja","Ja",IF((VLOOKUP($E84,$O$17:$EI$23,DA$10,FALSE))="Ja","Ja",IF((VLOOKUP($D84,$O$24:$EI$33,DA$10,FALSE))="Optie","Optie",IF((VLOOKUP($E84,$O$17:$EI$23,DA$10,FALSE))="Optie","Optie",IF((VLOOKUP($D84,$O$24:$EI$33,DA$10,FALSE))="Nee","Nee",IF((VLOOKUP($E84,$O$17:$EI$23,DA$10,FALSE))= "Nee","Nee",IF((VLOOKUP($D84,$O$24:$EI$33,DA$10,FALSE))="Nvt","Nvt",IF((VLOOKUP($E84,$O$17:$EI$23,DA$10,FALSE))="Nvt","Nvt","Fout"))))))))</f>
        <v>Ja</v>
      </c>
      <c r="DB84" s="43" t="str">
        <f t="shared" si="74"/>
        <v>Ja</v>
      </c>
      <c r="DC84" s="43" t="str">
        <f t="shared" si="74"/>
        <v>Optie</v>
      </c>
      <c r="DD84" s="43" t="str">
        <f t="shared" si="74"/>
        <v>Ja</v>
      </c>
      <c r="DE84" s="43" t="str">
        <f t="shared" si="74"/>
        <v>Ja</v>
      </c>
      <c r="DF84" s="43" t="str">
        <f t="shared" si="74"/>
        <v>Ja</v>
      </c>
      <c r="DG84" s="43" t="str">
        <f t="shared" si="74"/>
        <v>Optie</v>
      </c>
      <c r="DH84" s="43" t="str">
        <f t="shared" si="74"/>
        <v>Ja</v>
      </c>
      <c r="DI84" s="43" t="str">
        <f t="shared" si="74"/>
        <v>Ja</v>
      </c>
      <c r="DJ84" s="43" t="str">
        <f t="shared" si="74"/>
        <v>Optie</v>
      </c>
      <c r="DK84" s="43" t="str">
        <f t="shared" ref="DK84:DT93" si="75">IF((VLOOKUP($D84,$O$24:$EI$33,DK$10,FALSE))="Ja","Ja",IF((VLOOKUP($E84,$O$17:$EI$23,DK$10,FALSE))="Ja","Ja",IF((VLOOKUP($D84,$O$24:$EI$33,DK$10,FALSE))="Optie","Optie",IF((VLOOKUP($E84,$O$17:$EI$23,DK$10,FALSE))="Optie","Optie",IF((VLOOKUP($D84,$O$24:$EI$33,DK$10,FALSE))="Nee","Nee",IF((VLOOKUP($E84,$O$17:$EI$23,DK$10,FALSE))= "Nee","Nee",IF((VLOOKUP($D84,$O$24:$EI$33,DK$10,FALSE))="Nvt","Nvt",IF((VLOOKUP($E84,$O$17:$EI$23,DK$10,FALSE))="Nvt","Nvt","Fout"))))))))</f>
        <v>Ja</v>
      </c>
      <c r="DL84" s="43" t="str">
        <f t="shared" si="75"/>
        <v>Ja</v>
      </c>
      <c r="DM84" s="43" t="str">
        <f t="shared" si="75"/>
        <v>Ja</v>
      </c>
      <c r="DN84" s="43" t="str">
        <f t="shared" si="75"/>
        <v>Ja</v>
      </c>
      <c r="DO84" s="43" t="str">
        <f t="shared" si="75"/>
        <v>Ja</v>
      </c>
      <c r="DP84" s="43" t="str">
        <f t="shared" si="75"/>
        <v>Optie</v>
      </c>
      <c r="DQ84" s="43" t="str">
        <f t="shared" si="75"/>
        <v>Optie</v>
      </c>
      <c r="DR84" s="43" t="str">
        <f t="shared" si="75"/>
        <v>Optie</v>
      </c>
      <c r="DS84" s="43" t="str">
        <f t="shared" si="75"/>
        <v>Optie</v>
      </c>
      <c r="DT84" s="43" t="str">
        <f t="shared" si="75"/>
        <v>Nee</v>
      </c>
      <c r="DU84" s="43" t="str">
        <f t="shared" ref="DU84:EI93" si="76">IF((VLOOKUP($D84,$O$24:$EI$33,DU$10,FALSE))="Ja","Ja",IF((VLOOKUP($E84,$O$17:$EI$23,DU$10,FALSE))="Ja","Ja",IF((VLOOKUP($D84,$O$24:$EI$33,DU$10,FALSE))="Optie","Optie",IF((VLOOKUP($E84,$O$17:$EI$23,DU$10,FALSE))="Optie","Optie",IF((VLOOKUP($D84,$O$24:$EI$33,DU$10,FALSE))="Nee","Nee",IF((VLOOKUP($E84,$O$17:$EI$23,DU$10,FALSE))= "Nee","Nee",IF((VLOOKUP($D84,$O$24:$EI$33,DU$10,FALSE))="Nvt","Nvt",IF((VLOOKUP($E84,$O$17:$EI$23,DU$10,FALSE))="Nvt","Nvt","Fout"))))))))</f>
        <v>Optie</v>
      </c>
      <c r="DV84" s="43" t="str">
        <f t="shared" si="76"/>
        <v>Ja</v>
      </c>
      <c r="DW84" s="43" t="str">
        <f t="shared" si="76"/>
        <v>Ja</v>
      </c>
      <c r="DX84" s="43" t="str">
        <f t="shared" si="76"/>
        <v>Ja</v>
      </c>
      <c r="DY84" s="43" t="str">
        <f t="shared" si="76"/>
        <v>Ja</v>
      </c>
      <c r="DZ84" s="43" t="str">
        <f t="shared" si="76"/>
        <v>Optie</v>
      </c>
      <c r="EA84" s="43" t="str">
        <f t="shared" si="76"/>
        <v>Ja</v>
      </c>
      <c r="EB84" s="43" t="str">
        <f t="shared" si="76"/>
        <v>Ja</v>
      </c>
      <c r="EC84" s="43" t="str">
        <f t="shared" si="76"/>
        <v>Ja</v>
      </c>
      <c r="ED84" s="43" t="str">
        <f t="shared" si="76"/>
        <v>Ja</v>
      </c>
      <c r="EE84" s="43" t="str">
        <f t="shared" si="76"/>
        <v>Ja</v>
      </c>
      <c r="EF84" s="43" t="str">
        <f t="shared" si="76"/>
        <v>Ja</v>
      </c>
      <c r="EG84" s="43" t="str">
        <f t="shared" si="76"/>
        <v>Ja</v>
      </c>
      <c r="EH84" s="43" t="str">
        <f t="shared" si="76"/>
        <v>Ja</v>
      </c>
      <c r="EI84" s="43" t="str">
        <f t="shared" si="76"/>
        <v>Nee</v>
      </c>
    </row>
    <row r="85" spans="1:139" x14ac:dyDescent="0.3">
      <c r="A85" s="45"/>
      <c r="B85" s="47" t="s">
        <v>573</v>
      </c>
      <c r="C85" s="47" t="s">
        <v>502</v>
      </c>
      <c r="D85" s="45" t="s">
        <v>329</v>
      </c>
      <c r="E85" s="45" t="s">
        <v>337</v>
      </c>
      <c r="F85" s="45" t="s">
        <v>433</v>
      </c>
      <c r="G85" s="43" t="s">
        <v>495</v>
      </c>
      <c r="H85" s="43" t="s">
        <v>497</v>
      </c>
      <c r="I85" s="119" t="s">
        <v>498</v>
      </c>
      <c r="J85" s="119" t="s">
        <v>833</v>
      </c>
      <c r="K85" s="119" t="s">
        <v>854</v>
      </c>
      <c r="L85" s="50">
        <v>25</v>
      </c>
      <c r="M85" s="119"/>
      <c r="N85" s="119"/>
      <c r="O85" s="119"/>
      <c r="P85" s="129" t="s">
        <v>507</v>
      </c>
      <c r="Q85" s="43" t="str">
        <f t="shared" si="65"/>
        <v>Ja</v>
      </c>
      <c r="R85" s="43" t="str">
        <f t="shared" si="65"/>
        <v>Ja</v>
      </c>
      <c r="S85" s="43" t="str">
        <f t="shared" si="65"/>
        <v>Optie</v>
      </c>
      <c r="T85" s="43" t="str">
        <f t="shared" si="65"/>
        <v>Ja</v>
      </c>
      <c r="U85" s="43" t="str">
        <f t="shared" si="65"/>
        <v>Ja</v>
      </c>
      <c r="V85" s="43" t="str">
        <f t="shared" si="65"/>
        <v>Ja</v>
      </c>
      <c r="W85" s="43" t="str">
        <f t="shared" si="65"/>
        <v>Nee</v>
      </c>
      <c r="X85" s="43" t="str">
        <f t="shared" si="65"/>
        <v>Ja</v>
      </c>
      <c r="Y85" s="43" t="str">
        <f t="shared" si="65"/>
        <v>Nee</v>
      </c>
      <c r="Z85" s="43" t="str">
        <f t="shared" si="65"/>
        <v>Nee</v>
      </c>
      <c r="AA85" s="43" t="str">
        <f t="shared" si="66"/>
        <v>Optie</v>
      </c>
      <c r="AB85" s="43" t="str">
        <f t="shared" si="66"/>
        <v>Nee</v>
      </c>
      <c r="AC85" s="43" t="str">
        <f t="shared" si="66"/>
        <v>Nvt</v>
      </c>
      <c r="AD85" s="43" t="str">
        <f t="shared" si="66"/>
        <v>Nvt</v>
      </c>
      <c r="AE85" s="43" t="str">
        <f t="shared" si="66"/>
        <v>Nvt</v>
      </c>
      <c r="AF85" s="43" t="str">
        <f t="shared" si="66"/>
        <v>Nvt</v>
      </c>
      <c r="AG85" s="43" t="str">
        <f t="shared" si="66"/>
        <v>Nvt</v>
      </c>
      <c r="AH85" s="43" t="str">
        <f t="shared" si="66"/>
        <v>Ja</v>
      </c>
      <c r="AI85" s="43" t="str">
        <f t="shared" si="66"/>
        <v>Ja</v>
      </c>
      <c r="AJ85" s="43" t="str">
        <f t="shared" si="66"/>
        <v>Nee</v>
      </c>
      <c r="AK85" s="43" t="str">
        <f t="shared" si="67"/>
        <v>Ja</v>
      </c>
      <c r="AL85" s="43" t="str">
        <f t="shared" si="67"/>
        <v>Ja</v>
      </c>
      <c r="AM85" s="43" t="str">
        <f t="shared" si="67"/>
        <v>Optie</v>
      </c>
      <c r="AN85" s="43" t="str">
        <f t="shared" si="67"/>
        <v>Ja</v>
      </c>
      <c r="AO85" s="43" t="str">
        <f t="shared" si="67"/>
        <v>Ja</v>
      </c>
      <c r="AP85" s="43" t="str">
        <f t="shared" si="67"/>
        <v>Nvt</v>
      </c>
      <c r="AQ85" s="43" t="str">
        <f t="shared" si="67"/>
        <v>Nvt</v>
      </c>
      <c r="AR85" s="129" t="s">
        <v>878</v>
      </c>
      <c r="AS85" s="43" t="str">
        <f t="shared" si="68"/>
        <v>Ja</v>
      </c>
      <c r="AT85" s="43" t="str">
        <f t="shared" si="68"/>
        <v>Ja</v>
      </c>
      <c r="AU85" s="43" t="str">
        <f t="shared" si="68"/>
        <v>Optie</v>
      </c>
      <c r="AV85" s="43" t="str">
        <f t="shared" si="68"/>
        <v>Ja</v>
      </c>
      <c r="AW85" s="43" t="str">
        <f t="shared" si="68"/>
        <v>Ja</v>
      </c>
      <c r="AX85" s="43" t="str">
        <f t="shared" si="68"/>
        <v>Ja</v>
      </c>
      <c r="AY85" s="43" t="str">
        <f t="shared" si="68"/>
        <v>Nee</v>
      </c>
      <c r="AZ85" s="43" t="str">
        <f t="shared" si="68"/>
        <v>Ja</v>
      </c>
      <c r="BA85" s="43" t="str">
        <f t="shared" si="68"/>
        <v>Nee</v>
      </c>
      <c r="BB85" s="43" t="str">
        <f t="shared" si="68"/>
        <v>Nee</v>
      </c>
      <c r="BC85" s="43" t="str">
        <f t="shared" si="69"/>
        <v>Ja</v>
      </c>
      <c r="BD85" s="43" t="str">
        <f t="shared" si="69"/>
        <v>Ja</v>
      </c>
      <c r="BE85" s="43" t="str">
        <f t="shared" si="69"/>
        <v>Ja</v>
      </c>
      <c r="BF85" s="43" t="str">
        <f t="shared" si="69"/>
        <v>Ja</v>
      </c>
      <c r="BG85" s="43" t="str">
        <f t="shared" si="69"/>
        <v>Ja</v>
      </c>
      <c r="BH85" s="43" t="str">
        <f t="shared" si="69"/>
        <v>Ja</v>
      </c>
      <c r="BI85" s="43" t="str">
        <f t="shared" si="69"/>
        <v>Ja</v>
      </c>
      <c r="BJ85" s="43" t="str">
        <f t="shared" si="69"/>
        <v>Optie</v>
      </c>
      <c r="BK85" s="43" t="str">
        <f t="shared" si="69"/>
        <v>Ja</v>
      </c>
      <c r="BL85" s="43" t="str">
        <f t="shared" si="69"/>
        <v>Ja</v>
      </c>
      <c r="BM85" s="43" t="str">
        <f t="shared" si="70"/>
        <v>Nee</v>
      </c>
      <c r="BN85" s="43" t="str">
        <f t="shared" si="70"/>
        <v>Ja</v>
      </c>
      <c r="BO85" s="43" t="str">
        <f t="shared" si="70"/>
        <v>Nee</v>
      </c>
      <c r="BP85" s="43" t="str">
        <f t="shared" si="70"/>
        <v>Nvt</v>
      </c>
      <c r="BQ85" s="43" t="str">
        <f t="shared" si="70"/>
        <v>Nvt</v>
      </c>
      <c r="BR85" s="43" t="str">
        <f t="shared" si="70"/>
        <v>Nvt</v>
      </c>
      <c r="BS85" s="43" t="str">
        <f t="shared" si="70"/>
        <v>Nvt</v>
      </c>
      <c r="BT85" s="43" t="str">
        <f t="shared" si="70"/>
        <v>Nvt</v>
      </c>
      <c r="BU85" s="43" t="str">
        <f t="shared" si="70"/>
        <v>Nvt</v>
      </c>
      <c r="BV85" s="43" t="str">
        <f t="shared" si="70"/>
        <v>Nvt</v>
      </c>
      <c r="BW85" s="43" t="str">
        <f t="shared" si="71"/>
        <v>Nvt</v>
      </c>
      <c r="BX85" s="43" t="str">
        <f t="shared" si="71"/>
        <v>Nvt</v>
      </c>
      <c r="BY85" s="43" t="str">
        <f t="shared" si="71"/>
        <v>Nvt</v>
      </c>
      <c r="BZ85" s="43" t="str">
        <f t="shared" si="71"/>
        <v>Nvt</v>
      </c>
      <c r="CA85" s="43" t="str">
        <f t="shared" si="71"/>
        <v>Nvt</v>
      </c>
      <c r="CB85" s="43" t="str">
        <f t="shared" si="71"/>
        <v>Nvt</v>
      </c>
      <c r="CC85" s="43" t="str">
        <f t="shared" si="71"/>
        <v>Nvt</v>
      </c>
      <c r="CD85" s="43" t="str">
        <f t="shared" si="71"/>
        <v>Nvt</v>
      </c>
      <c r="CE85" s="43" t="str">
        <f t="shared" si="71"/>
        <v>Nvt</v>
      </c>
      <c r="CF85" s="43" t="str">
        <f t="shared" si="71"/>
        <v>Nvt</v>
      </c>
      <c r="CG85" s="43" t="str">
        <f t="shared" si="72"/>
        <v>Ja</v>
      </c>
      <c r="CH85" s="43" t="str">
        <f t="shared" si="72"/>
        <v>Ja</v>
      </c>
      <c r="CI85" s="43" t="str">
        <f t="shared" si="72"/>
        <v>Ja</v>
      </c>
      <c r="CJ85" s="43" t="str">
        <f t="shared" si="72"/>
        <v>Optie</v>
      </c>
      <c r="CK85" s="43" t="str">
        <f t="shared" si="72"/>
        <v>Ja</v>
      </c>
      <c r="CL85" s="43" t="str">
        <f t="shared" si="72"/>
        <v>Ja</v>
      </c>
      <c r="CM85" s="43" t="str">
        <f t="shared" si="72"/>
        <v>Ja</v>
      </c>
      <c r="CN85" s="43" t="str">
        <f t="shared" si="72"/>
        <v>Ja</v>
      </c>
      <c r="CO85" s="43" t="str">
        <f t="shared" si="72"/>
        <v>Ja</v>
      </c>
      <c r="CP85" s="43" t="str">
        <f t="shared" si="72"/>
        <v>Optie</v>
      </c>
      <c r="CQ85" s="43" t="str">
        <f t="shared" si="73"/>
        <v>Ja</v>
      </c>
      <c r="CR85" s="43" t="str">
        <f t="shared" si="73"/>
        <v>Ja</v>
      </c>
      <c r="CS85" s="43" t="str">
        <f t="shared" si="73"/>
        <v>Ja</v>
      </c>
      <c r="CT85" s="43" t="str">
        <f t="shared" si="73"/>
        <v>Optie</v>
      </c>
      <c r="CU85" s="43" t="str">
        <f t="shared" si="73"/>
        <v>Nee</v>
      </c>
      <c r="CV85" s="43" t="str">
        <f t="shared" si="73"/>
        <v>Nvt</v>
      </c>
      <c r="CW85" s="43" t="str">
        <f t="shared" si="73"/>
        <v>Nvt</v>
      </c>
      <c r="CX85" s="43" t="str">
        <f t="shared" si="73"/>
        <v>Nvt</v>
      </c>
      <c r="CY85" s="43" t="str">
        <f t="shared" si="73"/>
        <v>Nvt</v>
      </c>
      <c r="CZ85" s="43" t="str">
        <f t="shared" si="73"/>
        <v>Ja</v>
      </c>
      <c r="DA85" s="43" t="str">
        <f t="shared" si="74"/>
        <v>Ja</v>
      </c>
      <c r="DB85" s="43" t="str">
        <f t="shared" si="74"/>
        <v>Ja</v>
      </c>
      <c r="DC85" s="43" t="str">
        <f t="shared" si="74"/>
        <v>Optie</v>
      </c>
      <c r="DD85" s="43" t="str">
        <f t="shared" si="74"/>
        <v>Ja</v>
      </c>
      <c r="DE85" s="43" t="str">
        <f t="shared" si="74"/>
        <v>Ja</v>
      </c>
      <c r="DF85" s="43" t="str">
        <f t="shared" si="74"/>
        <v>Ja</v>
      </c>
      <c r="DG85" s="43" t="str">
        <f t="shared" si="74"/>
        <v>Optie</v>
      </c>
      <c r="DH85" s="43" t="str">
        <f t="shared" si="74"/>
        <v>Ja</v>
      </c>
      <c r="DI85" s="43" t="str">
        <f t="shared" si="74"/>
        <v>Ja</v>
      </c>
      <c r="DJ85" s="43" t="str">
        <f t="shared" si="74"/>
        <v>Optie</v>
      </c>
      <c r="DK85" s="43" t="str">
        <f t="shared" si="75"/>
        <v>Ja</v>
      </c>
      <c r="DL85" s="43" t="str">
        <f t="shared" si="75"/>
        <v>Ja</v>
      </c>
      <c r="DM85" s="43" t="str">
        <f t="shared" si="75"/>
        <v>Ja</v>
      </c>
      <c r="DN85" s="43" t="str">
        <f t="shared" si="75"/>
        <v>Ja</v>
      </c>
      <c r="DO85" s="43" t="str">
        <f t="shared" si="75"/>
        <v>Ja</v>
      </c>
      <c r="DP85" s="43" t="str">
        <f t="shared" si="75"/>
        <v>Optie</v>
      </c>
      <c r="DQ85" s="43" t="str">
        <f t="shared" si="75"/>
        <v>Optie</v>
      </c>
      <c r="DR85" s="43" t="str">
        <f t="shared" si="75"/>
        <v>Optie</v>
      </c>
      <c r="DS85" s="43" t="str">
        <f t="shared" si="75"/>
        <v>Optie</v>
      </c>
      <c r="DT85" s="43" t="str">
        <f t="shared" si="75"/>
        <v>Nee</v>
      </c>
      <c r="DU85" s="43" t="str">
        <f t="shared" si="76"/>
        <v>Optie</v>
      </c>
      <c r="DV85" s="43" t="str">
        <f t="shared" si="76"/>
        <v>Ja</v>
      </c>
      <c r="DW85" s="43" t="str">
        <f t="shared" si="76"/>
        <v>Ja</v>
      </c>
      <c r="DX85" s="43" t="str">
        <f t="shared" si="76"/>
        <v>Ja</v>
      </c>
      <c r="DY85" s="43" t="str">
        <f t="shared" si="76"/>
        <v>Ja</v>
      </c>
      <c r="DZ85" s="43" t="str">
        <f t="shared" si="76"/>
        <v>Optie</v>
      </c>
      <c r="EA85" s="43" t="str">
        <f t="shared" si="76"/>
        <v>Ja</v>
      </c>
      <c r="EB85" s="43" t="str">
        <f t="shared" si="76"/>
        <v>Ja</v>
      </c>
      <c r="EC85" s="43" t="str">
        <f t="shared" si="76"/>
        <v>Ja</v>
      </c>
      <c r="ED85" s="43" t="str">
        <f t="shared" si="76"/>
        <v>Ja</v>
      </c>
      <c r="EE85" s="43" t="str">
        <f t="shared" si="76"/>
        <v>Ja</v>
      </c>
      <c r="EF85" s="43" t="str">
        <f t="shared" si="76"/>
        <v>Ja</v>
      </c>
      <c r="EG85" s="43" t="str">
        <f t="shared" si="76"/>
        <v>Ja</v>
      </c>
      <c r="EH85" s="43" t="str">
        <f t="shared" si="76"/>
        <v>Ja</v>
      </c>
      <c r="EI85" s="43" t="str">
        <f t="shared" si="76"/>
        <v>Nee</v>
      </c>
    </row>
    <row r="86" spans="1:139" x14ac:dyDescent="0.3">
      <c r="A86" s="43"/>
      <c r="B86" s="47" t="s">
        <v>519</v>
      </c>
      <c r="C86" s="47" t="s">
        <v>502</v>
      </c>
      <c r="D86" s="43" t="s">
        <v>337</v>
      </c>
      <c r="E86" s="45" t="s">
        <v>330</v>
      </c>
      <c r="F86" s="43" t="s">
        <v>433</v>
      </c>
      <c r="G86" s="43" t="s">
        <v>495</v>
      </c>
      <c r="H86" s="43" t="s">
        <v>497</v>
      </c>
      <c r="I86" s="119" t="s">
        <v>337</v>
      </c>
      <c r="J86" s="119" t="s">
        <v>831</v>
      </c>
      <c r="K86" s="119" t="s">
        <v>845</v>
      </c>
      <c r="L86" s="50">
        <v>15</v>
      </c>
      <c r="M86" s="119"/>
      <c r="N86" s="119"/>
      <c r="O86" s="119"/>
      <c r="P86" s="129" t="s">
        <v>507</v>
      </c>
      <c r="Q86" s="43" t="str">
        <f t="shared" si="65"/>
        <v>Ja</v>
      </c>
      <c r="R86" s="43" t="str">
        <f t="shared" si="65"/>
        <v>Ja</v>
      </c>
      <c r="S86" s="43" t="str">
        <f t="shared" si="65"/>
        <v>Optie</v>
      </c>
      <c r="T86" s="43" t="str">
        <f t="shared" si="65"/>
        <v>Ja</v>
      </c>
      <c r="U86" s="43" t="str">
        <f t="shared" si="65"/>
        <v>Ja</v>
      </c>
      <c r="V86" s="43" t="str">
        <f t="shared" si="65"/>
        <v>Ja</v>
      </c>
      <c r="W86" s="43" t="str">
        <f t="shared" si="65"/>
        <v>Nee</v>
      </c>
      <c r="X86" s="43" t="str">
        <f t="shared" si="65"/>
        <v>Ja</v>
      </c>
      <c r="Y86" s="43" t="str">
        <f t="shared" si="65"/>
        <v>Nee</v>
      </c>
      <c r="Z86" s="43" t="str">
        <f t="shared" si="65"/>
        <v>Nee</v>
      </c>
      <c r="AA86" s="43" t="str">
        <f t="shared" si="66"/>
        <v>Optie</v>
      </c>
      <c r="AB86" s="43" t="str">
        <f t="shared" si="66"/>
        <v>Nee</v>
      </c>
      <c r="AC86" s="43" t="str">
        <f t="shared" si="66"/>
        <v>Nvt</v>
      </c>
      <c r="AD86" s="43" t="str">
        <f t="shared" si="66"/>
        <v>Nvt</v>
      </c>
      <c r="AE86" s="43" t="str">
        <f t="shared" si="66"/>
        <v>Nvt</v>
      </c>
      <c r="AF86" s="43" t="str">
        <f t="shared" si="66"/>
        <v>Nvt</v>
      </c>
      <c r="AG86" s="43" t="str">
        <f t="shared" si="66"/>
        <v>Nvt</v>
      </c>
      <c r="AH86" s="43" t="str">
        <f t="shared" si="66"/>
        <v>Ja</v>
      </c>
      <c r="AI86" s="43" t="str">
        <f t="shared" si="66"/>
        <v>Ja</v>
      </c>
      <c r="AJ86" s="43" t="str">
        <f t="shared" si="66"/>
        <v>Nee</v>
      </c>
      <c r="AK86" s="43" t="str">
        <f t="shared" si="67"/>
        <v>Ja</v>
      </c>
      <c r="AL86" s="43" t="str">
        <f t="shared" si="67"/>
        <v>Ja</v>
      </c>
      <c r="AM86" s="43" t="str">
        <f t="shared" si="67"/>
        <v>Optie</v>
      </c>
      <c r="AN86" s="43" t="str">
        <f t="shared" si="67"/>
        <v>Ja</v>
      </c>
      <c r="AO86" s="43" t="str">
        <f t="shared" si="67"/>
        <v>Ja</v>
      </c>
      <c r="AP86" s="43" t="str">
        <f t="shared" si="67"/>
        <v>Nvt</v>
      </c>
      <c r="AQ86" s="43" t="str">
        <f t="shared" si="67"/>
        <v>Nvt</v>
      </c>
      <c r="AR86" s="129" t="s">
        <v>878</v>
      </c>
      <c r="AS86" s="43" t="str">
        <f t="shared" si="68"/>
        <v>Ja</v>
      </c>
      <c r="AT86" s="43" t="str">
        <f t="shared" si="68"/>
        <v>Ja</v>
      </c>
      <c r="AU86" s="43" t="str">
        <f t="shared" si="68"/>
        <v>Optie</v>
      </c>
      <c r="AV86" s="43" t="str">
        <f t="shared" si="68"/>
        <v>Ja</v>
      </c>
      <c r="AW86" s="43" t="str">
        <f t="shared" si="68"/>
        <v>Ja</v>
      </c>
      <c r="AX86" s="43" t="str">
        <f t="shared" si="68"/>
        <v>Ja</v>
      </c>
      <c r="AY86" s="43" t="str">
        <f t="shared" si="68"/>
        <v>Nee</v>
      </c>
      <c r="AZ86" s="43" t="str">
        <f t="shared" si="68"/>
        <v>Ja</v>
      </c>
      <c r="BA86" s="43" t="str">
        <f t="shared" si="68"/>
        <v>Nee</v>
      </c>
      <c r="BB86" s="43" t="str">
        <f t="shared" si="68"/>
        <v>Nee</v>
      </c>
      <c r="BC86" s="43" t="str">
        <f t="shared" si="69"/>
        <v>Ja</v>
      </c>
      <c r="BD86" s="43" t="str">
        <f t="shared" si="69"/>
        <v>Ja</v>
      </c>
      <c r="BE86" s="43" t="str">
        <f t="shared" si="69"/>
        <v>Ja</v>
      </c>
      <c r="BF86" s="43" t="str">
        <f t="shared" si="69"/>
        <v>Ja</v>
      </c>
      <c r="BG86" s="43" t="str">
        <f t="shared" si="69"/>
        <v>Ja</v>
      </c>
      <c r="BH86" s="43" t="str">
        <f t="shared" si="69"/>
        <v>Nee</v>
      </c>
      <c r="BI86" s="43" t="str">
        <f t="shared" si="69"/>
        <v>Ja</v>
      </c>
      <c r="BJ86" s="43" t="str">
        <f t="shared" si="69"/>
        <v>Optie</v>
      </c>
      <c r="BK86" s="43" t="str">
        <f t="shared" si="69"/>
        <v>Ja</v>
      </c>
      <c r="BL86" s="43" t="str">
        <f t="shared" si="69"/>
        <v>Ja</v>
      </c>
      <c r="BM86" s="43" t="str">
        <f t="shared" si="70"/>
        <v>Nee</v>
      </c>
      <c r="BN86" s="43" t="str">
        <f t="shared" si="70"/>
        <v>Ja</v>
      </c>
      <c r="BO86" s="43" t="str">
        <f t="shared" si="70"/>
        <v>Nee</v>
      </c>
      <c r="BP86" s="43" t="str">
        <f t="shared" si="70"/>
        <v>Nvt</v>
      </c>
      <c r="BQ86" s="43" t="str">
        <f t="shared" si="70"/>
        <v>Nvt</v>
      </c>
      <c r="BR86" s="43" t="str">
        <f t="shared" si="70"/>
        <v>Nvt</v>
      </c>
      <c r="BS86" s="43" t="str">
        <f t="shared" si="70"/>
        <v>Nvt</v>
      </c>
      <c r="BT86" s="43" t="str">
        <f t="shared" si="70"/>
        <v>Nvt</v>
      </c>
      <c r="BU86" s="43" t="str">
        <f t="shared" si="70"/>
        <v>Nvt</v>
      </c>
      <c r="BV86" s="43" t="str">
        <f t="shared" si="70"/>
        <v>Nvt</v>
      </c>
      <c r="BW86" s="43" t="str">
        <f t="shared" si="71"/>
        <v>Nvt</v>
      </c>
      <c r="BX86" s="43" t="str">
        <f t="shared" si="71"/>
        <v>Nvt</v>
      </c>
      <c r="BY86" s="43" t="str">
        <f t="shared" si="71"/>
        <v>Nvt</v>
      </c>
      <c r="BZ86" s="43" t="str">
        <f t="shared" si="71"/>
        <v>Nvt</v>
      </c>
      <c r="CA86" s="43" t="str">
        <f t="shared" si="71"/>
        <v>Nvt</v>
      </c>
      <c r="CB86" s="43" t="str">
        <f t="shared" si="71"/>
        <v>Nvt</v>
      </c>
      <c r="CC86" s="43" t="str">
        <f t="shared" si="71"/>
        <v>Nvt</v>
      </c>
      <c r="CD86" s="43" t="str">
        <f t="shared" si="71"/>
        <v>Nvt</v>
      </c>
      <c r="CE86" s="43" t="str">
        <f t="shared" si="71"/>
        <v>Nvt</v>
      </c>
      <c r="CF86" s="43" t="str">
        <f t="shared" si="71"/>
        <v>Nvt</v>
      </c>
      <c r="CG86" s="43" t="str">
        <f t="shared" si="72"/>
        <v>Ja</v>
      </c>
      <c r="CH86" s="43" t="str">
        <f t="shared" si="72"/>
        <v>Ja</v>
      </c>
      <c r="CI86" s="43" t="str">
        <f t="shared" si="72"/>
        <v>Ja</v>
      </c>
      <c r="CJ86" s="43" t="str">
        <f t="shared" si="72"/>
        <v>Nee</v>
      </c>
      <c r="CK86" s="43" t="str">
        <f t="shared" si="72"/>
        <v>Nvt</v>
      </c>
      <c r="CL86" s="43" t="str">
        <f t="shared" si="72"/>
        <v>Nvt</v>
      </c>
      <c r="CM86" s="43" t="str">
        <f t="shared" si="72"/>
        <v>Nvt</v>
      </c>
      <c r="CN86" s="43" t="str">
        <f t="shared" si="72"/>
        <v>Nvt</v>
      </c>
      <c r="CO86" s="43" t="str">
        <f t="shared" si="72"/>
        <v>Nvt</v>
      </c>
      <c r="CP86" s="43" t="str">
        <f t="shared" si="72"/>
        <v>Nee</v>
      </c>
      <c r="CQ86" s="43" t="str">
        <f t="shared" si="73"/>
        <v>Nvt</v>
      </c>
      <c r="CR86" s="43" t="str">
        <f t="shared" si="73"/>
        <v>Nee</v>
      </c>
      <c r="CS86" s="43" t="str">
        <f t="shared" si="73"/>
        <v>Nvt</v>
      </c>
      <c r="CT86" s="43" t="str">
        <f t="shared" si="73"/>
        <v>Nee</v>
      </c>
      <c r="CU86" s="43" t="str">
        <f t="shared" si="73"/>
        <v>Nee</v>
      </c>
      <c r="CV86" s="43" t="str">
        <f t="shared" si="73"/>
        <v>Nvt</v>
      </c>
      <c r="CW86" s="43" t="str">
        <f t="shared" si="73"/>
        <v>Nvt</v>
      </c>
      <c r="CX86" s="43" t="str">
        <f t="shared" si="73"/>
        <v>Nvt</v>
      </c>
      <c r="CY86" s="43" t="str">
        <f t="shared" si="73"/>
        <v>Nvt</v>
      </c>
      <c r="CZ86" s="43" t="str">
        <f t="shared" si="73"/>
        <v>Nee</v>
      </c>
      <c r="DA86" s="43" t="str">
        <f t="shared" si="74"/>
        <v>Nvt</v>
      </c>
      <c r="DB86" s="43" t="str">
        <f t="shared" si="74"/>
        <v>Nvt</v>
      </c>
      <c r="DC86" s="43" t="str">
        <f t="shared" si="74"/>
        <v>Nvt</v>
      </c>
      <c r="DD86" s="43" t="str">
        <f t="shared" si="74"/>
        <v>Nvt</v>
      </c>
      <c r="DE86" s="43" t="str">
        <f t="shared" si="74"/>
        <v>Nvt</v>
      </c>
      <c r="DF86" s="43" t="str">
        <f t="shared" si="74"/>
        <v>Nvt</v>
      </c>
      <c r="DG86" s="43" t="str">
        <f t="shared" si="74"/>
        <v>Nee</v>
      </c>
      <c r="DH86" s="43" t="str">
        <f t="shared" si="74"/>
        <v>Nvt</v>
      </c>
      <c r="DI86" s="43" t="str">
        <f t="shared" si="74"/>
        <v>Nvt</v>
      </c>
      <c r="DJ86" s="43" t="str">
        <f t="shared" si="74"/>
        <v>Nvt</v>
      </c>
      <c r="DK86" s="43" t="str">
        <f t="shared" si="75"/>
        <v>Ja</v>
      </c>
      <c r="DL86" s="43" t="str">
        <f t="shared" si="75"/>
        <v>Ja</v>
      </c>
      <c r="DM86" s="43" t="str">
        <f t="shared" si="75"/>
        <v>Ja</v>
      </c>
      <c r="DN86" s="43" t="str">
        <f t="shared" si="75"/>
        <v>Ja</v>
      </c>
      <c r="DO86" s="43" t="str">
        <f t="shared" si="75"/>
        <v>Ja</v>
      </c>
      <c r="DP86" s="43" t="str">
        <f t="shared" si="75"/>
        <v>Optie</v>
      </c>
      <c r="DQ86" s="43" t="str">
        <f t="shared" si="75"/>
        <v>Optie</v>
      </c>
      <c r="DR86" s="43" t="str">
        <f t="shared" si="75"/>
        <v>Optie</v>
      </c>
      <c r="DS86" s="43" t="str">
        <f t="shared" si="75"/>
        <v>Optie</v>
      </c>
      <c r="DT86" s="43" t="str">
        <f t="shared" si="75"/>
        <v>Nee</v>
      </c>
      <c r="DU86" s="43" t="str">
        <f t="shared" si="76"/>
        <v>Optie</v>
      </c>
      <c r="DV86" s="43" t="str">
        <f t="shared" si="76"/>
        <v>Ja</v>
      </c>
      <c r="DW86" s="43" t="str">
        <f t="shared" si="76"/>
        <v>Ja</v>
      </c>
      <c r="DX86" s="43" t="str">
        <f t="shared" si="76"/>
        <v>Ja</v>
      </c>
      <c r="DY86" s="43" t="str">
        <f t="shared" si="76"/>
        <v>Ja</v>
      </c>
      <c r="DZ86" s="43" t="str">
        <f t="shared" si="76"/>
        <v>Optie</v>
      </c>
      <c r="EA86" s="43" t="str">
        <f t="shared" si="76"/>
        <v>Ja</v>
      </c>
      <c r="EB86" s="43" t="str">
        <f t="shared" si="76"/>
        <v>Ja</v>
      </c>
      <c r="EC86" s="43" t="str">
        <f t="shared" si="76"/>
        <v>Ja</v>
      </c>
      <c r="ED86" s="43" t="str">
        <f t="shared" si="76"/>
        <v>Ja</v>
      </c>
      <c r="EE86" s="43" t="str">
        <f t="shared" si="76"/>
        <v>Ja</v>
      </c>
      <c r="EF86" s="43" t="str">
        <f t="shared" si="76"/>
        <v>Ja</v>
      </c>
      <c r="EG86" s="43" t="str">
        <f t="shared" si="76"/>
        <v>Ja</v>
      </c>
      <c r="EH86" s="43" t="str">
        <f t="shared" si="76"/>
        <v>Ja</v>
      </c>
      <c r="EI86" s="43" t="str">
        <f t="shared" si="76"/>
        <v>Nee</v>
      </c>
    </row>
    <row r="87" spans="1:139" x14ac:dyDescent="0.3">
      <c r="A87" s="43"/>
      <c r="B87" s="47" t="s">
        <v>519</v>
      </c>
      <c r="C87" s="47" t="s">
        <v>502</v>
      </c>
      <c r="D87" s="43" t="s">
        <v>337</v>
      </c>
      <c r="E87" s="45" t="s">
        <v>337</v>
      </c>
      <c r="F87" s="43" t="s">
        <v>433</v>
      </c>
      <c r="G87" s="43" t="s">
        <v>495</v>
      </c>
      <c r="H87" s="43" t="s">
        <v>497</v>
      </c>
      <c r="I87" s="119" t="s">
        <v>337</v>
      </c>
      <c r="J87" s="119" t="s">
        <v>833</v>
      </c>
      <c r="K87" s="119" t="s">
        <v>846</v>
      </c>
      <c r="L87" s="50">
        <v>23</v>
      </c>
      <c r="M87" s="119"/>
      <c r="N87" s="119"/>
      <c r="O87" s="119"/>
      <c r="P87" s="129" t="s">
        <v>507</v>
      </c>
      <c r="Q87" s="43" t="str">
        <f t="shared" si="65"/>
        <v>Ja</v>
      </c>
      <c r="R87" s="43" t="str">
        <f t="shared" si="65"/>
        <v>Ja</v>
      </c>
      <c r="S87" s="43" t="str">
        <f t="shared" si="65"/>
        <v>Optie</v>
      </c>
      <c r="T87" s="43" t="str">
        <f t="shared" si="65"/>
        <v>Ja</v>
      </c>
      <c r="U87" s="43" t="str">
        <f t="shared" si="65"/>
        <v>Ja</v>
      </c>
      <c r="V87" s="43" t="str">
        <f t="shared" si="65"/>
        <v>Ja</v>
      </c>
      <c r="W87" s="43" t="str">
        <f t="shared" si="65"/>
        <v>Nee</v>
      </c>
      <c r="X87" s="43" t="str">
        <f t="shared" si="65"/>
        <v>Ja</v>
      </c>
      <c r="Y87" s="43" t="str">
        <f t="shared" si="65"/>
        <v>Nee</v>
      </c>
      <c r="Z87" s="43" t="str">
        <f t="shared" si="65"/>
        <v>Nee</v>
      </c>
      <c r="AA87" s="43" t="str">
        <f t="shared" si="66"/>
        <v>Optie</v>
      </c>
      <c r="AB87" s="43" t="str">
        <f t="shared" si="66"/>
        <v>Nee</v>
      </c>
      <c r="AC87" s="43" t="str">
        <f t="shared" si="66"/>
        <v>Nvt</v>
      </c>
      <c r="AD87" s="43" t="str">
        <f t="shared" si="66"/>
        <v>Nvt</v>
      </c>
      <c r="AE87" s="43" t="str">
        <f t="shared" si="66"/>
        <v>Nvt</v>
      </c>
      <c r="AF87" s="43" t="str">
        <f t="shared" si="66"/>
        <v>Nvt</v>
      </c>
      <c r="AG87" s="43" t="str">
        <f t="shared" si="66"/>
        <v>Nvt</v>
      </c>
      <c r="AH87" s="43" t="str">
        <f t="shared" si="66"/>
        <v>Ja</v>
      </c>
      <c r="AI87" s="43" t="str">
        <f t="shared" si="66"/>
        <v>Ja</v>
      </c>
      <c r="AJ87" s="43" t="str">
        <f t="shared" si="66"/>
        <v>Nee</v>
      </c>
      <c r="AK87" s="43" t="str">
        <f t="shared" si="67"/>
        <v>Ja</v>
      </c>
      <c r="AL87" s="43" t="str">
        <f t="shared" si="67"/>
        <v>Ja</v>
      </c>
      <c r="AM87" s="43" t="str">
        <f t="shared" si="67"/>
        <v>Optie</v>
      </c>
      <c r="AN87" s="43" t="str">
        <f t="shared" si="67"/>
        <v>Ja</v>
      </c>
      <c r="AO87" s="43" t="str">
        <f t="shared" si="67"/>
        <v>Ja</v>
      </c>
      <c r="AP87" s="43" t="str">
        <f t="shared" si="67"/>
        <v>Nvt</v>
      </c>
      <c r="AQ87" s="43" t="str">
        <f t="shared" si="67"/>
        <v>Nvt</v>
      </c>
      <c r="AR87" s="129" t="s">
        <v>878</v>
      </c>
      <c r="AS87" s="43" t="str">
        <f t="shared" si="68"/>
        <v>Ja</v>
      </c>
      <c r="AT87" s="43" t="str">
        <f t="shared" si="68"/>
        <v>Ja</v>
      </c>
      <c r="AU87" s="43" t="str">
        <f t="shared" si="68"/>
        <v>Optie</v>
      </c>
      <c r="AV87" s="43" t="str">
        <f t="shared" si="68"/>
        <v>Ja</v>
      </c>
      <c r="AW87" s="43" t="str">
        <f t="shared" si="68"/>
        <v>Ja</v>
      </c>
      <c r="AX87" s="43" t="str">
        <f t="shared" si="68"/>
        <v>Ja</v>
      </c>
      <c r="AY87" s="43" t="str">
        <f t="shared" si="68"/>
        <v>Nee</v>
      </c>
      <c r="AZ87" s="43" t="str">
        <f t="shared" si="68"/>
        <v>Ja</v>
      </c>
      <c r="BA87" s="43" t="str">
        <f t="shared" si="68"/>
        <v>Nee</v>
      </c>
      <c r="BB87" s="43" t="str">
        <f t="shared" si="68"/>
        <v>Nee</v>
      </c>
      <c r="BC87" s="43" t="str">
        <f t="shared" si="69"/>
        <v>Ja</v>
      </c>
      <c r="BD87" s="43" t="str">
        <f t="shared" si="69"/>
        <v>Ja</v>
      </c>
      <c r="BE87" s="43" t="str">
        <f t="shared" si="69"/>
        <v>Ja</v>
      </c>
      <c r="BF87" s="43" t="str">
        <f t="shared" si="69"/>
        <v>Ja</v>
      </c>
      <c r="BG87" s="43" t="str">
        <f t="shared" si="69"/>
        <v>Ja</v>
      </c>
      <c r="BH87" s="43" t="str">
        <f t="shared" si="69"/>
        <v>Nee</v>
      </c>
      <c r="BI87" s="43" t="str">
        <f t="shared" si="69"/>
        <v>Ja</v>
      </c>
      <c r="BJ87" s="43" t="str">
        <f t="shared" si="69"/>
        <v>Optie</v>
      </c>
      <c r="BK87" s="43" t="str">
        <f t="shared" si="69"/>
        <v>Ja</v>
      </c>
      <c r="BL87" s="43" t="str">
        <f t="shared" si="69"/>
        <v>Ja</v>
      </c>
      <c r="BM87" s="43" t="str">
        <f t="shared" si="70"/>
        <v>Nee</v>
      </c>
      <c r="BN87" s="43" t="str">
        <f t="shared" si="70"/>
        <v>Ja</v>
      </c>
      <c r="BO87" s="43" t="str">
        <f t="shared" si="70"/>
        <v>Nee</v>
      </c>
      <c r="BP87" s="43" t="str">
        <f t="shared" si="70"/>
        <v>Nvt</v>
      </c>
      <c r="BQ87" s="43" t="str">
        <f t="shared" si="70"/>
        <v>Nvt</v>
      </c>
      <c r="BR87" s="43" t="str">
        <f t="shared" si="70"/>
        <v>Nvt</v>
      </c>
      <c r="BS87" s="43" t="str">
        <f t="shared" si="70"/>
        <v>Nvt</v>
      </c>
      <c r="BT87" s="43" t="str">
        <f t="shared" si="70"/>
        <v>Nvt</v>
      </c>
      <c r="BU87" s="43" t="str">
        <f t="shared" si="70"/>
        <v>Nvt</v>
      </c>
      <c r="BV87" s="43" t="str">
        <f t="shared" si="70"/>
        <v>Nvt</v>
      </c>
      <c r="BW87" s="43" t="str">
        <f t="shared" si="71"/>
        <v>Nvt</v>
      </c>
      <c r="BX87" s="43" t="str">
        <f t="shared" si="71"/>
        <v>Nvt</v>
      </c>
      <c r="BY87" s="43" t="str">
        <f t="shared" si="71"/>
        <v>Nvt</v>
      </c>
      <c r="BZ87" s="43" t="str">
        <f t="shared" si="71"/>
        <v>Nvt</v>
      </c>
      <c r="CA87" s="43" t="str">
        <f t="shared" si="71"/>
        <v>Nvt</v>
      </c>
      <c r="CB87" s="43" t="str">
        <f t="shared" si="71"/>
        <v>Nvt</v>
      </c>
      <c r="CC87" s="43" t="str">
        <f t="shared" si="71"/>
        <v>Nvt</v>
      </c>
      <c r="CD87" s="43" t="str">
        <f t="shared" si="71"/>
        <v>Nvt</v>
      </c>
      <c r="CE87" s="43" t="str">
        <f t="shared" si="71"/>
        <v>Nvt</v>
      </c>
      <c r="CF87" s="43" t="str">
        <f t="shared" si="71"/>
        <v>Nvt</v>
      </c>
      <c r="CG87" s="43" t="str">
        <f t="shared" si="72"/>
        <v>Ja</v>
      </c>
      <c r="CH87" s="43" t="str">
        <f t="shared" si="72"/>
        <v>Ja</v>
      </c>
      <c r="CI87" s="43" t="str">
        <f t="shared" si="72"/>
        <v>Ja</v>
      </c>
      <c r="CJ87" s="43" t="str">
        <f t="shared" si="72"/>
        <v>Nee</v>
      </c>
      <c r="CK87" s="43" t="str">
        <f t="shared" si="72"/>
        <v>Nvt</v>
      </c>
      <c r="CL87" s="43" t="str">
        <f t="shared" si="72"/>
        <v>Nvt</v>
      </c>
      <c r="CM87" s="43" t="str">
        <f t="shared" si="72"/>
        <v>Nvt</v>
      </c>
      <c r="CN87" s="43" t="str">
        <f t="shared" si="72"/>
        <v>Nvt</v>
      </c>
      <c r="CO87" s="43" t="str">
        <f t="shared" si="72"/>
        <v>Nvt</v>
      </c>
      <c r="CP87" s="43" t="str">
        <f t="shared" si="72"/>
        <v>Nee</v>
      </c>
      <c r="CQ87" s="43" t="str">
        <f t="shared" si="73"/>
        <v>Nvt</v>
      </c>
      <c r="CR87" s="43" t="str">
        <f t="shared" si="73"/>
        <v>Nee</v>
      </c>
      <c r="CS87" s="43" t="str">
        <f t="shared" si="73"/>
        <v>Nvt</v>
      </c>
      <c r="CT87" s="43" t="str">
        <f t="shared" si="73"/>
        <v>Nee</v>
      </c>
      <c r="CU87" s="43" t="str">
        <f t="shared" si="73"/>
        <v>Nee</v>
      </c>
      <c r="CV87" s="43" t="str">
        <f t="shared" si="73"/>
        <v>Nvt</v>
      </c>
      <c r="CW87" s="43" t="str">
        <f t="shared" si="73"/>
        <v>Nvt</v>
      </c>
      <c r="CX87" s="43" t="str">
        <f t="shared" si="73"/>
        <v>Nvt</v>
      </c>
      <c r="CY87" s="43" t="str">
        <f t="shared" si="73"/>
        <v>Nvt</v>
      </c>
      <c r="CZ87" s="43" t="str">
        <f t="shared" si="73"/>
        <v>Nee</v>
      </c>
      <c r="DA87" s="43" t="str">
        <f t="shared" si="74"/>
        <v>Nvt</v>
      </c>
      <c r="DB87" s="43" t="str">
        <f t="shared" si="74"/>
        <v>Nvt</v>
      </c>
      <c r="DC87" s="43" t="str">
        <f t="shared" si="74"/>
        <v>Nvt</v>
      </c>
      <c r="DD87" s="43" t="str">
        <f t="shared" si="74"/>
        <v>Nvt</v>
      </c>
      <c r="DE87" s="43" t="str">
        <f t="shared" si="74"/>
        <v>Nvt</v>
      </c>
      <c r="DF87" s="43" t="str">
        <f t="shared" si="74"/>
        <v>Nvt</v>
      </c>
      <c r="DG87" s="43" t="str">
        <f t="shared" si="74"/>
        <v>Nee</v>
      </c>
      <c r="DH87" s="43" t="str">
        <f t="shared" si="74"/>
        <v>Nvt</v>
      </c>
      <c r="DI87" s="43" t="str">
        <f t="shared" si="74"/>
        <v>Nvt</v>
      </c>
      <c r="DJ87" s="43" t="str">
        <f t="shared" si="74"/>
        <v>Nvt</v>
      </c>
      <c r="DK87" s="43" t="str">
        <f t="shared" si="75"/>
        <v>Ja</v>
      </c>
      <c r="DL87" s="43" t="str">
        <f t="shared" si="75"/>
        <v>Ja</v>
      </c>
      <c r="DM87" s="43" t="str">
        <f t="shared" si="75"/>
        <v>Ja</v>
      </c>
      <c r="DN87" s="43" t="str">
        <f t="shared" si="75"/>
        <v>Ja</v>
      </c>
      <c r="DO87" s="43" t="str">
        <f t="shared" si="75"/>
        <v>Ja</v>
      </c>
      <c r="DP87" s="43" t="str">
        <f t="shared" si="75"/>
        <v>Optie</v>
      </c>
      <c r="DQ87" s="43" t="str">
        <f t="shared" si="75"/>
        <v>Optie</v>
      </c>
      <c r="DR87" s="43" t="str">
        <f t="shared" si="75"/>
        <v>Nee</v>
      </c>
      <c r="DS87" s="43" t="str">
        <f t="shared" si="75"/>
        <v>Optie</v>
      </c>
      <c r="DT87" s="43" t="str">
        <f t="shared" si="75"/>
        <v>Nee</v>
      </c>
      <c r="DU87" s="43" t="str">
        <f t="shared" si="76"/>
        <v>Nee</v>
      </c>
      <c r="DV87" s="43" t="str">
        <f t="shared" si="76"/>
        <v>Nvt</v>
      </c>
      <c r="DW87" s="43" t="str">
        <f t="shared" si="76"/>
        <v>Nvt</v>
      </c>
      <c r="DX87" s="43" t="str">
        <f t="shared" si="76"/>
        <v>Nvt</v>
      </c>
      <c r="DY87" s="43" t="str">
        <f t="shared" si="76"/>
        <v>Nvt</v>
      </c>
      <c r="DZ87" s="43" t="str">
        <f t="shared" si="76"/>
        <v>Nvt</v>
      </c>
      <c r="EA87" s="43" t="str">
        <f t="shared" si="76"/>
        <v>Nvt</v>
      </c>
      <c r="EB87" s="43" t="str">
        <f t="shared" si="76"/>
        <v>Ja</v>
      </c>
      <c r="EC87" s="43" t="str">
        <f t="shared" si="76"/>
        <v>Ja</v>
      </c>
      <c r="ED87" s="43" t="str">
        <f t="shared" si="76"/>
        <v>Ja</v>
      </c>
      <c r="EE87" s="43" t="str">
        <f t="shared" si="76"/>
        <v>Ja</v>
      </c>
      <c r="EF87" s="43" t="str">
        <f t="shared" si="76"/>
        <v>Ja</v>
      </c>
      <c r="EG87" s="43" t="str">
        <f t="shared" si="76"/>
        <v>Ja</v>
      </c>
      <c r="EH87" s="43" t="str">
        <f t="shared" si="76"/>
        <v>Ja</v>
      </c>
      <c r="EI87" s="43" t="str">
        <f t="shared" si="76"/>
        <v>Nee</v>
      </c>
    </row>
    <row r="88" spans="1:139" x14ac:dyDescent="0.3">
      <c r="A88" s="43"/>
      <c r="B88" s="47" t="s">
        <v>575</v>
      </c>
      <c r="C88" s="47" t="s">
        <v>333</v>
      </c>
      <c r="D88" s="43" t="s">
        <v>333</v>
      </c>
      <c r="E88" s="45" t="s">
        <v>333</v>
      </c>
      <c r="F88" s="43" t="s">
        <v>333</v>
      </c>
      <c r="G88" s="43" t="s">
        <v>499</v>
      </c>
      <c r="H88" s="43" t="s">
        <v>501</v>
      </c>
      <c r="I88" s="119" t="s">
        <v>337</v>
      </c>
      <c r="J88" s="119" t="s">
        <v>835</v>
      </c>
      <c r="K88" s="119" t="s">
        <v>855</v>
      </c>
      <c r="L88" s="50">
        <v>31</v>
      </c>
      <c r="M88" s="119"/>
      <c r="N88" s="119"/>
      <c r="O88" s="119"/>
      <c r="P88" s="129" t="s">
        <v>507</v>
      </c>
      <c r="Q88" s="43" t="str">
        <f t="shared" si="65"/>
        <v>Ja</v>
      </c>
      <c r="R88" s="43" t="str">
        <f t="shared" si="65"/>
        <v>Ja</v>
      </c>
      <c r="S88" s="43" t="str">
        <f t="shared" si="65"/>
        <v>Optie</v>
      </c>
      <c r="T88" s="43" t="str">
        <f t="shared" si="65"/>
        <v>Ja</v>
      </c>
      <c r="U88" s="43" t="str">
        <f t="shared" si="65"/>
        <v>Ja</v>
      </c>
      <c r="V88" s="43" t="str">
        <f t="shared" si="65"/>
        <v>Ja</v>
      </c>
      <c r="W88" s="43" t="str">
        <f t="shared" si="65"/>
        <v>Nee</v>
      </c>
      <c r="X88" s="43" t="str">
        <f t="shared" si="65"/>
        <v>Ja</v>
      </c>
      <c r="Y88" s="43" t="str">
        <f t="shared" si="65"/>
        <v>Nee</v>
      </c>
      <c r="Z88" s="43" t="str">
        <f t="shared" si="65"/>
        <v>Nee</v>
      </c>
      <c r="AA88" s="43" t="str">
        <f t="shared" si="66"/>
        <v>Optie</v>
      </c>
      <c r="AB88" s="43" t="str">
        <f t="shared" si="66"/>
        <v>Nee</v>
      </c>
      <c r="AC88" s="43" t="str">
        <f t="shared" si="66"/>
        <v>Nvt</v>
      </c>
      <c r="AD88" s="43" t="str">
        <f t="shared" si="66"/>
        <v>Nvt</v>
      </c>
      <c r="AE88" s="43" t="str">
        <f t="shared" si="66"/>
        <v>Nvt</v>
      </c>
      <c r="AF88" s="43" t="str">
        <f t="shared" si="66"/>
        <v>Nvt</v>
      </c>
      <c r="AG88" s="43" t="str">
        <f t="shared" si="66"/>
        <v>Nvt</v>
      </c>
      <c r="AH88" s="43" t="str">
        <f t="shared" si="66"/>
        <v>Ja</v>
      </c>
      <c r="AI88" s="43" t="str">
        <f t="shared" si="66"/>
        <v>Ja</v>
      </c>
      <c r="AJ88" s="43" t="str">
        <f t="shared" si="66"/>
        <v>Nee</v>
      </c>
      <c r="AK88" s="43" t="str">
        <f t="shared" si="67"/>
        <v>Ja</v>
      </c>
      <c r="AL88" s="43" t="str">
        <f t="shared" si="67"/>
        <v>Ja</v>
      </c>
      <c r="AM88" s="43" t="str">
        <f t="shared" si="67"/>
        <v>Optie</v>
      </c>
      <c r="AN88" s="43" t="str">
        <f t="shared" si="67"/>
        <v>Ja</v>
      </c>
      <c r="AO88" s="43" t="str">
        <f t="shared" si="67"/>
        <v>Ja</v>
      </c>
      <c r="AP88" s="43" t="str">
        <f t="shared" si="67"/>
        <v>Nvt</v>
      </c>
      <c r="AQ88" s="43" t="str">
        <f t="shared" si="67"/>
        <v>Nvt</v>
      </c>
      <c r="AR88" s="129" t="s">
        <v>878</v>
      </c>
      <c r="AS88" s="43" t="str">
        <f t="shared" si="68"/>
        <v>Ja</v>
      </c>
      <c r="AT88" s="43" t="str">
        <f t="shared" si="68"/>
        <v>Ja</v>
      </c>
      <c r="AU88" s="43" t="str">
        <f t="shared" si="68"/>
        <v>Optie</v>
      </c>
      <c r="AV88" s="43" t="str">
        <f t="shared" si="68"/>
        <v>Ja</v>
      </c>
      <c r="AW88" s="43" t="str">
        <f t="shared" si="68"/>
        <v>Ja</v>
      </c>
      <c r="AX88" s="43" t="str">
        <f t="shared" si="68"/>
        <v>Ja</v>
      </c>
      <c r="AY88" s="43" t="str">
        <f t="shared" si="68"/>
        <v>Nee</v>
      </c>
      <c r="AZ88" s="43" t="str">
        <f t="shared" si="68"/>
        <v>Ja</v>
      </c>
      <c r="BA88" s="43" t="str">
        <f t="shared" si="68"/>
        <v>Nee</v>
      </c>
      <c r="BB88" s="43" t="str">
        <f t="shared" si="68"/>
        <v>Nee</v>
      </c>
      <c r="BC88" s="43" t="str">
        <f t="shared" si="69"/>
        <v>Ja</v>
      </c>
      <c r="BD88" s="43" t="str">
        <f t="shared" si="69"/>
        <v>Ja</v>
      </c>
      <c r="BE88" s="43" t="str">
        <f t="shared" si="69"/>
        <v>Ja</v>
      </c>
      <c r="BF88" s="43" t="str">
        <f t="shared" si="69"/>
        <v>Ja</v>
      </c>
      <c r="BG88" s="43" t="str">
        <f t="shared" si="69"/>
        <v>Ja</v>
      </c>
      <c r="BH88" s="43" t="str">
        <f t="shared" si="69"/>
        <v>Ja</v>
      </c>
      <c r="BI88" s="43" t="str">
        <f t="shared" si="69"/>
        <v>Ja</v>
      </c>
      <c r="BJ88" s="43" t="str">
        <f t="shared" si="69"/>
        <v>Optie</v>
      </c>
      <c r="BK88" s="43" t="str">
        <f t="shared" si="69"/>
        <v>Ja</v>
      </c>
      <c r="BL88" s="43" t="str">
        <f t="shared" si="69"/>
        <v>Ja</v>
      </c>
      <c r="BM88" s="43" t="str">
        <f t="shared" si="70"/>
        <v>Nee</v>
      </c>
      <c r="BN88" s="43" t="str">
        <f t="shared" si="70"/>
        <v>Ja</v>
      </c>
      <c r="BO88" s="43" t="str">
        <f t="shared" si="70"/>
        <v>Nee</v>
      </c>
      <c r="BP88" s="43" t="str">
        <f t="shared" si="70"/>
        <v>Nvt</v>
      </c>
      <c r="BQ88" s="43" t="str">
        <f t="shared" si="70"/>
        <v>Nvt</v>
      </c>
      <c r="BR88" s="43" t="str">
        <f t="shared" si="70"/>
        <v>Nvt</v>
      </c>
      <c r="BS88" s="43" t="str">
        <f t="shared" si="70"/>
        <v>Nvt</v>
      </c>
      <c r="BT88" s="43" t="str">
        <f t="shared" si="70"/>
        <v>Nvt</v>
      </c>
      <c r="BU88" s="43" t="str">
        <f t="shared" si="70"/>
        <v>Nvt</v>
      </c>
      <c r="BV88" s="43" t="str">
        <f t="shared" si="70"/>
        <v>Nvt</v>
      </c>
      <c r="BW88" s="43" t="str">
        <f t="shared" si="71"/>
        <v>Nvt</v>
      </c>
      <c r="BX88" s="43" t="str">
        <f t="shared" si="71"/>
        <v>Nvt</v>
      </c>
      <c r="BY88" s="43" t="str">
        <f t="shared" si="71"/>
        <v>Nvt</v>
      </c>
      <c r="BZ88" s="43" t="str">
        <f t="shared" si="71"/>
        <v>Nvt</v>
      </c>
      <c r="CA88" s="43" t="str">
        <f t="shared" si="71"/>
        <v>Nvt</v>
      </c>
      <c r="CB88" s="43" t="str">
        <f t="shared" si="71"/>
        <v>Nvt</v>
      </c>
      <c r="CC88" s="43" t="str">
        <f t="shared" si="71"/>
        <v>Nvt</v>
      </c>
      <c r="CD88" s="43" t="str">
        <f t="shared" si="71"/>
        <v>Nvt</v>
      </c>
      <c r="CE88" s="43" t="str">
        <f t="shared" si="71"/>
        <v>Nvt</v>
      </c>
      <c r="CF88" s="43" t="str">
        <f t="shared" si="71"/>
        <v>Nvt</v>
      </c>
      <c r="CG88" s="43" t="str">
        <f t="shared" si="72"/>
        <v>Ja</v>
      </c>
      <c r="CH88" s="43" t="str">
        <f t="shared" si="72"/>
        <v>Ja</v>
      </c>
      <c r="CI88" s="43" t="str">
        <f t="shared" si="72"/>
        <v>Ja</v>
      </c>
      <c r="CJ88" s="43" t="str">
        <f t="shared" si="72"/>
        <v>Optie</v>
      </c>
      <c r="CK88" s="43" t="str">
        <f t="shared" si="72"/>
        <v>Ja</v>
      </c>
      <c r="CL88" s="43" t="str">
        <f t="shared" si="72"/>
        <v>Ja</v>
      </c>
      <c r="CM88" s="43" t="str">
        <f t="shared" si="72"/>
        <v>Ja</v>
      </c>
      <c r="CN88" s="43" t="str">
        <f t="shared" si="72"/>
        <v>Ja</v>
      </c>
      <c r="CO88" s="43" t="str">
        <f t="shared" si="72"/>
        <v>Ja</v>
      </c>
      <c r="CP88" s="43" t="str">
        <f t="shared" si="72"/>
        <v>Optie</v>
      </c>
      <c r="CQ88" s="43" t="str">
        <f t="shared" si="73"/>
        <v>Ja</v>
      </c>
      <c r="CR88" s="43" t="str">
        <f t="shared" si="73"/>
        <v>Ja</v>
      </c>
      <c r="CS88" s="43" t="str">
        <f t="shared" si="73"/>
        <v>Ja</v>
      </c>
      <c r="CT88" s="43" t="str">
        <f t="shared" si="73"/>
        <v>Optie</v>
      </c>
      <c r="CU88" s="43" t="str">
        <f t="shared" si="73"/>
        <v>Nee</v>
      </c>
      <c r="CV88" s="43" t="str">
        <f t="shared" si="73"/>
        <v>Nvt</v>
      </c>
      <c r="CW88" s="43" t="str">
        <f t="shared" si="73"/>
        <v>Nvt</v>
      </c>
      <c r="CX88" s="43" t="str">
        <f t="shared" si="73"/>
        <v>Nvt</v>
      </c>
      <c r="CY88" s="43" t="str">
        <f t="shared" si="73"/>
        <v>Nvt</v>
      </c>
      <c r="CZ88" s="43" t="str">
        <f t="shared" si="73"/>
        <v>Optie</v>
      </c>
      <c r="DA88" s="43" t="str">
        <f t="shared" si="74"/>
        <v>Ja</v>
      </c>
      <c r="DB88" s="43" t="str">
        <f t="shared" si="74"/>
        <v>Ja</v>
      </c>
      <c r="DC88" s="43" t="str">
        <f t="shared" si="74"/>
        <v>Optie</v>
      </c>
      <c r="DD88" s="43" t="str">
        <f t="shared" si="74"/>
        <v>Ja</v>
      </c>
      <c r="DE88" s="43" t="str">
        <f t="shared" si="74"/>
        <v>Ja</v>
      </c>
      <c r="DF88" s="43" t="str">
        <f t="shared" si="74"/>
        <v>Ja</v>
      </c>
      <c r="DG88" s="43" t="str">
        <f t="shared" si="74"/>
        <v>Nee</v>
      </c>
      <c r="DH88" s="43" t="str">
        <f t="shared" si="74"/>
        <v>Nvt</v>
      </c>
      <c r="DI88" s="43" t="str">
        <f t="shared" si="74"/>
        <v>Nvt</v>
      </c>
      <c r="DJ88" s="43" t="str">
        <f t="shared" si="74"/>
        <v>Nvt</v>
      </c>
      <c r="DK88" s="43" t="str">
        <f t="shared" si="75"/>
        <v>Ja</v>
      </c>
      <c r="DL88" s="43" t="str">
        <f t="shared" si="75"/>
        <v>Ja</v>
      </c>
      <c r="DM88" s="43" t="str">
        <f t="shared" si="75"/>
        <v>Ja</v>
      </c>
      <c r="DN88" s="43" t="str">
        <f t="shared" si="75"/>
        <v>Ja</v>
      </c>
      <c r="DO88" s="43" t="str">
        <f t="shared" si="75"/>
        <v>Ja</v>
      </c>
      <c r="DP88" s="43" t="str">
        <f t="shared" si="75"/>
        <v>Optie</v>
      </c>
      <c r="DQ88" s="43" t="str">
        <f t="shared" si="75"/>
        <v>Optie</v>
      </c>
      <c r="DR88" s="43" t="str">
        <f t="shared" si="75"/>
        <v>Optie</v>
      </c>
      <c r="DS88" s="43" t="str">
        <f t="shared" si="75"/>
        <v>Optie</v>
      </c>
      <c r="DT88" s="43" t="str">
        <f t="shared" si="75"/>
        <v>Nee</v>
      </c>
      <c r="DU88" s="43" t="str">
        <f t="shared" si="76"/>
        <v>Nee</v>
      </c>
      <c r="DV88" s="43" t="str">
        <f t="shared" si="76"/>
        <v>Nvt</v>
      </c>
      <c r="DW88" s="43" t="str">
        <f t="shared" si="76"/>
        <v>Nvt</v>
      </c>
      <c r="DX88" s="43" t="str">
        <f t="shared" si="76"/>
        <v>Nvt</v>
      </c>
      <c r="DY88" s="43" t="str">
        <f t="shared" si="76"/>
        <v>Nvt</v>
      </c>
      <c r="DZ88" s="43" t="str">
        <f t="shared" si="76"/>
        <v>Nvt</v>
      </c>
      <c r="EA88" s="43" t="str">
        <f t="shared" si="76"/>
        <v>Nvt</v>
      </c>
      <c r="EB88" s="43" t="str">
        <f t="shared" si="76"/>
        <v>Ja</v>
      </c>
      <c r="EC88" s="43" t="str">
        <f t="shared" si="76"/>
        <v>Ja</v>
      </c>
      <c r="ED88" s="43" t="str">
        <f t="shared" si="76"/>
        <v>Ja</v>
      </c>
      <c r="EE88" s="43" t="str">
        <f t="shared" si="76"/>
        <v>Ja</v>
      </c>
      <c r="EF88" s="43" t="str">
        <f t="shared" si="76"/>
        <v>Ja</v>
      </c>
      <c r="EG88" s="43" t="str">
        <f t="shared" si="76"/>
        <v>Ja</v>
      </c>
      <c r="EH88" s="43" t="str">
        <f t="shared" si="76"/>
        <v>Ja</v>
      </c>
      <c r="EI88" s="43" t="str">
        <f t="shared" si="76"/>
        <v>Nee</v>
      </c>
    </row>
    <row r="89" spans="1:139" x14ac:dyDescent="0.3">
      <c r="A89" s="43"/>
      <c r="B89" s="47" t="s">
        <v>576</v>
      </c>
      <c r="C89" s="47" t="s">
        <v>333</v>
      </c>
      <c r="D89" s="43" t="s">
        <v>333</v>
      </c>
      <c r="E89" s="45" t="s">
        <v>333</v>
      </c>
      <c r="F89" s="43" t="s">
        <v>333</v>
      </c>
      <c r="G89" s="43" t="s">
        <v>495</v>
      </c>
      <c r="H89" s="43" t="s">
        <v>500</v>
      </c>
      <c r="I89" s="119" t="s">
        <v>337</v>
      </c>
      <c r="J89" s="119" t="s">
        <v>835</v>
      </c>
      <c r="K89" s="119" t="s">
        <v>855</v>
      </c>
      <c r="L89" s="50">
        <v>31</v>
      </c>
      <c r="M89" s="119"/>
      <c r="N89" s="119"/>
      <c r="O89" s="119"/>
      <c r="P89" s="129" t="s">
        <v>507</v>
      </c>
      <c r="Q89" s="43" t="str">
        <f t="shared" si="65"/>
        <v>Ja</v>
      </c>
      <c r="R89" s="43" t="str">
        <f t="shared" si="65"/>
        <v>Ja</v>
      </c>
      <c r="S89" s="43" t="str">
        <f t="shared" si="65"/>
        <v>Optie</v>
      </c>
      <c r="T89" s="43" t="str">
        <f t="shared" si="65"/>
        <v>Ja</v>
      </c>
      <c r="U89" s="43" t="str">
        <f t="shared" si="65"/>
        <v>Ja</v>
      </c>
      <c r="V89" s="43" t="str">
        <f t="shared" si="65"/>
        <v>Ja</v>
      </c>
      <c r="W89" s="43" t="str">
        <f t="shared" si="65"/>
        <v>Nee</v>
      </c>
      <c r="X89" s="43" t="str">
        <f t="shared" si="65"/>
        <v>Ja</v>
      </c>
      <c r="Y89" s="43" t="str">
        <f t="shared" si="65"/>
        <v>Nee</v>
      </c>
      <c r="Z89" s="43" t="str">
        <f t="shared" si="65"/>
        <v>Nee</v>
      </c>
      <c r="AA89" s="43" t="str">
        <f t="shared" si="66"/>
        <v>Optie</v>
      </c>
      <c r="AB89" s="43" t="str">
        <f t="shared" si="66"/>
        <v>Nee</v>
      </c>
      <c r="AC89" s="43" t="str">
        <f t="shared" si="66"/>
        <v>Nvt</v>
      </c>
      <c r="AD89" s="43" t="str">
        <f t="shared" si="66"/>
        <v>Nvt</v>
      </c>
      <c r="AE89" s="43" t="str">
        <f t="shared" si="66"/>
        <v>Nvt</v>
      </c>
      <c r="AF89" s="43" t="str">
        <f t="shared" si="66"/>
        <v>Nvt</v>
      </c>
      <c r="AG89" s="43" t="str">
        <f t="shared" si="66"/>
        <v>Nvt</v>
      </c>
      <c r="AH89" s="43" t="str">
        <f t="shared" si="66"/>
        <v>Ja</v>
      </c>
      <c r="AI89" s="43" t="str">
        <f t="shared" si="66"/>
        <v>Ja</v>
      </c>
      <c r="AJ89" s="43" t="str">
        <f t="shared" si="66"/>
        <v>Nee</v>
      </c>
      <c r="AK89" s="43" t="str">
        <f t="shared" si="67"/>
        <v>Ja</v>
      </c>
      <c r="AL89" s="43" t="str">
        <f t="shared" si="67"/>
        <v>Ja</v>
      </c>
      <c r="AM89" s="43" t="str">
        <f t="shared" si="67"/>
        <v>Optie</v>
      </c>
      <c r="AN89" s="43" t="str">
        <f t="shared" si="67"/>
        <v>Ja</v>
      </c>
      <c r="AO89" s="43" t="str">
        <f t="shared" si="67"/>
        <v>Ja</v>
      </c>
      <c r="AP89" s="43" t="str">
        <f t="shared" si="67"/>
        <v>Nvt</v>
      </c>
      <c r="AQ89" s="43" t="str">
        <f t="shared" si="67"/>
        <v>Nvt</v>
      </c>
      <c r="AR89" s="129" t="s">
        <v>878</v>
      </c>
      <c r="AS89" s="43" t="str">
        <f t="shared" si="68"/>
        <v>Ja</v>
      </c>
      <c r="AT89" s="43" t="str">
        <f t="shared" si="68"/>
        <v>Ja</v>
      </c>
      <c r="AU89" s="43" t="str">
        <f t="shared" si="68"/>
        <v>Optie</v>
      </c>
      <c r="AV89" s="43" t="str">
        <f t="shared" si="68"/>
        <v>Ja</v>
      </c>
      <c r="AW89" s="43" t="str">
        <f t="shared" si="68"/>
        <v>Ja</v>
      </c>
      <c r="AX89" s="43" t="str">
        <f t="shared" si="68"/>
        <v>Ja</v>
      </c>
      <c r="AY89" s="43" t="str">
        <f t="shared" si="68"/>
        <v>Nee</v>
      </c>
      <c r="AZ89" s="43" t="str">
        <f t="shared" si="68"/>
        <v>Ja</v>
      </c>
      <c r="BA89" s="43" t="str">
        <f t="shared" si="68"/>
        <v>Nee</v>
      </c>
      <c r="BB89" s="43" t="str">
        <f t="shared" si="68"/>
        <v>Nee</v>
      </c>
      <c r="BC89" s="43" t="str">
        <f t="shared" si="69"/>
        <v>Ja</v>
      </c>
      <c r="BD89" s="43" t="str">
        <f t="shared" si="69"/>
        <v>Ja</v>
      </c>
      <c r="BE89" s="43" t="str">
        <f t="shared" si="69"/>
        <v>Ja</v>
      </c>
      <c r="BF89" s="43" t="str">
        <f t="shared" si="69"/>
        <v>Ja</v>
      </c>
      <c r="BG89" s="43" t="str">
        <f t="shared" si="69"/>
        <v>Ja</v>
      </c>
      <c r="BH89" s="43" t="str">
        <f t="shared" si="69"/>
        <v>Ja</v>
      </c>
      <c r="BI89" s="43" t="str">
        <f t="shared" si="69"/>
        <v>Ja</v>
      </c>
      <c r="BJ89" s="43" t="str">
        <f t="shared" si="69"/>
        <v>Optie</v>
      </c>
      <c r="BK89" s="43" t="str">
        <f t="shared" si="69"/>
        <v>Ja</v>
      </c>
      <c r="BL89" s="43" t="str">
        <f t="shared" si="69"/>
        <v>Ja</v>
      </c>
      <c r="BM89" s="43" t="str">
        <f t="shared" si="70"/>
        <v>Nee</v>
      </c>
      <c r="BN89" s="43" t="str">
        <f t="shared" si="70"/>
        <v>Ja</v>
      </c>
      <c r="BO89" s="43" t="str">
        <f t="shared" si="70"/>
        <v>Nee</v>
      </c>
      <c r="BP89" s="43" t="str">
        <f t="shared" si="70"/>
        <v>Nvt</v>
      </c>
      <c r="BQ89" s="43" t="str">
        <f t="shared" si="70"/>
        <v>Nvt</v>
      </c>
      <c r="BR89" s="43" t="str">
        <f t="shared" si="70"/>
        <v>Nvt</v>
      </c>
      <c r="BS89" s="43" t="str">
        <f t="shared" si="70"/>
        <v>Nvt</v>
      </c>
      <c r="BT89" s="43" t="str">
        <f t="shared" si="70"/>
        <v>Nvt</v>
      </c>
      <c r="BU89" s="43" t="str">
        <f t="shared" si="70"/>
        <v>Nvt</v>
      </c>
      <c r="BV89" s="43" t="str">
        <f t="shared" si="70"/>
        <v>Nvt</v>
      </c>
      <c r="BW89" s="43" t="str">
        <f t="shared" si="71"/>
        <v>Nvt</v>
      </c>
      <c r="BX89" s="43" t="str">
        <f t="shared" si="71"/>
        <v>Nvt</v>
      </c>
      <c r="BY89" s="43" t="str">
        <f t="shared" si="71"/>
        <v>Nvt</v>
      </c>
      <c r="BZ89" s="43" t="str">
        <f t="shared" si="71"/>
        <v>Nvt</v>
      </c>
      <c r="CA89" s="43" t="str">
        <f t="shared" si="71"/>
        <v>Nvt</v>
      </c>
      <c r="CB89" s="43" t="str">
        <f t="shared" si="71"/>
        <v>Nvt</v>
      </c>
      <c r="CC89" s="43" t="str">
        <f t="shared" si="71"/>
        <v>Nvt</v>
      </c>
      <c r="CD89" s="43" t="str">
        <f t="shared" si="71"/>
        <v>Nvt</v>
      </c>
      <c r="CE89" s="43" t="str">
        <f t="shared" si="71"/>
        <v>Nvt</v>
      </c>
      <c r="CF89" s="43" t="str">
        <f t="shared" si="71"/>
        <v>Nvt</v>
      </c>
      <c r="CG89" s="43" t="str">
        <f t="shared" si="72"/>
        <v>Ja</v>
      </c>
      <c r="CH89" s="43" t="str">
        <f t="shared" si="72"/>
        <v>Ja</v>
      </c>
      <c r="CI89" s="43" t="str">
        <f t="shared" si="72"/>
        <v>Ja</v>
      </c>
      <c r="CJ89" s="43" t="str">
        <f t="shared" si="72"/>
        <v>Optie</v>
      </c>
      <c r="CK89" s="43" t="str">
        <f t="shared" si="72"/>
        <v>Ja</v>
      </c>
      <c r="CL89" s="43" t="str">
        <f t="shared" si="72"/>
        <v>Ja</v>
      </c>
      <c r="CM89" s="43" t="str">
        <f t="shared" si="72"/>
        <v>Ja</v>
      </c>
      <c r="CN89" s="43" t="str">
        <f t="shared" si="72"/>
        <v>Ja</v>
      </c>
      <c r="CO89" s="43" t="str">
        <f t="shared" si="72"/>
        <v>Ja</v>
      </c>
      <c r="CP89" s="43" t="str">
        <f t="shared" si="72"/>
        <v>Optie</v>
      </c>
      <c r="CQ89" s="43" t="str">
        <f t="shared" si="73"/>
        <v>Ja</v>
      </c>
      <c r="CR89" s="43" t="str">
        <f t="shared" si="73"/>
        <v>Ja</v>
      </c>
      <c r="CS89" s="43" t="str">
        <f t="shared" si="73"/>
        <v>Ja</v>
      </c>
      <c r="CT89" s="43" t="str">
        <f t="shared" si="73"/>
        <v>Optie</v>
      </c>
      <c r="CU89" s="43" t="str">
        <f t="shared" si="73"/>
        <v>Nee</v>
      </c>
      <c r="CV89" s="43" t="str">
        <f t="shared" si="73"/>
        <v>Nvt</v>
      </c>
      <c r="CW89" s="43" t="str">
        <f t="shared" si="73"/>
        <v>Nvt</v>
      </c>
      <c r="CX89" s="43" t="str">
        <f t="shared" si="73"/>
        <v>Nvt</v>
      </c>
      <c r="CY89" s="43" t="str">
        <f t="shared" si="73"/>
        <v>Nvt</v>
      </c>
      <c r="CZ89" s="43" t="str">
        <f t="shared" si="73"/>
        <v>Optie</v>
      </c>
      <c r="DA89" s="43" t="str">
        <f t="shared" si="74"/>
        <v>Ja</v>
      </c>
      <c r="DB89" s="43" t="str">
        <f t="shared" si="74"/>
        <v>Ja</v>
      </c>
      <c r="DC89" s="43" t="str">
        <f t="shared" si="74"/>
        <v>Optie</v>
      </c>
      <c r="DD89" s="43" t="str">
        <f t="shared" si="74"/>
        <v>Ja</v>
      </c>
      <c r="DE89" s="43" t="str">
        <f t="shared" si="74"/>
        <v>Ja</v>
      </c>
      <c r="DF89" s="43" t="str">
        <f t="shared" si="74"/>
        <v>Ja</v>
      </c>
      <c r="DG89" s="43" t="str">
        <f t="shared" si="74"/>
        <v>Nee</v>
      </c>
      <c r="DH89" s="43" t="str">
        <f t="shared" si="74"/>
        <v>Nvt</v>
      </c>
      <c r="DI89" s="43" t="str">
        <f t="shared" si="74"/>
        <v>Nvt</v>
      </c>
      <c r="DJ89" s="43" t="str">
        <f t="shared" si="74"/>
        <v>Nvt</v>
      </c>
      <c r="DK89" s="43" t="str">
        <f t="shared" si="75"/>
        <v>Ja</v>
      </c>
      <c r="DL89" s="43" t="str">
        <f t="shared" si="75"/>
        <v>Ja</v>
      </c>
      <c r="DM89" s="43" t="str">
        <f t="shared" si="75"/>
        <v>Ja</v>
      </c>
      <c r="DN89" s="43" t="str">
        <f t="shared" si="75"/>
        <v>Ja</v>
      </c>
      <c r="DO89" s="43" t="str">
        <f t="shared" si="75"/>
        <v>Ja</v>
      </c>
      <c r="DP89" s="43" t="str">
        <f t="shared" si="75"/>
        <v>Optie</v>
      </c>
      <c r="DQ89" s="43" t="str">
        <f t="shared" si="75"/>
        <v>Optie</v>
      </c>
      <c r="DR89" s="43" t="str">
        <f t="shared" si="75"/>
        <v>Optie</v>
      </c>
      <c r="DS89" s="43" t="str">
        <f t="shared" si="75"/>
        <v>Optie</v>
      </c>
      <c r="DT89" s="43" t="str">
        <f t="shared" si="75"/>
        <v>Nee</v>
      </c>
      <c r="DU89" s="43" t="str">
        <f t="shared" si="76"/>
        <v>Nee</v>
      </c>
      <c r="DV89" s="43" t="str">
        <f t="shared" si="76"/>
        <v>Nvt</v>
      </c>
      <c r="DW89" s="43" t="str">
        <f t="shared" si="76"/>
        <v>Nvt</v>
      </c>
      <c r="DX89" s="43" t="str">
        <f t="shared" si="76"/>
        <v>Nvt</v>
      </c>
      <c r="DY89" s="43" t="str">
        <f t="shared" si="76"/>
        <v>Nvt</v>
      </c>
      <c r="DZ89" s="43" t="str">
        <f t="shared" si="76"/>
        <v>Nvt</v>
      </c>
      <c r="EA89" s="43" t="str">
        <f t="shared" si="76"/>
        <v>Nvt</v>
      </c>
      <c r="EB89" s="43" t="str">
        <f t="shared" si="76"/>
        <v>Ja</v>
      </c>
      <c r="EC89" s="43" t="str">
        <f t="shared" si="76"/>
        <v>Ja</v>
      </c>
      <c r="ED89" s="43" t="str">
        <f t="shared" si="76"/>
        <v>Ja</v>
      </c>
      <c r="EE89" s="43" t="str">
        <f t="shared" si="76"/>
        <v>Ja</v>
      </c>
      <c r="EF89" s="43" t="str">
        <f t="shared" si="76"/>
        <v>Ja</v>
      </c>
      <c r="EG89" s="43" t="str">
        <f t="shared" si="76"/>
        <v>Ja</v>
      </c>
      <c r="EH89" s="43" t="str">
        <f t="shared" si="76"/>
        <v>Ja</v>
      </c>
      <c r="EI89" s="43" t="str">
        <f t="shared" si="76"/>
        <v>Nee</v>
      </c>
    </row>
    <row r="90" spans="1:139" x14ac:dyDescent="0.3">
      <c r="A90" s="43"/>
      <c r="B90" s="47" t="s">
        <v>577</v>
      </c>
      <c r="C90" s="47" t="s">
        <v>333</v>
      </c>
      <c r="D90" s="43" t="s">
        <v>333</v>
      </c>
      <c r="E90" s="45" t="s">
        <v>333</v>
      </c>
      <c r="F90" s="43" t="s">
        <v>333</v>
      </c>
      <c r="G90" s="43" t="s">
        <v>495</v>
      </c>
      <c r="H90" s="43" t="s">
        <v>501</v>
      </c>
      <c r="I90" s="119" t="s">
        <v>337</v>
      </c>
      <c r="J90" s="119" t="s">
        <v>835</v>
      </c>
      <c r="K90" s="119" t="s">
        <v>855</v>
      </c>
      <c r="L90" s="50">
        <v>31</v>
      </c>
      <c r="M90" s="119"/>
      <c r="N90" s="119"/>
      <c r="O90" s="119"/>
      <c r="P90" s="129" t="s">
        <v>507</v>
      </c>
      <c r="Q90" s="43" t="str">
        <f t="shared" si="65"/>
        <v>Ja</v>
      </c>
      <c r="R90" s="43" t="str">
        <f t="shared" si="65"/>
        <v>Ja</v>
      </c>
      <c r="S90" s="43" t="str">
        <f t="shared" si="65"/>
        <v>Optie</v>
      </c>
      <c r="T90" s="43" t="str">
        <f t="shared" si="65"/>
        <v>Ja</v>
      </c>
      <c r="U90" s="43" t="str">
        <f t="shared" si="65"/>
        <v>Ja</v>
      </c>
      <c r="V90" s="43" t="str">
        <f t="shared" si="65"/>
        <v>Ja</v>
      </c>
      <c r="W90" s="43" t="str">
        <f t="shared" si="65"/>
        <v>Nee</v>
      </c>
      <c r="X90" s="43" t="str">
        <f t="shared" si="65"/>
        <v>Ja</v>
      </c>
      <c r="Y90" s="43" t="str">
        <f t="shared" si="65"/>
        <v>Nee</v>
      </c>
      <c r="Z90" s="43" t="str">
        <f t="shared" si="65"/>
        <v>Nee</v>
      </c>
      <c r="AA90" s="43" t="str">
        <f t="shared" si="66"/>
        <v>Optie</v>
      </c>
      <c r="AB90" s="43" t="str">
        <f t="shared" si="66"/>
        <v>Nee</v>
      </c>
      <c r="AC90" s="43" t="str">
        <f t="shared" si="66"/>
        <v>Nvt</v>
      </c>
      <c r="AD90" s="43" t="str">
        <f t="shared" si="66"/>
        <v>Nvt</v>
      </c>
      <c r="AE90" s="43" t="str">
        <f t="shared" si="66"/>
        <v>Nvt</v>
      </c>
      <c r="AF90" s="43" t="str">
        <f t="shared" si="66"/>
        <v>Nvt</v>
      </c>
      <c r="AG90" s="43" t="str">
        <f t="shared" si="66"/>
        <v>Nvt</v>
      </c>
      <c r="AH90" s="43" t="str">
        <f t="shared" si="66"/>
        <v>Ja</v>
      </c>
      <c r="AI90" s="43" t="str">
        <f t="shared" si="66"/>
        <v>Ja</v>
      </c>
      <c r="AJ90" s="43" t="str">
        <f t="shared" si="66"/>
        <v>Nee</v>
      </c>
      <c r="AK90" s="43" t="str">
        <f t="shared" si="67"/>
        <v>Ja</v>
      </c>
      <c r="AL90" s="43" t="str">
        <f t="shared" si="67"/>
        <v>Ja</v>
      </c>
      <c r="AM90" s="43" t="str">
        <f t="shared" si="67"/>
        <v>Optie</v>
      </c>
      <c r="AN90" s="43" t="str">
        <f t="shared" si="67"/>
        <v>Ja</v>
      </c>
      <c r="AO90" s="43" t="str">
        <f t="shared" si="67"/>
        <v>Ja</v>
      </c>
      <c r="AP90" s="43" t="str">
        <f t="shared" si="67"/>
        <v>Nvt</v>
      </c>
      <c r="AQ90" s="43" t="str">
        <f t="shared" si="67"/>
        <v>Nvt</v>
      </c>
      <c r="AR90" s="129" t="s">
        <v>878</v>
      </c>
      <c r="AS90" s="43" t="str">
        <f t="shared" si="68"/>
        <v>Ja</v>
      </c>
      <c r="AT90" s="43" t="str">
        <f t="shared" si="68"/>
        <v>Ja</v>
      </c>
      <c r="AU90" s="43" t="str">
        <f t="shared" si="68"/>
        <v>Optie</v>
      </c>
      <c r="AV90" s="43" t="str">
        <f t="shared" si="68"/>
        <v>Ja</v>
      </c>
      <c r="AW90" s="43" t="str">
        <f t="shared" si="68"/>
        <v>Ja</v>
      </c>
      <c r="AX90" s="43" t="str">
        <f t="shared" si="68"/>
        <v>Ja</v>
      </c>
      <c r="AY90" s="43" t="str">
        <f t="shared" si="68"/>
        <v>Nee</v>
      </c>
      <c r="AZ90" s="43" t="str">
        <f t="shared" si="68"/>
        <v>Ja</v>
      </c>
      <c r="BA90" s="43" t="str">
        <f t="shared" si="68"/>
        <v>Nee</v>
      </c>
      <c r="BB90" s="43" t="str">
        <f t="shared" si="68"/>
        <v>Nee</v>
      </c>
      <c r="BC90" s="43" t="str">
        <f t="shared" si="69"/>
        <v>Ja</v>
      </c>
      <c r="BD90" s="43" t="str">
        <f t="shared" si="69"/>
        <v>Ja</v>
      </c>
      <c r="BE90" s="43" t="str">
        <f t="shared" si="69"/>
        <v>Ja</v>
      </c>
      <c r="BF90" s="43" t="str">
        <f t="shared" si="69"/>
        <v>Ja</v>
      </c>
      <c r="BG90" s="43" t="str">
        <f t="shared" si="69"/>
        <v>Ja</v>
      </c>
      <c r="BH90" s="43" t="str">
        <f t="shared" si="69"/>
        <v>Ja</v>
      </c>
      <c r="BI90" s="43" t="str">
        <f t="shared" si="69"/>
        <v>Ja</v>
      </c>
      <c r="BJ90" s="43" t="str">
        <f t="shared" si="69"/>
        <v>Optie</v>
      </c>
      <c r="BK90" s="43" t="str">
        <f t="shared" si="69"/>
        <v>Ja</v>
      </c>
      <c r="BL90" s="43" t="str">
        <f t="shared" si="69"/>
        <v>Ja</v>
      </c>
      <c r="BM90" s="43" t="str">
        <f t="shared" si="70"/>
        <v>Nee</v>
      </c>
      <c r="BN90" s="43" t="str">
        <f t="shared" si="70"/>
        <v>Ja</v>
      </c>
      <c r="BO90" s="43" t="str">
        <f t="shared" si="70"/>
        <v>Nee</v>
      </c>
      <c r="BP90" s="43" t="str">
        <f t="shared" si="70"/>
        <v>Nvt</v>
      </c>
      <c r="BQ90" s="43" t="str">
        <f t="shared" si="70"/>
        <v>Nvt</v>
      </c>
      <c r="BR90" s="43" t="str">
        <f t="shared" si="70"/>
        <v>Nvt</v>
      </c>
      <c r="BS90" s="43" t="str">
        <f t="shared" si="70"/>
        <v>Nvt</v>
      </c>
      <c r="BT90" s="43" t="str">
        <f t="shared" si="70"/>
        <v>Nvt</v>
      </c>
      <c r="BU90" s="43" t="str">
        <f t="shared" si="70"/>
        <v>Nvt</v>
      </c>
      <c r="BV90" s="43" t="str">
        <f t="shared" si="70"/>
        <v>Nvt</v>
      </c>
      <c r="BW90" s="43" t="str">
        <f t="shared" si="71"/>
        <v>Nvt</v>
      </c>
      <c r="BX90" s="43" t="str">
        <f t="shared" si="71"/>
        <v>Nvt</v>
      </c>
      <c r="BY90" s="43" t="str">
        <f t="shared" si="71"/>
        <v>Nvt</v>
      </c>
      <c r="BZ90" s="43" t="str">
        <f t="shared" si="71"/>
        <v>Nvt</v>
      </c>
      <c r="CA90" s="43" t="str">
        <f t="shared" si="71"/>
        <v>Nvt</v>
      </c>
      <c r="CB90" s="43" t="str">
        <f t="shared" si="71"/>
        <v>Nvt</v>
      </c>
      <c r="CC90" s="43" t="str">
        <f t="shared" si="71"/>
        <v>Nvt</v>
      </c>
      <c r="CD90" s="43" t="str">
        <f t="shared" si="71"/>
        <v>Nvt</v>
      </c>
      <c r="CE90" s="43" t="str">
        <f t="shared" si="71"/>
        <v>Nvt</v>
      </c>
      <c r="CF90" s="43" t="str">
        <f t="shared" si="71"/>
        <v>Nvt</v>
      </c>
      <c r="CG90" s="43" t="str">
        <f t="shared" si="72"/>
        <v>Ja</v>
      </c>
      <c r="CH90" s="43" t="str">
        <f t="shared" si="72"/>
        <v>Ja</v>
      </c>
      <c r="CI90" s="43" t="str">
        <f t="shared" si="72"/>
        <v>Ja</v>
      </c>
      <c r="CJ90" s="43" t="str">
        <f t="shared" si="72"/>
        <v>Optie</v>
      </c>
      <c r="CK90" s="43" t="str">
        <f t="shared" si="72"/>
        <v>Ja</v>
      </c>
      <c r="CL90" s="43" t="str">
        <f t="shared" si="72"/>
        <v>Ja</v>
      </c>
      <c r="CM90" s="43" t="str">
        <f t="shared" si="72"/>
        <v>Ja</v>
      </c>
      <c r="CN90" s="43" t="str">
        <f t="shared" si="72"/>
        <v>Ja</v>
      </c>
      <c r="CO90" s="43" t="str">
        <f t="shared" si="72"/>
        <v>Ja</v>
      </c>
      <c r="CP90" s="43" t="str">
        <f t="shared" si="72"/>
        <v>Optie</v>
      </c>
      <c r="CQ90" s="43" t="str">
        <f t="shared" si="73"/>
        <v>Ja</v>
      </c>
      <c r="CR90" s="43" t="str">
        <f t="shared" si="73"/>
        <v>Ja</v>
      </c>
      <c r="CS90" s="43" t="str">
        <f t="shared" si="73"/>
        <v>Ja</v>
      </c>
      <c r="CT90" s="43" t="str">
        <f t="shared" si="73"/>
        <v>Optie</v>
      </c>
      <c r="CU90" s="43" t="str">
        <f t="shared" si="73"/>
        <v>Nee</v>
      </c>
      <c r="CV90" s="43" t="str">
        <f t="shared" si="73"/>
        <v>Nvt</v>
      </c>
      <c r="CW90" s="43" t="str">
        <f t="shared" si="73"/>
        <v>Nvt</v>
      </c>
      <c r="CX90" s="43" t="str">
        <f t="shared" si="73"/>
        <v>Nvt</v>
      </c>
      <c r="CY90" s="43" t="str">
        <f t="shared" si="73"/>
        <v>Nvt</v>
      </c>
      <c r="CZ90" s="43" t="str">
        <f t="shared" si="73"/>
        <v>Optie</v>
      </c>
      <c r="DA90" s="43" t="str">
        <f t="shared" si="74"/>
        <v>Ja</v>
      </c>
      <c r="DB90" s="43" t="str">
        <f t="shared" si="74"/>
        <v>Ja</v>
      </c>
      <c r="DC90" s="43" t="str">
        <f t="shared" si="74"/>
        <v>Optie</v>
      </c>
      <c r="DD90" s="43" t="str">
        <f t="shared" si="74"/>
        <v>Ja</v>
      </c>
      <c r="DE90" s="43" t="str">
        <f t="shared" si="74"/>
        <v>Ja</v>
      </c>
      <c r="DF90" s="43" t="str">
        <f t="shared" si="74"/>
        <v>Ja</v>
      </c>
      <c r="DG90" s="43" t="str">
        <f t="shared" si="74"/>
        <v>Nee</v>
      </c>
      <c r="DH90" s="43" t="str">
        <f t="shared" si="74"/>
        <v>Nvt</v>
      </c>
      <c r="DI90" s="43" t="str">
        <f t="shared" si="74"/>
        <v>Nvt</v>
      </c>
      <c r="DJ90" s="43" t="str">
        <f t="shared" si="74"/>
        <v>Nvt</v>
      </c>
      <c r="DK90" s="43" t="str">
        <f t="shared" si="75"/>
        <v>Ja</v>
      </c>
      <c r="DL90" s="43" t="str">
        <f t="shared" si="75"/>
        <v>Ja</v>
      </c>
      <c r="DM90" s="43" t="str">
        <f t="shared" si="75"/>
        <v>Ja</v>
      </c>
      <c r="DN90" s="43" t="str">
        <f t="shared" si="75"/>
        <v>Ja</v>
      </c>
      <c r="DO90" s="43" t="str">
        <f t="shared" si="75"/>
        <v>Ja</v>
      </c>
      <c r="DP90" s="43" t="str">
        <f t="shared" si="75"/>
        <v>Optie</v>
      </c>
      <c r="DQ90" s="43" t="str">
        <f t="shared" si="75"/>
        <v>Optie</v>
      </c>
      <c r="DR90" s="43" t="str">
        <f t="shared" si="75"/>
        <v>Optie</v>
      </c>
      <c r="DS90" s="43" t="str">
        <f t="shared" si="75"/>
        <v>Optie</v>
      </c>
      <c r="DT90" s="43" t="str">
        <f t="shared" si="75"/>
        <v>Nee</v>
      </c>
      <c r="DU90" s="43" t="str">
        <f t="shared" si="76"/>
        <v>Nee</v>
      </c>
      <c r="DV90" s="43" t="str">
        <f t="shared" si="76"/>
        <v>Nvt</v>
      </c>
      <c r="DW90" s="43" t="str">
        <f t="shared" si="76"/>
        <v>Nvt</v>
      </c>
      <c r="DX90" s="43" t="str">
        <f t="shared" si="76"/>
        <v>Nvt</v>
      </c>
      <c r="DY90" s="43" t="str">
        <f t="shared" si="76"/>
        <v>Nvt</v>
      </c>
      <c r="DZ90" s="43" t="str">
        <f t="shared" si="76"/>
        <v>Nvt</v>
      </c>
      <c r="EA90" s="43" t="str">
        <f t="shared" si="76"/>
        <v>Nvt</v>
      </c>
      <c r="EB90" s="43" t="str">
        <f t="shared" si="76"/>
        <v>Ja</v>
      </c>
      <c r="EC90" s="43" t="str">
        <f t="shared" si="76"/>
        <v>Ja</v>
      </c>
      <c r="ED90" s="43" t="str">
        <f t="shared" si="76"/>
        <v>Ja</v>
      </c>
      <c r="EE90" s="43" t="str">
        <f t="shared" si="76"/>
        <v>Ja</v>
      </c>
      <c r="EF90" s="43" t="str">
        <f t="shared" si="76"/>
        <v>Ja</v>
      </c>
      <c r="EG90" s="43" t="str">
        <f t="shared" si="76"/>
        <v>Ja</v>
      </c>
      <c r="EH90" s="43" t="str">
        <f t="shared" si="76"/>
        <v>Ja</v>
      </c>
      <c r="EI90" s="43" t="str">
        <f t="shared" si="76"/>
        <v>Nee</v>
      </c>
    </row>
    <row r="91" spans="1:139" x14ac:dyDescent="0.3">
      <c r="A91" s="43"/>
      <c r="B91" s="47" t="s">
        <v>737</v>
      </c>
      <c r="C91" s="47" t="s">
        <v>333</v>
      </c>
      <c r="D91" s="43" t="s">
        <v>333</v>
      </c>
      <c r="E91" s="45" t="s">
        <v>333</v>
      </c>
      <c r="F91" s="43" t="s">
        <v>337</v>
      </c>
      <c r="G91" s="43" t="s">
        <v>495</v>
      </c>
      <c r="H91" s="43" t="s">
        <v>500</v>
      </c>
      <c r="I91" s="119" t="s">
        <v>337</v>
      </c>
      <c r="J91" s="119" t="s">
        <v>836</v>
      </c>
      <c r="K91" s="119" t="s">
        <v>855</v>
      </c>
      <c r="L91" s="50">
        <v>32</v>
      </c>
      <c r="M91" s="119"/>
      <c r="N91" s="119"/>
      <c r="O91" s="119"/>
      <c r="P91" s="129" t="s">
        <v>507</v>
      </c>
      <c r="Q91" s="43" t="str">
        <f t="shared" si="65"/>
        <v>Ja</v>
      </c>
      <c r="R91" s="43" t="str">
        <f t="shared" si="65"/>
        <v>Ja</v>
      </c>
      <c r="S91" s="43" t="str">
        <f t="shared" si="65"/>
        <v>Optie</v>
      </c>
      <c r="T91" s="43" t="str">
        <f t="shared" si="65"/>
        <v>Ja</v>
      </c>
      <c r="U91" s="43" t="str">
        <f t="shared" si="65"/>
        <v>Ja</v>
      </c>
      <c r="V91" s="43" t="str">
        <f t="shared" si="65"/>
        <v>Ja</v>
      </c>
      <c r="W91" s="43" t="str">
        <f t="shared" si="65"/>
        <v>Nee</v>
      </c>
      <c r="X91" s="43" t="str">
        <f t="shared" si="65"/>
        <v>Ja</v>
      </c>
      <c r="Y91" s="43" t="str">
        <f t="shared" si="65"/>
        <v>Nee</v>
      </c>
      <c r="Z91" s="43" t="str">
        <f t="shared" si="65"/>
        <v>Nee</v>
      </c>
      <c r="AA91" s="43" t="str">
        <f t="shared" si="66"/>
        <v>Optie</v>
      </c>
      <c r="AB91" s="43" t="str">
        <f t="shared" si="66"/>
        <v>Nee</v>
      </c>
      <c r="AC91" s="43" t="str">
        <f t="shared" si="66"/>
        <v>Nvt</v>
      </c>
      <c r="AD91" s="43" t="str">
        <f t="shared" si="66"/>
        <v>Nvt</v>
      </c>
      <c r="AE91" s="43" t="str">
        <f t="shared" si="66"/>
        <v>Nvt</v>
      </c>
      <c r="AF91" s="43" t="str">
        <f t="shared" si="66"/>
        <v>Nvt</v>
      </c>
      <c r="AG91" s="43" t="str">
        <f t="shared" si="66"/>
        <v>Nvt</v>
      </c>
      <c r="AH91" s="43" t="str">
        <f t="shared" si="66"/>
        <v>Ja</v>
      </c>
      <c r="AI91" s="43" t="str">
        <f t="shared" si="66"/>
        <v>Ja</v>
      </c>
      <c r="AJ91" s="43" t="str">
        <f t="shared" si="66"/>
        <v>Nee</v>
      </c>
      <c r="AK91" s="43" t="str">
        <f t="shared" si="67"/>
        <v>Ja</v>
      </c>
      <c r="AL91" s="43" t="str">
        <f t="shared" si="67"/>
        <v>Ja</v>
      </c>
      <c r="AM91" s="43" t="str">
        <f t="shared" si="67"/>
        <v>Optie</v>
      </c>
      <c r="AN91" s="43" t="str">
        <f t="shared" si="67"/>
        <v>Ja</v>
      </c>
      <c r="AO91" s="43" t="str">
        <f t="shared" si="67"/>
        <v>Ja</v>
      </c>
      <c r="AP91" s="43" t="str">
        <f t="shared" si="67"/>
        <v>Nvt</v>
      </c>
      <c r="AQ91" s="43" t="str">
        <f t="shared" si="67"/>
        <v>Nvt</v>
      </c>
      <c r="AR91" s="129" t="s">
        <v>878</v>
      </c>
      <c r="AS91" s="43" t="str">
        <f t="shared" si="68"/>
        <v>Ja</v>
      </c>
      <c r="AT91" s="43" t="str">
        <f t="shared" si="68"/>
        <v>Ja</v>
      </c>
      <c r="AU91" s="43" t="str">
        <f t="shared" si="68"/>
        <v>Optie</v>
      </c>
      <c r="AV91" s="43" t="str">
        <f t="shared" si="68"/>
        <v>Ja</v>
      </c>
      <c r="AW91" s="43" t="str">
        <f t="shared" si="68"/>
        <v>Ja</v>
      </c>
      <c r="AX91" s="43" t="str">
        <f t="shared" si="68"/>
        <v>Ja</v>
      </c>
      <c r="AY91" s="43" t="str">
        <f t="shared" si="68"/>
        <v>Nee</v>
      </c>
      <c r="AZ91" s="43" t="str">
        <f t="shared" si="68"/>
        <v>Ja</v>
      </c>
      <c r="BA91" s="43" t="str">
        <f t="shared" si="68"/>
        <v>Nee</v>
      </c>
      <c r="BB91" s="43" t="str">
        <f t="shared" si="68"/>
        <v>Nee</v>
      </c>
      <c r="BC91" s="43" t="str">
        <f t="shared" si="69"/>
        <v>Ja</v>
      </c>
      <c r="BD91" s="43" t="str">
        <f t="shared" si="69"/>
        <v>Ja</v>
      </c>
      <c r="BE91" s="43" t="str">
        <f t="shared" si="69"/>
        <v>Ja</v>
      </c>
      <c r="BF91" s="43" t="str">
        <f t="shared" si="69"/>
        <v>Ja</v>
      </c>
      <c r="BG91" s="43" t="str">
        <f t="shared" si="69"/>
        <v>Ja</v>
      </c>
      <c r="BH91" s="43" t="str">
        <f t="shared" si="69"/>
        <v>Ja</v>
      </c>
      <c r="BI91" s="43" t="str">
        <f t="shared" si="69"/>
        <v>Ja</v>
      </c>
      <c r="BJ91" s="43" t="str">
        <f t="shared" si="69"/>
        <v>Optie</v>
      </c>
      <c r="BK91" s="43" t="str">
        <f t="shared" si="69"/>
        <v>Ja</v>
      </c>
      <c r="BL91" s="43" t="str">
        <f t="shared" si="69"/>
        <v>Ja</v>
      </c>
      <c r="BM91" s="43" t="str">
        <f t="shared" si="70"/>
        <v>Nee</v>
      </c>
      <c r="BN91" s="43" t="str">
        <f t="shared" si="70"/>
        <v>Ja</v>
      </c>
      <c r="BO91" s="43" t="str">
        <f t="shared" si="70"/>
        <v>Nee</v>
      </c>
      <c r="BP91" s="43" t="str">
        <f t="shared" si="70"/>
        <v>Nvt</v>
      </c>
      <c r="BQ91" s="43" t="str">
        <f t="shared" si="70"/>
        <v>Nvt</v>
      </c>
      <c r="BR91" s="43" t="str">
        <f t="shared" si="70"/>
        <v>Nvt</v>
      </c>
      <c r="BS91" s="43" t="str">
        <f t="shared" si="70"/>
        <v>Nvt</v>
      </c>
      <c r="BT91" s="43" t="str">
        <f t="shared" si="70"/>
        <v>Nvt</v>
      </c>
      <c r="BU91" s="43" t="str">
        <f t="shared" si="70"/>
        <v>Nvt</v>
      </c>
      <c r="BV91" s="43" t="str">
        <f t="shared" si="70"/>
        <v>Nvt</v>
      </c>
      <c r="BW91" s="43" t="str">
        <f t="shared" si="71"/>
        <v>Nvt</v>
      </c>
      <c r="BX91" s="43" t="str">
        <f t="shared" si="71"/>
        <v>Nvt</v>
      </c>
      <c r="BY91" s="43" t="str">
        <f t="shared" si="71"/>
        <v>Nvt</v>
      </c>
      <c r="BZ91" s="43" t="str">
        <f t="shared" si="71"/>
        <v>Nvt</v>
      </c>
      <c r="CA91" s="43" t="str">
        <f t="shared" si="71"/>
        <v>Nvt</v>
      </c>
      <c r="CB91" s="43" t="str">
        <f t="shared" si="71"/>
        <v>Nvt</v>
      </c>
      <c r="CC91" s="43" t="str">
        <f t="shared" si="71"/>
        <v>Nvt</v>
      </c>
      <c r="CD91" s="43" t="str">
        <f t="shared" si="71"/>
        <v>Nvt</v>
      </c>
      <c r="CE91" s="43" t="str">
        <f t="shared" si="71"/>
        <v>Nvt</v>
      </c>
      <c r="CF91" s="43" t="str">
        <f t="shared" si="71"/>
        <v>Nvt</v>
      </c>
      <c r="CG91" s="43" t="str">
        <f t="shared" si="72"/>
        <v>Ja</v>
      </c>
      <c r="CH91" s="43" t="str">
        <f t="shared" si="72"/>
        <v>Ja</v>
      </c>
      <c r="CI91" s="43" t="str">
        <f t="shared" si="72"/>
        <v>Ja</v>
      </c>
      <c r="CJ91" s="43" t="str">
        <f t="shared" si="72"/>
        <v>Optie</v>
      </c>
      <c r="CK91" s="43" t="str">
        <f t="shared" si="72"/>
        <v>Ja</v>
      </c>
      <c r="CL91" s="43" t="str">
        <f t="shared" si="72"/>
        <v>Ja</v>
      </c>
      <c r="CM91" s="43" t="str">
        <f t="shared" si="72"/>
        <v>Ja</v>
      </c>
      <c r="CN91" s="43" t="str">
        <f t="shared" si="72"/>
        <v>Ja</v>
      </c>
      <c r="CO91" s="43" t="str">
        <f t="shared" si="72"/>
        <v>Ja</v>
      </c>
      <c r="CP91" s="43" t="str">
        <f t="shared" si="72"/>
        <v>Optie</v>
      </c>
      <c r="CQ91" s="43" t="str">
        <f t="shared" si="73"/>
        <v>Ja</v>
      </c>
      <c r="CR91" s="43" t="str">
        <f t="shared" si="73"/>
        <v>Ja</v>
      </c>
      <c r="CS91" s="43" t="str">
        <f t="shared" si="73"/>
        <v>Ja</v>
      </c>
      <c r="CT91" s="43" t="str">
        <f t="shared" si="73"/>
        <v>Optie</v>
      </c>
      <c r="CU91" s="43" t="str">
        <f t="shared" si="73"/>
        <v>Nee</v>
      </c>
      <c r="CV91" s="43" t="str">
        <f t="shared" si="73"/>
        <v>Nvt</v>
      </c>
      <c r="CW91" s="43" t="str">
        <f t="shared" si="73"/>
        <v>Nvt</v>
      </c>
      <c r="CX91" s="43" t="str">
        <f t="shared" si="73"/>
        <v>Nvt</v>
      </c>
      <c r="CY91" s="43" t="str">
        <f t="shared" si="73"/>
        <v>Nvt</v>
      </c>
      <c r="CZ91" s="43" t="str">
        <f t="shared" si="73"/>
        <v>Optie</v>
      </c>
      <c r="DA91" s="43" t="str">
        <f t="shared" si="74"/>
        <v>Ja</v>
      </c>
      <c r="DB91" s="43" t="str">
        <f t="shared" si="74"/>
        <v>Ja</v>
      </c>
      <c r="DC91" s="43" t="str">
        <f t="shared" si="74"/>
        <v>Optie</v>
      </c>
      <c r="DD91" s="43" t="str">
        <f t="shared" si="74"/>
        <v>Ja</v>
      </c>
      <c r="DE91" s="43" t="str">
        <f t="shared" si="74"/>
        <v>Ja</v>
      </c>
      <c r="DF91" s="43" t="str">
        <f t="shared" si="74"/>
        <v>Ja</v>
      </c>
      <c r="DG91" s="43" t="str">
        <f t="shared" si="74"/>
        <v>Nee</v>
      </c>
      <c r="DH91" s="43" t="str">
        <f t="shared" si="74"/>
        <v>Nvt</v>
      </c>
      <c r="DI91" s="43" t="str">
        <f t="shared" si="74"/>
        <v>Nvt</v>
      </c>
      <c r="DJ91" s="43" t="str">
        <f t="shared" si="74"/>
        <v>Nvt</v>
      </c>
      <c r="DK91" s="43" t="str">
        <f t="shared" si="75"/>
        <v>Ja</v>
      </c>
      <c r="DL91" s="43" t="str">
        <f t="shared" si="75"/>
        <v>Ja</v>
      </c>
      <c r="DM91" s="43" t="str">
        <f t="shared" si="75"/>
        <v>Ja</v>
      </c>
      <c r="DN91" s="43" t="str">
        <f t="shared" si="75"/>
        <v>Ja</v>
      </c>
      <c r="DO91" s="43" t="str">
        <f t="shared" si="75"/>
        <v>Ja</v>
      </c>
      <c r="DP91" s="43" t="str">
        <f t="shared" si="75"/>
        <v>Optie</v>
      </c>
      <c r="DQ91" s="43" t="str">
        <f t="shared" si="75"/>
        <v>Optie</v>
      </c>
      <c r="DR91" s="43" t="str">
        <f t="shared" si="75"/>
        <v>Optie</v>
      </c>
      <c r="DS91" s="43" t="str">
        <f t="shared" si="75"/>
        <v>Optie</v>
      </c>
      <c r="DT91" s="43" t="str">
        <f t="shared" si="75"/>
        <v>Nee</v>
      </c>
      <c r="DU91" s="43" t="str">
        <f t="shared" si="76"/>
        <v>Nee</v>
      </c>
      <c r="DV91" s="43" t="str">
        <f t="shared" si="76"/>
        <v>Nvt</v>
      </c>
      <c r="DW91" s="43" t="str">
        <f t="shared" si="76"/>
        <v>Nvt</v>
      </c>
      <c r="DX91" s="43" t="str">
        <f t="shared" si="76"/>
        <v>Nvt</v>
      </c>
      <c r="DY91" s="43" t="str">
        <f t="shared" si="76"/>
        <v>Nvt</v>
      </c>
      <c r="DZ91" s="43" t="str">
        <f t="shared" si="76"/>
        <v>Nvt</v>
      </c>
      <c r="EA91" s="43" t="str">
        <f t="shared" si="76"/>
        <v>Nvt</v>
      </c>
      <c r="EB91" s="43" t="str">
        <f t="shared" si="76"/>
        <v>Ja</v>
      </c>
      <c r="EC91" s="43" t="str">
        <f t="shared" si="76"/>
        <v>Ja</v>
      </c>
      <c r="ED91" s="43" t="str">
        <f t="shared" si="76"/>
        <v>Ja</v>
      </c>
      <c r="EE91" s="43" t="str">
        <f t="shared" si="76"/>
        <v>Ja</v>
      </c>
      <c r="EF91" s="43" t="str">
        <f t="shared" si="76"/>
        <v>Ja</v>
      </c>
      <c r="EG91" s="43" t="str">
        <f t="shared" si="76"/>
        <v>Ja</v>
      </c>
      <c r="EH91" s="43" t="str">
        <f t="shared" si="76"/>
        <v>Ja</v>
      </c>
      <c r="EI91" s="43" t="str">
        <f t="shared" si="76"/>
        <v>Nee</v>
      </c>
    </row>
    <row r="92" spans="1:139" x14ac:dyDescent="0.3">
      <c r="A92" s="45"/>
      <c r="B92" s="47" t="s">
        <v>578</v>
      </c>
      <c r="C92" s="47" t="s">
        <v>494</v>
      </c>
      <c r="D92" s="45" t="s">
        <v>337</v>
      </c>
      <c r="E92" s="45" t="s">
        <v>494</v>
      </c>
      <c r="F92" s="45" t="s">
        <v>432</v>
      </c>
      <c r="G92" s="45" t="s">
        <v>495</v>
      </c>
      <c r="H92" s="45" t="s">
        <v>497</v>
      </c>
      <c r="I92" s="120" t="s">
        <v>337</v>
      </c>
      <c r="J92" s="120" t="s">
        <v>827</v>
      </c>
      <c r="K92" s="120" t="s">
        <v>847</v>
      </c>
      <c r="L92" s="134">
        <v>3</v>
      </c>
      <c r="M92" s="120"/>
      <c r="N92" s="120"/>
      <c r="O92" s="120"/>
      <c r="P92" s="129" t="s">
        <v>507</v>
      </c>
      <c r="Q92" s="43" t="str">
        <f t="shared" si="65"/>
        <v>Ja</v>
      </c>
      <c r="R92" s="43" t="str">
        <f t="shared" si="65"/>
        <v>Ja</v>
      </c>
      <c r="S92" s="43" t="str">
        <f t="shared" si="65"/>
        <v>Optie</v>
      </c>
      <c r="T92" s="43" t="str">
        <f t="shared" si="65"/>
        <v>Ja</v>
      </c>
      <c r="U92" s="43" t="str">
        <f t="shared" si="65"/>
        <v>Ja</v>
      </c>
      <c r="V92" s="43" t="str">
        <f t="shared" si="65"/>
        <v>Ja</v>
      </c>
      <c r="W92" s="43" t="str">
        <f t="shared" si="65"/>
        <v>Nee</v>
      </c>
      <c r="X92" s="43" t="str">
        <f t="shared" si="65"/>
        <v>Ja</v>
      </c>
      <c r="Y92" s="43" t="str">
        <f t="shared" si="65"/>
        <v>Nee</v>
      </c>
      <c r="Z92" s="43" t="str">
        <f t="shared" si="65"/>
        <v>Nee</v>
      </c>
      <c r="AA92" s="43" t="str">
        <f t="shared" si="66"/>
        <v>Optie</v>
      </c>
      <c r="AB92" s="43" t="str">
        <f t="shared" si="66"/>
        <v>Nee</v>
      </c>
      <c r="AC92" s="43" t="str">
        <f t="shared" si="66"/>
        <v>Nvt</v>
      </c>
      <c r="AD92" s="43" t="str">
        <f t="shared" si="66"/>
        <v>Nvt</v>
      </c>
      <c r="AE92" s="43" t="str">
        <f t="shared" si="66"/>
        <v>Nvt</v>
      </c>
      <c r="AF92" s="43" t="str">
        <f t="shared" si="66"/>
        <v>Nvt</v>
      </c>
      <c r="AG92" s="43" t="str">
        <f t="shared" si="66"/>
        <v>Nvt</v>
      </c>
      <c r="AH92" s="43" t="str">
        <f t="shared" si="66"/>
        <v>Ja</v>
      </c>
      <c r="AI92" s="43" t="str">
        <f t="shared" si="66"/>
        <v>Ja</v>
      </c>
      <c r="AJ92" s="43" t="str">
        <f t="shared" si="66"/>
        <v>Nee</v>
      </c>
      <c r="AK92" s="43" t="str">
        <f t="shared" si="67"/>
        <v>Ja</v>
      </c>
      <c r="AL92" s="43" t="str">
        <f t="shared" si="67"/>
        <v>Ja</v>
      </c>
      <c r="AM92" s="43" t="str">
        <f t="shared" si="67"/>
        <v>Optie</v>
      </c>
      <c r="AN92" s="43" t="str">
        <f t="shared" si="67"/>
        <v>Ja</v>
      </c>
      <c r="AO92" s="43" t="str">
        <f t="shared" si="67"/>
        <v>Ja</v>
      </c>
      <c r="AP92" s="43" t="str">
        <f t="shared" si="67"/>
        <v>Nvt</v>
      </c>
      <c r="AQ92" s="43" t="str">
        <f t="shared" si="67"/>
        <v>Nvt</v>
      </c>
      <c r="AR92" s="129" t="s">
        <v>878</v>
      </c>
      <c r="AS92" s="43" t="str">
        <f t="shared" si="68"/>
        <v>Ja</v>
      </c>
      <c r="AT92" s="43" t="str">
        <f t="shared" si="68"/>
        <v>Ja</v>
      </c>
      <c r="AU92" s="43" t="str">
        <f t="shared" si="68"/>
        <v>Optie</v>
      </c>
      <c r="AV92" s="43" t="str">
        <f t="shared" si="68"/>
        <v>Ja</v>
      </c>
      <c r="AW92" s="43" t="str">
        <f t="shared" si="68"/>
        <v>Ja</v>
      </c>
      <c r="AX92" s="43" t="str">
        <f t="shared" si="68"/>
        <v>Ja</v>
      </c>
      <c r="AY92" s="43" t="str">
        <f t="shared" si="68"/>
        <v>Nee</v>
      </c>
      <c r="AZ92" s="43" t="str">
        <f t="shared" si="68"/>
        <v>Ja</v>
      </c>
      <c r="BA92" s="43" t="str">
        <f t="shared" si="68"/>
        <v>Nee</v>
      </c>
      <c r="BB92" s="43" t="str">
        <f t="shared" si="68"/>
        <v>Nee</v>
      </c>
      <c r="BC92" s="43" t="str">
        <f t="shared" si="69"/>
        <v>Ja</v>
      </c>
      <c r="BD92" s="43" t="str">
        <f t="shared" si="69"/>
        <v>Ja</v>
      </c>
      <c r="BE92" s="43" t="str">
        <f t="shared" si="69"/>
        <v>Ja</v>
      </c>
      <c r="BF92" s="43" t="str">
        <f t="shared" si="69"/>
        <v>Ja</v>
      </c>
      <c r="BG92" s="43" t="str">
        <f t="shared" si="69"/>
        <v>Ja</v>
      </c>
      <c r="BH92" s="43" t="str">
        <f t="shared" si="69"/>
        <v>Nee</v>
      </c>
      <c r="BI92" s="43" t="str">
        <f t="shared" si="69"/>
        <v>Ja</v>
      </c>
      <c r="BJ92" s="43" t="str">
        <f t="shared" si="69"/>
        <v>Optie</v>
      </c>
      <c r="BK92" s="43" t="str">
        <f t="shared" si="69"/>
        <v>Ja</v>
      </c>
      <c r="BL92" s="43" t="str">
        <f t="shared" si="69"/>
        <v>Ja</v>
      </c>
      <c r="BM92" s="43" t="str">
        <f t="shared" si="70"/>
        <v>Nee</v>
      </c>
      <c r="BN92" s="43" t="str">
        <f t="shared" si="70"/>
        <v>Ja</v>
      </c>
      <c r="BO92" s="43" t="str">
        <f t="shared" si="70"/>
        <v>Nee</v>
      </c>
      <c r="BP92" s="43" t="str">
        <f t="shared" si="70"/>
        <v>Nvt</v>
      </c>
      <c r="BQ92" s="43" t="str">
        <f t="shared" si="70"/>
        <v>Nvt</v>
      </c>
      <c r="BR92" s="43" t="str">
        <f t="shared" si="70"/>
        <v>Nvt</v>
      </c>
      <c r="BS92" s="43" t="str">
        <f t="shared" si="70"/>
        <v>Nvt</v>
      </c>
      <c r="BT92" s="43" t="str">
        <f t="shared" si="70"/>
        <v>Nvt</v>
      </c>
      <c r="BU92" s="43" t="str">
        <f t="shared" si="70"/>
        <v>Nvt</v>
      </c>
      <c r="BV92" s="43" t="str">
        <f t="shared" si="70"/>
        <v>Nvt</v>
      </c>
      <c r="BW92" s="43" t="str">
        <f t="shared" si="71"/>
        <v>Nvt</v>
      </c>
      <c r="BX92" s="43" t="str">
        <f t="shared" si="71"/>
        <v>Nvt</v>
      </c>
      <c r="BY92" s="43" t="str">
        <f t="shared" si="71"/>
        <v>Nvt</v>
      </c>
      <c r="BZ92" s="43" t="str">
        <f t="shared" si="71"/>
        <v>Nvt</v>
      </c>
      <c r="CA92" s="43" t="str">
        <f t="shared" si="71"/>
        <v>Nvt</v>
      </c>
      <c r="CB92" s="43" t="str">
        <f t="shared" si="71"/>
        <v>Nvt</v>
      </c>
      <c r="CC92" s="43" t="str">
        <f t="shared" si="71"/>
        <v>Nvt</v>
      </c>
      <c r="CD92" s="43" t="str">
        <f t="shared" si="71"/>
        <v>Nvt</v>
      </c>
      <c r="CE92" s="43" t="str">
        <f t="shared" si="71"/>
        <v>Nvt</v>
      </c>
      <c r="CF92" s="43" t="str">
        <f t="shared" si="71"/>
        <v>Nvt</v>
      </c>
      <c r="CG92" s="43" t="str">
        <f t="shared" si="72"/>
        <v>Ja</v>
      </c>
      <c r="CH92" s="43" t="str">
        <f t="shared" si="72"/>
        <v>Ja</v>
      </c>
      <c r="CI92" s="43" t="str">
        <f t="shared" si="72"/>
        <v>Ja</v>
      </c>
      <c r="CJ92" s="43" t="str">
        <f t="shared" si="72"/>
        <v>Nee</v>
      </c>
      <c r="CK92" s="43" t="str">
        <f t="shared" si="72"/>
        <v>Nvt</v>
      </c>
      <c r="CL92" s="43" t="str">
        <f t="shared" si="72"/>
        <v>Nvt</v>
      </c>
      <c r="CM92" s="43" t="str">
        <f t="shared" si="72"/>
        <v>Nvt</v>
      </c>
      <c r="CN92" s="43" t="str">
        <f t="shared" si="72"/>
        <v>Nvt</v>
      </c>
      <c r="CO92" s="43" t="str">
        <f t="shared" si="72"/>
        <v>Nvt</v>
      </c>
      <c r="CP92" s="43" t="str">
        <f t="shared" si="72"/>
        <v>Nee</v>
      </c>
      <c r="CQ92" s="43" t="str">
        <f t="shared" si="73"/>
        <v>Nvt</v>
      </c>
      <c r="CR92" s="43" t="str">
        <f t="shared" si="73"/>
        <v>Nee</v>
      </c>
      <c r="CS92" s="43" t="str">
        <f t="shared" si="73"/>
        <v>Nvt</v>
      </c>
      <c r="CT92" s="43" t="str">
        <f t="shared" si="73"/>
        <v>Nee</v>
      </c>
      <c r="CU92" s="43" t="str">
        <f t="shared" si="73"/>
        <v>Nee</v>
      </c>
      <c r="CV92" s="43" t="str">
        <f t="shared" si="73"/>
        <v>Nvt</v>
      </c>
      <c r="CW92" s="43" t="str">
        <f t="shared" si="73"/>
        <v>Nvt</v>
      </c>
      <c r="CX92" s="43" t="str">
        <f t="shared" si="73"/>
        <v>Nvt</v>
      </c>
      <c r="CY92" s="43" t="str">
        <f t="shared" si="73"/>
        <v>Nvt</v>
      </c>
      <c r="CZ92" s="43" t="str">
        <f t="shared" si="73"/>
        <v>Nee</v>
      </c>
      <c r="DA92" s="43" t="str">
        <f t="shared" si="74"/>
        <v>Nvt</v>
      </c>
      <c r="DB92" s="43" t="str">
        <f t="shared" si="74"/>
        <v>Nvt</v>
      </c>
      <c r="DC92" s="43" t="str">
        <f t="shared" si="74"/>
        <v>Nvt</v>
      </c>
      <c r="DD92" s="43" t="str">
        <f t="shared" si="74"/>
        <v>Nvt</v>
      </c>
      <c r="DE92" s="43" t="str">
        <f t="shared" si="74"/>
        <v>Nvt</v>
      </c>
      <c r="DF92" s="43" t="str">
        <f t="shared" si="74"/>
        <v>Nvt</v>
      </c>
      <c r="DG92" s="43" t="str">
        <f t="shared" si="74"/>
        <v>Nee</v>
      </c>
      <c r="DH92" s="43" t="str">
        <f t="shared" si="74"/>
        <v>Nvt</v>
      </c>
      <c r="DI92" s="43" t="str">
        <f t="shared" si="74"/>
        <v>Nvt</v>
      </c>
      <c r="DJ92" s="43" t="str">
        <f t="shared" si="74"/>
        <v>Nvt</v>
      </c>
      <c r="DK92" s="43" t="str">
        <f t="shared" si="75"/>
        <v>Ja</v>
      </c>
      <c r="DL92" s="43" t="str">
        <f t="shared" si="75"/>
        <v>Ja</v>
      </c>
      <c r="DM92" s="43" t="str">
        <f t="shared" si="75"/>
        <v>Ja</v>
      </c>
      <c r="DN92" s="43" t="str">
        <f t="shared" si="75"/>
        <v>Ja</v>
      </c>
      <c r="DO92" s="43" t="str">
        <f t="shared" si="75"/>
        <v>Ja</v>
      </c>
      <c r="DP92" s="43" t="str">
        <f t="shared" si="75"/>
        <v>Optie</v>
      </c>
      <c r="DQ92" s="43" t="str">
        <f t="shared" si="75"/>
        <v>Optie</v>
      </c>
      <c r="DR92" s="43" t="str">
        <f t="shared" si="75"/>
        <v>Optie</v>
      </c>
      <c r="DS92" s="43" t="str">
        <f t="shared" si="75"/>
        <v>Optie</v>
      </c>
      <c r="DT92" s="43" t="str">
        <f t="shared" si="75"/>
        <v>Nee</v>
      </c>
      <c r="DU92" s="43" t="str">
        <f t="shared" si="76"/>
        <v>Optie</v>
      </c>
      <c r="DV92" s="43" t="str">
        <f t="shared" si="76"/>
        <v>Ja</v>
      </c>
      <c r="DW92" s="43" t="str">
        <f t="shared" si="76"/>
        <v>Ja</v>
      </c>
      <c r="DX92" s="43" t="str">
        <f t="shared" si="76"/>
        <v>Ja</v>
      </c>
      <c r="DY92" s="43" t="str">
        <f t="shared" si="76"/>
        <v>Ja</v>
      </c>
      <c r="DZ92" s="43" t="str">
        <f t="shared" si="76"/>
        <v>Optie</v>
      </c>
      <c r="EA92" s="43" t="str">
        <f t="shared" si="76"/>
        <v>Ja</v>
      </c>
      <c r="EB92" s="43" t="str">
        <f t="shared" si="76"/>
        <v>Ja</v>
      </c>
      <c r="EC92" s="43" t="str">
        <f t="shared" si="76"/>
        <v>Ja</v>
      </c>
      <c r="ED92" s="43" t="str">
        <f t="shared" si="76"/>
        <v>Ja</v>
      </c>
      <c r="EE92" s="43" t="str">
        <f t="shared" si="76"/>
        <v>Ja</v>
      </c>
      <c r="EF92" s="43" t="str">
        <f t="shared" si="76"/>
        <v>Ja</v>
      </c>
      <c r="EG92" s="43" t="str">
        <f t="shared" si="76"/>
        <v>Ja</v>
      </c>
      <c r="EH92" s="43" t="str">
        <f t="shared" si="76"/>
        <v>Ja</v>
      </c>
      <c r="EI92" s="43" t="str">
        <f t="shared" si="76"/>
        <v>Nee</v>
      </c>
    </row>
    <row r="93" spans="1:139" x14ac:dyDescent="0.3">
      <c r="A93" s="43"/>
      <c r="B93" s="47" t="s">
        <v>579</v>
      </c>
      <c r="C93" s="47" t="s">
        <v>333</v>
      </c>
      <c r="D93" s="43" t="s">
        <v>337</v>
      </c>
      <c r="E93" s="45" t="s">
        <v>333</v>
      </c>
      <c r="F93" s="43" t="s">
        <v>333</v>
      </c>
      <c r="G93" s="43" t="s">
        <v>495</v>
      </c>
      <c r="H93" s="43" t="s">
        <v>500</v>
      </c>
      <c r="I93" s="119" t="s">
        <v>337</v>
      </c>
      <c r="J93" s="119" t="s">
        <v>835</v>
      </c>
      <c r="K93" s="119" t="s">
        <v>848</v>
      </c>
      <c r="L93" s="50">
        <v>30</v>
      </c>
      <c r="M93" s="119"/>
      <c r="N93" s="119"/>
      <c r="O93" s="119"/>
      <c r="P93" s="129" t="s">
        <v>507</v>
      </c>
      <c r="Q93" s="43" t="str">
        <f t="shared" si="65"/>
        <v>Ja</v>
      </c>
      <c r="R93" s="43" t="str">
        <f t="shared" si="65"/>
        <v>Ja</v>
      </c>
      <c r="S93" s="43" t="str">
        <f t="shared" si="65"/>
        <v>Optie</v>
      </c>
      <c r="T93" s="43" t="str">
        <f t="shared" si="65"/>
        <v>Ja</v>
      </c>
      <c r="U93" s="43" t="str">
        <f t="shared" si="65"/>
        <v>Ja</v>
      </c>
      <c r="V93" s="43" t="str">
        <f t="shared" si="65"/>
        <v>Ja</v>
      </c>
      <c r="W93" s="43" t="str">
        <f t="shared" si="65"/>
        <v>Nee</v>
      </c>
      <c r="X93" s="43" t="str">
        <f t="shared" si="65"/>
        <v>Ja</v>
      </c>
      <c r="Y93" s="43" t="str">
        <f t="shared" si="65"/>
        <v>Nee</v>
      </c>
      <c r="Z93" s="43" t="str">
        <f t="shared" si="65"/>
        <v>Nee</v>
      </c>
      <c r="AA93" s="43" t="str">
        <f t="shared" si="66"/>
        <v>Optie</v>
      </c>
      <c r="AB93" s="43" t="str">
        <f t="shared" si="66"/>
        <v>Nee</v>
      </c>
      <c r="AC93" s="43" t="str">
        <f t="shared" si="66"/>
        <v>Nvt</v>
      </c>
      <c r="AD93" s="43" t="str">
        <f t="shared" si="66"/>
        <v>Nvt</v>
      </c>
      <c r="AE93" s="43" t="str">
        <f t="shared" si="66"/>
        <v>Nvt</v>
      </c>
      <c r="AF93" s="43" t="str">
        <f t="shared" si="66"/>
        <v>Nvt</v>
      </c>
      <c r="AG93" s="43" t="str">
        <f t="shared" si="66"/>
        <v>Nvt</v>
      </c>
      <c r="AH93" s="43" t="str">
        <f t="shared" si="66"/>
        <v>Ja</v>
      </c>
      <c r="AI93" s="43" t="str">
        <f t="shared" si="66"/>
        <v>Ja</v>
      </c>
      <c r="AJ93" s="43" t="str">
        <f t="shared" si="66"/>
        <v>Nee</v>
      </c>
      <c r="AK93" s="43" t="str">
        <f t="shared" si="67"/>
        <v>Ja</v>
      </c>
      <c r="AL93" s="43" t="str">
        <f t="shared" si="67"/>
        <v>Ja</v>
      </c>
      <c r="AM93" s="43" t="str">
        <f t="shared" si="67"/>
        <v>Optie</v>
      </c>
      <c r="AN93" s="43" t="str">
        <f t="shared" si="67"/>
        <v>Ja</v>
      </c>
      <c r="AO93" s="43" t="str">
        <f t="shared" si="67"/>
        <v>Ja</v>
      </c>
      <c r="AP93" s="43" t="str">
        <f t="shared" si="67"/>
        <v>Nvt</v>
      </c>
      <c r="AQ93" s="43" t="str">
        <f t="shared" si="67"/>
        <v>Nvt</v>
      </c>
      <c r="AR93" s="129" t="s">
        <v>878</v>
      </c>
      <c r="AS93" s="43" t="str">
        <f t="shared" si="68"/>
        <v>Ja</v>
      </c>
      <c r="AT93" s="43" t="str">
        <f t="shared" si="68"/>
        <v>Ja</v>
      </c>
      <c r="AU93" s="43" t="str">
        <f t="shared" si="68"/>
        <v>Optie</v>
      </c>
      <c r="AV93" s="43" t="str">
        <f t="shared" si="68"/>
        <v>Ja</v>
      </c>
      <c r="AW93" s="43" t="str">
        <f t="shared" si="68"/>
        <v>Ja</v>
      </c>
      <c r="AX93" s="43" t="str">
        <f t="shared" si="68"/>
        <v>Ja</v>
      </c>
      <c r="AY93" s="43" t="str">
        <f t="shared" si="68"/>
        <v>Nee</v>
      </c>
      <c r="AZ93" s="43" t="str">
        <f t="shared" si="68"/>
        <v>Ja</v>
      </c>
      <c r="BA93" s="43" t="str">
        <f t="shared" si="68"/>
        <v>Nee</v>
      </c>
      <c r="BB93" s="43" t="str">
        <f t="shared" si="68"/>
        <v>Nee</v>
      </c>
      <c r="BC93" s="43" t="str">
        <f t="shared" si="69"/>
        <v>Ja</v>
      </c>
      <c r="BD93" s="43" t="str">
        <f t="shared" si="69"/>
        <v>Ja</v>
      </c>
      <c r="BE93" s="43" t="str">
        <f t="shared" si="69"/>
        <v>Ja</v>
      </c>
      <c r="BF93" s="43" t="str">
        <f t="shared" si="69"/>
        <v>Ja</v>
      </c>
      <c r="BG93" s="43" t="str">
        <f t="shared" si="69"/>
        <v>Ja</v>
      </c>
      <c r="BH93" s="43" t="str">
        <f t="shared" si="69"/>
        <v>Nee</v>
      </c>
      <c r="BI93" s="43" t="str">
        <f t="shared" si="69"/>
        <v>Ja</v>
      </c>
      <c r="BJ93" s="43" t="str">
        <f t="shared" si="69"/>
        <v>Optie</v>
      </c>
      <c r="BK93" s="43" t="str">
        <f t="shared" si="69"/>
        <v>Ja</v>
      </c>
      <c r="BL93" s="43" t="str">
        <f t="shared" si="69"/>
        <v>Ja</v>
      </c>
      <c r="BM93" s="43" t="str">
        <f t="shared" si="70"/>
        <v>Nee</v>
      </c>
      <c r="BN93" s="43" t="str">
        <f t="shared" si="70"/>
        <v>Ja</v>
      </c>
      <c r="BO93" s="43" t="str">
        <f t="shared" si="70"/>
        <v>Nee</v>
      </c>
      <c r="BP93" s="43" t="str">
        <f t="shared" si="70"/>
        <v>Nvt</v>
      </c>
      <c r="BQ93" s="43" t="str">
        <f t="shared" si="70"/>
        <v>Nvt</v>
      </c>
      <c r="BR93" s="43" t="str">
        <f t="shared" si="70"/>
        <v>Nvt</v>
      </c>
      <c r="BS93" s="43" t="str">
        <f t="shared" si="70"/>
        <v>Nvt</v>
      </c>
      <c r="BT93" s="43" t="str">
        <f t="shared" si="70"/>
        <v>Nvt</v>
      </c>
      <c r="BU93" s="43" t="str">
        <f t="shared" si="70"/>
        <v>Nvt</v>
      </c>
      <c r="BV93" s="43" t="str">
        <f t="shared" si="70"/>
        <v>Nvt</v>
      </c>
      <c r="BW93" s="43" t="str">
        <f t="shared" si="71"/>
        <v>Nvt</v>
      </c>
      <c r="BX93" s="43" t="str">
        <f t="shared" si="71"/>
        <v>Nvt</v>
      </c>
      <c r="BY93" s="43" t="str">
        <f t="shared" si="71"/>
        <v>Nvt</v>
      </c>
      <c r="BZ93" s="43" t="str">
        <f t="shared" si="71"/>
        <v>Nvt</v>
      </c>
      <c r="CA93" s="43" t="str">
        <f t="shared" si="71"/>
        <v>Nvt</v>
      </c>
      <c r="CB93" s="43" t="str">
        <f t="shared" si="71"/>
        <v>Nvt</v>
      </c>
      <c r="CC93" s="43" t="str">
        <f t="shared" si="71"/>
        <v>Nvt</v>
      </c>
      <c r="CD93" s="43" t="str">
        <f t="shared" si="71"/>
        <v>Nvt</v>
      </c>
      <c r="CE93" s="43" t="str">
        <f t="shared" si="71"/>
        <v>Nvt</v>
      </c>
      <c r="CF93" s="43" t="str">
        <f t="shared" si="71"/>
        <v>Nvt</v>
      </c>
      <c r="CG93" s="43" t="str">
        <f t="shared" si="72"/>
        <v>Ja</v>
      </c>
      <c r="CH93" s="43" t="str">
        <f t="shared" si="72"/>
        <v>Ja</v>
      </c>
      <c r="CI93" s="43" t="str">
        <f t="shared" si="72"/>
        <v>Ja</v>
      </c>
      <c r="CJ93" s="43" t="str">
        <f t="shared" si="72"/>
        <v>Nee</v>
      </c>
      <c r="CK93" s="43" t="str">
        <f t="shared" si="72"/>
        <v>Nvt</v>
      </c>
      <c r="CL93" s="43" t="str">
        <f t="shared" si="72"/>
        <v>Nvt</v>
      </c>
      <c r="CM93" s="43" t="str">
        <f t="shared" si="72"/>
        <v>Nvt</v>
      </c>
      <c r="CN93" s="43" t="str">
        <f t="shared" si="72"/>
        <v>Nvt</v>
      </c>
      <c r="CO93" s="43" t="str">
        <f t="shared" si="72"/>
        <v>Nvt</v>
      </c>
      <c r="CP93" s="43" t="str">
        <f t="shared" si="72"/>
        <v>Nee</v>
      </c>
      <c r="CQ93" s="43" t="str">
        <f t="shared" si="73"/>
        <v>Nvt</v>
      </c>
      <c r="CR93" s="43" t="str">
        <f t="shared" si="73"/>
        <v>Nee</v>
      </c>
      <c r="CS93" s="43" t="str">
        <f t="shared" si="73"/>
        <v>Nvt</v>
      </c>
      <c r="CT93" s="43" t="str">
        <f t="shared" si="73"/>
        <v>Nee</v>
      </c>
      <c r="CU93" s="43" t="str">
        <f t="shared" si="73"/>
        <v>Nee</v>
      </c>
      <c r="CV93" s="43" t="str">
        <f t="shared" si="73"/>
        <v>Nvt</v>
      </c>
      <c r="CW93" s="43" t="str">
        <f t="shared" si="73"/>
        <v>Nvt</v>
      </c>
      <c r="CX93" s="43" t="str">
        <f t="shared" si="73"/>
        <v>Nvt</v>
      </c>
      <c r="CY93" s="43" t="str">
        <f t="shared" si="73"/>
        <v>Nvt</v>
      </c>
      <c r="CZ93" s="43" t="str">
        <f t="shared" si="73"/>
        <v>Nee</v>
      </c>
      <c r="DA93" s="43" t="str">
        <f t="shared" si="74"/>
        <v>Nvt</v>
      </c>
      <c r="DB93" s="43" t="str">
        <f t="shared" si="74"/>
        <v>Nvt</v>
      </c>
      <c r="DC93" s="43" t="str">
        <f t="shared" si="74"/>
        <v>Nvt</v>
      </c>
      <c r="DD93" s="43" t="str">
        <f t="shared" si="74"/>
        <v>Nvt</v>
      </c>
      <c r="DE93" s="43" t="str">
        <f t="shared" si="74"/>
        <v>Nvt</v>
      </c>
      <c r="DF93" s="43" t="str">
        <f t="shared" si="74"/>
        <v>Nvt</v>
      </c>
      <c r="DG93" s="43" t="str">
        <f t="shared" si="74"/>
        <v>Nee</v>
      </c>
      <c r="DH93" s="43" t="str">
        <f t="shared" si="74"/>
        <v>Nvt</v>
      </c>
      <c r="DI93" s="43" t="str">
        <f t="shared" si="74"/>
        <v>Nvt</v>
      </c>
      <c r="DJ93" s="43" t="str">
        <f t="shared" si="74"/>
        <v>Nvt</v>
      </c>
      <c r="DK93" s="43" t="str">
        <f t="shared" si="75"/>
        <v>Ja</v>
      </c>
      <c r="DL93" s="43" t="str">
        <f t="shared" si="75"/>
        <v>Ja</v>
      </c>
      <c r="DM93" s="43" t="str">
        <f t="shared" si="75"/>
        <v>Ja</v>
      </c>
      <c r="DN93" s="43" t="str">
        <f t="shared" si="75"/>
        <v>Ja</v>
      </c>
      <c r="DO93" s="43" t="str">
        <f t="shared" si="75"/>
        <v>Ja</v>
      </c>
      <c r="DP93" s="43" t="str">
        <f t="shared" si="75"/>
        <v>Optie</v>
      </c>
      <c r="DQ93" s="43" t="str">
        <f t="shared" si="75"/>
        <v>Optie</v>
      </c>
      <c r="DR93" s="43" t="str">
        <f t="shared" si="75"/>
        <v>Optie</v>
      </c>
      <c r="DS93" s="43" t="str">
        <f t="shared" si="75"/>
        <v>Optie</v>
      </c>
      <c r="DT93" s="43" t="str">
        <f t="shared" si="75"/>
        <v>Nee</v>
      </c>
      <c r="DU93" s="43" t="str">
        <f t="shared" si="76"/>
        <v>Nee</v>
      </c>
      <c r="DV93" s="43" t="str">
        <f t="shared" si="76"/>
        <v>Nvt</v>
      </c>
      <c r="DW93" s="43" t="str">
        <f t="shared" si="76"/>
        <v>Nvt</v>
      </c>
      <c r="DX93" s="43" t="str">
        <f t="shared" si="76"/>
        <v>Nvt</v>
      </c>
      <c r="DY93" s="43" t="str">
        <f t="shared" si="76"/>
        <v>Nvt</v>
      </c>
      <c r="DZ93" s="43" t="str">
        <f t="shared" si="76"/>
        <v>Nvt</v>
      </c>
      <c r="EA93" s="43" t="str">
        <f t="shared" si="76"/>
        <v>Nvt</v>
      </c>
      <c r="EB93" s="43" t="str">
        <f t="shared" si="76"/>
        <v>Ja</v>
      </c>
      <c r="EC93" s="43" t="str">
        <f t="shared" si="76"/>
        <v>Ja</v>
      </c>
      <c r="ED93" s="43" t="str">
        <f t="shared" si="76"/>
        <v>Ja</v>
      </c>
      <c r="EE93" s="43" t="str">
        <f t="shared" si="76"/>
        <v>Ja</v>
      </c>
      <c r="EF93" s="43" t="str">
        <f t="shared" si="76"/>
        <v>Ja</v>
      </c>
      <c r="EG93" s="43" t="str">
        <f t="shared" si="76"/>
        <v>Ja</v>
      </c>
      <c r="EH93" s="43" t="str">
        <f t="shared" si="76"/>
        <v>Ja</v>
      </c>
      <c r="EI93" s="43" t="str">
        <f t="shared" si="76"/>
        <v>Nee</v>
      </c>
    </row>
    <row r="94" spans="1:139" x14ac:dyDescent="0.3">
      <c r="A94" s="43"/>
      <c r="B94" s="47" t="s">
        <v>738</v>
      </c>
      <c r="C94" s="47" t="s">
        <v>502</v>
      </c>
      <c r="D94" s="43" t="s">
        <v>337</v>
      </c>
      <c r="E94" s="45" t="s">
        <v>329</v>
      </c>
      <c r="F94" s="43" t="s">
        <v>433</v>
      </c>
      <c r="G94" s="43" t="s">
        <v>495</v>
      </c>
      <c r="H94" s="43" t="s">
        <v>497</v>
      </c>
      <c r="I94" s="119" t="s">
        <v>496</v>
      </c>
      <c r="J94" s="119" t="s">
        <v>829</v>
      </c>
      <c r="K94" s="119" t="s">
        <v>844</v>
      </c>
      <c r="L94" s="50">
        <v>7</v>
      </c>
      <c r="M94" s="119"/>
      <c r="N94" s="119"/>
      <c r="O94" s="119"/>
      <c r="P94" s="129" t="s">
        <v>507</v>
      </c>
      <c r="Q94" s="43" t="str">
        <f t="shared" ref="Q94:Z103" si="77">IF((VLOOKUP($F94,$O$11:$AQ$16,Q$10,FALSE))="Ja","Ja",IF((VLOOKUP($E94,$O$17:$AQ$23,Q$10,FALSE))="Ja","Ja",IF((VLOOKUP($F94,$O$11:$AQ$16,Q$10,FALSE))="Optie","Optie",IF((VLOOKUP($E94,$O$17:$AQ$23,Q$10,FALSE))="Optie","Optie",IF((VLOOKUP($F94,$O$11:$AQ$16,Q$10,FALSE))="Nee","Nee",IF((VLOOKUP($E94,$O$17:$AQ$23,Q$10,FALSE))= "Nee","Nee",IF((VLOOKUP($F94,$O$11:$AQ$16,Q$10,FALSE))="Nvt","Nvt",IF((VLOOKUP($E94,$O$17:$AQ$23,Q$10,FALSE))="Nvt","Nvt","Fout"))))))))</f>
        <v>Ja</v>
      </c>
      <c r="R94" s="43" t="str">
        <f t="shared" si="77"/>
        <v>Ja</v>
      </c>
      <c r="S94" s="43" t="str">
        <f t="shared" si="77"/>
        <v>Optie</v>
      </c>
      <c r="T94" s="43" t="str">
        <f t="shared" si="77"/>
        <v>Ja</v>
      </c>
      <c r="U94" s="43" t="str">
        <f t="shared" si="77"/>
        <v>Ja</v>
      </c>
      <c r="V94" s="43" t="str">
        <f t="shared" si="77"/>
        <v>Ja</v>
      </c>
      <c r="W94" s="43" t="str">
        <f t="shared" si="77"/>
        <v>Nee</v>
      </c>
      <c r="X94" s="43" t="str">
        <f t="shared" si="77"/>
        <v>Ja</v>
      </c>
      <c r="Y94" s="43" t="str">
        <f t="shared" si="77"/>
        <v>Nee</v>
      </c>
      <c r="Z94" s="43" t="str">
        <f t="shared" si="77"/>
        <v>Nee</v>
      </c>
      <c r="AA94" s="43" t="str">
        <f t="shared" ref="AA94:AJ103" si="78">IF((VLOOKUP($F94,$O$11:$AQ$16,AA$10,FALSE))="Ja","Ja",IF((VLOOKUP($E94,$O$17:$AQ$23,AA$10,FALSE))="Ja","Ja",IF((VLOOKUP($F94,$O$11:$AQ$16,AA$10,FALSE))="Optie","Optie",IF((VLOOKUP($E94,$O$17:$AQ$23,AA$10,FALSE))="Optie","Optie",IF((VLOOKUP($F94,$O$11:$AQ$16,AA$10,FALSE))="Nee","Nee",IF((VLOOKUP($E94,$O$17:$AQ$23,AA$10,FALSE))= "Nee","Nee",IF((VLOOKUP($F94,$O$11:$AQ$16,AA$10,FALSE))="Nvt","Nvt",IF((VLOOKUP($E94,$O$17:$AQ$23,AA$10,FALSE))="Nvt","Nvt","Fout"))))))))</f>
        <v>Optie</v>
      </c>
      <c r="AB94" s="43" t="str">
        <f t="shared" si="78"/>
        <v>Nee</v>
      </c>
      <c r="AC94" s="43" t="str">
        <f t="shared" si="78"/>
        <v>Nvt</v>
      </c>
      <c r="AD94" s="43" t="str">
        <f t="shared" si="78"/>
        <v>Nvt</v>
      </c>
      <c r="AE94" s="43" t="str">
        <f t="shared" si="78"/>
        <v>Nvt</v>
      </c>
      <c r="AF94" s="43" t="str">
        <f t="shared" si="78"/>
        <v>Nvt</v>
      </c>
      <c r="AG94" s="43" t="str">
        <f t="shared" si="78"/>
        <v>Nvt</v>
      </c>
      <c r="AH94" s="43" t="str">
        <f t="shared" si="78"/>
        <v>Ja</v>
      </c>
      <c r="AI94" s="43" t="str">
        <f t="shared" si="78"/>
        <v>Ja</v>
      </c>
      <c r="AJ94" s="43" t="str">
        <f t="shared" si="78"/>
        <v>Nee</v>
      </c>
      <c r="AK94" s="43" t="str">
        <f t="shared" ref="AK94:AQ103" si="79">IF((VLOOKUP($F94,$O$11:$AQ$16,AK$10,FALSE))="Ja","Ja",IF((VLOOKUP($E94,$O$17:$AQ$23,AK$10,FALSE))="Ja","Ja",IF((VLOOKUP($F94,$O$11:$AQ$16,AK$10,FALSE))="Optie","Optie",IF((VLOOKUP($E94,$O$17:$AQ$23,AK$10,FALSE))="Optie","Optie",IF((VLOOKUP($F94,$O$11:$AQ$16,AK$10,FALSE))="Nee","Nee",IF((VLOOKUP($E94,$O$17:$AQ$23,AK$10,FALSE))= "Nee","Nee",IF((VLOOKUP($F94,$O$11:$AQ$16,AK$10,FALSE))="Nvt","Nvt",IF((VLOOKUP($E94,$O$17:$AQ$23,AK$10,FALSE))="Nvt","Nvt","Fout"))))))))</f>
        <v>Ja</v>
      </c>
      <c r="AL94" s="43" t="str">
        <f t="shared" si="79"/>
        <v>Ja</v>
      </c>
      <c r="AM94" s="43" t="str">
        <f t="shared" si="79"/>
        <v>Optie</v>
      </c>
      <c r="AN94" s="43" t="str">
        <f t="shared" si="79"/>
        <v>Ja</v>
      </c>
      <c r="AO94" s="43" t="str">
        <f t="shared" si="79"/>
        <v>Ja</v>
      </c>
      <c r="AP94" s="43" t="str">
        <f t="shared" si="79"/>
        <v>Nvt</v>
      </c>
      <c r="AQ94" s="43" t="str">
        <f t="shared" si="79"/>
        <v>Nvt</v>
      </c>
      <c r="AR94" s="129" t="s">
        <v>878</v>
      </c>
      <c r="AS94" s="43" t="str">
        <f t="shared" ref="AS94:BB103" si="80">IF((VLOOKUP($D94,$O$24:$EI$33,AS$10,FALSE))="Ja","Ja",IF((VLOOKUP($E94,$O$17:$EI$23,AS$10,FALSE))="Ja","Ja",IF((VLOOKUP($D94,$O$24:$EI$33,AS$10,FALSE))="Optie","Optie",IF((VLOOKUP($E94,$O$17:$EI$23,AS$10,FALSE))="Optie","Optie",IF((VLOOKUP($D94,$O$24:$EI$33,AS$10,FALSE))="Nee","Nee",IF((VLOOKUP($E94,$O$17:$EI$23,AS$10,FALSE))= "Nee","Nee",IF((VLOOKUP($D94,$O$24:$EI$33,AS$10,FALSE))="Nvt","Nvt",IF((VLOOKUP($E94,$O$17:$EI$23,AS$10,FALSE))="Nvt","Nvt","Fout"))))))))</f>
        <v>Ja</v>
      </c>
      <c r="AT94" s="43" t="str">
        <f t="shared" si="80"/>
        <v>Ja</v>
      </c>
      <c r="AU94" s="43" t="str">
        <f t="shared" si="80"/>
        <v>Optie</v>
      </c>
      <c r="AV94" s="43" t="str">
        <f t="shared" si="80"/>
        <v>Ja</v>
      </c>
      <c r="AW94" s="43" t="str">
        <f t="shared" si="80"/>
        <v>Ja</v>
      </c>
      <c r="AX94" s="43" t="str">
        <f t="shared" si="80"/>
        <v>Ja</v>
      </c>
      <c r="AY94" s="43" t="str">
        <f t="shared" si="80"/>
        <v>Nee</v>
      </c>
      <c r="AZ94" s="43" t="str">
        <f t="shared" si="80"/>
        <v>Ja</v>
      </c>
      <c r="BA94" s="43" t="str">
        <f t="shared" si="80"/>
        <v>Nee</v>
      </c>
      <c r="BB94" s="43" t="str">
        <f t="shared" si="80"/>
        <v>Nee</v>
      </c>
      <c r="BC94" s="43" t="str">
        <f t="shared" ref="BC94:BL103" si="81">IF((VLOOKUP($D94,$O$24:$EI$33,BC$10,FALSE))="Ja","Ja",IF((VLOOKUP($E94,$O$17:$EI$23,BC$10,FALSE))="Ja","Ja",IF((VLOOKUP($D94,$O$24:$EI$33,BC$10,FALSE))="Optie","Optie",IF((VLOOKUP($E94,$O$17:$EI$23,BC$10,FALSE))="Optie","Optie",IF((VLOOKUP($D94,$O$24:$EI$33,BC$10,FALSE))="Nee","Nee",IF((VLOOKUP($E94,$O$17:$EI$23,BC$10,FALSE))= "Nee","Nee",IF((VLOOKUP($D94,$O$24:$EI$33,BC$10,FALSE))="Nvt","Nvt",IF((VLOOKUP($E94,$O$17:$EI$23,BC$10,FALSE))="Nvt","Nvt","Fout"))))))))</f>
        <v>Ja</v>
      </c>
      <c r="BD94" s="43" t="str">
        <f t="shared" si="81"/>
        <v>Ja</v>
      </c>
      <c r="BE94" s="43" t="str">
        <f t="shared" si="81"/>
        <v>Ja</v>
      </c>
      <c r="BF94" s="43" t="str">
        <f t="shared" si="81"/>
        <v>Ja</v>
      </c>
      <c r="BG94" s="43" t="str">
        <f t="shared" si="81"/>
        <v>Ja</v>
      </c>
      <c r="BH94" s="43" t="str">
        <f t="shared" si="81"/>
        <v>Nee</v>
      </c>
      <c r="BI94" s="43" t="str">
        <f t="shared" si="81"/>
        <v>Ja</v>
      </c>
      <c r="BJ94" s="43" t="str">
        <f t="shared" si="81"/>
        <v>Optie</v>
      </c>
      <c r="BK94" s="43" t="str">
        <f t="shared" si="81"/>
        <v>Ja</v>
      </c>
      <c r="BL94" s="43" t="str">
        <f t="shared" si="81"/>
        <v>Ja</v>
      </c>
      <c r="BM94" s="43" t="str">
        <f t="shared" ref="BM94:BV103" si="82">IF((VLOOKUP($D94,$O$24:$EI$33,BM$10,FALSE))="Ja","Ja",IF((VLOOKUP($E94,$O$17:$EI$23,BM$10,FALSE))="Ja","Ja",IF((VLOOKUP($D94,$O$24:$EI$33,BM$10,FALSE))="Optie","Optie",IF((VLOOKUP($E94,$O$17:$EI$23,BM$10,FALSE))="Optie","Optie",IF((VLOOKUP($D94,$O$24:$EI$33,BM$10,FALSE))="Nee","Nee",IF((VLOOKUP($E94,$O$17:$EI$23,BM$10,FALSE))= "Nee","Nee",IF((VLOOKUP($D94,$O$24:$EI$33,BM$10,FALSE))="Nvt","Nvt",IF((VLOOKUP($E94,$O$17:$EI$23,BM$10,FALSE))="Nvt","Nvt","Fout"))))))))</f>
        <v>Nee</v>
      </c>
      <c r="BN94" s="43" t="str">
        <f t="shared" si="82"/>
        <v>Ja</v>
      </c>
      <c r="BO94" s="43" t="str">
        <f t="shared" si="82"/>
        <v>Nee</v>
      </c>
      <c r="BP94" s="43" t="str">
        <f t="shared" si="82"/>
        <v>Nvt</v>
      </c>
      <c r="BQ94" s="43" t="str">
        <f t="shared" si="82"/>
        <v>Nvt</v>
      </c>
      <c r="BR94" s="43" t="str">
        <f t="shared" si="82"/>
        <v>Nvt</v>
      </c>
      <c r="BS94" s="43" t="str">
        <f t="shared" si="82"/>
        <v>Nvt</v>
      </c>
      <c r="BT94" s="43" t="str">
        <f t="shared" si="82"/>
        <v>Nvt</v>
      </c>
      <c r="BU94" s="43" t="str">
        <f t="shared" si="82"/>
        <v>Nvt</v>
      </c>
      <c r="BV94" s="43" t="str">
        <f t="shared" si="82"/>
        <v>Nvt</v>
      </c>
      <c r="BW94" s="43" t="str">
        <f t="shared" ref="BW94:CF103" si="83">IF((VLOOKUP($D94,$O$24:$EI$33,BW$10,FALSE))="Ja","Ja",IF((VLOOKUP($E94,$O$17:$EI$23,BW$10,FALSE))="Ja","Ja",IF((VLOOKUP($D94,$O$24:$EI$33,BW$10,FALSE))="Optie","Optie",IF((VLOOKUP($E94,$O$17:$EI$23,BW$10,FALSE))="Optie","Optie",IF((VLOOKUP($D94,$O$24:$EI$33,BW$10,FALSE))="Nee","Nee",IF((VLOOKUP($E94,$O$17:$EI$23,BW$10,FALSE))= "Nee","Nee",IF((VLOOKUP($D94,$O$24:$EI$33,BW$10,FALSE))="Nvt","Nvt",IF((VLOOKUP($E94,$O$17:$EI$23,BW$10,FALSE))="Nvt","Nvt","Fout"))))))))</f>
        <v>Nvt</v>
      </c>
      <c r="BX94" s="43" t="str">
        <f t="shared" si="83"/>
        <v>Nvt</v>
      </c>
      <c r="BY94" s="43" t="str">
        <f t="shared" si="83"/>
        <v>Nvt</v>
      </c>
      <c r="BZ94" s="43" t="str">
        <f t="shared" si="83"/>
        <v>Nvt</v>
      </c>
      <c r="CA94" s="43" t="str">
        <f t="shared" si="83"/>
        <v>Nvt</v>
      </c>
      <c r="CB94" s="43" t="str">
        <f t="shared" si="83"/>
        <v>Nvt</v>
      </c>
      <c r="CC94" s="43" t="str">
        <f t="shared" si="83"/>
        <v>Nvt</v>
      </c>
      <c r="CD94" s="43" t="str">
        <f t="shared" si="83"/>
        <v>Nvt</v>
      </c>
      <c r="CE94" s="43" t="str">
        <f t="shared" si="83"/>
        <v>Nvt</v>
      </c>
      <c r="CF94" s="43" t="str">
        <f t="shared" si="83"/>
        <v>Nvt</v>
      </c>
      <c r="CG94" s="43" t="str">
        <f t="shared" ref="CG94:CP103" si="84">IF((VLOOKUP($D94,$O$24:$EI$33,CG$10,FALSE))="Ja","Ja",IF((VLOOKUP($E94,$O$17:$EI$23,CG$10,FALSE))="Ja","Ja",IF((VLOOKUP($D94,$O$24:$EI$33,CG$10,FALSE))="Optie","Optie",IF((VLOOKUP($E94,$O$17:$EI$23,CG$10,FALSE))="Optie","Optie",IF((VLOOKUP($D94,$O$24:$EI$33,CG$10,FALSE))="Nee","Nee",IF((VLOOKUP($E94,$O$17:$EI$23,CG$10,FALSE))= "Nee","Nee",IF((VLOOKUP($D94,$O$24:$EI$33,CG$10,FALSE))="Nvt","Nvt",IF((VLOOKUP($E94,$O$17:$EI$23,CG$10,FALSE))="Nvt","Nvt","Fout"))))))))</f>
        <v>Ja</v>
      </c>
      <c r="CH94" s="43" t="str">
        <f t="shared" si="84"/>
        <v>Ja</v>
      </c>
      <c r="CI94" s="43" t="str">
        <f t="shared" si="84"/>
        <v>Ja</v>
      </c>
      <c r="CJ94" s="43" t="str">
        <f t="shared" si="84"/>
        <v>Nee</v>
      </c>
      <c r="CK94" s="43" t="str">
        <f t="shared" si="84"/>
        <v>Nvt</v>
      </c>
      <c r="CL94" s="43" t="str">
        <f t="shared" si="84"/>
        <v>Nvt</v>
      </c>
      <c r="CM94" s="43" t="str">
        <f t="shared" si="84"/>
        <v>Nvt</v>
      </c>
      <c r="CN94" s="43" t="str">
        <f t="shared" si="84"/>
        <v>Nvt</v>
      </c>
      <c r="CO94" s="43" t="str">
        <f t="shared" si="84"/>
        <v>Nvt</v>
      </c>
      <c r="CP94" s="43" t="str">
        <f t="shared" si="84"/>
        <v>Nee</v>
      </c>
      <c r="CQ94" s="43" t="str">
        <f t="shared" ref="CQ94:CZ103" si="85">IF((VLOOKUP($D94,$O$24:$EI$33,CQ$10,FALSE))="Ja","Ja",IF((VLOOKUP($E94,$O$17:$EI$23,CQ$10,FALSE))="Ja","Ja",IF((VLOOKUP($D94,$O$24:$EI$33,CQ$10,FALSE))="Optie","Optie",IF((VLOOKUP($E94,$O$17:$EI$23,CQ$10,FALSE))="Optie","Optie",IF((VLOOKUP($D94,$O$24:$EI$33,CQ$10,FALSE))="Nee","Nee",IF((VLOOKUP($E94,$O$17:$EI$23,CQ$10,FALSE))= "Nee","Nee",IF((VLOOKUP($D94,$O$24:$EI$33,CQ$10,FALSE))="Nvt","Nvt",IF((VLOOKUP($E94,$O$17:$EI$23,CQ$10,FALSE))="Nvt","Nvt","Fout"))))))))</f>
        <v>Nvt</v>
      </c>
      <c r="CR94" s="43" t="str">
        <f t="shared" si="85"/>
        <v>Nee</v>
      </c>
      <c r="CS94" s="43" t="str">
        <f t="shared" si="85"/>
        <v>Nvt</v>
      </c>
      <c r="CT94" s="43" t="str">
        <f t="shared" si="85"/>
        <v>Nee</v>
      </c>
      <c r="CU94" s="43" t="str">
        <f t="shared" si="85"/>
        <v>Nee</v>
      </c>
      <c r="CV94" s="43" t="str">
        <f t="shared" si="85"/>
        <v>Nvt</v>
      </c>
      <c r="CW94" s="43" t="str">
        <f t="shared" si="85"/>
        <v>Nvt</v>
      </c>
      <c r="CX94" s="43" t="str">
        <f t="shared" si="85"/>
        <v>Nvt</v>
      </c>
      <c r="CY94" s="43" t="str">
        <f t="shared" si="85"/>
        <v>Nvt</v>
      </c>
      <c r="CZ94" s="43" t="str">
        <f t="shared" si="85"/>
        <v>Nee</v>
      </c>
      <c r="DA94" s="43" t="str">
        <f t="shared" ref="DA94:DJ103" si="86">IF((VLOOKUP($D94,$O$24:$EI$33,DA$10,FALSE))="Ja","Ja",IF((VLOOKUP($E94,$O$17:$EI$23,DA$10,FALSE))="Ja","Ja",IF((VLOOKUP($D94,$O$24:$EI$33,DA$10,FALSE))="Optie","Optie",IF((VLOOKUP($E94,$O$17:$EI$23,DA$10,FALSE))="Optie","Optie",IF((VLOOKUP($D94,$O$24:$EI$33,DA$10,FALSE))="Nee","Nee",IF((VLOOKUP($E94,$O$17:$EI$23,DA$10,FALSE))= "Nee","Nee",IF((VLOOKUP($D94,$O$24:$EI$33,DA$10,FALSE))="Nvt","Nvt",IF((VLOOKUP($E94,$O$17:$EI$23,DA$10,FALSE))="Nvt","Nvt","Fout"))))))))</f>
        <v>Nvt</v>
      </c>
      <c r="DB94" s="43" t="str">
        <f t="shared" si="86"/>
        <v>Nvt</v>
      </c>
      <c r="DC94" s="43" t="str">
        <f t="shared" si="86"/>
        <v>Nvt</v>
      </c>
      <c r="DD94" s="43" t="str">
        <f t="shared" si="86"/>
        <v>Nvt</v>
      </c>
      <c r="DE94" s="43" t="str">
        <f t="shared" si="86"/>
        <v>Nvt</v>
      </c>
      <c r="DF94" s="43" t="str">
        <f t="shared" si="86"/>
        <v>Nvt</v>
      </c>
      <c r="DG94" s="43" t="str">
        <f t="shared" si="86"/>
        <v>Nee</v>
      </c>
      <c r="DH94" s="43" t="str">
        <f t="shared" si="86"/>
        <v>Nvt</v>
      </c>
      <c r="DI94" s="43" t="str">
        <f t="shared" si="86"/>
        <v>Nvt</v>
      </c>
      <c r="DJ94" s="43" t="str">
        <f t="shared" si="86"/>
        <v>Nvt</v>
      </c>
      <c r="DK94" s="43" t="str">
        <f t="shared" ref="DK94:DT103" si="87">IF((VLOOKUP($D94,$O$24:$EI$33,DK$10,FALSE))="Ja","Ja",IF((VLOOKUP($E94,$O$17:$EI$23,DK$10,FALSE))="Ja","Ja",IF((VLOOKUP($D94,$O$24:$EI$33,DK$10,FALSE))="Optie","Optie",IF((VLOOKUP($E94,$O$17:$EI$23,DK$10,FALSE))="Optie","Optie",IF((VLOOKUP($D94,$O$24:$EI$33,DK$10,FALSE))="Nee","Nee",IF((VLOOKUP($E94,$O$17:$EI$23,DK$10,FALSE))= "Nee","Nee",IF((VLOOKUP($D94,$O$24:$EI$33,DK$10,FALSE))="Nvt","Nvt",IF((VLOOKUP($E94,$O$17:$EI$23,DK$10,FALSE))="Nvt","Nvt","Fout"))))))))</f>
        <v>Ja</v>
      </c>
      <c r="DL94" s="43" t="str">
        <f t="shared" si="87"/>
        <v>Ja</v>
      </c>
      <c r="DM94" s="43" t="str">
        <f t="shared" si="87"/>
        <v>Ja</v>
      </c>
      <c r="DN94" s="43" t="str">
        <f t="shared" si="87"/>
        <v>Ja</v>
      </c>
      <c r="DO94" s="43" t="str">
        <f t="shared" si="87"/>
        <v>Ja</v>
      </c>
      <c r="DP94" s="43" t="str">
        <f t="shared" si="87"/>
        <v>Optie</v>
      </c>
      <c r="DQ94" s="43" t="str">
        <f t="shared" si="87"/>
        <v>Optie</v>
      </c>
      <c r="DR94" s="43" t="str">
        <f t="shared" si="87"/>
        <v>Optie</v>
      </c>
      <c r="DS94" s="43" t="str">
        <f t="shared" si="87"/>
        <v>Optie</v>
      </c>
      <c r="DT94" s="43" t="str">
        <f t="shared" si="87"/>
        <v>Nee</v>
      </c>
      <c r="DU94" s="43" t="str">
        <f t="shared" ref="DU94:EI103" si="88">IF((VLOOKUP($D94,$O$24:$EI$33,DU$10,FALSE))="Ja","Ja",IF((VLOOKUP($E94,$O$17:$EI$23,DU$10,FALSE))="Ja","Ja",IF((VLOOKUP($D94,$O$24:$EI$33,DU$10,FALSE))="Optie","Optie",IF((VLOOKUP($E94,$O$17:$EI$23,DU$10,FALSE))="Optie","Optie",IF((VLOOKUP($D94,$O$24:$EI$33,DU$10,FALSE))="Nee","Nee",IF((VLOOKUP($E94,$O$17:$EI$23,DU$10,FALSE))= "Nee","Nee",IF((VLOOKUP($D94,$O$24:$EI$33,DU$10,FALSE))="Nvt","Nvt",IF((VLOOKUP($E94,$O$17:$EI$23,DU$10,FALSE))="Nvt","Nvt","Fout"))))))))</f>
        <v>Optie</v>
      </c>
      <c r="DV94" s="43" t="str">
        <f t="shared" si="88"/>
        <v>Ja</v>
      </c>
      <c r="DW94" s="43" t="str">
        <f t="shared" si="88"/>
        <v>Ja</v>
      </c>
      <c r="DX94" s="43" t="str">
        <f t="shared" si="88"/>
        <v>Ja</v>
      </c>
      <c r="DY94" s="43" t="str">
        <f t="shared" si="88"/>
        <v>Ja</v>
      </c>
      <c r="DZ94" s="43" t="str">
        <f t="shared" si="88"/>
        <v>Optie</v>
      </c>
      <c r="EA94" s="43" t="str">
        <f t="shared" si="88"/>
        <v>Ja</v>
      </c>
      <c r="EB94" s="43" t="str">
        <f t="shared" si="88"/>
        <v>Ja</v>
      </c>
      <c r="EC94" s="43" t="str">
        <f t="shared" si="88"/>
        <v>Ja</v>
      </c>
      <c r="ED94" s="43" t="str">
        <f t="shared" si="88"/>
        <v>Ja</v>
      </c>
      <c r="EE94" s="43" t="str">
        <f t="shared" si="88"/>
        <v>Ja</v>
      </c>
      <c r="EF94" s="43" t="str">
        <f t="shared" si="88"/>
        <v>Ja</v>
      </c>
      <c r="EG94" s="43" t="str">
        <f t="shared" si="88"/>
        <v>Ja</v>
      </c>
      <c r="EH94" s="43" t="str">
        <f t="shared" si="88"/>
        <v>Ja</v>
      </c>
      <c r="EI94" s="43" t="str">
        <f t="shared" si="88"/>
        <v>Nee</v>
      </c>
    </row>
    <row r="95" spans="1:139" x14ac:dyDescent="0.3">
      <c r="A95" s="43"/>
      <c r="B95" s="47" t="s">
        <v>738</v>
      </c>
      <c r="C95" s="47" t="s">
        <v>502</v>
      </c>
      <c r="D95" s="43" t="s">
        <v>337</v>
      </c>
      <c r="E95" s="45" t="s">
        <v>330</v>
      </c>
      <c r="F95" s="43" t="s">
        <v>433</v>
      </c>
      <c r="G95" s="43" t="s">
        <v>495</v>
      </c>
      <c r="H95" s="43" t="s">
        <v>497</v>
      </c>
      <c r="I95" s="119" t="s">
        <v>496</v>
      </c>
      <c r="J95" s="119" t="s">
        <v>831</v>
      </c>
      <c r="K95" s="119" t="s">
        <v>845</v>
      </c>
      <c r="L95" s="50">
        <v>15</v>
      </c>
      <c r="M95" s="119"/>
      <c r="N95" s="119"/>
      <c r="O95" s="119"/>
      <c r="P95" s="129" t="s">
        <v>507</v>
      </c>
      <c r="Q95" s="43" t="str">
        <f t="shared" si="77"/>
        <v>Ja</v>
      </c>
      <c r="R95" s="43" t="str">
        <f t="shared" si="77"/>
        <v>Ja</v>
      </c>
      <c r="S95" s="43" t="str">
        <f t="shared" si="77"/>
        <v>Optie</v>
      </c>
      <c r="T95" s="43" t="str">
        <f t="shared" si="77"/>
        <v>Ja</v>
      </c>
      <c r="U95" s="43" t="str">
        <f t="shared" si="77"/>
        <v>Ja</v>
      </c>
      <c r="V95" s="43" t="str">
        <f t="shared" si="77"/>
        <v>Ja</v>
      </c>
      <c r="W95" s="43" t="str">
        <f t="shared" si="77"/>
        <v>Nee</v>
      </c>
      <c r="X95" s="43" t="str">
        <f t="shared" si="77"/>
        <v>Ja</v>
      </c>
      <c r="Y95" s="43" t="str">
        <f t="shared" si="77"/>
        <v>Nee</v>
      </c>
      <c r="Z95" s="43" t="str">
        <f t="shared" si="77"/>
        <v>Nee</v>
      </c>
      <c r="AA95" s="43" t="str">
        <f t="shared" si="78"/>
        <v>Optie</v>
      </c>
      <c r="AB95" s="43" t="str">
        <f t="shared" si="78"/>
        <v>Nee</v>
      </c>
      <c r="AC95" s="43" t="str">
        <f t="shared" si="78"/>
        <v>Nvt</v>
      </c>
      <c r="AD95" s="43" t="str">
        <f t="shared" si="78"/>
        <v>Nvt</v>
      </c>
      <c r="AE95" s="43" t="str">
        <f t="shared" si="78"/>
        <v>Nvt</v>
      </c>
      <c r="AF95" s="43" t="str">
        <f t="shared" si="78"/>
        <v>Nvt</v>
      </c>
      <c r="AG95" s="43" t="str">
        <f t="shared" si="78"/>
        <v>Nvt</v>
      </c>
      <c r="AH95" s="43" t="str">
        <f t="shared" si="78"/>
        <v>Ja</v>
      </c>
      <c r="AI95" s="43" t="str">
        <f t="shared" si="78"/>
        <v>Ja</v>
      </c>
      <c r="AJ95" s="43" t="str">
        <f t="shared" si="78"/>
        <v>Nee</v>
      </c>
      <c r="AK95" s="43" t="str">
        <f t="shared" si="79"/>
        <v>Ja</v>
      </c>
      <c r="AL95" s="43" t="str">
        <f t="shared" si="79"/>
        <v>Ja</v>
      </c>
      <c r="AM95" s="43" t="str">
        <f t="shared" si="79"/>
        <v>Optie</v>
      </c>
      <c r="AN95" s="43" t="str">
        <f t="shared" si="79"/>
        <v>Ja</v>
      </c>
      <c r="AO95" s="43" t="str">
        <f t="shared" si="79"/>
        <v>Ja</v>
      </c>
      <c r="AP95" s="43" t="str">
        <f t="shared" si="79"/>
        <v>Nvt</v>
      </c>
      <c r="AQ95" s="43" t="str">
        <f t="shared" si="79"/>
        <v>Nvt</v>
      </c>
      <c r="AR95" s="129" t="s">
        <v>878</v>
      </c>
      <c r="AS95" s="43" t="str">
        <f t="shared" si="80"/>
        <v>Ja</v>
      </c>
      <c r="AT95" s="43" t="str">
        <f t="shared" si="80"/>
        <v>Ja</v>
      </c>
      <c r="AU95" s="43" t="str">
        <f t="shared" si="80"/>
        <v>Optie</v>
      </c>
      <c r="AV95" s="43" t="str">
        <f t="shared" si="80"/>
        <v>Ja</v>
      </c>
      <c r="AW95" s="43" t="str">
        <f t="shared" si="80"/>
        <v>Ja</v>
      </c>
      <c r="AX95" s="43" t="str">
        <f t="shared" si="80"/>
        <v>Ja</v>
      </c>
      <c r="AY95" s="43" t="str">
        <f t="shared" si="80"/>
        <v>Nee</v>
      </c>
      <c r="AZ95" s="43" t="str">
        <f t="shared" si="80"/>
        <v>Ja</v>
      </c>
      <c r="BA95" s="43" t="str">
        <f t="shared" si="80"/>
        <v>Nee</v>
      </c>
      <c r="BB95" s="43" t="str">
        <f t="shared" si="80"/>
        <v>Nee</v>
      </c>
      <c r="BC95" s="43" t="str">
        <f t="shared" si="81"/>
        <v>Ja</v>
      </c>
      <c r="BD95" s="43" t="str">
        <f t="shared" si="81"/>
        <v>Ja</v>
      </c>
      <c r="BE95" s="43" t="str">
        <f t="shared" si="81"/>
        <v>Ja</v>
      </c>
      <c r="BF95" s="43" t="str">
        <f t="shared" si="81"/>
        <v>Ja</v>
      </c>
      <c r="BG95" s="43" t="str">
        <f t="shared" si="81"/>
        <v>Ja</v>
      </c>
      <c r="BH95" s="43" t="str">
        <f t="shared" si="81"/>
        <v>Nee</v>
      </c>
      <c r="BI95" s="43" t="str">
        <f t="shared" si="81"/>
        <v>Ja</v>
      </c>
      <c r="BJ95" s="43" t="str">
        <f t="shared" si="81"/>
        <v>Optie</v>
      </c>
      <c r="BK95" s="43" t="str">
        <f t="shared" si="81"/>
        <v>Ja</v>
      </c>
      <c r="BL95" s="43" t="str">
        <f t="shared" si="81"/>
        <v>Ja</v>
      </c>
      <c r="BM95" s="43" t="str">
        <f t="shared" si="82"/>
        <v>Nee</v>
      </c>
      <c r="BN95" s="43" t="str">
        <f t="shared" si="82"/>
        <v>Ja</v>
      </c>
      <c r="BO95" s="43" t="str">
        <f t="shared" si="82"/>
        <v>Nee</v>
      </c>
      <c r="BP95" s="43" t="str">
        <f t="shared" si="82"/>
        <v>Nvt</v>
      </c>
      <c r="BQ95" s="43" t="str">
        <f t="shared" si="82"/>
        <v>Nvt</v>
      </c>
      <c r="BR95" s="43" t="str">
        <f t="shared" si="82"/>
        <v>Nvt</v>
      </c>
      <c r="BS95" s="43" t="str">
        <f t="shared" si="82"/>
        <v>Nvt</v>
      </c>
      <c r="BT95" s="43" t="str">
        <f t="shared" si="82"/>
        <v>Nvt</v>
      </c>
      <c r="BU95" s="43" t="str">
        <f t="shared" si="82"/>
        <v>Nvt</v>
      </c>
      <c r="BV95" s="43" t="str">
        <f t="shared" si="82"/>
        <v>Nvt</v>
      </c>
      <c r="BW95" s="43" t="str">
        <f t="shared" si="83"/>
        <v>Nvt</v>
      </c>
      <c r="BX95" s="43" t="str">
        <f t="shared" si="83"/>
        <v>Nvt</v>
      </c>
      <c r="BY95" s="43" t="str">
        <f t="shared" si="83"/>
        <v>Nvt</v>
      </c>
      <c r="BZ95" s="43" t="str">
        <f t="shared" si="83"/>
        <v>Nvt</v>
      </c>
      <c r="CA95" s="43" t="str">
        <f t="shared" si="83"/>
        <v>Nvt</v>
      </c>
      <c r="CB95" s="43" t="str">
        <f t="shared" si="83"/>
        <v>Nvt</v>
      </c>
      <c r="CC95" s="43" t="str">
        <f t="shared" si="83"/>
        <v>Nvt</v>
      </c>
      <c r="CD95" s="43" t="str">
        <f t="shared" si="83"/>
        <v>Nvt</v>
      </c>
      <c r="CE95" s="43" t="str">
        <f t="shared" si="83"/>
        <v>Nvt</v>
      </c>
      <c r="CF95" s="43" t="str">
        <f t="shared" si="83"/>
        <v>Nvt</v>
      </c>
      <c r="CG95" s="43" t="str">
        <f t="shared" si="84"/>
        <v>Ja</v>
      </c>
      <c r="CH95" s="43" t="str">
        <f t="shared" si="84"/>
        <v>Ja</v>
      </c>
      <c r="CI95" s="43" t="str">
        <f t="shared" si="84"/>
        <v>Ja</v>
      </c>
      <c r="CJ95" s="43" t="str">
        <f t="shared" si="84"/>
        <v>Nee</v>
      </c>
      <c r="CK95" s="43" t="str">
        <f t="shared" si="84"/>
        <v>Nvt</v>
      </c>
      <c r="CL95" s="43" t="str">
        <f t="shared" si="84"/>
        <v>Nvt</v>
      </c>
      <c r="CM95" s="43" t="str">
        <f t="shared" si="84"/>
        <v>Nvt</v>
      </c>
      <c r="CN95" s="43" t="str">
        <f t="shared" si="84"/>
        <v>Nvt</v>
      </c>
      <c r="CO95" s="43" t="str">
        <f t="shared" si="84"/>
        <v>Nvt</v>
      </c>
      <c r="CP95" s="43" t="str">
        <f t="shared" si="84"/>
        <v>Nee</v>
      </c>
      <c r="CQ95" s="43" t="str">
        <f t="shared" si="85"/>
        <v>Nvt</v>
      </c>
      <c r="CR95" s="43" t="str">
        <f t="shared" si="85"/>
        <v>Nee</v>
      </c>
      <c r="CS95" s="43" t="str">
        <f t="shared" si="85"/>
        <v>Nvt</v>
      </c>
      <c r="CT95" s="43" t="str">
        <f t="shared" si="85"/>
        <v>Nee</v>
      </c>
      <c r="CU95" s="43" t="str">
        <f t="shared" si="85"/>
        <v>Nee</v>
      </c>
      <c r="CV95" s="43" t="str">
        <f t="shared" si="85"/>
        <v>Nvt</v>
      </c>
      <c r="CW95" s="43" t="str">
        <f t="shared" si="85"/>
        <v>Nvt</v>
      </c>
      <c r="CX95" s="43" t="str">
        <f t="shared" si="85"/>
        <v>Nvt</v>
      </c>
      <c r="CY95" s="43" t="str">
        <f t="shared" si="85"/>
        <v>Nvt</v>
      </c>
      <c r="CZ95" s="43" t="str">
        <f t="shared" si="85"/>
        <v>Nee</v>
      </c>
      <c r="DA95" s="43" t="str">
        <f t="shared" si="86"/>
        <v>Nvt</v>
      </c>
      <c r="DB95" s="43" t="str">
        <f t="shared" si="86"/>
        <v>Nvt</v>
      </c>
      <c r="DC95" s="43" t="str">
        <f t="shared" si="86"/>
        <v>Nvt</v>
      </c>
      <c r="DD95" s="43" t="str">
        <f t="shared" si="86"/>
        <v>Nvt</v>
      </c>
      <c r="DE95" s="43" t="str">
        <f t="shared" si="86"/>
        <v>Nvt</v>
      </c>
      <c r="DF95" s="43" t="str">
        <f t="shared" si="86"/>
        <v>Nvt</v>
      </c>
      <c r="DG95" s="43" t="str">
        <f t="shared" si="86"/>
        <v>Nee</v>
      </c>
      <c r="DH95" s="43" t="str">
        <f t="shared" si="86"/>
        <v>Nvt</v>
      </c>
      <c r="DI95" s="43" t="str">
        <f t="shared" si="86"/>
        <v>Nvt</v>
      </c>
      <c r="DJ95" s="43" t="str">
        <f t="shared" si="86"/>
        <v>Nvt</v>
      </c>
      <c r="DK95" s="43" t="str">
        <f t="shared" si="87"/>
        <v>Ja</v>
      </c>
      <c r="DL95" s="43" t="str">
        <f t="shared" si="87"/>
        <v>Ja</v>
      </c>
      <c r="DM95" s="43" t="str">
        <f t="shared" si="87"/>
        <v>Ja</v>
      </c>
      <c r="DN95" s="43" t="str">
        <f t="shared" si="87"/>
        <v>Ja</v>
      </c>
      <c r="DO95" s="43" t="str">
        <f t="shared" si="87"/>
        <v>Ja</v>
      </c>
      <c r="DP95" s="43" t="str">
        <f t="shared" si="87"/>
        <v>Optie</v>
      </c>
      <c r="DQ95" s="43" t="str">
        <f t="shared" si="87"/>
        <v>Optie</v>
      </c>
      <c r="DR95" s="43" t="str">
        <f t="shared" si="87"/>
        <v>Optie</v>
      </c>
      <c r="DS95" s="43" t="str">
        <f t="shared" si="87"/>
        <v>Optie</v>
      </c>
      <c r="DT95" s="43" t="str">
        <f t="shared" si="87"/>
        <v>Nee</v>
      </c>
      <c r="DU95" s="43" t="str">
        <f t="shared" si="88"/>
        <v>Optie</v>
      </c>
      <c r="DV95" s="43" t="str">
        <f t="shared" si="88"/>
        <v>Ja</v>
      </c>
      <c r="DW95" s="43" t="str">
        <f t="shared" si="88"/>
        <v>Ja</v>
      </c>
      <c r="DX95" s="43" t="str">
        <f t="shared" si="88"/>
        <v>Ja</v>
      </c>
      <c r="DY95" s="43" t="str">
        <f t="shared" si="88"/>
        <v>Ja</v>
      </c>
      <c r="DZ95" s="43" t="str">
        <f t="shared" si="88"/>
        <v>Optie</v>
      </c>
      <c r="EA95" s="43" t="str">
        <f t="shared" si="88"/>
        <v>Ja</v>
      </c>
      <c r="EB95" s="43" t="str">
        <f t="shared" si="88"/>
        <v>Ja</v>
      </c>
      <c r="EC95" s="43" t="str">
        <f t="shared" si="88"/>
        <v>Ja</v>
      </c>
      <c r="ED95" s="43" t="str">
        <f t="shared" si="88"/>
        <v>Ja</v>
      </c>
      <c r="EE95" s="43" t="str">
        <f t="shared" si="88"/>
        <v>Ja</v>
      </c>
      <c r="EF95" s="43" t="str">
        <f t="shared" si="88"/>
        <v>Ja</v>
      </c>
      <c r="EG95" s="43" t="str">
        <f t="shared" si="88"/>
        <v>Ja</v>
      </c>
      <c r="EH95" s="43" t="str">
        <f t="shared" si="88"/>
        <v>Ja</v>
      </c>
      <c r="EI95" s="43" t="str">
        <f t="shared" si="88"/>
        <v>Nee</v>
      </c>
    </row>
    <row r="96" spans="1:139" x14ac:dyDescent="0.3">
      <c r="A96" s="43"/>
      <c r="B96" s="47" t="s">
        <v>738</v>
      </c>
      <c r="C96" s="47" t="s">
        <v>502</v>
      </c>
      <c r="D96" s="43" t="s">
        <v>337</v>
      </c>
      <c r="E96" s="45" t="s">
        <v>337</v>
      </c>
      <c r="F96" s="43" t="s">
        <v>433</v>
      </c>
      <c r="G96" s="43" t="s">
        <v>495</v>
      </c>
      <c r="H96" s="43" t="s">
        <v>497</v>
      </c>
      <c r="I96" s="119" t="s">
        <v>496</v>
      </c>
      <c r="J96" s="119" t="s">
        <v>833</v>
      </c>
      <c r="K96" s="119" t="s">
        <v>846</v>
      </c>
      <c r="L96" s="50">
        <v>23</v>
      </c>
      <c r="M96" s="119"/>
      <c r="N96" s="119"/>
      <c r="O96" s="119"/>
      <c r="P96" s="129" t="s">
        <v>507</v>
      </c>
      <c r="Q96" s="43" t="str">
        <f t="shared" si="77"/>
        <v>Ja</v>
      </c>
      <c r="R96" s="43" t="str">
        <f t="shared" si="77"/>
        <v>Ja</v>
      </c>
      <c r="S96" s="43" t="str">
        <f t="shared" si="77"/>
        <v>Optie</v>
      </c>
      <c r="T96" s="43" t="str">
        <f t="shared" si="77"/>
        <v>Ja</v>
      </c>
      <c r="U96" s="43" t="str">
        <f t="shared" si="77"/>
        <v>Ja</v>
      </c>
      <c r="V96" s="43" t="str">
        <f t="shared" si="77"/>
        <v>Ja</v>
      </c>
      <c r="W96" s="43" t="str">
        <f t="shared" si="77"/>
        <v>Nee</v>
      </c>
      <c r="X96" s="43" t="str">
        <f t="shared" si="77"/>
        <v>Ja</v>
      </c>
      <c r="Y96" s="43" t="str">
        <f t="shared" si="77"/>
        <v>Nee</v>
      </c>
      <c r="Z96" s="43" t="str">
        <f t="shared" si="77"/>
        <v>Nee</v>
      </c>
      <c r="AA96" s="43" t="str">
        <f t="shared" si="78"/>
        <v>Optie</v>
      </c>
      <c r="AB96" s="43" t="str">
        <f t="shared" si="78"/>
        <v>Nee</v>
      </c>
      <c r="AC96" s="43" t="str">
        <f t="shared" si="78"/>
        <v>Nvt</v>
      </c>
      <c r="AD96" s="43" t="str">
        <f t="shared" si="78"/>
        <v>Nvt</v>
      </c>
      <c r="AE96" s="43" t="str">
        <f t="shared" si="78"/>
        <v>Nvt</v>
      </c>
      <c r="AF96" s="43" t="str">
        <f t="shared" si="78"/>
        <v>Nvt</v>
      </c>
      <c r="AG96" s="43" t="str">
        <f t="shared" si="78"/>
        <v>Nvt</v>
      </c>
      <c r="AH96" s="43" t="str">
        <f t="shared" si="78"/>
        <v>Ja</v>
      </c>
      <c r="AI96" s="43" t="str">
        <f t="shared" si="78"/>
        <v>Ja</v>
      </c>
      <c r="AJ96" s="43" t="str">
        <f t="shared" si="78"/>
        <v>Nee</v>
      </c>
      <c r="AK96" s="43" t="str">
        <f t="shared" si="79"/>
        <v>Ja</v>
      </c>
      <c r="AL96" s="43" t="str">
        <f t="shared" si="79"/>
        <v>Ja</v>
      </c>
      <c r="AM96" s="43" t="str">
        <f t="shared" si="79"/>
        <v>Optie</v>
      </c>
      <c r="AN96" s="43" t="str">
        <f t="shared" si="79"/>
        <v>Ja</v>
      </c>
      <c r="AO96" s="43" t="str">
        <f t="shared" si="79"/>
        <v>Ja</v>
      </c>
      <c r="AP96" s="43" t="str">
        <f t="shared" si="79"/>
        <v>Nvt</v>
      </c>
      <c r="AQ96" s="43" t="str">
        <f t="shared" si="79"/>
        <v>Nvt</v>
      </c>
      <c r="AR96" s="129" t="s">
        <v>878</v>
      </c>
      <c r="AS96" s="43" t="str">
        <f t="shared" si="80"/>
        <v>Ja</v>
      </c>
      <c r="AT96" s="43" t="str">
        <f t="shared" si="80"/>
        <v>Ja</v>
      </c>
      <c r="AU96" s="43" t="str">
        <f t="shared" si="80"/>
        <v>Optie</v>
      </c>
      <c r="AV96" s="43" t="str">
        <f t="shared" si="80"/>
        <v>Ja</v>
      </c>
      <c r="AW96" s="43" t="str">
        <f t="shared" si="80"/>
        <v>Ja</v>
      </c>
      <c r="AX96" s="43" t="str">
        <f t="shared" si="80"/>
        <v>Ja</v>
      </c>
      <c r="AY96" s="43" t="str">
        <f t="shared" si="80"/>
        <v>Nee</v>
      </c>
      <c r="AZ96" s="43" t="str">
        <f t="shared" si="80"/>
        <v>Ja</v>
      </c>
      <c r="BA96" s="43" t="str">
        <f t="shared" si="80"/>
        <v>Nee</v>
      </c>
      <c r="BB96" s="43" t="str">
        <f t="shared" si="80"/>
        <v>Nee</v>
      </c>
      <c r="BC96" s="43" t="str">
        <f t="shared" si="81"/>
        <v>Ja</v>
      </c>
      <c r="BD96" s="43" t="str">
        <f t="shared" si="81"/>
        <v>Ja</v>
      </c>
      <c r="BE96" s="43" t="str">
        <f t="shared" si="81"/>
        <v>Ja</v>
      </c>
      <c r="BF96" s="43" t="str">
        <f t="shared" si="81"/>
        <v>Ja</v>
      </c>
      <c r="BG96" s="43" t="str">
        <f t="shared" si="81"/>
        <v>Ja</v>
      </c>
      <c r="BH96" s="43" t="str">
        <f t="shared" si="81"/>
        <v>Nee</v>
      </c>
      <c r="BI96" s="43" t="str">
        <f t="shared" si="81"/>
        <v>Ja</v>
      </c>
      <c r="BJ96" s="43" t="str">
        <f t="shared" si="81"/>
        <v>Optie</v>
      </c>
      <c r="BK96" s="43" t="str">
        <f t="shared" si="81"/>
        <v>Ja</v>
      </c>
      <c r="BL96" s="43" t="str">
        <f t="shared" si="81"/>
        <v>Ja</v>
      </c>
      <c r="BM96" s="43" t="str">
        <f t="shared" si="82"/>
        <v>Nee</v>
      </c>
      <c r="BN96" s="43" t="str">
        <f t="shared" si="82"/>
        <v>Ja</v>
      </c>
      <c r="BO96" s="43" t="str">
        <f t="shared" si="82"/>
        <v>Nee</v>
      </c>
      <c r="BP96" s="43" t="str">
        <f t="shared" si="82"/>
        <v>Nvt</v>
      </c>
      <c r="BQ96" s="43" t="str">
        <f t="shared" si="82"/>
        <v>Nvt</v>
      </c>
      <c r="BR96" s="43" t="str">
        <f t="shared" si="82"/>
        <v>Nvt</v>
      </c>
      <c r="BS96" s="43" t="str">
        <f t="shared" si="82"/>
        <v>Nvt</v>
      </c>
      <c r="BT96" s="43" t="str">
        <f t="shared" si="82"/>
        <v>Nvt</v>
      </c>
      <c r="BU96" s="43" t="str">
        <f t="shared" si="82"/>
        <v>Nvt</v>
      </c>
      <c r="BV96" s="43" t="str">
        <f t="shared" si="82"/>
        <v>Nvt</v>
      </c>
      <c r="BW96" s="43" t="str">
        <f t="shared" si="83"/>
        <v>Nvt</v>
      </c>
      <c r="BX96" s="43" t="str">
        <f t="shared" si="83"/>
        <v>Nvt</v>
      </c>
      <c r="BY96" s="43" t="str">
        <f t="shared" si="83"/>
        <v>Nvt</v>
      </c>
      <c r="BZ96" s="43" t="str">
        <f t="shared" si="83"/>
        <v>Nvt</v>
      </c>
      <c r="CA96" s="43" t="str">
        <f t="shared" si="83"/>
        <v>Nvt</v>
      </c>
      <c r="CB96" s="43" t="str">
        <f t="shared" si="83"/>
        <v>Nvt</v>
      </c>
      <c r="CC96" s="43" t="str">
        <f t="shared" si="83"/>
        <v>Nvt</v>
      </c>
      <c r="CD96" s="43" t="str">
        <f t="shared" si="83"/>
        <v>Nvt</v>
      </c>
      <c r="CE96" s="43" t="str">
        <f t="shared" si="83"/>
        <v>Nvt</v>
      </c>
      <c r="CF96" s="43" t="str">
        <f t="shared" si="83"/>
        <v>Nvt</v>
      </c>
      <c r="CG96" s="43" t="str">
        <f t="shared" si="84"/>
        <v>Ja</v>
      </c>
      <c r="CH96" s="43" t="str">
        <f t="shared" si="84"/>
        <v>Ja</v>
      </c>
      <c r="CI96" s="43" t="str">
        <f t="shared" si="84"/>
        <v>Ja</v>
      </c>
      <c r="CJ96" s="43" t="str">
        <f t="shared" si="84"/>
        <v>Nee</v>
      </c>
      <c r="CK96" s="43" t="str">
        <f t="shared" si="84"/>
        <v>Nvt</v>
      </c>
      <c r="CL96" s="43" t="str">
        <f t="shared" si="84"/>
        <v>Nvt</v>
      </c>
      <c r="CM96" s="43" t="str">
        <f t="shared" si="84"/>
        <v>Nvt</v>
      </c>
      <c r="CN96" s="43" t="str">
        <f t="shared" si="84"/>
        <v>Nvt</v>
      </c>
      <c r="CO96" s="43" t="str">
        <f t="shared" si="84"/>
        <v>Nvt</v>
      </c>
      <c r="CP96" s="43" t="str">
        <f t="shared" si="84"/>
        <v>Nee</v>
      </c>
      <c r="CQ96" s="43" t="str">
        <f t="shared" si="85"/>
        <v>Nvt</v>
      </c>
      <c r="CR96" s="43" t="str">
        <f t="shared" si="85"/>
        <v>Nee</v>
      </c>
      <c r="CS96" s="43" t="str">
        <f t="shared" si="85"/>
        <v>Nvt</v>
      </c>
      <c r="CT96" s="43" t="str">
        <f t="shared" si="85"/>
        <v>Nee</v>
      </c>
      <c r="CU96" s="43" t="str">
        <f t="shared" si="85"/>
        <v>Nee</v>
      </c>
      <c r="CV96" s="43" t="str">
        <f t="shared" si="85"/>
        <v>Nvt</v>
      </c>
      <c r="CW96" s="43" t="str">
        <f t="shared" si="85"/>
        <v>Nvt</v>
      </c>
      <c r="CX96" s="43" t="str">
        <f t="shared" si="85"/>
        <v>Nvt</v>
      </c>
      <c r="CY96" s="43" t="str">
        <f t="shared" si="85"/>
        <v>Nvt</v>
      </c>
      <c r="CZ96" s="43" t="str">
        <f t="shared" si="85"/>
        <v>Nee</v>
      </c>
      <c r="DA96" s="43" t="str">
        <f t="shared" si="86"/>
        <v>Nvt</v>
      </c>
      <c r="DB96" s="43" t="str">
        <f t="shared" si="86"/>
        <v>Nvt</v>
      </c>
      <c r="DC96" s="43" t="str">
        <f t="shared" si="86"/>
        <v>Nvt</v>
      </c>
      <c r="DD96" s="43" t="str">
        <f t="shared" si="86"/>
        <v>Nvt</v>
      </c>
      <c r="DE96" s="43" t="str">
        <f t="shared" si="86"/>
        <v>Nvt</v>
      </c>
      <c r="DF96" s="43" t="str">
        <f t="shared" si="86"/>
        <v>Nvt</v>
      </c>
      <c r="DG96" s="43" t="str">
        <f t="shared" si="86"/>
        <v>Nee</v>
      </c>
      <c r="DH96" s="43" t="str">
        <f t="shared" si="86"/>
        <v>Nvt</v>
      </c>
      <c r="DI96" s="43" t="str">
        <f t="shared" si="86"/>
        <v>Nvt</v>
      </c>
      <c r="DJ96" s="43" t="str">
        <f t="shared" si="86"/>
        <v>Nvt</v>
      </c>
      <c r="DK96" s="43" t="str">
        <f t="shared" si="87"/>
        <v>Ja</v>
      </c>
      <c r="DL96" s="43" t="str">
        <f t="shared" si="87"/>
        <v>Ja</v>
      </c>
      <c r="DM96" s="43" t="str">
        <f t="shared" si="87"/>
        <v>Ja</v>
      </c>
      <c r="DN96" s="43" t="str">
        <f t="shared" si="87"/>
        <v>Ja</v>
      </c>
      <c r="DO96" s="43" t="str">
        <f t="shared" si="87"/>
        <v>Ja</v>
      </c>
      <c r="DP96" s="43" t="str">
        <f t="shared" si="87"/>
        <v>Optie</v>
      </c>
      <c r="DQ96" s="43" t="str">
        <f t="shared" si="87"/>
        <v>Optie</v>
      </c>
      <c r="DR96" s="43" t="str">
        <f t="shared" si="87"/>
        <v>Nee</v>
      </c>
      <c r="DS96" s="43" t="str">
        <f t="shared" si="87"/>
        <v>Optie</v>
      </c>
      <c r="DT96" s="43" t="str">
        <f t="shared" si="87"/>
        <v>Nee</v>
      </c>
      <c r="DU96" s="43" t="str">
        <f t="shared" si="88"/>
        <v>Nee</v>
      </c>
      <c r="DV96" s="43" t="str">
        <f t="shared" si="88"/>
        <v>Nvt</v>
      </c>
      <c r="DW96" s="43" t="str">
        <f t="shared" si="88"/>
        <v>Nvt</v>
      </c>
      <c r="DX96" s="43" t="str">
        <f t="shared" si="88"/>
        <v>Nvt</v>
      </c>
      <c r="DY96" s="43" t="str">
        <f t="shared" si="88"/>
        <v>Nvt</v>
      </c>
      <c r="DZ96" s="43" t="str">
        <f t="shared" si="88"/>
        <v>Nvt</v>
      </c>
      <c r="EA96" s="43" t="str">
        <f t="shared" si="88"/>
        <v>Nvt</v>
      </c>
      <c r="EB96" s="43" t="str">
        <f t="shared" si="88"/>
        <v>Ja</v>
      </c>
      <c r="EC96" s="43" t="str">
        <f t="shared" si="88"/>
        <v>Ja</v>
      </c>
      <c r="ED96" s="43" t="str">
        <f t="shared" si="88"/>
        <v>Ja</v>
      </c>
      <c r="EE96" s="43" t="str">
        <f t="shared" si="88"/>
        <v>Ja</v>
      </c>
      <c r="EF96" s="43" t="str">
        <f t="shared" si="88"/>
        <v>Ja</v>
      </c>
      <c r="EG96" s="43" t="str">
        <f t="shared" si="88"/>
        <v>Ja</v>
      </c>
      <c r="EH96" s="43" t="str">
        <f t="shared" si="88"/>
        <v>Ja</v>
      </c>
      <c r="EI96" s="43" t="str">
        <f t="shared" si="88"/>
        <v>Nee</v>
      </c>
    </row>
    <row r="97" spans="1:139" x14ac:dyDescent="0.3">
      <c r="A97" s="43"/>
      <c r="B97" s="47" t="s">
        <v>739</v>
      </c>
      <c r="C97" s="47" t="s">
        <v>502</v>
      </c>
      <c r="D97" s="43" t="s">
        <v>337</v>
      </c>
      <c r="E97" s="45" t="s">
        <v>329</v>
      </c>
      <c r="F97" s="43" t="s">
        <v>337</v>
      </c>
      <c r="G97" s="43" t="s">
        <v>495</v>
      </c>
      <c r="H97" s="43" t="s">
        <v>497</v>
      </c>
      <c r="I97" s="119" t="s">
        <v>496</v>
      </c>
      <c r="J97" s="119" t="s">
        <v>830</v>
      </c>
      <c r="K97" s="119" t="s">
        <v>844</v>
      </c>
      <c r="L97" s="50">
        <v>11</v>
      </c>
      <c r="M97" s="119"/>
      <c r="N97" s="119"/>
      <c r="O97" s="119"/>
      <c r="P97" s="129" t="s">
        <v>507</v>
      </c>
      <c r="Q97" s="43" t="str">
        <f t="shared" si="77"/>
        <v>Ja</v>
      </c>
      <c r="R97" s="43" t="str">
        <f t="shared" si="77"/>
        <v>Ja</v>
      </c>
      <c r="S97" s="43" t="str">
        <f t="shared" si="77"/>
        <v>Optie</v>
      </c>
      <c r="T97" s="43" t="str">
        <f t="shared" si="77"/>
        <v>Ja</v>
      </c>
      <c r="U97" s="43" t="str">
        <f t="shared" si="77"/>
        <v>Ja</v>
      </c>
      <c r="V97" s="43" t="str">
        <f t="shared" si="77"/>
        <v>Ja</v>
      </c>
      <c r="W97" s="43" t="str">
        <f t="shared" si="77"/>
        <v>Nee</v>
      </c>
      <c r="X97" s="43" t="str">
        <f t="shared" si="77"/>
        <v>Ja</v>
      </c>
      <c r="Y97" s="43" t="str">
        <f t="shared" si="77"/>
        <v>Nee</v>
      </c>
      <c r="Z97" s="43" t="str">
        <f t="shared" si="77"/>
        <v>Nee</v>
      </c>
      <c r="AA97" s="43" t="str">
        <f t="shared" si="78"/>
        <v>Optie</v>
      </c>
      <c r="AB97" s="43" t="str">
        <f t="shared" si="78"/>
        <v>Nee</v>
      </c>
      <c r="AC97" s="43" t="str">
        <f t="shared" si="78"/>
        <v>Nvt</v>
      </c>
      <c r="AD97" s="43" t="str">
        <f t="shared" si="78"/>
        <v>Nvt</v>
      </c>
      <c r="AE97" s="43" t="str">
        <f t="shared" si="78"/>
        <v>Nvt</v>
      </c>
      <c r="AF97" s="43" t="str">
        <f t="shared" si="78"/>
        <v>Nvt</v>
      </c>
      <c r="AG97" s="43" t="str">
        <f t="shared" si="78"/>
        <v>Nvt</v>
      </c>
      <c r="AH97" s="43" t="str">
        <f t="shared" si="78"/>
        <v>Ja</v>
      </c>
      <c r="AI97" s="43" t="str">
        <f t="shared" si="78"/>
        <v>Ja</v>
      </c>
      <c r="AJ97" s="43" t="str">
        <f t="shared" si="78"/>
        <v>Nee</v>
      </c>
      <c r="AK97" s="43" t="str">
        <f t="shared" si="79"/>
        <v>Ja</v>
      </c>
      <c r="AL97" s="43" t="str">
        <f t="shared" si="79"/>
        <v>Ja</v>
      </c>
      <c r="AM97" s="43" t="str">
        <f t="shared" si="79"/>
        <v>Optie</v>
      </c>
      <c r="AN97" s="43" t="str">
        <f t="shared" si="79"/>
        <v>Ja</v>
      </c>
      <c r="AO97" s="43" t="str">
        <f t="shared" si="79"/>
        <v>Ja</v>
      </c>
      <c r="AP97" s="43" t="str">
        <f t="shared" si="79"/>
        <v>Nvt</v>
      </c>
      <c r="AQ97" s="43" t="str">
        <f t="shared" si="79"/>
        <v>Nvt</v>
      </c>
      <c r="AR97" s="129" t="s">
        <v>878</v>
      </c>
      <c r="AS97" s="43" t="str">
        <f t="shared" si="80"/>
        <v>Ja</v>
      </c>
      <c r="AT97" s="43" t="str">
        <f t="shared" si="80"/>
        <v>Ja</v>
      </c>
      <c r="AU97" s="43" t="str">
        <f t="shared" si="80"/>
        <v>Optie</v>
      </c>
      <c r="AV97" s="43" t="str">
        <f t="shared" si="80"/>
        <v>Ja</v>
      </c>
      <c r="AW97" s="43" t="str">
        <f t="shared" si="80"/>
        <v>Ja</v>
      </c>
      <c r="AX97" s="43" t="str">
        <f t="shared" si="80"/>
        <v>Ja</v>
      </c>
      <c r="AY97" s="43" t="str">
        <f t="shared" si="80"/>
        <v>Nee</v>
      </c>
      <c r="AZ97" s="43" t="str">
        <f t="shared" si="80"/>
        <v>Ja</v>
      </c>
      <c r="BA97" s="43" t="str">
        <f t="shared" si="80"/>
        <v>Nee</v>
      </c>
      <c r="BB97" s="43" t="str">
        <f t="shared" si="80"/>
        <v>Nee</v>
      </c>
      <c r="BC97" s="43" t="str">
        <f t="shared" si="81"/>
        <v>Ja</v>
      </c>
      <c r="BD97" s="43" t="str">
        <f t="shared" si="81"/>
        <v>Ja</v>
      </c>
      <c r="BE97" s="43" t="str">
        <f t="shared" si="81"/>
        <v>Ja</v>
      </c>
      <c r="BF97" s="43" t="str">
        <f t="shared" si="81"/>
        <v>Ja</v>
      </c>
      <c r="BG97" s="43" t="str">
        <f t="shared" si="81"/>
        <v>Ja</v>
      </c>
      <c r="BH97" s="43" t="str">
        <f t="shared" si="81"/>
        <v>Nee</v>
      </c>
      <c r="BI97" s="43" t="str">
        <f t="shared" si="81"/>
        <v>Ja</v>
      </c>
      <c r="BJ97" s="43" t="str">
        <f t="shared" si="81"/>
        <v>Optie</v>
      </c>
      <c r="BK97" s="43" t="str">
        <f t="shared" si="81"/>
        <v>Ja</v>
      </c>
      <c r="BL97" s="43" t="str">
        <f t="shared" si="81"/>
        <v>Ja</v>
      </c>
      <c r="BM97" s="43" t="str">
        <f t="shared" si="82"/>
        <v>Nee</v>
      </c>
      <c r="BN97" s="43" t="str">
        <f t="shared" si="82"/>
        <v>Ja</v>
      </c>
      <c r="BO97" s="43" t="str">
        <f t="shared" si="82"/>
        <v>Nee</v>
      </c>
      <c r="BP97" s="43" t="str">
        <f t="shared" si="82"/>
        <v>Nvt</v>
      </c>
      <c r="BQ97" s="43" t="str">
        <f t="shared" si="82"/>
        <v>Nvt</v>
      </c>
      <c r="BR97" s="43" t="str">
        <f t="shared" si="82"/>
        <v>Nvt</v>
      </c>
      <c r="BS97" s="43" t="str">
        <f t="shared" si="82"/>
        <v>Nvt</v>
      </c>
      <c r="BT97" s="43" t="str">
        <f t="shared" si="82"/>
        <v>Nvt</v>
      </c>
      <c r="BU97" s="43" t="str">
        <f t="shared" si="82"/>
        <v>Nvt</v>
      </c>
      <c r="BV97" s="43" t="str">
        <f t="shared" si="82"/>
        <v>Nvt</v>
      </c>
      <c r="BW97" s="43" t="str">
        <f t="shared" si="83"/>
        <v>Nvt</v>
      </c>
      <c r="BX97" s="43" t="str">
        <f t="shared" si="83"/>
        <v>Nvt</v>
      </c>
      <c r="BY97" s="43" t="str">
        <f t="shared" si="83"/>
        <v>Nvt</v>
      </c>
      <c r="BZ97" s="43" t="str">
        <f t="shared" si="83"/>
        <v>Nvt</v>
      </c>
      <c r="CA97" s="43" t="str">
        <f t="shared" si="83"/>
        <v>Nvt</v>
      </c>
      <c r="CB97" s="43" t="str">
        <f t="shared" si="83"/>
        <v>Nvt</v>
      </c>
      <c r="CC97" s="43" t="str">
        <f t="shared" si="83"/>
        <v>Nvt</v>
      </c>
      <c r="CD97" s="43" t="str">
        <f t="shared" si="83"/>
        <v>Nvt</v>
      </c>
      <c r="CE97" s="43" t="str">
        <f t="shared" si="83"/>
        <v>Nvt</v>
      </c>
      <c r="CF97" s="43" t="str">
        <f t="shared" si="83"/>
        <v>Nvt</v>
      </c>
      <c r="CG97" s="43" t="str">
        <f t="shared" si="84"/>
        <v>Ja</v>
      </c>
      <c r="CH97" s="43" t="str">
        <f t="shared" si="84"/>
        <v>Ja</v>
      </c>
      <c r="CI97" s="43" t="str">
        <f t="shared" si="84"/>
        <v>Ja</v>
      </c>
      <c r="CJ97" s="43" t="str">
        <f t="shared" si="84"/>
        <v>Nee</v>
      </c>
      <c r="CK97" s="43" t="str">
        <f t="shared" si="84"/>
        <v>Nvt</v>
      </c>
      <c r="CL97" s="43" t="str">
        <f t="shared" si="84"/>
        <v>Nvt</v>
      </c>
      <c r="CM97" s="43" t="str">
        <f t="shared" si="84"/>
        <v>Nvt</v>
      </c>
      <c r="CN97" s="43" t="str">
        <f t="shared" si="84"/>
        <v>Nvt</v>
      </c>
      <c r="CO97" s="43" t="str">
        <f t="shared" si="84"/>
        <v>Nvt</v>
      </c>
      <c r="CP97" s="43" t="str">
        <f t="shared" si="84"/>
        <v>Nee</v>
      </c>
      <c r="CQ97" s="43" t="str">
        <f t="shared" si="85"/>
        <v>Nvt</v>
      </c>
      <c r="CR97" s="43" t="str">
        <f t="shared" si="85"/>
        <v>Nee</v>
      </c>
      <c r="CS97" s="43" t="str">
        <f t="shared" si="85"/>
        <v>Nvt</v>
      </c>
      <c r="CT97" s="43" t="str">
        <f t="shared" si="85"/>
        <v>Nee</v>
      </c>
      <c r="CU97" s="43" t="str">
        <f t="shared" si="85"/>
        <v>Nee</v>
      </c>
      <c r="CV97" s="43" t="str">
        <f t="shared" si="85"/>
        <v>Nvt</v>
      </c>
      <c r="CW97" s="43" t="str">
        <f t="shared" si="85"/>
        <v>Nvt</v>
      </c>
      <c r="CX97" s="43" t="str">
        <f t="shared" si="85"/>
        <v>Nvt</v>
      </c>
      <c r="CY97" s="43" t="str">
        <f t="shared" si="85"/>
        <v>Nvt</v>
      </c>
      <c r="CZ97" s="43" t="str">
        <f t="shared" si="85"/>
        <v>Nee</v>
      </c>
      <c r="DA97" s="43" t="str">
        <f t="shared" si="86"/>
        <v>Nvt</v>
      </c>
      <c r="DB97" s="43" t="str">
        <f t="shared" si="86"/>
        <v>Nvt</v>
      </c>
      <c r="DC97" s="43" t="str">
        <f t="shared" si="86"/>
        <v>Nvt</v>
      </c>
      <c r="DD97" s="43" t="str">
        <f t="shared" si="86"/>
        <v>Nvt</v>
      </c>
      <c r="DE97" s="43" t="str">
        <f t="shared" si="86"/>
        <v>Nvt</v>
      </c>
      <c r="DF97" s="43" t="str">
        <f t="shared" si="86"/>
        <v>Nvt</v>
      </c>
      <c r="DG97" s="43" t="str">
        <f t="shared" si="86"/>
        <v>Nee</v>
      </c>
      <c r="DH97" s="43" t="str">
        <f t="shared" si="86"/>
        <v>Nvt</v>
      </c>
      <c r="DI97" s="43" t="str">
        <f t="shared" si="86"/>
        <v>Nvt</v>
      </c>
      <c r="DJ97" s="43" t="str">
        <f t="shared" si="86"/>
        <v>Nvt</v>
      </c>
      <c r="DK97" s="43" t="str">
        <f t="shared" si="87"/>
        <v>Ja</v>
      </c>
      <c r="DL97" s="43" t="str">
        <f t="shared" si="87"/>
        <v>Ja</v>
      </c>
      <c r="DM97" s="43" t="str">
        <f t="shared" si="87"/>
        <v>Ja</v>
      </c>
      <c r="DN97" s="43" t="str">
        <f t="shared" si="87"/>
        <v>Ja</v>
      </c>
      <c r="DO97" s="43" t="str">
        <f t="shared" si="87"/>
        <v>Ja</v>
      </c>
      <c r="DP97" s="43" t="str">
        <f t="shared" si="87"/>
        <v>Optie</v>
      </c>
      <c r="DQ97" s="43" t="str">
        <f t="shared" si="87"/>
        <v>Optie</v>
      </c>
      <c r="DR97" s="43" t="str">
        <f t="shared" si="87"/>
        <v>Optie</v>
      </c>
      <c r="DS97" s="43" t="str">
        <f t="shared" si="87"/>
        <v>Optie</v>
      </c>
      <c r="DT97" s="43" t="str">
        <f t="shared" si="87"/>
        <v>Nee</v>
      </c>
      <c r="DU97" s="43" t="str">
        <f t="shared" si="88"/>
        <v>Optie</v>
      </c>
      <c r="DV97" s="43" t="str">
        <f t="shared" si="88"/>
        <v>Ja</v>
      </c>
      <c r="DW97" s="43" t="str">
        <f t="shared" si="88"/>
        <v>Ja</v>
      </c>
      <c r="DX97" s="43" t="str">
        <f t="shared" si="88"/>
        <v>Ja</v>
      </c>
      <c r="DY97" s="43" t="str">
        <f t="shared" si="88"/>
        <v>Ja</v>
      </c>
      <c r="DZ97" s="43" t="str">
        <f t="shared" si="88"/>
        <v>Optie</v>
      </c>
      <c r="EA97" s="43" t="str">
        <f t="shared" si="88"/>
        <v>Ja</v>
      </c>
      <c r="EB97" s="43" t="str">
        <f t="shared" si="88"/>
        <v>Ja</v>
      </c>
      <c r="EC97" s="43" t="str">
        <f t="shared" si="88"/>
        <v>Ja</v>
      </c>
      <c r="ED97" s="43" t="str">
        <f t="shared" si="88"/>
        <v>Ja</v>
      </c>
      <c r="EE97" s="43" t="str">
        <f t="shared" si="88"/>
        <v>Ja</v>
      </c>
      <c r="EF97" s="43" t="str">
        <f t="shared" si="88"/>
        <v>Ja</v>
      </c>
      <c r="EG97" s="43" t="str">
        <f t="shared" si="88"/>
        <v>Ja</v>
      </c>
      <c r="EH97" s="43" t="str">
        <f t="shared" si="88"/>
        <v>Ja</v>
      </c>
      <c r="EI97" s="43" t="str">
        <f t="shared" si="88"/>
        <v>Nee</v>
      </c>
    </row>
    <row r="98" spans="1:139" x14ac:dyDescent="0.3">
      <c r="A98" s="43"/>
      <c r="B98" s="47" t="s">
        <v>739</v>
      </c>
      <c r="C98" s="47" t="s">
        <v>502</v>
      </c>
      <c r="D98" s="43" t="s">
        <v>337</v>
      </c>
      <c r="E98" s="45" t="s">
        <v>330</v>
      </c>
      <c r="F98" s="43" t="s">
        <v>337</v>
      </c>
      <c r="G98" s="43" t="s">
        <v>495</v>
      </c>
      <c r="H98" s="43" t="s">
        <v>497</v>
      </c>
      <c r="I98" s="119" t="s">
        <v>496</v>
      </c>
      <c r="J98" s="119" t="s">
        <v>832</v>
      </c>
      <c r="K98" s="119" t="s">
        <v>845</v>
      </c>
      <c r="L98" s="50">
        <v>19</v>
      </c>
      <c r="M98" s="119"/>
      <c r="N98" s="119"/>
      <c r="O98" s="119"/>
      <c r="P98" s="129" t="s">
        <v>507</v>
      </c>
      <c r="Q98" s="43" t="str">
        <f t="shared" si="77"/>
        <v>Ja</v>
      </c>
      <c r="R98" s="43" t="str">
        <f t="shared" si="77"/>
        <v>Ja</v>
      </c>
      <c r="S98" s="43" t="str">
        <f t="shared" si="77"/>
        <v>Optie</v>
      </c>
      <c r="T98" s="43" t="str">
        <f t="shared" si="77"/>
        <v>Ja</v>
      </c>
      <c r="U98" s="43" t="str">
        <f t="shared" si="77"/>
        <v>Ja</v>
      </c>
      <c r="V98" s="43" t="str">
        <f t="shared" si="77"/>
        <v>Ja</v>
      </c>
      <c r="W98" s="43" t="str">
        <f t="shared" si="77"/>
        <v>Nee</v>
      </c>
      <c r="X98" s="43" t="str">
        <f t="shared" si="77"/>
        <v>Ja</v>
      </c>
      <c r="Y98" s="43" t="str">
        <f t="shared" si="77"/>
        <v>Nee</v>
      </c>
      <c r="Z98" s="43" t="str">
        <f t="shared" si="77"/>
        <v>Nee</v>
      </c>
      <c r="AA98" s="43" t="str">
        <f t="shared" si="78"/>
        <v>Optie</v>
      </c>
      <c r="AB98" s="43" t="str">
        <f t="shared" si="78"/>
        <v>Nee</v>
      </c>
      <c r="AC98" s="43" t="str">
        <f t="shared" si="78"/>
        <v>Nvt</v>
      </c>
      <c r="AD98" s="43" t="str">
        <f t="shared" si="78"/>
        <v>Nvt</v>
      </c>
      <c r="AE98" s="43" t="str">
        <f t="shared" si="78"/>
        <v>Nvt</v>
      </c>
      <c r="AF98" s="43" t="str">
        <f t="shared" si="78"/>
        <v>Nvt</v>
      </c>
      <c r="AG98" s="43" t="str">
        <f t="shared" si="78"/>
        <v>Nvt</v>
      </c>
      <c r="AH98" s="43" t="str">
        <f t="shared" si="78"/>
        <v>Ja</v>
      </c>
      <c r="AI98" s="43" t="str">
        <f t="shared" si="78"/>
        <v>Ja</v>
      </c>
      <c r="AJ98" s="43" t="str">
        <f t="shared" si="78"/>
        <v>Nee</v>
      </c>
      <c r="AK98" s="43" t="str">
        <f t="shared" si="79"/>
        <v>Ja</v>
      </c>
      <c r="AL98" s="43" t="str">
        <f t="shared" si="79"/>
        <v>Ja</v>
      </c>
      <c r="AM98" s="43" t="str">
        <f t="shared" si="79"/>
        <v>Optie</v>
      </c>
      <c r="AN98" s="43" t="str">
        <f t="shared" si="79"/>
        <v>Ja</v>
      </c>
      <c r="AO98" s="43" t="str">
        <f t="shared" si="79"/>
        <v>Ja</v>
      </c>
      <c r="AP98" s="43" t="str">
        <f t="shared" si="79"/>
        <v>Nvt</v>
      </c>
      <c r="AQ98" s="43" t="str">
        <f t="shared" si="79"/>
        <v>Nvt</v>
      </c>
      <c r="AR98" s="129" t="s">
        <v>878</v>
      </c>
      <c r="AS98" s="43" t="str">
        <f t="shared" si="80"/>
        <v>Ja</v>
      </c>
      <c r="AT98" s="43" t="str">
        <f t="shared" si="80"/>
        <v>Ja</v>
      </c>
      <c r="AU98" s="43" t="str">
        <f t="shared" si="80"/>
        <v>Optie</v>
      </c>
      <c r="AV98" s="43" t="str">
        <f t="shared" si="80"/>
        <v>Ja</v>
      </c>
      <c r="AW98" s="43" t="str">
        <f t="shared" si="80"/>
        <v>Ja</v>
      </c>
      <c r="AX98" s="43" t="str">
        <f t="shared" si="80"/>
        <v>Ja</v>
      </c>
      <c r="AY98" s="43" t="str">
        <f t="shared" si="80"/>
        <v>Nee</v>
      </c>
      <c r="AZ98" s="43" t="str">
        <f t="shared" si="80"/>
        <v>Ja</v>
      </c>
      <c r="BA98" s="43" t="str">
        <f t="shared" si="80"/>
        <v>Nee</v>
      </c>
      <c r="BB98" s="43" t="str">
        <f t="shared" si="80"/>
        <v>Nee</v>
      </c>
      <c r="BC98" s="43" t="str">
        <f t="shared" si="81"/>
        <v>Ja</v>
      </c>
      <c r="BD98" s="43" t="str">
        <f t="shared" si="81"/>
        <v>Ja</v>
      </c>
      <c r="BE98" s="43" t="str">
        <f t="shared" si="81"/>
        <v>Ja</v>
      </c>
      <c r="BF98" s="43" t="str">
        <f t="shared" si="81"/>
        <v>Ja</v>
      </c>
      <c r="BG98" s="43" t="str">
        <f t="shared" si="81"/>
        <v>Ja</v>
      </c>
      <c r="BH98" s="43" t="str">
        <f t="shared" si="81"/>
        <v>Nee</v>
      </c>
      <c r="BI98" s="43" t="str">
        <f t="shared" si="81"/>
        <v>Ja</v>
      </c>
      <c r="BJ98" s="43" t="str">
        <f t="shared" si="81"/>
        <v>Optie</v>
      </c>
      <c r="BK98" s="43" t="str">
        <f t="shared" si="81"/>
        <v>Ja</v>
      </c>
      <c r="BL98" s="43" t="str">
        <f t="shared" si="81"/>
        <v>Ja</v>
      </c>
      <c r="BM98" s="43" t="str">
        <f t="shared" si="82"/>
        <v>Nee</v>
      </c>
      <c r="BN98" s="43" t="str">
        <f t="shared" si="82"/>
        <v>Ja</v>
      </c>
      <c r="BO98" s="43" t="str">
        <f t="shared" si="82"/>
        <v>Nee</v>
      </c>
      <c r="BP98" s="43" t="str">
        <f t="shared" si="82"/>
        <v>Nvt</v>
      </c>
      <c r="BQ98" s="43" t="str">
        <f t="shared" si="82"/>
        <v>Nvt</v>
      </c>
      <c r="BR98" s="43" t="str">
        <f t="shared" si="82"/>
        <v>Nvt</v>
      </c>
      <c r="BS98" s="43" t="str">
        <f t="shared" si="82"/>
        <v>Nvt</v>
      </c>
      <c r="BT98" s="43" t="str">
        <f t="shared" si="82"/>
        <v>Nvt</v>
      </c>
      <c r="BU98" s="43" t="str">
        <f t="shared" si="82"/>
        <v>Nvt</v>
      </c>
      <c r="BV98" s="43" t="str">
        <f t="shared" si="82"/>
        <v>Nvt</v>
      </c>
      <c r="BW98" s="43" t="str">
        <f t="shared" si="83"/>
        <v>Nvt</v>
      </c>
      <c r="BX98" s="43" t="str">
        <f t="shared" si="83"/>
        <v>Nvt</v>
      </c>
      <c r="BY98" s="43" t="str">
        <f t="shared" si="83"/>
        <v>Nvt</v>
      </c>
      <c r="BZ98" s="43" t="str">
        <f t="shared" si="83"/>
        <v>Nvt</v>
      </c>
      <c r="CA98" s="43" t="str">
        <f t="shared" si="83"/>
        <v>Nvt</v>
      </c>
      <c r="CB98" s="43" t="str">
        <f t="shared" si="83"/>
        <v>Nvt</v>
      </c>
      <c r="CC98" s="43" t="str">
        <f t="shared" si="83"/>
        <v>Nvt</v>
      </c>
      <c r="CD98" s="43" t="str">
        <f t="shared" si="83"/>
        <v>Nvt</v>
      </c>
      <c r="CE98" s="43" t="str">
        <f t="shared" si="83"/>
        <v>Nvt</v>
      </c>
      <c r="CF98" s="43" t="str">
        <f t="shared" si="83"/>
        <v>Nvt</v>
      </c>
      <c r="CG98" s="43" t="str">
        <f t="shared" si="84"/>
        <v>Ja</v>
      </c>
      <c r="CH98" s="43" t="str">
        <f t="shared" si="84"/>
        <v>Ja</v>
      </c>
      <c r="CI98" s="43" t="str">
        <f t="shared" si="84"/>
        <v>Ja</v>
      </c>
      <c r="CJ98" s="43" t="str">
        <f t="shared" si="84"/>
        <v>Nee</v>
      </c>
      <c r="CK98" s="43" t="str">
        <f t="shared" si="84"/>
        <v>Nvt</v>
      </c>
      <c r="CL98" s="43" t="str">
        <f t="shared" si="84"/>
        <v>Nvt</v>
      </c>
      <c r="CM98" s="43" t="str">
        <f t="shared" si="84"/>
        <v>Nvt</v>
      </c>
      <c r="CN98" s="43" t="str">
        <f t="shared" si="84"/>
        <v>Nvt</v>
      </c>
      <c r="CO98" s="43" t="str">
        <f t="shared" si="84"/>
        <v>Nvt</v>
      </c>
      <c r="CP98" s="43" t="str">
        <f t="shared" si="84"/>
        <v>Nee</v>
      </c>
      <c r="CQ98" s="43" t="str">
        <f t="shared" si="85"/>
        <v>Nvt</v>
      </c>
      <c r="CR98" s="43" t="str">
        <f t="shared" si="85"/>
        <v>Nee</v>
      </c>
      <c r="CS98" s="43" t="str">
        <f t="shared" si="85"/>
        <v>Nvt</v>
      </c>
      <c r="CT98" s="43" t="str">
        <f t="shared" si="85"/>
        <v>Nee</v>
      </c>
      <c r="CU98" s="43" t="str">
        <f t="shared" si="85"/>
        <v>Nee</v>
      </c>
      <c r="CV98" s="43" t="str">
        <f t="shared" si="85"/>
        <v>Nvt</v>
      </c>
      <c r="CW98" s="43" t="str">
        <f t="shared" si="85"/>
        <v>Nvt</v>
      </c>
      <c r="CX98" s="43" t="str">
        <f t="shared" si="85"/>
        <v>Nvt</v>
      </c>
      <c r="CY98" s="43" t="str">
        <f t="shared" si="85"/>
        <v>Nvt</v>
      </c>
      <c r="CZ98" s="43" t="str">
        <f t="shared" si="85"/>
        <v>Nee</v>
      </c>
      <c r="DA98" s="43" t="str">
        <f t="shared" si="86"/>
        <v>Nvt</v>
      </c>
      <c r="DB98" s="43" t="str">
        <f t="shared" si="86"/>
        <v>Nvt</v>
      </c>
      <c r="DC98" s="43" t="str">
        <f t="shared" si="86"/>
        <v>Nvt</v>
      </c>
      <c r="DD98" s="43" t="str">
        <f t="shared" si="86"/>
        <v>Nvt</v>
      </c>
      <c r="DE98" s="43" t="str">
        <f t="shared" si="86"/>
        <v>Nvt</v>
      </c>
      <c r="DF98" s="43" t="str">
        <f t="shared" si="86"/>
        <v>Nvt</v>
      </c>
      <c r="DG98" s="43" t="str">
        <f t="shared" si="86"/>
        <v>Nee</v>
      </c>
      <c r="DH98" s="43" t="str">
        <f t="shared" si="86"/>
        <v>Nvt</v>
      </c>
      <c r="DI98" s="43" t="str">
        <f t="shared" si="86"/>
        <v>Nvt</v>
      </c>
      <c r="DJ98" s="43" t="str">
        <f t="shared" si="86"/>
        <v>Nvt</v>
      </c>
      <c r="DK98" s="43" t="str">
        <f t="shared" si="87"/>
        <v>Ja</v>
      </c>
      <c r="DL98" s="43" t="str">
        <f t="shared" si="87"/>
        <v>Ja</v>
      </c>
      <c r="DM98" s="43" t="str">
        <f t="shared" si="87"/>
        <v>Ja</v>
      </c>
      <c r="DN98" s="43" t="str">
        <f t="shared" si="87"/>
        <v>Ja</v>
      </c>
      <c r="DO98" s="43" t="str">
        <f t="shared" si="87"/>
        <v>Ja</v>
      </c>
      <c r="DP98" s="43" t="str">
        <f t="shared" si="87"/>
        <v>Optie</v>
      </c>
      <c r="DQ98" s="43" t="str">
        <f t="shared" si="87"/>
        <v>Optie</v>
      </c>
      <c r="DR98" s="43" t="str">
        <f t="shared" si="87"/>
        <v>Optie</v>
      </c>
      <c r="DS98" s="43" t="str">
        <f t="shared" si="87"/>
        <v>Optie</v>
      </c>
      <c r="DT98" s="43" t="str">
        <f t="shared" si="87"/>
        <v>Nee</v>
      </c>
      <c r="DU98" s="43" t="str">
        <f t="shared" si="88"/>
        <v>Optie</v>
      </c>
      <c r="DV98" s="43" t="str">
        <f t="shared" si="88"/>
        <v>Ja</v>
      </c>
      <c r="DW98" s="43" t="str">
        <f t="shared" si="88"/>
        <v>Ja</v>
      </c>
      <c r="DX98" s="43" t="str">
        <f t="shared" si="88"/>
        <v>Ja</v>
      </c>
      <c r="DY98" s="43" t="str">
        <f t="shared" si="88"/>
        <v>Ja</v>
      </c>
      <c r="DZ98" s="43" t="str">
        <f t="shared" si="88"/>
        <v>Optie</v>
      </c>
      <c r="EA98" s="43" t="str">
        <f t="shared" si="88"/>
        <v>Ja</v>
      </c>
      <c r="EB98" s="43" t="str">
        <f t="shared" si="88"/>
        <v>Ja</v>
      </c>
      <c r="EC98" s="43" t="str">
        <f t="shared" si="88"/>
        <v>Ja</v>
      </c>
      <c r="ED98" s="43" t="str">
        <f t="shared" si="88"/>
        <v>Ja</v>
      </c>
      <c r="EE98" s="43" t="str">
        <f t="shared" si="88"/>
        <v>Ja</v>
      </c>
      <c r="EF98" s="43" t="str">
        <f t="shared" si="88"/>
        <v>Ja</v>
      </c>
      <c r="EG98" s="43" t="str">
        <f t="shared" si="88"/>
        <v>Ja</v>
      </c>
      <c r="EH98" s="43" t="str">
        <f t="shared" si="88"/>
        <v>Ja</v>
      </c>
      <c r="EI98" s="43" t="str">
        <f t="shared" si="88"/>
        <v>Nee</v>
      </c>
    </row>
    <row r="99" spans="1:139" x14ac:dyDescent="0.3">
      <c r="A99" s="43"/>
      <c r="B99" s="47" t="s">
        <v>739</v>
      </c>
      <c r="C99" s="47" t="s">
        <v>502</v>
      </c>
      <c r="D99" s="43" t="s">
        <v>337</v>
      </c>
      <c r="E99" s="45" t="s">
        <v>337</v>
      </c>
      <c r="F99" s="43" t="s">
        <v>337</v>
      </c>
      <c r="G99" s="43" t="s">
        <v>495</v>
      </c>
      <c r="H99" s="43" t="s">
        <v>497</v>
      </c>
      <c r="I99" s="119" t="s">
        <v>496</v>
      </c>
      <c r="J99" s="119" t="s">
        <v>834</v>
      </c>
      <c r="K99" s="119" t="s">
        <v>846</v>
      </c>
      <c r="L99" s="50">
        <v>27</v>
      </c>
      <c r="M99" s="119"/>
      <c r="N99" s="119"/>
      <c r="O99" s="119"/>
      <c r="P99" s="129" t="s">
        <v>507</v>
      </c>
      <c r="Q99" s="43" t="str">
        <f t="shared" si="77"/>
        <v>Ja</v>
      </c>
      <c r="R99" s="43" t="str">
        <f t="shared" si="77"/>
        <v>Ja</v>
      </c>
      <c r="S99" s="43" t="str">
        <f t="shared" si="77"/>
        <v>Optie</v>
      </c>
      <c r="T99" s="43" t="str">
        <f t="shared" si="77"/>
        <v>Ja</v>
      </c>
      <c r="U99" s="43" t="str">
        <f t="shared" si="77"/>
        <v>Ja</v>
      </c>
      <c r="V99" s="43" t="str">
        <f t="shared" si="77"/>
        <v>Ja</v>
      </c>
      <c r="W99" s="43" t="str">
        <f t="shared" si="77"/>
        <v>Nee</v>
      </c>
      <c r="X99" s="43" t="str">
        <f t="shared" si="77"/>
        <v>Ja</v>
      </c>
      <c r="Y99" s="43" t="str">
        <f t="shared" si="77"/>
        <v>Nee</v>
      </c>
      <c r="Z99" s="43" t="str">
        <f t="shared" si="77"/>
        <v>Nee</v>
      </c>
      <c r="AA99" s="43" t="str">
        <f t="shared" si="78"/>
        <v>Optie</v>
      </c>
      <c r="AB99" s="43" t="str">
        <f t="shared" si="78"/>
        <v>Nee</v>
      </c>
      <c r="AC99" s="43" t="str">
        <f t="shared" si="78"/>
        <v>Nvt</v>
      </c>
      <c r="AD99" s="43" t="str">
        <f t="shared" si="78"/>
        <v>Nvt</v>
      </c>
      <c r="AE99" s="43" t="str">
        <f t="shared" si="78"/>
        <v>Nvt</v>
      </c>
      <c r="AF99" s="43" t="str">
        <f t="shared" si="78"/>
        <v>Nvt</v>
      </c>
      <c r="AG99" s="43" t="str">
        <f t="shared" si="78"/>
        <v>Nvt</v>
      </c>
      <c r="AH99" s="43" t="str">
        <f t="shared" si="78"/>
        <v>Ja</v>
      </c>
      <c r="AI99" s="43" t="str">
        <f t="shared" si="78"/>
        <v>Ja</v>
      </c>
      <c r="AJ99" s="43" t="str">
        <f t="shared" si="78"/>
        <v>Nee</v>
      </c>
      <c r="AK99" s="43" t="str">
        <f t="shared" si="79"/>
        <v>Ja</v>
      </c>
      <c r="AL99" s="43" t="str">
        <f t="shared" si="79"/>
        <v>Ja</v>
      </c>
      <c r="AM99" s="43" t="str">
        <f t="shared" si="79"/>
        <v>Optie</v>
      </c>
      <c r="AN99" s="43" t="str">
        <f t="shared" si="79"/>
        <v>Ja</v>
      </c>
      <c r="AO99" s="43" t="str">
        <f t="shared" si="79"/>
        <v>Ja</v>
      </c>
      <c r="AP99" s="43" t="str">
        <f t="shared" si="79"/>
        <v>Nvt</v>
      </c>
      <c r="AQ99" s="43" t="str">
        <f t="shared" si="79"/>
        <v>Nvt</v>
      </c>
      <c r="AR99" s="129" t="s">
        <v>878</v>
      </c>
      <c r="AS99" s="43" t="str">
        <f t="shared" si="80"/>
        <v>Ja</v>
      </c>
      <c r="AT99" s="43" t="str">
        <f t="shared" si="80"/>
        <v>Ja</v>
      </c>
      <c r="AU99" s="43" t="str">
        <f t="shared" si="80"/>
        <v>Optie</v>
      </c>
      <c r="AV99" s="43" t="str">
        <f t="shared" si="80"/>
        <v>Ja</v>
      </c>
      <c r="AW99" s="43" t="str">
        <f t="shared" si="80"/>
        <v>Ja</v>
      </c>
      <c r="AX99" s="43" t="str">
        <f t="shared" si="80"/>
        <v>Ja</v>
      </c>
      <c r="AY99" s="43" t="str">
        <f t="shared" si="80"/>
        <v>Nee</v>
      </c>
      <c r="AZ99" s="43" t="str">
        <f t="shared" si="80"/>
        <v>Ja</v>
      </c>
      <c r="BA99" s="43" t="str">
        <f t="shared" si="80"/>
        <v>Nee</v>
      </c>
      <c r="BB99" s="43" t="str">
        <f t="shared" si="80"/>
        <v>Nee</v>
      </c>
      <c r="BC99" s="43" t="str">
        <f t="shared" si="81"/>
        <v>Ja</v>
      </c>
      <c r="BD99" s="43" t="str">
        <f t="shared" si="81"/>
        <v>Ja</v>
      </c>
      <c r="BE99" s="43" t="str">
        <f t="shared" si="81"/>
        <v>Ja</v>
      </c>
      <c r="BF99" s="43" t="str">
        <f t="shared" si="81"/>
        <v>Ja</v>
      </c>
      <c r="BG99" s="43" t="str">
        <f t="shared" si="81"/>
        <v>Ja</v>
      </c>
      <c r="BH99" s="43" t="str">
        <f t="shared" si="81"/>
        <v>Nee</v>
      </c>
      <c r="BI99" s="43" t="str">
        <f t="shared" si="81"/>
        <v>Ja</v>
      </c>
      <c r="BJ99" s="43" t="str">
        <f t="shared" si="81"/>
        <v>Optie</v>
      </c>
      <c r="BK99" s="43" t="str">
        <f t="shared" si="81"/>
        <v>Ja</v>
      </c>
      <c r="BL99" s="43" t="str">
        <f t="shared" si="81"/>
        <v>Ja</v>
      </c>
      <c r="BM99" s="43" t="str">
        <f t="shared" si="82"/>
        <v>Nee</v>
      </c>
      <c r="BN99" s="43" t="str">
        <f t="shared" si="82"/>
        <v>Ja</v>
      </c>
      <c r="BO99" s="43" t="str">
        <f t="shared" si="82"/>
        <v>Nee</v>
      </c>
      <c r="BP99" s="43" t="str">
        <f t="shared" si="82"/>
        <v>Nvt</v>
      </c>
      <c r="BQ99" s="43" t="str">
        <f t="shared" si="82"/>
        <v>Nvt</v>
      </c>
      <c r="BR99" s="43" t="str">
        <f t="shared" si="82"/>
        <v>Nvt</v>
      </c>
      <c r="BS99" s="43" t="str">
        <f t="shared" si="82"/>
        <v>Nvt</v>
      </c>
      <c r="BT99" s="43" t="str">
        <f t="shared" si="82"/>
        <v>Nvt</v>
      </c>
      <c r="BU99" s="43" t="str">
        <f t="shared" si="82"/>
        <v>Nvt</v>
      </c>
      <c r="BV99" s="43" t="str">
        <f t="shared" si="82"/>
        <v>Nvt</v>
      </c>
      <c r="BW99" s="43" t="str">
        <f t="shared" si="83"/>
        <v>Nvt</v>
      </c>
      <c r="BX99" s="43" t="str">
        <f t="shared" si="83"/>
        <v>Nvt</v>
      </c>
      <c r="BY99" s="43" t="str">
        <f t="shared" si="83"/>
        <v>Nvt</v>
      </c>
      <c r="BZ99" s="43" t="str">
        <f t="shared" si="83"/>
        <v>Nvt</v>
      </c>
      <c r="CA99" s="43" t="str">
        <f t="shared" si="83"/>
        <v>Nvt</v>
      </c>
      <c r="CB99" s="43" t="str">
        <f t="shared" si="83"/>
        <v>Nvt</v>
      </c>
      <c r="CC99" s="43" t="str">
        <f t="shared" si="83"/>
        <v>Nvt</v>
      </c>
      <c r="CD99" s="43" t="str">
        <f t="shared" si="83"/>
        <v>Nvt</v>
      </c>
      <c r="CE99" s="43" t="str">
        <f t="shared" si="83"/>
        <v>Nvt</v>
      </c>
      <c r="CF99" s="43" t="str">
        <f t="shared" si="83"/>
        <v>Nvt</v>
      </c>
      <c r="CG99" s="43" t="str">
        <f t="shared" si="84"/>
        <v>Ja</v>
      </c>
      <c r="CH99" s="43" t="str">
        <f t="shared" si="84"/>
        <v>Ja</v>
      </c>
      <c r="CI99" s="43" t="str">
        <f t="shared" si="84"/>
        <v>Ja</v>
      </c>
      <c r="CJ99" s="43" t="str">
        <f t="shared" si="84"/>
        <v>Nee</v>
      </c>
      <c r="CK99" s="43" t="str">
        <f t="shared" si="84"/>
        <v>Nvt</v>
      </c>
      <c r="CL99" s="43" t="str">
        <f t="shared" si="84"/>
        <v>Nvt</v>
      </c>
      <c r="CM99" s="43" t="str">
        <f t="shared" si="84"/>
        <v>Nvt</v>
      </c>
      <c r="CN99" s="43" t="str">
        <f t="shared" si="84"/>
        <v>Nvt</v>
      </c>
      <c r="CO99" s="43" t="str">
        <f t="shared" si="84"/>
        <v>Nvt</v>
      </c>
      <c r="CP99" s="43" t="str">
        <f t="shared" si="84"/>
        <v>Nee</v>
      </c>
      <c r="CQ99" s="43" t="str">
        <f t="shared" si="85"/>
        <v>Nvt</v>
      </c>
      <c r="CR99" s="43" t="str">
        <f t="shared" si="85"/>
        <v>Nee</v>
      </c>
      <c r="CS99" s="43" t="str">
        <f t="shared" si="85"/>
        <v>Nvt</v>
      </c>
      <c r="CT99" s="43" t="str">
        <f t="shared" si="85"/>
        <v>Nee</v>
      </c>
      <c r="CU99" s="43" t="str">
        <f t="shared" si="85"/>
        <v>Nee</v>
      </c>
      <c r="CV99" s="43" t="str">
        <f t="shared" si="85"/>
        <v>Nvt</v>
      </c>
      <c r="CW99" s="43" t="str">
        <f t="shared" si="85"/>
        <v>Nvt</v>
      </c>
      <c r="CX99" s="43" t="str">
        <f t="shared" si="85"/>
        <v>Nvt</v>
      </c>
      <c r="CY99" s="43" t="str">
        <f t="shared" si="85"/>
        <v>Nvt</v>
      </c>
      <c r="CZ99" s="43" t="str">
        <f t="shared" si="85"/>
        <v>Nee</v>
      </c>
      <c r="DA99" s="43" t="str">
        <f t="shared" si="86"/>
        <v>Nvt</v>
      </c>
      <c r="DB99" s="43" t="str">
        <f t="shared" si="86"/>
        <v>Nvt</v>
      </c>
      <c r="DC99" s="43" t="str">
        <f t="shared" si="86"/>
        <v>Nvt</v>
      </c>
      <c r="DD99" s="43" t="str">
        <f t="shared" si="86"/>
        <v>Nvt</v>
      </c>
      <c r="DE99" s="43" t="str">
        <f t="shared" si="86"/>
        <v>Nvt</v>
      </c>
      <c r="DF99" s="43" t="str">
        <f t="shared" si="86"/>
        <v>Nvt</v>
      </c>
      <c r="DG99" s="43" t="str">
        <f t="shared" si="86"/>
        <v>Nee</v>
      </c>
      <c r="DH99" s="43" t="str">
        <f t="shared" si="86"/>
        <v>Nvt</v>
      </c>
      <c r="DI99" s="43" t="str">
        <f t="shared" si="86"/>
        <v>Nvt</v>
      </c>
      <c r="DJ99" s="43" t="str">
        <f t="shared" si="86"/>
        <v>Nvt</v>
      </c>
      <c r="DK99" s="43" t="str">
        <f t="shared" si="87"/>
        <v>Ja</v>
      </c>
      <c r="DL99" s="43" t="str">
        <f t="shared" si="87"/>
        <v>Ja</v>
      </c>
      <c r="DM99" s="43" t="str">
        <f t="shared" si="87"/>
        <v>Ja</v>
      </c>
      <c r="DN99" s="43" t="str">
        <f t="shared" si="87"/>
        <v>Ja</v>
      </c>
      <c r="DO99" s="43" t="str">
        <f t="shared" si="87"/>
        <v>Ja</v>
      </c>
      <c r="DP99" s="43" t="str">
        <f t="shared" si="87"/>
        <v>Optie</v>
      </c>
      <c r="DQ99" s="43" t="str">
        <f t="shared" si="87"/>
        <v>Optie</v>
      </c>
      <c r="DR99" s="43" t="str">
        <f t="shared" si="87"/>
        <v>Nee</v>
      </c>
      <c r="DS99" s="43" t="str">
        <f t="shared" si="87"/>
        <v>Optie</v>
      </c>
      <c r="DT99" s="43" t="str">
        <f t="shared" si="87"/>
        <v>Nee</v>
      </c>
      <c r="DU99" s="43" t="str">
        <f t="shared" si="88"/>
        <v>Nee</v>
      </c>
      <c r="DV99" s="43" t="str">
        <f t="shared" si="88"/>
        <v>Nvt</v>
      </c>
      <c r="DW99" s="43" t="str">
        <f t="shared" si="88"/>
        <v>Nvt</v>
      </c>
      <c r="DX99" s="43" t="str">
        <f t="shared" si="88"/>
        <v>Nvt</v>
      </c>
      <c r="DY99" s="43" t="str">
        <f t="shared" si="88"/>
        <v>Nvt</v>
      </c>
      <c r="DZ99" s="43" t="str">
        <f t="shared" si="88"/>
        <v>Nvt</v>
      </c>
      <c r="EA99" s="43" t="str">
        <f t="shared" si="88"/>
        <v>Nvt</v>
      </c>
      <c r="EB99" s="43" t="str">
        <f t="shared" si="88"/>
        <v>Ja</v>
      </c>
      <c r="EC99" s="43" t="str">
        <f t="shared" si="88"/>
        <v>Ja</v>
      </c>
      <c r="ED99" s="43" t="str">
        <f t="shared" si="88"/>
        <v>Ja</v>
      </c>
      <c r="EE99" s="43" t="str">
        <f t="shared" si="88"/>
        <v>Ja</v>
      </c>
      <c r="EF99" s="43" t="str">
        <f t="shared" si="88"/>
        <v>Ja</v>
      </c>
      <c r="EG99" s="43" t="str">
        <f t="shared" si="88"/>
        <v>Ja</v>
      </c>
      <c r="EH99" s="43" t="str">
        <f t="shared" si="88"/>
        <v>Ja</v>
      </c>
      <c r="EI99" s="43" t="str">
        <f t="shared" si="88"/>
        <v>Nee</v>
      </c>
    </row>
    <row r="100" spans="1:139" x14ac:dyDescent="0.3">
      <c r="A100" s="43"/>
      <c r="B100" s="47" t="s">
        <v>740</v>
      </c>
      <c r="C100" s="47" t="s">
        <v>502</v>
      </c>
      <c r="D100" s="43" t="s">
        <v>337</v>
      </c>
      <c r="E100" s="45" t="s">
        <v>329</v>
      </c>
      <c r="F100" s="43" t="s">
        <v>433</v>
      </c>
      <c r="G100" s="43" t="s">
        <v>495</v>
      </c>
      <c r="H100" s="43" t="s">
        <v>497</v>
      </c>
      <c r="I100" s="119" t="s">
        <v>498</v>
      </c>
      <c r="J100" s="119" t="s">
        <v>829</v>
      </c>
      <c r="K100" s="119" t="s">
        <v>844</v>
      </c>
      <c r="L100" s="50">
        <v>7</v>
      </c>
      <c r="M100" s="119"/>
      <c r="N100" s="119"/>
      <c r="O100" s="119"/>
      <c r="P100" s="129" t="s">
        <v>507</v>
      </c>
      <c r="Q100" s="43" t="str">
        <f t="shared" si="77"/>
        <v>Ja</v>
      </c>
      <c r="R100" s="43" t="str">
        <f t="shared" si="77"/>
        <v>Ja</v>
      </c>
      <c r="S100" s="43" t="str">
        <f t="shared" si="77"/>
        <v>Optie</v>
      </c>
      <c r="T100" s="43" t="str">
        <f t="shared" si="77"/>
        <v>Ja</v>
      </c>
      <c r="U100" s="43" t="str">
        <f t="shared" si="77"/>
        <v>Ja</v>
      </c>
      <c r="V100" s="43" t="str">
        <f t="shared" si="77"/>
        <v>Ja</v>
      </c>
      <c r="W100" s="43" t="str">
        <f t="shared" si="77"/>
        <v>Nee</v>
      </c>
      <c r="X100" s="43" t="str">
        <f t="shared" si="77"/>
        <v>Ja</v>
      </c>
      <c r="Y100" s="43" t="str">
        <f t="shared" si="77"/>
        <v>Nee</v>
      </c>
      <c r="Z100" s="43" t="str">
        <f t="shared" si="77"/>
        <v>Nee</v>
      </c>
      <c r="AA100" s="43" t="str">
        <f t="shared" si="78"/>
        <v>Optie</v>
      </c>
      <c r="AB100" s="43" t="str">
        <f t="shared" si="78"/>
        <v>Nee</v>
      </c>
      <c r="AC100" s="43" t="str">
        <f t="shared" si="78"/>
        <v>Nvt</v>
      </c>
      <c r="AD100" s="43" t="str">
        <f t="shared" si="78"/>
        <v>Nvt</v>
      </c>
      <c r="AE100" s="43" t="str">
        <f t="shared" si="78"/>
        <v>Nvt</v>
      </c>
      <c r="AF100" s="43" t="str">
        <f t="shared" si="78"/>
        <v>Nvt</v>
      </c>
      <c r="AG100" s="43" t="str">
        <f t="shared" si="78"/>
        <v>Nvt</v>
      </c>
      <c r="AH100" s="43" t="str">
        <f t="shared" si="78"/>
        <v>Ja</v>
      </c>
      <c r="AI100" s="43" t="str">
        <f t="shared" si="78"/>
        <v>Ja</v>
      </c>
      <c r="AJ100" s="43" t="str">
        <f t="shared" si="78"/>
        <v>Nee</v>
      </c>
      <c r="AK100" s="43" t="str">
        <f t="shared" si="79"/>
        <v>Ja</v>
      </c>
      <c r="AL100" s="43" t="str">
        <f t="shared" si="79"/>
        <v>Ja</v>
      </c>
      <c r="AM100" s="43" t="str">
        <f t="shared" si="79"/>
        <v>Optie</v>
      </c>
      <c r="AN100" s="43" t="str">
        <f t="shared" si="79"/>
        <v>Ja</v>
      </c>
      <c r="AO100" s="43" t="str">
        <f t="shared" si="79"/>
        <v>Ja</v>
      </c>
      <c r="AP100" s="43" t="str">
        <f t="shared" si="79"/>
        <v>Nvt</v>
      </c>
      <c r="AQ100" s="43" t="str">
        <f t="shared" si="79"/>
        <v>Nvt</v>
      </c>
      <c r="AR100" s="129" t="s">
        <v>878</v>
      </c>
      <c r="AS100" s="43" t="str">
        <f t="shared" si="80"/>
        <v>Ja</v>
      </c>
      <c r="AT100" s="43" t="str">
        <f t="shared" si="80"/>
        <v>Ja</v>
      </c>
      <c r="AU100" s="43" t="str">
        <f t="shared" si="80"/>
        <v>Optie</v>
      </c>
      <c r="AV100" s="43" t="str">
        <f t="shared" si="80"/>
        <v>Ja</v>
      </c>
      <c r="AW100" s="43" t="str">
        <f t="shared" si="80"/>
        <v>Ja</v>
      </c>
      <c r="AX100" s="43" t="str">
        <f t="shared" si="80"/>
        <v>Ja</v>
      </c>
      <c r="AY100" s="43" t="str">
        <f t="shared" si="80"/>
        <v>Nee</v>
      </c>
      <c r="AZ100" s="43" t="str">
        <f t="shared" si="80"/>
        <v>Ja</v>
      </c>
      <c r="BA100" s="43" t="str">
        <f t="shared" si="80"/>
        <v>Nee</v>
      </c>
      <c r="BB100" s="43" t="str">
        <f t="shared" si="80"/>
        <v>Nee</v>
      </c>
      <c r="BC100" s="43" t="str">
        <f t="shared" si="81"/>
        <v>Ja</v>
      </c>
      <c r="BD100" s="43" t="str">
        <f t="shared" si="81"/>
        <v>Ja</v>
      </c>
      <c r="BE100" s="43" t="str">
        <f t="shared" si="81"/>
        <v>Ja</v>
      </c>
      <c r="BF100" s="43" t="str">
        <f t="shared" si="81"/>
        <v>Ja</v>
      </c>
      <c r="BG100" s="43" t="str">
        <f t="shared" si="81"/>
        <v>Ja</v>
      </c>
      <c r="BH100" s="43" t="str">
        <f t="shared" si="81"/>
        <v>Nee</v>
      </c>
      <c r="BI100" s="43" t="str">
        <f t="shared" si="81"/>
        <v>Ja</v>
      </c>
      <c r="BJ100" s="43" t="str">
        <f t="shared" si="81"/>
        <v>Optie</v>
      </c>
      <c r="BK100" s="43" t="str">
        <f t="shared" si="81"/>
        <v>Ja</v>
      </c>
      <c r="BL100" s="43" t="str">
        <f t="shared" si="81"/>
        <v>Ja</v>
      </c>
      <c r="BM100" s="43" t="str">
        <f t="shared" si="82"/>
        <v>Nee</v>
      </c>
      <c r="BN100" s="43" t="str">
        <f t="shared" si="82"/>
        <v>Ja</v>
      </c>
      <c r="BO100" s="43" t="str">
        <f t="shared" si="82"/>
        <v>Nee</v>
      </c>
      <c r="BP100" s="43" t="str">
        <f t="shared" si="82"/>
        <v>Nvt</v>
      </c>
      <c r="BQ100" s="43" t="str">
        <f t="shared" si="82"/>
        <v>Nvt</v>
      </c>
      <c r="BR100" s="43" t="str">
        <f t="shared" si="82"/>
        <v>Nvt</v>
      </c>
      <c r="BS100" s="43" t="str">
        <f t="shared" si="82"/>
        <v>Nvt</v>
      </c>
      <c r="BT100" s="43" t="str">
        <f t="shared" si="82"/>
        <v>Nvt</v>
      </c>
      <c r="BU100" s="43" t="str">
        <f t="shared" si="82"/>
        <v>Nvt</v>
      </c>
      <c r="BV100" s="43" t="str">
        <f t="shared" si="82"/>
        <v>Nvt</v>
      </c>
      <c r="BW100" s="43" t="str">
        <f t="shared" si="83"/>
        <v>Nvt</v>
      </c>
      <c r="BX100" s="43" t="str">
        <f t="shared" si="83"/>
        <v>Nvt</v>
      </c>
      <c r="BY100" s="43" t="str">
        <f t="shared" si="83"/>
        <v>Nvt</v>
      </c>
      <c r="BZ100" s="43" t="str">
        <f t="shared" si="83"/>
        <v>Nvt</v>
      </c>
      <c r="CA100" s="43" t="str">
        <f t="shared" si="83"/>
        <v>Nvt</v>
      </c>
      <c r="CB100" s="43" t="str">
        <f t="shared" si="83"/>
        <v>Nvt</v>
      </c>
      <c r="CC100" s="43" t="str">
        <f t="shared" si="83"/>
        <v>Nvt</v>
      </c>
      <c r="CD100" s="43" t="str">
        <f t="shared" si="83"/>
        <v>Nvt</v>
      </c>
      <c r="CE100" s="43" t="str">
        <f t="shared" si="83"/>
        <v>Nvt</v>
      </c>
      <c r="CF100" s="43" t="str">
        <f t="shared" si="83"/>
        <v>Nvt</v>
      </c>
      <c r="CG100" s="43" t="str">
        <f t="shared" si="84"/>
        <v>Ja</v>
      </c>
      <c r="CH100" s="43" t="str">
        <f t="shared" si="84"/>
        <v>Ja</v>
      </c>
      <c r="CI100" s="43" t="str">
        <f t="shared" si="84"/>
        <v>Ja</v>
      </c>
      <c r="CJ100" s="43" t="str">
        <f t="shared" si="84"/>
        <v>Nee</v>
      </c>
      <c r="CK100" s="43" t="str">
        <f t="shared" si="84"/>
        <v>Nvt</v>
      </c>
      <c r="CL100" s="43" t="str">
        <f t="shared" si="84"/>
        <v>Nvt</v>
      </c>
      <c r="CM100" s="43" t="str">
        <f t="shared" si="84"/>
        <v>Nvt</v>
      </c>
      <c r="CN100" s="43" t="str">
        <f t="shared" si="84"/>
        <v>Nvt</v>
      </c>
      <c r="CO100" s="43" t="str">
        <f t="shared" si="84"/>
        <v>Nvt</v>
      </c>
      <c r="CP100" s="43" t="str">
        <f t="shared" si="84"/>
        <v>Nee</v>
      </c>
      <c r="CQ100" s="43" t="str">
        <f t="shared" si="85"/>
        <v>Nvt</v>
      </c>
      <c r="CR100" s="43" t="str">
        <f t="shared" si="85"/>
        <v>Nee</v>
      </c>
      <c r="CS100" s="43" t="str">
        <f t="shared" si="85"/>
        <v>Nvt</v>
      </c>
      <c r="CT100" s="43" t="str">
        <f t="shared" si="85"/>
        <v>Nee</v>
      </c>
      <c r="CU100" s="43" t="str">
        <f t="shared" si="85"/>
        <v>Nee</v>
      </c>
      <c r="CV100" s="43" t="str">
        <f t="shared" si="85"/>
        <v>Nvt</v>
      </c>
      <c r="CW100" s="43" t="str">
        <f t="shared" si="85"/>
        <v>Nvt</v>
      </c>
      <c r="CX100" s="43" t="str">
        <f t="shared" si="85"/>
        <v>Nvt</v>
      </c>
      <c r="CY100" s="43" t="str">
        <f t="shared" si="85"/>
        <v>Nvt</v>
      </c>
      <c r="CZ100" s="43" t="str">
        <f t="shared" si="85"/>
        <v>Nee</v>
      </c>
      <c r="DA100" s="43" t="str">
        <f t="shared" si="86"/>
        <v>Nvt</v>
      </c>
      <c r="DB100" s="43" t="str">
        <f t="shared" si="86"/>
        <v>Nvt</v>
      </c>
      <c r="DC100" s="43" t="str">
        <f t="shared" si="86"/>
        <v>Nvt</v>
      </c>
      <c r="DD100" s="43" t="str">
        <f t="shared" si="86"/>
        <v>Nvt</v>
      </c>
      <c r="DE100" s="43" t="str">
        <f t="shared" si="86"/>
        <v>Nvt</v>
      </c>
      <c r="DF100" s="43" t="str">
        <f t="shared" si="86"/>
        <v>Nvt</v>
      </c>
      <c r="DG100" s="43" t="str">
        <f t="shared" si="86"/>
        <v>Nee</v>
      </c>
      <c r="DH100" s="43" t="str">
        <f t="shared" si="86"/>
        <v>Nvt</v>
      </c>
      <c r="DI100" s="43" t="str">
        <f t="shared" si="86"/>
        <v>Nvt</v>
      </c>
      <c r="DJ100" s="43" t="str">
        <f t="shared" si="86"/>
        <v>Nvt</v>
      </c>
      <c r="DK100" s="43" t="str">
        <f t="shared" si="87"/>
        <v>Ja</v>
      </c>
      <c r="DL100" s="43" t="str">
        <f t="shared" si="87"/>
        <v>Ja</v>
      </c>
      <c r="DM100" s="43" t="str">
        <f t="shared" si="87"/>
        <v>Ja</v>
      </c>
      <c r="DN100" s="43" t="str">
        <f t="shared" si="87"/>
        <v>Ja</v>
      </c>
      <c r="DO100" s="43" t="str">
        <f t="shared" si="87"/>
        <v>Ja</v>
      </c>
      <c r="DP100" s="43" t="str">
        <f t="shared" si="87"/>
        <v>Optie</v>
      </c>
      <c r="DQ100" s="43" t="str">
        <f t="shared" si="87"/>
        <v>Optie</v>
      </c>
      <c r="DR100" s="43" t="str">
        <f t="shared" si="87"/>
        <v>Optie</v>
      </c>
      <c r="DS100" s="43" t="str">
        <f t="shared" si="87"/>
        <v>Optie</v>
      </c>
      <c r="DT100" s="43" t="str">
        <f t="shared" si="87"/>
        <v>Nee</v>
      </c>
      <c r="DU100" s="43" t="str">
        <f t="shared" si="88"/>
        <v>Optie</v>
      </c>
      <c r="DV100" s="43" t="str">
        <f t="shared" si="88"/>
        <v>Ja</v>
      </c>
      <c r="DW100" s="43" t="str">
        <f t="shared" si="88"/>
        <v>Ja</v>
      </c>
      <c r="DX100" s="43" t="str">
        <f t="shared" si="88"/>
        <v>Ja</v>
      </c>
      <c r="DY100" s="43" t="str">
        <f t="shared" si="88"/>
        <v>Ja</v>
      </c>
      <c r="DZ100" s="43" t="str">
        <f t="shared" si="88"/>
        <v>Optie</v>
      </c>
      <c r="EA100" s="43" t="str">
        <f t="shared" si="88"/>
        <v>Ja</v>
      </c>
      <c r="EB100" s="43" t="str">
        <f t="shared" si="88"/>
        <v>Ja</v>
      </c>
      <c r="EC100" s="43" t="str">
        <f t="shared" si="88"/>
        <v>Ja</v>
      </c>
      <c r="ED100" s="43" t="str">
        <f t="shared" si="88"/>
        <v>Ja</v>
      </c>
      <c r="EE100" s="43" t="str">
        <f t="shared" si="88"/>
        <v>Ja</v>
      </c>
      <c r="EF100" s="43" t="str">
        <f t="shared" si="88"/>
        <v>Ja</v>
      </c>
      <c r="EG100" s="43" t="str">
        <f t="shared" si="88"/>
        <v>Ja</v>
      </c>
      <c r="EH100" s="43" t="str">
        <f t="shared" si="88"/>
        <v>Ja</v>
      </c>
      <c r="EI100" s="43" t="str">
        <f t="shared" si="88"/>
        <v>Nee</v>
      </c>
    </row>
    <row r="101" spans="1:139" x14ac:dyDescent="0.3">
      <c r="A101" s="43"/>
      <c r="B101" s="47" t="s">
        <v>740</v>
      </c>
      <c r="C101" s="47" t="s">
        <v>502</v>
      </c>
      <c r="D101" s="43" t="s">
        <v>337</v>
      </c>
      <c r="E101" s="45" t="s">
        <v>330</v>
      </c>
      <c r="F101" s="43" t="s">
        <v>433</v>
      </c>
      <c r="G101" s="43" t="s">
        <v>495</v>
      </c>
      <c r="H101" s="43" t="s">
        <v>497</v>
      </c>
      <c r="I101" s="119" t="s">
        <v>498</v>
      </c>
      <c r="J101" s="119" t="s">
        <v>831</v>
      </c>
      <c r="K101" s="119" t="s">
        <v>845</v>
      </c>
      <c r="L101" s="50">
        <v>15</v>
      </c>
      <c r="M101" s="119"/>
      <c r="N101" s="119"/>
      <c r="O101" s="119"/>
      <c r="P101" s="129" t="s">
        <v>507</v>
      </c>
      <c r="Q101" s="43" t="str">
        <f t="shared" si="77"/>
        <v>Ja</v>
      </c>
      <c r="R101" s="43" t="str">
        <f t="shared" si="77"/>
        <v>Ja</v>
      </c>
      <c r="S101" s="43" t="str">
        <f t="shared" si="77"/>
        <v>Optie</v>
      </c>
      <c r="T101" s="43" t="str">
        <f t="shared" si="77"/>
        <v>Ja</v>
      </c>
      <c r="U101" s="43" t="str">
        <f t="shared" si="77"/>
        <v>Ja</v>
      </c>
      <c r="V101" s="43" t="str">
        <f t="shared" si="77"/>
        <v>Ja</v>
      </c>
      <c r="W101" s="43" t="str">
        <f t="shared" si="77"/>
        <v>Nee</v>
      </c>
      <c r="X101" s="43" t="str">
        <f t="shared" si="77"/>
        <v>Ja</v>
      </c>
      <c r="Y101" s="43" t="str">
        <f t="shared" si="77"/>
        <v>Nee</v>
      </c>
      <c r="Z101" s="43" t="str">
        <f t="shared" si="77"/>
        <v>Nee</v>
      </c>
      <c r="AA101" s="43" t="str">
        <f t="shared" si="78"/>
        <v>Optie</v>
      </c>
      <c r="AB101" s="43" t="str">
        <f t="shared" si="78"/>
        <v>Nee</v>
      </c>
      <c r="AC101" s="43" t="str">
        <f t="shared" si="78"/>
        <v>Nvt</v>
      </c>
      <c r="AD101" s="43" t="str">
        <f t="shared" si="78"/>
        <v>Nvt</v>
      </c>
      <c r="AE101" s="43" t="str">
        <f t="shared" si="78"/>
        <v>Nvt</v>
      </c>
      <c r="AF101" s="43" t="str">
        <f t="shared" si="78"/>
        <v>Nvt</v>
      </c>
      <c r="AG101" s="43" t="str">
        <f t="shared" si="78"/>
        <v>Nvt</v>
      </c>
      <c r="AH101" s="43" t="str">
        <f t="shared" si="78"/>
        <v>Ja</v>
      </c>
      <c r="AI101" s="43" t="str">
        <f t="shared" si="78"/>
        <v>Ja</v>
      </c>
      <c r="AJ101" s="43" t="str">
        <f t="shared" si="78"/>
        <v>Nee</v>
      </c>
      <c r="AK101" s="43" t="str">
        <f t="shared" si="79"/>
        <v>Ja</v>
      </c>
      <c r="AL101" s="43" t="str">
        <f t="shared" si="79"/>
        <v>Ja</v>
      </c>
      <c r="AM101" s="43" t="str">
        <f t="shared" si="79"/>
        <v>Optie</v>
      </c>
      <c r="AN101" s="43" t="str">
        <f t="shared" si="79"/>
        <v>Ja</v>
      </c>
      <c r="AO101" s="43" t="str">
        <f t="shared" si="79"/>
        <v>Ja</v>
      </c>
      <c r="AP101" s="43" t="str">
        <f t="shared" si="79"/>
        <v>Nvt</v>
      </c>
      <c r="AQ101" s="43" t="str">
        <f t="shared" si="79"/>
        <v>Nvt</v>
      </c>
      <c r="AR101" s="129" t="s">
        <v>878</v>
      </c>
      <c r="AS101" s="43" t="str">
        <f t="shared" si="80"/>
        <v>Ja</v>
      </c>
      <c r="AT101" s="43" t="str">
        <f t="shared" si="80"/>
        <v>Ja</v>
      </c>
      <c r="AU101" s="43" t="str">
        <f t="shared" si="80"/>
        <v>Optie</v>
      </c>
      <c r="AV101" s="43" t="str">
        <f t="shared" si="80"/>
        <v>Ja</v>
      </c>
      <c r="AW101" s="43" t="str">
        <f t="shared" si="80"/>
        <v>Ja</v>
      </c>
      <c r="AX101" s="43" t="str">
        <f t="shared" si="80"/>
        <v>Ja</v>
      </c>
      <c r="AY101" s="43" t="str">
        <f t="shared" si="80"/>
        <v>Nee</v>
      </c>
      <c r="AZ101" s="43" t="str">
        <f t="shared" si="80"/>
        <v>Ja</v>
      </c>
      <c r="BA101" s="43" t="str">
        <f t="shared" si="80"/>
        <v>Nee</v>
      </c>
      <c r="BB101" s="43" t="str">
        <f t="shared" si="80"/>
        <v>Nee</v>
      </c>
      <c r="BC101" s="43" t="str">
        <f t="shared" si="81"/>
        <v>Ja</v>
      </c>
      <c r="BD101" s="43" t="str">
        <f t="shared" si="81"/>
        <v>Ja</v>
      </c>
      <c r="BE101" s="43" t="str">
        <f t="shared" si="81"/>
        <v>Ja</v>
      </c>
      <c r="BF101" s="43" t="str">
        <f t="shared" si="81"/>
        <v>Ja</v>
      </c>
      <c r="BG101" s="43" t="str">
        <f t="shared" si="81"/>
        <v>Ja</v>
      </c>
      <c r="BH101" s="43" t="str">
        <f t="shared" si="81"/>
        <v>Nee</v>
      </c>
      <c r="BI101" s="43" t="str">
        <f t="shared" si="81"/>
        <v>Ja</v>
      </c>
      <c r="BJ101" s="43" t="str">
        <f t="shared" si="81"/>
        <v>Optie</v>
      </c>
      <c r="BK101" s="43" t="str">
        <f t="shared" si="81"/>
        <v>Ja</v>
      </c>
      <c r="BL101" s="43" t="str">
        <f t="shared" si="81"/>
        <v>Ja</v>
      </c>
      <c r="BM101" s="43" t="str">
        <f t="shared" si="82"/>
        <v>Nee</v>
      </c>
      <c r="BN101" s="43" t="str">
        <f t="shared" si="82"/>
        <v>Ja</v>
      </c>
      <c r="BO101" s="43" t="str">
        <f t="shared" si="82"/>
        <v>Nee</v>
      </c>
      <c r="BP101" s="43" t="str">
        <f t="shared" si="82"/>
        <v>Nvt</v>
      </c>
      <c r="BQ101" s="43" t="str">
        <f t="shared" si="82"/>
        <v>Nvt</v>
      </c>
      <c r="BR101" s="43" t="str">
        <f t="shared" si="82"/>
        <v>Nvt</v>
      </c>
      <c r="BS101" s="43" t="str">
        <f t="shared" si="82"/>
        <v>Nvt</v>
      </c>
      <c r="BT101" s="43" t="str">
        <f t="shared" si="82"/>
        <v>Nvt</v>
      </c>
      <c r="BU101" s="43" t="str">
        <f t="shared" si="82"/>
        <v>Nvt</v>
      </c>
      <c r="BV101" s="43" t="str">
        <f t="shared" si="82"/>
        <v>Nvt</v>
      </c>
      <c r="BW101" s="43" t="str">
        <f t="shared" si="83"/>
        <v>Nvt</v>
      </c>
      <c r="BX101" s="43" t="str">
        <f t="shared" si="83"/>
        <v>Nvt</v>
      </c>
      <c r="BY101" s="43" t="str">
        <f t="shared" si="83"/>
        <v>Nvt</v>
      </c>
      <c r="BZ101" s="43" t="str">
        <f t="shared" si="83"/>
        <v>Nvt</v>
      </c>
      <c r="CA101" s="43" t="str">
        <f t="shared" si="83"/>
        <v>Nvt</v>
      </c>
      <c r="CB101" s="43" t="str">
        <f t="shared" si="83"/>
        <v>Nvt</v>
      </c>
      <c r="CC101" s="43" t="str">
        <f t="shared" si="83"/>
        <v>Nvt</v>
      </c>
      <c r="CD101" s="43" t="str">
        <f t="shared" si="83"/>
        <v>Nvt</v>
      </c>
      <c r="CE101" s="43" t="str">
        <f t="shared" si="83"/>
        <v>Nvt</v>
      </c>
      <c r="CF101" s="43" t="str">
        <f t="shared" si="83"/>
        <v>Nvt</v>
      </c>
      <c r="CG101" s="43" t="str">
        <f t="shared" si="84"/>
        <v>Ja</v>
      </c>
      <c r="CH101" s="43" t="str">
        <f t="shared" si="84"/>
        <v>Ja</v>
      </c>
      <c r="CI101" s="43" t="str">
        <f t="shared" si="84"/>
        <v>Ja</v>
      </c>
      <c r="CJ101" s="43" t="str">
        <f t="shared" si="84"/>
        <v>Nee</v>
      </c>
      <c r="CK101" s="43" t="str">
        <f t="shared" si="84"/>
        <v>Nvt</v>
      </c>
      <c r="CL101" s="43" t="str">
        <f t="shared" si="84"/>
        <v>Nvt</v>
      </c>
      <c r="CM101" s="43" t="str">
        <f t="shared" si="84"/>
        <v>Nvt</v>
      </c>
      <c r="CN101" s="43" t="str">
        <f t="shared" si="84"/>
        <v>Nvt</v>
      </c>
      <c r="CO101" s="43" t="str">
        <f t="shared" si="84"/>
        <v>Nvt</v>
      </c>
      <c r="CP101" s="43" t="str">
        <f t="shared" si="84"/>
        <v>Nee</v>
      </c>
      <c r="CQ101" s="43" t="str">
        <f t="shared" si="85"/>
        <v>Nvt</v>
      </c>
      <c r="CR101" s="43" t="str">
        <f t="shared" si="85"/>
        <v>Nee</v>
      </c>
      <c r="CS101" s="43" t="str">
        <f t="shared" si="85"/>
        <v>Nvt</v>
      </c>
      <c r="CT101" s="43" t="str">
        <f t="shared" si="85"/>
        <v>Nee</v>
      </c>
      <c r="CU101" s="43" t="str">
        <f t="shared" si="85"/>
        <v>Nee</v>
      </c>
      <c r="CV101" s="43" t="str">
        <f t="shared" si="85"/>
        <v>Nvt</v>
      </c>
      <c r="CW101" s="43" t="str">
        <f t="shared" si="85"/>
        <v>Nvt</v>
      </c>
      <c r="CX101" s="43" t="str">
        <f t="shared" si="85"/>
        <v>Nvt</v>
      </c>
      <c r="CY101" s="43" t="str">
        <f t="shared" si="85"/>
        <v>Nvt</v>
      </c>
      <c r="CZ101" s="43" t="str">
        <f t="shared" si="85"/>
        <v>Nee</v>
      </c>
      <c r="DA101" s="43" t="str">
        <f t="shared" si="86"/>
        <v>Nvt</v>
      </c>
      <c r="DB101" s="43" t="str">
        <f t="shared" si="86"/>
        <v>Nvt</v>
      </c>
      <c r="DC101" s="43" t="str">
        <f t="shared" si="86"/>
        <v>Nvt</v>
      </c>
      <c r="DD101" s="43" t="str">
        <f t="shared" si="86"/>
        <v>Nvt</v>
      </c>
      <c r="DE101" s="43" t="str">
        <f t="shared" si="86"/>
        <v>Nvt</v>
      </c>
      <c r="DF101" s="43" t="str">
        <f t="shared" si="86"/>
        <v>Nvt</v>
      </c>
      <c r="DG101" s="43" t="str">
        <f t="shared" si="86"/>
        <v>Nee</v>
      </c>
      <c r="DH101" s="43" t="str">
        <f t="shared" si="86"/>
        <v>Nvt</v>
      </c>
      <c r="DI101" s="43" t="str">
        <f t="shared" si="86"/>
        <v>Nvt</v>
      </c>
      <c r="DJ101" s="43" t="str">
        <f t="shared" si="86"/>
        <v>Nvt</v>
      </c>
      <c r="DK101" s="43" t="str">
        <f t="shared" si="87"/>
        <v>Ja</v>
      </c>
      <c r="DL101" s="43" t="str">
        <f t="shared" si="87"/>
        <v>Ja</v>
      </c>
      <c r="DM101" s="43" t="str">
        <f t="shared" si="87"/>
        <v>Ja</v>
      </c>
      <c r="DN101" s="43" t="str">
        <f t="shared" si="87"/>
        <v>Ja</v>
      </c>
      <c r="DO101" s="43" t="str">
        <f t="shared" si="87"/>
        <v>Ja</v>
      </c>
      <c r="DP101" s="43" t="str">
        <f t="shared" si="87"/>
        <v>Optie</v>
      </c>
      <c r="DQ101" s="43" t="str">
        <f t="shared" si="87"/>
        <v>Optie</v>
      </c>
      <c r="DR101" s="43" t="str">
        <f t="shared" si="87"/>
        <v>Optie</v>
      </c>
      <c r="DS101" s="43" t="str">
        <f t="shared" si="87"/>
        <v>Optie</v>
      </c>
      <c r="DT101" s="43" t="str">
        <f t="shared" si="87"/>
        <v>Nee</v>
      </c>
      <c r="DU101" s="43" t="str">
        <f t="shared" si="88"/>
        <v>Optie</v>
      </c>
      <c r="DV101" s="43" t="str">
        <f t="shared" si="88"/>
        <v>Ja</v>
      </c>
      <c r="DW101" s="43" t="str">
        <f t="shared" si="88"/>
        <v>Ja</v>
      </c>
      <c r="DX101" s="43" t="str">
        <f t="shared" si="88"/>
        <v>Ja</v>
      </c>
      <c r="DY101" s="43" t="str">
        <f t="shared" si="88"/>
        <v>Ja</v>
      </c>
      <c r="DZ101" s="43" t="str">
        <f t="shared" si="88"/>
        <v>Optie</v>
      </c>
      <c r="EA101" s="43" t="str">
        <f t="shared" si="88"/>
        <v>Ja</v>
      </c>
      <c r="EB101" s="43" t="str">
        <f t="shared" si="88"/>
        <v>Ja</v>
      </c>
      <c r="EC101" s="43" t="str">
        <f t="shared" si="88"/>
        <v>Ja</v>
      </c>
      <c r="ED101" s="43" t="str">
        <f t="shared" si="88"/>
        <v>Ja</v>
      </c>
      <c r="EE101" s="43" t="str">
        <f t="shared" si="88"/>
        <v>Ja</v>
      </c>
      <c r="EF101" s="43" t="str">
        <f t="shared" si="88"/>
        <v>Ja</v>
      </c>
      <c r="EG101" s="43" t="str">
        <f t="shared" si="88"/>
        <v>Ja</v>
      </c>
      <c r="EH101" s="43" t="str">
        <f t="shared" si="88"/>
        <v>Ja</v>
      </c>
      <c r="EI101" s="43" t="str">
        <f t="shared" si="88"/>
        <v>Nee</v>
      </c>
    </row>
    <row r="102" spans="1:139" x14ac:dyDescent="0.3">
      <c r="A102" s="43"/>
      <c r="B102" s="47" t="s">
        <v>740</v>
      </c>
      <c r="C102" s="47" t="s">
        <v>502</v>
      </c>
      <c r="D102" s="43" t="s">
        <v>337</v>
      </c>
      <c r="E102" s="45" t="s">
        <v>337</v>
      </c>
      <c r="F102" s="43" t="s">
        <v>433</v>
      </c>
      <c r="G102" s="43" t="s">
        <v>495</v>
      </c>
      <c r="H102" s="43" t="s">
        <v>497</v>
      </c>
      <c r="I102" s="119" t="s">
        <v>498</v>
      </c>
      <c r="J102" s="119" t="s">
        <v>833</v>
      </c>
      <c r="K102" s="119" t="s">
        <v>846</v>
      </c>
      <c r="L102" s="50">
        <v>23</v>
      </c>
      <c r="M102" s="119"/>
      <c r="N102" s="119"/>
      <c r="O102" s="119"/>
      <c r="P102" s="129" t="s">
        <v>507</v>
      </c>
      <c r="Q102" s="43" t="str">
        <f t="shared" si="77"/>
        <v>Ja</v>
      </c>
      <c r="R102" s="43" t="str">
        <f t="shared" si="77"/>
        <v>Ja</v>
      </c>
      <c r="S102" s="43" t="str">
        <f t="shared" si="77"/>
        <v>Optie</v>
      </c>
      <c r="T102" s="43" t="str">
        <f t="shared" si="77"/>
        <v>Ja</v>
      </c>
      <c r="U102" s="43" t="str">
        <f t="shared" si="77"/>
        <v>Ja</v>
      </c>
      <c r="V102" s="43" t="str">
        <f t="shared" si="77"/>
        <v>Ja</v>
      </c>
      <c r="W102" s="43" t="str">
        <f t="shared" si="77"/>
        <v>Nee</v>
      </c>
      <c r="X102" s="43" t="str">
        <f t="shared" si="77"/>
        <v>Ja</v>
      </c>
      <c r="Y102" s="43" t="str">
        <f t="shared" si="77"/>
        <v>Nee</v>
      </c>
      <c r="Z102" s="43" t="str">
        <f t="shared" si="77"/>
        <v>Nee</v>
      </c>
      <c r="AA102" s="43" t="str">
        <f t="shared" si="78"/>
        <v>Optie</v>
      </c>
      <c r="AB102" s="43" t="str">
        <f t="shared" si="78"/>
        <v>Nee</v>
      </c>
      <c r="AC102" s="43" t="str">
        <f t="shared" si="78"/>
        <v>Nvt</v>
      </c>
      <c r="AD102" s="43" t="str">
        <f t="shared" si="78"/>
        <v>Nvt</v>
      </c>
      <c r="AE102" s="43" t="str">
        <f t="shared" si="78"/>
        <v>Nvt</v>
      </c>
      <c r="AF102" s="43" t="str">
        <f t="shared" si="78"/>
        <v>Nvt</v>
      </c>
      <c r="AG102" s="43" t="str">
        <f t="shared" si="78"/>
        <v>Nvt</v>
      </c>
      <c r="AH102" s="43" t="str">
        <f t="shared" si="78"/>
        <v>Ja</v>
      </c>
      <c r="AI102" s="43" t="str">
        <f t="shared" si="78"/>
        <v>Ja</v>
      </c>
      <c r="AJ102" s="43" t="str">
        <f t="shared" si="78"/>
        <v>Nee</v>
      </c>
      <c r="AK102" s="43" t="str">
        <f t="shared" si="79"/>
        <v>Ja</v>
      </c>
      <c r="AL102" s="43" t="str">
        <f t="shared" si="79"/>
        <v>Ja</v>
      </c>
      <c r="AM102" s="43" t="str">
        <f t="shared" si="79"/>
        <v>Optie</v>
      </c>
      <c r="AN102" s="43" t="str">
        <f t="shared" si="79"/>
        <v>Ja</v>
      </c>
      <c r="AO102" s="43" t="str">
        <f t="shared" si="79"/>
        <v>Ja</v>
      </c>
      <c r="AP102" s="43" t="str">
        <f t="shared" si="79"/>
        <v>Nvt</v>
      </c>
      <c r="AQ102" s="43" t="str">
        <f t="shared" si="79"/>
        <v>Nvt</v>
      </c>
      <c r="AR102" s="129" t="s">
        <v>878</v>
      </c>
      <c r="AS102" s="43" t="str">
        <f t="shared" si="80"/>
        <v>Ja</v>
      </c>
      <c r="AT102" s="43" t="str">
        <f t="shared" si="80"/>
        <v>Ja</v>
      </c>
      <c r="AU102" s="43" t="str">
        <f t="shared" si="80"/>
        <v>Optie</v>
      </c>
      <c r="AV102" s="43" t="str">
        <f t="shared" si="80"/>
        <v>Ja</v>
      </c>
      <c r="AW102" s="43" t="str">
        <f t="shared" si="80"/>
        <v>Ja</v>
      </c>
      <c r="AX102" s="43" t="str">
        <f t="shared" si="80"/>
        <v>Ja</v>
      </c>
      <c r="AY102" s="43" t="str">
        <f t="shared" si="80"/>
        <v>Nee</v>
      </c>
      <c r="AZ102" s="43" t="str">
        <f t="shared" si="80"/>
        <v>Ja</v>
      </c>
      <c r="BA102" s="43" t="str">
        <f t="shared" si="80"/>
        <v>Nee</v>
      </c>
      <c r="BB102" s="43" t="str">
        <f t="shared" si="80"/>
        <v>Nee</v>
      </c>
      <c r="BC102" s="43" t="str">
        <f t="shared" si="81"/>
        <v>Ja</v>
      </c>
      <c r="BD102" s="43" t="str">
        <f t="shared" si="81"/>
        <v>Ja</v>
      </c>
      <c r="BE102" s="43" t="str">
        <f t="shared" si="81"/>
        <v>Ja</v>
      </c>
      <c r="BF102" s="43" t="str">
        <f t="shared" si="81"/>
        <v>Ja</v>
      </c>
      <c r="BG102" s="43" t="str">
        <f t="shared" si="81"/>
        <v>Ja</v>
      </c>
      <c r="BH102" s="43" t="str">
        <f t="shared" si="81"/>
        <v>Nee</v>
      </c>
      <c r="BI102" s="43" t="str">
        <f t="shared" si="81"/>
        <v>Ja</v>
      </c>
      <c r="BJ102" s="43" t="str">
        <f t="shared" si="81"/>
        <v>Optie</v>
      </c>
      <c r="BK102" s="43" t="str">
        <f t="shared" si="81"/>
        <v>Ja</v>
      </c>
      <c r="BL102" s="43" t="str">
        <f t="shared" si="81"/>
        <v>Ja</v>
      </c>
      <c r="BM102" s="43" t="str">
        <f t="shared" si="82"/>
        <v>Nee</v>
      </c>
      <c r="BN102" s="43" t="str">
        <f t="shared" si="82"/>
        <v>Ja</v>
      </c>
      <c r="BO102" s="43" t="str">
        <f t="shared" si="82"/>
        <v>Nee</v>
      </c>
      <c r="BP102" s="43" t="str">
        <f t="shared" si="82"/>
        <v>Nvt</v>
      </c>
      <c r="BQ102" s="43" t="str">
        <f t="shared" si="82"/>
        <v>Nvt</v>
      </c>
      <c r="BR102" s="43" t="str">
        <f t="shared" si="82"/>
        <v>Nvt</v>
      </c>
      <c r="BS102" s="43" t="str">
        <f t="shared" si="82"/>
        <v>Nvt</v>
      </c>
      <c r="BT102" s="43" t="str">
        <f t="shared" si="82"/>
        <v>Nvt</v>
      </c>
      <c r="BU102" s="43" t="str">
        <f t="shared" si="82"/>
        <v>Nvt</v>
      </c>
      <c r="BV102" s="43" t="str">
        <f t="shared" si="82"/>
        <v>Nvt</v>
      </c>
      <c r="BW102" s="43" t="str">
        <f t="shared" si="83"/>
        <v>Nvt</v>
      </c>
      <c r="BX102" s="43" t="str">
        <f t="shared" si="83"/>
        <v>Nvt</v>
      </c>
      <c r="BY102" s="43" t="str">
        <f t="shared" si="83"/>
        <v>Nvt</v>
      </c>
      <c r="BZ102" s="43" t="str">
        <f t="shared" si="83"/>
        <v>Nvt</v>
      </c>
      <c r="CA102" s="43" t="str">
        <f t="shared" si="83"/>
        <v>Nvt</v>
      </c>
      <c r="CB102" s="43" t="str">
        <f t="shared" si="83"/>
        <v>Nvt</v>
      </c>
      <c r="CC102" s="43" t="str">
        <f t="shared" si="83"/>
        <v>Nvt</v>
      </c>
      <c r="CD102" s="43" t="str">
        <f t="shared" si="83"/>
        <v>Nvt</v>
      </c>
      <c r="CE102" s="43" t="str">
        <f t="shared" si="83"/>
        <v>Nvt</v>
      </c>
      <c r="CF102" s="43" t="str">
        <f t="shared" si="83"/>
        <v>Nvt</v>
      </c>
      <c r="CG102" s="43" t="str">
        <f t="shared" si="84"/>
        <v>Ja</v>
      </c>
      <c r="CH102" s="43" t="str">
        <f t="shared" si="84"/>
        <v>Ja</v>
      </c>
      <c r="CI102" s="43" t="str">
        <f t="shared" si="84"/>
        <v>Ja</v>
      </c>
      <c r="CJ102" s="43" t="str">
        <f t="shared" si="84"/>
        <v>Nee</v>
      </c>
      <c r="CK102" s="43" t="str">
        <f t="shared" si="84"/>
        <v>Nvt</v>
      </c>
      <c r="CL102" s="43" t="str">
        <f t="shared" si="84"/>
        <v>Nvt</v>
      </c>
      <c r="CM102" s="43" t="str">
        <f t="shared" si="84"/>
        <v>Nvt</v>
      </c>
      <c r="CN102" s="43" t="str">
        <f t="shared" si="84"/>
        <v>Nvt</v>
      </c>
      <c r="CO102" s="43" t="str">
        <f t="shared" si="84"/>
        <v>Nvt</v>
      </c>
      <c r="CP102" s="43" t="str">
        <f t="shared" si="84"/>
        <v>Nee</v>
      </c>
      <c r="CQ102" s="43" t="str">
        <f t="shared" si="85"/>
        <v>Nvt</v>
      </c>
      <c r="CR102" s="43" t="str">
        <f t="shared" si="85"/>
        <v>Nee</v>
      </c>
      <c r="CS102" s="43" t="str">
        <f t="shared" si="85"/>
        <v>Nvt</v>
      </c>
      <c r="CT102" s="43" t="str">
        <f t="shared" si="85"/>
        <v>Nee</v>
      </c>
      <c r="CU102" s="43" t="str">
        <f t="shared" si="85"/>
        <v>Nee</v>
      </c>
      <c r="CV102" s="43" t="str">
        <f t="shared" si="85"/>
        <v>Nvt</v>
      </c>
      <c r="CW102" s="43" t="str">
        <f t="shared" si="85"/>
        <v>Nvt</v>
      </c>
      <c r="CX102" s="43" t="str">
        <f t="shared" si="85"/>
        <v>Nvt</v>
      </c>
      <c r="CY102" s="43" t="str">
        <f t="shared" si="85"/>
        <v>Nvt</v>
      </c>
      <c r="CZ102" s="43" t="str">
        <f t="shared" si="85"/>
        <v>Nee</v>
      </c>
      <c r="DA102" s="43" t="str">
        <f t="shared" si="86"/>
        <v>Nvt</v>
      </c>
      <c r="DB102" s="43" t="str">
        <f t="shared" si="86"/>
        <v>Nvt</v>
      </c>
      <c r="DC102" s="43" t="str">
        <f t="shared" si="86"/>
        <v>Nvt</v>
      </c>
      <c r="DD102" s="43" t="str">
        <f t="shared" si="86"/>
        <v>Nvt</v>
      </c>
      <c r="DE102" s="43" t="str">
        <f t="shared" si="86"/>
        <v>Nvt</v>
      </c>
      <c r="DF102" s="43" t="str">
        <f t="shared" si="86"/>
        <v>Nvt</v>
      </c>
      <c r="DG102" s="43" t="str">
        <f t="shared" si="86"/>
        <v>Nee</v>
      </c>
      <c r="DH102" s="43" t="str">
        <f t="shared" si="86"/>
        <v>Nvt</v>
      </c>
      <c r="DI102" s="43" t="str">
        <f t="shared" si="86"/>
        <v>Nvt</v>
      </c>
      <c r="DJ102" s="43" t="str">
        <f t="shared" si="86"/>
        <v>Nvt</v>
      </c>
      <c r="DK102" s="43" t="str">
        <f t="shared" si="87"/>
        <v>Ja</v>
      </c>
      <c r="DL102" s="43" t="str">
        <f t="shared" si="87"/>
        <v>Ja</v>
      </c>
      <c r="DM102" s="43" t="str">
        <f t="shared" si="87"/>
        <v>Ja</v>
      </c>
      <c r="DN102" s="43" t="str">
        <f t="shared" si="87"/>
        <v>Ja</v>
      </c>
      <c r="DO102" s="43" t="str">
        <f t="shared" si="87"/>
        <v>Ja</v>
      </c>
      <c r="DP102" s="43" t="str">
        <f t="shared" si="87"/>
        <v>Optie</v>
      </c>
      <c r="DQ102" s="43" t="str">
        <f t="shared" si="87"/>
        <v>Optie</v>
      </c>
      <c r="DR102" s="43" t="str">
        <f t="shared" si="87"/>
        <v>Nee</v>
      </c>
      <c r="DS102" s="43" t="str">
        <f t="shared" si="87"/>
        <v>Optie</v>
      </c>
      <c r="DT102" s="43" t="str">
        <f t="shared" si="87"/>
        <v>Nee</v>
      </c>
      <c r="DU102" s="43" t="str">
        <f t="shared" si="88"/>
        <v>Nee</v>
      </c>
      <c r="DV102" s="43" t="str">
        <f t="shared" si="88"/>
        <v>Nvt</v>
      </c>
      <c r="DW102" s="43" t="str">
        <f t="shared" si="88"/>
        <v>Nvt</v>
      </c>
      <c r="DX102" s="43" t="str">
        <f t="shared" si="88"/>
        <v>Nvt</v>
      </c>
      <c r="DY102" s="43" t="str">
        <f t="shared" si="88"/>
        <v>Nvt</v>
      </c>
      <c r="DZ102" s="43" t="str">
        <f t="shared" si="88"/>
        <v>Nvt</v>
      </c>
      <c r="EA102" s="43" t="str">
        <f t="shared" si="88"/>
        <v>Nvt</v>
      </c>
      <c r="EB102" s="43" t="str">
        <f t="shared" si="88"/>
        <v>Ja</v>
      </c>
      <c r="EC102" s="43" t="str">
        <f t="shared" si="88"/>
        <v>Ja</v>
      </c>
      <c r="ED102" s="43" t="str">
        <f t="shared" si="88"/>
        <v>Ja</v>
      </c>
      <c r="EE102" s="43" t="str">
        <f t="shared" si="88"/>
        <v>Ja</v>
      </c>
      <c r="EF102" s="43" t="str">
        <f t="shared" si="88"/>
        <v>Ja</v>
      </c>
      <c r="EG102" s="43" t="str">
        <f t="shared" si="88"/>
        <v>Ja</v>
      </c>
      <c r="EH102" s="43" t="str">
        <f t="shared" si="88"/>
        <v>Ja</v>
      </c>
      <c r="EI102" s="43" t="str">
        <f t="shared" si="88"/>
        <v>Nee</v>
      </c>
    </row>
    <row r="103" spans="1:139" x14ac:dyDescent="0.3">
      <c r="A103" s="43"/>
      <c r="B103" s="47" t="s">
        <v>741</v>
      </c>
      <c r="C103" s="47" t="s">
        <v>502</v>
      </c>
      <c r="D103" s="43" t="s">
        <v>337</v>
      </c>
      <c r="E103" s="45" t="s">
        <v>329</v>
      </c>
      <c r="F103" s="43" t="s">
        <v>337</v>
      </c>
      <c r="G103" s="43" t="s">
        <v>495</v>
      </c>
      <c r="H103" s="43" t="s">
        <v>497</v>
      </c>
      <c r="I103" s="119" t="s">
        <v>498</v>
      </c>
      <c r="J103" s="119" t="s">
        <v>830</v>
      </c>
      <c r="K103" s="119" t="s">
        <v>844</v>
      </c>
      <c r="L103" s="50">
        <v>11</v>
      </c>
      <c r="M103" s="119"/>
      <c r="N103" s="119"/>
      <c r="O103" s="119"/>
      <c r="P103" s="129" t="s">
        <v>507</v>
      </c>
      <c r="Q103" s="43" t="str">
        <f t="shared" si="77"/>
        <v>Ja</v>
      </c>
      <c r="R103" s="43" t="str">
        <f t="shared" si="77"/>
        <v>Ja</v>
      </c>
      <c r="S103" s="43" t="str">
        <f t="shared" si="77"/>
        <v>Optie</v>
      </c>
      <c r="T103" s="43" t="str">
        <f t="shared" si="77"/>
        <v>Ja</v>
      </c>
      <c r="U103" s="43" t="str">
        <f t="shared" si="77"/>
        <v>Ja</v>
      </c>
      <c r="V103" s="43" t="str">
        <f t="shared" si="77"/>
        <v>Ja</v>
      </c>
      <c r="W103" s="43" t="str">
        <f t="shared" si="77"/>
        <v>Nee</v>
      </c>
      <c r="X103" s="43" t="str">
        <f t="shared" si="77"/>
        <v>Ja</v>
      </c>
      <c r="Y103" s="43" t="str">
        <f t="shared" si="77"/>
        <v>Nee</v>
      </c>
      <c r="Z103" s="43" t="str">
        <f t="shared" si="77"/>
        <v>Nee</v>
      </c>
      <c r="AA103" s="43" t="str">
        <f t="shared" si="78"/>
        <v>Optie</v>
      </c>
      <c r="AB103" s="43" t="str">
        <f t="shared" si="78"/>
        <v>Nee</v>
      </c>
      <c r="AC103" s="43" t="str">
        <f t="shared" si="78"/>
        <v>Nvt</v>
      </c>
      <c r="AD103" s="43" t="str">
        <f t="shared" si="78"/>
        <v>Nvt</v>
      </c>
      <c r="AE103" s="43" t="str">
        <f t="shared" si="78"/>
        <v>Nvt</v>
      </c>
      <c r="AF103" s="43" t="str">
        <f t="shared" si="78"/>
        <v>Nvt</v>
      </c>
      <c r="AG103" s="43" t="str">
        <f t="shared" si="78"/>
        <v>Nvt</v>
      </c>
      <c r="AH103" s="43" t="str">
        <f t="shared" si="78"/>
        <v>Ja</v>
      </c>
      <c r="AI103" s="43" t="str">
        <f t="shared" si="78"/>
        <v>Ja</v>
      </c>
      <c r="AJ103" s="43" t="str">
        <f t="shared" si="78"/>
        <v>Nee</v>
      </c>
      <c r="AK103" s="43" t="str">
        <f t="shared" si="79"/>
        <v>Ja</v>
      </c>
      <c r="AL103" s="43" t="str">
        <f t="shared" si="79"/>
        <v>Ja</v>
      </c>
      <c r="AM103" s="43" t="str">
        <f t="shared" si="79"/>
        <v>Optie</v>
      </c>
      <c r="AN103" s="43" t="str">
        <f t="shared" si="79"/>
        <v>Ja</v>
      </c>
      <c r="AO103" s="43" t="str">
        <f t="shared" si="79"/>
        <v>Ja</v>
      </c>
      <c r="AP103" s="43" t="str">
        <f t="shared" si="79"/>
        <v>Nvt</v>
      </c>
      <c r="AQ103" s="43" t="str">
        <f t="shared" si="79"/>
        <v>Nvt</v>
      </c>
      <c r="AR103" s="129" t="s">
        <v>878</v>
      </c>
      <c r="AS103" s="43" t="str">
        <f t="shared" si="80"/>
        <v>Ja</v>
      </c>
      <c r="AT103" s="43" t="str">
        <f t="shared" si="80"/>
        <v>Ja</v>
      </c>
      <c r="AU103" s="43" t="str">
        <f t="shared" si="80"/>
        <v>Optie</v>
      </c>
      <c r="AV103" s="43" t="str">
        <f t="shared" si="80"/>
        <v>Ja</v>
      </c>
      <c r="AW103" s="43" t="str">
        <f t="shared" si="80"/>
        <v>Ja</v>
      </c>
      <c r="AX103" s="43" t="str">
        <f t="shared" si="80"/>
        <v>Ja</v>
      </c>
      <c r="AY103" s="43" t="str">
        <f t="shared" si="80"/>
        <v>Nee</v>
      </c>
      <c r="AZ103" s="43" t="str">
        <f t="shared" si="80"/>
        <v>Ja</v>
      </c>
      <c r="BA103" s="43" t="str">
        <f t="shared" si="80"/>
        <v>Nee</v>
      </c>
      <c r="BB103" s="43" t="str">
        <f t="shared" si="80"/>
        <v>Nee</v>
      </c>
      <c r="BC103" s="43" t="str">
        <f t="shared" si="81"/>
        <v>Ja</v>
      </c>
      <c r="BD103" s="43" t="str">
        <f t="shared" si="81"/>
        <v>Ja</v>
      </c>
      <c r="BE103" s="43" t="str">
        <f t="shared" si="81"/>
        <v>Ja</v>
      </c>
      <c r="BF103" s="43" t="str">
        <f t="shared" si="81"/>
        <v>Ja</v>
      </c>
      <c r="BG103" s="43" t="str">
        <f t="shared" si="81"/>
        <v>Ja</v>
      </c>
      <c r="BH103" s="43" t="str">
        <f t="shared" si="81"/>
        <v>Nee</v>
      </c>
      <c r="BI103" s="43" t="str">
        <f t="shared" si="81"/>
        <v>Ja</v>
      </c>
      <c r="BJ103" s="43" t="str">
        <f t="shared" si="81"/>
        <v>Optie</v>
      </c>
      <c r="BK103" s="43" t="str">
        <f t="shared" si="81"/>
        <v>Ja</v>
      </c>
      <c r="BL103" s="43" t="str">
        <f t="shared" si="81"/>
        <v>Ja</v>
      </c>
      <c r="BM103" s="43" t="str">
        <f t="shared" si="82"/>
        <v>Nee</v>
      </c>
      <c r="BN103" s="43" t="str">
        <f t="shared" si="82"/>
        <v>Ja</v>
      </c>
      <c r="BO103" s="43" t="str">
        <f t="shared" si="82"/>
        <v>Nee</v>
      </c>
      <c r="BP103" s="43" t="str">
        <f t="shared" si="82"/>
        <v>Nvt</v>
      </c>
      <c r="BQ103" s="43" t="str">
        <f t="shared" si="82"/>
        <v>Nvt</v>
      </c>
      <c r="BR103" s="43" t="str">
        <f t="shared" si="82"/>
        <v>Nvt</v>
      </c>
      <c r="BS103" s="43" t="str">
        <f t="shared" si="82"/>
        <v>Nvt</v>
      </c>
      <c r="BT103" s="43" t="str">
        <f t="shared" si="82"/>
        <v>Nvt</v>
      </c>
      <c r="BU103" s="43" t="str">
        <f t="shared" si="82"/>
        <v>Nvt</v>
      </c>
      <c r="BV103" s="43" t="str">
        <f t="shared" si="82"/>
        <v>Nvt</v>
      </c>
      <c r="BW103" s="43" t="str">
        <f t="shared" si="83"/>
        <v>Nvt</v>
      </c>
      <c r="BX103" s="43" t="str">
        <f t="shared" si="83"/>
        <v>Nvt</v>
      </c>
      <c r="BY103" s="43" t="str">
        <f t="shared" si="83"/>
        <v>Nvt</v>
      </c>
      <c r="BZ103" s="43" t="str">
        <f t="shared" si="83"/>
        <v>Nvt</v>
      </c>
      <c r="CA103" s="43" t="str">
        <f t="shared" si="83"/>
        <v>Nvt</v>
      </c>
      <c r="CB103" s="43" t="str">
        <f t="shared" si="83"/>
        <v>Nvt</v>
      </c>
      <c r="CC103" s="43" t="str">
        <f t="shared" si="83"/>
        <v>Nvt</v>
      </c>
      <c r="CD103" s="43" t="str">
        <f t="shared" si="83"/>
        <v>Nvt</v>
      </c>
      <c r="CE103" s="43" t="str">
        <f t="shared" si="83"/>
        <v>Nvt</v>
      </c>
      <c r="CF103" s="43" t="str">
        <f t="shared" si="83"/>
        <v>Nvt</v>
      </c>
      <c r="CG103" s="43" t="str">
        <f t="shared" si="84"/>
        <v>Ja</v>
      </c>
      <c r="CH103" s="43" t="str">
        <f t="shared" si="84"/>
        <v>Ja</v>
      </c>
      <c r="CI103" s="43" t="str">
        <f t="shared" si="84"/>
        <v>Ja</v>
      </c>
      <c r="CJ103" s="43" t="str">
        <f t="shared" si="84"/>
        <v>Nee</v>
      </c>
      <c r="CK103" s="43" t="str">
        <f t="shared" si="84"/>
        <v>Nvt</v>
      </c>
      <c r="CL103" s="43" t="str">
        <f t="shared" si="84"/>
        <v>Nvt</v>
      </c>
      <c r="CM103" s="43" t="str">
        <f t="shared" si="84"/>
        <v>Nvt</v>
      </c>
      <c r="CN103" s="43" t="str">
        <f t="shared" si="84"/>
        <v>Nvt</v>
      </c>
      <c r="CO103" s="43" t="str">
        <f t="shared" si="84"/>
        <v>Nvt</v>
      </c>
      <c r="CP103" s="43" t="str">
        <f t="shared" si="84"/>
        <v>Nee</v>
      </c>
      <c r="CQ103" s="43" t="str">
        <f t="shared" si="85"/>
        <v>Nvt</v>
      </c>
      <c r="CR103" s="43" t="str">
        <f t="shared" si="85"/>
        <v>Nee</v>
      </c>
      <c r="CS103" s="43" t="str">
        <f t="shared" si="85"/>
        <v>Nvt</v>
      </c>
      <c r="CT103" s="43" t="str">
        <f t="shared" si="85"/>
        <v>Nee</v>
      </c>
      <c r="CU103" s="43" t="str">
        <f t="shared" si="85"/>
        <v>Nee</v>
      </c>
      <c r="CV103" s="43" t="str">
        <f t="shared" si="85"/>
        <v>Nvt</v>
      </c>
      <c r="CW103" s="43" t="str">
        <f t="shared" si="85"/>
        <v>Nvt</v>
      </c>
      <c r="CX103" s="43" t="str">
        <f t="shared" si="85"/>
        <v>Nvt</v>
      </c>
      <c r="CY103" s="43" t="str">
        <f t="shared" si="85"/>
        <v>Nvt</v>
      </c>
      <c r="CZ103" s="43" t="str">
        <f t="shared" si="85"/>
        <v>Nee</v>
      </c>
      <c r="DA103" s="43" t="str">
        <f t="shared" si="86"/>
        <v>Nvt</v>
      </c>
      <c r="DB103" s="43" t="str">
        <f t="shared" si="86"/>
        <v>Nvt</v>
      </c>
      <c r="DC103" s="43" t="str">
        <f t="shared" si="86"/>
        <v>Nvt</v>
      </c>
      <c r="DD103" s="43" t="str">
        <f t="shared" si="86"/>
        <v>Nvt</v>
      </c>
      <c r="DE103" s="43" t="str">
        <f t="shared" si="86"/>
        <v>Nvt</v>
      </c>
      <c r="DF103" s="43" t="str">
        <f t="shared" si="86"/>
        <v>Nvt</v>
      </c>
      <c r="DG103" s="43" t="str">
        <f t="shared" si="86"/>
        <v>Nee</v>
      </c>
      <c r="DH103" s="43" t="str">
        <f t="shared" si="86"/>
        <v>Nvt</v>
      </c>
      <c r="DI103" s="43" t="str">
        <f t="shared" si="86"/>
        <v>Nvt</v>
      </c>
      <c r="DJ103" s="43" t="str">
        <f t="shared" si="86"/>
        <v>Nvt</v>
      </c>
      <c r="DK103" s="43" t="str">
        <f t="shared" si="87"/>
        <v>Ja</v>
      </c>
      <c r="DL103" s="43" t="str">
        <f t="shared" si="87"/>
        <v>Ja</v>
      </c>
      <c r="DM103" s="43" t="str">
        <f t="shared" si="87"/>
        <v>Ja</v>
      </c>
      <c r="DN103" s="43" t="str">
        <f t="shared" si="87"/>
        <v>Ja</v>
      </c>
      <c r="DO103" s="43" t="str">
        <f t="shared" si="87"/>
        <v>Ja</v>
      </c>
      <c r="DP103" s="43" t="str">
        <f t="shared" si="87"/>
        <v>Optie</v>
      </c>
      <c r="DQ103" s="43" t="str">
        <f t="shared" si="87"/>
        <v>Optie</v>
      </c>
      <c r="DR103" s="43" t="str">
        <f t="shared" si="87"/>
        <v>Optie</v>
      </c>
      <c r="DS103" s="43" t="str">
        <f t="shared" si="87"/>
        <v>Optie</v>
      </c>
      <c r="DT103" s="43" t="str">
        <f t="shared" si="87"/>
        <v>Nee</v>
      </c>
      <c r="DU103" s="43" t="str">
        <f t="shared" si="88"/>
        <v>Optie</v>
      </c>
      <c r="DV103" s="43" t="str">
        <f t="shared" si="88"/>
        <v>Ja</v>
      </c>
      <c r="DW103" s="43" t="str">
        <f t="shared" si="88"/>
        <v>Ja</v>
      </c>
      <c r="DX103" s="43" t="str">
        <f t="shared" si="88"/>
        <v>Ja</v>
      </c>
      <c r="DY103" s="43" t="str">
        <f t="shared" si="88"/>
        <v>Ja</v>
      </c>
      <c r="DZ103" s="43" t="str">
        <f t="shared" si="88"/>
        <v>Optie</v>
      </c>
      <c r="EA103" s="43" t="str">
        <f t="shared" si="88"/>
        <v>Ja</v>
      </c>
      <c r="EB103" s="43" t="str">
        <f t="shared" si="88"/>
        <v>Ja</v>
      </c>
      <c r="EC103" s="43" t="str">
        <f t="shared" si="88"/>
        <v>Ja</v>
      </c>
      <c r="ED103" s="43" t="str">
        <f t="shared" si="88"/>
        <v>Ja</v>
      </c>
      <c r="EE103" s="43" t="str">
        <f t="shared" si="88"/>
        <v>Ja</v>
      </c>
      <c r="EF103" s="43" t="str">
        <f t="shared" si="88"/>
        <v>Ja</v>
      </c>
      <c r="EG103" s="43" t="str">
        <f t="shared" si="88"/>
        <v>Ja</v>
      </c>
      <c r="EH103" s="43" t="str">
        <f t="shared" si="88"/>
        <v>Ja</v>
      </c>
      <c r="EI103" s="43" t="str">
        <f t="shared" si="88"/>
        <v>Nee</v>
      </c>
    </row>
    <row r="104" spans="1:139" x14ac:dyDescent="0.3">
      <c r="A104" s="43"/>
      <c r="B104" s="47" t="s">
        <v>741</v>
      </c>
      <c r="C104" s="47" t="s">
        <v>502</v>
      </c>
      <c r="D104" s="43" t="s">
        <v>337</v>
      </c>
      <c r="E104" s="45" t="s">
        <v>330</v>
      </c>
      <c r="F104" s="43" t="s">
        <v>337</v>
      </c>
      <c r="G104" s="43" t="s">
        <v>495</v>
      </c>
      <c r="H104" s="43" t="s">
        <v>497</v>
      </c>
      <c r="I104" s="119" t="s">
        <v>498</v>
      </c>
      <c r="J104" s="119" t="s">
        <v>832</v>
      </c>
      <c r="K104" s="119" t="s">
        <v>845</v>
      </c>
      <c r="L104" s="50">
        <v>19</v>
      </c>
      <c r="M104" s="119"/>
      <c r="N104" s="119"/>
      <c r="O104" s="119"/>
      <c r="P104" s="129" t="s">
        <v>507</v>
      </c>
      <c r="Q104" s="43" t="str">
        <f t="shared" ref="Q104:Z109" si="89">IF((VLOOKUP($F104,$O$11:$AQ$16,Q$10,FALSE))="Ja","Ja",IF((VLOOKUP($E104,$O$17:$AQ$23,Q$10,FALSE))="Ja","Ja",IF((VLOOKUP($F104,$O$11:$AQ$16,Q$10,FALSE))="Optie","Optie",IF((VLOOKUP($E104,$O$17:$AQ$23,Q$10,FALSE))="Optie","Optie",IF((VLOOKUP($F104,$O$11:$AQ$16,Q$10,FALSE))="Nee","Nee",IF((VLOOKUP($E104,$O$17:$AQ$23,Q$10,FALSE))= "Nee","Nee",IF((VLOOKUP($F104,$O$11:$AQ$16,Q$10,FALSE))="Nvt","Nvt",IF((VLOOKUP($E104,$O$17:$AQ$23,Q$10,FALSE))="Nvt","Nvt","Fout"))))))))</f>
        <v>Ja</v>
      </c>
      <c r="R104" s="43" t="str">
        <f t="shared" si="89"/>
        <v>Ja</v>
      </c>
      <c r="S104" s="43" t="str">
        <f t="shared" si="89"/>
        <v>Optie</v>
      </c>
      <c r="T104" s="43" t="str">
        <f t="shared" si="89"/>
        <v>Ja</v>
      </c>
      <c r="U104" s="43" t="str">
        <f t="shared" si="89"/>
        <v>Ja</v>
      </c>
      <c r="V104" s="43" t="str">
        <f t="shared" si="89"/>
        <v>Ja</v>
      </c>
      <c r="W104" s="43" t="str">
        <f t="shared" si="89"/>
        <v>Nee</v>
      </c>
      <c r="X104" s="43" t="str">
        <f t="shared" si="89"/>
        <v>Ja</v>
      </c>
      <c r="Y104" s="43" t="str">
        <f t="shared" si="89"/>
        <v>Nee</v>
      </c>
      <c r="Z104" s="43" t="str">
        <f t="shared" si="89"/>
        <v>Nee</v>
      </c>
      <c r="AA104" s="43" t="str">
        <f t="shared" ref="AA104:AJ109" si="90">IF((VLOOKUP($F104,$O$11:$AQ$16,AA$10,FALSE))="Ja","Ja",IF((VLOOKUP($E104,$O$17:$AQ$23,AA$10,FALSE))="Ja","Ja",IF((VLOOKUP($F104,$O$11:$AQ$16,AA$10,FALSE))="Optie","Optie",IF((VLOOKUP($E104,$O$17:$AQ$23,AA$10,FALSE))="Optie","Optie",IF((VLOOKUP($F104,$O$11:$AQ$16,AA$10,FALSE))="Nee","Nee",IF((VLOOKUP($E104,$O$17:$AQ$23,AA$10,FALSE))= "Nee","Nee",IF((VLOOKUP($F104,$O$11:$AQ$16,AA$10,FALSE))="Nvt","Nvt",IF((VLOOKUP($E104,$O$17:$AQ$23,AA$10,FALSE))="Nvt","Nvt","Fout"))))))))</f>
        <v>Optie</v>
      </c>
      <c r="AB104" s="43" t="str">
        <f t="shared" si="90"/>
        <v>Nee</v>
      </c>
      <c r="AC104" s="43" t="str">
        <f t="shared" si="90"/>
        <v>Nvt</v>
      </c>
      <c r="AD104" s="43" t="str">
        <f t="shared" si="90"/>
        <v>Nvt</v>
      </c>
      <c r="AE104" s="43" t="str">
        <f t="shared" si="90"/>
        <v>Nvt</v>
      </c>
      <c r="AF104" s="43" t="str">
        <f t="shared" si="90"/>
        <v>Nvt</v>
      </c>
      <c r="AG104" s="43" t="str">
        <f t="shared" si="90"/>
        <v>Nvt</v>
      </c>
      <c r="AH104" s="43" t="str">
        <f t="shared" si="90"/>
        <v>Ja</v>
      </c>
      <c r="AI104" s="43" t="str">
        <f t="shared" si="90"/>
        <v>Ja</v>
      </c>
      <c r="AJ104" s="43" t="str">
        <f t="shared" si="90"/>
        <v>Nee</v>
      </c>
      <c r="AK104" s="43" t="str">
        <f t="shared" ref="AK104:AQ109" si="91">IF((VLOOKUP($F104,$O$11:$AQ$16,AK$10,FALSE))="Ja","Ja",IF((VLOOKUP($E104,$O$17:$AQ$23,AK$10,FALSE))="Ja","Ja",IF((VLOOKUP($F104,$O$11:$AQ$16,AK$10,FALSE))="Optie","Optie",IF((VLOOKUP($E104,$O$17:$AQ$23,AK$10,FALSE))="Optie","Optie",IF((VLOOKUP($F104,$O$11:$AQ$16,AK$10,FALSE))="Nee","Nee",IF((VLOOKUP($E104,$O$17:$AQ$23,AK$10,FALSE))= "Nee","Nee",IF((VLOOKUP($F104,$O$11:$AQ$16,AK$10,FALSE))="Nvt","Nvt",IF((VLOOKUP($E104,$O$17:$AQ$23,AK$10,FALSE))="Nvt","Nvt","Fout"))))))))</f>
        <v>Ja</v>
      </c>
      <c r="AL104" s="43" t="str">
        <f t="shared" si="91"/>
        <v>Ja</v>
      </c>
      <c r="AM104" s="43" t="str">
        <f t="shared" si="91"/>
        <v>Optie</v>
      </c>
      <c r="AN104" s="43" t="str">
        <f t="shared" si="91"/>
        <v>Ja</v>
      </c>
      <c r="AO104" s="43" t="str">
        <f t="shared" si="91"/>
        <v>Ja</v>
      </c>
      <c r="AP104" s="43" t="str">
        <f t="shared" si="91"/>
        <v>Nvt</v>
      </c>
      <c r="AQ104" s="43" t="str">
        <f t="shared" si="91"/>
        <v>Nvt</v>
      </c>
      <c r="AR104" s="129" t="s">
        <v>878</v>
      </c>
      <c r="AS104" s="43" t="str">
        <f t="shared" ref="AS104:BB109" si="92">IF((VLOOKUP($D104,$O$24:$EI$33,AS$10,FALSE))="Ja","Ja",IF((VLOOKUP($E104,$O$17:$EI$23,AS$10,FALSE))="Ja","Ja",IF((VLOOKUP($D104,$O$24:$EI$33,AS$10,FALSE))="Optie","Optie",IF((VLOOKUP($E104,$O$17:$EI$23,AS$10,FALSE))="Optie","Optie",IF((VLOOKUP($D104,$O$24:$EI$33,AS$10,FALSE))="Nee","Nee",IF((VLOOKUP($E104,$O$17:$EI$23,AS$10,FALSE))= "Nee","Nee",IF((VLOOKUP($D104,$O$24:$EI$33,AS$10,FALSE))="Nvt","Nvt",IF((VLOOKUP($E104,$O$17:$EI$23,AS$10,FALSE))="Nvt","Nvt","Fout"))))))))</f>
        <v>Ja</v>
      </c>
      <c r="AT104" s="43" t="str">
        <f t="shared" si="92"/>
        <v>Ja</v>
      </c>
      <c r="AU104" s="43" t="str">
        <f t="shared" si="92"/>
        <v>Optie</v>
      </c>
      <c r="AV104" s="43" t="str">
        <f t="shared" si="92"/>
        <v>Ja</v>
      </c>
      <c r="AW104" s="43" t="str">
        <f t="shared" si="92"/>
        <v>Ja</v>
      </c>
      <c r="AX104" s="43" t="str">
        <f t="shared" si="92"/>
        <v>Ja</v>
      </c>
      <c r="AY104" s="43" t="str">
        <f t="shared" si="92"/>
        <v>Nee</v>
      </c>
      <c r="AZ104" s="43" t="str">
        <f t="shared" si="92"/>
        <v>Ja</v>
      </c>
      <c r="BA104" s="43" t="str">
        <f t="shared" si="92"/>
        <v>Nee</v>
      </c>
      <c r="BB104" s="43" t="str">
        <f t="shared" si="92"/>
        <v>Nee</v>
      </c>
      <c r="BC104" s="43" t="str">
        <f t="shared" ref="BC104:BL109" si="93">IF((VLOOKUP($D104,$O$24:$EI$33,BC$10,FALSE))="Ja","Ja",IF((VLOOKUP($E104,$O$17:$EI$23,BC$10,FALSE))="Ja","Ja",IF((VLOOKUP($D104,$O$24:$EI$33,BC$10,FALSE))="Optie","Optie",IF((VLOOKUP($E104,$O$17:$EI$23,BC$10,FALSE))="Optie","Optie",IF((VLOOKUP($D104,$O$24:$EI$33,BC$10,FALSE))="Nee","Nee",IF((VLOOKUP($E104,$O$17:$EI$23,BC$10,FALSE))= "Nee","Nee",IF((VLOOKUP($D104,$O$24:$EI$33,BC$10,FALSE))="Nvt","Nvt",IF((VLOOKUP($E104,$O$17:$EI$23,BC$10,FALSE))="Nvt","Nvt","Fout"))))))))</f>
        <v>Ja</v>
      </c>
      <c r="BD104" s="43" t="str">
        <f t="shared" si="93"/>
        <v>Ja</v>
      </c>
      <c r="BE104" s="43" t="str">
        <f t="shared" si="93"/>
        <v>Ja</v>
      </c>
      <c r="BF104" s="43" t="str">
        <f t="shared" si="93"/>
        <v>Ja</v>
      </c>
      <c r="BG104" s="43" t="str">
        <f t="shared" si="93"/>
        <v>Ja</v>
      </c>
      <c r="BH104" s="43" t="str">
        <f t="shared" si="93"/>
        <v>Nee</v>
      </c>
      <c r="BI104" s="43" t="str">
        <f t="shared" si="93"/>
        <v>Ja</v>
      </c>
      <c r="BJ104" s="43" t="str">
        <f t="shared" si="93"/>
        <v>Optie</v>
      </c>
      <c r="BK104" s="43" t="str">
        <f t="shared" si="93"/>
        <v>Ja</v>
      </c>
      <c r="BL104" s="43" t="str">
        <f t="shared" si="93"/>
        <v>Ja</v>
      </c>
      <c r="BM104" s="43" t="str">
        <f t="shared" ref="BM104:BV109" si="94">IF((VLOOKUP($D104,$O$24:$EI$33,BM$10,FALSE))="Ja","Ja",IF((VLOOKUP($E104,$O$17:$EI$23,BM$10,FALSE))="Ja","Ja",IF((VLOOKUP($D104,$O$24:$EI$33,BM$10,FALSE))="Optie","Optie",IF((VLOOKUP($E104,$O$17:$EI$23,BM$10,FALSE))="Optie","Optie",IF((VLOOKUP($D104,$O$24:$EI$33,BM$10,FALSE))="Nee","Nee",IF((VLOOKUP($E104,$O$17:$EI$23,BM$10,FALSE))= "Nee","Nee",IF((VLOOKUP($D104,$O$24:$EI$33,BM$10,FALSE))="Nvt","Nvt",IF((VLOOKUP($E104,$O$17:$EI$23,BM$10,FALSE))="Nvt","Nvt","Fout"))))))))</f>
        <v>Nee</v>
      </c>
      <c r="BN104" s="43" t="str">
        <f t="shared" si="94"/>
        <v>Ja</v>
      </c>
      <c r="BO104" s="43" t="str">
        <f t="shared" si="94"/>
        <v>Nee</v>
      </c>
      <c r="BP104" s="43" t="str">
        <f t="shared" si="94"/>
        <v>Nvt</v>
      </c>
      <c r="BQ104" s="43" t="str">
        <f t="shared" si="94"/>
        <v>Nvt</v>
      </c>
      <c r="BR104" s="43" t="str">
        <f t="shared" si="94"/>
        <v>Nvt</v>
      </c>
      <c r="BS104" s="43" t="str">
        <f t="shared" si="94"/>
        <v>Nvt</v>
      </c>
      <c r="BT104" s="43" t="str">
        <f t="shared" si="94"/>
        <v>Nvt</v>
      </c>
      <c r="BU104" s="43" t="str">
        <f t="shared" si="94"/>
        <v>Nvt</v>
      </c>
      <c r="BV104" s="43" t="str">
        <f t="shared" si="94"/>
        <v>Nvt</v>
      </c>
      <c r="BW104" s="43" t="str">
        <f t="shared" ref="BW104:CF109" si="95">IF((VLOOKUP($D104,$O$24:$EI$33,BW$10,FALSE))="Ja","Ja",IF((VLOOKUP($E104,$O$17:$EI$23,BW$10,FALSE))="Ja","Ja",IF((VLOOKUP($D104,$O$24:$EI$33,BW$10,FALSE))="Optie","Optie",IF((VLOOKUP($E104,$O$17:$EI$23,BW$10,FALSE))="Optie","Optie",IF((VLOOKUP($D104,$O$24:$EI$33,BW$10,FALSE))="Nee","Nee",IF((VLOOKUP($E104,$O$17:$EI$23,BW$10,FALSE))= "Nee","Nee",IF((VLOOKUP($D104,$O$24:$EI$33,BW$10,FALSE))="Nvt","Nvt",IF((VLOOKUP($E104,$O$17:$EI$23,BW$10,FALSE))="Nvt","Nvt","Fout"))))))))</f>
        <v>Nvt</v>
      </c>
      <c r="BX104" s="43" t="str">
        <f t="shared" si="95"/>
        <v>Nvt</v>
      </c>
      <c r="BY104" s="43" t="str">
        <f t="shared" si="95"/>
        <v>Nvt</v>
      </c>
      <c r="BZ104" s="43" t="str">
        <f t="shared" si="95"/>
        <v>Nvt</v>
      </c>
      <c r="CA104" s="43" t="str">
        <f t="shared" si="95"/>
        <v>Nvt</v>
      </c>
      <c r="CB104" s="43" t="str">
        <f t="shared" si="95"/>
        <v>Nvt</v>
      </c>
      <c r="CC104" s="43" t="str">
        <f t="shared" si="95"/>
        <v>Nvt</v>
      </c>
      <c r="CD104" s="43" t="str">
        <f t="shared" si="95"/>
        <v>Nvt</v>
      </c>
      <c r="CE104" s="43" t="str">
        <f t="shared" si="95"/>
        <v>Nvt</v>
      </c>
      <c r="CF104" s="43" t="str">
        <f t="shared" si="95"/>
        <v>Nvt</v>
      </c>
      <c r="CG104" s="43" t="str">
        <f t="shared" ref="CG104:CP109" si="96">IF((VLOOKUP($D104,$O$24:$EI$33,CG$10,FALSE))="Ja","Ja",IF((VLOOKUP($E104,$O$17:$EI$23,CG$10,FALSE))="Ja","Ja",IF((VLOOKUP($D104,$O$24:$EI$33,CG$10,FALSE))="Optie","Optie",IF((VLOOKUP($E104,$O$17:$EI$23,CG$10,FALSE))="Optie","Optie",IF((VLOOKUP($D104,$O$24:$EI$33,CG$10,FALSE))="Nee","Nee",IF((VLOOKUP($E104,$O$17:$EI$23,CG$10,FALSE))= "Nee","Nee",IF((VLOOKUP($D104,$O$24:$EI$33,CG$10,FALSE))="Nvt","Nvt",IF((VLOOKUP($E104,$O$17:$EI$23,CG$10,FALSE))="Nvt","Nvt","Fout"))))))))</f>
        <v>Ja</v>
      </c>
      <c r="CH104" s="43" t="str">
        <f t="shared" si="96"/>
        <v>Ja</v>
      </c>
      <c r="CI104" s="43" t="str">
        <f t="shared" si="96"/>
        <v>Ja</v>
      </c>
      <c r="CJ104" s="43" t="str">
        <f t="shared" si="96"/>
        <v>Nee</v>
      </c>
      <c r="CK104" s="43" t="str">
        <f t="shared" si="96"/>
        <v>Nvt</v>
      </c>
      <c r="CL104" s="43" t="str">
        <f t="shared" si="96"/>
        <v>Nvt</v>
      </c>
      <c r="CM104" s="43" t="str">
        <f t="shared" si="96"/>
        <v>Nvt</v>
      </c>
      <c r="CN104" s="43" t="str">
        <f t="shared" si="96"/>
        <v>Nvt</v>
      </c>
      <c r="CO104" s="43" t="str">
        <f t="shared" si="96"/>
        <v>Nvt</v>
      </c>
      <c r="CP104" s="43" t="str">
        <f t="shared" si="96"/>
        <v>Nee</v>
      </c>
      <c r="CQ104" s="43" t="str">
        <f t="shared" ref="CQ104:CZ109" si="97">IF((VLOOKUP($D104,$O$24:$EI$33,CQ$10,FALSE))="Ja","Ja",IF((VLOOKUP($E104,$O$17:$EI$23,CQ$10,FALSE))="Ja","Ja",IF((VLOOKUP($D104,$O$24:$EI$33,CQ$10,FALSE))="Optie","Optie",IF((VLOOKUP($E104,$O$17:$EI$23,CQ$10,FALSE))="Optie","Optie",IF((VLOOKUP($D104,$O$24:$EI$33,CQ$10,FALSE))="Nee","Nee",IF((VLOOKUP($E104,$O$17:$EI$23,CQ$10,FALSE))= "Nee","Nee",IF((VLOOKUP($D104,$O$24:$EI$33,CQ$10,FALSE))="Nvt","Nvt",IF((VLOOKUP($E104,$O$17:$EI$23,CQ$10,FALSE))="Nvt","Nvt","Fout"))))))))</f>
        <v>Nvt</v>
      </c>
      <c r="CR104" s="43" t="str">
        <f t="shared" si="97"/>
        <v>Nee</v>
      </c>
      <c r="CS104" s="43" t="str">
        <f t="shared" si="97"/>
        <v>Nvt</v>
      </c>
      <c r="CT104" s="43" t="str">
        <f t="shared" si="97"/>
        <v>Nee</v>
      </c>
      <c r="CU104" s="43" t="str">
        <f t="shared" si="97"/>
        <v>Nee</v>
      </c>
      <c r="CV104" s="43" t="str">
        <f t="shared" si="97"/>
        <v>Nvt</v>
      </c>
      <c r="CW104" s="43" t="str">
        <f t="shared" si="97"/>
        <v>Nvt</v>
      </c>
      <c r="CX104" s="43" t="str">
        <f t="shared" si="97"/>
        <v>Nvt</v>
      </c>
      <c r="CY104" s="43" t="str">
        <f t="shared" si="97"/>
        <v>Nvt</v>
      </c>
      <c r="CZ104" s="43" t="str">
        <f t="shared" si="97"/>
        <v>Nee</v>
      </c>
      <c r="DA104" s="43" t="str">
        <f t="shared" ref="DA104:DJ109" si="98">IF((VLOOKUP($D104,$O$24:$EI$33,DA$10,FALSE))="Ja","Ja",IF((VLOOKUP($E104,$O$17:$EI$23,DA$10,FALSE))="Ja","Ja",IF((VLOOKUP($D104,$O$24:$EI$33,DA$10,FALSE))="Optie","Optie",IF((VLOOKUP($E104,$O$17:$EI$23,DA$10,FALSE))="Optie","Optie",IF((VLOOKUP($D104,$O$24:$EI$33,DA$10,FALSE))="Nee","Nee",IF((VLOOKUP($E104,$O$17:$EI$23,DA$10,FALSE))= "Nee","Nee",IF((VLOOKUP($D104,$O$24:$EI$33,DA$10,FALSE))="Nvt","Nvt",IF((VLOOKUP($E104,$O$17:$EI$23,DA$10,FALSE))="Nvt","Nvt","Fout"))))))))</f>
        <v>Nvt</v>
      </c>
      <c r="DB104" s="43" t="str">
        <f t="shared" si="98"/>
        <v>Nvt</v>
      </c>
      <c r="DC104" s="43" t="str">
        <f t="shared" si="98"/>
        <v>Nvt</v>
      </c>
      <c r="DD104" s="43" t="str">
        <f t="shared" si="98"/>
        <v>Nvt</v>
      </c>
      <c r="DE104" s="43" t="str">
        <f t="shared" si="98"/>
        <v>Nvt</v>
      </c>
      <c r="DF104" s="43" t="str">
        <f t="shared" si="98"/>
        <v>Nvt</v>
      </c>
      <c r="DG104" s="43" t="str">
        <f t="shared" si="98"/>
        <v>Nee</v>
      </c>
      <c r="DH104" s="43" t="str">
        <f t="shared" si="98"/>
        <v>Nvt</v>
      </c>
      <c r="DI104" s="43" t="str">
        <f t="shared" si="98"/>
        <v>Nvt</v>
      </c>
      <c r="DJ104" s="43" t="str">
        <f t="shared" si="98"/>
        <v>Nvt</v>
      </c>
      <c r="DK104" s="43" t="str">
        <f t="shared" ref="DK104:DT109" si="99">IF((VLOOKUP($D104,$O$24:$EI$33,DK$10,FALSE))="Ja","Ja",IF((VLOOKUP($E104,$O$17:$EI$23,DK$10,FALSE))="Ja","Ja",IF((VLOOKUP($D104,$O$24:$EI$33,DK$10,FALSE))="Optie","Optie",IF((VLOOKUP($E104,$O$17:$EI$23,DK$10,FALSE))="Optie","Optie",IF((VLOOKUP($D104,$O$24:$EI$33,DK$10,FALSE))="Nee","Nee",IF((VLOOKUP($E104,$O$17:$EI$23,DK$10,FALSE))= "Nee","Nee",IF((VLOOKUP($D104,$O$24:$EI$33,DK$10,FALSE))="Nvt","Nvt",IF((VLOOKUP($E104,$O$17:$EI$23,DK$10,FALSE))="Nvt","Nvt","Fout"))))))))</f>
        <v>Ja</v>
      </c>
      <c r="DL104" s="43" t="str">
        <f t="shared" si="99"/>
        <v>Ja</v>
      </c>
      <c r="DM104" s="43" t="str">
        <f t="shared" si="99"/>
        <v>Ja</v>
      </c>
      <c r="DN104" s="43" t="str">
        <f t="shared" si="99"/>
        <v>Ja</v>
      </c>
      <c r="DO104" s="43" t="str">
        <f t="shared" si="99"/>
        <v>Ja</v>
      </c>
      <c r="DP104" s="43" t="str">
        <f t="shared" si="99"/>
        <v>Optie</v>
      </c>
      <c r="DQ104" s="43" t="str">
        <f t="shared" si="99"/>
        <v>Optie</v>
      </c>
      <c r="DR104" s="43" t="str">
        <f t="shared" si="99"/>
        <v>Optie</v>
      </c>
      <c r="DS104" s="43" t="str">
        <f t="shared" si="99"/>
        <v>Optie</v>
      </c>
      <c r="DT104" s="43" t="str">
        <f t="shared" si="99"/>
        <v>Nee</v>
      </c>
      <c r="DU104" s="43" t="str">
        <f t="shared" ref="DU104:EI109" si="100">IF((VLOOKUP($D104,$O$24:$EI$33,DU$10,FALSE))="Ja","Ja",IF((VLOOKUP($E104,$O$17:$EI$23,DU$10,FALSE))="Ja","Ja",IF((VLOOKUP($D104,$O$24:$EI$33,DU$10,FALSE))="Optie","Optie",IF((VLOOKUP($E104,$O$17:$EI$23,DU$10,FALSE))="Optie","Optie",IF((VLOOKUP($D104,$O$24:$EI$33,DU$10,FALSE))="Nee","Nee",IF((VLOOKUP($E104,$O$17:$EI$23,DU$10,FALSE))= "Nee","Nee",IF((VLOOKUP($D104,$O$24:$EI$33,DU$10,FALSE))="Nvt","Nvt",IF((VLOOKUP($E104,$O$17:$EI$23,DU$10,FALSE))="Nvt","Nvt","Fout"))))))))</f>
        <v>Optie</v>
      </c>
      <c r="DV104" s="43" t="str">
        <f t="shared" si="100"/>
        <v>Ja</v>
      </c>
      <c r="DW104" s="43" t="str">
        <f t="shared" si="100"/>
        <v>Ja</v>
      </c>
      <c r="DX104" s="43" t="str">
        <f t="shared" si="100"/>
        <v>Ja</v>
      </c>
      <c r="DY104" s="43" t="str">
        <f t="shared" si="100"/>
        <v>Ja</v>
      </c>
      <c r="DZ104" s="43" t="str">
        <f t="shared" si="100"/>
        <v>Optie</v>
      </c>
      <c r="EA104" s="43" t="str">
        <f t="shared" si="100"/>
        <v>Ja</v>
      </c>
      <c r="EB104" s="43" t="str">
        <f t="shared" si="100"/>
        <v>Ja</v>
      </c>
      <c r="EC104" s="43" t="str">
        <f t="shared" si="100"/>
        <v>Ja</v>
      </c>
      <c r="ED104" s="43" t="str">
        <f t="shared" si="100"/>
        <v>Ja</v>
      </c>
      <c r="EE104" s="43" t="str">
        <f t="shared" si="100"/>
        <v>Ja</v>
      </c>
      <c r="EF104" s="43" t="str">
        <f t="shared" si="100"/>
        <v>Ja</v>
      </c>
      <c r="EG104" s="43" t="str">
        <f t="shared" si="100"/>
        <v>Ja</v>
      </c>
      <c r="EH104" s="43" t="str">
        <f t="shared" si="100"/>
        <v>Ja</v>
      </c>
      <c r="EI104" s="43" t="str">
        <f t="shared" si="100"/>
        <v>Nee</v>
      </c>
    </row>
    <row r="105" spans="1:139" x14ac:dyDescent="0.3">
      <c r="A105" s="43"/>
      <c r="B105" s="47" t="s">
        <v>741</v>
      </c>
      <c r="C105" s="47" t="s">
        <v>502</v>
      </c>
      <c r="D105" s="43" t="s">
        <v>337</v>
      </c>
      <c r="E105" s="45" t="s">
        <v>337</v>
      </c>
      <c r="F105" s="43" t="s">
        <v>337</v>
      </c>
      <c r="G105" s="43" t="s">
        <v>495</v>
      </c>
      <c r="H105" s="43" t="s">
        <v>497</v>
      </c>
      <c r="I105" s="119" t="s">
        <v>498</v>
      </c>
      <c r="J105" s="119" t="s">
        <v>834</v>
      </c>
      <c r="K105" s="119" t="s">
        <v>846</v>
      </c>
      <c r="L105" s="50">
        <v>27</v>
      </c>
      <c r="M105" s="119"/>
      <c r="N105" s="119"/>
      <c r="O105" s="119"/>
      <c r="P105" s="129" t="s">
        <v>507</v>
      </c>
      <c r="Q105" s="43" t="str">
        <f t="shared" si="89"/>
        <v>Ja</v>
      </c>
      <c r="R105" s="43" t="str">
        <f t="shared" si="89"/>
        <v>Ja</v>
      </c>
      <c r="S105" s="43" t="str">
        <f t="shared" si="89"/>
        <v>Optie</v>
      </c>
      <c r="T105" s="43" t="str">
        <f t="shared" si="89"/>
        <v>Ja</v>
      </c>
      <c r="U105" s="43" t="str">
        <f t="shared" si="89"/>
        <v>Ja</v>
      </c>
      <c r="V105" s="43" t="str">
        <f t="shared" si="89"/>
        <v>Ja</v>
      </c>
      <c r="W105" s="43" t="str">
        <f t="shared" si="89"/>
        <v>Nee</v>
      </c>
      <c r="X105" s="43" t="str">
        <f t="shared" si="89"/>
        <v>Ja</v>
      </c>
      <c r="Y105" s="43" t="str">
        <f t="shared" si="89"/>
        <v>Nee</v>
      </c>
      <c r="Z105" s="43" t="str">
        <f t="shared" si="89"/>
        <v>Nee</v>
      </c>
      <c r="AA105" s="43" t="str">
        <f t="shared" si="90"/>
        <v>Optie</v>
      </c>
      <c r="AB105" s="43" t="str">
        <f t="shared" si="90"/>
        <v>Nee</v>
      </c>
      <c r="AC105" s="43" t="str">
        <f t="shared" si="90"/>
        <v>Nvt</v>
      </c>
      <c r="AD105" s="43" t="str">
        <f t="shared" si="90"/>
        <v>Nvt</v>
      </c>
      <c r="AE105" s="43" t="str">
        <f t="shared" si="90"/>
        <v>Nvt</v>
      </c>
      <c r="AF105" s="43" t="str">
        <f t="shared" si="90"/>
        <v>Nvt</v>
      </c>
      <c r="AG105" s="43" t="str">
        <f t="shared" si="90"/>
        <v>Nvt</v>
      </c>
      <c r="AH105" s="43" t="str">
        <f t="shared" si="90"/>
        <v>Ja</v>
      </c>
      <c r="AI105" s="43" t="str">
        <f t="shared" si="90"/>
        <v>Ja</v>
      </c>
      <c r="AJ105" s="43" t="str">
        <f t="shared" si="90"/>
        <v>Nee</v>
      </c>
      <c r="AK105" s="43" t="str">
        <f t="shared" si="91"/>
        <v>Ja</v>
      </c>
      <c r="AL105" s="43" t="str">
        <f t="shared" si="91"/>
        <v>Ja</v>
      </c>
      <c r="AM105" s="43" t="str">
        <f t="shared" si="91"/>
        <v>Optie</v>
      </c>
      <c r="AN105" s="43" t="str">
        <f t="shared" si="91"/>
        <v>Ja</v>
      </c>
      <c r="AO105" s="43" t="str">
        <f t="shared" si="91"/>
        <v>Ja</v>
      </c>
      <c r="AP105" s="43" t="str">
        <f t="shared" si="91"/>
        <v>Nvt</v>
      </c>
      <c r="AQ105" s="43" t="str">
        <f t="shared" si="91"/>
        <v>Nvt</v>
      </c>
      <c r="AR105" s="129" t="s">
        <v>878</v>
      </c>
      <c r="AS105" s="43" t="str">
        <f t="shared" si="92"/>
        <v>Ja</v>
      </c>
      <c r="AT105" s="43" t="str">
        <f t="shared" si="92"/>
        <v>Ja</v>
      </c>
      <c r="AU105" s="43" t="str">
        <f t="shared" si="92"/>
        <v>Optie</v>
      </c>
      <c r="AV105" s="43" t="str">
        <f t="shared" si="92"/>
        <v>Ja</v>
      </c>
      <c r="AW105" s="43" t="str">
        <f t="shared" si="92"/>
        <v>Ja</v>
      </c>
      <c r="AX105" s="43" t="str">
        <f t="shared" si="92"/>
        <v>Ja</v>
      </c>
      <c r="AY105" s="43" t="str">
        <f t="shared" si="92"/>
        <v>Nee</v>
      </c>
      <c r="AZ105" s="43" t="str">
        <f t="shared" si="92"/>
        <v>Ja</v>
      </c>
      <c r="BA105" s="43" t="str">
        <f t="shared" si="92"/>
        <v>Nee</v>
      </c>
      <c r="BB105" s="43" t="str">
        <f t="shared" si="92"/>
        <v>Nee</v>
      </c>
      <c r="BC105" s="43" t="str">
        <f t="shared" si="93"/>
        <v>Ja</v>
      </c>
      <c r="BD105" s="43" t="str">
        <f t="shared" si="93"/>
        <v>Ja</v>
      </c>
      <c r="BE105" s="43" t="str">
        <f t="shared" si="93"/>
        <v>Ja</v>
      </c>
      <c r="BF105" s="43" t="str">
        <f t="shared" si="93"/>
        <v>Ja</v>
      </c>
      <c r="BG105" s="43" t="str">
        <f t="shared" si="93"/>
        <v>Ja</v>
      </c>
      <c r="BH105" s="43" t="str">
        <f t="shared" si="93"/>
        <v>Nee</v>
      </c>
      <c r="BI105" s="43" t="str">
        <f t="shared" si="93"/>
        <v>Ja</v>
      </c>
      <c r="BJ105" s="43" t="str">
        <f t="shared" si="93"/>
        <v>Optie</v>
      </c>
      <c r="BK105" s="43" t="str">
        <f t="shared" si="93"/>
        <v>Ja</v>
      </c>
      <c r="BL105" s="43" t="str">
        <f t="shared" si="93"/>
        <v>Ja</v>
      </c>
      <c r="BM105" s="43" t="str">
        <f t="shared" si="94"/>
        <v>Nee</v>
      </c>
      <c r="BN105" s="43" t="str">
        <f t="shared" si="94"/>
        <v>Ja</v>
      </c>
      <c r="BO105" s="43" t="str">
        <f t="shared" si="94"/>
        <v>Nee</v>
      </c>
      <c r="BP105" s="43" t="str">
        <f t="shared" si="94"/>
        <v>Nvt</v>
      </c>
      <c r="BQ105" s="43" t="str">
        <f t="shared" si="94"/>
        <v>Nvt</v>
      </c>
      <c r="BR105" s="43" t="str">
        <f t="shared" si="94"/>
        <v>Nvt</v>
      </c>
      <c r="BS105" s="43" t="str">
        <f t="shared" si="94"/>
        <v>Nvt</v>
      </c>
      <c r="BT105" s="43" t="str">
        <f t="shared" si="94"/>
        <v>Nvt</v>
      </c>
      <c r="BU105" s="43" t="str">
        <f t="shared" si="94"/>
        <v>Nvt</v>
      </c>
      <c r="BV105" s="43" t="str">
        <f t="shared" si="94"/>
        <v>Nvt</v>
      </c>
      <c r="BW105" s="43" t="str">
        <f t="shared" si="95"/>
        <v>Nvt</v>
      </c>
      <c r="BX105" s="43" t="str">
        <f t="shared" si="95"/>
        <v>Nvt</v>
      </c>
      <c r="BY105" s="43" t="str">
        <f t="shared" si="95"/>
        <v>Nvt</v>
      </c>
      <c r="BZ105" s="43" t="str">
        <f t="shared" si="95"/>
        <v>Nvt</v>
      </c>
      <c r="CA105" s="43" t="str">
        <f t="shared" si="95"/>
        <v>Nvt</v>
      </c>
      <c r="CB105" s="43" t="str">
        <f t="shared" si="95"/>
        <v>Nvt</v>
      </c>
      <c r="CC105" s="43" t="str">
        <f t="shared" si="95"/>
        <v>Nvt</v>
      </c>
      <c r="CD105" s="43" t="str">
        <f t="shared" si="95"/>
        <v>Nvt</v>
      </c>
      <c r="CE105" s="43" t="str">
        <f t="shared" si="95"/>
        <v>Nvt</v>
      </c>
      <c r="CF105" s="43" t="str">
        <f t="shared" si="95"/>
        <v>Nvt</v>
      </c>
      <c r="CG105" s="43" t="str">
        <f t="shared" si="96"/>
        <v>Ja</v>
      </c>
      <c r="CH105" s="43" t="str">
        <f t="shared" si="96"/>
        <v>Ja</v>
      </c>
      <c r="CI105" s="43" t="str">
        <f t="shared" si="96"/>
        <v>Ja</v>
      </c>
      <c r="CJ105" s="43" t="str">
        <f t="shared" si="96"/>
        <v>Nee</v>
      </c>
      <c r="CK105" s="43" t="str">
        <f t="shared" si="96"/>
        <v>Nvt</v>
      </c>
      <c r="CL105" s="43" t="str">
        <f t="shared" si="96"/>
        <v>Nvt</v>
      </c>
      <c r="CM105" s="43" t="str">
        <f t="shared" si="96"/>
        <v>Nvt</v>
      </c>
      <c r="CN105" s="43" t="str">
        <f t="shared" si="96"/>
        <v>Nvt</v>
      </c>
      <c r="CO105" s="43" t="str">
        <f t="shared" si="96"/>
        <v>Nvt</v>
      </c>
      <c r="CP105" s="43" t="str">
        <f t="shared" si="96"/>
        <v>Nee</v>
      </c>
      <c r="CQ105" s="43" t="str">
        <f t="shared" si="97"/>
        <v>Nvt</v>
      </c>
      <c r="CR105" s="43" t="str">
        <f t="shared" si="97"/>
        <v>Nee</v>
      </c>
      <c r="CS105" s="43" t="str">
        <f t="shared" si="97"/>
        <v>Nvt</v>
      </c>
      <c r="CT105" s="43" t="str">
        <f t="shared" si="97"/>
        <v>Nee</v>
      </c>
      <c r="CU105" s="43" t="str">
        <f t="shared" si="97"/>
        <v>Nee</v>
      </c>
      <c r="CV105" s="43" t="str">
        <f t="shared" si="97"/>
        <v>Nvt</v>
      </c>
      <c r="CW105" s="43" t="str">
        <f t="shared" si="97"/>
        <v>Nvt</v>
      </c>
      <c r="CX105" s="43" t="str">
        <f t="shared" si="97"/>
        <v>Nvt</v>
      </c>
      <c r="CY105" s="43" t="str">
        <f t="shared" si="97"/>
        <v>Nvt</v>
      </c>
      <c r="CZ105" s="43" t="str">
        <f t="shared" si="97"/>
        <v>Nee</v>
      </c>
      <c r="DA105" s="43" t="str">
        <f t="shared" si="98"/>
        <v>Nvt</v>
      </c>
      <c r="DB105" s="43" t="str">
        <f t="shared" si="98"/>
        <v>Nvt</v>
      </c>
      <c r="DC105" s="43" t="str">
        <f t="shared" si="98"/>
        <v>Nvt</v>
      </c>
      <c r="DD105" s="43" t="str">
        <f t="shared" si="98"/>
        <v>Nvt</v>
      </c>
      <c r="DE105" s="43" t="str">
        <f t="shared" si="98"/>
        <v>Nvt</v>
      </c>
      <c r="DF105" s="43" t="str">
        <f t="shared" si="98"/>
        <v>Nvt</v>
      </c>
      <c r="DG105" s="43" t="str">
        <f t="shared" si="98"/>
        <v>Nee</v>
      </c>
      <c r="DH105" s="43" t="str">
        <f t="shared" si="98"/>
        <v>Nvt</v>
      </c>
      <c r="DI105" s="43" t="str">
        <f t="shared" si="98"/>
        <v>Nvt</v>
      </c>
      <c r="DJ105" s="43" t="str">
        <f t="shared" si="98"/>
        <v>Nvt</v>
      </c>
      <c r="DK105" s="43" t="str">
        <f t="shared" si="99"/>
        <v>Ja</v>
      </c>
      <c r="DL105" s="43" t="str">
        <f t="shared" si="99"/>
        <v>Ja</v>
      </c>
      <c r="DM105" s="43" t="str">
        <f t="shared" si="99"/>
        <v>Ja</v>
      </c>
      <c r="DN105" s="43" t="str">
        <f t="shared" si="99"/>
        <v>Ja</v>
      </c>
      <c r="DO105" s="43" t="str">
        <f t="shared" si="99"/>
        <v>Ja</v>
      </c>
      <c r="DP105" s="43" t="str">
        <f t="shared" si="99"/>
        <v>Optie</v>
      </c>
      <c r="DQ105" s="43" t="str">
        <f t="shared" si="99"/>
        <v>Optie</v>
      </c>
      <c r="DR105" s="43" t="str">
        <f t="shared" si="99"/>
        <v>Nee</v>
      </c>
      <c r="DS105" s="43" t="str">
        <f t="shared" si="99"/>
        <v>Optie</v>
      </c>
      <c r="DT105" s="43" t="str">
        <f t="shared" si="99"/>
        <v>Nee</v>
      </c>
      <c r="DU105" s="43" t="str">
        <f t="shared" si="100"/>
        <v>Nee</v>
      </c>
      <c r="DV105" s="43" t="str">
        <f t="shared" si="100"/>
        <v>Nvt</v>
      </c>
      <c r="DW105" s="43" t="str">
        <f t="shared" si="100"/>
        <v>Nvt</v>
      </c>
      <c r="DX105" s="43" t="str">
        <f t="shared" si="100"/>
        <v>Nvt</v>
      </c>
      <c r="DY105" s="43" t="str">
        <f t="shared" si="100"/>
        <v>Nvt</v>
      </c>
      <c r="DZ105" s="43" t="str">
        <f t="shared" si="100"/>
        <v>Nvt</v>
      </c>
      <c r="EA105" s="43" t="str">
        <f t="shared" si="100"/>
        <v>Nvt</v>
      </c>
      <c r="EB105" s="43" t="str">
        <f t="shared" si="100"/>
        <v>Ja</v>
      </c>
      <c r="EC105" s="43" t="str">
        <f t="shared" si="100"/>
        <v>Ja</v>
      </c>
      <c r="ED105" s="43" t="str">
        <f t="shared" si="100"/>
        <v>Ja</v>
      </c>
      <c r="EE105" s="43" t="str">
        <f t="shared" si="100"/>
        <v>Ja</v>
      </c>
      <c r="EF105" s="43" t="str">
        <f t="shared" si="100"/>
        <v>Ja</v>
      </c>
      <c r="EG105" s="43" t="str">
        <f t="shared" si="100"/>
        <v>Ja</v>
      </c>
      <c r="EH105" s="43" t="str">
        <f t="shared" si="100"/>
        <v>Ja</v>
      </c>
      <c r="EI105" s="43" t="str">
        <f t="shared" si="100"/>
        <v>Nee</v>
      </c>
    </row>
    <row r="106" spans="1:139" x14ac:dyDescent="0.3">
      <c r="A106" s="43"/>
      <c r="B106" s="47" t="s">
        <v>742</v>
      </c>
      <c r="C106" s="47" t="s">
        <v>329</v>
      </c>
      <c r="D106" s="43" t="s">
        <v>337</v>
      </c>
      <c r="E106" s="45" t="s">
        <v>329</v>
      </c>
      <c r="F106" s="43" t="s">
        <v>433</v>
      </c>
      <c r="G106" s="43" t="s">
        <v>495</v>
      </c>
      <c r="H106" s="43" t="s">
        <v>497</v>
      </c>
      <c r="I106" s="119" t="s">
        <v>337</v>
      </c>
      <c r="J106" s="119" t="s">
        <v>829</v>
      </c>
      <c r="K106" s="119" t="s">
        <v>844</v>
      </c>
      <c r="L106" s="50">
        <v>7</v>
      </c>
      <c r="M106" s="119"/>
      <c r="N106" s="119"/>
      <c r="O106" s="119"/>
      <c r="P106" s="129" t="s">
        <v>507</v>
      </c>
      <c r="Q106" s="43" t="str">
        <f t="shared" si="89"/>
        <v>Ja</v>
      </c>
      <c r="R106" s="43" t="str">
        <f t="shared" si="89"/>
        <v>Ja</v>
      </c>
      <c r="S106" s="43" t="str">
        <f t="shared" si="89"/>
        <v>Optie</v>
      </c>
      <c r="T106" s="43" t="str">
        <f t="shared" si="89"/>
        <v>Ja</v>
      </c>
      <c r="U106" s="43" t="str">
        <f t="shared" si="89"/>
        <v>Ja</v>
      </c>
      <c r="V106" s="43" t="str">
        <f t="shared" si="89"/>
        <v>Ja</v>
      </c>
      <c r="W106" s="43" t="str">
        <f t="shared" si="89"/>
        <v>Nee</v>
      </c>
      <c r="X106" s="43" t="str">
        <f t="shared" si="89"/>
        <v>Ja</v>
      </c>
      <c r="Y106" s="43" t="str">
        <f t="shared" si="89"/>
        <v>Nee</v>
      </c>
      <c r="Z106" s="43" t="str">
        <f t="shared" si="89"/>
        <v>Nee</v>
      </c>
      <c r="AA106" s="43" t="str">
        <f t="shared" si="90"/>
        <v>Optie</v>
      </c>
      <c r="AB106" s="43" t="str">
        <f t="shared" si="90"/>
        <v>Nee</v>
      </c>
      <c r="AC106" s="43" t="str">
        <f t="shared" si="90"/>
        <v>Nvt</v>
      </c>
      <c r="AD106" s="43" t="str">
        <f t="shared" si="90"/>
        <v>Nvt</v>
      </c>
      <c r="AE106" s="43" t="str">
        <f t="shared" si="90"/>
        <v>Nvt</v>
      </c>
      <c r="AF106" s="43" t="str">
        <f t="shared" si="90"/>
        <v>Nvt</v>
      </c>
      <c r="AG106" s="43" t="str">
        <f t="shared" si="90"/>
        <v>Nvt</v>
      </c>
      <c r="AH106" s="43" t="str">
        <f t="shared" si="90"/>
        <v>Ja</v>
      </c>
      <c r="AI106" s="43" t="str">
        <f t="shared" si="90"/>
        <v>Ja</v>
      </c>
      <c r="AJ106" s="43" t="str">
        <f t="shared" si="90"/>
        <v>Nee</v>
      </c>
      <c r="AK106" s="43" t="str">
        <f t="shared" si="91"/>
        <v>Ja</v>
      </c>
      <c r="AL106" s="43" t="str">
        <f t="shared" si="91"/>
        <v>Ja</v>
      </c>
      <c r="AM106" s="43" t="str">
        <f t="shared" si="91"/>
        <v>Optie</v>
      </c>
      <c r="AN106" s="43" t="str">
        <f t="shared" si="91"/>
        <v>Ja</v>
      </c>
      <c r="AO106" s="43" t="str">
        <f t="shared" si="91"/>
        <v>Ja</v>
      </c>
      <c r="AP106" s="43" t="str">
        <f t="shared" si="91"/>
        <v>Nvt</v>
      </c>
      <c r="AQ106" s="43" t="str">
        <f t="shared" si="91"/>
        <v>Nvt</v>
      </c>
      <c r="AR106" s="129" t="s">
        <v>878</v>
      </c>
      <c r="AS106" s="43" t="str">
        <f t="shared" si="92"/>
        <v>Ja</v>
      </c>
      <c r="AT106" s="43" t="str">
        <f t="shared" si="92"/>
        <v>Ja</v>
      </c>
      <c r="AU106" s="43" t="str">
        <f t="shared" si="92"/>
        <v>Optie</v>
      </c>
      <c r="AV106" s="43" t="str">
        <f t="shared" si="92"/>
        <v>Ja</v>
      </c>
      <c r="AW106" s="43" t="str">
        <f t="shared" si="92"/>
        <v>Ja</v>
      </c>
      <c r="AX106" s="43" t="str">
        <f t="shared" si="92"/>
        <v>Ja</v>
      </c>
      <c r="AY106" s="43" t="str">
        <f t="shared" si="92"/>
        <v>Nee</v>
      </c>
      <c r="AZ106" s="43" t="str">
        <f t="shared" si="92"/>
        <v>Ja</v>
      </c>
      <c r="BA106" s="43" t="str">
        <f t="shared" si="92"/>
        <v>Nee</v>
      </c>
      <c r="BB106" s="43" t="str">
        <f t="shared" si="92"/>
        <v>Nee</v>
      </c>
      <c r="BC106" s="43" t="str">
        <f t="shared" si="93"/>
        <v>Ja</v>
      </c>
      <c r="BD106" s="43" t="str">
        <f t="shared" si="93"/>
        <v>Ja</v>
      </c>
      <c r="BE106" s="43" t="str">
        <f t="shared" si="93"/>
        <v>Ja</v>
      </c>
      <c r="BF106" s="43" t="str">
        <f t="shared" si="93"/>
        <v>Ja</v>
      </c>
      <c r="BG106" s="43" t="str">
        <f t="shared" si="93"/>
        <v>Ja</v>
      </c>
      <c r="BH106" s="43" t="str">
        <f t="shared" si="93"/>
        <v>Nee</v>
      </c>
      <c r="BI106" s="43" t="str">
        <f t="shared" si="93"/>
        <v>Ja</v>
      </c>
      <c r="BJ106" s="43" t="str">
        <f t="shared" si="93"/>
        <v>Optie</v>
      </c>
      <c r="BK106" s="43" t="str">
        <f t="shared" si="93"/>
        <v>Ja</v>
      </c>
      <c r="BL106" s="43" t="str">
        <f t="shared" si="93"/>
        <v>Ja</v>
      </c>
      <c r="BM106" s="43" t="str">
        <f t="shared" si="94"/>
        <v>Nee</v>
      </c>
      <c r="BN106" s="43" t="str">
        <f t="shared" si="94"/>
        <v>Ja</v>
      </c>
      <c r="BO106" s="43" t="str">
        <f t="shared" si="94"/>
        <v>Nee</v>
      </c>
      <c r="BP106" s="43" t="str">
        <f t="shared" si="94"/>
        <v>Nvt</v>
      </c>
      <c r="BQ106" s="43" t="str">
        <f t="shared" si="94"/>
        <v>Nvt</v>
      </c>
      <c r="BR106" s="43" t="str">
        <f t="shared" si="94"/>
        <v>Nvt</v>
      </c>
      <c r="BS106" s="43" t="str">
        <f t="shared" si="94"/>
        <v>Nvt</v>
      </c>
      <c r="BT106" s="43" t="str">
        <f t="shared" si="94"/>
        <v>Nvt</v>
      </c>
      <c r="BU106" s="43" t="str">
        <f t="shared" si="94"/>
        <v>Nvt</v>
      </c>
      <c r="BV106" s="43" t="str">
        <f t="shared" si="94"/>
        <v>Nvt</v>
      </c>
      <c r="BW106" s="43" t="str">
        <f t="shared" si="95"/>
        <v>Nvt</v>
      </c>
      <c r="BX106" s="43" t="str">
        <f t="shared" si="95"/>
        <v>Nvt</v>
      </c>
      <c r="BY106" s="43" t="str">
        <f t="shared" si="95"/>
        <v>Nvt</v>
      </c>
      <c r="BZ106" s="43" t="str">
        <f t="shared" si="95"/>
        <v>Nvt</v>
      </c>
      <c r="CA106" s="43" t="str">
        <f t="shared" si="95"/>
        <v>Nvt</v>
      </c>
      <c r="CB106" s="43" t="str">
        <f t="shared" si="95"/>
        <v>Nvt</v>
      </c>
      <c r="CC106" s="43" t="str">
        <f t="shared" si="95"/>
        <v>Nvt</v>
      </c>
      <c r="CD106" s="43" t="str">
        <f t="shared" si="95"/>
        <v>Nvt</v>
      </c>
      <c r="CE106" s="43" t="str">
        <f t="shared" si="95"/>
        <v>Nvt</v>
      </c>
      <c r="CF106" s="43" t="str">
        <f t="shared" si="95"/>
        <v>Nvt</v>
      </c>
      <c r="CG106" s="43" t="str">
        <f t="shared" si="96"/>
        <v>Ja</v>
      </c>
      <c r="CH106" s="43" t="str">
        <f t="shared" si="96"/>
        <v>Ja</v>
      </c>
      <c r="CI106" s="43" t="str">
        <f t="shared" si="96"/>
        <v>Ja</v>
      </c>
      <c r="CJ106" s="43" t="str">
        <f t="shared" si="96"/>
        <v>Nee</v>
      </c>
      <c r="CK106" s="43" t="str">
        <f t="shared" si="96"/>
        <v>Nvt</v>
      </c>
      <c r="CL106" s="43" t="str">
        <f t="shared" si="96"/>
        <v>Nvt</v>
      </c>
      <c r="CM106" s="43" t="str">
        <f t="shared" si="96"/>
        <v>Nvt</v>
      </c>
      <c r="CN106" s="43" t="str">
        <f t="shared" si="96"/>
        <v>Nvt</v>
      </c>
      <c r="CO106" s="43" t="str">
        <f t="shared" si="96"/>
        <v>Nvt</v>
      </c>
      <c r="CP106" s="43" t="str">
        <f t="shared" si="96"/>
        <v>Nee</v>
      </c>
      <c r="CQ106" s="43" t="str">
        <f t="shared" si="97"/>
        <v>Nvt</v>
      </c>
      <c r="CR106" s="43" t="str">
        <f t="shared" si="97"/>
        <v>Nee</v>
      </c>
      <c r="CS106" s="43" t="str">
        <f t="shared" si="97"/>
        <v>Nvt</v>
      </c>
      <c r="CT106" s="43" t="str">
        <f t="shared" si="97"/>
        <v>Nee</v>
      </c>
      <c r="CU106" s="43" t="str">
        <f t="shared" si="97"/>
        <v>Nee</v>
      </c>
      <c r="CV106" s="43" t="str">
        <f t="shared" si="97"/>
        <v>Nvt</v>
      </c>
      <c r="CW106" s="43" t="str">
        <f t="shared" si="97"/>
        <v>Nvt</v>
      </c>
      <c r="CX106" s="43" t="str">
        <f t="shared" si="97"/>
        <v>Nvt</v>
      </c>
      <c r="CY106" s="43" t="str">
        <f t="shared" si="97"/>
        <v>Nvt</v>
      </c>
      <c r="CZ106" s="43" t="str">
        <f t="shared" si="97"/>
        <v>Nee</v>
      </c>
      <c r="DA106" s="43" t="str">
        <f t="shared" si="98"/>
        <v>Nvt</v>
      </c>
      <c r="DB106" s="43" t="str">
        <f t="shared" si="98"/>
        <v>Nvt</v>
      </c>
      <c r="DC106" s="43" t="str">
        <f t="shared" si="98"/>
        <v>Nvt</v>
      </c>
      <c r="DD106" s="43" t="str">
        <f t="shared" si="98"/>
        <v>Nvt</v>
      </c>
      <c r="DE106" s="43" t="str">
        <f t="shared" si="98"/>
        <v>Nvt</v>
      </c>
      <c r="DF106" s="43" t="str">
        <f t="shared" si="98"/>
        <v>Nvt</v>
      </c>
      <c r="DG106" s="43" t="str">
        <f t="shared" si="98"/>
        <v>Nee</v>
      </c>
      <c r="DH106" s="43" t="str">
        <f t="shared" si="98"/>
        <v>Nvt</v>
      </c>
      <c r="DI106" s="43" t="str">
        <f t="shared" si="98"/>
        <v>Nvt</v>
      </c>
      <c r="DJ106" s="43" t="str">
        <f t="shared" si="98"/>
        <v>Nvt</v>
      </c>
      <c r="DK106" s="43" t="str">
        <f t="shared" si="99"/>
        <v>Ja</v>
      </c>
      <c r="DL106" s="43" t="str">
        <f t="shared" si="99"/>
        <v>Ja</v>
      </c>
      <c r="DM106" s="43" t="str">
        <f t="shared" si="99"/>
        <v>Ja</v>
      </c>
      <c r="DN106" s="43" t="str">
        <f t="shared" si="99"/>
        <v>Ja</v>
      </c>
      <c r="DO106" s="43" t="str">
        <f t="shared" si="99"/>
        <v>Ja</v>
      </c>
      <c r="DP106" s="43" t="str">
        <f t="shared" si="99"/>
        <v>Optie</v>
      </c>
      <c r="DQ106" s="43" t="str">
        <f t="shared" si="99"/>
        <v>Optie</v>
      </c>
      <c r="DR106" s="43" t="str">
        <f t="shared" si="99"/>
        <v>Optie</v>
      </c>
      <c r="DS106" s="43" t="str">
        <f t="shared" si="99"/>
        <v>Optie</v>
      </c>
      <c r="DT106" s="43" t="str">
        <f t="shared" si="99"/>
        <v>Nee</v>
      </c>
      <c r="DU106" s="43" t="str">
        <f t="shared" si="100"/>
        <v>Optie</v>
      </c>
      <c r="DV106" s="43" t="str">
        <f t="shared" si="100"/>
        <v>Ja</v>
      </c>
      <c r="DW106" s="43" t="str">
        <f t="shared" si="100"/>
        <v>Ja</v>
      </c>
      <c r="DX106" s="43" t="str">
        <f t="shared" si="100"/>
        <v>Ja</v>
      </c>
      <c r="DY106" s="43" t="str">
        <f t="shared" si="100"/>
        <v>Ja</v>
      </c>
      <c r="DZ106" s="43" t="str">
        <f t="shared" si="100"/>
        <v>Optie</v>
      </c>
      <c r="EA106" s="43" t="str">
        <f t="shared" si="100"/>
        <v>Ja</v>
      </c>
      <c r="EB106" s="43" t="str">
        <f t="shared" si="100"/>
        <v>Ja</v>
      </c>
      <c r="EC106" s="43" t="str">
        <f t="shared" si="100"/>
        <v>Ja</v>
      </c>
      <c r="ED106" s="43" t="str">
        <f t="shared" si="100"/>
        <v>Ja</v>
      </c>
      <c r="EE106" s="43" t="str">
        <f t="shared" si="100"/>
        <v>Ja</v>
      </c>
      <c r="EF106" s="43" t="str">
        <f t="shared" si="100"/>
        <v>Ja</v>
      </c>
      <c r="EG106" s="43" t="str">
        <f t="shared" si="100"/>
        <v>Ja</v>
      </c>
      <c r="EH106" s="43" t="str">
        <f t="shared" si="100"/>
        <v>Ja</v>
      </c>
      <c r="EI106" s="43" t="str">
        <f t="shared" si="100"/>
        <v>Nee</v>
      </c>
    </row>
    <row r="107" spans="1:139" x14ac:dyDescent="0.3">
      <c r="A107" s="43"/>
      <c r="B107" s="47" t="s">
        <v>743</v>
      </c>
      <c r="C107" s="47" t="s">
        <v>329</v>
      </c>
      <c r="D107" s="43" t="s">
        <v>337</v>
      </c>
      <c r="E107" s="45" t="s">
        <v>329</v>
      </c>
      <c r="F107" s="43" t="s">
        <v>337</v>
      </c>
      <c r="G107" s="43" t="s">
        <v>495</v>
      </c>
      <c r="H107" s="43" t="s">
        <v>497</v>
      </c>
      <c r="I107" s="119" t="s">
        <v>337</v>
      </c>
      <c r="J107" s="119" t="s">
        <v>830</v>
      </c>
      <c r="K107" s="119" t="s">
        <v>844</v>
      </c>
      <c r="L107" s="50">
        <v>11</v>
      </c>
      <c r="M107" s="119"/>
      <c r="N107" s="119"/>
      <c r="O107" s="119"/>
      <c r="P107" s="129" t="s">
        <v>507</v>
      </c>
      <c r="Q107" s="43" t="str">
        <f t="shared" si="89"/>
        <v>Ja</v>
      </c>
      <c r="R107" s="43" t="str">
        <f t="shared" si="89"/>
        <v>Ja</v>
      </c>
      <c r="S107" s="43" t="str">
        <f t="shared" si="89"/>
        <v>Optie</v>
      </c>
      <c r="T107" s="43" t="str">
        <f t="shared" si="89"/>
        <v>Ja</v>
      </c>
      <c r="U107" s="43" t="str">
        <f t="shared" si="89"/>
        <v>Ja</v>
      </c>
      <c r="V107" s="43" t="str">
        <f t="shared" si="89"/>
        <v>Ja</v>
      </c>
      <c r="W107" s="43" t="str">
        <f t="shared" si="89"/>
        <v>Nee</v>
      </c>
      <c r="X107" s="43" t="str">
        <f t="shared" si="89"/>
        <v>Ja</v>
      </c>
      <c r="Y107" s="43" t="str">
        <f t="shared" si="89"/>
        <v>Nee</v>
      </c>
      <c r="Z107" s="43" t="str">
        <f t="shared" si="89"/>
        <v>Nee</v>
      </c>
      <c r="AA107" s="43" t="str">
        <f t="shared" si="90"/>
        <v>Optie</v>
      </c>
      <c r="AB107" s="43" t="str">
        <f t="shared" si="90"/>
        <v>Nee</v>
      </c>
      <c r="AC107" s="43" t="str">
        <f t="shared" si="90"/>
        <v>Nvt</v>
      </c>
      <c r="AD107" s="43" t="str">
        <f t="shared" si="90"/>
        <v>Nvt</v>
      </c>
      <c r="AE107" s="43" t="str">
        <f t="shared" si="90"/>
        <v>Nvt</v>
      </c>
      <c r="AF107" s="43" t="str">
        <f t="shared" si="90"/>
        <v>Nvt</v>
      </c>
      <c r="AG107" s="43" t="str">
        <f t="shared" si="90"/>
        <v>Nvt</v>
      </c>
      <c r="AH107" s="43" t="str">
        <f t="shared" si="90"/>
        <v>Ja</v>
      </c>
      <c r="AI107" s="43" t="str">
        <f t="shared" si="90"/>
        <v>Ja</v>
      </c>
      <c r="AJ107" s="43" t="str">
        <f t="shared" si="90"/>
        <v>Nee</v>
      </c>
      <c r="AK107" s="43" t="str">
        <f t="shared" si="91"/>
        <v>Ja</v>
      </c>
      <c r="AL107" s="43" t="str">
        <f t="shared" si="91"/>
        <v>Ja</v>
      </c>
      <c r="AM107" s="43" t="str">
        <f t="shared" si="91"/>
        <v>Optie</v>
      </c>
      <c r="AN107" s="43" t="str">
        <f t="shared" si="91"/>
        <v>Ja</v>
      </c>
      <c r="AO107" s="43" t="str">
        <f t="shared" si="91"/>
        <v>Ja</v>
      </c>
      <c r="AP107" s="43" t="str">
        <f t="shared" si="91"/>
        <v>Nvt</v>
      </c>
      <c r="AQ107" s="43" t="str">
        <f t="shared" si="91"/>
        <v>Nvt</v>
      </c>
      <c r="AR107" s="129" t="s">
        <v>878</v>
      </c>
      <c r="AS107" s="43" t="str">
        <f t="shared" si="92"/>
        <v>Ja</v>
      </c>
      <c r="AT107" s="43" t="str">
        <f t="shared" si="92"/>
        <v>Ja</v>
      </c>
      <c r="AU107" s="43" t="str">
        <f t="shared" si="92"/>
        <v>Optie</v>
      </c>
      <c r="AV107" s="43" t="str">
        <f t="shared" si="92"/>
        <v>Ja</v>
      </c>
      <c r="AW107" s="43" t="str">
        <f t="shared" si="92"/>
        <v>Ja</v>
      </c>
      <c r="AX107" s="43" t="str">
        <f t="shared" si="92"/>
        <v>Ja</v>
      </c>
      <c r="AY107" s="43" t="str">
        <f t="shared" si="92"/>
        <v>Nee</v>
      </c>
      <c r="AZ107" s="43" t="str">
        <f t="shared" si="92"/>
        <v>Ja</v>
      </c>
      <c r="BA107" s="43" t="str">
        <f t="shared" si="92"/>
        <v>Nee</v>
      </c>
      <c r="BB107" s="43" t="str">
        <f t="shared" si="92"/>
        <v>Nee</v>
      </c>
      <c r="BC107" s="43" t="str">
        <f t="shared" si="93"/>
        <v>Ja</v>
      </c>
      <c r="BD107" s="43" t="str">
        <f t="shared" si="93"/>
        <v>Ja</v>
      </c>
      <c r="BE107" s="43" t="str">
        <f t="shared" si="93"/>
        <v>Ja</v>
      </c>
      <c r="BF107" s="43" t="str">
        <f t="shared" si="93"/>
        <v>Ja</v>
      </c>
      <c r="BG107" s="43" t="str">
        <f t="shared" si="93"/>
        <v>Ja</v>
      </c>
      <c r="BH107" s="43" t="str">
        <f t="shared" si="93"/>
        <v>Nee</v>
      </c>
      <c r="BI107" s="43" t="str">
        <f t="shared" si="93"/>
        <v>Ja</v>
      </c>
      <c r="BJ107" s="43" t="str">
        <f t="shared" si="93"/>
        <v>Optie</v>
      </c>
      <c r="BK107" s="43" t="str">
        <f t="shared" si="93"/>
        <v>Ja</v>
      </c>
      <c r="BL107" s="43" t="str">
        <f t="shared" si="93"/>
        <v>Ja</v>
      </c>
      <c r="BM107" s="43" t="str">
        <f t="shared" si="94"/>
        <v>Nee</v>
      </c>
      <c r="BN107" s="43" t="str">
        <f t="shared" si="94"/>
        <v>Ja</v>
      </c>
      <c r="BO107" s="43" t="str">
        <f t="shared" si="94"/>
        <v>Nee</v>
      </c>
      <c r="BP107" s="43" t="str">
        <f t="shared" si="94"/>
        <v>Nvt</v>
      </c>
      <c r="BQ107" s="43" t="str">
        <f t="shared" si="94"/>
        <v>Nvt</v>
      </c>
      <c r="BR107" s="43" t="str">
        <f t="shared" si="94"/>
        <v>Nvt</v>
      </c>
      <c r="BS107" s="43" t="str">
        <f t="shared" si="94"/>
        <v>Nvt</v>
      </c>
      <c r="BT107" s="43" t="str">
        <f t="shared" si="94"/>
        <v>Nvt</v>
      </c>
      <c r="BU107" s="43" t="str">
        <f t="shared" si="94"/>
        <v>Nvt</v>
      </c>
      <c r="BV107" s="43" t="str">
        <f t="shared" si="94"/>
        <v>Nvt</v>
      </c>
      <c r="BW107" s="43" t="str">
        <f t="shared" si="95"/>
        <v>Nvt</v>
      </c>
      <c r="BX107" s="43" t="str">
        <f t="shared" si="95"/>
        <v>Nvt</v>
      </c>
      <c r="BY107" s="43" t="str">
        <f t="shared" si="95"/>
        <v>Nvt</v>
      </c>
      <c r="BZ107" s="43" t="str">
        <f t="shared" si="95"/>
        <v>Nvt</v>
      </c>
      <c r="CA107" s="43" t="str">
        <f t="shared" si="95"/>
        <v>Nvt</v>
      </c>
      <c r="CB107" s="43" t="str">
        <f t="shared" si="95"/>
        <v>Nvt</v>
      </c>
      <c r="CC107" s="43" t="str">
        <f t="shared" si="95"/>
        <v>Nvt</v>
      </c>
      <c r="CD107" s="43" t="str">
        <f t="shared" si="95"/>
        <v>Nvt</v>
      </c>
      <c r="CE107" s="43" t="str">
        <f t="shared" si="95"/>
        <v>Nvt</v>
      </c>
      <c r="CF107" s="43" t="str">
        <f t="shared" si="95"/>
        <v>Nvt</v>
      </c>
      <c r="CG107" s="43" t="str">
        <f t="shared" si="96"/>
        <v>Ja</v>
      </c>
      <c r="CH107" s="43" t="str">
        <f t="shared" si="96"/>
        <v>Ja</v>
      </c>
      <c r="CI107" s="43" t="str">
        <f t="shared" si="96"/>
        <v>Ja</v>
      </c>
      <c r="CJ107" s="43" t="str">
        <f t="shared" si="96"/>
        <v>Nee</v>
      </c>
      <c r="CK107" s="43" t="str">
        <f t="shared" si="96"/>
        <v>Nvt</v>
      </c>
      <c r="CL107" s="43" t="str">
        <f t="shared" si="96"/>
        <v>Nvt</v>
      </c>
      <c r="CM107" s="43" t="str">
        <f t="shared" si="96"/>
        <v>Nvt</v>
      </c>
      <c r="CN107" s="43" t="str">
        <f t="shared" si="96"/>
        <v>Nvt</v>
      </c>
      <c r="CO107" s="43" t="str">
        <f t="shared" si="96"/>
        <v>Nvt</v>
      </c>
      <c r="CP107" s="43" t="str">
        <f t="shared" si="96"/>
        <v>Nee</v>
      </c>
      <c r="CQ107" s="43" t="str">
        <f t="shared" si="97"/>
        <v>Nvt</v>
      </c>
      <c r="CR107" s="43" t="str">
        <f t="shared" si="97"/>
        <v>Nee</v>
      </c>
      <c r="CS107" s="43" t="str">
        <f t="shared" si="97"/>
        <v>Nvt</v>
      </c>
      <c r="CT107" s="43" t="str">
        <f t="shared" si="97"/>
        <v>Nee</v>
      </c>
      <c r="CU107" s="43" t="str">
        <f t="shared" si="97"/>
        <v>Nee</v>
      </c>
      <c r="CV107" s="43" t="str">
        <f t="shared" si="97"/>
        <v>Nvt</v>
      </c>
      <c r="CW107" s="43" t="str">
        <f t="shared" si="97"/>
        <v>Nvt</v>
      </c>
      <c r="CX107" s="43" t="str">
        <f t="shared" si="97"/>
        <v>Nvt</v>
      </c>
      <c r="CY107" s="43" t="str">
        <f t="shared" si="97"/>
        <v>Nvt</v>
      </c>
      <c r="CZ107" s="43" t="str">
        <f t="shared" si="97"/>
        <v>Nee</v>
      </c>
      <c r="DA107" s="43" t="str">
        <f t="shared" si="98"/>
        <v>Nvt</v>
      </c>
      <c r="DB107" s="43" t="str">
        <f t="shared" si="98"/>
        <v>Nvt</v>
      </c>
      <c r="DC107" s="43" t="str">
        <f t="shared" si="98"/>
        <v>Nvt</v>
      </c>
      <c r="DD107" s="43" t="str">
        <f t="shared" si="98"/>
        <v>Nvt</v>
      </c>
      <c r="DE107" s="43" t="str">
        <f t="shared" si="98"/>
        <v>Nvt</v>
      </c>
      <c r="DF107" s="43" t="str">
        <f t="shared" si="98"/>
        <v>Nvt</v>
      </c>
      <c r="DG107" s="43" t="str">
        <f t="shared" si="98"/>
        <v>Nee</v>
      </c>
      <c r="DH107" s="43" t="str">
        <f t="shared" si="98"/>
        <v>Nvt</v>
      </c>
      <c r="DI107" s="43" t="str">
        <f t="shared" si="98"/>
        <v>Nvt</v>
      </c>
      <c r="DJ107" s="43" t="str">
        <f t="shared" si="98"/>
        <v>Nvt</v>
      </c>
      <c r="DK107" s="43" t="str">
        <f t="shared" si="99"/>
        <v>Ja</v>
      </c>
      <c r="DL107" s="43" t="str">
        <f t="shared" si="99"/>
        <v>Ja</v>
      </c>
      <c r="DM107" s="43" t="str">
        <f t="shared" si="99"/>
        <v>Ja</v>
      </c>
      <c r="DN107" s="43" t="str">
        <f t="shared" si="99"/>
        <v>Ja</v>
      </c>
      <c r="DO107" s="43" t="str">
        <f t="shared" si="99"/>
        <v>Ja</v>
      </c>
      <c r="DP107" s="43" t="str">
        <f t="shared" si="99"/>
        <v>Optie</v>
      </c>
      <c r="DQ107" s="43" t="str">
        <f t="shared" si="99"/>
        <v>Optie</v>
      </c>
      <c r="DR107" s="43" t="str">
        <f t="shared" si="99"/>
        <v>Optie</v>
      </c>
      <c r="DS107" s="43" t="str">
        <f t="shared" si="99"/>
        <v>Optie</v>
      </c>
      <c r="DT107" s="43" t="str">
        <f t="shared" si="99"/>
        <v>Nee</v>
      </c>
      <c r="DU107" s="43" t="str">
        <f t="shared" si="100"/>
        <v>Optie</v>
      </c>
      <c r="DV107" s="43" t="str">
        <f t="shared" si="100"/>
        <v>Ja</v>
      </c>
      <c r="DW107" s="43" t="str">
        <f t="shared" si="100"/>
        <v>Ja</v>
      </c>
      <c r="DX107" s="43" t="str">
        <f t="shared" si="100"/>
        <v>Ja</v>
      </c>
      <c r="DY107" s="43" t="str">
        <f t="shared" si="100"/>
        <v>Ja</v>
      </c>
      <c r="DZ107" s="43" t="str">
        <f t="shared" si="100"/>
        <v>Optie</v>
      </c>
      <c r="EA107" s="43" t="str">
        <f t="shared" si="100"/>
        <v>Ja</v>
      </c>
      <c r="EB107" s="43" t="str">
        <f t="shared" si="100"/>
        <v>Ja</v>
      </c>
      <c r="EC107" s="43" t="str">
        <f t="shared" si="100"/>
        <v>Ja</v>
      </c>
      <c r="ED107" s="43" t="str">
        <f t="shared" si="100"/>
        <v>Ja</v>
      </c>
      <c r="EE107" s="43" t="str">
        <f t="shared" si="100"/>
        <v>Ja</v>
      </c>
      <c r="EF107" s="43" t="str">
        <f t="shared" si="100"/>
        <v>Ja</v>
      </c>
      <c r="EG107" s="43" t="str">
        <f t="shared" si="100"/>
        <v>Ja</v>
      </c>
      <c r="EH107" s="43" t="str">
        <f t="shared" si="100"/>
        <v>Ja</v>
      </c>
      <c r="EI107" s="43" t="str">
        <f t="shared" si="100"/>
        <v>Nee</v>
      </c>
    </row>
    <row r="108" spans="1:139" x14ac:dyDescent="0.3">
      <c r="A108" s="43"/>
      <c r="B108" s="47" t="s">
        <v>580</v>
      </c>
      <c r="C108" s="47" t="s">
        <v>336</v>
      </c>
      <c r="D108" s="43" t="s">
        <v>336</v>
      </c>
      <c r="E108" s="45" t="s">
        <v>336</v>
      </c>
      <c r="F108" s="43" t="s">
        <v>336</v>
      </c>
      <c r="G108" s="43" t="s">
        <v>495</v>
      </c>
      <c r="H108" s="43" t="s">
        <v>497</v>
      </c>
      <c r="I108" s="119" t="s">
        <v>337</v>
      </c>
      <c r="J108" s="119" t="s">
        <v>837</v>
      </c>
      <c r="K108" s="119" t="s">
        <v>856</v>
      </c>
      <c r="L108" s="50">
        <v>33</v>
      </c>
      <c r="M108" s="119"/>
      <c r="N108" s="119"/>
      <c r="O108" s="119"/>
      <c r="P108" s="129" t="s">
        <v>507</v>
      </c>
      <c r="Q108" s="43" t="str">
        <f t="shared" si="89"/>
        <v>Ja</v>
      </c>
      <c r="R108" s="43" t="str">
        <f t="shared" si="89"/>
        <v>Ja</v>
      </c>
      <c r="S108" s="43" t="str">
        <f t="shared" si="89"/>
        <v>Optie</v>
      </c>
      <c r="T108" s="43" t="str">
        <f t="shared" si="89"/>
        <v>Ja</v>
      </c>
      <c r="U108" s="43" t="str">
        <f t="shared" si="89"/>
        <v>Ja</v>
      </c>
      <c r="V108" s="43" t="str">
        <f t="shared" si="89"/>
        <v>Ja</v>
      </c>
      <c r="W108" s="43" t="str">
        <f t="shared" si="89"/>
        <v>Nee</v>
      </c>
      <c r="X108" s="43" t="str">
        <f t="shared" si="89"/>
        <v>Ja</v>
      </c>
      <c r="Y108" s="43" t="str">
        <f t="shared" si="89"/>
        <v>Nee</v>
      </c>
      <c r="Z108" s="43" t="str">
        <f t="shared" si="89"/>
        <v>Nee</v>
      </c>
      <c r="AA108" s="43" t="str">
        <f t="shared" si="90"/>
        <v>Optie</v>
      </c>
      <c r="AB108" s="43" t="str">
        <f t="shared" si="90"/>
        <v>Nee</v>
      </c>
      <c r="AC108" s="43" t="str">
        <f t="shared" si="90"/>
        <v>Nvt</v>
      </c>
      <c r="AD108" s="43" t="str">
        <f t="shared" si="90"/>
        <v>Nvt</v>
      </c>
      <c r="AE108" s="43" t="str">
        <f t="shared" si="90"/>
        <v>Nvt</v>
      </c>
      <c r="AF108" s="43" t="str">
        <f t="shared" si="90"/>
        <v>Nvt</v>
      </c>
      <c r="AG108" s="43" t="str">
        <f t="shared" si="90"/>
        <v>Nvt</v>
      </c>
      <c r="AH108" s="43" t="str">
        <f t="shared" si="90"/>
        <v>Ja</v>
      </c>
      <c r="AI108" s="43" t="str">
        <f t="shared" si="90"/>
        <v>Ja</v>
      </c>
      <c r="AJ108" s="43" t="str">
        <f t="shared" si="90"/>
        <v>Nee</v>
      </c>
      <c r="AK108" s="43" t="str">
        <f t="shared" si="91"/>
        <v>Ja</v>
      </c>
      <c r="AL108" s="43" t="str">
        <f t="shared" si="91"/>
        <v>Ja</v>
      </c>
      <c r="AM108" s="43" t="str">
        <f t="shared" si="91"/>
        <v>Optie</v>
      </c>
      <c r="AN108" s="43" t="str">
        <f t="shared" si="91"/>
        <v>Ja</v>
      </c>
      <c r="AO108" s="43" t="str">
        <f t="shared" si="91"/>
        <v>Ja</v>
      </c>
      <c r="AP108" s="43" t="str">
        <f t="shared" si="91"/>
        <v>Nvt</v>
      </c>
      <c r="AQ108" s="43" t="str">
        <f t="shared" si="91"/>
        <v>Nvt</v>
      </c>
      <c r="AR108" s="129" t="s">
        <v>878</v>
      </c>
      <c r="AS108" s="43" t="str">
        <f t="shared" si="92"/>
        <v>Ja</v>
      </c>
      <c r="AT108" s="43" t="str">
        <f t="shared" si="92"/>
        <v>Ja</v>
      </c>
      <c r="AU108" s="43" t="str">
        <f t="shared" si="92"/>
        <v>Optie</v>
      </c>
      <c r="AV108" s="43" t="str">
        <f t="shared" si="92"/>
        <v>Ja</v>
      </c>
      <c r="AW108" s="43" t="str">
        <f t="shared" si="92"/>
        <v>Ja</v>
      </c>
      <c r="AX108" s="43" t="str">
        <f t="shared" si="92"/>
        <v>Ja</v>
      </c>
      <c r="AY108" s="43" t="str">
        <f t="shared" si="92"/>
        <v>Nee</v>
      </c>
      <c r="AZ108" s="43" t="str">
        <f t="shared" si="92"/>
        <v>Ja</v>
      </c>
      <c r="BA108" s="43" t="str">
        <f t="shared" si="92"/>
        <v>Nee</v>
      </c>
      <c r="BB108" s="43" t="str">
        <f t="shared" si="92"/>
        <v>Nee</v>
      </c>
      <c r="BC108" s="43" t="str">
        <f t="shared" si="93"/>
        <v>Ja</v>
      </c>
      <c r="BD108" s="43" t="str">
        <f t="shared" si="93"/>
        <v>Ja</v>
      </c>
      <c r="BE108" s="43" t="str">
        <f t="shared" si="93"/>
        <v>Ja</v>
      </c>
      <c r="BF108" s="43" t="str">
        <f t="shared" si="93"/>
        <v>Ja</v>
      </c>
      <c r="BG108" s="43" t="str">
        <f t="shared" si="93"/>
        <v>Ja</v>
      </c>
      <c r="BH108" s="43" t="str">
        <f t="shared" si="93"/>
        <v>Optie</v>
      </c>
      <c r="BI108" s="43" t="str">
        <f t="shared" si="93"/>
        <v>Ja</v>
      </c>
      <c r="BJ108" s="43" t="str">
        <f t="shared" si="93"/>
        <v>Optie</v>
      </c>
      <c r="BK108" s="43" t="str">
        <f t="shared" si="93"/>
        <v>Ja</v>
      </c>
      <c r="BL108" s="43" t="str">
        <f t="shared" si="93"/>
        <v>Ja</v>
      </c>
      <c r="BM108" s="43" t="str">
        <f t="shared" si="94"/>
        <v>Nee</v>
      </c>
      <c r="BN108" s="43" t="str">
        <f t="shared" si="94"/>
        <v>Ja</v>
      </c>
      <c r="BO108" s="43" t="str">
        <f t="shared" si="94"/>
        <v>Nee</v>
      </c>
      <c r="BP108" s="43" t="str">
        <f t="shared" si="94"/>
        <v>Nvt</v>
      </c>
      <c r="BQ108" s="43" t="str">
        <f t="shared" si="94"/>
        <v>Nvt</v>
      </c>
      <c r="BR108" s="43" t="str">
        <f t="shared" si="94"/>
        <v>Nvt</v>
      </c>
      <c r="BS108" s="43" t="str">
        <f t="shared" si="94"/>
        <v>Nvt</v>
      </c>
      <c r="BT108" s="43" t="str">
        <f t="shared" si="94"/>
        <v>Nvt</v>
      </c>
      <c r="BU108" s="43" t="str">
        <f t="shared" si="94"/>
        <v>Nvt</v>
      </c>
      <c r="BV108" s="43" t="str">
        <f t="shared" si="94"/>
        <v>Nvt</v>
      </c>
      <c r="BW108" s="43" t="str">
        <f t="shared" si="95"/>
        <v>Nvt</v>
      </c>
      <c r="BX108" s="43" t="str">
        <f t="shared" si="95"/>
        <v>Nvt</v>
      </c>
      <c r="BY108" s="43" t="str">
        <f t="shared" si="95"/>
        <v>Nvt</v>
      </c>
      <c r="BZ108" s="43" t="str">
        <f t="shared" si="95"/>
        <v>Nvt</v>
      </c>
      <c r="CA108" s="43" t="str">
        <f t="shared" si="95"/>
        <v>Nvt</v>
      </c>
      <c r="CB108" s="43" t="str">
        <f t="shared" si="95"/>
        <v>Nvt</v>
      </c>
      <c r="CC108" s="43" t="str">
        <f t="shared" si="95"/>
        <v>Nvt</v>
      </c>
      <c r="CD108" s="43" t="str">
        <f t="shared" si="95"/>
        <v>Nvt</v>
      </c>
      <c r="CE108" s="43" t="str">
        <f t="shared" si="95"/>
        <v>Nvt</v>
      </c>
      <c r="CF108" s="43" t="str">
        <f t="shared" si="95"/>
        <v>Nvt</v>
      </c>
      <c r="CG108" s="43" t="str">
        <f t="shared" si="96"/>
        <v>Ja</v>
      </c>
      <c r="CH108" s="43" t="str">
        <f t="shared" si="96"/>
        <v>Ja</v>
      </c>
      <c r="CI108" s="43" t="str">
        <f t="shared" si="96"/>
        <v>Ja</v>
      </c>
      <c r="CJ108" s="43" t="str">
        <f t="shared" si="96"/>
        <v>Optie</v>
      </c>
      <c r="CK108" s="43" t="str">
        <f t="shared" si="96"/>
        <v>Ja</v>
      </c>
      <c r="CL108" s="43" t="str">
        <f t="shared" si="96"/>
        <v>Ja</v>
      </c>
      <c r="CM108" s="43" t="str">
        <f t="shared" si="96"/>
        <v>Ja</v>
      </c>
      <c r="CN108" s="43" t="str">
        <f t="shared" si="96"/>
        <v>Ja</v>
      </c>
      <c r="CO108" s="43" t="str">
        <f t="shared" si="96"/>
        <v>Ja</v>
      </c>
      <c r="CP108" s="43" t="str">
        <f t="shared" si="96"/>
        <v>Optie</v>
      </c>
      <c r="CQ108" s="43" t="str">
        <f t="shared" si="97"/>
        <v>Ja</v>
      </c>
      <c r="CR108" s="43" t="str">
        <f t="shared" si="97"/>
        <v>Nee</v>
      </c>
      <c r="CS108" s="43" t="str">
        <f t="shared" si="97"/>
        <v>Nvt</v>
      </c>
      <c r="CT108" s="43" t="str">
        <f t="shared" si="97"/>
        <v>Nvt</v>
      </c>
      <c r="CU108" s="43" t="str">
        <f t="shared" si="97"/>
        <v>Nee</v>
      </c>
      <c r="CV108" s="43" t="str">
        <f t="shared" si="97"/>
        <v>Nvt</v>
      </c>
      <c r="CW108" s="43" t="str">
        <f t="shared" si="97"/>
        <v>Nvt</v>
      </c>
      <c r="CX108" s="43" t="str">
        <f t="shared" si="97"/>
        <v>Nvt</v>
      </c>
      <c r="CY108" s="43" t="str">
        <f t="shared" si="97"/>
        <v>Nvt</v>
      </c>
      <c r="CZ108" s="43" t="str">
        <f t="shared" si="97"/>
        <v>Nee</v>
      </c>
      <c r="DA108" s="43" t="str">
        <f t="shared" si="98"/>
        <v>Nvt</v>
      </c>
      <c r="DB108" s="43" t="str">
        <f t="shared" si="98"/>
        <v>Nvt</v>
      </c>
      <c r="DC108" s="43" t="str">
        <f t="shared" si="98"/>
        <v>Nvt</v>
      </c>
      <c r="DD108" s="43" t="str">
        <f t="shared" si="98"/>
        <v>Nvt</v>
      </c>
      <c r="DE108" s="43" t="str">
        <f t="shared" si="98"/>
        <v>Nvt</v>
      </c>
      <c r="DF108" s="43" t="str">
        <f t="shared" si="98"/>
        <v>Nvt</v>
      </c>
      <c r="DG108" s="43" t="str">
        <f t="shared" si="98"/>
        <v>Nee</v>
      </c>
      <c r="DH108" s="43" t="str">
        <f t="shared" si="98"/>
        <v>Nvt</v>
      </c>
      <c r="DI108" s="43" t="str">
        <f t="shared" si="98"/>
        <v>Nvt</v>
      </c>
      <c r="DJ108" s="43" t="str">
        <f t="shared" si="98"/>
        <v>Nvt</v>
      </c>
      <c r="DK108" s="43" t="str">
        <f t="shared" si="99"/>
        <v>Ja</v>
      </c>
      <c r="DL108" s="43" t="str">
        <f t="shared" si="99"/>
        <v>Ja</v>
      </c>
      <c r="DM108" s="43" t="str">
        <f t="shared" si="99"/>
        <v>Ja</v>
      </c>
      <c r="DN108" s="43" t="str">
        <f t="shared" si="99"/>
        <v>Ja</v>
      </c>
      <c r="DO108" s="43" t="str">
        <f t="shared" si="99"/>
        <v>Ja</v>
      </c>
      <c r="DP108" s="43" t="str">
        <f t="shared" si="99"/>
        <v>Optie</v>
      </c>
      <c r="DQ108" s="43" t="str">
        <f t="shared" si="99"/>
        <v>Optie</v>
      </c>
      <c r="DR108" s="43" t="str">
        <f t="shared" si="99"/>
        <v>Optie</v>
      </c>
      <c r="DS108" s="43" t="str">
        <f t="shared" si="99"/>
        <v>Optie</v>
      </c>
      <c r="DT108" s="43" t="str">
        <f t="shared" si="99"/>
        <v>Nee</v>
      </c>
      <c r="DU108" s="43" t="str">
        <f t="shared" si="100"/>
        <v>Optie</v>
      </c>
      <c r="DV108" s="43" t="str">
        <f t="shared" si="100"/>
        <v>Ja</v>
      </c>
      <c r="DW108" s="43" t="str">
        <f t="shared" si="100"/>
        <v>Ja</v>
      </c>
      <c r="DX108" s="43" t="str">
        <f t="shared" si="100"/>
        <v>Ja</v>
      </c>
      <c r="DY108" s="43" t="str">
        <f t="shared" si="100"/>
        <v>Ja</v>
      </c>
      <c r="DZ108" s="43" t="str">
        <f t="shared" si="100"/>
        <v>Optie</v>
      </c>
      <c r="EA108" s="43" t="str">
        <f t="shared" si="100"/>
        <v>Ja</v>
      </c>
      <c r="EB108" s="43" t="str">
        <f t="shared" si="100"/>
        <v>Ja</v>
      </c>
      <c r="EC108" s="43" t="str">
        <f t="shared" si="100"/>
        <v>Ja</v>
      </c>
      <c r="ED108" s="43" t="str">
        <f t="shared" si="100"/>
        <v>Ja</v>
      </c>
      <c r="EE108" s="43" t="str">
        <f t="shared" si="100"/>
        <v>Ja</v>
      </c>
      <c r="EF108" s="43" t="str">
        <f t="shared" si="100"/>
        <v>Ja</v>
      </c>
      <c r="EG108" s="43" t="str">
        <f t="shared" si="100"/>
        <v>Ja</v>
      </c>
      <c r="EH108" s="43" t="str">
        <f t="shared" si="100"/>
        <v>Ja</v>
      </c>
      <c r="EI108" s="43" t="str">
        <f t="shared" si="100"/>
        <v>Nee</v>
      </c>
    </row>
    <row r="109" spans="1:139" x14ac:dyDescent="0.3">
      <c r="A109" s="43"/>
      <c r="B109" s="47" t="s">
        <v>581</v>
      </c>
      <c r="C109" s="47" t="s">
        <v>337</v>
      </c>
      <c r="D109" s="43" t="s">
        <v>337</v>
      </c>
      <c r="E109" s="45" t="s">
        <v>337</v>
      </c>
      <c r="F109" s="43" t="s">
        <v>337</v>
      </c>
      <c r="G109" s="43" t="s">
        <v>495</v>
      </c>
      <c r="H109" s="43" t="s">
        <v>497</v>
      </c>
      <c r="I109" s="119" t="s">
        <v>337</v>
      </c>
      <c r="J109" s="119" t="s">
        <v>834</v>
      </c>
      <c r="K109" s="119" t="s">
        <v>846</v>
      </c>
      <c r="L109" s="50">
        <v>27</v>
      </c>
      <c r="M109" s="119"/>
      <c r="N109" s="119"/>
      <c r="O109" s="119"/>
      <c r="P109" s="129" t="s">
        <v>507</v>
      </c>
      <c r="Q109" s="43" t="str">
        <f t="shared" si="89"/>
        <v>Ja</v>
      </c>
      <c r="R109" s="43" t="str">
        <f t="shared" si="89"/>
        <v>Ja</v>
      </c>
      <c r="S109" s="43" t="str">
        <f t="shared" si="89"/>
        <v>Optie</v>
      </c>
      <c r="T109" s="43" t="str">
        <f t="shared" si="89"/>
        <v>Ja</v>
      </c>
      <c r="U109" s="43" t="str">
        <f t="shared" si="89"/>
        <v>Ja</v>
      </c>
      <c r="V109" s="43" t="str">
        <f t="shared" si="89"/>
        <v>Ja</v>
      </c>
      <c r="W109" s="43" t="str">
        <f t="shared" si="89"/>
        <v>Nee</v>
      </c>
      <c r="X109" s="43" t="str">
        <f t="shared" si="89"/>
        <v>Ja</v>
      </c>
      <c r="Y109" s="43" t="str">
        <f t="shared" si="89"/>
        <v>Nee</v>
      </c>
      <c r="Z109" s="43" t="str">
        <f t="shared" si="89"/>
        <v>Nee</v>
      </c>
      <c r="AA109" s="43" t="str">
        <f t="shared" si="90"/>
        <v>Optie</v>
      </c>
      <c r="AB109" s="43" t="str">
        <f t="shared" si="90"/>
        <v>Nee</v>
      </c>
      <c r="AC109" s="43" t="str">
        <f t="shared" si="90"/>
        <v>Nvt</v>
      </c>
      <c r="AD109" s="43" t="str">
        <f t="shared" si="90"/>
        <v>Nvt</v>
      </c>
      <c r="AE109" s="43" t="str">
        <f t="shared" si="90"/>
        <v>Nvt</v>
      </c>
      <c r="AF109" s="43" t="str">
        <f t="shared" si="90"/>
        <v>Nvt</v>
      </c>
      <c r="AG109" s="43" t="str">
        <f t="shared" si="90"/>
        <v>Nvt</v>
      </c>
      <c r="AH109" s="43" t="str">
        <f t="shared" si="90"/>
        <v>Ja</v>
      </c>
      <c r="AI109" s="43" t="str">
        <f t="shared" si="90"/>
        <v>Ja</v>
      </c>
      <c r="AJ109" s="43" t="str">
        <f t="shared" si="90"/>
        <v>Nee</v>
      </c>
      <c r="AK109" s="43" t="str">
        <f t="shared" si="91"/>
        <v>Ja</v>
      </c>
      <c r="AL109" s="43" t="str">
        <f t="shared" si="91"/>
        <v>Ja</v>
      </c>
      <c r="AM109" s="43" t="str">
        <f t="shared" si="91"/>
        <v>Optie</v>
      </c>
      <c r="AN109" s="43" t="str">
        <f t="shared" si="91"/>
        <v>Ja</v>
      </c>
      <c r="AO109" s="43" t="str">
        <f t="shared" si="91"/>
        <v>Ja</v>
      </c>
      <c r="AP109" s="43" t="str">
        <f t="shared" si="91"/>
        <v>Nvt</v>
      </c>
      <c r="AQ109" s="43" t="str">
        <f t="shared" si="91"/>
        <v>Nvt</v>
      </c>
      <c r="AR109" s="129" t="s">
        <v>878</v>
      </c>
      <c r="AS109" s="43" t="str">
        <f t="shared" si="92"/>
        <v>Ja</v>
      </c>
      <c r="AT109" s="43" t="str">
        <f t="shared" si="92"/>
        <v>Ja</v>
      </c>
      <c r="AU109" s="43" t="str">
        <f t="shared" si="92"/>
        <v>Optie</v>
      </c>
      <c r="AV109" s="43" t="str">
        <f t="shared" si="92"/>
        <v>Ja</v>
      </c>
      <c r="AW109" s="43" t="str">
        <f t="shared" si="92"/>
        <v>Ja</v>
      </c>
      <c r="AX109" s="43" t="str">
        <f t="shared" si="92"/>
        <v>Ja</v>
      </c>
      <c r="AY109" s="43" t="str">
        <f t="shared" si="92"/>
        <v>Nee</v>
      </c>
      <c r="AZ109" s="43" t="str">
        <f t="shared" si="92"/>
        <v>Ja</v>
      </c>
      <c r="BA109" s="43" t="str">
        <f t="shared" si="92"/>
        <v>Nee</v>
      </c>
      <c r="BB109" s="43" t="str">
        <f t="shared" si="92"/>
        <v>Nee</v>
      </c>
      <c r="BC109" s="43" t="str">
        <f t="shared" si="93"/>
        <v>Ja</v>
      </c>
      <c r="BD109" s="43" t="str">
        <f t="shared" si="93"/>
        <v>Ja</v>
      </c>
      <c r="BE109" s="43" t="str">
        <f t="shared" si="93"/>
        <v>Ja</v>
      </c>
      <c r="BF109" s="43" t="str">
        <f t="shared" si="93"/>
        <v>Ja</v>
      </c>
      <c r="BG109" s="43" t="str">
        <f t="shared" si="93"/>
        <v>Ja</v>
      </c>
      <c r="BH109" s="43" t="str">
        <f t="shared" si="93"/>
        <v>Nee</v>
      </c>
      <c r="BI109" s="43" t="str">
        <f t="shared" si="93"/>
        <v>Ja</v>
      </c>
      <c r="BJ109" s="43" t="str">
        <f t="shared" si="93"/>
        <v>Optie</v>
      </c>
      <c r="BK109" s="43" t="str">
        <f t="shared" si="93"/>
        <v>Ja</v>
      </c>
      <c r="BL109" s="43" t="str">
        <f t="shared" si="93"/>
        <v>Ja</v>
      </c>
      <c r="BM109" s="43" t="str">
        <f t="shared" si="94"/>
        <v>Nee</v>
      </c>
      <c r="BN109" s="43" t="str">
        <f t="shared" si="94"/>
        <v>Ja</v>
      </c>
      <c r="BO109" s="43" t="str">
        <f t="shared" si="94"/>
        <v>Nee</v>
      </c>
      <c r="BP109" s="43" t="str">
        <f t="shared" si="94"/>
        <v>Nvt</v>
      </c>
      <c r="BQ109" s="43" t="str">
        <f t="shared" si="94"/>
        <v>Nvt</v>
      </c>
      <c r="BR109" s="43" t="str">
        <f t="shared" si="94"/>
        <v>Nvt</v>
      </c>
      <c r="BS109" s="43" t="str">
        <f t="shared" si="94"/>
        <v>Nvt</v>
      </c>
      <c r="BT109" s="43" t="str">
        <f t="shared" si="94"/>
        <v>Nvt</v>
      </c>
      <c r="BU109" s="43" t="str">
        <f t="shared" si="94"/>
        <v>Nvt</v>
      </c>
      <c r="BV109" s="43" t="str">
        <f t="shared" si="94"/>
        <v>Nvt</v>
      </c>
      <c r="BW109" s="43" t="str">
        <f t="shared" si="95"/>
        <v>Nvt</v>
      </c>
      <c r="BX109" s="43" t="str">
        <f t="shared" si="95"/>
        <v>Nvt</v>
      </c>
      <c r="BY109" s="43" t="str">
        <f t="shared" si="95"/>
        <v>Nvt</v>
      </c>
      <c r="BZ109" s="43" t="str">
        <f t="shared" si="95"/>
        <v>Nvt</v>
      </c>
      <c r="CA109" s="43" t="str">
        <f t="shared" si="95"/>
        <v>Nvt</v>
      </c>
      <c r="CB109" s="43" t="str">
        <f t="shared" si="95"/>
        <v>Nvt</v>
      </c>
      <c r="CC109" s="43" t="str">
        <f t="shared" si="95"/>
        <v>Nvt</v>
      </c>
      <c r="CD109" s="43" t="str">
        <f t="shared" si="95"/>
        <v>Nvt</v>
      </c>
      <c r="CE109" s="43" t="str">
        <f t="shared" si="95"/>
        <v>Nvt</v>
      </c>
      <c r="CF109" s="43" t="str">
        <f t="shared" si="95"/>
        <v>Nvt</v>
      </c>
      <c r="CG109" s="43" t="str">
        <f t="shared" si="96"/>
        <v>Ja</v>
      </c>
      <c r="CH109" s="43" t="str">
        <f t="shared" si="96"/>
        <v>Ja</v>
      </c>
      <c r="CI109" s="43" t="str">
        <f t="shared" si="96"/>
        <v>Ja</v>
      </c>
      <c r="CJ109" s="43" t="str">
        <f t="shared" si="96"/>
        <v>Nee</v>
      </c>
      <c r="CK109" s="43" t="str">
        <f t="shared" si="96"/>
        <v>Nvt</v>
      </c>
      <c r="CL109" s="43" t="str">
        <f t="shared" si="96"/>
        <v>Nvt</v>
      </c>
      <c r="CM109" s="43" t="str">
        <f t="shared" si="96"/>
        <v>Nvt</v>
      </c>
      <c r="CN109" s="43" t="str">
        <f t="shared" si="96"/>
        <v>Nvt</v>
      </c>
      <c r="CO109" s="43" t="str">
        <f t="shared" si="96"/>
        <v>Nvt</v>
      </c>
      <c r="CP109" s="43" t="str">
        <f t="shared" si="96"/>
        <v>Nee</v>
      </c>
      <c r="CQ109" s="43" t="str">
        <f t="shared" si="97"/>
        <v>Nvt</v>
      </c>
      <c r="CR109" s="43" t="str">
        <f t="shared" si="97"/>
        <v>Nee</v>
      </c>
      <c r="CS109" s="43" t="str">
        <f t="shared" si="97"/>
        <v>Nvt</v>
      </c>
      <c r="CT109" s="43" t="str">
        <f t="shared" si="97"/>
        <v>Nee</v>
      </c>
      <c r="CU109" s="43" t="str">
        <f t="shared" si="97"/>
        <v>Nee</v>
      </c>
      <c r="CV109" s="43" t="str">
        <f t="shared" si="97"/>
        <v>Nvt</v>
      </c>
      <c r="CW109" s="43" t="str">
        <f t="shared" si="97"/>
        <v>Nvt</v>
      </c>
      <c r="CX109" s="43" t="str">
        <f t="shared" si="97"/>
        <v>Nvt</v>
      </c>
      <c r="CY109" s="43" t="str">
        <f t="shared" si="97"/>
        <v>Nvt</v>
      </c>
      <c r="CZ109" s="43" t="str">
        <f t="shared" si="97"/>
        <v>Nee</v>
      </c>
      <c r="DA109" s="43" t="str">
        <f t="shared" si="98"/>
        <v>Nvt</v>
      </c>
      <c r="DB109" s="43" t="str">
        <f t="shared" si="98"/>
        <v>Nvt</v>
      </c>
      <c r="DC109" s="43" t="str">
        <f t="shared" si="98"/>
        <v>Nvt</v>
      </c>
      <c r="DD109" s="43" t="str">
        <f t="shared" si="98"/>
        <v>Nvt</v>
      </c>
      <c r="DE109" s="43" t="str">
        <f t="shared" si="98"/>
        <v>Nvt</v>
      </c>
      <c r="DF109" s="43" t="str">
        <f t="shared" si="98"/>
        <v>Nvt</v>
      </c>
      <c r="DG109" s="43" t="str">
        <f t="shared" si="98"/>
        <v>Nee</v>
      </c>
      <c r="DH109" s="43" t="str">
        <f t="shared" si="98"/>
        <v>Nvt</v>
      </c>
      <c r="DI109" s="43" t="str">
        <f t="shared" si="98"/>
        <v>Nvt</v>
      </c>
      <c r="DJ109" s="43" t="str">
        <f t="shared" si="98"/>
        <v>Nvt</v>
      </c>
      <c r="DK109" s="43" t="str">
        <f t="shared" si="99"/>
        <v>Ja</v>
      </c>
      <c r="DL109" s="43" t="str">
        <f t="shared" si="99"/>
        <v>Ja</v>
      </c>
      <c r="DM109" s="43" t="str">
        <f t="shared" si="99"/>
        <v>Ja</v>
      </c>
      <c r="DN109" s="43" t="str">
        <f t="shared" si="99"/>
        <v>Ja</v>
      </c>
      <c r="DO109" s="43" t="str">
        <f t="shared" si="99"/>
        <v>Ja</v>
      </c>
      <c r="DP109" s="43" t="str">
        <f t="shared" si="99"/>
        <v>Optie</v>
      </c>
      <c r="DQ109" s="43" t="str">
        <f t="shared" si="99"/>
        <v>Optie</v>
      </c>
      <c r="DR109" s="43" t="str">
        <f t="shared" si="99"/>
        <v>Nee</v>
      </c>
      <c r="DS109" s="43" t="str">
        <f t="shared" si="99"/>
        <v>Optie</v>
      </c>
      <c r="DT109" s="43" t="str">
        <f t="shared" si="99"/>
        <v>Nee</v>
      </c>
      <c r="DU109" s="43" t="str">
        <f t="shared" si="100"/>
        <v>Nee</v>
      </c>
      <c r="DV109" s="43" t="str">
        <f t="shared" si="100"/>
        <v>Nvt</v>
      </c>
      <c r="DW109" s="43" t="str">
        <f t="shared" si="100"/>
        <v>Nvt</v>
      </c>
      <c r="DX109" s="43" t="str">
        <f t="shared" si="100"/>
        <v>Nvt</v>
      </c>
      <c r="DY109" s="43" t="str">
        <f t="shared" si="100"/>
        <v>Nvt</v>
      </c>
      <c r="DZ109" s="43" t="str">
        <f t="shared" si="100"/>
        <v>Nvt</v>
      </c>
      <c r="EA109" s="43" t="str">
        <f t="shared" si="100"/>
        <v>Nvt</v>
      </c>
      <c r="EB109" s="43" t="str">
        <f t="shared" si="100"/>
        <v>Ja</v>
      </c>
      <c r="EC109" s="43" t="str">
        <f t="shared" si="100"/>
        <v>Ja</v>
      </c>
      <c r="ED109" s="43" t="str">
        <f t="shared" si="100"/>
        <v>Ja</v>
      </c>
      <c r="EE109" s="43" t="str">
        <f t="shared" si="100"/>
        <v>Ja</v>
      </c>
      <c r="EF109" s="43" t="str">
        <f t="shared" si="100"/>
        <v>Ja</v>
      </c>
      <c r="EG109" s="43" t="str">
        <f t="shared" si="100"/>
        <v>Ja</v>
      </c>
      <c r="EH109" s="43" t="str">
        <f t="shared" si="100"/>
        <v>Ja</v>
      </c>
      <c r="EI109" s="43" t="str">
        <f t="shared" si="100"/>
        <v>Nee</v>
      </c>
    </row>
    <row r="111" spans="1:139" x14ac:dyDescent="0.3">
      <c r="I111" t="s">
        <v>338</v>
      </c>
      <c r="O111" t="s">
        <v>338</v>
      </c>
      <c r="Q111">
        <f t="shared" ref="Q111:AA114" si="101">COUNTIF(Q$34:Q$109,$O111)</f>
        <v>76</v>
      </c>
      <c r="R111">
        <f t="shared" si="101"/>
        <v>76</v>
      </c>
      <c r="S111">
        <f t="shared" si="101"/>
        <v>0</v>
      </c>
      <c r="T111">
        <f t="shared" si="101"/>
        <v>76</v>
      </c>
      <c r="U111">
        <f t="shared" si="101"/>
        <v>76</v>
      </c>
      <c r="V111">
        <f t="shared" si="101"/>
        <v>76</v>
      </c>
      <c r="W111">
        <f t="shared" si="101"/>
        <v>0</v>
      </c>
      <c r="X111">
        <f t="shared" si="101"/>
        <v>76</v>
      </c>
      <c r="Y111">
        <f t="shared" si="101"/>
        <v>0</v>
      </c>
      <c r="Z111">
        <f t="shared" si="101"/>
        <v>0</v>
      </c>
      <c r="AA111">
        <f t="shared" si="101"/>
        <v>0</v>
      </c>
      <c r="AB111">
        <f t="shared" ref="AB111:BN114" si="102">COUNTIF(AB$34:AB$109,$O111)</f>
        <v>0</v>
      </c>
      <c r="AC111">
        <f t="shared" si="102"/>
        <v>0</v>
      </c>
      <c r="AD111">
        <f t="shared" si="102"/>
        <v>0</v>
      </c>
      <c r="AE111">
        <f t="shared" si="102"/>
        <v>0</v>
      </c>
      <c r="AF111">
        <f t="shared" si="102"/>
        <v>0</v>
      </c>
      <c r="AG111">
        <f t="shared" si="102"/>
        <v>0</v>
      </c>
      <c r="AH111">
        <f t="shared" si="102"/>
        <v>76</v>
      </c>
      <c r="AI111">
        <f t="shared" si="102"/>
        <v>76</v>
      </c>
      <c r="AJ111">
        <f t="shared" si="102"/>
        <v>0</v>
      </c>
      <c r="AK111">
        <f t="shared" si="102"/>
        <v>76</v>
      </c>
      <c r="AL111">
        <f t="shared" si="102"/>
        <v>76</v>
      </c>
      <c r="AM111">
        <f t="shared" si="102"/>
        <v>0</v>
      </c>
      <c r="AN111">
        <f t="shared" si="102"/>
        <v>76</v>
      </c>
      <c r="AO111">
        <f t="shared" si="102"/>
        <v>76</v>
      </c>
      <c r="AP111">
        <f t="shared" si="102"/>
        <v>0</v>
      </c>
      <c r="AQ111">
        <f t="shared" si="102"/>
        <v>0</v>
      </c>
      <c r="AS111">
        <f t="shared" si="102"/>
        <v>76</v>
      </c>
      <c r="AT111">
        <f t="shared" si="102"/>
        <v>76</v>
      </c>
      <c r="AU111">
        <f t="shared" si="102"/>
        <v>0</v>
      </c>
      <c r="AV111">
        <f t="shared" si="102"/>
        <v>76</v>
      </c>
      <c r="AW111">
        <f t="shared" si="102"/>
        <v>76</v>
      </c>
      <c r="AX111">
        <f t="shared" si="102"/>
        <v>76</v>
      </c>
      <c r="AY111">
        <f t="shared" si="102"/>
        <v>0</v>
      </c>
      <c r="AZ111">
        <f t="shared" si="102"/>
        <v>76</v>
      </c>
      <c r="BA111">
        <f t="shared" si="102"/>
        <v>0</v>
      </c>
      <c r="BB111">
        <f t="shared" si="102"/>
        <v>0</v>
      </c>
      <c r="BC111">
        <f t="shared" si="102"/>
        <v>76</v>
      </c>
      <c r="BD111">
        <f t="shared" si="102"/>
        <v>76</v>
      </c>
      <c r="BE111">
        <f t="shared" si="102"/>
        <v>76</v>
      </c>
      <c r="BF111">
        <f t="shared" si="102"/>
        <v>76</v>
      </c>
      <c r="BG111">
        <f t="shared" si="102"/>
        <v>76</v>
      </c>
      <c r="BH111">
        <f t="shared" si="102"/>
        <v>42</v>
      </c>
      <c r="BI111">
        <f t="shared" si="102"/>
        <v>76</v>
      </c>
      <c r="BJ111">
        <f t="shared" si="102"/>
        <v>0</v>
      </c>
      <c r="BK111">
        <f t="shared" si="102"/>
        <v>76</v>
      </c>
      <c r="BL111">
        <f t="shared" si="102"/>
        <v>76</v>
      </c>
      <c r="BM111">
        <f t="shared" si="102"/>
        <v>0</v>
      </c>
      <c r="BN111">
        <f t="shared" si="102"/>
        <v>76</v>
      </c>
      <c r="BO111">
        <f t="shared" ref="BO111:BR114" si="103">COUNTIF(BO$34:BO$109,$O111)</f>
        <v>0</v>
      </c>
      <c r="BP111">
        <f t="shared" si="103"/>
        <v>0</v>
      </c>
      <c r="BQ111">
        <f t="shared" si="103"/>
        <v>0</v>
      </c>
      <c r="BR111">
        <f t="shared" si="103"/>
        <v>0</v>
      </c>
      <c r="BS111">
        <f t="shared" ref="BS111:DN114" si="104">COUNTIF(BS$34:BS$109,$O111)</f>
        <v>0</v>
      </c>
      <c r="BT111">
        <f t="shared" si="104"/>
        <v>0</v>
      </c>
      <c r="BU111">
        <f t="shared" si="104"/>
        <v>0</v>
      </c>
      <c r="BV111">
        <f t="shared" si="104"/>
        <v>0</v>
      </c>
      <c r="BW111">
        <f t="shared" si="104"/>
        <v>0</v>
      </c>
      <c r="BX111">
        <f t="shared" si="104"/>
        <v>0</v>
      </c>
      <c r="BY111">
        <f t="shared" si="104"/>
        <v>0</v>
      </c>
      <c r="BZ111">
        <f t="shared" si="104"/>
        <v>0</v>
      </c>
      <c r="CA111">
        <f t="shared" si="104"/>
        <v>0</v>
      </c>
      <c r="CB111">
        <f t="shared" si="104"/>
        <v>0</v>
      </c>
      <c r="CC111">
        <f t="shared" si="104"/>
        <v>0</v>
      </c>
      <c r="CD111">
        <f t="shared" si="104"/>
        <v>0</v>
      </c>
      <c r="CE111">
        <f t="shared" si="104"/>
        <v>0</v>
      </c>
      <c r="CF111">
        <f t="shared" si="104"/>
        <v>0</v>
      </c>
      <c r="CG111">
        <f t="shared" si="104"/>
        <v>76</v>
      </c>
      <c r="CH111">
        <f t="shared" si="104"/>
        <v>76</v>
      </c>
      <c r="CI111">
        <f t="shared" si="104"/>
        <v>76</v>
      </c>
      <c r="CJ111">
        <f t="shared" si="104"/>
        <v>0</v>
      </c>
      <c r="CK111">
        <f t="shared" si="104"/>
        <v>43</v>
      </c>
      <c r="CL111">
        <f t="shared" si="104"/>
        <v>43</v>
      </c>
      <c r="CM111">
        <f t="shared" si="104"/>
        <v>43</v>
      </c>
      <c r="CN111">
        <f t="shared" si="104"/>
        <v>43</v>
      </c>
      <c r="CO111">
        <f t="shared" si="104"/>
        <v>43</v>
      </c>
      <c r="CP111">
        <f t="shared" si="104"/>
        <v>0</v>
      </c>
      <c r="CQ111">
        <f t="shared" si="104"/>
        <v>43</v>
      </c>
      <c r="CR111">
        <f t="shared" si="104"/>
        <v>42</v>
      </c>
      <c r="CS111">
        <f t="shared" si="104"/>
        <v>42</v>
      </c>
      <c r="CT111">
        <f t="shared" si="104"/>
        <v>0</v>
      </c>
      <c r="CU111">
        <f t="shared" si="104"/>
        <v>0</v>
      </c>
      <c r="CV111">
        <f t="shared" si="104"/>
        <v>0</v>
      </c>
      <c r="CW111">
        <f t="shared" si="104"/>
        <v>0</v>
      </c>
      <c r="CX111">
        <f t="shared" si="104"/>
        <v>0</v>
      </c>
      <c r="CY111">
        <f t="shared" si="104"/>
        <v>0</v>
      </c>
      <c r="CZ111">
        <f t="shared" si="104"/>
        <v>38</v>
      </c>
      <c r="DA111">
        <f t="shared" si="104"/>
        <v>42</v>
      </c>
      <c r="DB111">
        <f t="shared" si="104"/>
        <v>42</v>
      </c>
      <c r="DC111">
        <f t="shared" si="104"/>
        <v>0</v>
      </c>
      <c r="DD111">
        <f t="shared" si="104"/>
        <v>42</v>
      </c>
      <c r="DE111">
        <f t="shared" si="104"/>
        <v>42</v>
      </c>
      <c r="DF111">
        <f t="shared" si="104"/>
        <v>42</v>
      </c>
      <c r="DG111">
        <f t="shared" si="104"/>
        <v>0</v>
      </c>
      <c r="DH111">
        <f t="shared" si="104"/>
        <v>38</v>
      </c>
      <c r="DI111">
        <f t="shared" si="104"/>
        <v>38</v>
      </c>
      <c r="DJ111">
        <f t="shared" si="104"/>
        <v>0</v>
      </c>
      <c r="DK111">
        <f t="shared" si="104"/>
        <v>76</v>
      </c>
      <c r="DL111">
        <f t="shared" si="104"/>
        <v>76</v>
      </c>
      <c r="DM111">
        <f t="shared" si="104"/>
        <v>76</v>
      </c>
      <c r="DN111">
        <f t="shared" si="104"/>
        <v>76</v>
      </c>
      <c r="DO111">
        <f t="shared" ref="DO111:EI114" si="105">COUNTIF(DO$34:DO$109,$O111)</f>
        <v>76</v>
      </c>
      <c r="DP111">
        <f t="shared" si="105"/>
        <v>0</v>
      </c>
      <c r="DQ111">
        <f t="shared" si="105"/>
        <v>0</v>
      </c>
      <c r="DR111">
        <f t="shared" si="105"/>
        <v>0</v>
      </c>
      <c r="DS111">
        <f t="shared" si="105"/>
        <v>0</v>
      </c>
      <c r="DT111">
        <f t="shared" si="105"/>
        <v>0</v>
      </c>
      <c r="DU111">
        <f t="shared" si="105"/>
        <v>0</v>
      </c>
      <c r="DV111">
        <f t="shared" si="105"/>
        <v>61</v>
      </c>
      <c r="DW111">
        <f t="shared" si="105"/>
        <v>61</v>
      </c>
      <c r="DX111">
        <f t="shared" si="105"/>
        <v>61</v>
      </c>
      <c r="DY111">
        <f t="shared" si="105"/>
        <v>61</v>
      </c>
      <c r="DZ111">
        <f t="shared" si="105"/>
        <v>0</v>
      </c>
      <c r="EA111">
        <f t="shared" si="105"/>
        <v>61</v>
      </c>
      <c r="EB111">
        <f t="shared" si="105"/>
        <v>76</v>
      </c>
      <c r="EC111">
        <f t="shared" si="105"/>
        <v>76</v>
      </c>
      <c r="ED111">
        <f t="shared" si="105"/>
        <v>76</v>
      </c>
      <c r="EE111">
        <f t="shared" si="105"/>
        <v>76</v>
      </c>
      <c r="EF111">
        <f t="shared" si="105"/>
        <v>76</v>
      </c>
      <c r="EG111">
        <f t="shared" si="105"/>
        <v>76</v>
      </c>
      <c r="EH111">
        <f t="shared" si="105"/>
        <v>76</v>
      </c>
      <c r="EI111">
        <f t="shared" si="105"/>
        <v>0</v>
      </c>
    </row>
    <row r="112" spans="1:139" x14ac:dyDescent="0.3">
      <c r="I112" t="s">
        <v>340</v>
      </c>
      <c r="O112" t="s">
        <v>340</v>
      </c>
      <c r="Q112">
        <f t="shared" si="101"/>
        <v>0</v>
      </c>
      <c r="R112">
        <f t="shared" si="101"/>
        <v>0</v>
      </c>
      <c r="S112">
        <f t="shared" si="101"/>
        <v>76</v>
      </c>
      <c r="T112">
        <f t="shared" si="101"/>
        <v>0</v>
      </c>
      <c r="U112">
        <f t="shared" si="101"/>
        <v>0</v>
      </c>
      <c r="V112">
        <f t="shared" si="101"/>
        <v>0</v>
      </c>
      <c r="W112">
        <f t="shared" si="101"/>
        <v>0</v>
      </c>
      <c r="X112">
        <f t="shared" si="101"/>
        <v>0</v>
      </c>
      <c r="Y112">
        <f t="shared" si="101"/>
        <v>0</v>
      </c>
      <c r="Z112">
        <f t="shared" si="101"/>
        <v>0</v>
      </c>
      <c r="AA112">
        <f t="shared" si="101"/>
        <v>76</v>
      </c>
      <c r="AB112">
        <f t="shared" si="102"/>
        <v>0</v>
      </c>
      <c r="AC112">
        <f t="shared" si="102"/>
        <v>0</v>
      </c>
      <c r="AD112">
        <f t="shared" si="102"/>
        <v>0</v>
      </c>
      <c r="AE112">
        <f t="shared" si="102"/>
        <v>0</v>
      </c>
      <c r="AF112">
        <f t="shared" si="102"/>
        <v>0</v>
      </c>
      <c r="AG112">
        <f t="shared" si="102"/>
        <v>0</v>
      </c>
      <c r="AH112">
        <f t="shared" si="102"/>
        <v>0</v>
      </c>
      <c r="AI112">
        <f t="shared" si="102"/>
        <v>0</v>
      </c>
      <c r="AJ112">
        <f t="shared" si="102"/>
        <v>0</v>
      </c>
      <c r="AK112">
        <f t="shared" si="102"/>
        <v>0</v>
      </c>
      <c r="AL112">
        <f t="shared" si="102"/>
        <v>0</v>
      </c>
      <c r="AM112">
        <f t="shared" si="102"/>
        <v>76</v>
      </c>
      <c r="AN112">
        <f t="shared" si="102"/>
        <v>0</v>
      </c>
      <c r="AO112">
        <f t="shared" si="102"/>
        <v>0</v>
      </c>
      <c r="AP112">
        <f t="shared" si="102"/>
        <v>0</v>
      </c>
      <c r="AQ112">
        <f t="shared" si="102"/>
        <v>0</v>
      </c>
      <c r="AS112">
        <f t="shared" si="102"/>
        <v>0</v>
      </c>
      <c r="AT112">
        <f t="shared" si="102"/>
        <v>0</v>
      </c>
      <c r="AU112">
        <f t="shared" si="102"/>
        <v>76</v>
      </c>
      <c r="AV112">
        <f t="shared" si="102"/>
        <v>0</v>
      </c>
      <c r="AW112">
        <f t="shared" si="102"/>
        <v>0</v>
      </c>
      <c r="AX112">
        <f t="shared" si="102"/>
        <v>0</v>
      </c>
      <c r="AY112">
        <f t="shared" si="102"/>
        <v>0</v>
      </c>
      <c r="AZ112">
        <f t="shared" si="102"/>
        <v>0</v>
      </c>
      <c r="BA112">
        <f t="shared" si="102"/>
        <v>0</v>
      </c>
      <c r="BB112">
        <f t="shared" si="102"/>
        <v>0</v>
      </c>
      <c r="BC112">
        <f t="shared" si="102"/>
        <v>0</v>
      </c>
      <c r="BD112">
        <f t="shared" si="102"/>
        <v>0</v>
      </c>
      <c r="BE112">
        <f t="shared" si="102"/>
        <v>0</v>
      </c>
      <c r="BF112">
        <f t="shared" si="102"/>
        <v>0</v>
      </c>
      <c r="BG112">
        <f t="shared" si="102"/>
        <v>0</v>
      </c>
      <c r="BH112">
        <f t="shared" si="102"/>
        <v>1</v>
      </c>
      <c r="BI112">
        <f t="shared" si="102"/>
        <v>0</v>
      </c>
      <c r="BJ112">
        <f t="shared" si="102"/>
        <v>76</v>
      </c>
      <c r="BK112">
        <f t="shared" si="102"/>
        <v>0</v>
      </c>
      <c r="BL112">
        <f t="shared" si="102"/>
        <v>0</v>
      </c>
      <c r="BM112">
        <f t="shared" si="102"/>
        <v>0</v>
      </c>
      <c r="BN112">
        <f t="shared" si="102"/>
        <v>0</v>
      </c>
      <c r="BO112">
        <f t="shared" si="103"/>
        <v>0</v>
      </c>
      <c r="BP112">
        <f t="shared" si="103"/>
        <v>0</v>
      </c>
      <c r="BQ112">
        <f t="shared" si="103"/>
        <v>0</v>
      </c>
      <c r="BR112">
        <f t="shared" si="103"/>
        <v>0</v>
      </c>
      <c r="BS112">
        <f t="shared" si="104"/>
        <v>0</v>
      </c>
      <c r="BT112">
        <f t="shared" si="104"/>
        <v>0</v>
      </c>
      <c r="BU112">
        <f t="shared" si="104"/>
        <v>0</v>
      </c>
      <c r="BV112">
        <f t="shared" si="104"/>
        <v>0</v>
      </c>
      <c r="BW112">
        <f t="shared" si="104"/>
        <v>0</v>
      </c>
      <c r="BX112">
        <f t="shared" si="104"/>
        <v>0</v>
      </c>
      <c r="BY112">
        <f t="shared" si="104"/>
        <v>0</v>
      </c>
      <c r="BZ112">
        <f t="shared" si="104"/>
        <v>0</v>
      </c>
      <c r="CA112">
        <f t="shared" si="104"/>
        <v>0</v>
      </c>
      <c r="CB112">
        <f t="shared" si="104"/>
        <v>0</v>
      </c>
      <c r="CC112">
        <f t="shared" si="104"/>
        <v>0</v>
      </c>
      <c r="CD112">
        <f t="shared" si="104"/>
        <v>0</v>
      </c>
      <c r="CE112">
        <f t="shared" si="104"/>
        <v>0</v>
      </c>
      <c r="CF112">
        <f t="shared" si="104"/>
        <v>0</v>
      </c>
      <c r="CG112">
        <f t="shared" si="104"/>
        <v>0</v>
      </c>
      <c r="CH112">
        <f t="shared" si="104"/>
        <v>0</v>
      </c>
      <c r="CI112">
        <f t="shared" si="104"/>
        <v>0</v>
      </c>
      <c r="CJ112">
        <f t="shared" si="104"/>
        <v>43</v>
      </c>
      <c r="CK112">
        <f t="shared" si="104"/>
        <v>0</v>
      </c>
      <c r="CL112">
        <f t="shared" si="104"/>
        <v>0</v>
      </c>
      <c r="CM112">
        <f t="shared" si="104"/>
        <v>0</v>
      </c>
      <c r="CN112">
        <f t="shared" si="104"/>
        <v>0</v>
      </c>
      <c r="CO112">
        <f t="shared" si="104"/>
        <v>0</v>
      </c>
      <c r="CP112">
        <f t="shared" si="104"/>
        <v>43</v>
      </c>
      <c r="CQ112">
        <f t="shared" si="104"/>
        <v>0</v>
      </c>
      <c r="CR112">
        <f t="shared" si="104"/>
        <v>0</v>
      </c>
      <c r="CS112">
        <f t="shared" si="104"/>
        <v>0</v>
      </c>
      <c r="CT112">
        <f t="shared" si="104"/>
        <v>42</v>
      </c>
      <c r="CU112">
        <f t="shared" si="104"/>
        <v>0</v>
      </c>
      <c r="CV112">
        <f t="shared" si="104"/>
        <v>0</v>
      </c>
      <c r="CW112">
        <f t="shared" si="104"/>
        <v>0</v>
      </c>
      <c r="CX112">
        <f t="shared" si="104"/>
        <v>0</v>
      </c>
      <c r="CY112">
        <f t="shared" si="104"/>
        <v>0</v>
      </c>
      <c r="CZ112">
        <f t="shared" si="104"/>
        <v>4</v>
      </c>
      <c r="DA112">
        <f t="shared" si="104"/>
        <v>0</v>
      </c>
      <c r="DB112">
        <f t="shared" si="104"/>
        <v>0</v>
      </c>
      <c r="DC112">
        <f t="shared" si="104"/>
        <v>42</v>
      </c>
      <c r="DD112">
        <f t="shared" si="104"/>
        <v>0</v>
      </c>
      <c r="DE112">
        <f t="shared" si="104"/>
        <v>0</v>
      </c>
      <c r="DF112">
        <f t="shared" si="104"/>
        <v>0</v>
      </c>
      <c r="DG112">
        <f t="shared" si="104"/>
        <v>38</v>
      </c>
      <c r="DH112">
        <f t="shared" si="104"/>
        <v>0</v>
      </c>
      <c r="DI112">
        <f t="shared" si="104"/>
        <v>0</v>
      </c>
      <c r="DJ112">
        <f t="shared" si="104"/>
        <v>38</v>
      </c>
      <c r="DK112">
        <f t="shared" si="104"/>
        <v>0</v>
      </c>
      <c r="DL112">
        <f t="shared" si="104"/>
        <v>0</v>
      </c>
      <c r="DM112">
        <f t="shared" si="104"/>
        <v>0</v>
      </c>
      <c r="DN112">
        <f t="shared" si="104"/>
        <v>0</v>
      </c>
      <c r="DO112">
        <f t="shared" si="105"/>
        <v>0</v>
      </c>
      <c r="DP112">
        <f t="shared" si="105"/>
        <v>76</v>
      </c>
      <c r="DQ112">
        <f t="shared" si="105"/>
        <v>76</v>
      </c>
      <c r="DR112">
        <f t="shared" si="105"/>
        <v>66</v>
      </c>
      <c r="DS112">
        <f t="shared" si="105"/>
        <v>76</v>
      </c>
      <c r="DT112">
        <f t="shared" si="105"/>
        <v>0</v>
      </c>
      <c r="DU112">
        <f t="shared" si="105"/>
        <v>61</v>
      </c>
      <c r="DV112">
        <f t="shared" si="105"/>
        <v>0</v>
      </c>
      <c r="DW112">
        <f t="shared" si="105"/>
        <v>0</v>
      </c>
      <c r="DX112">
        <f t="shared" si="105"/>
        <v>0</v>
      </c>
      <c r="DY112">
        <f t="shared" si="105"/>
        <v>0</v>
      </c>
      <c r="DZ112">
        <f t="shared" si="105"/>
        <v>61</v>
      </c>
      <c r="EA112">
        <f t="shared" si="105"/>
        <v>0</v>
      </c>
      <c r="EB112">
        <f t="shared" si="105"/>
        <v>0</v>
      </c>
      <c r="EC112">
        <f t="shared" si="105"/>
        <v>0</v>
      </c>
      <c r="ED112">
        <f t="shared" si="105"/>
        <v>0</v>
      </c>
      <c r="EE112">
        <f t="shared" si="105"/>
        <v>0</v>
      </c>
      <c r="EF112">
        <f t="shared" si="105"/>
        <v>0</v>
      </c>
      <c r="EG112">
        <f t="shared" si="105"/>
        <v>0</v>
      </c>
      <c r="EH112">
        <f t="shared" si="105"/>
        <v>0</v>
      </c>
      <c r="EI112">
        <f t="shared" si="105"/>
        <v>0</v>
      </c>
    </row>
    <row r="113" spans="9:139" x14ac:dyDescent="0.3">
      <c r="I113" t="s">
        <v>341</v>
      </c>
      <c r="O113" t="s">
        <v>341</v>
      </c>
      <c r="Q113">
        <f t="shared" si="101"/>
        <v>0</v>
      </c>
      <c r="R113">
        <f t="shared" si="101"/>
        <v>0</v>
      </c>
      <c r="S113">
        <f t="shared" si="101"/>
        <v>0</v>
      </c>
      <c r="T113">
        <f t="shared" si="101"/>
        <v>0</v>
      </c>
      <c r="U113">
        <f t="shared" si="101"/>
        <v>0</v>
      </c>
      <c r="V113">
        <f t="shared" si="101"/>
        <v>0</v>
      </c>
      <c r="W113">
        <f t="shared" si="101"/>
        <v>76</v>
      </c>
      <c r="X113">
        <f t="shared" si="101"/>
        <v>0</v>
      </c>
      <c r="Y113">
        <f t="shared" si="101"/>
        <v>76</v>
      </c>
      <c r="Z113">
        <f t="shared" si="101"/>
        <v>76</v>
      </c>
      <c r="AA113">
        <f t="shared" si="101"/>
        <v>0</v>
      </c>
      <c r="AB113">
        <f t="shared" si="102"/>
        <v>76</v>
      </c>
      <c r="AC113">
        <f t="shared" si="102"/>
        <v>0</v>
      </c>
      <c r="AD113">
        <f t="shared" si="102"/>
        <v>0</v>
      </c>
      <c r="AE113">
        <f t="shared" si="102"/>
        <v>0</v>
      </c>
      <c r="AF113">
        <f t="shared" si="102"/>
        <v>0</v>
      </c>
      <c r="AG113">
        <f t="shared" si="102"/>
        <v>0</v>
      </c>
      <c r="AH113">
        <f t="shared" si="102"/>
        <v>0</v>
      </c>
      <c r="AI113">
        <f t="shared" si="102"/>
        <v>0</v>
      </c>
      <c r="AJ113">
        <f t="shared" si="102"/>
        <v>76</v>
      </c>
      <c r="AK113">
        <f t="shared" si="102"/>
        <v>0</v>
      </c>
      <c r="AL113">
        <f t="shared" si="102"/>
        <v>0</v>
      </c>
      <c r="AM113">
        <f t="shared" si="102"/>
        <v>0</v>
      </c>
      <c r="AN113">
        <f t="shared" si="102"/>
        <v>0</v>
      </c>
      <c r="AO113">
        <f t="shared" si="102"/>
        <v>0</v>
      </c>
      <c r="AP113">
        <f t="shared" si="102"/>
        <v>0</v>
      </c>
      <c r="AQ113">
        <f t="shared" si="102"/>
        <v>0</v>
      </c>
      <c r="AS113">
        <f t="shared" si="102"/>
        <v>0</v>
      </c>
      <c r="AT113">
        <f t="shared" si="102"/>
        <v>0</v>
      </c>
      <c r="AU113">
        <f t="shared" si="102"/>
        <v>0</v>
      </c>
      <c r="AV113">
        <f t="shared" si="102"/>
        <v>0</v>
      </c>
      <c r="AW113">
        <f t="shared" si="102"/>
        <v>0</v>
      </c>
      <c r="AX113">
        <f t="shared" si="102"/>
        <v>0</v>
      </c>
      <c r="AY113">
        <f t="shared" si="102"/>
        <v>76</v>
      </c>
      <c r="AZ113">
        <f t="shared" si="102"/>
        <v>0</v>
      </c>
      <c r="BA113">
        <f t="shared" si="102"/>
        <v>76</v>
      </c>
      <c r="BB113">
        <f t="shared" si="102"/>
        <v>76</v>
      </c>
      <c r="BC113">
        <f t="shared" si="102"/>
        <v>0</v>
      </c>
      <c r="BD113">
        <f t="shared" si="102"/>
        <v>0</v>
      </c>
      <c r="BE113">
        <f t="shared" si="102"/>
        <v>0</v>
      </c>
      <c r="BF113">
        <f t="shared" si="102"/>
        <v>0</v>
      </c>
      <c r="BG113">
        <f t="shared" si="102"/>
        <v>0</v>
      </c>
      <c r="BH113">
        <f t="shared" si="102"/>
        <v>33</v>
      </c>
      <c r="BI113">
        <f t="shared" si="102"/>
        <v>0</v>
      </c>
      <c r="BJ113">
        <f t="shared" si="102"/>
        <v>0</v>
      </c>
      <c r="BK113">
        <f t="shared" si="102"/>
        <v>0</v>
      </c>
      <c r="BL113">
        <f t="shared" si="102"/>
        <v>0</v>
      </c>
      <c r="BM113">
        <f t="shared" si="102"/>
        <v>76</v>
      </c>
      <c r="BN113">
        <f t="shared" si="102"/>
        <v>0</v>
      </c>
      <c r="BO113">
        <f t="shared" si="103"/>
        <v>76</v>
      </c>
      <c r="BP113">
        <f t="shared" si="103"/>
        <v>0</v>
      </c>
      <c r="BQ113">
        <f t="shared" si="103"/>
        <v>0</v>
      </c>
      <c r="BR113">
        <f t="shared" si="103"/>
        <v>0</v>
      </c>
      <c r="BS113">
        <f t="shared" si="104"/>
        <v>0</v>
      </c>
      <c r="BT113">
        <f t="shared" si="104"/>
        <v>0</v>
      </c>
      <c r="BU113">
        <f t="shared" si="104"/>
        <v>0</v>
      </c>
      <c r="BV113">
        <f t="shared" si="104"/>
        <v>0</v>
      </c>
      <c r="BW113">
        <f t="shared" si="104"/>
        <v>0</v>
      </c>
      <c r="BX113">
        <f t="shared" si="104"/>
        <v>0</v>
      </c>
      <c r="BY113">
        <f t="shared" si="104"/>
        <v>0</v>
      </c>
      <c r="BZ113">
        <f t="shared" si="104"/>
        <v>0</v>
      </c>
      <c r="CA113">
        <f t="shared" si="104"/>
        <v>0</v>
      </c>
      <c r="CB113">
        <f t="shared" si="104"/>
        <v>0</v>
      </c>
      <c r="CC113">
        <f t="shared" si="104"/>
        <v>0</v>
      </c>
      <c r="CD113">
        <f t="shared" si="104"/>
        <v>0</v>
      </c>
      <c r="CE113">
        <f t="shared" si="104"/>
        <v>0</v>
      </c>
      <c r="CF113">
        <f t="shared" si="104"/>
        <v>0</v>
      </c>
      <c r="CG113">
        <f t="shared" si="104"/>
        <v>0</v>
      </c>
      <c r="CH113">
        <f t="shared" si="104"/>
        <v>0</v>
      </c>
      <c r="CI113">
        <f t="shared" si="104"/>
        <v>0</v>
      </c>
      <c r="CJ113">
        <f t="shared" si="104"/>
        <v>33</v>
      </c>
      <c r="CK113">
        <f t="shared" si="104"/>
        <v>0</v>
      </c>
      <c r="CL113">
        <f t="shared" si="104"/>
        <v>0</v>
      </c>
      <c r="CM113">
        <f t="shared" si="104"/>
        <v>0</v>
      </c>
      <c r="CN113">
        <f t="shared" si="104"/>
        <v>0</v>
      </c>
      <c r="CO113">
        <f t="shared" si="104"/>
        <v>0</v>
      </c>
      <c r="CP113">
        <f t="shared" si="104"/>
        <v>33</v>
      </c>
      <c r="CQ113">
        <f t="shared" si="104"/>
        <v>0</v>
      </c>
      <c r="CR113">
        <f t="shared" si="104"/>
        <v>34</v>
      </c>
      <c r="CS113">
        <f t="shared" si="104"/>
        <v>0</v>
      </c>
      <c r="CT113">
        <f t="shared" si="104"/>
        <v>33</v>
      </c>
      <c r="CU113">
        <f t="shared" si="104"/>
        <v>76</v>
      </c>
      <c r="CV113">
        <f t="shared" si="104"/>
        <v>0</v>
      </c>
      <c r="CW113">
        <f t="shared" si="104"/>
        <v>0</v>
      </c>
      <c r="CX113">
        <f t="shared" si="104"/>
        <v>0</v>
      </c>
      <c r="CY113">
        <f t="shared" si="104"/>
        <v>0</v>
      </c>
      <c r="CZ113">
        <f t="shared" si="104"/>
        <v>34</v>
      </c>
      <c r="DA113">
        <f t="shared" si="104"/>
        <v>0</v>
      </c>
      <c r="DB113">
        <f t="shared" si="104"/>
        <v>0</v>
      </c>
      <c r="DC113">
        <f t="shared" si="104"/>
        <v>0</v>
      </c>
      <c r="DD113">
        <f t="shared" si="104"/>
        <v>0</v>
      </c>
      <c r="DE113">
        <f t="shared" si="104"/>
        <v>0</v>
      </c>
      <c r="DF113">
        <f t="shared" si="104"/>
        <v>0</v>
      </c>
      <c r="DG113">
        <f t="shared" si="104"/>
        <v>38</v>
      </c>
      <c r="DH113">
        <f t="shared" si="104"/>
        <v>0</v>
      </c>
      <c r="DI113">
        <f t="shared" si="104"/>
        <v>0</v>
      </c>
      <c r="DJ113">
        <f t="shared" si="104"/>
        <v>0</v>
      </c>
      <c r="DK113">
        <f t="shared" si="104"/>
        <v>0</v>
      </c>
      <c r="DL113">
        <f t="shared" si="104"/>
        <v>0</v>
      </c>
      <c r="DM113">
        <f t="shared" si="104"/>
        <v>0</v>
      </c>
      <c r="DN113">
        <f t="shared" si="104"/>
        <v>0</v>
      </c>
      <c r="DO113">
        <f t="shared" si="105"/>
        <v>0</v>
      </c>
      <c r="DP113">
        <f t="shared" si="105"/>
        <v>0</v>
      </c>
      <c r="DQ113">
        <f t="shared" si="105"/>
        <v>0</v>
      </c>
      <c r="DR113">
        <f t="shared" si="105"/>
        <v>10</v>
      </c>
      <c r="DS113">
        <f t="shared" si="105"/>
        <v>0</v>
      </c>
      <c r="DT113">
        <f t="shared" si="105"/>
        <v>76</v>
      </c>
      <c r="DU113">
        <f t="shared" si="105"/>
        <v>15</v>
      </c>
      <c r="DV113">
        <f t="shared" si="105"/>
        <v>0</v>
      </c>
      <c r="DW113">
        <f t="shared" si="105"/>
        <v>0</v>
      </c>
      <c r="DX113">
        <f t="shared" si="105"/>
        <v>0</v>
      </c>
      <c r="DY113">
        <f t="shared" si="105"/>
        <v>0</v>
      </c>
      <c r="DZ113">
        <f t="shared" si="105"/>
        <v>0</v>
      </c>
      <c r="EA113">
        <f t="shared" si="105"/>
        <v>0</v>
      </c>
      <c r="EB113">
        <f t="shared" si="105"/>
        <v>0</v>
      </c>
      <c r="EC113">
        <f t="shared" si="105"/>
        <v>0</v>
      </c>
      <c r="ED113">
        <f t="shared" si="105"/>
        <v>0</v>
      </c>
      <c r="EE113">
        <f t="shared" si="105"/>
        <v>0</v>
      </c>
      <c r="EF113">
        <f t="shared" si="105"/>
        <v>0</v>
      </c>
      <c r="EG113">
        <f t="shared" si="105"/>
        <v>0</v>
      </c>
      <c r="EH113">
        <f t="shared" si="105"/>
        <v>0</v>
      </c>
      <c r="EI113">
        <f t="shared" si="105"/>
        <v>76</v>
      </c>
    </row>
    <row r="114" spans="9:139" x14ac:dyDescent="0.3">
      <c r="I114" t="s">
        <v>339</v>
      </c>
      <c r="O114" t="s">
        <v>339</v>
      </c>
      <c r="Q114">
        <f t="shared" si="101"/>
        <v>0</v>
      </c>
      <c r="R114">
        <f t="shared" si="101"/>
        <v>0</v>
      </c>
      <c r="S114">
        <f t="shared" si="101"/>
        <v>0</v>
      </c>
      <c r="T114">
        <f t="shared" si="101"/>
        <v>0</v>
      </c>
      <c r="U114">
        <f t="shared" si="101"/>
        <v>0</v>
      </c>
      <c r="V114">
        <f t="shared" si="101"/>
        <v>0</v>
      </c>
      <c r="W114">
        <f t="shared" si="101"/>
        <v>0</v>
      </c>
      <c r="X114">
        <f t="shared" si="101"/>
        <v>0</v>
      </c>
      <c r="Y114">
        <f t="shared" si="101"/>
        <v>0</v>
      </c>
      <c r="Z114">
        <f t="shared" si="101"/>
        <v>0</v>
      </c>
      <c r="AA114">
        <f t="shared" si="101"/>
        <v>0</v>
      </c>
      <c r="AB114">
        <f t="shared" ref="AB114:AG114" si="106">COUNTIF(AB$34:AB$109,$O114)</f>
        <v>0</v>
      </c>
      <c r="AC114">
        <f t="shared" si="106"/>
        <v>76</v>
      </c>
      <c r="AD114">
        <f t="shared" si="106"/>
        <v>76</v>
      </c>
      <c r="AE114">
        <f t="shared" si="106"/>
        <v>76</v>
      </c>
      <c r="AF114">
        <f t="shared" si="106"/>
        <v>76</v>
      </c>
      <c r="AG114">
        <f t="shared" si="106"/>
        <v>76</v>
      </c>
      <c r="AH114">
        <f t="shared" si="102"/>
        <v>0</v>
      </c>
      <c r="AI114">
        <f t="shared" si="102"/>
        <v>0</v>
      </c>
      <c r="AJ114">
        <f t="shared" si="102"/>
        <v>0</v>
      </c>
      <c r="AK114">
        <f t="shared" si="102"/>
        <v>0</v>
      </c>
      <c r="AL114">
        <f t="shared" si="102"/>
        <v>0</v>
      </c>
      <c r="AM114">
        <f t="shared" si="102"/>
        <v>0</v>
      </c>
      <c r="AN114">
        <f t="shared" si="102"/>
        <v>0</v>
      </c>
      <c r="AO114">
        <f t="shared" si="102"/>
        <v>0</v>
      </c>
      <c r="AP114">
        <f t="shared" si="102"/>
        <v>76</v>
      </c>
      <c r="AQ114">
        <f t="shared" si="102"/>
        <v>76</v>
      </c>
      <c r="AS114">
        <f t="shared" si="102"/>
        <v>0</v>
      </c>
      <c r="AT114">
        <f t="shared" si="102"/>
        <v>0</v>
      </c>
      <c r="AU114">
        <f t="shared" si="102"/>
        <v>0</v>
      </c>
      <c r="AV114">
        <f t="shared" si="102"/>
        <v>0</v>
      </c>
      <c r="AW114">
        <f t="shared" si="102"/>
        <v>0</v>
      </c>
      <c r="AX114">
        <f t="shared" si="102"/>
        <v>0</v>
      </c>
      <c r="AY114">
        <f t="shared" si="102"/>
        <v>0</v>
      </c>
      <c r="AZ114">
        <f t="shared" si="102"/>
        <v>0</v>
      </c>
      <c r="BA114">
        <f t="shared" si="102"/>
        <v>0</v>
      </c>
      <c r="BB114">
        <f t="shared" si="102"/>
        <v>0</v>
      </c>
      <c r="BC114">
        <f t="shared" si="102"/>
        <v>0</v>
      </c>
      <c r="BD114">
        <f t="shared" si="102"/>
        <v>0</v>
      </c>
      <c r="BE114">
        <f t="shared" si="102"/>
        <v>0</v>
      </c>
      <c r="BF114">
        <f t="shared" si="102"/>
        <v>0</v>
      </c>
      <c r="BG114">
        <f t="shared" si="102"/>
        <v>0</v>
      </c>
      <c r="BH114">
        <f t="shared" si="102"/>
        <v>0</v>
      </c>
      <c r="BI114">
        <f t="shared" si="102"/>
        <v>0</v>
      </c>
      <c r="BJ114">
        <f t="shared" si="102"/>
        <v>0</v>
      </c>
      <c r="BK114">
        <f t="shared" si="102"/>
        <v>0</v>
      </c>
      <c r="BL114">
        <f t="shared" si="102"/>
        <v>0</v>
      </c>
      <c r="BM114">
        <f t="shared" si="102"/>
        <v>0</v>
      </c>
      <c r="BN114">
        <f t="shared" si="102"/>
        <v>0</v>
      </c>
      <c r="BO114">
        <f t="shared" si="103"/>
        <v>0</v>
      </c>
      <c r="BP114">
        <f t="shared" si="103"/>
        <v>76</v>
      </c>
      <c r="BQ114">
        <f t="shared" si="103"/>
        <v>76</v>
      </c>
      <c r="BR114">
        <f t="shared" ref="BR114:CC114" si="107">COUNTIF(BR$34:BR$109,$O114)</f>
        <v>76</v>
      </c>
      <c r="BS114">
        <f t="shared" si="107"/>
        <v>76</v>
      </c>
      <c r="BT114">
        <f t="shared" si="107"/>
        <v>76</v>
      </c>
      <c r="BU114">
        <f t="shared" si="107"/>
        <v>76</v>
      </c>
      <c r="BV114">
        <f t="shared" si="107"/>
        <v>76</v>
      </c>
      <c r="BW114">
        <f t="shared" si="107"/>
        <v>76</v>
      </c>
      <c r="BX114">
        <f t="shared" si="107"/>
        <v>76</v>
      </c>
      <c r="BY114">
        <f t="shared" si="107"/>
        <v>76</v>
      </c>
      <c r="BZ114">
        <f t="shared" si="107"/>
        <v>76</v>
      </c>
      <c r="CA114">
        <f t="shared" si="107"/>
        <v>76</v>
      </c>
      <c r="CB114">
        <f t="shared" si="107"/>
        <v>76</v>
      </c>
      <c r="CC114">
        <f t="shared" si="107"/>
        <v>76</v>
      </c>
      <c r="CD114">
        <f t="shared" si="104"/>
        <v>76</v>
      </c>
      <c r="CE114">
        <f t="shared" si="104"/>
        <v>76</v>
      </c>
      <c r="CF114">
        <f t="shared" si="104"/>
        <v>76</v>
      </c>
      <c r="CG114">
        <f t="shared" si="104"/>
        <v>0</v>
      </c>
      <c r="CH114">
        <f t="shared" si="104"/>
        <v>0</v>
      </c>
      <c r="CI114">
        <f t="shared" si="104"/>
        <v>0</v>
      </c>
      <c r="CJ114">
        <f t="shared" si="104"/>
        <v>0</v>
      </c>
      <c r="CK114">
        <f t="shared" si="104"/>
        <v>33</v>
      </c>
      <c r="CL114">
        <f t="shared" si="104"/>
        <v>33</v>
      </c>
      <c r="CM114">
        <f t="shared" si="104"/>
        <v>33</v>
      </c>
      <c r="CN114">
        <f t="shared" si="104"/>
        <v>33</v>
      </c>
      <c r="CO114">
        <f t="shared" si="104"/>
        <v>33</v>
      </c>
      <c r="CP114">
        <f t="shared" si="104"/>
        <v>0</v>
      </c>
      <c r="CQ114">
        <f t="shared" si="104"/>
        <v>33</v>
      </c>
      <c r="CR114">
        <f t="shared" si="104"/>
        <v>0</v>
      </c>
      <c r="CS114">
        <f t="shared" si="104"/>
        <v>34</v>
      </c>
      <c r="CT114">
        <f t="shared" si="104"/>
        <v>1</v>
      </c>
      <c r="CU114">
        <f t="shared" si="104"/>
        <v>0</v>
      </c>
      <c r="CV114">
        <f t="shared" si="104"/>
        <v>76</v>
      </c>
      <c r="CW114">
        <f t="shared" si="104"/>
        <v>76</v>
      </c>
      <c r="CX114">
        <f t="shared" si="104"/>
        <v>76</v>
      </c>
      <c r="CY114">
        <f t="shared" si="104"/>
        <v>76</v>
      </c>
      <c r="CZ114">
        <f t="shared" si="104"/>
        <v>0</v>
      </c>
      <c r="DA114">
        <f t="shared" si="104"/>
        <v>34</v>
      </c>
      <c r="DB114">
        <f t="shared" si="104"/>
        <v>34</v>
      </c>
      <c r="DC114">
        <f t="shared" si="104"/>
        <v>34</v>
      </c>
      <c r="DD114">
        <f t="shared" si="104"/>
        <v>34</v>
      </c>
      <c r="DE114">
        <f t="shared" si="104"/>
        <v>34</v>
      </c>
      <c r="DF114">
        <f t="shared" si="104"/>
        <v>34</v>
      </c>
      <c r="DG114">
        <f t="shared" si="104"/>
        <v>0</v>
      </c>
      <c r="DH114">
        <f t="shared" si="104"/>
        <v>38</v>
      </c>
      <c r="DI114">
        <f t="shared" si="104"/>
        <v>38</v>
      </c>
      <c r="DJ114">
        <f t="shared" si="104"/>
        <v>38</v>
      </c>
      <c r="DK114">
        <f t="shared" si="104"/>
        <v>0</v>
      </c>
      <c r="DL114">
        <f t="shared" si="104"/>
        <v>0</v>
      </c>
      <c r="DM114">
        <f t="shared" si="104"/>
        <v>0</v>
      </c>
      <c r="DN114">
        <f t="shared" si="104"/>
        <v>0</v>
      </c>
      <c r="DO114">
        <f t="shared" si="105"/>
        <v>0</v>
      </c>
      <c r="DP114">
        <f t="shared" si="105"/>
        <v>0</v>
      </c>
      <c r="DQ114">
        <f t="shared" si="105"/>
        <v>0</v>
      </c>
      <c r="DR114">
        <f t="shared" si="105"/>
        <v>0</v>
      </c>
      <c r="DS114">
        <f t="shared" si="105"/>
        <v>0</v>
      </c>
      <c r="DT114">
        <f t="shared" si="105"/>
        <v>0</v>
      </c>
      <c r="DU114">
        <f t="shared" si="105"/>
        <v>0</v>
      </c>
      <c r="DV114">
        <f t="shared" si="105"/>
        <v>15</v>
      </c>
      <c r="DW114">
        <f t="shared" si="105"/>
        <v>15</v>
      </c>
      <c r="DX114">
        <f t="shared" si="105"/>
        <v>15</v>
      </c>
      <c r="DY114">
        <f t="shared" si="105"/>
        <v>15</v>
      </c>
      <c r="DZ114">
        <f t="shared" si="105"/>
        <v>15</v>
      </c>
      <c r="EA114">
        <f t="shared" si="105"/>
        <v>15</v>
      </c>
      <c r="EB114">
        <f t="shared" si="105"/>
        <v>0</v>
      </c>
      <c r="EC114">
        <f t="shared" si="105"/>
        <v>0</v>
      </c>
      <c r="ED114">
        <f t="shared" si="105"/>
        <v>0</v>
      </c>
      <c r="EE114">
        <f t="shared" si="105"/>
        <v>0</v>
      </c>
      <c r="EF114">
        <f t="shared" si="105"/>
        <v>0</v>
      </c>
      <c r="EG114">
        <f t="shared" si="105"/>
        <v>0</v>
      </c>
      <c r="EH114">
        <f t="shared" si="105"/>
        <v>0</v>
      </c>
      <c r="EI114">
        <f t="shared" si="105"/>
        <v>0</v>
      </c>
    </row>
  </sheetData>
  <mergeCells count="16">
    <mergeCell ref="E2:E8"/>
    <mergeCell ref="F2:F8"/>
    <mergeCell ref="D1:L1"/>
    <mergeCell ref="A1:C1"/>
    <mergeCell ref="A2:A8"/>
    <mergeCell ref="B2:B8"/>
    <mergeCell ref="C2:C8"/>
    <mergeCell ref="D2:D8"/>
    <mergeCell ref="Q1:AQ1"/>
    <mergeCell ref="AS1:EI1"/>
    <mergeCell ref="G2:G8"/>
    <mergeCell ref="H2:H8"/>
    <mergeCell ref="I2:I8"/>
    <mergeCell ref="J2:J8"/>
    <mergeCell ref="K2:K8"/>
    <mergeCell ref="L2:L8"/>
  </mergeCells>
  <conditionalFormatting sqref="E11:E109">
    <cfRule type="cellIs" dxfId="155" priority="3" operator="equal">
      <formula>"0"</formula>
    </cfRule>
    <cfRule type="cellIs" dxfId="154" priority="4" operator="equal">
      <formula>"1"</formula>
    </cfRule>
  </conditionalFormatting>
  <conditionalFormatting sqref="Q8:EI8">
    <cfRule type="cellIs" dxfId="153" priority="1" operator="equal">
      <formula>"Nee"</formula>
    </cfRule>
    <cfRule type="cellIs" dxfId="152" priority="2" operator="equal">
      <formula>"Ja"</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92779-E45E-4872-85D4-B8882A5E441A}">
  <sheetPr>
    <tabColor rgb="FFFF0000"/>
  </sheetPr>
  <dimension ref="A1:EA114"/>
  <sheetViews>
    <sheetView topLeftCell="A5" zoomScaleNormal="100" workbookViewId="0">
      <selection activeCell="A57" sqref="A57"/>
    </sheetView>
  </sheetViews>
  <sheetFormatPr defaultRowHeight="14.4" x14ac:dyDescent="0.3"/>
  <cols>
    <col min="1" max="1" width="5.33203125" customWidth="1"/>
    <col min="2" max="2" width="43.6640625" bestFit="1" customWidth="1"/>
    <col min="3" max="3" width="23.21875" customWidth="1"/>
    <col min="4" max="11" width="20" customWidth="1"/>
    <col min="12" max="12" width="20" style="41" customWidth="1"/>
    <col min="13" max="14" width="15.5546875" hidden="1" customWidth="1"/>
    <col min="15" max="15" width="22.21875" hidden="1" customWidth="1"/>
    <col min="16" max="16" width="2.77734375" bestFit="1" customWidth="1"/>
    <col min="17" max="17" width="10.33203125" customWidth="1"/>
    <col min="18" max="18" width="12.77734375" customWidth="1"/>
    <col min="19" max="19" width="10.109375" customWidth="1"/>
    <col min="20" max="20" width="8.109375" customWidth="1"/>
    <col min="21" max="21" width="12.88671875" customWidth="1"/>
    <col min="22" max="22" width="7.77734375" customWidth="1"/>
    <col min="23" max="23" width="11.33203125" customWidth="1"/>
    <col min="24" max="24" width="13.88671875" customWidth="1"/>
    <col min="25" max="25" width="9.77734375" customWidth="1"/>
    <col min="26" max="26" width="12.77734375" customWidth="1"/>
    <col min="27" max="27" width="9.33203125" customWidth="1"/>
    <col min="28" max="28" width="10.88671875" customWidth="1"/>
    <col min="29" max="29" width="5.88671875" customWidth="1"/>
    <col min="30" max="30" width="15.21875" customWidth="1"/>
    <col min="31" max="31" width="15" customWidth="1"/>
    <col min="32" max="32" width="15.33203125" customWidth="1"/>
    <col min="33" max="33" width="11.77734375" customWidth="1"/>
    <col min="34" max="34" width="14.5546875" customWidth="1"/>
    <col min="35" max="35" width="9.88671875" customWidth="1"/>
    <col min="36" max="36" width="18.21875" customWidth="1"/>
    <col min="37" max="37" width="18.77734375" customWidth="1"/>
    <col min="38" max="38" width="2.77734375" customWidth="1"/>
    <col min="39" max="39" width="10.44140625" bestFit="1" customWidth="1"/>
    <col min="40" max="40" width="12.88671875" bestFit="1" customWidth="1"/>
    <col min="41" max="41" width="10.21875" bestFit="1" customWidth="1"/>
    <col min="42" max="42" width="8.21875" bestFit="1" customWidth="1"/>
    <col min="43" max="43" width="13.6640625" bestFit="1" customWidth="1"/>
    <col min="44" max="44" width="7.88671875" bestFit="1" customWidth="1"/>
    <col min="45" max="45" width="11.44140625" bestFit="1" customWidth="1"/>
    <col min="46" max="46" width="14" bestFit="1" customWidth="1"/>
    <col min="47" max="47" width="9.88671875" bestFit="1" customWidth="1"/>
    <col min="48" max="48" width="12.88671875" bestFit="1" customWidth="1"/>
    <col min="49" max="49" width="11.88671875" bestFit="1" customWidth="1"/>
    <col min="50" max="50" width="22.21875" bestFit="1" customWidth="1"/>
    <col min="51" max="51" width="10.5546875" bestFit="1" customWidth="1"/>
    <col min="52" max="52" width="14" bestFit="1" customWidth="1"/>
    <col min="53" max="53" width="20.6640625" bestFit="1" customWidth="1"/>
    <col min="54" max="54" width="11" bestFit="1" customWidth="1"/>
    <col min="55" max="55" width="13.21875" bestFit="1" customWidth="1"/>
    <col min="56" max="56" width="12.6640625" bestFit="1" customWidth="1"/>
    <col min="57" max="57" width="5.33203125" bestFit="1" customWidth="1"/>
    <col min="58" max="58" width="10" bestFit="1" customWidth="1"/>
    <col min="59" max="59" width="9.33203125" bestFit="1" customWidth="1"/>
    <col min="60" max="60" width="9" bestFit="1" customWidth="1"/>
    <col min="61" max="61" width="16.21875" bestFit="1" customWidth="1"/>
    <col min="62" max="62" width="14.77734375" bestFit="1" customWidth="1"/>
    <col min="63" max="63" width="15.44140625" bestFit="1" customWidth="1"/>
    <col min="64" max="64" width="14.77734375" bestFit="1" customWidth="1"/>
    <col min="65" max="65" width="15.44140625" bestFit="1" customWidth="1"/>
    <col min="66" max="66" width="9.5546875" bestFit="1" customWidth="1"/>
    <col min="67" max="67" width="20.109375" bestFit="1" customWidth="1"/>
    <col min="68" max="68" width="9.5546875" bestFit="1" customWidth="1"/>
    <col min="69" max="69" width="11.77734375" bestFit="1" customWidth="1"/>
    <col min="70" max="70" width="12.88671875" bestFit="1" customWidth="1"/>
    <col min="71" max="71" width="8.6640625" bestFit="1" customWidth="1"/>
    <col min="72" max="72" width="16.33203125" bestFit="1" customWidth="1"/>
    <col min="73" max="73" width="5.33203125" bestFit="1" customWidth="1"/>
    <col min="74" max="74" width="4.77734375" bestFit="1" customWidth="1"/>
    <col min="75" max="75" width="20.109375" bestFit="1" customWidth="1"/>
    <col min="76" max="76" width="9.5546875" bestFit="1" customWidth="1"/>
    <col min="77" max="77" width="11" bestFit="1" customWidth="1"/>
    <col min="78" max="78" width="6" bestFit="1" customWidth="1"/>
    <col min="79" max="79" width="15.44140625" bestFit="1" customWidth="1"/>
    <col min="80" max="80" width="12.88671875" bestFit="1" customWidth="1"/>
    <col min="81" max="81" width="13.77734375" bestFit="1" customWidth="1"/>
    <col min="82" max="82" width="8" bestFit="1" customWidth="1"/>
    <col min="83" max="83" width="11.88671875" bestFit="1" customWidth="1"/>
    <col min="84" max="84" width="6.5546875" bestFit="1" customWidth="1"/>
    <col min="85" max="85" width="9" bestFit="1" customWidth="1"/>
    <col min="86" max="86" width="13" bestFit="1" customWidth="1"/>
    <col min="87" max="87" width="9.5546875" bestFit="1" customWidth="1"/>
    <col min="88" max="88" width="12.33203125" bestFit="1" customWidth="1"/>
    <col min="89" max="89" width="9.5546875" bestFit="1" customWidth="1"/>
    <col min="90" max="90" width="20.109375" bestFit="1" customWidth="1"/>
    <col min="91" max="91" width="7.33203125" bestFit="1" customWidth="1"/>
    <col min="92" max="92" width="4" bestFit="1" customWidth="1"/>
    <col min="93" max="93" width="5.5546875" bestFit="1" customWidth="1"/>
    <col min="94" max="94" width="9.5546875" bestFit="1" customWidth="1"/>
    <col min="95" max="95" width="11.33203125" bestFit="1" customWidth="1"/>
    <col min="96" max="96" width="10.33203125" bestFit="1" customWidth="1"/>
    <col min="97" max="98" width="7.5546875" bestFit="1" customWidth="1"/>
    <col min="99" max="99" width="14.33203125" bestFit="1" customWidth="1"/>
    <col min="100" max="100" width="4" bestFit="1" customWidth="1"/>
    <col min="101" max="101" width="6.5546875" bestFit="1" customWidth="1"/>
    <col min="102" max="102" width="4" bestFit="1" customWidth="1"/>
    <col min="103" max="103" width="12.77734375" bestFit="1" customWidth="1"/>
    <col min="104" max="104" width="12.33203125" bestFit="1" customWidth="1"/>
    <col min="105" max="105" width="9.5546875" bestFit="1" customWidth="1"/>
    <col min="106" max="106" width="20.109375" bestFit="1" customWidth="1"/>
    <col min="107" max="107" width="5.6640625" bestFit="1" customWidth="1"/>
    <col min="108" max="108" width="8.6640625" bestFit="1" customWidth="1"/>
    <col min="109" max="110" width="6" bestFit="1" customWidth="1"/>
    <col min="111" max="111" width="11.33203125" bestFit="1" customWidth="1"/>
    <col min="112" max="112" width="10.44140625" bestFit="1" customWidth="1"/>
    <col min="113" max="113" width="5" bestFit="1" customWidth="1"/>
    <col min="114" max="114" width="11.44140625" bestFit="1" customWidth="1"/>
    <col min="115" max="115" width="9.5546875" bestFit="1" customWidth="1"/>
    <col min="116" max="116" width="13.6640625" bestFit="1" customWidth="1"/>
    <col min="117" max="117" width="19.77734375" bestFit="1" customWidth="1"/>
    <col min="118" max="118" width="6.33203125" bestFit="1" customWidth="1"/>
    <col min="119" max="119" width="16.33203125" bestFit="1" customWidth="1"/>
    <col min="120" max="120" width="5.33203125" bestFit="1" customWidth="1"/>
    <col min="121" max="121" width="4.77734375" bestFit="1" customWidth="1"/>
    <col min="122" max="122" width="20.109375" bestFit="1" customWidth="1"/>
    <col min="123" max="123" width="9.5546875" bestFit="1" customWidth="1"/>
    <col min="124" max="124" width="17.77734375" bestFit="1" customWidth="1"/>
    <col min="125" max="125" width="9.88671875" bestFit="1" customWidth="1"/>
    <col min="126" max="126" width="10.6640625" bestFit="1" customWidth="1"/>
    <col min="127" max="127" width="6.109375" bestFit="1" customWidth="1"/>
    <col min="128" max="128" width="13.88671875" bestFit="1" customWidth="1"/>
    <col min="129" max="129" width="12" bestFit="1" customWidth="1"/>
    <col min="130" max="130" width="16.21875" bestFit="1" customWidth="1"/>
    <col min="131" max="131" width="18.33203125" bestFit="1" customWidth="1"/>
  </cols>
  <sheetData>
    <row r="1" spans="1:131" ht="14.4" customHeight="1" x14ac:dyDescent="0.3">
      <c r="A1" s="169" t="s">
        <v>886</v>
      </c>
      <c r="B1" s="169"/>
      <c r="C1" s="170"/>
      <c r="D1" s="165" t="s">
        <v>506</v>
      </c>
      <c r="E1" s="165"/>
      <c r="F1" s="165"/>
      <c r="G1" s="165"/>
      <c r="H1" s="165"/>
      <c r="I1" s="165"/>
      <c r="J1" s="165"/>
      <c r="K1" s="165"/>
      <c r="L1" s="165"/>
      <c r="O1" s="58"/>
      <c r="P1" s="58"/>
      <c r="Q1" s="174" t="s">
        <v>503</v>
      </c>
      <c r="R1" s="175"/>
      <c r="S1" s="175"/>
      <c r="T1" s="175"/>
      <c r="U1" s="175"/>
      <c r="V1" s="175"/>
      <c r="W1" s="175"/>
      <c r="X1" s="175"/>
      <c r="Y1" s="175"/>
      <c r="Z1" s="175"/>
      <c r="AA1" s="175"/>
      <c r="AB1" s="175"/>
      <c r="AC1" s="175"/>
      <c r="AD1" s="175"/>
      <c r="AE1" s="175"/>
      <c r="AF1" s="175"/>
      <c r="AG1" s="175"/>
      <c r="AH1" s="175"/>
      <c r="AI1" s="175"/>
      <c r="AJ1" s="175"/>
      <c r="AK1" s="176"/>
      <c r="AL1" s="45"/>
      <c r="AM1" s="166" t="s">
        <v>505</v>
      </c>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row>
    <row r="2" spans="1:131" ht="14.4" customHeight="1" x14ac:dyDescent="0.3">
      <c r="A2" s="151" t="s">
        <v>884</v>
      </c>
      <c r="B2" s="151" t="s">
        <v>562</v>
      </c>
      <c r="C2" s="151" t="s">
        <v>875</v>
      </c>
      <c r="D2" s="151" t="s">
        <v>127</v>
      </c>
      <c r="E2" s="151" t="s">
        <v>128</v>
      </c>
      <c r="F2" s="151" t="s">
        <v>129</v>
      </c>
      <c r="G2" s="151" t="s">
        <v>130</v>
      </c>
      <c r="H2" s="151" t="s">
        <v>131</v>
      </c>
      <c r="I2" s="151" t="s">
        <v>132</v>
      </c>
      <c r="J2" s="154" t="s">
        <v>826</v>
      </c>
      <c r="K2" s="154" t="s">
        <v>838</v>
      </c>
      <c r="L2" s="154" t="s">
        <v>562</v>
      </c>
      <c r="O2" s="58">
        <v>1</v>
      </c>
      <c r="P2" s="58"/>
      <c r="Q2" s="124" t="s">
        <v>0</v>
      </c>
      <c r="R2" s="124" t="s">
        <v>1</v>
      </c>
      <c r="S2" s="131" t="s">
        <v>166</v>
      </c>
      <c r="T2" s="133" t="s">
        <v>877</v>
      </c>
      <c r="U2" s="124"/>
      <c r="V2" s="124"/>
      <c r="W2" s="124"/>
      <c r="X2" s="124"/>
      <c r="Y2" s="124"/>
      <c r="Z2" s="124"/>
      <c r="AA2" s="124" t="s">
        <v>375</v>
      </c>
      <c r="AB2" s="124" t="s">
        <v>172</v>
      </c>
      <c r="AC2" s="124" t="s">
        <v>877</v>
      </c>
      <c r="AD2" s="124"/>
      <c r="AE2" s="124" t="s">
        <v>394</v>
      </c>
      <c r="AF2" s="124" t="s">
        <v>101</v>
      </c>
      <c r="AG2" s="124" t="s">
        <v>395</v>
      </c>
      <c r="AH2" s="124" t="s">
        <v>877</v>
      </c>
      <c r="AI2" s="124"/>
      <c r="AJ2" s="124" t="s">
        <v>133</v>
      </c>
      <c r="AK2" s="124" t="s">
        <v>397</v>
      </c>
      <c r="AL2" s="130"/>
      <c r="AM2" s="125" t="s">
        <v>0</v>
      </c>
      <c r="AN2" s="125" t="s">
        <v>1</v>
      </c>
      <c r="AO2" s="125" t="s">
        <v>166</v>
      </c>
      <c r="AP2" s="125" t="s">
        <v>877</v>
      </c>
      <c r="AQ2" s="125"/>
      <c r="AR2" s="125"/>
      <c r="AS2" s="125"/>
      <c r="AT2" s="125"/>
      <c r="AU2" s="125"/>
      <c r="AV2" s="125"/>
      <c r="AW2" s="125" t="s">
        <v>169</v>
      </c>
      <c r="AX2" s="125" t="s">
        <v>877</v>
      </c>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t="s">
        <v>133</v>
      </c>
    </row>
    <row r="3" spans="1:131" x14ac:dyDescent="0.3">
      <c r="A3" s="152"/>
      <c r="B3" s="152"/>
      <c r="C3" s="152"/>
      <c r="D3" s="152"/>
      <c r="E3" s="152"/>
      <c r="F3" s="152"/>
      <c r="G3" s="152"/>
      <c r="H3" s="152"/>
      <c r="I3" s="152"/>
      <c r="J3" s="155"/>
      <c r="K3" s="155"/>
      <c r="L3" s="155"/>
      <c r="O3" s="58">
        <v>2</v>
      </c>
      <c r="P3" s="58"/>
      <c r="Q3" s="124"/>
      <c r="R3" s="124"/>
      <c r="S3" s="132"/>
      <c r="T3" s="124" t="s">
        <v>2</v>
      </c>
      <c r="U3" s="124" t="s">
        <v>3</v>
      </c>
      <c r="V3" s="124" t="s">
        <v>4</v>
      </c>
      <c r="W3" s="124" t="s">
        <v>5</v>
      </c>
      <c r="X3" s="124" t="s">
        <v>6</v>
      </c>
      <c r="Y3" s="124" t="s">
        <v>7</v>
      </c>
      <c r="Z3" s="124" t="s">
        <v>1</v>
      </c>
      <c r="AA3" s="124"/>
      <c r="AB3" s="124"/>
      <c r="AC3" s="124" t="s">
        <v>100</v>
      </c>
      <c r="AD3" s="124" t="s">
        <v>393</v>
      </c>
      <c r="AE3" s="124"/>
      <c r="AF3" s="124"/>
      <c r="AG3" s="124"/>
      <c r="AH3" s="124" t="s">
        <v>396</v>
      </c>
      <c r="AI3" s="124" t="s">
        <v>15</v>
      </c>
      <c r="AJ3" s="124"/>
      <c r="AK3" s="124"/>
      <c r="AL3" s="130"/>
      <c r="AM3" s="125"/>
      <c r="AN3" s="125"/>
      <c r="AO3" s="125"/>
      <c r="AP3" s="125" t="s">
        <v>2</v>
      </c>
      <c r="AQ3" s="125" t="s">
        <v>3</v>
      </c>
      <c r="AR3" s="125" t="s">
        <v>4</v>
      </c>
      <c r="AS3" s="125" t="s">
        <v>5</v>
      </c>
      <c r="AT3" s="125" t="s">
        <v>6</v>
      </c>
      <c r="AU3" s="125" t="s">
        <v>7</v>
      </c>
      <c r="AV3" s="125" t="s">
        <v>1</v>
      </c>
      <c r="AW3" s="125"/>
      <c r="AX3" s="125" t="s">
        <v>9</v>
      </c>
      <c r="AY3" s="125" t="s">
        <v>10</v>
      </c>
      <c r="AZ3" s="125" t="s">
        <v>203</v>
      </c>
      <c r="BA3" s="125" t="s">
        <v>11</v>
      </c>
      <c r="BB3" s="125" t="s">
        <v>12</v>
      </c>
      <c r="BC3" s="125" t="s">
        <v>13</v>
      </c>
      <c r="BD3" s="125" t="s">
        <v>170</v>
      </c>
      <c r="BE3" s="125" t="s">
        <v>877</v>
      </c>
      <c r="BF3" s="125"/>
      <c r="BG3" s="125" t="s">
        <v>16</v>
      </c>
      <c r="BH3" s="125" t="s">
        <v>876</v>
      </c>
      <c r="BI3" s="125" t="s">
        <v>877</v>
      </c>
      <c r="BJ3" s="125"/>
      <c r="BK3" s="125"/>
      <c r="BL3" s="125"/>
      <c r="BM3" s="125"/>
      <c r="BN3" s="125"/>
      <c r="BO3" s="125"/>
      <c r="BP3" s="125"/>
      <c r="BQ3" s="125"/>
      <c r="BR3" s="125"/>
      <c r="BS3" s="125"/>
      <c r="BT3" s="125"/>
      <c r="BU3" s="125"/>
      <c r="BV3" s="125"/>
      <c r="BW3" s="125"/>
      <c r="BX3" s="125"/>
      <c r="BY3" s="125" t="s">
        <v>172</v>
      </c>
      <c r="BZ3" s="125" t="s">
        <v>877</v>
      </c>
      <c r="CA3" s="125" t="s">
        <v>101</v>
      </c>
      <c r="CB3" s="125" t="s">
        <v>176</v>
      </c>
      <c r="CC3" s="125" t="s">
        <v>877</v>
      </c>
      <c r="CD3" s="125"/>
      <c r="CE3" s="125"/>
      <c r="CF3" s="125"/>
      <c r="CG3" s="125"/>
      <c r="CH3" s="125"/>
      <c r="CI3" s="125"/>
      <c r="CJ3" s="125"/>
      <c r="CK3" s="125"/>
      <c r="CL3" s="125"/>
      <c r="CM3" s="125" t="s">
        <v>177</v>
      </c>
      <c r="CN3" s="125" t="s">
        <v>877</v>
      </c>
      <c r="CO3" s="125"/>
      <c r="CP3" s="125"/>
      <c r="CQ3" s="125"/>
      <c r="CR3" s="125" t="s">
        <v>178</v>
      </c>
      <c r="CS3" s="125" t="s">
        <v>877</v>
      </c>
      <c r="CT3" s="125"/>
      <c r="CU3" s="125"/>
      <c r="CV3" s="125"/>
      <c r="CW3" s="125"/>
      <c r="CX3" s="125"/>
      <c r="CY3" s="125" t="s">
        <v>183</v>
      </c>
      <c r="CZ3" s="125" t="s">
        <v>877</v>
      </c>
      <c r="DA3" s="125"/>
      <c r="DB3" s="125"/>
      <c r="DC3" s="125" t="s">
        <v>115</v>
      </c>
      <c r="DD3" s="125" t="s">
        <v>877</v>
      </c>
      <c r="DE3" s="125"/>
      <c r="DF3" s="125"/>
      <c r="DG3" s="125"/>
      <c r="DH3" s="125"/>
      <c r="DI3" s="125"/>
      <c r="DJ3" s="125"/>
      <c r="DK3" s="125"/>
      <c r="DL3" s="125"/>
      <c r="DM3" s="125" t="s">
        <v>182</v>
      </c>
      <c r="DN3" s="125" t="s">
        <v>877</v>
      </c>
      <c r="DO3" s="125"/>
      <c r="DP3" s="125"/>
      <c r="DQ3" s="125"/>
      <c r="DR3" s="125"/>
      <c r="DS3" s="125"/>
      <c r="DT3" s="125" t="s">
        <v>180</v>
      </c>
      <c r="DU3" s="125" t="s">
        <v>877</v>
      </c>
      <c r="DV3" s="125"/>
      <c r="DW3" s="125"/>
      <c r="DX3" s="125"/>
      <c r="DY3" s="125"/>
      <c r="DZ3" s="125"/>
      <c r="EA3" s="125"/>
    </row>
    <row r="4" spans="1:131" x14ac:dyDescent="0.3">
      <c r="A4" s="152"/>
      <c r="B4" s="152"/>
      <c r="C4" s="152"/>
      <c r="D4" s="152"/>
      <c r="E4" s="152"/>
      <c r="F4" s="152"/>
      <c r="G4" s="152"/>
      <c r="H4" s="152"/>
      <c r="I4" s="152"/>
      <c r="J4" s="155"/>
      <c r="K4" s="155"/>
      <c r="L4" s="155"/>
      <c r="O4" s="58">
        <v>3</v>
      </c>
      <c r="P4" s="58"/>
      <c r="Q4" s="124"/>
      <c r="R4" s="124"/>
      <c r="S4" s="124"/>
      <c r="T4" s="124"/>
      <c r="U4" s="124"/>
      <c r="V4" s="124"/>
      <c r="W4" s="124"/>
      <c r="X4" s="124"/>
      <c r="Y4" s="124"/>
      <c r="Z4" s="124"/>
      <c r="AA4" s="124"/>
      <c r="AB4" s="124"/>
      <c r="AC4" s="124"/>
      <c r="AD4" s="124"/>
      <c r="AE4" s="124"/>
      <c r="AF4" s="124"/>
      <c r="AG4" s="124"/>
      <c r="AH4" s="124"/>
      <c r="AI4" s="124"/>
      <c r="AJ4" s="124"/>
      <c r="AK4" s="124"/>
      <c r="AL4" s="130"/>
      <c r="AM4" s="125"/>
      <c r="AN4" s="125"/>
      <c r="AO4" s="125"/>
      <c r="AP4" s="125"/>
      <c r="AQ4" s="125"/>
      <c r="AR4" s="125"/>
      <c r="AS4" s="125"/>
      <c r="AT4" s="125"/>
      <c r="AU4" s="125"/>
      <c r="AV4" s="125"/>
      <c r="AW4" s="125"/>
      <c r="AX4" s="125"/>
      <c r="AY4" s="125"/>
      <c r="AZ4" s="125"/>
      <c r="BA4" s="125"/>
      <c r="BB4" s="125"/>
      <c r="BC4" s="125"/>
      <c r="BD4" s="125"/>
      <c r="BE4" s="125" t="s">
        <v>14</v>
      </c>
      <c r="BF4" s="125" t="s">
        <v>15</v>
      </c>
      <c r="BG4" s="125"/>
      <c r="BH4" s="125"/>
      <c r="BI4" s="125" t="s">
        <v>799</v>
      </c>
      <c r="BJ4" s="125" t="s">
        <v>877</v>
      </c>
      <c r="BK4" s="125"/>
      <c r="BL4" s="125"/>
      <c r="BM4" s="125"/>
      <c r="BN4" s="125"/>
      <c r="BO4" s="125"/>
      <c r="BP4" s="125"/>
      <c r="BQ4" s="125"/>
      <c r="BR4" s="125"/>
      <c r="BS4" s="125"/>
      <c r="BT4" s="125"/>
      <c r="BU4" s="125"/>
      <c r="BV4" s="125"/>
      <c r="BW4" s="125"/>
      <c r="BX4" s="125"/>
      <c r="BY4" s="125"/>
      <c r="BZ4" s="125" t="s">
        <v>100</v>
      </c>
      <c r="CA4" s="125"/>
      <c r="CB4" s="125"/>
      <c r="CC4" s="125" t="s">
        <v>103</v>
      </c>
      <c r="CD4" s="125" t="s">
        <v>104</v>
      </c>
      <c r="CE4" s="125" t="s">
        <v>105</v>
      </c>
      <c r="CF4" s="125" t="s">
        <v>45</v>
      </c>
      <c r="CG4" s="125" t="s">
        <v>41</v>
      </c>
      <c r="CH4" s="125" t="s">
        <v>106</v>
      </c>
      <c r="CI4" s="125" t="s">
        <v>49</v>
      </c>
      <c r="CJ4" s="125" t="s">
        <v>175</v>
      </c>
      <c r="CK4" s="125" t="s">
        <v>877</v>
      </c>
      <c r="CL4" s="125"/>
      <c r="CM4" s="125"/>
      <c r="CN4" s="125" t="s">
        <v>108</v>
      </c>
      <c r="CO4" s="125" t="s">
        <v>59</v>
      </c>
      <c r="CP4" s="125" t="s">
        <v>47</v>
      </c>
      <c r="CQ4" s="125" t="s">
        <v>109</v>
      </c>
      <c r="CR4" s="125"/>
      <c r="CS4" s="125" t="s">
        <v>110</v>
      </c>
      <c r="CT4" s="125" t="s">
        <v>111</v>
      </c>
      <c r="CU4" s="125" t="s">
        <v>179</v>
      </c>
      <c r="CV4" s="125" t="s">
        <v>877</v>
      </c>
      <c r="CW4" s="125"/>
      <c r="CX4" s="125"/>
      <c r="CY4" s="125"/>
      <c r="CZ4" s="125" t="s">
        <v>175</v>
      </c>
      <c r="DA4" s="125" t="s">
        <v>877</v>
      </c>
      <c r="DB4" s="125"/>
      <c r="DC4" s="125"/>
      <c r="DD4" s="125" t="s">
        <v>116</v>
      </c>
      <c r="DE4" s="125" t="s">
        <v>117</v>
      </c>
      <c r="DF4" s="125" t="s">
        <v>118</v>
      </c>
      <c r="DG4" s="125" t="s">
        <v>119</v>
      </c>
      <c r="DH4" s="125" t="s">
        <v>120</v>
      </c>
      <c r="DI4" s="125" t="s">
        <v>121</v>
      </c>
      <c r="DJ4" s="125" t="s">
        <v>5</v>
      </c>
      <c r="DK4" s="125" t="s">
        <v>122</v>
      </c>
      <c r="DL4" s="125" t="s">
        <v>123</v>
      </c>
      <c r="DM4" s="125"/>
      <c r="DN4" s="125" t="s">
        <v>125</v>
      </c>
      <c r="DO4" s="125" t="s">
        <v>181</v>
      </c>
      <c r="DP4" s="125" t="s">
        <v>877</v>
      </c>
      <c r="DQ4" s="125"/>
      <c r="DR4" s="125"/>
      <c r="DS4" s="125" t="s">
        <v>49</v>
      </c>
      <c r="DT4" s="125"/>
      <c r="DU4" s="125" t="s">
        <v>127</v>
      </c>
      <c r="DV4" s="125" t="s">
        <v>128</v>
      </c>
      <c r="DW4" s="125" t="s">
        <v>129</v>
      </c>
      <c r="DX4" s="125" t="s">
        <v>130</v>
      </c>
      <c r="DY4" s="125" t="s">
        <v>131</v>
      </c>
      <c r="DZ4" s="125" t="s">
        <v>132</v>
      </c>
      <c r="EA4" s="125"/>
    </row>
    <row r="5" spans="1:131" x14ac:dyDescent="0.3">
      <c r="A5" s="152"/>
      <c r="B5" s="152"/>
      <c r="C5" s="152"/>
      <c r="D5" s="152"/>
      <c r="E5" s="152"/>
      <c r="F5" s="152"/>
      <c r="G5" s="152"/>
      <c r="H5" s="152"/>
      <c r="I5" s="152"/>
      <c r="J5" s="155"/>
      <c r="K5" s="155"/>
      <c r="L5" s="155"/>
      <c r="O5" s="51">
        <v>4</v>
      </c>
      <c r="P5" s="51"/>
      <c r="Q5" s="124"/>
      <c r="R5" s="124"/>
      <c r="S5" s="124"/>
      <c r="T5" s="124"/>
      <c r="U5" s="124"/>
      <c r="V5" s="124"/>
      <c r="W5" s="124"/>
      <c r="X5" s="124"/>
      <c r="Y5" s="124"/>
      <c r="Z5" s="124"/>
      <c r="AA5" s="124"/>
      <c r="AB5" s="124"/>
      <c r="AC5" s="124"/>
      <c r="AD5" s="124"/>
      <c r="AE5" s="124"/>
      <c r="AF5" s="124"/>
      <c r="AG5" s="124"/>
      <c r="AH5" s="124"/>
      <c r="AI5" s="124"/>
      <c r="AJ5" s="124"/>
      <c r="AK5" s="124"/>
      <c r="AL5" s="130"/>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t="s">
        <v>195</v>
      </c>
      <c r="BK5" s="125" t="s">
        <v>877</v>
      </c>
      <c r="BL5" s="125"/>
      <c r="BM5" s="125"/>
      <c r="BN5" s="125"/>
      <c r="BO5" s="125"/>
      <c r="BP5" s="125"/>
      <c r="BQ5" s="125" t="s">
        <v>191</v>
      </c>
      <c r="BR5" s="125" t="s">
        <v>877</v>
      </c>
      <c r="BS5" s="125"/>
      <c r="BT5" s="125"/>
      <c r="BU5" s="125"/>
      <c r="BV5" s="125"/>
      <c r="BW5" s="125"/>
      <c r="BX5" s="125"/>
      <c r="BY5" s="125"/>
      <c r="BZ5" s="125"/>
      <c r="CA5" s="125"/>
      <c r="CB5" s="125"/>
      <c r="CC5" s="125"/>
      <c r="CD5" s="125"/>
      <c r="CE5" s="125"/>
      <c r="CF5" s="125"/>
      <c r="CG5" s="125"/>
      <c r="CH5" s="125"/>
      <c r="CI5" s="125"/>
      <c r="CJ5" s="125"/>
      <c r="CK5" s="125" t="s">
        <v>47</v>
      </c>
      <c r="CL5" s="125" t="s">
        <v>48</v>
      </c>
      <c r="CM5" s="125"/>
      <c r="CN5" s="125"/>
      <c r="CO5" s="125"/>
      <c r="CP5" s="125"/>
      <c r="CQ5" s="125"/>
      <c r="CR5" s="125"/>
      <c r="CS5" s="125"/>
      <c r="CT5" s="125"/>
      <c r="CU5" s="125"/>
      <c r="CV5" s="125" t="s">
        <v>108</v>
      </c>
      <c r="CW5" s="125" t="s">
        <v>45</v>
      </c>
      <c r="CX5" s="125" t="s">
        <v>113</v>
      </c>
      <c r="CY5" s="125"/>
      <c r="CZ5" s="125"/>
      <c r="DA5" s="125" t="s">
        <v>47</v>
      </c>
      <c r="DB5" s="125" t="s">
        <v>48</v>
      </c>
      <c r="DC5" s="125"/>
      <c r="DD5" s="125"/>
      <c r="DE5" s="125"/>
      <c r="DF5" s="125"/>
      <c r="DG5" s="125"/>
      <c r="DH5" s="125"/>
      <c r="DI5" s="125"/>
      <c r="DJ5" s="125"/>
      <c r="DK5" s="125"/>
      <c r="DL5" s="125"/>
      <c r="DM5" s="125"/>
      <c r="DN5" s="125"/>
      <c r="DO5" s="125"/>
      <c r="DP5" s="125" t="s">
        <v>53</v>
      </c>
      <c r="DQ5" s="125" t="s">
        <v>54</v>
      </c>
      <c r="DR5" s="125" t="s">
        <v>48</v>
      </c>
      <c r="DS5" s="125"/>
      <c r="DT5" s="125"/>
      <c r="DU5" s="125"/>
      <c r="DV5" s="125"/>
      <c r="DW5" s="125"/>
      <c r="DX5" s="125"/>
      <c r="DY5" s="125"/>
      <c r="DZ5" s="125"/>
      <c r="EA5" s="125"/>
    </row>
    <row r="6" spans="1:131" x14ac:dyDescent="0.3">
      <c r="A6" s="152"/>
      <c r="B6" s="152"/>
      <c r="C6" s="152"/>
      <c r="D6" s="152"/>
      <c r="E6" s="152"/>
      <c r="F6" s="152"/>
      <c r="G6" s="152"/>
      <c r="H6" s="152"/>
      <c r="I6" s="152"/>
      <c r="J6" s="155"/>
      <c r="K6" s="155"/>
      <c r="L6" s="155"/>
      <c r="O6" s="51">
        <v>5</v>
      </c>
      <c r="P6" s="51"/>
      <c r="Q6" s="124"/>
      <c r="R6" s="124"/>
      <c r="S6" s="124"/>
      <c r="T6" s="124"/>
      <c r="U6" s="124"/>
      <c r="V6" s="124"/>
      <c r="W6" s="124"/>
      <c r="X6" s="124"/>
      <c r="Y6" s="124"/>
      <c r="Z6" s="124"/>
      <c r="AA6" s="124"/>
      <c r="AB6" s="124"/>
      <c r="AC6" s="124"/>
      <c r="AD6" s="124"/>
      <c r="AE6" s="124"/>
      <c r="AF6" s="124"/>
      <c r="AG6" s="124"/>
      <c r="AH6" s="124"/>
      <c r="AI6" s="124"/>
      <c r="AJ6" s="124"/>
      <c r="AK6" s="124"/>
      <c r="AL6" s="130"/>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t="s">
        <v>800</v>
      </c>
      <c r="BL6" s="125" t="s">
        <v>801</v>
      </c>
      <c r="BM6" s="125" t="s">
        <v>188</v>
      </c>
      <c r="BN6" s="125" t="s">
        <v>877</v>
      </c>
      <c r="BO6" s="125"/>
      <c r="BP6" s="125" t="s">
        <v>49</v>
      </c>
      <c r="BQ6" s="125"/>
      <c r="BR6" s="125" t="s">
        <v>798</v>
      </c>
      <c r="BS6" s="125" t="s">
        <v>43</v>
      </c>
      <c r="BT6" s="125" t="s">
        <v>181</v>
      </c>
      <c r="BU6" s="125" t="s">
        <v>877</v>
      </c>
      <c r="BV6" s="125"/>
      <c r="BW6" s="125"/>
      <c r="BX6" s="125" t="s">
        <v>49</v>
      </c>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row>
    <row r="7" spans="1:131" x14ac:dyDescent="0.3">
      <c r="A7" s="152"/>
      <c r="B7" s="152"/>
      <c r="C7" s="152"/>
      <c r="D7" s="152"/>
      <c r="E7" s="152"/>
      <c r="F7" s="152"/>
      <c r="G7" s="152"/>
      <c r="H7" s="152"/>
      <c r="I7" s="152"/>
      <c r="J7" s="155"/>
      <c r="K7" s="155"/>
      <c r="L7" s="155"/>
      <c r="O7" s="51">
        <v>6</v>
      </c>
      <c r="P7" s="51"/>
      <c r="Q7" s="124"/>
      <c r="R7" s="124"/>
      <c r="S7" s="124"/>
      <c r="T7" s="124"/>
      <c r="U7" s="124"/>
      <c r="V7" s="124"/>
      <c r="W7" s="124"/>
      <c r="X7" s="124"/>
      <c r="Y7" s="124"/>
      <c r="Z7" s="124"/>
      <c r="AA7" s="124"/>
      <c r="AB7" s="124"/>
      <c r="AC7" s="124"/>
      <c r="AD7" s="124"/>
      <c r="AE7" s="124"/>
      <c r="AF7" s="124"/>
      <c r="AG7" s="124"/>
      <c r="AH7" s="124"/>
      <c r="AI7" s="124"/>
      <c r="AJ7" s="124"/>
      <c r="AK7" s="124"/>
      <c r="AL7" s="130"/>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t="s">
        <v>47</v>
      </c>
      <c r="BO7" s="125" t="s">
        <v>48</v>
      </c>
      <c r="BP7" s="125"/>
      <c r="BQ7" s="125"/>
      <c r="BR7" s="125"/>
      <c r="BS7" s="125"/>
      <c r="BT7" s="125"/>
      <c r="BU7" s="125" t="s">
        <v>53</v>
      </c>
      <c r="BV7" s="125" t="s">
        <v>54</v>
      </c>
      <c r="BW7" s="125" t="s">
        <v>48</v>
      </c>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row>
    <row r="8" spans="1:131" ht="23.4" x14ac:dyDescent="0.3">
      <c r="A8" s="153"/>
      <c r="B8" s="153"/>
      <c r="C8" s="153"/>
      <c r="D8" s="153"/>
      <c r="E8" s="153"/>
      <c r="F8" s="153"/>
      <c r="G8" s="153"/>
      <c r="H8" s="153"/>
      <c r="I8" s="153"/>
      <c r="J8" s="156"/>
      <c r="K8" s="156"/>
      <c r="L8" s="156"/>
      <c r="O8" s="51"/>
      <c r="P8" s="139" t="s">
        <v>885</v>
      </c>
      <c r="Q8" s="124" t="s">
        <v>338</v>
      </c>
      <c r="R8" s="124" t="s">
        <v>338</v>
      </c>
      <c r="S8" s="124" t="s">
        <v>341</v>
      </c>
      <c r="T8" s="124" t="s">
        <v>338</v>
      </c>
      <c r="U8" s="124" t="s">
        <v>338</v>
      </c>
      <c r="V8" s="124" t="s">
        <v>338</v>
      </c>
      <c r="W8" s="124" t="s">
        <v>341</v>
      </c>
      <c r="X8" s="124" t="s">
        <v>338</v>
      </c>
      <c r="Y8" s="124" t="s">
        <v>341</v>
      </c>
      <c r="Z8" s="124" t="s">
        <v>341</v>
      </c>
      <c r="AA8" s="124" t="s">
        <v>341</v>
      </c>
      <c r="AB8" s="124" t="s">
        <v>338</v>
      </c>
      <c r="AC8" s="124" t="s">
        <v>338</v>
      </c>
      <c r="AD8" s="124" t="s">
        <v>341</v>
      </c>
      <c r="AE8" s="124" t="s">
        <v>341</v>
      </c>
      <c r="AF8" s="124" t="s">
        <v>338</v>
      </c>
      <c r="AG8" s="124" t="s">
        <v>341</v>
      </c>
      <c r="AH8" s="124" t="s">
        <v>338</v>
      </c>
      <c r="AI8" s="124" t="s">
        <v>338</v>
      </c>
      <c r="AJ8" s="124" t="s">
        <v>341</v>
      </c>
      <c r="AK8" s="124" t="s">
        <v>341</v>
      </c>
      <c r="AL8" s="130"/>
      <c r="AM8" s="125" t="s">
        <v>338</v>
      </c>
      <c r="AN8" s="125" t="s">
        <v>338</v>
      </c>
      <c r="AO8" s="125" t="s">
        <v>341</v>
      </c>
      <c r="AP8" s="125" t="s">
        <v>338</v>
      </c>
      <c r="AQ8" s="125" t="s">
        <v>338</v>
      </c>
      <c r="AR8" s="125" t="s">
        <v>338</v>
      </c>
      <c r="AS8" s="125" t="s">
        <v>341</v>
      </c>
      <c r="AT8" s="125" t="s">
        <v>338</v>
      </c>
      <c r="AU8" s="125" t="s">
        <v>341</v>
      </c>
      <c r="AV8" s="125" t="s">
        <v>341</v>
      </c>
      <c r="AW8" s="125" t="s">
        <v>338</v>
      </c>
      <c r="AX8" s="125" t="s">
        <v>338</v>
      </c>
      <c r="AY8" s="125" t="s">
        <v>338</v>
      </c>
      <c r="AZ8" s="125" t="s">
        <v>338</v>
      </c>
      <c r="BA8" s="125" t="s">
        <v>338</v>
      </c>
      <c r="BB8" s="125" t="s">
        <v>341</v>
      </c>
      <c r="BC8" s="125" t="s">
        <v>338</v>
      </c>
      <c r="BD8" s="125" t="s">
        <v>341</v>
      </c>
      <c r="BE8" s="125" t="s">
        <v>338</v>
      </c>
      <c r="BF8" s="125" t="s">
        <v>338</v>
      </c>
      <c r="BG8" s="125" t="s">
        <v>341</v>
      </c>
      <c r="BH8" s="125" t="s">
        <v>338</v>
      </c>
      <c r="BI8" s="125" t="s">
        <v>341</v>
      </c>
      <c r="BJ8" s="125" t="s">
        <v>338</v>
      </c>
      <c r="BK8" s="125" t="s">
        <v>338</v>
      </c>
      <c r="BL8" s="125" t="s">
        <v>338</v>
      </c>
      <c r="BM8" s="125" t="s">
        <v>341</v>
      </c>
      <c r="BN8" s="125" t="s">
        <v>338</v>
      </c>
      <c r="BO8" s="125" t="s">
        <v>341</v>
      </c>
      <c r="BP8" s="125" t="s">
        <v>341</v>
      </c>
      <c r="BQ8" s="125" t="s">
        <v>341</v>
      </c>
      <c r="BR8" s="125" t="s">
        <v>338</v>
      </c>
      <c r="BS8" s="125" t="s">
        <v>341</v>
      </c>
      <c r="BT8" s="125" t="s">
        <v>341</v>
      </c>
      <c r="BU8" s="125" t="s">
        <v>338</v>
      </c>
      <c r="BV8" s="125" t="s">
        <v>338</v>
      </c>
      <c r="BW8" s="125" t="s">
        <v>341</v>
      </c>
      <c r="BX8" s="125" t="s">
        <v>341</v>
      </c>
      <c r="BY8" s="125" t="s">
        <v>338</v>
      </c>
      <c r="BZ8" s="125" t="s">
        <v>338</v>
      </c>
      <c r="CA8" s="125" t="s">
        <v>338</v>
      </c>
      <c r="CB8" s="125" t="s">
        <v>341</v>
      </c>
      <c r="CC8" s="125" t="s">
        <v>338</v>
      </c>
      <c r="CD8" s="125" t="s">
        <v>338</v>
      </c>
      <c r="CE8" s="125" t="s">
        <v>338</v>
      </c>
      <c r="CF8" s="125" t="s">
        <v>338</v>
      </c>
      <c r="CG8" s="125" t="s">
        <v>338</v>
      </c>
      <c r="CH8" s="125" t="s">
        <v>341</v>
      </c>
      <c r="CI8" s="125" t="s">
        <v>338</v>
      </c>
      <c r="CJ8" s="125" t="s">
        <v>341</v>
      </c>
      <c r="CK8" s="125" t="s">
        <v>338</v>
      </c>
      <c r="CL8" s="125" t="s">
        <v>341</v>
      </c>
      <c r="CM8" s="125" t="s">
        <v>341</v>
      </c>
      <c r="CN8" s="125" t="s">
        <v>338</v>
      </c>
      <c r="CO8" s="125" t="s">
        <v>338</v>
      </c>
      <c r="CP8" s="125" t="s">
        <v>338</v>
      </c>
      <c r="CQ8" s="125" t="s">
        <v>338</v>
      </c>
      <c r="CR8" s="125" t="s">
        <v>341</v>
      </c>
      <c r="CS8" s="125" t="s">
        <v>338</v>
      </c>
      <c r="CT8" s="125" t="s">
        <v>338</v>
      </c>
      <c r="CU8" s="125" t="s">
        <v>338</v>
      </c>
      <c r="CV8" s="125" t="s">
        <v>338</v>
      </c>
      <c r="CW8" s="125" t="s">
        <v>338</v>
      </c>
      <c r="CX8" s="125" t="s">
        <v>338</v>
      </c>
      <c r="CY8" s="125" t="s">
        <v>341</v>
      </c>
      <c r="CZ8" s="125" t="s">
        <v>338</v>
      </c>
      <c r="DA8" s="125" t="s">
        <v>338</v>
      </c>
      <c r="DB8" s="125" t="s">
        <v>341</v>
      </c>
      <c r="DC8" s="125" t="s">
        <v>338</v>
      </c>
      <c r="DD8" s="125" t="s">
        <v>338</v>
      </c>
      <c r="DE8" s="125" t="s">
        <v>341</v>
      </c>
      <c r="DF8" s="125" t="s">
        <v>341</v>
      </c>
      <c r="DG8" s="125" t="s">
        <v>338</v>
      </c>
      <c r="DH8" s="125" t="s">
        <v>341</v>
      </c>
      <c r="DI8" s="125" t="s">
        <v>341</v>
      </c>
      <c r="DJ8" s="125" t="s">
        <v>341</v>
      </c>
      <c r="DK8" s="125" t="s">
        <v>341</v>
      </c>
      <c r="DL8" s="125" t="s">
        <v>341</v>
      </c>
      <c r="DM8" s="125" t="s">
        <v>341</v>
      </c>
      <c r="DN8" s="125" t="s">
        <v>338</v>
      </c>
      <c r="DO8" s="125" t="s">
        <v>341</v>
      </c>
      <c r="DP8" s="125" t="s">
        <v>338</v>
      </c>
      <c r="DQ8" s="125" t="s">
        <v>338</v>
      </c>
      <c r="DR8" s="125" t="s">
        <v>341</v>
      </c>
      <c r="DS8" s="125" t="s">
        <v>338</v>
      </c>
      <c r="DT8" s="125" t="s">
        <v>338</v>
      </c>
      <c r="DU8" s="125" t="s">
        <v>338</v>
      </c>
      <c r="DV8" s="125" t="s">
        <v>338</v>
      </c>
      <c r="DW8" s="125" t="s">
        <v>338</v>
      </c>
      <c r="DX8" s="125" t="s">
        <v>338</v>
      </c>
      <c r="DY8" s="125" t="s">
        <v>338</v>
      </c>
      <c r="DZ8" s="125" t="s">
        <v>338</v>
      </c>
      <c r="EA8" s="125" t="s">
        <v>341</v>
      </c>
    </row>
    <row r="9" spans="1:131" ht="21" hidden="1" customHeight="1" x14ac:dyDescent="0.3">
      <c r="A9" s="126"/>
      <c r="B9" s="126"/>
      <c r="C9" s="126"/>
      <c r="D9" s="126"/>
      <c r="E9" s="126"/>
      <c r="F9" s="126"/>
      <c r="G9" s="126"/>
      <c r="H9" s="126"/>
      <c r="I9" s="126"/>
      <c r="J9" s="138"/>
      <c r="K9" s="138"/>
      <c r="L9" s="138"/>
      <c r="O9" s="51"/>
      <c r="P9" s="51"/>
      <c r="Q9" s="124" t="s">
        <v>879</v>
      </c>
      <c r="R9" s="124" t="s">
        <v>879</v>
      </c>
      <c r="S9" s="124" t="s">
        <v>879</v>
      </c>
      <c r="T9" s="124" t="s">
        <v>879</v>
      </c>
      <c r="U9" s="124" t="s">
        <v>879</v>
      </c>
      <c r="V9" s="124" t="s">
        <v>879</v>
      </c>
      <c r="W9" s="124" t="s">
        <v>879</v>
      </c>
      <c r="X9" s="124" t="s">
        <v>879</v>
      </c>
      <c r="Y9" s="124" t="s">
        <v>879</v>
      </c>
      <c r="Z9" s="124" t="s">
        <v>879</v>
      </c>
      <c r="AA9" s="124" t="s">
        <v>880</v>
      </c>
      <c r="AB9" s="124" t="s">
        <v>880</v>
      </c>
      <c r="AC9" s="124" t="s">
        <v>880</v>
      </c>
      <c r="AD9" s="124" t="s">
        <v>880</v>
      </c>
      <c r="AE9" s="124" t="s">
        <v>880</v>
      </c>
      <c r="AF9" s="124" t="s">
        <v>880</v>
      </c>
      <c r="AG9" s="124" t="s">
        <v>880</v>
      </c>
      <c r="AH9" s="124" t="s">
        <v>880</v>
      </c>
      <c r="AI9" s="124" t="s">
        <v>880</v>
      </c>
      <c r="AJ9" s="124" t="s">
        <v>880</v>
      </c>
      <c r="AK9" s="124" t="s">
        <v>880</v>
      </c>
      <c r="AL9" s="130"/>
      <c r="AM9" s="125" t="s">
        <v>880</v>
      </c>
      <c r="AN9" s="125" t="s">
        <v>880</v>
      </c>
      <c r="AO9" s="125" t="s">
        <v>880</v>
      </c>
      <c r="AP9" s="125" t="s">
        <v>880</v>
      </c>
      <c r="AQ9" s="125" t="s">
        <v>880</v>
      </c>
      <c r="AR9" s="125" t="s">
        <v>880</v>
      </c>
      <c r="AS9" s="125" t="s">
        <v>880</v>
      </c>
      <c r="AT9" s="125" t="s">
        <v>880</v>
      </c>
      <c r="AU9" s="125" t="s">
        <v>880</v>
      </c>
      <c r="AV9" s="125" t="s">
        <v>880</v>
      </c>
      <c r="AW9" s="125" t="s">
        <v>880</v>
      </c>
      <c r="AX9" s="125" t="s">
        <v>880</v>
      </c>
      <c r="AY9" s="125" t="s">
        <v>880</v>
      </c>
      <c r="AZ9" s="125" t="s">
        <v>880</v>
      </c>
      <c r="BA9" s="125" t="s">
        <v>880</v>
      </c>
      <c r="BB9" s="125" t="s">
        <v>880</v>
      </c>
      <c r="BC9" s="125" t="s">
        <v>880</v>
      </c>
      <c r="BD9" s="125" t="s">
        <v>880</v>
      </c>
      <c r="BE9" s="125" t="s">
        <v>880</v>
      </c>
      <c r="BF9" s="125" t="s">
        <v>880</v>
      </c>
      <c r="BG9" s="125" t="s">
        <v>880</v>
      </c>
      <c r="BH9" s="125" t="s">
        <v>880</v>
      </c>
      <c r="BI9" s="125" t="s">
        <v>883</v>
      </c>
      <c r="BJ9" s="125" t="s">
        <v>883</v>
      </c>
      <c r="BK9" s="125" t="s">
        <v>883</v>
      </c>
      <c r="BL9" s="125" t="s">
        <v>883</v>
      </c>
      <c r="BM9" s="125" t="s">
        <v>883</v>
      </c>
      <c r="BN9" s="125" t="s">
        <v>883</v>
      </c>
      <c r="BO9" s="125" t="s">
        <v>883</v>
      </c>
      <c r="BP9" s="125" t="s">
        <v>883</v>
      </c>
      <c r="BQ9" s="125" t="s">
        <v>883</v>
      </c>
      <c r="BR9" s="125" t="s">
        <v>883</v>
      </c>
      <c r="BS9" s="125" t="s">
        <v>883</v>
      </c>
      <c r="BT9" s="125" t="s">
        <v>883</v>
      </c>
      <c r="BU9" s="125" t="s">
        <v>883</v>
      </c>
      <c r="BV9" s="125" t="s">
        <v>883</v>
      </c>
      <c r="BW9" s="125" t="s">
        <v>883</v>
      </c>
      <c r="BX9" s="125" t="s">
        <v>883</v>
      </c>
      <c r="BY9" s="125" t="s">
        <v>880</v>
      </c>
      <c r="BZ9" s="125" t="s">
        <v>880</v>
      </c>
      <c r="CA9" s="125" t="s">
        <v>880</v>
      </c>
      <c r="CB9" s="125" t="s">
        <v>880</v>
      </c>
      <c r="CC9" s="125" t="s">
        <v>880</v>
      </c>
      <c r="CD9" s="125" t="s">
        <v>880</v>
      </c>
      <c r="CE9" s="125" t="s">
        <v>880</v>
      </c>
      <c r="CF9" s="125" t="s">
        <v>880</v>
      </c>
      <c r="CG9" s="125" t="s">
        <v>880</v>
      </c>
      <c r="CH9" s="125" t="s">
        <v>880</v>
      </c>
      <c r="CI9" s="125" t="s">
        <v>880</v>
      </c>
      <c r="CJ9" s="125" t="s">
        <v>880</v>
      </c>
      <c r="CK9" s="125" t="s">
        <v>880</v>
      </c>
      <c r="CL9" s="125" t="s">
        <v>880</v>
      </c>
      <c r="CM9" s="125" t="s">
        <v>880</v>
      </c>
      <c r="CN9" s="125" t="s">
        <v>880</v>
      </c>
      <c r="CO9" s="125" t="s">
        <v>880</v>
      </c>
      <c r="CP9" s="125" t="s">
        <v>880</v>
      </c>
      <c r="CQ9" s="125" t="s">
        <v>880</v>
      </c>
      <c r="CR9" s="125" t="s">
        <v>880</v>
      </c>
      <c r="CS9" s="125" t="s">
        <v>880</v>
      </c>
      <c r="CT9" s="125" t="s">
        <v>880</v>
      </c>
      <c r="CU9" s="125" t="s">
        <v>880</v>
      </c>
      <c r="CV9" s="125" t="s">
        <v>880</v>
      </c>
      <c r="CW9" s="125" t="s">
        <v>880</v>
      </c>
      <c r="CX9" s="125" t="s">
        <v>880</v>
      </c>
      <c r="CY9" s="125" t="s">
        <v>880</v>
      </c>
      <c r="CZ9" s="125" t="s">
        <v>880</v>
      </c>
      <c r="DA9" s="125" t="s">
        <v>880</v>
      </c>
      <c r="DB9" s="125" t="s">
        <v>880</v>
      </c>
      <c r="DC9" s="125" t="s">
        <v>880</v>
      </c>
      <c r="DD9" s="125" t="s">
        <v>880</v>
      </c>
      <c r="DE9" s="125" t="s">
        <v>880</v>
      </c>
      <c r="DF9" s="125" t="s">
        <v>880</v>
      </c>
      <c r="DG9" s="125" t="s">
        <v>880</v>
      </c>
      <c r="DH9" s="125" t="s">
        <v>880</v>
      </c>
      <c r="DI9" s="125" t="s">
        <v>880</v>
      </c>
      <c r="DJ9" s="125" t="s">
        <v>880</v>
      </c>
      <c r="DK9" s="125" t="s">
        <v>880</v>
      </c>
      <c r="DL9" s="125" t="s">
        <v>880</v>
      </c>
      <c r="DM9" s="125" t="s">
        <v>880</v>
      </c>
      <c r="DN9" s="125" t="s">
        <v>880</v>
      </c>
      <c r="DO9" s="125" t="s">
        <v>880</v>
      </c>
      <c r="DP9" s="125" t="s">
        <v>880</v>
      </c>
      <c r="DQ9" s="125" t="s">
        <v>880</v>
      </c>
      <c r="DR9" s="125" t="s">
        <v>880</v>
      </c>
      <c r="DS9" s="125" t="s">
        <v>880</v>
      </c>
      <c r="DT9" s="125" t="s">
        <v>880</v>
      </c>
      <c r="DU9" s="125" t="s">
        <v>880</v>
      </c>
      <c r="DV9" s="125" t="s">
        <v>880</v>
      </c>
      <c r="DW9" s="125" t="s">
        <v>880</v>
      </c>
      <c r="DX9" s="125" t="s">
        <v>880</v>
      </c>
      <c r="DY9" s="125" t="s">
        <v>880</v>
      </c>
      <c r="DZ9" s="125" t="s">
        <v>880</v>
      </c>
      <c r="EA9" s="125" t="s">
        <v>880</v>
      </c>
    </row>
    <row r="10" spans="1:131" s="116" customFormat="1" ht="14.4" hidden="1" customHeight="1" x14ac:dyDescent="0.35">
      <c r="A10" s="136"/>
      <c r="B10" s="136"/>
      <c r="C10" s="136"/>
      <c r="D10" s="136"/>
      <c r="E10" s="136"/>
      <c r="F10" s="136"/>
      <c r="G10" s="136"/>
      <c r="H10" s="136"/>
      <c r="I10" s="136"/>
      <c r="J10" s="137"/>
      <c r="K10" s="137"/>
      <c r="L10" s="137"/>
      <c r="M10" s="127" t="s">
        <v>859</v>
      </c>
      <c r="N10" s="123" t="s">
        <v>860</v>
      </c>
      <c r="O10" s="123" t="s">
        <v>861</v>
      </c>
      <c r="P10" s="128"/>
      <c r="Q10" s="135">
        <f>3</f>
        <v>3</v>
      </c>
      <c r="R10" s="135">
        <f>Q10+1</f>
        <v>4</v>
      </c>
      <c r="S10" s="135">
        <f t="shared" ref="S10:AB10" si="0">R10+1</f>
        <v>5</v>
      </c>
      <c r="T10" s="135">
        <f t="shared" si="0"/>
        <v>6</v>
      </c>
      <c r="U10" s="135">
        <f t="shared" si="0"/>
        <v>7</v>
      </c>
      <c r="V10" s="135">
        <f t="shared" si="0"/>
        <v>8</v>
      </c>
      <c r="W10" s="135">
        <f t="shared" si="0"/>
        <v>9</v>
      </c>
      <c r="X10" s="135">
        <f t="shared" si="0"/>
        <v>10</v>
      </c>
      <c r="Y10" s="135">
        <f t="shared" si="0"/>
        <v>11</v>
      </c>
      <c r="Z10" s="135">
        <f t="shared" si="0"/>
        <v>12</v>
      </c>
      <c r="AA10" s="135">
        <f t="shared" si="0"/>
        <v>13</v>
      </c>
      <c r="AB10" s="135">
        <f t="shared" si="0"/>
        <v>14</v>
      </c>
      <c r="AC10" s="135">
        <f t="shared" ref="AC10:BI10" si="1">AB10+1</f>
        <v>15</v>
      </c>
      <c r="AD10" s="135">
        <f t="shared" si="1"/>
        <v>16</v>
      </c>
      <c r="AE10" s="135">
        <f t="shared" si="1"/>
        <v>17</v>
      </c>
      <c r="AF10" s="135">
        <f t="shared" si="1"/>
        <v>18</v>
      </c>
      <c r="AG10" s="135">
        <f t="shared" si="1"/>
        <v>19</v>
      </c>
      <c r="AH10" s="135">
        <f t="shared" si="1"/>
        <v>20</v>
      </c>
      <c r="AI10" s="135">
        <f t="shared" si="1"/>
        <v>21</v>
      </c>
      <c r="AJ10" s="135">
        <f t="shared" si="1"/>
        <v>22</v>
      </c>
      <c r="AK10" s="135">
        <f t="shared" si="1"/>
        <v>23</v>
      </c>
      <c r="AL10" s="135">
        <f t="shared" si="1"/>
        <v>24</v>
      </c>
      <c r="AM10" s="135">
        <f t="shared" si="1"/>
        <v>25</v>
      </c>
      <c r="AN10" s="135">
        <f t="shared" si="1"/>
        <v>26</v>
      </c>
      <c r="AO10" s="135">
        <f t="shared" si="1"/>
        <v>27</v>
      </c>
      <c r="AP10" s="135">
        <f t="shared" si="1"/>
        <v>28</v>
      </c>
      <c r="AQ10" s="135">
        <f t="shared" si="1"/>
        <v>29</v>
      </c>
      <c r="AR10" s="135">
        <f t="shared" si="1"/>
        <v>30</v>
      </c>
      <c r="AS10" s="135">
        <f t="shared" si="1"/>
        <v>31</v>
      </c>
      <c r="AT10" s="135">
        <f t="shared" si="1"/>
        <v>32</v>
      </c>
      <c r="AU10" s="135">
        <f t="shared" si="1"/>
        <v>33</v>
      </c>
      <c r="AV10" s="135">
        <f t="shared" si="1"/>
        <v>34</v>
      </c>
      <c r="AW10" s="135">
        <f t="shared" si="1"/>
        <v>35</v>
      </c>
      <c r="AX10" s="135">
        <f t="shared" si="1"/>
        <v>36</v>
      </c>
      <c r="AY10" s="135">
        <f t="shared" si="1"/>
        <v>37</v>
      </c>
      <c r="AZ10" s="135">
        <f t="shared" si="1"/>
        <v>38</v>
      </c>
      <c r="BA10" s="135">
        <f t="shared" si="1"/>
        <v>39</v>
      </c>
      <c r="BB10" s="135">
        <f t="shared" si="1"/>
        <v>40</v>
      </c>
      <c r="BC10" s="135">
        <f t="shared" si="1"/>
        <v>41</v>
      </c>
      <c r="BD10" s="135">
        <f t="shared" si="1"/>
        <v>42</v>
      </c>
      <c r="BE10" s="135">
        <f t="shared" si="1"/>
        <v>43</v>
      </c>
      <c r="BF10" s="135">
        <f t="shared" si="1"/>
        <v>44</v>
      </c>
      <c r="BG10" s="135">
        <f t="shared" si="1"/>
        <v>45</v>
      </c>
      <c r="BH10" s="135">
        <f t="shared" si="1"/>
        <v>46</v>
      </c>
      <c r="BI10" s="135">
        <f t="shared" si="1"/>
        <v>47</v>
      </c>
      <c r="BJ10" s="135">
        <f t="shared" ref="BJ10:DH10" si="2">BI10+1</f>
        <v>48</v>
      </c>
      <c r="BK10" s="135">
        <f t="shared" si="2"/>
        <v>49</v>
      </c>
      <c r="BL10" s="135">
        <f t="shared" si="2"/>
        <v>50</v>
      </c>
      <c r="BM10" s="135">
        <f t="shared" si="2"/>
        <v>51</v>
      </c>
      <c r="BN10" s="135">
        <f t="shared" si="2"/>
        <v>52</v>
      </c>
      <c r="BO10" s="135">
        <f t="shared" si="2"/>
        <v>53</v>
      </c>
      <c r="BP10" s="135">
        <f t="shared" si="2"/>
        <v>54</v>
      </c>
      <c r="BQ10" s="135">
        <f t="shared" si="2"/>
        <v>55</v>
      </c>
      <c r="BR10" s="135">
        <f t="shared" si="2"/>
        <v>56</v>
      </c>
      <c r="BS10" s="135">
        <f t="shared" si="2"/>
        <v>57</v>
      </c>
      <c r="BT10" s="135">
        <f t="shared" si="2"/>
        <v>58</v>
      </c>
      <c r="BU10" s="135">
        <f t="shared" si="2"/>
        <v>59</v>
      </c>
      <c r="BV10" s="135">
        <f t="shared" si="2"/>
        <v>60</v>
      </c>
      <c r="BW10" s="135">
        <f t="shared" si="2"/>
        <v>61</v>
      </c>
      <c r="BX10" s="135">
        <f t="shared" si="2"/>
        <v>62</v>
      </c>
      <c r="BY10" s="135">
        <f t="shared" si="2"/>
        <v>63</v>
      </c>
      <c r="BZ10" s="135">
        <f t="shared" si="2"/>
        <v>64</v>
      </c>
      <c r="CA10" s="135">
        <f t="shared" si="2"/>
        <v>65</v>
      </c>
      <c r="CB10" s="135">
        <f t="shared" si="2"/>
        <v>66</v>
      </c>
      <c r="CC10" s="135">
        <f t="shared" si="2"/>
        <v>67</v>
      </c>
      <c r="CD10" s="135">
        <f t="shared" si="2"/>
        <v>68</v>
      </c>
      <c r="CE10" s="135">
        <f t="shared" si="2"/>
        <v>69</v>
      </c>
      <c r="CF10" s="135">
        <f t="shared" si="2"/>
        <v>70</v>
      </c>
      <c r="CG10" s="135">
        <f t="shared" si="2"/>
        <v>71</v>
      </c>
      <c r="CH10" s="135">
        <f t="shared" si="2"/>
        <v>72</v>
      </c>
      <c r="CI10" s="135">
        <f t="shared" si="2"/>
        <v>73</v>
      </c>
      <c r="CJ10" s="135">
        <f t="shared" si="2"/>
        <v>74</v>
      </c>
      <c r="CK10" s="135">
        <f t="shared" si="2"/>
        <v>75</v>
      </c>
      <c r="CL10" s="135">
        <f t="shared" si="2"/>
        <v>76</v>
      </c>
      <c r="CM10" s="135">
        <f t="shared" si="2"/>
        <v>77</v>
      </c>
      <c r="CN10" s="135">
        <f t="shared" si="2"/>
        <v>78</v>
      </c>
      <c r="CO10" s="135">
        <f t="shared" si="2"/>
        <v>79</v>
      </c>
      <c r="CP10" s="135">
        <f t="shared" si="2"/>
        <v>80</v>
      </c>
      <c r="CQ10" s="135">
        <f t="shared" si="2"/>
        <v>81</v>
      </c>
      <c r="CR10" s="135">
        <f t="shared" si="2"/>
        <v>82</v>
      </c>
      <c r="CS10" s="135">
        <f t="shared" si="2"/>
        <v>83</v>
      </c>
      <c r="CT10" s="135">
        <f t="shared" si="2"/>
        <v>84</v>
      </c>
      <c r="CU10" s="135">
        <f t="shared" si="2"/>
        <v>85</v>
      </c>
      <c r="CV10" s="135">
        <f t="shared" si="2"/>
        <v>86</v>
      </c>
      <c r="CW10" s="135">
        <f t="shared" si="2"/>
        <v>87</v>
      </c>
      <c r="CX10" s="135">
        <f t="shared" si="2"/>
        <v>88</v>
      </c>
      <c r="CY10" s="135">
        <f t="shared" si="2"/>
        <v>89</v>
      </c>
      <c r="CZ10" s="135">
        <f t="shared" si="2"/>
        <v>90</v>
      </c>
      <c r="DA10" s="135">
        <f t="shared" si="2"/>
        <v>91</v>
      </c>
      <c r="DB10" s="135">
        <f t="shared" si="2"/>
        <v>92</v>
      </c>
      <c r="DC10" s="135">
        <f t="shared" si="2"/>
        <v>93</v>
      </c>
      <c r="DD10" s="135">
        <f t="shared" si="2"/>
        <v>94</v>
      </c>
      <c r="DE10" s="135">
        <f t="shared" si="2"/>
        <v>95</v>
      </c>
      <c r="DF10" s="135">
        <f t="shared" si="2"/>
        <v>96</v>
      </c>
      <c r="DG10" s="135">
        <f t="shared" si="2"/>
        <v>97</v>
      </c>
      <c r="DH10" s="135">
        <f t="shared" si="2"/>
        <v>98</v>
      </c>
      <c r="DI10" s="135">
        <f t="shared" ref="DI10:EA10" si="3">DH10+1</f>
        <v>99</v>
      </c>
      <c r="DJ10" s="135">
        <f t="shared" si="3"/>
        <v>100</v>
      </c>
      <c r="DK10" s="135">
        <f t="shared" si="3"/>
        <v>101</v>
      </c>
      <c r="DL10" s="135">
        <f t="shared" si="3"/>
        <v>102</v>
      </c>
      <c r="DM10" s="135">
        <f t="shared" si="3"/>
        <v>103</v>
      </c>
      <c r="DN10" s="135">
        <f t="shared" si="3"/>
        <v>104</v>
      </c>
      <c r="DO10" s="135">
        <f t="shared" si="3"/>
        <v>105</v>
      </c>
      <c r="DP10" s="135">
        <f t="shared" si="3"/>
        <v>106</v>
      </c>
      <c r="DQ10" s="135">
        <f t="shared" si="3"/>
        <v>107</v>
      </c>
      <c r="DR10" s="135">
        <f t="shared" si="3"/>
        <v>108</v>
      </c>
      <c r="DS10" s="135">
        <f t="shared" si="3"/>
        <v>109</v>
      </c>
      <c r="DT10" s="135">
        <f t="shared" si="3"/>
        <v>110</v>
      </c>
      <c r="DU10" s="135">
        <f t="shared" si="3"/>
        <v>111</v>
      </c>
      <c r="DV10" s="135">
        <f t="shared" si="3"/>
        <v>112</v>
      </c>
      <c r="DW10" s="135">
        <f t="shared" si="3"/>
        <v>113</v>
      </c>
      <c r="DX10" s="135">
        <f t="shared" si="3"/>
        <v>114</v>
      </c>
      <c r="DY10" s="135">
        <f t="shared" si="3"/>
        <v>115</v>
      </c>
      <c r="DZ10" s="135">
        <f t="shared" si="3"/>
        <v>116</v>
      </c>
      <c r="EA10" s="135">
        <f t="shared" si="3"/>
        <v>117</v>
      </c>
    </row>
    <row r="11" spans="1:131" hidden="1" x14ac:dyDescent="0.3">
      <c r="A11" s="43"/>
      <c r="B11" s="47"/>
      <c r="C11" s="43"/>
      <c r="D11" s="43"/>
      <c r="E11" s="45"/>
      <c r="F11" s="43"/>
      <c r="G11" s="43"/>
      <c r="H11" s="43"/>
      <c r="I11" s="119"/>
      <c r="J11" s="119"/>
      <c r="K11" s="43"/>
      <c r="L11" s="50"/>
      <c r="M11" s="119" t="s">
        <v>487</v>
      </c>
      <c r="N11" s="119" t="s">
        <v>129</v>
      </c>
      <c r="O11" s="119" t="str">
        <f>TG!X1</f>
        <v>Plaatsen</v>
      </c>
      <c r="P11" s="51"/>
      <c r="Q11" s="43" t="str">
        <f>TG!$X$2</f>
        <v>Ja</v>
      </c>
      <c r="R11" s="43" t="str">
        <f>TG!$X$3</f>
        <v>Ja</v>
      </c>
      <c r="S11" s="43" t="str">
        <f>TG!$X$4</f>
        <v>Optie</v>
      </c>
      <c r="T11" s="43" t="str">
        <f>TG!$X$5</f>
        <v>Ja</v>
      </c>
      <c r="U11" s="43" t="str">
        <f>TG!$X$6</f>
        <v>Ja</v>
      </c>
      <c r="V11" s="43" t="str">
        <f>TG!$X$7</f>
        <v>Ja</v>
      </c>
      <c r="W11" s="43" t="str">
        <f>TG!$X$8</f>
        <v>Nee</v>
      </c>
      <c r="X11" s="43" t="str">
        <f>TG!$X$9</f>
        <v>Ja</v>
      </c>
      <c r="Y11" s="43" t="str">
        <f>TG!$X$10</f>
        <v>Nee</v>
      </c>
      <c r="Z11" s="43" t="str">
        <f>TG!$X$11</f>
        <v>Nee</v>
      </c>
      <c r="AA11" s="43" t="str">
        <f>TG!$X$12</f>
        <v>Optie</v>
      </c>
      <c r="AB11" s="43" t="str">
        <f>TG!$X$103</f>
        <v>Ja</v>
      </c>
      <c r="AC11" s="43" t="str">
        <f>TG!$X$104</f>
        <v>Ja</v>
      </c>
      <c r="AD11" s="43" t="str">
        <f>TG!$X$105</f>
        <v>Nee</v>
      </c>
      <c r="AE11" s="43" t="str">
        <f>TG!$X$106</f>
        <v>Ja</v>
      </c>
      <c r="AF11" s="43" t="str">
        <f>TG!$X$107</f>
        <v>Ja</v>
      </c>
      <c r="AG11" s="43" t="str">
        <f>TG!$X$108</f>
        <v>Optie</v>
      </c>
      <c r="AH11" s="43" t="str">
        <f>TG!$X$109</f>
        <v>Ja</v>
      </c>
      <c r="AI11" s="43" t="str">
        <f>TG!$X$110</f>
        <v>Ja</v>
      </c>
      <c r="AJ11" s="43" t="str">
        <f>TG!$X$111</f>
        <v>Nvt</v>
      </c>
      <c r="AK11" s="43" t="str">
        <f>TG!$X$112</f>
        <v>Nvt</v>
      </c>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row>
    <row r="12" spans="1:131" hidden="1" x14ac:dyDescent="0.3">
      <c r="A12" s="43"/>
      <c r="B12" s="47"/>
      <c r="C12" s="43"/>
      <c r="D12" s="43"/>
      <c r="E12" s="45"/>
      <c r="F12" s="43"/>
      <c r="G12" s="43"/>
      <c r="H12" s="43"/>
      <c r="I12" s="119"/>
      <c r="J12" s="119"/>
      <c r="K12" s="43"/>
      <c r="L12" s="50"/>
      <c r="M12" s="119" t="s">
        <v>487</v>
      </c>
      <c r="N12" s="119" t="s">
        <v>129</v>
      </c>
      <c r="O12" s="119" t="str">
        <f>TG!Y1</f>
        <v>Verplaatsen</v>
      </c>
      <c r="P12" s="51"/>
      <c r="Q12" s="43" t="str">
        <f>TG!$Y$2</f>
        <v>Ja</v>
      </c>
      <c r="R12" s="43" t="str">
        <f>TG!$Y$3</f>
        <v>Ja</v>
      </c>
      <c r="S12" s="43" t="str">
        <f>TG!$Y$4</f>
        <v>Optie</v>
      </c>
      <c r="T12" s="43" t="str">
        <f>TG!$Y$5</f>
        <v>Ja</v>
      </c>
      <c r="U12" s="43" t="str">
        <f>TG!$Y$6</f>
        <v>Ja</v>
      </c>
      <c r="V12" s="43" t="str">
        <f>TG!$Y$7</f>
        <v>Ja</v>
      </c>
      <c r="W12" s="43" t="str">
        <f>TG!$Y$8</f>
        <v>Nee</v>
      </c>
      <c r="X12" s="43" t="str">
        <f>TG!$Y$9</f>
        <v>Ja</v>
      </c>
      <c r="Y12" s="43" t="str">
        <f>TG!$Y$10</f>
        <v>Nee</v>
      </c>
      <c r="Z12" s="43" t="str">
        <f>TG!$Y$11</f>
        <v>Nee</v>
      </c>
      <c r="AA12" s="43" t="str">
        <f>TG!$Y$12</f>
        <v>Optie</v>
      </c>
      <c r="AB12" s="43" t="str">
        <f>TG!$Y$103</f>
        <v>Ja</v>
      </c>
      <c r="AC12" s="43" t="str">
        <f>TG!$Y$104</f>
        <v>Ja</v>
      </c>
      <c r="AD12" s="43" t="str">
        <f>TG!$Y$105</f>
        <v>Nee</v>
      </c>
      <c r="AE12" s="43" t="str">
        <f>TG!$Y$106</f>
        <v>Ja</v>
      </c>
      <c r="AF12" s="43" t="str">
        <f>TG!$Y$107</f>
        <v>Ja</v>
      </c>
      <c r="AG12" s="43" t="str">
        <f>TG!$Y$108</f>
        <v>Optie</v>
      </c>
      <c r="AH12" s="43" t="str">
        <f>TG!$Y$109</f>
        <v>Ja</v>
      </c>
      <c r="AI12" s="43" t="str">
        <f>TG!$Y$110</f>
        <v>Ja</v>
      </c>
      <c r="AJ12" s="43" t="str">
        <f>TG!$Y$111</f>
        <v>Nvt</v>
      </c>
      <c r="AK12" s="43" t="str">
        <f>TG!$Y$112</f>
        <v>Nvt</v>
      </c>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row>
    <row r="13" spans="1:131" hidden="1" x14ac:dyDescent="0.3">
      <c r="A13" s="43"/>
      <c r="B13" s="47"/>
      <c r="C13" s="43"/>
      <c r="D13" s="43"/>
      <c r="E13" s="45"/>
      <c r="F13" s="43"/>
      <c r="G13" s="43"/>
      <c r="H13" s="43"/>
      <c r="I13" s="119"/>
      <c r="J13" s="119"/>
      <c r="K13" s="43"/>
      <c r="L13" s="50"/>
      <c r="M13" s="119" t="s">
        <v>487</v>
      </c>
      <c r="N13" s="119" t="s">
        <v>129</v>
      </c>
      <c r="O13" s="119" t="str">
        <f>TG!Z1</f>
        <v>Verwijderen</v>
      </c>
      <c r="P13" s="51"/>
      <c r="Q13" s="43" t="str">
        <f>TG!$Z$2</f>
        <v>Ja</v>
      </c>
      <c r="R13" s="43" t="str">
        <f>TG!$Z$3</f>
        <v>Ja</v>
      </c>
      <c r="S13" s="43" t="str">
        <f>TG!$Z$4</f>
        <v>Optie</v>
      </c>
      <c r="T13" s="43" t="str">
        <f>TG!$Z$5</f>
        <v>Ja</v>
      </c>
      <c r="U13" s="43" t="str">
        <f>TG!$Z$6</f>
        <v>Ja</v>
      </c>
      <c r="V13" s="43" t="str">
        <f>TG!$Z$7</f>
        <v>Ja</v>
      </c>
      <c r="W13" s="43" t="str">
        <f>TG!$Z$8</f>
        <v>Nee</v>
      </c>
      <c r="X13" s="43" t="str">
        <f>TG!$Z$9</f>
        <v>Ja</v>
      </c>
      <c r="Y13" s="43" t="str">
        <f>TG!$Z$10</f>
        <v>Nee</v>
      </c>
      <c r="Z13" s="43" t="str">
        <f>TG!$Z$11</f>
        <v>Nee</v>
      </c>
      <c r="AA13" s="43" t="str">
        <f>TG!$Z$12</f>
        <v>Optie</v>
      </c>
      <c r="AB13" s="43" t="str">
        <f>TG!$Z$103</f>
        <v>Ja</v>
      </c>
      <c r="AC13" s="43" t="str">
        <f>TG!$Z$104</f>
        <v>Ja</v>
      </c>
      <c r="AD13" s="43" t="str">
        <f>TG!$Z$105</f>
        <v>Nee</v>
      </c>
      <c r="AE13" s="43" t="str">
        <f>TG!$Z$106</f>
        <v>Ja</v>
      </c>
      <c r="AF13" s="43" t="str">
        <f>TG!$Z$107</f>
        <v>Ja</v>
      </c>
      <c r="AG13" s="43" t="str">
        <f>TG!$Z$108</f>
        <v>Optie</v>
      </c>
      <c r="AH13" s="43" t="str">
        <f>TG!$Z$109</f>
        <v>Ja</v>
      </c>
      <c r="AI13" s="43" t="str">
        <f>TG!$Z$110</f>
        <v>Ja</v>
      </c>
      <c r="AJ13" s="43" t="str">
        <f>TG!$Z$111</f>
        <v>Nvt</v>
      </c>
      <c r="AK13" s="43" t="str">
        <f>TG!$Z$112</f>
        <v>Nvt</v>
      </c>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row>
    <row r="14" spans="1:131" hidden="1" x14ac:dyDescent="0.3">
      <c r="A14" s="43"/>
      <c r="B14" s="47"/>
      <c r="C14" s="43"/>
      <c r="D14" s="43"/>
      <c r="E14" s="45"/>
      <c r="F14" s="43"/>
      <c r="G14" s="43"/>
      <c r="H14" s="43"/>
      <c r="I14" s="119"/>
      <c r="J14" s="119"/>
      <c r="K14" s="43"/>
      <c r="L14" s="50"/>
      <c r="M14" s="119" t="s">
        <v>487</v>
      </c>
      <c r="N14" s="119" t="s">
        <v>129</v>
      </c>
      <c r="O14" s="119" t="str">
        <f>TG!AA1</f>
        <v>Wisselen</v>
      </c>
      <c r="P14" s="51"/>
      <c r="Q14" s="43" t="str">
        <f>TG!$AA$2</f>
        <v>Ja</v>
      </c>
      <c r="R14" s="43" t="str">
        <f>TG!$AA$3</f>
        <v>Ja</v>
      </c>
      <c r="S14" s="43" t="str">
        <f>TG!$AA$4</f>
        <v>Optie</v>
      </c>
      <c r="T14" s="43" t="str">
        <f>TG!$AA$5</f>
        <v>Ja</v>
      </c>
      <c r="U14" s="43" t="str">
        <f>TG!$AA$6</f>
        <v>Ja</v>
      </c>
      <c r="V14" s="43" t="str">
        <f>TG!$AA$7</f>
        <v>Ja</v>
      </c>
      <c r="W14" s="43" t="str">
        <f>TG!$AA$8</f>
        <v>Nee</v>
      </c>
      <c r="X14" s="43" t="str">
        <f>TG!$AA$9</f>
        <v>Ja</v>
      </c>
      <c r="Y14" s="43" t="str">
        <f>TG!$AA$10</f>
        <v>Nee</v>
      </c>
      <c r="Z14" s="43" t="str">
        <f>TG!$AA$11</f>
        <v>Nee</v>
      </c>
      <c r="AA14" s="43" t="str">
        <f>TG!$AA$12</f>
        <v>Optie</v>
      </c>
      <c r="AB14" s="43" t="str">
        <f>TG!$AA$103</f>
        <v>Ja</v>
      </c>
      <c r="AC14" s="43" t="str">
        <f>TG!$AA$104</f>
        <v>Ja</v>
      </c>
      <c r="AD14" s="43" t="str">
        <f>TG!$AA$105</f>
        <v>Nee</v>
      </c>
      <c r="AE14" s="43" t="str">
        <f>TG!$AA$106</f>
        <v>Ja</v>
      </c>
      <c r="AF14" s="43" t="str">
        <f>TG!$AA$107</f>
        <v>Ja</v>
      </c>
      <c r="AG14" s="43" t="str">
        <f>TG!$AA$108</f>
        <v>Optie</v>
      </c>
      <c r="AH14" s="43" t="str">
        <f>TG!$AA$109</f>
        <v>Ja</v>
      </c>
      <c r="AI14" s="43" t="str">
        <f>TG!$AA$110</f>
        <v>Ja</v>
      </c>
      <c r="AJ14" s="43" t="str">
        <f>TG!$AA$111</f>
        <v>Nvt</v>
      </c>
      <c r="AK14" s="43" t="str">
        <f>TG!$AA$112</f>
        <v>Nvt</v>
      </c>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row>
    <row r="15" spans="1:131" hidden="1" x14ac:dyDescent="0.3">
      <c r="A15" s="43"/>
      <c r="B15" s="47"/>
      <c r="C15" s="43"/>
      <c r="D15" s="43"/>
      <c r="E15" s="45"/>
      <c r="F15" s="43"/>
      <c r="G15" s="43"/>
      <c r="H15" s="43"/>
      <c r="I15" s="119"/>
      <c r="J15" s="119"/>
      <c r="K15" s="43"/>
      <c r="L15" s="50"/>
      <c r="M15" s="119" t="s">
        <v>487</v>
      </c>
      <c r="N15" s="119" t="s">
        <v>129</v>
      </c>
      <c r="O15" s="119" t="str">
        <f>TG!AB1</f>
        <v>Vastleggen informatie</v>
      </c>
      <c r="P15" s="51"/>
      <c r="Q15" s="43" t="str">
        <f>TG!$AB$2</f>
        <v>Ja</v>
      </c>
      <c r="R15" s="43" t="str">
        <f>TG!$AB$3</f>
        <v>Ja</v>
      </c>
      <c r="S15" s="43" t="str">
        <f>TG!$AB$4</f>
        <v>Optie</v>
      </c>
      <c r="T15" s="43" t="str">
        <f>TG!$AB$5</f>
        <v>Ja</v>
      </c>
      <c r="U15" s="43" t="str">
        <f>TG!$AB$6</f>
        <v>Ja</v>
      </c>
      <c r="V15" s="43" t="str">
        <f>TG!$AB$7</f>
        <v>Ja</v>
      </c>
      <c r="W15" s="43" t="str">
        <f>TG!$AB$8</f>
        <v>Nee</v>
      </c>
      <c r="X15" s="43" t="str">
        <f>TG!$AB$9</f>
        <v>Ja</v>
      </c>
      <c r="Y15" s="43" t="str">
        <f>TG!$AB$10</f>
        <v>Nee</v>
      </c>
      <c r="Z15" s="43" t="str">
        <f>TG!$AB$11</f>
        <v>Nee</v>
      </c>
      <c r="AA15" s="43" t="str">
        <f>TG!$AB$12</f>
        <v>Optie</v>
      </c>
      <c r="AB15" s="43" t="str">
        <f>TG!$AB$103</f>
        <v>Ja</v>
      </c>
      <c r="AC15" s="43" t="str">
        <f>TG!$AB$104</f>
        <v>Ja</v>
      </c>
      <c r="AD15" s="43" t="str">
        <f>TG!$AB$105</f>
        <v>Nee</v>
      </c>
      <c r="AE15" s="43" t="str">
        <f>TG!$AB$106</f>
        <v>Ja</v>
      </c>
      <c r="AF15" s="43" t="str">
        <f>TG!$AB$107</f>
        <v>Ja</v>
      </c>
      <c r="AG15" s="43" t="str">
        <f>TG!$AB$108</f>
        <v>Optie</v>
      </c>
      <c r="AH15" s="43" t="str">
        <f>TG!$AB$109</f>
        <v>Ja</v>
      </c>
      <c r="AI15" s="43" t="str">
        <f>TG!$AB$110</f>
        <v>Ja</v>
      </c>
      <c r="AJ15" s="43" t="str">
        <f>TG!$AB$111</f>
        <v>Nvt</v>
      </c>
      <c r="AK15" s="43" t="str">
        <f>TG!$AB$112</f>
        <v>Nvt</v>
      </c>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row>
    <row r="16" spans="1:131" hidden="1" x14ac:dyDescent="0.3">
      <c r="A16" s="43"/>
      <c r="B16" s="47"/>
      <c r="C16" s="43"/>
      <c r="D16" s="43"/>
      <c r="E16" s="45"/>
      <c r="F16" s="43"/>
      <c r="G16" s="43"/>
      <c r="H16" s="43"/>
      <c r="I16" s="119"/>
      <c r="J16" s="119"/>
      <c r="K16" s="43"/>
      <c r="L16" s="50"/>
      <c r="M16" s="119" t="s">
        <v>487</v>
      </c>
      <c r="N16" s="119" t="s">
        <v>129</v>
      </c>
      <c r="O16" s="119" t="str">
        <f>TG!AC1</f>
        <v>Geen</v>
      </c>
      <c r="P16" s="51"/>
      <c r="Q16" s="43" t="str">
        <f>TG!$AC$2</f>
        <v>Ja</v>
      </c>
      <c r="R16" s="43" t="str">
        <f>TG!$AC$3</f>
        <v>Ja</v>
      </c>
      <c r="S16" s="43" t="str">
        <f>TG!$AC$4</f>
        <v>Optie</v>
      </c>
      <c r="T16" s="43" t="str">
        <f>TG!$AC$5</f>
        <v>Ja</v>
      </c>
      <c r="U16" s="43" t="str">
        <f>TG!$AC$6</f>
        <v>Ja</v>
      </c>
      <c r="V16" s="43" t="str">
        <f>TG!$AC$7</f>
        <v>Ja</v>
      </c>
      <c r="W16" s="43" t="str">
        <f>TG!$AC$8</f>
        <v>Nee</v>
      </c>
      <c r="X16" s="43" t="str">
        <f>TG!$AC$9</f>
        <v>Ja</v>
      </c>
      <c r="Y16" s="43" t="str">
        <f>TG!$AC$10</f>
        <v>Nee</v>
      </c>
      <c r="Z16" s="43" t="str">
        <f>TG!$AC$11</f>
        <v>Nee</v>
      </c>
      <c r="AA16" s="43" t="str">
        <f>TG!$AC$12</f>
        <v>Nee</v>
      </c>
      <c r="AB16" s="43" t="str">
        <f>TG!$AC$103</f>
        <v>Ja</v>
      </c>
      <c r="AC16" s="43" t="str">
        <f>TG!$AC$104</f>
        <v>Ja</v>
      </c>
      <c r="AD16" s="43" t="str">
        <f>TG!$AC$105</f>
        <v>Nee</v>
      </c>
      <c r="AE16" s="43" t="str">
        <f>TG!$AC$106</f>
        <v>Ja</v>
      </c>
      <c r="AF16" s="43" t="str">
        <f>TG!$AC$107</f>
        <v>Ja</v>
      </c>
      <c r="AG16" s="43" t="str">
        <f>TG!$AC$108</f>
        <v>Optie</v>
      </c>
      <c r="AH16" s="43" t="str">
        <f>TG!$AC$109</f>
        <v>Ja</v>
      </c>
      <c r="AI16" s="43" t="str">
        <f>TG!$AC$110</f>
        <v>Ja</v>
      </c>
      <c r="AJ16" s="43" t="str">
        <f>TG!$AC$111</f>
        <v>Nvt</v>
      </c>
      <c r="AK16" s="43" t="str">
        <f>TG!$AC$112</f>
        <v>Nvt</v>
      </c>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row>
    <row r="17" spans="1:131" s="58" customFormat="1" hidden="1" x14ac:dyDescent="0.3">
      <c r="A17" s="45"/>
      <c r="B17" s="47"/>
      <c r="C17" s="45"/>
      <c r="D17" s="45"/>
      <c r="E17" s="45"/>
      <c r="F17" s="45"/>
      <c r="G17" s="45"/>
      <c r="H17" s="45"/>
      <c r="I17" s="120"/>
      <c r="J17" s="120"/>
      <c r="K17" s="45"/>
      <c r="L17" s="134"/>
      <c r="M17" s="120" t="s">
        <v>874</v>
      </c>
      <c r="N17" s="120" t="s">
        <v>873</v>
      </c>
      <c r="O17" s="120" t="str">
        <f>TG!AE1</f>
        <v>Aanleggen</v>
      </c>
      <c r="P17" s="51"/>
      <c r="Q17" s="45" t="str">
        <f>TG!$AE$2</f>
        <v>Ja</v>
      </c>
      <c r="R17" s="45" t="str">
        <f>TG!$AE$3</f>
        <v>Ja</v>
      </c>
      <c r="S17" s="45" t="str">
        <f>TG!$AE$4</f>
        <v>Optie</v>
      </c>
      <c r="T17" s="45" t="str">
        <f>TG!$AE$5</f>
        <v>Ja</v>
      </c>
      <c r="U17" s="45" t="str">
        <f>TG!$AE$6</f>
        <v>Ja</v>
      </c>
      <c r="V17" s="45" t="str">
        <f>TG!$AE$7</f>
        <v>Ja</v>
      </c>
      <c r="W17" s="45" t="str">
        <f>TG!$AE$8</f>
        <v>Nee</v>
      </c>
      <c r="X17" s="45" t="str">
        <f>TG!$AE$9</f>
        <v>Ja</v>
      </c>
      <c r="Y17" s="45" t="str">
        <f>TG!$AE$10</f>
        <v>Nee</v>
      </c>
      <c r="Z17" s="45" t="str">
        <f>TG!$AE$11</f>
        <v>Nee</v>
      </c>
      <c r="AA17" s="45" t="str">
        <f>TG!$AE$12</f>
        <v>Optie</v>
      </c>
      <c r="AB17" s="45" t="str">
        <f>TG!$AE$103</f>
        <v>Ja</v>
      </c>
      <c r="AC17" s="45" t="str">
        <f>TG!$AE$104</f>
        <v>Ja</v>
      </c>
      <c r="AD17" s="45" t="str">
        <f>TG!$AE$105</f>
        <v>Nee</v>
      </c>
      <c r="AE17" s="45" t="str">
        <f>TG!$AE$106</f>
        <v>Ja</v>
      </c>
      <c r="AF17" s="45" t="str">
        <f>TG!$AE$107</f>
        <v>Ja</v>
      </c>
      <c r="AG17" s="45" t="str">
        <f>TG!$AE$108</f>
        <v>Optie</v>
      </c>
      <c r="AH17" s="45" t="str">
        <f>TG!$AE$109</f>
        <v>Ja</v>
      </c>
      <c r="AI17" s="45" t="str">
        <f>TG!$AE$110</f>
        <v>Ja</v>
      </c>
      <c r="AJ17" s="45" t="str">
        <f>TG!$AE$111</f>
        <v>Nvt</v>
      </c>
      <c r="AK17" s="45" t="str">
        <f>TG!$AE$112</f>
        <v>nvt</v>
      </c>
      <c r="AL17" s="45"/>
      <c r="AM17" s="45" t="str">
        <f>AGA!$AL$2</f>
        <v>Ja</v>
      </c>
      <c r="AN17" s="45" t="str">
        <f>AGA!$AL$3</f>
        <v>Ja</v>
      </c>
      <c r="AO17" s="45" t="str">
        <f>AGA!$AL$4</f>
        <v>Optie</v>
      </c>
      <c r="AP17" s="45" t="str">
        <f>AGA!$AL$5</f>
        <v>Ja</v>
      </c>
      <c r="AQ17" s="45" t="str">
        <f>AGA!$AL$6</f>
        <v>Ja</v>
      </c>
      <c r="AR17" s="45" t="str">
        <f>AGA!$AL$7</f>
        <v>Ja</v>
      </c>
      <c r="AS17" s="45" t="str">
        <f>AGA!$AL$8</f>
        <v>Nee</v>
      </c>
      <c r="AT17" s="45" t="str">
        <f>AGA!$AL$9</f>
        <v>Ja</v>
      </c>
      <c r="AU17" s="45" t="str">
        <f>AGA!$AL$10</f>
        <v>Nee</v>
      </c>
      <c r="AV17" s="45" t="str">
        <f>AGA!$AL$11</f>
        <v>Nee</v>
      </c>
      <c r="AW17" s="45" t="str">
        <f>AGA!$AL$12</f>
        <v>Ja</v>
      </c>
      <c r="AX17" s="45" t="str">
        <f>AGA!$AL$13</f>
        <v>Ja</v>
      </c>
      <c r="AY17" s="45" t="str">
        <f>AGA!$AL$14</f>
        <v>Ja</v>
      </c>
      <c r="AZ17" s="45" t="str">
        <f>AGA!$AL$15</f>
        <v>Ja</v>
      </c>
      <c r="BA17" s="45" t="str">
        <f>AGA!$AL$16</f>
        <v>Ja</v>
      </c>
      <c r="BB17" s="45" t="str">
        <f>AGA!$AL$17</f>
        <v>Nee</v>
      </c>
      <c r="BC17" s="45" t="str">
        <f>AGA!$AL$18</f>
        <v>Ja</v>
      </c>
      <c r="BD17" s="45" t="str">
        <f>AGA!$AL$19</f>
        <v>Optie</v>
      </c>
      <c r="BE17" s="45" t="str">
        <f>AGA!$AL$20</f>
        <v>Ja</v>
      </c>
      <c r="BF17" s="45" t="str">
        <f>AGA!$AL$21</f>
        <v>Ja</v>
      </c>
      <c r="BG17" s="45" t="str">
        <f>AGA!$AL$22</f>
        <v>Nee</v>
      </c>
      <c r="BH17" s="45" t="str">
        <f>AGA!$AL$23</f>
        <v>Ja</v>
      </c>
      <c r="BI17" s="45" t="str">
        <f>AGA!$AL$237</f>
        <v>Nee</v>
      </c>
      <c r="BJ17" s="45" t="str">
        <f>AGA!$AL$238</f>
        <v>Nvt</v>
      </c>
      <c r="BK17" s="45" t="str">
        <f>AGA!$AL$239</f>
        <v>Nvt</v>
      </c>
      <c r="BL17" s="45" t="str">
        <f>AGA!$AL$240</f>
        <v>Nvt</v>
      </c>
      <c r="BM17" s="45" t="str">
        <f>AGA!$AL$241</f>
        <v>Nvt</v>
      </c>
      <c r="BN17" s="45" t="str">
        <f>AGA!$AL$242</f>
        <v>Nvt</v>
      </c>
      <c r="BO17" s="45" t="str">
        <f>AGA!$AL$243</f>
        <v>Nvt</v>
      </c>
      <c r="BP17" s="45" t="str">
        <f>AGA!$AL$244</f>
        <v>Nvt</v>
      </c>
      <c r="BQ17" s="45" t="str">
        <f>AGA!$AL$245</f>
        <v>Nvt</v>
      </c>
      <c r="BR17" s="45" t="str">
        <f>AGA!$AL$246</f>
        <v>Nvt</v>
      </c>
      <c r="BS17" s="45" t="str">
        <f>AGA!$AL$247</f>
        <v>Nvt</v>
      </c>
      <c r="BT17" s="45" t="str">
        <f>AGA!$AL$248</f>
        <v>Nvt</v>
      </c>
      <c r="BU17" s="45" t="str">
        <f>AGA!$AL$249</f>
        <v>Nvt</v>
      </c>
      <c r="BV17" s="45" t="str">
        <f>AGA!$AL$250</f>
        <v>Nvt</v>
      </c>
      <c r="BW17" s="45" t="str">
        <f>AGA!$AL$251</f>
        <v>Nvt</v>
      </c>
      <c r="BX17" s="45" t="str">
        <f>AGA!$AL$252</f>
        <v>Nvt</v>
      </c>
      <c r="BY17" s="45" t="str">
        <f>AGA!$AL$255</f>
        <v>Ja</v>
      </c>
      <c r="BZ17" s="45" t="str">
        <f>AGA!$AL$256</f>
        <v>Ja</v>
      </c>
      <c r="CA17" s="45" t="str">
        <f>AGA!$AL$257</f>
        <v>Ja</v>
      </c>
      <c r="CB17" s="45" t="str">
        <f>AGA!$AL$258</f>
        <v>Nee</v>
      </c>
      <c r="CC17" s="45" t="str">
        <f>AGA!$AL$259</f>
        <v>Nvt</v>
      </c>
      <c r="CD17" s="45" t="str">
        <f>AGA!$AL$260</f>
        <v>Nvt</v>
      </c>
      <c r="CE17" s="45" t="str">
        <f>AGA!$AL$261</f>
        <v>Nvt</v>
      </c>
      <c r="CF17" s="45" t="str">
        <f>AGA!$AL$262</f>
        <v>Nvt</v>
      </c>
      <c r="CG17" s="45" t="str">
        <f>AGA!$AL$263</f>
        <v>Nvt</v>
      </c>
      <c r="CH17" s="45" t="str">
        <f>AGA!$AL$264</f>
        <v>Nvt</v>
      </c>
      <c r="CI17" s="45" t="str">
        <f>AGA!$AL$265</f>
        <v>Nvt</v>
      </c>
      <c r="CJ17" s="45" t="str">
        <f>AGA!$AL$266</f>
        <v>Nvt</v>
      </c>
      <c r="CK17" s="45" t="str">
        <f>AGA!$AL$267</f>
        <v>Nvt</v>
      </c>
      <c r="CL17" s="45" t="str">
        <f>AGA!$AL$268</f>
        <v>Nvt</v>
      </c>
      <c r="CM17" s="45" t="str">
        <f>AGA!$AL$270</f>
        <v>Nee</v>
      </c>
      <c r="CN17" s="45" t="str">
        <f>AGA!$AL$271</f>
        <v>Nvt</v>
      </c>
      <c r="CO17" s="45" t="str">
        <f>AGA!$AL$272</f>
        <v>Nvt</v>
      </c>
      <c r="CP17" s="45" t="str">
        <f>AGA!$AL$273</f>
        <v>Nvt</v>
      </c>
      <c r="CQ17" s="45" t="str">
        <f>AGA!$AL$274</f>
        <v>Nvt</v>
      </c>
      <c r="CR17" s="45" t="str">
        <f>AGA!$AL$275</f>
        <v>Nvt</v>
      </c>
      <c r="CS17" s="45" t="str">
        <f>AGA!$AL$276</f>
        <v>Nvt</v>
      </c>
      <c r="CT17" s="45" t="str">
        <f>AGA!$AL$277</f>
        <v>Nvt</v>
      </c>
      <c r="CU17" s="45" t="str">
        <f>AGA!$AL$278</f>
        <v>Nvt</v>
      </c>
      <c r="CV17" s="45" t="str">
        <f>AGA!$AL$279</f>
        <v>Nvt</v>
      </c>
      <c r="CW17" s="45" t="str">
        <f>AGA!$AL$280</f>
        <v>Nvt</v>
      </c>
      <c r="CX17" s="45" t="str">
        <f>AGA!$AL$281</f>
        <v>Nvt</v>
      </c>
      <c r="CY17" s="45" t="str">
        <f>AGA!$AL$283</f>
        <v>Nee</v>
      </c>
      <c r="CZ17" s="45" t="str">
        <f>AGA!$AL$284</f>
        <v>Nvt</v>
      </c>
      <c r="DA17" s="45" t="str">
        <f>AGA!$AL$285</f>
        <v>Nvt</v>
      </c>
      <c r="DB17" s="45" t="str">
        <f>AGA!$AL$286</f>
        <v>Nvt</v>
      </c>
      <c r="DC17" s="45" t="str">
        <f>AGA!$AL$288</f>
        <v>Ja</v>
      </c>
      <c r="DD17" s="45" t="str">
        <f>AGA!$AL$289</f>
        <v>Ja</v>
      </c>
      <c r="DE17" s="45" t="str">
        <f>AGA!$AL$290</f>
        <v>Ja</v>
      </c>
      <c r="DF17" s="45" t="str">
        <f>AGA!$AL$291</f>
        <v>Ja</v>
      </c>
      <c r="DG17" s="45" t="str">
        <f>AGA!$AL$292</f>
        <v>Ja</v>
      </c>
      <c r="DH17" s="45" t="str">
        <f>AGA!$AL$293</f>
        <v>Optie</v>
      </c>
      <c r="DI17" s="45" t="str">
        <f>AGA!$AL$294</f>
        <v>Optie</v>
      </c>
      <c r="DJ17" s="45" t="str">
        <f>AGA!$AL$295</f>
        <v>Optie</v>
      </c>
      <c r="DK17" s="45" t="str">
        <f>AGA!$AL$296</f>
        <v>Optie</v>
      </c>
      <c r="DL17" s="45" t="str">
        <f>AGA!$AL$297</f>
        <v>Nee</v>
      </c>
      <c r="DM17" s="45" t="str">
        <f>AGA!$AL$298</f>
        <v>Optie</v>
      </c>
      <c r="DN17" s="45" t="str">
        <f>AGA!$AL$299</f>
        <v>Ja</v>
      </c>
      <c r="DO17" s="45" t="str">
        <f>AGA!$AL$300</f>
        <v>Ja</v>
      </c>
      <c r="DP17" s="45" t="str">
        <f>AGA!$AL$301</f>
        <v>Ja</v>
      </c>
      <c r="DQ17" s="45" t="str">
        <f>AGA!$AL$302</f>
        <v>Ja</v>
      </c>
      <c r="DR17" s="45" t="str">
        <f>AGA!$AL$303</f>
        <v>Optie</v>
      </c>
      <c r="DS17" s="45" t="str">
        <f>AGA!$AL$304</f>
        <v>Ja</v>
      </c>
      <c r="DT17" s="45" t="str">
        <f>AGA!$AL$305</f>
        <v>Ja</v>
      </c>
      <c r="DU17" s="45" t="str">
        <f>AGA!$AL$306</f>
        <v>Ja</v>
      </c>
      <c r="DV17" s="45" t="str">
        <f>AGA!$AL$307</f>
        <v>Ja</v>
      </c>
      <c r="DW17" s="45" t="str">
        <f>AGA!$AL$308</f>
        <v>Ja</v>
      </c>
      <c r="DX17" s="45" t="str">
        <f>AGA!$AL$309</f>
        <v>Ja</v>
      </c>
      <c r="DY17" s="45" t="str">
        <f>AGA!$AL$310</f>
        <v>Ja</v>
      </c>
      <c r="DZ17" s="45" t="str">
        <f>AGA!$AL$311</f>
        <v>Ja</v>
      </c>
      <c r="EA17" s="45" t="str">
        <f>AGA!$AL$313</f>
        <v>Nee</v>
      </c>
    </row>
    <row r="18" spans="1:131" hidden="1" x14ac:dyDescent="0.3">
      <c r="A18" s="43"/>
      <c r="B18" s="47"/>
      <c r="C18" s="43"/>
      <c r="D18" s="43"/>
      <c r="E18" s="45"/>
      <c r="F18" s="43"/>
      <c r="G18" s="43"/>
      <c r="H18" s="43"/>
      <c r="I18" s="119"/>
      <c r="J18" s="119"/>
      <c r="K18" s="43"/>
      <c r="L18" s="50"/>
      <c r="M18" s="119" t="s">
        <v>874</v>
      </c>
      <c r="N18" s="119" t="s">
        <v>873</v>
      </c>
      <c r="O18" s="119" t="str">
        <f>TG!AF1</f>
        <v>Verplaatsen</v>
      </c>
      <c r="P18" s="51"/>
      <c r="Q18" s="43" t="str">
        <f>TG!$AF$2</f>
        <v>Ja</v>
      </c>
      <c r="R18" s="43" t="str">
        <f>TG!$AF$3</f>
        <v>Ja</v>
      </c>
      <c r="S18" s="43" t="str">
        <f>TG!$AF$4</f>
        <v>Optie</v>
      </c>
      <c r="T18" s="43" t="str">
        <f>TG!$AF$5</f>
        <v>Ja</v>
      </c>
      <c r="U18" s="43" t="str">
        <f>TG!$AF$6</f>
        <v>Ja</v>
      </c>
      <c r="V18" s="43" t="str">
        <f>TG!$AF$7</f>
        <v>Ja</v>
      </c>
      <c r="W18" s="43" t="str">
        <f>TG!$AF$8</f>
        <v>Nee</v>
      </c>
      <c r="X18" s="43" t="str">
        <f>TG!$AF$9</f>
        <v>Ja</v>
      </c>
      <c r="Y18" s="43" t="str">
        <f>TG!$AF$10</f>
        <v>Nee</v>
      </c>
      <c r="Z18" s="43" t="str">
        <f>TG!$AF$11</f>
        <v>Nee</v>
      </c>
      <c r="AA18" s="43" t="str">
        <f>TG!$AF$12</f>
        <v>Optie</v>
      </c>
      <c r="AB18" s="43" t="str">
        <f>TG!$AF$103</f>
        <v>Ja</v>
      </c>
      <c r="AC18" s="43" t="str">
        <f>TG!$AF$104</f>
        <v>Ja</v>
      </c>
      <c r="AD18" s="43" t="str">
        <f>TG!$AF$105</f>
        <v>Nee</v>
      </c>
      <c r="AE18" s="43" t="str">
        <f>TG!$AF$106</f>
        <v>Ja</v>
      </c>
      <c r="AF18" s="43" t="str">
        <f>TG!$AF$107</f>
        <v>Ja</v>
      </c>
      <c r="AG18" s="43" t="str">
        <f>TG!$AF$108</f>
        <v>Optie</v>
      </c>
      <c r="AH18" s="43" t="str">
        <f>TG!$AF$109</f>
        <v>Ja</v>
      </c>
      <c r="AI18" s="43" t="str">
        <f>TG!$AF$110</f>
        <v>Ja</v>
      </c>
      <c r="AJ18" s="43" t="str">
        <f>TG!$AF$111</f>
        <v>Nvt</v>
      </c>
      <c r="AK18" s="43" t="str">
        <f>TG!$AF$112</f>
        <v>Nvt</v>
      </c>
      <c r="AL18" s="43"/>
      <c r="AM18" s="43" t="str">
        <f>AGA!$AM$2</f>
        <v>Ja</v>
      </c>
      <c r="AN18" s="43" t="str">
        <f>AGA!$AM$3</f>
        <v>Ja</v>
      </c>
      <c r="AO18" s="43" t="str">
        <f>AGA!$AM$4</f>
        <v>Optie</v>
      </c>
      <c r="AP18" s="43" t="str">
        <f>AGA!$AM$5</f>
        <v>Ja</v>
      </c>
      <c r="AQ18" s="43" t="str">
        <f>AGA!$AM$6</f>
        <v>Ja</v>
      </c>
      <c r="AR18" s="43" t="str">
        <f>AGA!$AM$7</f>
        <v>Ja</v>
      </c>
      <c r="AS18" s="43" t="str">
        <f>AGA!$AM$8</f>
        <v>Nee</v>
      </c>
      <c r="AT18" s="43" t="str">
        <f>AGA!$AM$9</f>
        <v>Ja</v>
      </c>
      <c r="AU18" s="43" t="str">
        <f>AGA!$AM$10</f>
        <v>Nee</v>
      </c>
      <c r="AV18" s="43" t="str">
        <f>AGA!$AM$11</f>
        <v>Nee</v>
      </c>
      <c r="AW18" s="43" t="str">
        <f>AGA!$AM$12</f>
        <v>Ja</v>
      </c>
      <c r="AX18" s="43" t="str">
        <f>AGA!$AM$13</f>
        <v>Ja</v>
      </c>
      <c r="AY18" s="43" t="str">
        <f>AGA!$AM$14</f>
        <v>Ja</v>
      </c>
      <c r="AZ18" s="43" t="str">
        <f>AGA!$AM$15</f>
        <v>Ja</v>
      </c>
      <c r="BA18" s="43" t="str">
        <f>AGA!$AM$16</f>
        <v>Ja</v>
      </c>
      <c r="BB18" s="43" t="str">
        <f>AGA!$AM$17</f>
        <v>Nee</v>
      </c>
      <c r="BC18" s="43" t="str">
        <f>AGA!$AM$18</f>
        <v>Ja</v>
      </c>
      <c r="BD18" s="43" t="str">
        <f>AGA!$AM$19</f>
        <v>Optie</v>
      </c>
      <c r="BE18" s="43" t="str">
        <f>AGA!$AM$20</f>
        <v>Ja</v>
      </c>
      <c r="BF18" s="43" t="str">
        <f>AGA!$AM$21</f>
        <v>Ja</v>
      </c>
      <c r="BG18" s="43" t="str">
        <f>AGA!$AM$22</f>
        <v>Nee</v>
      </c>
      <c r="BH18" s="43" t="str">
        <f>AGA!$AM$23</f>
        <v>Ja</v>
      </c>
      <c r="BI18" s="43" t="str">
        <f>AGA!$AM$237</f>
        <v>Nee</v>
      </c>
      <c r="BJ18" s="43" t="str">
        <f>AGA!$AM$238</f>
        <v>Nvt</v>
      </c>
      <c r="BK18" s="43" t="str">
        <f>AGA!$AM$239</f>
        <v>Nvt</v>
      </c>
      <c r="BL18" s="43" t="str">
        <f>AGA!$AM$240</f>
        <v>Nvt</v>
      </c>
      <c r="BM18" s="43" t="str">
        <f>AGA!$AM$241</f>
        <v>Nvt</v>
      </c>
      <c r="BN18" s="43" t="str">
        <f>AGA!$AM$242</f>
        <v>Nvt</v>
      </c>
      <c r="BO18" s="43" t="str">
        <f>AGA!$AM$243</f>
        <v>Nvt</v>
      </c>
      <c r="BP18" s="43" t="str">
        <f>AGA!$AM$244</f>
        <v>Nvt</v>
      </c>
      <c r="BQ18" s="43" t="str">
        <f>AGA!$AM$245</f>
        <v>Nvt</v>
      </c>
      <c r="BR18" s="43" t="str">
        <f>AGA!$AM$246</f>
        <v>Nvt</v>
      </c>
      <c r="BS18" s="43" t="str">
        <f>AGA!$AM$247</f>
        <v>Nvt</v>
      </c>
      <c r="BT18" s="43" t="str">
        <f>AGA!$AM$248</f>
        <v>Nvt</v>
      </c>
      <c r="BU18" s="43" t="str">
        <f>AGA!$AM$249</f>
        <v>Nvt</v>
      </c>
      <c r="BV18" s="43" t="str">
        <f>AGA!$AM$250</f>
        <v>Nvt</v>
      </c>
      <c r="BW18" s="43" t="str">
        <f>AGA!$AM$251</f>
        <v>Nvt</v>
      </c>
      <c r="BX18" s="43" t="str">
        <f>AGA!$AM$252</f>
        <v>Nvt</v>
      </c>
      <c r="BY18" s="43" t="str">
        <f>AGA!$AM$255</f>
        <v>Ja</v>
      </c>
      <c r="BZ18" s="43" t="str">
        <f>AGA!$AM$256</f>
        <v>Ja</v>
      </c>
      <c r="CA18" s="43" t="str">
        <f>AGA!$AM$257</f>
        <v>Ja</v>
      </c>
      <c r="CB18" s="43" t="str">
        <f>AGA!$AM$258</f>
        <v>Nee</v>
      </c>
      <c r="CC18" s="43" t="str">
        <f>AGA!$AM$259</f>
        <v>Nvt</v>
      </c>
      <c r="CD18" s="43" t="str">
        <f>AGA!$AM$260</f>
        <v>Nvt</v>
      </c>
      <c r="CE18" s="43" t="str">
        <f>AGA!$AM$261</f>
        <v>Nvt</v>
      </c>
      <c r="CF18" s="43" t="str">
        <f>AGA!$AM$262</f>
        <v>Nvt</v>
      </c>
      <c r="CG18" s="43" t="str">
        <f>AGA!$AM$263</f>
        <v>Nvt</v>
      </c>
      <c r="CH18" s="43" t="str">
        <f>AGA!$AM$264</f>
        <v>Nvt</v>
      </c>
      <c r="CI18" s="43" t="str">
        <f>AGA!$AM$265</f>
        <v>Nvt</v>
      </c>
      <c r="CJ18" s="43" t="str">
        <f>AGA!$AM$266</f>
        <v>Nvt</v>
      </c>
      <c r="CK18" s="43" t="str">
        <f>AGA!$AM$267</f>
        <v>Nvt</v>
      </c>
      <c r="CL18" s="43" t="str">
        <f>AGA!$AM$268</f>
        <v>Nvt</v>
      </c>
      <c r="CM18" s="43" t="str">
        <f>AGA!$AM$270</f>
        <v>Nee</v>
      </c>
      <c r="CN18" s="43" t="str">
        <f>AGA!$AM$271</f>
        <v>Nvt</v>
      </c>
      <c r="CO18" s="43" t="str">
        <f>AGA!$AM$272</f>
        <v>Nvt</v>
      </c>
      <c r="CP18" s="43" t="str">
        <f>AGA!$AM$273</f>
        <v>Nvt</v>
      </c>
      <c r="CQ18" s="43" t="str">
        <f>AGA!$AM$274</f>
        <v>Nvt</v>
      </c>
      <c r="CR18" s="43" t="str">
        <f>AGA!$AM$275</f>
        <v>Nvt</v>
      </c>
      <c r="CS18" s="43" t="str">
        <f>AGA!$AM$276</f>
        <v>Nvt</v>
      </c>
      <c r="CT18" s="43" t="str">
        <f>AGA!$AM$277</f>
        <v>Nvt</v>
      </c>
      <c r="CU18" s="43" t="str">
        <f>AGA!$AM$278</f>
        <v>Nvt</v>
      </c>
      <c r="CV18" s="43" t="str">
        <f>AGA!$AM$279</f>
        <v>Nvt</v>
      </c>
      <c r="CW18" s="43" t="str">
        <f>AGA!$AM$280</f>
        <v>Nvt</v>
      </c>
      <c r="CX18" s="43" t="str">
        <f>AGA!$AM$281</f>
        <v>Nvt</v>
      </c>
      <c r="CY18" s="43" t="str">
        <f>AGA!$AM$283</f>
        <v>Nee</v>
      </c>
      <c r="CZ18" s="43" t="str">
        <f>AGA!$AM$284</f>
        <v>Nvt</v>
      </c>
      <c r="DA18" s="43" t="str">
        <f>AGA!$AM$285</f>
        <v>Nvt</v>
      </c>
      <c r="DB18" s="43" t="str">
        <f>AGA!$AM$286</f>
        <v>Nvt</v>
      </c>
      <c r="DC18" s="43" t="str">
        <f>AGA!$AM$288</f>
        <v>Ja</v>
      </c>
      <c r="DD18" s="43" t="str">
        <f>AGA!$AM$289</f>
        <v>Ja</v>
      </c>
      <c r="DE18" s="43" t="str">
        <f>AGA!$AM$290</f>
        <v>Ja</v>
      </c>
      <c r="DF18" s="43" t="str">
        <f>AGA!$AM$291</f>
        <v>Ja</v>
      </c>
      <c r="DG18" s="43" t="str">
        <f>AGA!$AM$292</f>
        <v>Ja</v>
      </c>
      <c r="DH18" s="43" t="str">
        <f>AGA!$AM$293</f>
        <v>Optie</v>
      </c>
      <c r="DI18" s="43" t="str">
        <f>AGA!$AM$294</f>
        <v>Optie</v>
      </c>
      <c r="DJ18" s="43" t="str">
        <f>AGA!$AM$295</f>
        <v>Optie</v>
      </c>
      <c r="DK18" s="43" t="str">
        <f>AGA!$AM$296</f>
        <v>Optie</v>
      </c>
      <c r="DL18" s="43" t="str">
        <f>AGA!$AM$297</f>
        <v>Nee</v>
      </c>
      <c r="DM18" s="43" t="str">
        <f>AGA!$AM$298</f>
        <v>Optie</v>
      </c>
      <c r="DN18" s="43" t="str">
        <f>AGA!$AM$299</f>
        <v>Ja</v>
      </c>
      <c r="DO18" s="43" t="str">
        <f>AGA!$AM$300</f>
        <v>Ja</v>
      </c>
      <c r="DP18" s="43" t="str">
        <f>AGA!$AM$301</f>
        <v>Ja</v>
      </c>
      <c r="DQ18" s="43" t="str">
        <f>AGA!$AM$302</f>
        <v>Ja</v>
      </c>
      <c r="DR18" s="43" t="str">
        <f>AGA!$AM$303</f>
        <v>Optie</v>
      </c>
      <c r="DS18" s="43" t="str">
        <f>AGA!$AM$304</f>
        <v>Ja</v>
      </c>
      <c r="DT18" s="43" t="str">
        <f>AGA!$AM$305</f>
        <v>Ja</v>
      </c>
      <c r="DU18" s="43" t="str">
        <f>AGA!$AM$306</f>
        <v>Ja</v>
      </c>
      <c r="DV18" s="43" t="str">
        <f>AGA!$AM$307</f>
        <v>Ja</v>
      </c>
      <c r="DW18" s="43" t="str">
        <f>AGA!$AM$308</f>
        <v>Ja</v>
      </c>
      <c r="DX18" s="43" t="str">
        <f>AGA!$AM$309</f>
        <v>Ja</v>
      </c>
      <c r="DY18" s="43" t="str">
        <f>AGA!$AM$310</f>
        <v>Ja</v>
      </c>
      <c r="DZ18" s="43" t="str">
        <f>AGA!$AM$311</f>
        <v>Ja</v>
      </c>
      <c r="EA18" s="43" t="str">
        <f>AGA!$AM$313</f>
        <v>Nee</v>
      </c>
    </row>
    <row r="19" spans="1:131" hidden="1" x14ac:dyDescent="0.3">
      <c r="A19" s="43"/>
      <c r="B19" s="47"/>
      <c r="C19" s="43"/>
      <c r="D19" s="43"/>
      <c r="E19" s="45"/>
      <c r="F19" s="43"/>
      <c r="G19" s="43"/>
      <c r="H19" s="43"/>
      <c r="I19" s="119"/>
      <c r="J19" s="119"/>
      <c r="K19" s="43"/>
      <c r="L19" s="50"/>
      <c r="M19" s="119" t="s">
        <v>874</v>
      </c>
      <c r="N19" s="119" t="s">
        <v>873</v>
      </c>
      <c r="O19" s="119" t="str">
        <f>TG!AG1</f>
        <v>Vervangen</v>
      </c>
      <c r="P19" s="51"/>
      <c r="Q19" s="43" t="str">
        <f>TG!$AG$2</f>
        <v>Ja</v>
      </c>
      <c r="R19" s="43" t="str">
        <f>TG!$AG$3</f>
        <v>Ja</v>
      </c>
      <c r="S19" s="43" t="str">
        <f>TG!$AG$4</f>
        <v>Optie</v>
      </c>
      <c r="T19" s="43" t="str">
        <f>TG!$AG$5</f>
        <v>Ja</v>
      </c>
      <c r="U19" s="43" t="str">
        <f>TG!$AG$6</f>
        <v>Ja</v>
      </c>
      <c r="V19" s="43" t="str">
        <f>TG!$AG$7</f>
        <v>Ja</v>
      </c>
      <c r="W19" s="43" t="str">
        <f>TG!$AG$8</f>
        <v>Nee</v>
      </c>
      <c r="X19" s="43" t="str">
        <f>TG!$AG$9</f>
        <v>Ja</v>
      </c>
      <c r="Y19" s="43" t="str">
        <f>TG!$AG$10</f>
        <v>Nee</v>
      </c>
      <c r="Z19" s="43" t="str">
        <f>TG!$AG$11</f>
        <v>Nee</v>
      </c>
      <c r="AA19" s="43" t="str">
        <f>TG!$AG$12</f>
        <v>Optie</v>
      </c>
      <c r="AB19" s="43" t="str">
        <f>TG!$AG$103</f>
        <v>Ja</v>
      </c>
      <c r="AC19" s="43" t="str">
        <f>TG!$AG$104</f>
        <v>Ja</v>
      </c>
      <c r="AD19" s="43" t="str">
        <f>TG!$AG$105</f>
        <v>Nee</v>
      </c>
      <c r="AE19" s="43" t="str">
        <f>TG!$AG$106</f>
        <v>Ja</v>
      </c>
      <c r="AF19" s="43" t="str">
        <f>TG!$AG$107</f>
        <v>Ja</v>
      </c>
      <c r="AG19" s="43" t="str">
        <f>TG!$AG$108</f>
        <v>Optie</v>
      </c>
      <c r="AH19" s="43" t="str">
        <f>TG!$AG$109</f>
        <v>Ja</v>
      </c>
      <c r="AI19" s="43" t="str">
        <f>TG!$AG$110</f>
        <v>Ja</v>
      </c>
      <c r="AJ19" s="43" t="str">
        <f>TG!$AG$111</f>
        <v>Nvt</v>
      </c>
      <c r="AK19" s="43" t="str">
        <f>TG!$AG$112</f>
        <v>Nvt</v>
      </c>
      <c r="AL19" s="43"/>
      <c r="AM19" s="43" t="str">
        <f>AGA!$AN$2</f>
        <v>Ja</v>
      </c>
      <c r="AN19" s="43" t="str">
        <f>AGA!$AN$3</f>
        <v>Ja</v>
      </c>
      <c r="AO19" s="43" t="str">
        <f>AGA!$AN$4</f>
        <v>Optie</v>
      </c>
      <c r="AP19" s="43" t="str">
        <f>AGA!$AN$5</f>
        <v>Ja</v>
      </c>
      <c r="AQ19" s="43" t="str">
        <f>AGA!$AN$6</f>
        <v>Ja</v>
      </c>
      <c r="AR19" s="43" t="str">
        <f>AGA!$AN$7</f>
        <v>Ja</v>
      </c>
      <c r="AS19" s="43" t="str">
        <f>AGA!$AN$8</f>
        <v>Nee</v>
      </c>
      <c r="AT19" s="43" t="str">
        <f>AGA!$AN$9</f>
        <v>Ja</v>
      </c>
      <c r="AU19" s="43" t="str">
        <f>AGA!$AN$10</f>
        <v>Nee</v>
      </c>
      <c r="AV19" s="43" t="str">
        <f>AGA!$AN$11</f>
        <v>Nee</v>
      </c>
      <c r="AW19" s="43" t="str">
        <f>AGA!$AN$12</f>
        <v>Ja</v>
      </c>
      <c r="AX19" s="43" t="str">
        <f>AGA!$AN$13</f>
        <v>Ja</v>
      </c>
      <c r="AY19" s="43" t="str">
        <f>AGA!$AN$14</f>
        <v>Ja</v>
      </c>
      <c r="AZ19" s="43" t="str">
        <f>AGA!$AN$15</f>
        <v>Ja</v>
      </c>
      <c r="BA19" s="43" t="str">
        <f>AGA!$AN$16</f>
        <v>Ja</v>
      </c>
      <c r="BB19" s="43" t="str">
        <f>AGA!$AN$17</f>
        <v>Nee</v>
      </c>
      <c r="BC19" s="43" t="str">
        <f>AGA!$AN$18</f>
        <v>Ja</v>
      </c>
      <c r="BD19" s="43" t="str">
        <f>AGA!$AN$19</f>
        <v>Optie</v>
      </c>
      <c r="BE19" s="43" t="str">
        <f>AGA!$AN$20</f>
        <v>Ja</v>
      </c>
      <c r="BF19" s="43" t="str">
        <f>AGA!$AN$21</f>
        <v>Ja</v>
      </c>
      <c r="BG19" s="43" t="str">
        <f>AGA!$AN$22</f>
        <v>Nee</v>
      </c>
      <c r="BH19" s="43" t="str">
        <f>AGA!$AN$23</f>
        <v>Ja</v>
      </c>
      <c r="BI19" s="43" t="str">
        <f>AGA!$AN$237</f>
        <v>Nee</v>
      </c>
      <c r="BJ19" s="43" t="str">
        <f>AGA!$AN$238</f>
        <v>Nvt</v>
      </c>
      <c r="BK19" s="43" t="str">
        <f>AGA!$AN$239</f>
        <v>Nvt</v>
      </c>
      <c r="BL19" s="43" t="str">
        <f>AGA!$AN$240</f>
        <v>Nvt</v>
      </c>
      <c r="BM19" s="43" t="str">
        <f>AGA!$AN$241</f>
        <v>Nvt</v>
      </c>
      <c r="BN19" s="43" t="str">
        <f>AGA!$AN$242</f>
        <v>Nvt</v>
      </c>
      <c r="BO19" s="43" t="str">
        <f>AGA!$AN$243</f>
        <v>Nvt</v>
      </c>
      <c r="BP19" s="43" t="str">
        <f>AGA!$AN$244</f>
        <v>Nvt</v>
      </c>
      <c r="BQ19" s="43" t="str">
        <f>AGA!$AN$245</f>
        <v>Nvt</v>
      </c>
      <c r="BR19" s="43" t="str">
        <f>AGA!$AN$246</f>
        <v>Nvt</v>
      </c>
      <c r="BS19" s="43" t="str">
        <f>AGA!$AN$247</f>
        <v>Nvt</v>
      </c>
      <c r="BT19" s="43" t="str">
        <f>AGA!$AN$248</f>
        <v>Nvt</v>
      </c>
      <c r="BU19" s="43" t="str">
        <f>AGA!$AN$249</f>
        <v>Nvt</v>
      </c>
      <c r="BV19" s="43" t="str">
        <f>AGA!$AN$250</f>
        <v>Nvt</v>
      </c>
      <c r="BW19" s="43" t="str">
        <f>AGA!$AN$251</f>
        <v>Nvt</v>
      </c>
      <c r="BX19" s="43" t="str">
        <f>AGA!$AN$252</f>
        <v>Nvt</v>
      </c>
      <c r="BY19" s="43" t="str">
        <f>AGA!$AN$255</f>
        <v>Ja</v>
      </c>
      <c r="BZ19" s="43" t="str">
        <f>AGA!$AN$256</f>
        <v>Ja</v>
      </c>
      <c r="CA19" s="43" t="str">
        <f>AGA!$AN$257</f>
        <v>Ja</v>
      </c>
      <c r="CB19" s="43" t="str">
        <f>AGA!$AN$258</f>
        <v>Nee</v>
      </c>
      <c r="CC19" s="43" t="str">
        <f>AGA!$AN$259</f>
        <v>Nvt</v>
      </c>
      <c r="CD19" s="43" t="str">
        <f>AGA!$AN$260</f>
        <v>Nvt</v>
      </c>
      <c r="CE19" s="43" t="str">
        <f>AGA!$AN$261</f>
        <v>Nvt</v>
      </c>
      <c r="CF19" s="43" t="str">
        <f>AGA!$AN$262</f>
        <v>Nvt</v>
      </c>
      <c r="CG19" s="43" t="str">
        <f>AGA!$AN$263</f>
        <v>Nvt</v>
      </c>
      <c r="CH19" s="43" t="str">
        <f>AGA!$AN$264</f>
        <v>Nvt</v>
      </c>
      <c r="CI19" s="43" t="str">
        <f>AGA!$AN$265</f>
        <v>Nvt</v>
      </c>
      <c r="CJ19" s="43" t="str">
        <f>AGA!$AN$266</f>
        <v>Nvt</v>
      </c>
      <c r="CK19" s="43" t="str">
        <f>AGA!$AN$267</f>
        <v>Nvt</v>
      </c>
      <c r="CL19" s="43" t="str">
        <f>AGA!$AN$268</f>
        <v>Nvt</v>
      </c>
      <c r="CM19" s="43" t="str">
        <f>AGA!$AN$270</f>
        <v>Nee</v>
      </c>
      <c r="CN19" s="43" t="str">
        <f>AGA!$AN$271</f>
        <v>Nvt</v>
      </c>
      <c r="CO19" s="43" t="str">
        <f>AGA!$AN$272</f>
        <v>Nvt</v>
      </c>
      <c r="CP19" s="43" t="str">
        <f>AGA!$AN$273</f>
        <v>Nvt</v>
      </c>
      <c r="CQ19" s="43" t="str">
        <f>AGA!$AN$274</f>
        <v>Nvt</v>
      </c>
      <c r="CR19" s="43" t="str">
        <f>AGA!$AN$275</f>
        <v>Nvt</v>
      </c>
      <c r="CS19" s="43" t="str">
        <f>AGA!$AN$276</f>
        <v>Nvt</v>
      </c>
      <c r="CT19" s="43" t="str">
        <f>AGA!$AN$277</f>
        <v>Nvt</v>
      </c>
      <c r="CU19" s="43" t="str">
        <f>AGA!$AN$278</f>
        <v>Nvt</v>
      </c>
      <c r="CV19" s="43" t="str">
        <f>AGA!$AN$279</f>
        <v>Nvt</v>
      </c>
      <c r="CW19" s="43" t="str">
        <f>AGA!$AN$280</f>
        <v>Nvt</v>
      </c>
      <c r="CX19" s="43" t="str">
        <f>AGA!$AN$281</f>
        <v>Nvt</v>
      </c>
      <c r="CY19" s="43" t="str">
        <f>AGA!$AN$283</f>
        <v>Nee</v>
      </c>
      <c r="CZ19" s="43" t="str">
        <f>AGA!$AN$284</f>
        <v>Nvt</v>
      </c>
      <c r="DA19" s="43" t="str">
        <f>AGA!$AN$285</f>
        <v>Nvt</v>
      </c>
      <c r="DB19" s="43" t="str">
        <f>AGA!$AN$286</f>
        <v>Nvt</v>
      </c>
      <c r="DC19" s="43" t="str">
        <f>AGA!$AN$288</f>
        <v>Ja</v>
      </c>
      <c r="DD19" s="43" t="str">
        <f>AGA!$AN$289</f>
        <v>Ja</v>
      </c>
      <c r="DE19" s="43" t="str">
        <f>AGA!$AN$290</f>
        <v>Ja</v>
      </c>
      <c r="DF19" s="43" t="str">
        <f>AGA!$AN$291</f>
        <v>Ja</v>
      </c>
      <c r="DG19" s="43" t="str">
        <f>AGA!$AN$292</f>
        <v>Ja</v>
      </c>
      <c r="DH19" s="43" t="str">
        <f>AGA!$AN$293</f>
        <v>Optie</v>
      </c>
      <c r="DI19" s="43" t="str">
        <f>AGA!$AN$294</f>
        <v>Optie</v>
      </c>
      <c r="DJ19" s="43" t="str">
        <f>AGA!$AN$295</f>
        <v>Optie</v>
      </c>
      <c r="DK19" s="43" t="str">
        <f>AGA!$AN$296</f>
        <v>Optie</v>
      </c>
      <c r="DL19" s="43" t="str">
        <f>AGA!$AN$297</f>
        <v>Nee</v>
      </c>
      <c r="DM19" s="43" t="str">
        <f>AGA!$AN$298</f>
        <v>Optie</v>
      </c>
      <c r="DN19" s="43" t="str">
        <f>AGA!$AN$299</f>
        <v>Ja</v>
      </c>
      <c r="DO19" s="43" t="str">
        <f>AGA!$AN$300</f>
        <v>Ja</v>
      </c>
      <c r="DP19" s="43" t="str">
        <f>AGA!$AN$301</f>
        <v>Ja</v>
      </c>
      <c r="DQ19" s="43" t="str">
        <f>AGA!$AN$302</f>
        <v>Ja</v>
      </c>
      <c r="DR19" s="43" t="str">
        <f>AGA!$AN$303</f>
        <v>Optie</v>
      </c>
      <c r="DS19" s="43" t="str">
        <f>AGA!$AN$304</f>
        <v>Ja</v>
      </c>
      <c r="DT19" s="43" t="str">
        <f>AGA!$AN$305</f>
        <v>Ja</v>
      </c>
      <c r="DU19" s="43" t="str">
        <f>AGA!$AN$306</f>
        <v>Ja</v>
      </c>
      <c r="DV19" s="43" t="str">
        <f>AGA!$AN$307</f>
        <v>Ja</v>
      </c>
      <c r="DW19" s="43" t="str">
        <f>AGA!$AN$308</f>
        <v>Ja</v>
      </c>
      <c r="DX19" s="43" t="str">
        <f>AGA!$AN$309</f>
        <v>Ja</v>
      </c>
      <c r="DY19" s="43" t="str">
        <f>AGA!$AN$310</f>
        <v>Ja</v>
      </c>
      <c r="DZ19" s="43" t="str">
        <f>AGA!$AN$311</f>
        <v>Ja</v>
      </c>
      <c r="EA19" s="43" t="str">
        <f>AGA!$AN$313</f>
        <v>Nee</v>
      </c>
    </row>
    <row r="20" spans="1:131" hidden="1" x14ac:dyDescent="0.3">
      <c r="A20" s="43"/>
      <c r="B20" s="47"/>
      <c r="C20" s="43"/>
      <c r="D20" s="43"/>
      <c r="E20" s="45"/>
      <c r="F20" s="43"/>
      <c r="G20" s="43"/>
      <c r="H20" s="43"/>
      <c r="I20" s="119"/>
      <c r="J20" s="119"/>
      <c r="K20" s="43"/>
      <c r="L20" s="50"/>
      <c r="M20" s="119" t="s">
        <v>874</v>
      </c>
      <c r="N20" s="119" t="s">
        <v>873</v>
      </c>
      <c r="O20" s="119" t="str">
        <f>TG!AH1</f>
        <v>Verwijderen</v>
      </c>
      <c r="P20" s="51"/>
      <c r="Q20" s="43" t="str">
        <f>TG!$AH$2</f>
        <v>Ja</v>
      </c>
      <c r="R20" s="43" t="str">
        <f>TG!$AH$3</f>
        <v>Ja</v>
      </c>
      <c r="S20" s="43" t="str">
        <f>TG!$AH$4</f>
        <v>Optie</v>
      </c>
      <c r="T20" s="43" t="str">
        <f>TG!$AH$5</f>
        <v>Ja</v>
      </c>
      <c r="U20" s="43" t="str">
        <f>TG!$AH$6</f>
        <v>Ja</v>
      </c>
      <c r="V20" s="43" t="str">
        <f>TG!$AH$7</f>
        <v>Ja</v>
      </c>
      <c r="W20" s="43" t="str">
        <f>TG!$AH$8</f>
        <v>Nee</v>
      </c>
      <c r="X20" s="43" t="str">
        <f>TG!$AH$9</f>
        <v>Ja</v>
      </c>
      <c r="Y20" s="43" t="str">
        <f>TG!$AH$10</f>
        <v>Nee</v>
      </c>
      <c r="Z20" s="43" t="str">
        <f>TG!$AH$11</f>
        <v>Nee</v>
      </c>
      <c r="AA20" s="43" t="str">
        <f>TG!$AH$12</f>
        <v>Optie</v>
      </c>
      <c r="AB20" s="43" t="str">
        <f>TG!$AH$103</f>
        <v>Ja</v>
      </c>
      <c r="AC20" s="43" t="str">
        <f>TG!$AH$104</f>
        <v>Ja</v>
      </c>
      <c r="AD20" s="43" t="str">
        <f>TG!$AH$105</f>
        <v>Nee</v>
      </c>
      <c r="AE20" s="43" t="str">
        <f>TG!$AH$106</f>
        <v>Ja</v>
      </c>
      <c r="AF20" s="43" t="str">
        <f>TG!$AH$107</f>
        <v>Ja</v>
      </c>
      <c r="AG20" s="43" t="str">
        <f>TG!$AH$108</f>
        <v>Optie</v>
      </c>
      <c r="AH20" s="43" t="str">
        <f>TG!$AH$109</f>
        <v>Ja</v>
      </c>
      <c r="AI20" s="43" t="str">
        <f>TG!$AH$110</f>
        <v>Ja</v>
      </c>
      <c r="AJ20" s="43" t="str">
        <f>TG!$AH$111</f>
        <v>Nvt</v>
      </c>
      <c r="AK20" s="43" t="str">
        <f>TG!$AH$112</f>
        <v>Nvt</v>
      </c>
      <c r="AL20" s="43"/>
      <c r="AM20" s="43" t="str">
        <f>AGA!$AO$2</f>
        <v>Ja</v>
      </c>
      <c r="AN20" s="43" t="str">
        <f>AGA!$AO$3</f>
        <v>Ja</v>
      </c>
      <c r="AO20" s="43" t="str">
        <f>AGA!$AO$4</f>
        <v>Optie</v>
      </c>
      <c r="AP20" s="43" t="str">
        <f>AGA!$AO$5</f>
        <v>Ja</v>
      </c>
      <c r="AQ20" s="43" t="str">
        <f>AGA!$AO$6</f>
        <v>Ja</v>
      </c>
      <c r="AR20" s="43" t="str">
        <f>AGA!$AO$7</f>
        <v>Ja</v>
      </c>
      <c r="AS20" s="43" t="str">
        <f>AGA!$AO$8</f>
        <v>Nee</v>
      </c>
      <c r="AT20" s="43" t="str">
        <f>AGA!$AO$9</f>
        <v>Ja</v>
      </c>
      <c r="AU20" s="43" t="str">
        <f>AGA!$AO$10</f>
        <v>Nee</v>
      </c>
      <c r="AV20" s="43" t="str">
        <f>AGA!$AO$11</f>
        <v>Nee</v>
      </c>
      <c r="AW20" s="43" t="str">
        <f>AGA!$AO$12</f>
        <v>Ja</v>
      </c>
      <c r="AX20" s="43" t="str">
        <f>AGA!$AO$13</f>
        <v>Ja</v>
      </c>
      <c r="AY20" s="43" t="str">
        <f>AGA!$AO$14</f>
        <v>Ja</v>
      </c>
      <c r="AZ20" s="43" t="str">
        <f>AGA!$AO$15</f>
        <v>Ja</v>
      </c>
      <c r="BA20" s="43" t="str">
        <f>AGA!$AO$16</f>
        <v>Ja</v>
      </c>
      <c r="BB20" s="43" t="str">
        <f>AGA!$AO$17</f>
        <v>Nee</v>
      </c>
      <c r="BC20" s="43" t="str">
        <f>AGA!$AO$18</f>
        <v>Ja</v>
      </c>
      <c r="BD20" s="43" t="str">
        <f>AGA!$AO$19</f>
        <v>Optie</v>
      </c>
      <c r="BE20" s="43" t="str">
        <f>AGA!$AO$20</f>
        <v>Ja</v>
      </c>
      <c r="BF20" s="43" t="str">
        <f>AGA!$AO$21</f>
        <v>Ja</v>
      </c>
      <c r="BG20" s="43" t="str">
        <f>AGA!$AO$22</f>
        <v>Nee</v>
      </c>
      <c r="BH20" s="43" t="str">
        <f>AGA!$AO$23</f>
        <v>Ja</v>
      </c>
      <c r="BI20" s="43" t="str">
        <f>AGA!$AO$237</f>
        <v>Nee</v>
      </c>
      <c r="BJ20" s="43" t="str">
        <f>AGA!$AO$238</f>
        <v>Nvt</v>
      </c>
      <c r="BK20" s="43" t="str">
        <f>AGA!$AO$239</f>
        <v>Nvt</v>
      </c>
      <c r="BL20" s="43" t="str">
        <f>AGA!$AO$240</f>
        <v>Nvt</v>
      </c>
      <c r="BM20" s="43" t="str">
        <f>AGA!$AO$241</f>
        <v>Nvt</v>
      </c>
      <c r="BN20" s="43" t="str">
        <f>AGA!$AO$242</f>
        <v>Nvt</v>
      </c>
      <c r="BO20" s="43" t="str">
        <f>AGA!$AO$243</f>
        <v>Nvt</v>
      </c>
      <c r="BP20" s="43" t="str">
        <f>AGA!$AO$244</f>
        <v>Nvt</v>
      </c>
      <c r="BQ20" s="43" t="str">
        <f>AGA!$AO$245</f>
        <v>Nvt</v>
      </c>
      <c r="BR20" s="43" t="str">
        <f>AGA!$AO$246</f>
        <v>Nvt</v>
      </c>
      <c r="BS20" s="43" t="str">
        <f>AGA!$AO$247</f>
        <v>Nvt</v>
      </c>
      <c r="BT20" s="43" t="str">
        <f>AGA!$AO$248</f>
        <v>Nvt</v>
      </c>
      <c r="BU20" s="43" t="str">
        <f>AGA!$AO$249</f>
        <v>Nvt</v>
      </c>
      <c r="BV20" s="43" t="str">
        <f>AGA!$AO$250</f>
        <v>Nvt</v>
      </c>
      <c r="BW20" s="43" t="str">
        <f>AGA!$AO$251</f>
        <v>Nvt</v>
      </c>
      <c r="BX20" s="43" t="str">
        <f>AGA!$AO$252</f>
        <v>Nvt</v>
      </c>
      <c r="BY20" s="43" t="str">
        <f>AGA!$AO$255</f>
        <v>Ja</v>
      </c>
      <c r="BZ20" s="43" t="str">
        <f>AGA!$AO$256</f>
        <v>Ja</v>
      </c>
      <c r="CA20" s="43" t="str">
        <f>AGA!$AO$257</f>
        <v>Ja</v>
      </c>
      <c r="CB20" s="43" t="str">
        <f>AGA!$AO$258</f>
        <v>Nee</v>
      </c>
      <c r="CC20" s="43" t="str">
        <f>AGA!$AO$259</f>
        <v>Nvt</v>
      </c>
      <c r="CD20" s="43" t="str">
        <f>AGA!$AO$260</f>
        <v>Nvt</v>
      </c>
      <c r="CE20" s="43" t="str">
        <f>AGA!$AO$261</f>
        <v>Nvt</v>
      </c>
      <c r="CF20" s="43" t="str">
        <f>AGA!$AO$262</f>
        <v>Nvt</v>
      </c>
      <c r="CG20" s="43" t="str">
        <f>AGA!$AO$263</f>
        <v>Nvt</v>
      </c>
      <c r="CH20" s="43" t="str">
        <f>AGA!$AO$264</f>
        <v>Nvt</v>
      </c>
      <c r="CI20" s="43" t="str">
        <f>AGA!$AO$265</f>
        <v>Nvt</v>
      </c>
      <c r="CJ20" s="43" t="str">
        <f>AGA!$AO$266</f>
        <v>Nvt</v>
      </c>
      <c r="CK20" s="43" t="str">
        <f>AGA!$AO$267</f>
        <v>Nvt</v>
      </c>
      <c r="CL20" s="43" t="str">
        <f>AGA!$AO$268</f>
        <v>Nvt</v>
      </c>
      <c r="CM20" s="43" t="str">
        <f>AGA!$AO$270</f>
        <v>Nee</v>
      </c>
      <c r="CN20" s="43" t="str">
        <f>AGA!$AO$271</f>
        <v>Nvt</v>
      </c>
      <c r="CO20" s="43" t="str">
        <f>AGA!$AO$272</f>
        <v>Nvt</v>
      </c>
      <c r="CP20" s="43" t="str">
        <f>AGA!$AO$273</f>
        <v>Nvt</v>
      </c>
      <c r="CQ20" s="43" t="str">
        <f>AGA!$AO$274</f>
        <v>Nvt</v>
      </c>
      <c r="CR20" s="43" t="str">
        <f>AGA!$AO$275</f>
        <v>Nvt</v>
      </c>
      <c r="CS20" s="43" t="str">
        <f>AGA!$AO$276</f>
        <v>Nvt</v>
      </c>
      <c r="CT20" s="43" t="str">
        <f>AGA!$AO$277</f>
        <v>Nvt</v>
      </c>
      <c r="CU20" s="43" t="str">
        <f>AGA!$AO$278</f>
        <v>Nvt</v>
      </c>
      <c r="CV20" s="43" t="str">
        <f>AGA!$AO$279</f>
        <v>Nvt</v>
      </c>
      <c r="CW20" s="43" t="str">
        <f>AGA!$AO$280</f>
        <v>Nvt</v>
      </c>
      <c r="CX20" s="43" t="str">
        <f>AGA!$AO$281</f>
        <v>Nvt</v>
      </c>
      <c r="CY20" s="43" t="str">
        <f>AGA!$AO$283</f>
        <v>Nee</v>
      </c>
      <c r="CZ20" s="43" t="str">
        <f>AGA!$AO$284</f>
        <v>Nvt</v>
      </c>
      <c r="DA20" s="43" t="str">
        <f>AGA!$AO$285</f>
        <v>Nvt</v>
      </c>
      <c r="DB20" s="43" t="str">
        <f>AGA!$AO$286</f>
        <v>Nvt</v>
      </c>
      <c r="DC20" s="43" t="str">
        <f>AGA!$AO$288</f>
        <v>Ja</v>
      </c>
      <c r="DD20" s="43" t="str">
        <f>AGA!$AO$289</f>
        <v>Ja</v>
      </c>
      <c r="DE20" s="43" t="str">
        <f>AGA!$AO$290</f>
        <v>Ja</v>
      </c>
      <c r="DF20" s="43" t="str">
        <f>AGA!$AO$291</f>
        <v>Ja</v>
      </c>
      <c r="DG20" s="43" t="str">
        <f>AGA!$AO$292</f>
        <v>Ja</v>
      </c>
      <c r="DH20" s="43" t="str">
        <f>AGA!$AO$293</f>
        <v>Optie</v>
      </c>
      <c r="DI20" s="43" t="str">
        <f>AGA!$AO$294</f>
        <v>Optie</v>
      </c>
      <c r="DJ20" s="43" t="str">
        <f>AGA!$AO$295</f>
        <v>Optie</v>
      </c>
      <c r="DK20" s="43" t="str">
        <f>AGA!$AO$296</f>
        <v>Optie</v>
      </c>
      <c r="DL20" s="43" t="str">
        <f>AGA!$AO$297</f>
        <v>Nee</v>
      </c>
      <c r="DM20" s="43" t="str">
        <f>AGA!$AO$298</f>
        <v>Nee</v>
      </c>
      <c r="DN20" s="43" t="str">
        <f>AGA!$AO$299</f>
        <v>Nvt</v>
      </c>
      <c r="DO20" s="43" t="str">
        <f>AGA!$AO$300</f>
        <v>Nvt</v>
      </c>
      <c r="DP20" s="43" t="str">
        <f>AGA!$AO$301</f>
        <v>Nvt</v>
      </c>
      <c r="DQ20" s="43" t="str">
        <f>AGA!$AO$302</f>
        <v>Nvt</v>
      </c>
      <c r="DR20" s="43" t="str">
        <f>AGA!$AO$303</f>
        <v>Nvt</v>
      </c>
      <c r="DS20" s="43" t="str">
        <f>AGA!$AO$304</f>
        <v>Nvt</v>
      </c>
      <c r="DT20" s="43" t="str">
        <f>AGA!$AO$305</f>
        <v>Ja</v>
      </c>
      <c r="DU20" s="43" t="str">
        <f>AGA!$AO$306</f>
        <v>Ja</v>
      </c>
      <c r="DV20" s="43" t="str">
        <f>AGA!$AO$307</f>
        <v>Ja</v>
      </c>
      <c r="DW20" s="43" t="str">
        <f>AGA!$AO$308</f>
        <v>Ja</v>
      </c>
      <c r="DX20" s="43" t="str">
        <f>AGA!$AO$309</f>
        <v>Ja</v>
      </c>
      <c r="DY20" s="43" t="str">
        <f>AGA!$AO$310</f>
        <v>Ja</v>
      </c>
      <c r="DZ20" s="43" t="str">
        <f>AGA!$AO$311</f>
        <v>Ja</v>
      </c>
      <c r="EA20" s="43" t="str">
        <f>AGA!$AO$313</f>
        <v>Nee</v>
      </c>
    </row>
    <row r="21" spans="1:131" hidden="1" x14ac:dyDescent="0.3">
      <c r="A21" s="43"/>
      <c r="B21" s="47"/>
      <c r="C21" s="43"/>
      <c r="D21" s="43"/>
      <c r="E21" s="45"/>
      <c r="F21" s="43"/>
      <c r="G21" s="43"/>
      <c r="H21" s="43"/>
      <c r="I21" s="119"/>
      <c r="J21" s="119"/>
      <c r="K21" s="43"/>
      <c r="L21" s="50"/>
      <c r="M21" s="119" t="s">
        <v>874</v>
      </c>
      <c r="N21" s="119" t="s">
        <v>873</v>
      </c>
      <c r="O21" s="119" t="str">
        <f>TG!AI1</f>
        <v>Vanuit werkvoorbereiding</v>
      </c>
      <c r="P21" s="51"/>
      <c r="Q21" s="43" t="str">
        <f>TG!$AI$2</f>
        <v>Nvt</v>
      </c>
      <c r="R21" s="43" t="str">
        <f>TG!$AI$3</f>
        <v>Nvt</v>
      </c>
      <c r="S21" s="43" t="str">
        <f>TG!$AI$4</f>
        <v>Nvt</v>
      </c>
      <c r="T21" s="43" t="str">
        <f>TG!$AI$5</f>
        <v>Nvt</v>
      </c>
      <c r="U21" s="43" t="str">
        <f>TG!$AI$6</f>
        <v>Nvt</v>
      </c>
      <c r="V21" s="43" t="str">
        <f>TG!$AI$7</f>
        <v>Nvt</v>
      </c>
      <c r="W21" s="43" t="str">
        <f>TG!$AI$8</f>
        <v>Nvt</v>
      </c>
      <c r="X21" s="43" t="str">
        <f>TG!$AI$9</f>
        <v>Nvt</v>
      </c>
      <c r="Y21" s="43" t="str">
        <f>TG!$AI$10</f>
        <v>Nvt</v>
      </c>
      <c r="Z21" s="43" t="str">
        <f>TG!$AI$11</f>
        <v>Nvt</v>
      </c>
      <c r="AA21" s="43" t="str">
        <f>TG!$AI$12</f>
        <v>Nvt</v>
      </c>
      <c r="AB21" s="43" t="str">
        <f>TG!$AI$103</f>
        <v>Nvt</v>
      </c>
      <c r="AC21" s="43" t="str">
        <f>TG!$AI$104</f>
        <v>Nvt</v>
      </c>
      <c r="AD21" s="43" t="str">
        <f>TG!$AI$105</f>
        <v>Nvt</v>
      </c>
      <c r="AE21" s="43" t="str">
        <f>TG!$AI$106</f>
        <v>Nvt</v>
      </c>
      <c r="AF21" s="43" t="str">
        <f>TG!$AI$107</f>
        <v>Nvt</v>
      </c>
      <c r="AG21" s="43" t="str">
        <f>TG!$AI$108</f>
        <v>Nvt</v>
      </c>
      <c r="AH21" s="43" t="str">
        <f>TG!$AI$109</f>
        <v>Nvt</v>
      </c>
      <c r="AI21" s="43" t="str">
        <f>TG!$AI$110</f>
        <v>Nvt</v>
      </c>
      <c r="AJ21" s="43" t="str">
        <f>TG!$AI$111</f>
        <v>Nvt</v>
      </c>
      <c r="AK21" s="43" t="str">
        <f>TG!$AI$112</f>
        <v>Nvt</v>
      </c>
      <c r="AL21" s="43"/>
      <c r="AM21" s="43" t="str">
        <f>AGA!$AP$2</f>
        <v>Nvt</v>
      </c>
      <c r="AN21" s="43" t="str">
        <f>AGA!$AP$3</f>
        <v>Nvt</v>
      </c>
      <c r="AO21" s="43" t="str">
        <f>AGA!$AP$4</f>
        <v>Nvt</v>
      </c>
      <c r="AP21" s="43" t="str">
        <f>AGA!$AP$5</f>
        <v>Nvt</v>
      </c>
      <c r="AQ21" s="43" t="str">
        <f>AGA!$AP$6</f>
        <v>Nvt</v>
      </c>
      <c r="AR21" s="43" t="str">
        <f>AGA!$AP$7</f>
        <v>Nvt</v>
      </c>
      <c r="AS21" s="43" t="str">
        <f>AGA!$AP$8</f>
        <v>Nvt</v>
      </c>
      <c r="AT21" s="43" t="str">
        <f>AGA!$AP$9</f>
        <v>Nvt</v>
      </c>
      <c r="AU21" s="43" t="str">
        <f>AGA!$AP$10</f>
        <v>Nvt</v>
      </c>
      <c r="AV21" s="43" t="str">
        <f>AGA!$AP$11</f>
        <v>Nvt</v>
      </c>
      <c r="AW21" s="43" t="str">
        <f>AGA!$AP$12</f>
        <v>Nvt</v>
      </c>
      <c r="AX21" s="43" t="str">
        <f>AGA!$AP$13</f>
        <v>Nvt</v>
      </c>
      <c r="AY21" s="43" t="str">
        <f>AGA!$AP$14</f>
        <v>Nvt</v>
      </c>
      <c r="AZ21" s="43" t="str">
        <f>AGA!$AP$15</f>
        <v>Nvt</v>
      </c>
      <c r="BA21" s="43" t="str">
        <f>AGA!$AP$16</f>
        <v>Nvt</v>
      </c>
      <c r="BB21" s="43" t="str">
        <f>AGA!$AP$17</f>
        <v>Nvt</v>
      </c>
      <c r="BC21" s="43" t="str">
        <f>AGA!$AP$18</f>
        <v>Nvt</v>
      </c>
      <c r="BD21" s="43" t="str">
        <f>AGA!$AP$19</f>
        <v>Nvt</v>
      </c>
      <c r="BE21" s="43" t="str">
        <f>AGA!$AP$20</f>
        <v>Nvt</v>
      </c>
      <c r="BF21" s="43" t="str">
        <f>AGA!$AP$21</f>
        <v>Nvt</v>
      </c>
      <c r="BG21" s="43" t="str">
        <f>AGA!$AP$22</f>
        <v>Nvt</v>
      </c>
      <c r="BH21" s="43" t="str">
        <f>AGA!$AP$23</f>
        <v>Nvt</v>
      </c>
      <c r="BI21" s="43" t="str">
        <f>AGA!$AP$237</f>
        <v>Nvt</v>
      </c>
      <c r="BJ21" s="43" t="str">
        <f>AGA!$AP$238</f>
        <v>Nvt</v>
      </c>
      <c r="BK21" s="43" t="str">
        <f>AGA!$AP$239</f>
        <v>Nvt</v>
      </c>
      <c r="BL21" s="43" t="str">
        <f>AGA!$AP$240</f>
        <v>Nvt</v>
      </c>
      <c r="BM21" s="43" t="str">
        <f>AGA!$AP$241</f>
        <v>Nvt</v>
      </c>
      <c r="BN21" s="43" t="str">
        <f>AGA!$AP$242</f>
        <v>Nvt</v>
      </c>
      <c r="BO21" s="43" t="str">
        <f>AGA!$AP$243</f>
        <v>Nvt</v>
      </c>
      <c r="BP21" s="43" t="str">
        <f>AGA!$AP$244</f>
        <v>Nvt</v>
      </c>
      <c r="BQ21" s="43" t="str">
        <f>AGA!$AP$245</f>
        <v>Nvt</v>
      </c>
      <c r="BR21" s="43" t="str">
        <f>AGA!$AP$246</f>
        <v>Nvt</v>
      </c>
      <c r="BS21" s="43" t="str">
        <f>AGA!$AP$247</f>
        <v>Nvt</v>
      </c>
      <c r="BT21" s="43" t="str">
        <f>AGA!$AP$248</f>
        <v>Nvt</v>
      </c>
      <c r="BU21" s="43" t="str">
        <f>AGA!$AP$249</f>
        <v>Nvt</v>
      </c>
      <c r="BV21" s="43" t="str">
        <f>AGA!$AP$250</f>
        <v>Nvt</v>
      </c>
      <c r="BW21" s="43" t="str">
        <f>AGA!$AP$251</f>
        <v>Nvt</v>
      </c>
      <c r="BX21" s="43" t="str">
        <f>AGA!$AP$252</f>
        <v>Nvt</v>
      </c>
      <c r="BY21" s="43" t="str">
        <f>AGA!$AP$255</f>
        <v>Ja</v>
      </c>
      <c r="BZ21" s="43" t="str">
        <f>AGA!$AP$256</f>
        <v>Ja</v>
      </c>
      <c r="CA21" s="43" t="str">
        <f>AGA!$AP$257</f>
        <v>Ja</v>
      </c>
      <c r="CB21" s="43" t="str">
        <f>AGA!$AP$258</f>
        <v>Nee</v>
      </c>
      <c r="CC21" s="43" t="str">
        <f>AGA!$AP$259</f>
        <v>Nvt</v>
      </c>
      <c r="CD21" s="43" t="str">
        <f>AGA!$AP$260</f>
        <v>Nvt</v>
      </c>
      <c r="CE21" s="43" t="str">
        <f>AGA!$AP$261</f>
        <v>Nvt</v>
      </c>
      <c r="CF21" s="43" t="str">
        <f>AGA!$AP$262</f>
        <v>Nvt</v>
      </c>
      <c r="CG21" s="43" t="str">
        <f>AGA!$AP$263</f>
        <v>Nvt</v>
      </c>
      <c r="CH21" s="43" t="str">
        <f>AGA!$AP$264</f>
        <v>Nvt</v>
      </c>
      <c r="CI21" s="43" t="str">
        <f>AGA!$AP$265</f>
        <v>Nvt</v>
      </c>
      <c r="CJ21" s="43" t="str">
        <f>AGA!$AP$266</f>
        <v>Nvt</v>
      </c>
      <c r="CK21" s="43" t="str">
        <f>AGA!$AP$267</f>
        <v>Nvt</v>
      </c>
      <c r="CL21" s="43" t="str">
        <f>AGA!$AP$268</f>
        <v>Nvt</v>
      </c>
      <c r="CM21" s="43" t="str">
        <f>AGA!$AP$270</f>
        <v>Nee</v>
      </c>
      <c r="CN21" s="43" t="str">
        <f>AGA!$AP$271</f>
        <v>Nvt</v>
      </c>
      <c r="CO21" s="43" t="str">
        <f>AGA!$AP$272</f>
        <v>Nvt</v>
      </c>
      <c r="CP21" s="43" t="str">
        <f>AGA!$AP$273</f>
        <v>Nvt</v>
      </c>
      <c r="CQ21" s="43" t="str">
        <f>AGA!$AP$274</f>
        <v>Nvt</v>
      </c>
      <c r="CR21" s="43" t="str">
        <f>AGA!$AP$275</f>
        <v>Nvt</v>
      </c>
      <c r="CS21" s="43" t="str">
        <f>AGA!$AP$276</f>
        <v>Nvt</v>
      </c>
      <c r="CT21" s="43" t="str">
        <f>AGA!$AP$277</f>
        <v>Nvt</v>
      </c>
      <c r="CU21" s="43" t="str">
        <f>AGA!$AP$278</f>
        <v>Nvt</v>
      </c>
      <c r="CV21" s="43" t="str">
        <f>AGA!$AP$279</f>
        <v>Nvt</v>
      </c>
      <c r="CW21" s="43" t="str">
        <f>AGA!$AP$280</f>
        <v>Nvt</v>
      </c>
      <c r="CX21" s="43" t="str">
        <f>AGA!$AP$281</f>
        <v>Nvt</v>
      </c>
      <c r="CY21" s="43" t="str">
        <f>AGA!$AP$283</f>
        <v>Nee</v>
      </c>
      <c r="CZ21" s="43" t="str">
        <f>AGA!$AP$284</f>
        <v>Nvt</v>
      </c>
      <c r="DA21" s="43" t="str">
        <f>AGA!$AP$285</f>
        <v>Nvt</v>
      </c>
      <c r="DB21" s="43" t="str">
        <f>AGA!$AP$286</f>
        <v>Nvt</v>
      </c>
      <c r="DC21" s="43" t="str">
        <f>AGA!$AP$288</f>
        <v>Nvt</v>
      </c>
      <c r="DD21" s="43" t="str">
        <f>AGA!$AP$289</f>
        <v>Nvt</v>
      </c>
      <c r="DE21" s="43" t="str">
        <f>AGA!$AP$290</f>
        <v>Nvt</v>
      </c>
      <c r="DF21" s="43" t="str">
        <f>AGA!$AP$291</f>
        <v>Nvt</v>
      </c>
      <c r="DG21" s="43" t="str">
        <f>AGA!$AP$292</f>
        <v>Nvt</v>
      </c>
      <c r="DH21" s="43" t="str">
        <f>AGA!$AP$293</f>
        <v>Nvt</v>
      </c>
      <c r="DI21" s="43" t="str">
        <f>AGA!$AP$294</f>
        <v>Nvt</v>
      </c>
      <c r="DJ21" s="43" t="str">
        <f>AGA!$AP$295</f>
        <v>Nvt</v>
      </c>
      <c r="DK21" s="43" t="str">
        <f>AGA!$AP$296</f>
        <v>Nvt</v>
      </c>
      <c r="DL21" s="43" t="str">
        <f>AGA!$AP$297</f>
        <v>Nvt</v>
      </c>
      <c r="DM21" s="43" t="str">
        <f>AGA!$AP$298</f>
        <v>Nvt</v>
      </c>
      <c r="DN21" s="43" t="str">
        <f>AGA!$AP$299</f>
        <v>Nvt</v>
      </c>
      <c r="DO21" s="43" t="str">
        <f>AGA!$AP$300</f>
        <v>Nvt</v>
      </c>
      <c r="DP21" s="43" t="str">
        <f>AGA!$AP$301</f>
        <v>Nvt</v>
      </c>
      <c r="DQ21" s="43" t="str">
        <f>AGA!$AP$302</f>
        <v>Nvt</v>
      </c>
      <c r="DR21" s="43" t="str">
        <f>AGA!$AP$303</f>
        <v>Nvt</v>
      </c>
      <c r="DS21" s="43" t="str">
        <f>AGA!$AP$304</f>
        <v>Nvt</v>
      </c>
      <c r="DT21" s="43" t="str">
        <f>AGA!$AP$305</f>
        <v>Nvt</v>
      </c>
      <c r="DU21" s="43" t="str">
        <f>AGA!$AP$306</f>
        <v>Nvt</v>
      </c>
      <c r="DV21" s="43" t="str">
        <f>AGA!$AP$307</f>
        <v>Nvt</v>
      </c>
      <c r="DW21" s="43" t="str">
        <f>AGA!$AP$308</f>
        <v>Nvt</v>
      </c>
      <c r="DX21" s="43" t="str">
        <f>AGA!$AP$309</f>
        <v>Nvt</v>
      </c>
      <c r="DY21" s="43" t="str">
        <f>AGA!$AP$310</f>
        <v>Nvt</v>
      </c>
      <c r="DZ21" s="43" t="str">
        <f>AGA!$AP$311</f>
        <v>Nvt</v>
      </c>
      <c r="EA21" s="43" t="str">
        <f>AGA!$AP$313</f>
        <v>Nvt</v>
      </c>
    </row>
    <row r="22" spans="1:131" hidden="1" x14ac:dyDescent="0.3">
      <c r="A22" s="43"/>
      <c r="B22" s="47"/>
      <c r="C22" s="43"/>
      <c r="D22" s="43"/>
      <c r="E22" s="45"/>
      <c r="F22" s="43"/>
      <c r="G22" s="43"/>
      <c r="H22" s="43"/>
      <c r="I22" s="119"/>
      <c r="J22" s="119"/>
      <c r="K22" s="43"/>
      <c r="L22" s="50"/>
      <c r="M22" s="119" t="s">
        <v>874</v>
      </c>
      <c r="N22" s="119" t="s">
        <v>873</v>
      </c>
      <c r="O22" s="119" t="str">
        <f>TG!AJ1</f>
        <v>Vastleggen informatie</v>
      </c>
      <c r="P22" s="51"/>
      <c r="Q22" s="43" t="str">
        <f>TG!$AJ$2</f>
        <v>Ja</v>
      </c>
      <c r="R22" s="43" t="str">
        <f>TG!$AJ$3</f>
        <v>Ja</v>
      </c>
      <c r="S22" s="43" t="str">
        <f>TG!$AJ$4</f>
        <v>Optie</v>
      </c>
      <c r="T22" s="43" t="str">
        <f>TG!$AJ$5</f>
        <v>Ja</v>
      </c>
      <c r="U22" s="43" t="str">
        <f>TG!$AJ$6</f>
        <v>Ja</v>
      </c>
      <c r="V22" s="43" t="str">
        <f>TG!$AJ$7</f>
        <v>Ja</v>
      </c>
      <c r="W22" s="43" t="str">
        <f>TG!$AJ$8</f>
        <v>Nee</v>
      </c>
      <c r="X22" s="43" t="str">
        <f>TG!$AJ$9</f>
        <v>Ja</v>
      </c>
      <c r="Y22" s="43" t="str">
        <f>TG!$AJ$10</f>
        <v>Nee</v>
      </c>
      <c r="Z22" s="43" t="str">
        <f>TG!$AJ$11</f>
        <v>Nee</v>
      </c>
      <c r="AA22" s="43" t="str">
        <f>TG!$AJ$12</f>
        <v>Optie</v>
      </c>
      <c r="AB22" s="43" t="str">
        <f>TG!$AJ$103</f>
        <v>Ja</v>
      </c>
      <c r="AC22" s="43" t="str">
        <f>TG!$AJ$104</f>
        <v>Ja</v>
      </c>
      <c r="AD22" s="43" t="str">
        <f>TG!$AJ$105</f>
        <v>Nee</v>
      </c>
      <c r="AE22" s="43" t="str">
        <f>TG!$AJ$106</f>
        <v>Ja</v>
      </c>
      <c r="AF22" s="43" t="str">
        <f>TG!$AJ$107</f>
        <v>Ja</v>
      </c>
      <c r="AG22" s="43" t="str">
        <f>TG!$AJ$108</f>
        <v>Optie</v>
      </c>
      <c r="AH22" s="43" t="str">
        <f>TG!$AJ$109</f>
        <v>Ja</v>
      </c>
      <c r="AI22" s="43" t="str">
        <f>TG!$AJ$110</f>
        <v>Ja</v>
      </c>
      <c r="AJ22" s="43" t="str">
        <f>TG!$AJ$111</f>
        <v>Nvt</v>
      </c>
      <c r="AK22" s="43" t="str">
        <f>TG!$AJ$112</f>
        <v>Nvt</v>
      </c>
      <c r="AL22" s="43"/>
      <c r="AM22" s="43" t="str">
        <f>AGA!$AQ$2</f>
        <v>Ja</v>
      </c>
      <c r="AN22" s="43" t="str">
        <f>AGA!$AQ$3</f>
        <v>Ja</v>
      </c>
      <c r="AO22" s="43" t="str">
        <f>AGA!$AQ$4</f>
        <v>Optie</v>
      </c>
      <c r="AP22" s="43" t="str">
        <f>AGA!$AQ$5</f>
        <v>Ja</v>
      </c>
      <c r="AQ22" s="43" t="str">
        <f>AGA!$AQ$6</f>
        <v>Ja</v>
      </c>
      <c r="AR22" s="43" t="str">
        <f>AGA!$AQ$7</f>
        <v>Ja</v>
      </c>
      <c r="AS22" s="43" t="str">
        <f>AGA!$AQ$8</f>
        <v>Nee</v>
      </c>
      <c r="AT22" s="43" t="str">
        <f>AGA!$AQ$9</f>
        <v>Ja</v>
      </c>
      <c r="AU22" s="43" t="str">
        <f>AGA!$AQ$10</f>
        <v>Nee</v>
      </c>
      <c r="AV22" s="43" t="str">
        <f>AGA!$AQ$11</f>
        <v>Nee</v>
      </c>
      <c r="AW22" s="43" t="str">
        <f>AGA!$AQ$12</f>
        <v>Ja</v>
      </c>
      <c r="AX22" s="43" t="str">
        <f>AGA!$AQ$13</f>
        <v>Ja</v>
      </c>
      <c r="AY22" s="43" t="str">
        <f>AGA!$AQ$14</f>
        <v>Ja</v>
      </c>
      <c r="AZ22" s="43" t="str">
        <f>AGA!$AQ$15</f>
        <v>Ja</v>
      </c>
      <c r="BA22" s="43" t="str">
        <f>AGA!$AQ$16</f>
        <v>Ja</v>
      </c>
      <c r="BB22" s="43" t="str">
        <f>AGA!$AQ$17</f>
        <v>Nee</v>
      </c>
      <c r="BC22" s="43" t="str">
        <f>AGA!$AQ$18</f>
        <v>Ja</v>
      </c>
      <c r="BD22" s="43" t="str">
        <f>AGA!$AQ$19</f>
        <v>Optie</v>
      </c>
      <c r="BE22" s="43" t="str">
        <f>AGA!$AQ$20</f>
        <v>Ja</v>
      </c>
      <c r="BF22" s="43" t="str">
        <f>AGA!$AQ$21</f>
        <v>Ja</v>
      </c>
      <c r="BG22" s="43" t="str">
        <f>AGA!$AQ$22</f>
        <v>Nee</v>
      </c>
      <c r="BH22" s="43" t="str">
        <f>AGA!$AQ$23</f>
        <v>Ja</v>
      </c>
      <c r="BI22" s="43" t="str">
        <f>AGA!$AQ$237</f>
        <v>Nee</v>
      </c>
      <c r="BJ22" s="43" t="str">
        <f>AGA!$AQ$238</f>
        <v>Nvt</v>
      </c>
      <c r="BK22" s="43" t="str">
        <f>AGA!$AQ$239</f>
        <v>Nvt</v>
      </c>
      <c r="BL22" s="43" t="str">
        <f>AGA!$AQ$240</f>
        <v>Nvt</v>
      </c>
      <c r="BM22" s="43" t="str">
        <f>AGA!$AQ$241</f>
        <v>Nvt</v>
      </c>
      <c r="BN22" s="43" t="str">
        <f>AGA!$AQ$242</f>
        <v>Nvt</v>
      </c>
      <c r="BO22" s="43" t="str">
        <f>AGA!$AQ$243</f>
        <v>Nvt</v>
      </c>
      <c r="BP22" s="43" t="str">
        <f>AGA!$AQ$244</f>
        <v>Nvt</v>
      </c>
      <c r="BQ22" s="43" t="str">
        <f>AGA!$AQ$245</f>
        <v>Nvt</v>
      </c>
      <c r="BR22" s="43" t="str">
        <f>AGA!$AQ$246</f>
        <v>Nvt</v>
      </c>
      <c r="BS22" s="43" t="str">
        <f>AGA!$AQ$247</f>
        <v>Nvt</v>
      </c>
      <c r="BT22" s="43" t="str">
        <f>AGA!$AQ$248</f>
        <v>Nvt</v>
      </c>
      <c r="BU22" s="43" t="str">
        <f>AGA!$AQ$249</f>
        <v>Nvt</v>
      </c>
      <c r="BV22" s="43" t="str">
        <f>AGA!$AQ$250</f>
        <v>Nvt</v>
      </c>
      <c r="BW22" s="43" t="str">
        <f>AGA!$AQ$251</f>
        <v>Nvt</v>
      </c>
      <c r="BX22" s="43" t="str">
        <f>AGA!$AQ$252</f>
        <v>Nvt</v>
      </c>
      <c r="BY22" s="43" t="str">
        <f>AGA!$AQ$255</f>
        <v>Ja</v>
      </c>
      <c r="BZ22" s="43" t="str">
        <f>AGA!$AQ$256</f>
        <v>Ja</v>
      </c>
      <c r="CA22" s="43" t="str">
        <f>AGA!$AQ$257</f>
        <v>Ja</v>
      </c>
      <c r="CB22" s="43" t="str">
        <f>AGA!$AQ$258</f>
        <v>Nee</v>
      </c>
      <c r="CC22" s="43" t="str">
        <f>AGA!$AQ$259</f>
        <v>Nvt</v>
      </c>
      <c r="CD22" s="43" t="str">
        <f>AGA!$AQ$260</f>
        <v>Nvt</v>
      </c>
      <c r="CE22" s="43" t="str">
        <f>AGA!$AQ$261</f>
        <v>Nvt</v>
      </c>
      <c r="CF22" s="43" t="str">
        <f>AGA!$AQ$262</f>
        <v>Nvt</v>
      </c>
      <c r="CG22" s="43" t="str">
        <f>AGA!$AQ$263</f>
        <v>Nvt</v>
      </c>
      <c r="CH22" s="43" t="str">
        <f>AGA!$AQ$264</f>
        <v>Nvt</v>
      </c>
      <c r="CI22" s="43" t="str">
        <f>AGA!$AQ$265</f>
        <v>Nvt</v>
      </c>
      <c r="CJ22" s="43" t="str">
        <f>AGA!$AQ$266</f>
        <v>Nvt</v>
      </c>
      <c r="CK22" s="43" t="str">
        <f>AGA!$AQ$267</f>
        <v>Nvt</v>
      </c>
      <c r="CL22" s="43" t="str">
        <f>AGA!$AQ$268</f>
        <v>Nvt</v>
      </c>
      <c r="CM22" s="43" t="str">
        <f>AGA!$AQ$270</f>
        <v>Nee</v>
      </c>
      <c r="CN22" s="43" t="str">
        <f>AGA!$AQ$271</f>
        <v>Nvt</v>
      </c>
      <c r="CO22" s="43" t="str">
        <f>AGA!$AQ$272</f>
        <v>Nvt</v>
      </c>
      <c r="CP22" s="43" t="str">
        <f>AGA!$AQ$273</f>
        <v>Nvt</v>
      </c>
      <c r="CQ22" s="43" t="str">
        <f>AGA!$AQ$274</f>
        <v>Nvt</v>
      </c>
      <c r="CR22" s="43" t="str">
        <f>AGA!$AQ$275</f>
        <v>Nvt</v>
      </c>
      <c r="CS22" s="43" t="str">
        <f>AGA!$AQ$276</f>
        <v>Nvt</v>
      </c>
      <c r="CT22" s="43" t="str">
        <f>AGA!$AQ$277</f>
        <v>Nvt</v>
      </c>
      <c r="CU22" s="43" t="str">
        <f>AGA!$AQ$278</f>
        <v>Nvt</v>
      </c>
      <c r="CV22" s="43" t="str">
        <f>AGA!$AQ$279</f>
        <v>Nvt</v>
      </c>
      <c r="CW22" s="43" t="str">
        <f>AGA!$AQ$280</f>
        <v>Nvt</v>
      </c>
      <c r="CX22" s="43" t="str">
        <f>AGA!$AQ$281</f>
        <v>Nvt</v>
      </c>
      <c r="CY22" s="43" t="str">
        <f>AGA!$AQ$283</f>
        <v>Nee</v>
      </c>
      <c r="CZ22" s="43" t="str">
        <f>AGA!$AQ$284</f>
        <v>Nvt</v>
      </c>
      <c r="DA22" s="43" t="str">
        <f>AGA!$AQ$285</f>
        <v>Nvt</v>
      </c>
      <c r="DB22" s="43" t="str">
        <f>AGA!$AQ$286</f>
        <v>Nvt</v>
      </c>
      <c r="DC22" s="43" t="str">
        <f>AGA!$AQ$288</f>
        <v>Ja</v>
      </c>
      <c r="DD22" s="43" t="str">
        <f>AGA!$AQ$289</f>
        <v>Ja</v>
      </c>
      <c r="DE22" s="43" t="str">
        <f>AGA!$AQ$290</f>
        <v>Ja</v>
      </c>
      <c r="DF22" s="43" t="str">
        <f>AGA!$AQ$291</f>
        <v>Ja</v>
      </c>
      <c r="DG22" s="43" t="str">
        <f>AGA!$AQ$292</f>
        <v>Ja</v>
      </c>
      <c r="DH22" s="43" t="str">
        <f>AGA!$AQ$293</f>
        <v>Optie</v>
      </c>
      <c r="DI22" s="43" t="str">
        <f>AGA!$AQ$294</f>
        <v>Optie</v>
      </c>
      <c r="DJ22" s="43" t="str">
        <f>AGA!$AQ$295</f>
        <v>Optie</v>
      </c>
      <c r="DK22" s="43" t="str">
        <f>AGA!$AQ$296</f>
        <v>Optie</v>
      </c>
      <c r="DL22" s="43" t="str">
        <f>AGA!$AQ$297</f>
        <v>Nee</v>
      </c>
      <c r="DM22" s="43" t="str">
        <f>AGA!$AQ$298</f>
        <v>Optie</v>
      </c>
      <c r="DN22" s="43" t="str">
        <f>AGA!$AQ$299</f>
        <v>Ja</v>
      </c>
      <c r="DO22" s="43" t="str">
        <f>AGA!$AQ$300</f>
        <v>Ja</v>
      </c>
      <c r="DP22" s="43" t="str">
        <f>AGA!$AQ$301</f>
        <v>Ja</v>
      </c>
      <c r="DQ22" s="43" t="str">
        <f>AGA!$AQ$302</f>
        <v>Ja</v>
      </c>
      <c r="DR22" s="43" t="str">
        <f>AGA!$AQ$303</f>
        <v>Optie</v>
      </c>
      <c r="DS22" s="43" t="str">
        <f>AGA!$AQ$304</f>
        <v>Ja</v>
      </c>
      <c r="DT22" s="43" t="str">
        <f>AGA!$AQ$305</f>
        <v>Ja</v>
      </c>
      <c r="DU22" s="43" t="str">
        <f>AGA!$AQ$306</f>
        <v>Ja</v>
      </c>
      <c r="DV22" s="43" t="str">
        <f>AGA!$AQ$307</f>
        <v>Ja</v>
      </c>
      <c r="DW22" s="43" t="str">
        <f>AGA!$AQ$308</f>
        <v>Ja</v>
      </c>
      <c r="DX22" s="43" t="str">
        <f>AGA!$AQ$309</f>
        <v>Ja</v>
      </c>
      <c r="DY22" s="43" t="str">
        <f>AGA!$AQ$310</f>
        <v>Ja</v>
      </c>
      <c r="DZ22" s="43" t="str">
        <f>AGA!$AQ$311</f>
        <v>Ja</v>
      </c>
      <c r="EA22" s="43" t="str">
        <f>AGA!$AQ$313</f>
        <v>Nee</v>
      </c>
    </row>
    <row r="23" spans="1:131" hidden="1" x14ac:dyDescent="0.3">
      <c r="A23" s="43"/>
      <c r="B23" s="47"/>
      <c r="C23" s="43"/>
      <c r="D23" s="43"/>
      <c r="E23" s="45"/>
      <c r="F23" s="43"/>
      <c r="G23" s="43"/>
      <c r="H23" s="43"/>
      <c r="I23" s="119"/>
      <c r="J23" s="119"/>
      <c r="K23" s="43"/>
      <c r="L23" s="50"/>
      <c r="M23" s="119" t="s">
        <v>874</v>
      </c>
      <c r="N23" s="119" t="s">
        <v>873</v>
      </c>
      <c r="O23" s="119" t="str">
        <f>TG!AK1</f>
        <v>Geen</v>
      </c>
      <c r="P23" s="51"/>
      <c r="Q23" s="43" t="str">
        <f>TG!$AK$2</f>
        <v>Ja</v>
      </c>
      <c r="R23" s="43" t="str">
        <f>TG!$AK$3</f>
        <v>Ja</v>
      </c>
      <c r="S23" s="43" t="str">
        <f>TG!$AK$4</f>
        <v>Optie</v>
      </c>
      <c r="T23" s="43" t="str">
        <f>TG!$AK$5</f>
        <v>Ja</v>
      </c>
      <c r="U23" s="43" t="str">
        <f>TG!$AK$6</f>
        <v>Ja</v>
      </c>
      <c r="V23" s="43" t="str">
        <f>TG!$AK$7</f>
        <v>Ja</v>
      </c>
      <c r="W23" s="43" t="str">
        <f>TG!$AK$8</f>
        <v>Nee</v>
      </c>
      <c r="X23" s="43" t="str">
        <f>TG!$AK$9</f>
        <v>Ja</v>
      </c>
      <c r="Y23" s="43" t="str">
        <f>TG!$AK$10</f>
        <v>Nee</v>
      </c>
      <c r="Z23" s="43" t="str">
        <f>TG!$AK$11</f>
        <v>Nee</v>
      </c>
      <c r="AA23" s="43" t="str">
        <f>TG!$AK$12</f>
        <v>Optie</v>
      </c>
      <c r="AB23" s="43" t="str">
        <f>TG!$AK$103</f>
        <v>Ja</v>
      </c>
      <c r="AC23" s="43" t="str">
        <f>TG!$AK$104</f>
        <v>Ja</v>
      </c>
      <c r="AD23" s="43" t="str">
        <f>TG!$AK$105</f>
        <v>Nee</v>
      </c>
      <c r="AE23" s="43" t="str">
        <f>TG!$AK$106</f>
        <v>Ja</v>
      </c>
      <c r="AF23" s="43" t="str">
        <f>TG!$AK$107</f>
        <v>Ja</v>
      </c>
      <c r="AG23" s="43" t="str">
        <f>TG!$AK$108</f>
        <v>Optie</v>
      </c>
      <c r="AH23" s="43" t="str">
        <f>TG!$AK$109</f>
        <v>Ja</v>
      </c>
      <c r="AI23" s="43" t="str">
        <f>TG!$AK$110</f>
        <v>Ja</v>
      </c>
      <c r="AJ23" s="43" t="str">
        <f>TG!$AK$111</f>
        <v>Nvt</v>
      </c>
      <c r="AK23" s="43" t="str">
        <f>TG!$AK$112</f>
        <v>Nvt</v>
      </c>
      <c r="AL23" s="43"/>
      <c r="AM23" s="43" t="str">
        <f>AGA!$AR$2</f>
        <v>Ja</v>
      </c>
      <c r="AN23" s="43" t="str">
        <f>AGA!$AR$3</f>
        <v>Ja</v>
      </c>
      <c r="AO23" s="43" t="str">
        <f>AGA!$AR$4</f>
        <v>Optie</v>
      </c>
      <c r="AP23" s="43" t="str">
        <f>AGA!$AR$5</f>
        <v>Ja</v>
      </c>
      <c r="AQ23" s="43" t="str">
        <f>AGA!$AR$6</f>
        <v>Ja</v>
      </c>
      <c r="AR23" s="43" t="str">
        <f>AGA!$AR$7</f>
        <v>Ja</v>
      </c>
      <c r="AS23" s="43" t="str">
        <f>AGA!$AR$8</f>
        <v>Nee</v>
      </c>
      <c r="AT23" s="43" t="str">
        <f>AGA!$AR$9</f>
        <v>Ja</v>
      </c>
      <c r="AU23" s="43" t="str">
        <f>AGA!$AR$10</f>
        <v>Nee</v>
      </c>
      <c r="AV23" s="43" t="str">
        <f>AGA!$AR$11</f>
        <v>Nee</v>
      </c>
      <c r="AW23" s="43" t="str">
        <f>AGA!$AR$12</f>
        <v>Ja</v>
      </c>
      <c r="AX23" s="43" t="str">
        <f>AGA!$AR$13</f>
        <v>Ja</v>
      </c>
      <c r="AY23" s="43" t="str">
        <f>AGA!$AR$14</f>
        <v>Ja</v>
      </c>
      <c r="AZ23" s="43" t="str">
        <f>AGA!$AR$15</f>
        <v>Ja</v>
      </c>
      <c r="BA23" s="43" t="str">
        <f>AGA!$AR$16</f>
        <v>Ja</v>
      </c>
      <c r="BB23" s="43" t="str">
        <f>AGA!$AR$17</f>
        <v>Nee</v>
      </c>
      <c r="BC23" s="43" t="str">
        <f>AGA!$AR$18</f>
        <v>Ja</v>
      </c>
      <c r="BD23" s="43" t="str">
        <f>AGA!$AR$19</f>
        <v>Optie</v>
      </c>
      <c r="BE23" s="43" t="str">
        <f>AGA!$AR$20</f>
        <v>Ja</v>
      </c>
      <c r="BF23" s="43" t="str">
        <f>AGA!$AR$21</f>
        <v>Ja</v>
      </c>
      <c r="BG23" s="43" t="str">
        <f>AGA!$AR$22</f>
        <v>Nee</v>
      </c>
      <c r="BH23" s="43" t="str">
        <f>AGA!$AR$23</f>
        <v>Ja</v>
      </c>
      <c r="BI23" s="43" t="str">
        <f>AGA!$AR$237</f>
        <v>Nee</v>
      </c>
      <c r="BJ23" s="43" t="str">
        <f>AGA!$AR$238</f>
        <v>Nvt</v>
      </c>
      <c r="BK23" s="43" t="str">
        <f>AGA!$AR$239</f>
        <v>Nvt</v>
      </c>
      <c r="BL23" s="43" t="str">
        <f>AGA!$AR$240</f>
        <v>Nvt</v>
      </c>
      <c r="BM23" s="43" t="str">
        <f>AGA!$AR$241</f>
        <v>Nvt</v>
      </c>
      <c r="BN23" s="43" t="str">
        <f>AGA!$AR$242</f>
        <v>Nvt</v>
      </c>
      <c r="BO23" s="43" t="str">
        <f>AGA!$AR$243</f>
        <v>Nvt</v>
      </c>
      <c r="BP23" s="43" t="str">
        <f>AGA!$AR$244</f>
        <v>Nvt</v>
      </c>
      <c r="BQ23" s="43" t="str">
        <f>AGA!$AR$245</f>
        <v>Nvt</v>
      </c>
      <c r="BR23" s="43" t="str">
        <f>AGA!$AR$246</f>
        <v>Nvt</v>
      </c>
      <c r="BS23" s="43" t="str">
        <f>AGA!$AR$247</f>
        <v>Nvt</v>
      </c>
      <c r="BT23" s="43" t="str">
        <f>AGA!$AR$248</f>
        <v>Nvt</v>
      </c>
      <c r="BU23" s="43" t="str">
        <f>AGA!$AR$249</f>
        <v>Nvt</v>
      </c>
      <c r="BV23" s="43" t="str">
        <f>AGA!$AR$250</f>
        <v>Nvt</v>
      </c>
      <c r="BW23" s="43" t="str">
        <f>AGA!$AR$251</f>
        <v>Nvt</v>
      </c>
      <c r="BX23" s="43" t="str">
        <f>AGA!$AR$252</f>
        <v>Nvt</v>
      </c>
      <c r="BY23" s="43" t="str">
        <f>AGA!$AR$255</f>
        <v>Ja</v>
      </c>
      <c r="BZ23" s="43" t="str">
        <f>AGA!$AR$256</f>
        <v>Ja</v>
      </c>
      <c r="CA23" s="43" t="str">
        <f>AGA!$AR$257</f>
        <v>Ja</v>
      </c>
      <c r="CB23" s="43" t="str">
        <f>AGA!$AR$258</f>
        <v>Nee</v>
      </c>
      <c r="CC23" s="43" t="str">
        <f>AGA!$AR$259</f>
        <v>Nvt</v>
      </c>
      <c r="CD23" s="43" t="str">
        <f>AGA!$AR$260</f>
        <v>Nvt</v>
      </c>
      <c r="CE23" s="43" t="str">
        <f>AGA!$AR$261</f>
        <v>Nvt</v>
      </c>
      <c r="CF23" s="43" t="str">
        <f>AGA!$AR$262</f>
        <v>Nvt</v>
      </c>
      <c r="CG23" s="43" t="str">
        <f>AGA!$AR$263</f>
        <v>Nvt</v>
      </c>
      <c r="CH23" s="43" t="str">
        <f>AGA!$AR$264</f>
        <v>Nvt</v>
      </c>
      <c r="CI23" s="43" t="str">
        <f>AGA!$AR$265</f>
        <v>Nvt</v>
      </c>
      <c r="CJ23" s="43" t="str">
        <f>AGA!$AR$266</f>
        <v>Nvt</v>
      </c>
      <c r="CK23" s="43" t="str">
        <f>AGA!$AR$267</f>
        <v>Nvt</v>
      </c>
      <c r="CL23" s="43" t="str">
        <f>AGA!$AR$268</f>
        <v>Nvt</v>
      </c>
      <c r="CM23" s="43" t="str">
        <f>AGA!$AR$270</f>
        <v>Nee</v>
      </c>
      <c r="CN23" s="43" t="str">
        <f>AGA!$AR$271</f>
        <v>Nvt</v>
      </c>
      <c r="CO23" s="43" t="str">
        <f>AGA!$AR$272</f>
        <v>Nvt</v>
      </c>
      <c r="CP23" s="43" t="str">
        <f>AGA!$AR$273</f>
        <v>Nvt</v>
      </c>
      <c r="CQ23" s="43" t="str">
        <f>AGA!$AR$274</f>
        <v>Nvt</v>
      </c>
      <c r="CR23" s="43" t="str">
        <f>AGA!$AR$275</f>
        <v>Nvt</v>
      </c>
      <c r="CS23" s="43" t="str">
        <f>AGA!$AR$276</f>
        <v>Nvt</v>
      </c>
      <c r="CT23" s="43" t="str">
        <f>AGA!$AR$277</f>
        <v>Nvt</v>
      </c>
      <c r="CU23" s="43" t="str">
        <f>AGA!$AR$278</f>
        <v>Nvt</v>
      </c>
      <c r="CV23" s="43" t="str">
        <f>AGA!$AR$279</f>
        <v>Nvt</v>
      </c>
      <c r="CW23" s="43" t="str">
        <f>AGA!$AR$280</f>
        <v>Nvt</v>
      </c>
      <c r="CX23" s="43" t="str">
        <f>AGA!$AR$281</f>
        <v>Nvt</v>
      </c>
      <c r="CY23" s="43" t="str">
        <f>AGA!$AR$283</f>
        <v>Nee</v>
      </c>
      <c r="CZ23" s="43" t="str">
        <f>AGA!$AR$284</f>
        <v>Nvt</v>
      </c>
      <c r="DA23" s="43" t="str">
        <f>AGA!$AR$285</f>
        <v>Nvt</v>
      </c>
      <c r="DB23" s="43" t="str">
        <f>AGA!$AR$286</f>
        <v>Nvt</v>
      </c>
      <c r="DC23" s="43" t="str">
        <f>AGA!$AR$288</f>
        <v>Ja</v>
      </c>
      <c r="DD23" s="43" t="str">
        <f>AGA!$AR$289</f>
        <v>Ja</v>
      </c>
      <c r="DE23" s="43" t="str">
        <f>AGA!$AR$290</f>
        <v>Ja</v>
      </c>
      <c r="DF23" s="43" t="str">
        <f>AGA!$AR$291</f>
        <v>Ja</v>
      </c>
      <c r="DG23" s="43" t="str">
        <f>AGA!$AR$292</f>
        <v>Ja</v>
      </c>
      <c r="DH23" s="43" t="str">
        <f>AGA!$AR$293</f>
        <v>Optie</v>
      </c>
      <c r="DI23" s="43" t="str">
        <f>AGA!$AR$294</f>
        <v>Optie</v>
      </c>
      <c r="DJ23" s="43" t="str">
        <f>AGA!$AR$295</f>
        <v>Nee</v>
      </c>
      <c r="DK23" s="43" t="str">
        <f>AGA!$AR$296</f>
        <v>Optie</v>
      </c>
      <c r="DL23" s="43" t="str">
        <f>AGA!$AR$297</f>
        <v>Nee</v>
      </c>
      <c r="DM23" s="43" t="str">
        <f>AGA!$AR$298</f>
        <v>Nee</v>
      </c>
      <c r="DN23" s="43" t="str">
        <f>AGA!$AR$299</f>
        <v>Nvt</v>
      </c>
      <c r="DO23" s="43" t="str">
        <f>AGA!$AR$300</f>
        <v>Nvt</v>
      </c>
      <c r="DP23" s="43" t="str">
        <f>AGA!$AR$301</f>
        <v>Nvt</v>
      </c>
      <c r="DQ23" s="43" t="str">
        <f>AGA!$AR$302</f>
        <v>Nvt</v>
      </c>
      <c r="DR23" s="43" t="str">
        <f>AGA!$AR$303</f>
        <v>Nvt</v>
      </c>
      <c r="DS23" s="43" t="str">
        <f>AGA!$AR$304</f>
        <v>Nvt</v>
      </c>
      <c r="DT23" s="43" t="str">
        <f>AGA!$AR$305</f>
        <v>Ja</v>
      </c>
      <c r="DU23" s="43" t="str">
        <f>AGA!$AR$306</f>
        <v>Ja</v>
      </c>
      <c r="DV23" s="43" t="str">
        <f>AGA!$AR$307</f>
        <v>Ja</v>
      </c>
      <c r="DW23" s="43" t="str">
        <f>AGA!$AR$308</f>
        <v>Ja</v>
      </c>
      <c r="DX23" s="43" t="str">
        <f>AGA!$AR$309</f>
        <v>Ja</v>
      </c>
      <c r="DY23" s="43" t="str">
        <f>AGA!$AR$310</f>
        <v>Ja</v>
      </c>
      <c r="DZ23" s="43" t="str">
        <f>AGA!$AR$311</f>
        <v>Ja</v>
      </c>
      <c r="EA23" s="43" t="str">
        <f>AGA!$AR$313</f>
        <v>Nee</v>
      </c>
    </row>
    <row r="24" spans="1:131" s="58" customFormat="1" hidden="1" x14ac:dyDescent="0.3">
      <c r="A24" s="45"/>
      <c r="B24" s="47"/>
      <c r="C24" s="45"/>
      <c r="D24" s="45"/>
      <c r="E24" s="45"/>
      <c r="F24" s="45"/>
      <c r="G24" s="45"/>
      <c r="H24" s="45"/>
      <c r="I24" s="120"/>
      <c r="J24" s="120"/>
      <c r="K24" s="45"/>
      <c r="L24" s="134"/>
      <c r="M24" s="120" t="s">
        <v>488</v>
      </c>
      <c r="N24" s="120" t="s">
        <v>127</v>
      </c>
      <c r="O24" s="120" t="str">
        <f>AGA!AA1</f>
        <v>Nieuw aanleggen</v>
      </c>
      <c r="P24" s="51"/>
      <c r="Q24" s="45"/>
      <c r="R24" s="45"/>
      <c r="S24" s="45"/>
      <c r="T24" s="45"/>
      <c r="U24" s="45"/>
      <c r="V24" s="45"/>
      <c r="W24" s="45"/>
      <c r="X24" s="45"/>
      <c r="Y24" s="45"/>
      <c r="Z24" s="45"/>
      <c r="AA24" s="45"/>
      <c r="AB24" s="45"/>
      <c r="AC24" s="45"/>
      <c r="AD24" s="45"/>
      <c r="AE24" s="45"/>
      <c r="AF24" s="45"/>
      <c r="AG24" s="45"/>
      <c r="AH24" s="45"/>
      <c r="AI24" s="45"/>
      <c r="AJ24" s="45"/>
      <c r="AK24" s="45"/>
      <c r="AL24" s="45"/>
      <c r="AM24" s="45" t="str">
        <f>AGA!$AA$2</f>
        <v>Ja</v>
      </c>
      <c r="AN24" s="45" t="str">
        <f>AGA!$AA$3</f>
        <v>Ja</v>
      </c>
      <c r="AO24" s="45" t="str">
        <f>AGA!$AA$4</f>
        <v>Optie</v>
      </c>
      <c r="AP24" s="45" t="str">
        <f>AGA!$AA$5</f>
        <v>Ja</v>
      </c>
      <c r="AQ24" s="45" t="str">
        <f>AGA!$AA$6</f>
        <v>Ja</v>
      </c>
      <c r="AR24" s="45" t="str">
        <f>AGA!$AA$7</f>
        <v>Ja</v>
      </c>
      <c r="AS24" s="45" t="str">
        <f>AGA!$AA$8</f>
        <v>Nee</v>
      </c>
      <c r="AT24" s="45" t="str">
        <f>AGA!$AA$9</f>
        <v>Ja</v>
      </c>
      <c r="AU24" s="45" t="str">
        <f>AGA!$AA$10</f>
        <v>Nee</v>
      </c>
      <c r="AV24" s="45" t="str">
        <f>AGA!$AA$11</f>
        <v>Nee</v>
      </c>
      <c r="AW24" s="45" t="str">
        <f>AGA!$AA$12</f>
        <v>Ja</v>
      </c>
      <c r="AX24" s="45" t="str">
        <f>AGA!$AA$13</f>
        <v>Ja</v>
      </c>
      <c r="AY24" s="45" t="str">
        <f>AGA!$AA$14</f>
        <v>Ja</v>
      </c>
      <c r="AZ24" s="45" t="str">
        <f>AGA!$AA$15</f>
        <v>Ja</v>
      </c>
      <c r="BA24" s="45" t="str">
        <f>AGA!$AA$16</f>
        <v>Ja</v>
      </c>
      <c r="BB24" s="45" t="str">
        <f>AGA!$AA$17</f>
        <v>Ja</v>
      </c>
      <c r="BC24" s="45" t="str">
        <f>AGA!$AA$18</f>
        <v>Ja</v>
      </c>
      <c r="BD24" s="45" t="str">
        <f>AGA!$AA$19</f>
        <v>Optie</v>
      </c>
      <c r="BE24" s="45" t="str">
        <f>AGA!$AA$20</f>
        <v>Ja</v>
      </c>
      <c r="BF24" s="45" t="str">
        <f>AGA!$AA$21</f>
        <v>Ja</v>
      </c>
      <c r="BG24" s="45" t="str">
        <f>AGA!$AA$22</f>
        <v>Nee</v>
      </c>
      <c r="BH24" s="45" t="str">
        <f>AGA!$AA$23</f>
        <v>Ja</v>
      </c>
      <c r="BI24" s="45" t="str">
        <f>AGA!$AA$237</f>
        <v>Nee</v>
      </c>
      <c r="BJ24" s="45" t="str">
        <f>AGA!$AA$238</f>
        <v>Nvt</v>
      </c>
      <c r="BK24" s="45" t="str">
        <f>AGA!$AA$239</f>
        <v>Nvt</v>
      </c>
      <c r="BL24" s="45" t="str">
        <f>AGA!$AA$240</f>
        <v>Nvt</v>
      </c>
      <c r="BM24" s="45" t="str">
        <f>AGA!$AA$241</f>
        <v>Nvt</v>
      </c>
      <c r="BN24" s="45" t="str">
        <f>AGA!$AA$242</f>
        <v>Nvt</v>
      </c>
      <c r="BO24" s="45" t="str">
        <f>AGA!$AA$243</f>
        <v>Nvt</v>
      </c>
      <c r="BP24" s="45" t="str">
        <f>AGA!$AA$244</f>
        <v>Nvt</v>
      </c>
      <c r="BQ24" s="45" t="str">
        <f>AGA!$AA$245</f>
        <v>Nvt</v>
      </c>
      <c r="BR24" s="45" t="str">
        <f>AGA!$AA$246</f>
        <v>Nvt</v>
      </c>
      <c r="BS24" s="45" t="str">
        <f>AGA!$AA$247</f>
        <v>Nvt</v>
      </c>
      <c r="BT24" s="45" t="str">
        <f>AGA!$AA$248</f>
        <v>Nvt</v>
      </c>
      <c r="BU24" s="45" t="str">
        <f>AGA!$AA$249</f>
        <v>Nvt</v>
      </c>
      <c r="BV24" s="45" t="str">
        <f>AGA!$AA$250</f>
        <v>Nvt</v>
      </c>
      <c r="BW24" s="45" t="str">
        <f>AGA!$AA$251</f>
        <v>Nvt</v>
      </c>
      <c r="BX24" s="45" t="str">
        <f>AGA!$AA$252</f>
        <v>Nvt</v>
      </c>
      <c r="BY24" s="45" t="str">
        <f>AGA!$AA$255</f>
        <v>Ja</v>
      </c>
      <c r="BZ24" s="45" t="str">
        <f>AGA!$AA$256</f>
        <v>Ja</v>
      </c>
      <c r="CA24" s="45" t="str">
        <f>AGA!$AA$257</f>
        <v>Ja</v>
      </c>
      <c r="CB24" s="45" t="str">
        <f>AGA!$AA$258</f>
        <v>Optie</v>
      </c>
      <c r="CC24" s="45" t="str">
        <f>AGA!$AA$259</f>
        <v>Ja</v>
      </c>
      <c r="CD24" s="45" t="str">
        <f>AGA!$AA$260</f>
        <v>Ja</v>
      </c>
      <c r="CE24" s="45" t="str">
        <f>AGA!$AA$261</f>
        <v>Ja</v>
      </c>
      <c r="CF24" s="45" t="str">
        <f>AGA!$AA$262</f>
        <v>Ja</v>
      </c>
      <c r="CG24" s="45" t="str">
        <f>AGA!$AA$263</f>
        <v>Ja</v>
      </c>
      <c r="CH24" s="45" t="str">
        <f>AGA!$AA$264</f>
        <v>Optie</v>
      </c>
      <c r="CI24" s="45" t="str">
        <f>AGA!$AA$265</f>
        <v>Ja</v>
      </c>
      <c r="CJ24" s="45" t="str">
        <f>AGA!$AA$266</f>
        <v>Ja</v>
      </c>
      <c r="CK24" s="45" t="str">
        <f>AGA!$AA$267</f>
        <v>Ja</v>
      </c>
      <c r="CL24" s="45" t="str">
        <f>AGA!$AA$268</f>
        <v>Optie</v>
      </c>
      <c r="CM24" s="45" t="str">
        <f>AGA!$AA$270</f>
        <v>Nee</v>
      </c>
      <c r="CN24" s="45" t="str">
        <f>AGA!$AA$271</f>
        <v>Nvt</v>
      </c>
      <c r="CO24" s="45" t="str">
        <f>AGA!$AA$272</f>
        <v>Nvt</v>
      </c>
      <c r="CP24" s="45" t="str">
        <f>AGA!$AA$273</f>
        <v>Nvt</v>
      </c>
      <c r="CQ24" s="45" t="str">
        <f>AGA!$AA$274</f>
        <v>Nvt</v>
      </c>
      <c r="CR24" s="45" t="str">
        <f>AGA!$AA$275</f>
        <v>Ja</v>
      </c>
      <c r="CS24" s="45" t="str">
        <f>AGA!$AA$276</f>
        <v>Ja</v>
      </c>
      <c r="CT24" s="45" t="str">
        <f>AGA!$AA$277</f>
        <v>Ja</v>
      </c>
      <c r="CU24" s="45" t="str">
        <f>AGA!$AA$278</f>
        <v>Optie</v>
      </c>
      <c r="CV24" s="45" t="str">
        <f>AGA!$AA$279</f>
        <v>Ja</v>
      </c>
      <c r="CW24" s="45" t="str">
        <f>AGA!$AA$280</f>
        <v>Ja</v>
      </c>
      <c r="CX24" s="45" t="str">
        <f>AGA!$AA$281</f>
        <v>Ja</v>
      </c>
      <c r="CY24" s="45" t="str">
        <f>AGA!$AA$283</f>
        <v>Optie</v>
      </c>
      <c r="CZ24" s="45" t="str">
        <f>AGA!$AA$284</f>
        <v>Ja</v>
      </c>
      <c r="DA24" s="45" t="str">
        <f>AGA!$AA$285</f>
        <v>Ja</v>
      </c>
      <c r="DB24" s="45" t="str">
        <f>AGA!$AA$286</f>
        <v>Optie</v>
      </c>
      <c r="DC24" s="45" t="str">
        <f>AGA!$AA$288</f>
        <v>Ja</v>
      </c>
      <c r="DD24" s="45" t="str">
        <f>AGA!$AA$289</f>
        <v>Ja</v>
      </c>
      <c r="DE24" s="45" t="str">
        <f>AGA!$AA$290</f>
        <v>Optie</v>
      </c>
      <c r="DF24" s="45" t="str">
        <f>AGA!$AA$291</f>
        <v>Optie</v>
      </c>
      <c r="DG24" s="45" t="str">
        <f>AGA!$AA$292</f>
        <v>Ja</v>
      </c>
      <c r="DH24" s="45" t="str">
        <f>AGA!$AA$293</f>
        <v>Optie</v>
      </c>
      <c r="DI24" s="45" t="str">
        <f>AGA!$AA$294</f>
        <v>Optie</v>
      </c>
      <c r="DJ24" s="45" t="str">
        <f>AGA!$AA$295</f>
        <v>Optie</v>
      </c>
      <c r="DK24" s="45" t="str">
        <f>AGA!$AA$296</f>
        <v>Optie</v>
      </c>
      <c r="DL24" s="45" t="str">
        <f>AGA!$AA$297</f>
        <v>Nee</v>
      </c>
      <c r="DM24" s="45" t="str">
        <f>AGA!$AA$298</f>
        <v>Optie</v>
      </c>
      <c r="DN24" s="45" t="str">
        <f>AGA!$AA$299</f>
        <v>Ja</v>
      </c>
      <c r="DO24" s="45" t="str">
        <f>AGA!$AA$300</f>
        <v>Ja</v>
      </c>
      <c r="DP24" s="45" t="str">
        <f>AGA!$AA$301</f>
        <v>Ja</v>
      </c>
      <c r="DQ24" s="45" t="str">
        <f>AGA!$AA$302</f>
        <v>Ja</v>
      </c>
      <c r="DR24" s="45" t="str">
        <f>AGA!$AA$303</f>
        <v>Optie</v>
      </c>
      <c r="DS24" s="45" t="str">
        <f>AGA!$AA$304</f>
        <v>Ja</v>
      </c>
      <c r="DT24" s="45" t="str">
        <f>AGA!$AA$305</f>
        <v>Ja</v>
      </c>
      <c r="DU24" s="45" t="str">
        <f>AGA!$AA$306</f>
        <v>Ja</v>
      </c>
      <c r="DV24" s="45" t="str">
        <f>AGA!$AA$307</f>
        <v>Ja</v>
      </c>
      <c r="DW24" s="45" t="str">
        <f>AGA!$AA$308</f>
        <v>Ja</v>
      </c>
      <c r="DX24" s="45" t="str">
        <f>AGA!$AA$309</f>
        <v>Ja</v>
      </c>
      <c r="DY24" s="45" t="str">
        <f>AGA!$AA$310</f>
        <v>Ja</v>
      </c>
      <c r="DZ24" s="45" t="str">
        <f>AGA!$AA$311</f>
        <v>Ja</v>
      </c>
      <c r="EA24" s="45" t="str">
        <f>AGA!$AA$313</f>
        <v>Nee</v>
      </c>
    </row>
    <row r="25" spans="1:131" hidden="1" x14ac:dyDescent="0.3">
      <c r="A25" s="43"/>
      <c r="B25" s="47"/>
      <c r="C25" s="43"/>
      <c r="D25" s="43"/>
      <c r="E25" s="45"/>
      <c r="F25" s="43"/>
      <c r="G25" s="43"/>
      <c r="H25" s="43"/>
      <c r="I25" s="119"/>
      <c r="J25" s="119"/>
      <c r="K25" s="43"/>
      <c r="L25" s="50"/>
      <c r="M25" s="119" t="s">
        <v>488</v>
      </c>
      <c r="N25" s="119" t="s">
        <v>127</v>
      </c>
      <c r="O25" s="119" t="str">
        <f>AGA!AB1</f>
        <v>Verplaatsen</v>
      </c>
      <c r="P25" s="51"/>
      <c r="Q25" s="43"/>
      <c r="R25" s="43"/>
      <c r="S25" s="43"/>
      <c r="T25" s="43"/>
      <c r="U25" s="43"/>
      <c r="V25" s="43"/>
      <c r="W25" s="43"/>
      <c r="X25" s="43"/>
      <c r="Y25" s="43"/>
      <c r="Z25" s="43"/>
      <c r="AA25" s="43"/>
      <c r="AB25" s="43"/>
      <c r="AC25" s="43"/>
      <c r="AD25" s="43"/>
      <c r="AE25" s="43"/>
      <c r="AF25" s="43"/>
      <c r="AG25" s="43"/>
      <c r="AH25" s="43"/>
      <c r="AI25" s="43"/>
      <c r="AJ25" s="43"/>
      <c r="AK25" s="43"/>
      <c r="AL25" s="43"/>
      <c r="AM25" s="43" t="str">
        <f>AGA!$AB$2</f>
        <v>Ja</v>
      </c>
      <c r="AN25" s="43" t="str">
        <f>AGA!$AB$3</f>
        <v>Ja</v>
      </c>
      <c r="AO25" s="43" t="str">
        <f>AGA!$AB$4</f>
        <v>Optie</v>
      </c>
      <c r="AP25" s="43" t="str">
        <f>AGA!$AB$5</f>
        <v>Ja</v>
      </c>
      <c r="AQ25" s="43" t="str">
        <f>AGA!$AB$6</f>
        <v>Ja</v>
      </c>
      <c r="AR25" s="43" t="str">
        <f>AGA!$AB$7</f>
        <v>Ja</v>
      </c>
      <c r="AS25" s="43" t="str">
        <f>AGA!$AB$8</f>
        <v>Nee</v>
      </c>
      <c r="AT25" s="43" t="str">
        <f>AGA!$AB$9</f>
        <v>Ja</v>
      </c>
      <c r="AU25" s="43" t="str">
        <f>AGA!$AB$10</f>
        <v>Nee</v>
      </c>
      <c r="AV25" s="43" t="str">
        <f>AGA!$AB$11</f>
        <v>Nee</v>
      </c>
      <c r="AW25" s="43" t="str">
        <f>AGA!$AB$12</f>
        <v>Ja</v>
      </c>
      <c r="AX25" s="43" t="str">
        <f>AGA!$AB$13</f>
        <v>Ja</v>
      </c>
      <c r="AY25" s="43" t="str">
        <f>AGA!$AB$14</f>
        <v>Ja</v>
      </c>
      <c r="AZ25" s="43" t="str">
        <f>AGA!$AB$15</f>
        <v>Ja</v>
      </c>
      <c r="BA25" s="43" t="str">
        <f>AGA!$AB$16</f>
        <v>Ja</v>
      </c>
      <c r="BB25" s="43" t="str">
        <f>AGA!$AB$17</f>
        <v>Ja</v>
      </c>
      <c r="BC25" s="43" t="str">
        <f>AGA!$AB$18</f>
        <v>Ja</v>
      </c>
      <c r="BD25" s="43" t="str">
        <f>AGA!$AB$19</f>
        <v>Optie</v>
      </c>
      <c r="BE25" s="43" t="str">
        <f>AGA!$AB$20</f>
        <v>Ja</v>
      </c>
      <c r="BF25" s="43" t="str">
        <f>AGA!$AB$21</f>
        <v>Ja</v>
      </c>
      <c r="BG25" s="43" t="str">
        <f>AGA!$AB$22</f>
        <v>Nee</v>
      </c>
      <c r="BH25" s="43" t="str">
        <f>AGA!$AB$23</f>
        <v>Ja</v>
      </c>
      <c r="BI25" s="43" t="str">
        <f>AGA!$AB$237</f>
        <v>Nee</v>
      </c>
      <c r="BJ25" s="43" t="str">
        <f>AGA!$AB$238</f>
        <v>Nvt</v>
      </c>
      <c r="BK25" s="43" t="str">
        <f>AGA!$AB$239</f>
        <v>Nvt</v>
      </c>
      <c r="BL25" s="43" t="str">
        <f>AGA!$AB$240</f>
        <v>Nvt</v>
      </c>
      <c r="BM25" s="43" t="str">
        <f>AGA!$AB$241</f>
        <v>Nvt</v>
      </c>
      <c r="BN25" s="43" t="str">
        <f>AGA!$AB$242</f>
        <v>Nvt</v>
      </c>
      <c r="BO25" s="43" t="str">
        <f>AGA!$AB$243</f>
        <v>Nvt</v>
      </c>
      <c r="BP25" s="43" t="str">
        <f>AGA!$AB$244</f>
        <v>Nvt</v>
      </c>
      <c r="BQ25" s="43" t="str">
        <f>AGA!$AB$245</f>
        <v>Nvt</v>
      </c>
      <c r="BR25" s="43" t="str">
        <f>AGA!$AB$246</f>
        <v>Nvt</v>
      </c>
      <c r="BS25" s="43" t="str">
        <f>AGA!$AB$247</f>
        <v>Nvt</v>
      </c>
      <c r="BT25" s="43" t="str">
        <f>AGA!$AB$248</f>
        <v>Nvt</v>
      </c>
      <c r="BU25" s="43" t="str">
        <f>AGA!$AB$249</f>
        <v>Nvt</v>
      </c>
      <c r="BV25" s="43" t="str">
        <f>AGA!$AB$250</f>
        <v>Nvt</v>
      </c>
      <c r="BW25" s="43" t="str">
        <f>AGA!$AB$251</f>
        <v>Nvt</v>
      </c>
      <c r="BX25" s="43" t="str">
        <f>AGA!$AB$252</f>
        <v>Nvt</v>
      </c>
      <c r="BY25" s="43" t="str">
        <f>AGA!$AB$255</f>
        <v>Ja</v>
      </c>
      <c r="BZ25" s="43" t="str">
        <f>AGA!$AB$256</f>
        <v>Ja</v>
      </c>
      <c r="CA25" s="43" t="str">
        <f>AGA!$AB$257</f>
        <v>Ja</v>
      </c>
      <c r="CB25" s="43" t="str">
        <f>AGA!$AB$258</f>
        <v>Optie</v>
      </c>
      <c r="CC25" s="43" t="str">
        <f>AGA!$AB$259</f>
        <v>Ja</v>
      </c>
      <c r="CD25" s="43" t="str">
        <f>AGA!$AB$260</f>
        <v>Ja</v>
      </c>
      <c r="CE25" s="43" t="str">
        <f>AGA!$AB$261</f>
        <v>Ja</v>
      </c>
      <c r="CF25" s="43" t="str">
        <f>AGA!$AB$262</f>
        <v>Ja</v>
      </c>
      <c r="CG25" s="43" t="str">
        <f>AGA!$AB$263</f>
        <v>Ja</v>
      </c>
      <c r="CH25" s="43" t="str">
        <f>AGA!$AB$264</f>
        <v>Optie</v>
      </c>
      <c r="CI25" s="43" t="str">
        <f>AGA!$AB$265</f>
        <v>Ja</v>
      </c>
      <c r="CJ25" s="43" t="str">
        <f>AGA!$AB$266</f>
        <v>Ja</v>
      </c>
      <c r="CK25" s="43" t="str">
        <f>AGA!$AB$267</f>
        <v>Ja</v>
      </c>
      <c r="CL25" s="43" t="str">
        <f>AGA!$AB$268</f>
        <v>Optie</v>
      </c>
      <c r="CM25" s="43" t="str">
        <f>AGA!$AB$270</f>
        <v>Nee</v>
      </c>
      <c r="CN25" s="43" t="str">
        <f>AGA!$AB$271</f>
        <v>Nvt</v>
      </c>
      <c r="CO25" s="43" t="str">
        <f>AGA!$AB$272</f>
        <v>Nvt</v>
      </c>
      <c r="CP25" s="43" t="str">
        <f>AGA!$AB$273</f>
        <v>Nvt</v>
      </c>
      <c r="CQ25" s="43" t="str">
        <f>AGA!$AB$274</f>
        <v>Nvt</v>
      </c>
      <c r="CR25" s="43" t="str">
        <f>AGA!$AB$275</f>
        <v>Ja</v>
      </c>
      <c r="CS25" s="43" t="str">
        <f>AGA!$AB$276</f>
        <v>Ja</v>
      </c>
      <c r="CT25" s="43" t="str">
        <f>AGA!$AB$277</f>
        <v>Ja</v>
      </c>
      <c r="CU25" s="43" t="str">
        <f>AGA!$AB$278</f>
        <v>Optie</v>
      </c>
      <c r="CV25" s="43" t="str">
        <f>AGA!$AB$279</f>
        <v>Ja</v>
      </c>
      <c r="CW25" s="43" t="str">
        <f>AGA!$AB$280</f>
        <v>Ja</v>
      </c>
      <c r="CX25" s="43" t="str">
        <f>AGA!$AB$281</f>
        <v>Ja</v>
      </c>
      <c r="CY25" s="43" t="str">
        <f>AGA!$AB$283</f>
        <v>Optie</v>
      </c>
      <c r="CZ25" s="43" t="str">
        <f>AGA!$AB$284</f>
        <v>Ja</v>
      </c>
      <c r="DA25" s="43" t="str">
        <f>AGA!$AB$285</f>
        <v>Ja</v>
      </c>
      <c r="DB25" s="43" t="str">
        <f>AGA!$AB$286</f>
        <v>Optie</v>
      </c>
      <c r="DC25" s="43" t="str">
        <f>AGA!$AB$288</f>
        <v>Ja</v>
      </c>
      <c r="DD25" s="43" t="str">
        <f>AGA!$AB$289</f>
        <v>Ja</v>
      </c>
      <c r="DE25" s="43" t="str">
        <f>AGA!$AB$290</f>
        <v>Optie</v>
      </c>
      <c r="DF25" s="43" t="str">
        <f>AGA!$AB$291</f>
        <v>Optie</v>
      </c>
      <c r="DG25" s="43" t="str">
        <f>AGA!$AB$292</f>
        <v>Ja</v>
      </c>
      <c r="DH25" s="43" t="str">
        <f>AGA!$AB$293</f>
        <v>Optie</v>
      </c>
      <c r="DI25" s="43" t="str">
        <f>AGA!$AB$294</f>
        <v>Optie</v>
      </c>
      <c r="DJ25" s="43" t="str">
        <f>AGA!$AB$295</f>
        <v>Optie</v>
      </c>
      <c r="DK25" s="43" t="str">
        <f>AGA!$AB$296</f>
        <v>Optie</v>
      </c>
      <c r="DL25" s="43" t="str">
        <f>AGA!$AB$297</f>
        <v>Nee</v>
      </c>
      <c r="DM25" s="43" t="str">
        <f>AGA!$AB$298</f>
        <v>Optie</v>
      </c>
      <c r="DN25" s="43" t="str">
        <f>AGA!$AB$299</f>
        <v>Ja</v>
      </c>
      <c r="DO25" s="43" t="str">
        <f>AGA!$AB$300</f>
        <v>Ja</v>
      </c>
      <c r="DP25" s="43" t="str">
        <f>AGA!$AB$301</f>
        <v>Ja</v>
      </c>
      <c r="DQ25" s="43" t="str">
        <f>AGA!$AB$302</f>
        <v>Ja</v>
      </c>
      <c r="DR25" s="43" t="str">
        <f>AGA!$AB$303</f>
        <v>Optie</v>
      </c>
      <c r="DS25" s="43" t="str">
        <f>AGA!$AB$304</f>
        <v>Ja</v>
      </c>
      <c r="DT25" s="43" t="str">
        <f>AGA!$AB$305</f>
        <v>Ja</v>
      </c>
      <c r="DU25" s="43" t="str">
        <f>AGA!$AB$306</f>
        <v>Ja</v>
      </c>
      <c r="DV25" s="43" t="str">
        <f>AGA!$AB$307</f>
        <v>Ja</v>
      </c>
      <c r="DW25" s="43" t="str">
        <f>AGA!$AB$308</f>
        <v>Ja</v>
      </c>
      <c r="DX25" s="43" t="str">
        <f>AGA!$AB$309</f>
        <v>Ja</v>
      </c>
      <c r="DY25" s="43" t="str">
        <f>AGA!$AB$310</f>
        <v>Ja</v>
      </c>
      <c r="DZ25" s="43" t="str">
        <f>AGA!$AB$311</f>
        <v>Ja</v>
      </c>
      <c r="EA25" s="43" t="str">
        <f>AGA!$AB$313</f>
        <v>Nee</v>
      </c>
    </row>
    <row r="26" spans="1:131" hidden="1" x14ac:dyDescent="0.3">
      <c r="A26" s="43"/>
      <c r="B26" s="47"/>
      <c r="C26" s="43"/>
      <c r="D26" s="43"/>
      <c r="E26" s="45"/>
      <c r="F26" s="43"/>
      <c r="G26" s="43"/>
      <c r="H26" s="43"/>
      <c r="I26" s="119"/>
      <c r="J26" s="119"/>
      <c r="K26" s="43"/>
      <c r="L26" s="50"/>
      <c r="M26" s="119" t="s">
        <v>488</v>
      </c>
      <c r="N26" s="119" t="s">
        <v>127</v>
      </c>
      <c r="O26" s="119" t="str">
        <f>AGA!AC1</f>
        <v>Vervangen</v>
      </c>
      <c r="P26" s="51"/>
      <c r="Q26" s="43"/>
      <c r="R26" s="43"/>
      <c r="S26" s="43"/>
      <c r="T26" s="43"/>
      <c r="U26" s="43"/>
      <c r="V26" s="43"/>
      <c r="W26" s="43"/>
      <c r="X26" s="43"/>
      <c r="Y26" s="43"/>
      <c r="Z26" s="43"/>
      <c r="AA26" s="43"/>
      <c r="AB26" s="43"/>
      <c r="AC26" s="43"/>
      <c r="AD26" s="43"/>
      <c r="AE26" s="43"/>
      <c r="AF26" s="43"/>
      <c r="AG26" s="43"/>
      <c r="AH26" s="43"/>
      <c r="AI26" s="43"/>
      <c r="AJ26" s="43"/>
      <c r="AK26" s="43"/>
      <c r="AL26" s="43"/>
      <c r="AM26" s="43" t="str">
        <f>AGA!$AC$2</f>
        <v>Ja</v>
      </c>
      <c r="AN26" s="43" t="str">
        <f>AGA!$AC$3</f>
        <v>Ja</v>
      </c>
      <c r="AO26" s="43" t="str">
        <f>AGA!$AC$4</f>
        <v>Optie</v>
      </c>
      <c r="AP26" s="43" t="str">
        <f>AGA!$AC$5</f>
        <v>Ja</v>
      </c>
      <c r="AQ26" s="43" t="str">
        <f>AGA!$AC$6</f>
        <v>Ja</v>
      </c>
      <c r="AR26" s="43" t="str">
        <f>AGA!$AC$7</f>
        <v>Ja</v>
      </c>
      <c r="AS26" s="43" t="str">
        <f>AGA!$AC$8</f>
        <v>Nee</v>
      </c>
      <c r="AT26" s="43" t="str">
        <f>AGA!$AC$9</f>
        <v>Ja</v>
      </c>
      <c r="AU26" s="43" t="str">
        <f>AGA!$AC$10</f>
        <v>Nee</v>
      </c>
      <c r="AV26" s="43" t="str">
        <f>AGA!$AC$11</f>
        <v>Nee</v>
      </c>
      <c r="AW26" s="43" t="str">
        <f>AGA!$AC$12</f>
        <v>Ja</v>
      </c>
      <c r="AX26" s="43" t="str">
        <f>AGA!$AC$13</f>
        <v>Ja</v>
      </c>
      <c r="AY26" s="43" t="str">
        <f>AGA!$AC$14</f>
        <v>Ja</v>
      </c>
      <c r="AZ26" s="43" t="str">
        <f>AGA!$AC$15</f>
        <v>Ja</v>
      </c>
      <c r="BA26" s="43" t="str">
        <f>AGA!$AC$16</f>
        <v>Ja</v>
      </c>
      <c r="BB26" s="43" t="str">
        <f>AGA!$AC$17</f>
        <v>Ja</v>
      </c>
      <c r="BC26" s="43" t="str">
        <f>AGA!$AC$18</f>
        <v>Ja</v>
      </c>
      <c r="BD26" s="43" t="str">
        <f>AGA!$AC$19</f>
        <v>Optie</v>
      </c>
      <c r="BE26" s="43" t="str">
        <f>AGA!$AC$20</f>
        <v>Ja</v>
      </c>
      <c r="BF26" s="43" t="str">
        <f>AGA!$AC$21</f>
        <v>Ja</v>
      </c>
      <c r="BG26" s="43" t="str">
        <f>AGA!$AC$22</f>
        <v>Nee</v>
      </c>
      <c r="BH26" s="43" t="str">
        <f>AGA!$AC$23</f>
        <v>Ja</v>
      </c>
      <c r="BI26" s="43" t="str">
        <f>AGA!$AC$237</f>
        <v>Nee</v>
      </c>
      <c r="BJ26" s="43" t="str">
        <f>AGA!$AC$238</f>
        <v>Nvt</v>
      </c>
      <c r="BK26" s="43" t="str">
        <f>AGA!$AC$239</f>
        <v>Nvt</v>
      </c>
      <c r="BL26" s="43" t="str">
        <f>AGA!$AC$240</f>
        <v>Nvt</v>
      </c>
      <c r="BM26" s="43" t="str">
        <f>AGA!$AC$241</f>
        <v>Nvt</v>
      </c>
      <c r="BN26" s="43" t="str">
        <f>AGA!$AC$242</f>
        <v>Nvt</v>
      </c>
      <c r="BO26" s="43" t="str">
        <f>AGA!$AC$243</f>
        <v>Nvt</v>
      </c>
      <c r="BP26" s="43" t="str">
        <f>AGA!$AC$244</f>
        <v>Nvt</v>
      </c>
      <c r="BQ26" s="43" t="str">
        <f>AGA!$AC$245</f>
        <v>Nvt</v>
      </c>
      <c r="BR26" s="43" t="str">
        <f>AGA!$AC$246</f>
        <v>Nvt</v>
      </c>
      <c r="BS26" s="43" t="str">
        <f>AGA!$AC$247</f>
        <v>Nvt</v>
      </c>
      <c r="BT26" s="43" t="str">
        <f>AGA!$AC$248</f>
        <v>Nvt</v>
      </c>
      <c r="BU26" s="43" t="str">
        <f>AGA!$AC$249</f>
        <v>Nvt</v>
      </c>
      <c r="BV26" s="43" t="str">
        <f>AGA!$AC$250</f>
        <v>Nvt</v>
      </c>
      <c r="BW26" s="43" t="str">
        <f>AGA!$AC$251</f>
        <v>Nvt</v>
      </c>
      <c r="BX26" s="43" t="str">
        <f>AGA!$AC$252</f>
        <v>Nvt</v>
      </c>
      <c r="BY26" s="43" t="str">
        <f>AGA!$AC$255</f>
        <v>Ja</v>
      </c>
      <c r="BZ26" s="43" t="str">
        <f>AGA!$AC$256</f>
        <v>Ja</v>
      </c>
      <c r="CA26" s="43" t="str">
        <f>AGA!$AC$257</f>
        <v>Ja</v>
      </c>
      <c r="CB26" s="43" t="str">
        <f>AGA!$AC$258</f>
        <v>Optie</v>
      </c>
      <c r="CC26" s="43" t="str">
        <f>AGA!$AC$259</f>
        <v>Ja</v>
      </c>
      <c r="CD26" s="43" t="str">
        <f>AGA!$AC$260</f>
        <v>Ja</v>
      </c>
      <c r="CE26" s="43" t="str">
        <f>AGA!$AC$261</f>
        <v>Ja</v>
      </c>
      <c r="CF26" s="43" t="str">
        <f>AGA!$AC$262</f>
        <v>Ja</v>
      </c>
      <c r="CG26" s="43" t="str">
        <f>AGA!$AC$263</f>
        <v>Ja</v>
      </c>
      <c r="CH26" s="43" t="str">
        <f>AGA!$AC$264</f>
        <v>Optie</v>
      </c>
      <c r="CI26" s="43" t="str">
        <f>AGA!$AC$265</f>
        <v>Ja</v>
      </c>
      <c r="CJ26" s="43" t="str">
        <f>AGA!$AC$266</f>
        <v>Ja</v>
      </c>
      <c r="CK26" s="43" t="str">
        <f>AGA!$AC$267</f>
        <v>Ja</v>
      </c>
      <c r="CL26" s="43" t="str">
        <f>AGA!$AC$268</f>
        <v>Optie</v>
      </c>
      <c r="CM26" s="43" t="str">
        <f>AGA!$AC$270</f>
        <v>Nee</v>
      </c>
      <c r="CN26" s="43" t="str">
        <f>AGA!$AC$271</f>
        <v>Nvt</v>
      </c>
      <c r="CO26" s="43" t="str">
        <f>AGA!$AC$272</f>
        <v>Nvt</v>
      </c>
      <c r="CP26" s="43" t="str">
        <f>AGA!$AC$273</f>
        <v>Nvt</v>
      </c>
      <c r="CQ26" s="43" t="str">
        <f>AGA!$AC$274</f>
        <v>Nvt</v>
      </c>
      <c r="CR26" s="43" t="str">
        <f>AGA!$AC$275</f>
        <v>Ja</v>
      </c>
      <c r="CS26" s="43" t="str">
        <f>AGA!$AC$276</f>
        <v>Ja</v>
      </c>
      <c r="CT26" s="43" t="str">
        <f>AGA!$AC$277</f>
        <v>Ja</v>
      </c>
      <c r="CU26" s="43" t="str">
        <f>AGA!$AC$278</f>
        <v>Optie</v>
      </c>
      <c r="CV26" s="43" t="str">
        <f>AGA!$AC$279</f>
        <v>Ja</v>
      </c>
      <c r="CW26" s="43" t="str">
        <f>AGA!$AC$280</f>
        <v>Ja</v>
      </c>
      <c r="CX26" s="43" t="str">
        <f>AGA!$AC$281</f>
        <v>Ja</v>
      </c>
      <c r="CY26" s="43" t="str">
        <f>AGA!$AC$283</f>
        <v>Optie</v>
      </c>
      <c r="CZ26" s="43" t="str">
        <f>AGA!$AC$284</f>
        <v>Ja</v>
      </c>
      <c r="DA26" s="43" t="str">
        <f>AGA!$AC$285</f>
        <v>Ja</v>
      </c>
      <c r="DB26" s="43" t="str">
        <f>AGA!$AC$286</f>
        <v>Optie</v>
      </c>
      <c r="DC26" s="43" t="str">
        <f>AGA!$AC$288</f>
        <v>Ja</v>
      </c>
      <c r="DD26" s="43" t="str">
        <f>AGA!$AC$289</f>
        <v>Ja</v>
      </c>
      <c r="DE26" s="43" t="str">
        <f>AGA!$AC$290</f>
        <v>Optie</v>
      </c>
      <c r="DF26" s="43" t="str">
        <f>AGA!$AC$291</f>
        <v>Optie</v>
      </c>
      <c r="DG26" s="43" t="str">
        <f>AGA!$AC$292</f>
        <v>Ja</v>
      </c>
      <c r="DH26" s="43" t="str">
        <f>AGA!$AC$293</f>
        <v>Optie</v>
      </c>
      <c r="DI26" s="43" t="str">
        <f>AGA!$AC$294</f>
        <v>Optie</v>
      </c>
      <c r="DJ26" s="43" t="str">
        <f>AGA!$AC$295</f>
        <v>Optie</v>
      </c>
      <c r="DK26" s="43" t="str">
        <f>AGA!$AC$296</f>
        <v>Optie</v>
      </c>
      <c r="DL26" s="43" t="str">
        <f>AGA!$AC$297</f>
        <v>Nee</v>
      </c>
      <c r="DM26" s="43" t="str">
        <f>AGA!$AC$298</f>
        <v>Optie</v>
      </c>
      <c r="DN26" s="43" t="str">
        <f>AGA!$AC$299</f>
        <v>Ja</v>
      </c>
      <c r="DO26" s="43" t="str">
        <f>AGA!$AC$300</f>
        <v>Ja</v>
      </c>
      <c r="DP26" s="43" t="str">
        <f>AGA!$AC$301</f>
        <v>Ja</v>
      </c>
      <c r="DQ26" s="43" t="str">
        <f>AGA!$AC$302</f>
        <v>Ja</v>
      </c>
      <c r="DR26" s="43" t="str">
        <f>AGA!$AC$303</f>
        <v>Optie</v>
      </c>
      <c r="DS26" s="43" t="str">
        <f>AGA!$AC$304</f>
        <v>Ja</v>
      </c>
      <c r="DT26" s="43" t="str">
        <f>AGA!$AC$305</f>
        <v>Ja</v>
      </c>
      <c r="DU26" s="43" t="str">
        <f>AGA!$AC$306</f>
        <v>Ja</v>
      </c>
      <c r="DV26" s="43" t="str">
        <f>AGA!$AC$307</f>
        <v>Ja</v>
      </c>
      <c r="DW26" s="43" t="str">
        <f>AGA!$AC$308</f>
        <v>Ja</v>
      </c>
      <c r="DX26" s="43" t="str">
        <f>AGA!$AC$309</f>
        <v>Ja</v>
      </c>
      <c r="DY26" s="43" t="str">
        <f>AGA!$AC$310</f>
        <v>Ja</v>
      </c>
      <c r="DZ26" s="43" t="str">
        <f>AGA!$AC$311</f>
        <v>Ja</v>
      </c>
      <c r="EA26" s="43" t="str">
        <f>AGA!$AC$313</f>
        <v>Nee</v>
      </c>
    </row>
    <row r="27" spans="1:131" hidden="1" x14ac:dyDescent="0.3">
      <c r="A27" s="43"/>
      <c r="B27" s="47"/>
      <c r="C27" s="43"/>
      <c r="D27" s="43"/>
      <c r="E27" s="45"/>
      <c r="F27" s="43"/>
      <c r="G27" s="43"/>
      <c r="H27" s="43"/>
      <c r="I27" s="119"/>
      <c r="J27" s="119"/>
      <c r="K27" s="43"/>
      <c r="L27" s="50"/>
      <c r="M27" s="119" t="s">
        <v>488</v>
      </c>
      <c r="N27" s="119" t="s">
        <v>127</v>
      </c>
      <c r="O27" s="119" t="str">
        <f>AGA!AD1</f>
        <v>Gedeeltelijk vervangen</v>
      </c>
      <c r="P27" s="51"/>
      <c r="Q27" s="43"/>
      <c r="R27" s="43"/>
      <c r="S27" s="43"/>
      <c r="T27" s="43"/>
      <c r="U27" s="43"/>
      <c r="V27" s="43"/>
      <c r="W27" s="43"/>
      <c r="X27" s="43"/>
      <c r="Y27" s="43"/>
      <c r="Z27" s="43"/>
      <c r="AA27" s="43"/>
      <c r="AB27" s="43"/>
      <c r="AC27" s="43"/>
      <c r="AD27" s="43"/>
      <c r="AE27" s="43"/>
      <c r="AF27" s="43"/>
      <c r="AG27" s="43"/>
      <c r="AH27" s="43"/>
      <c r="AI27" s="43"/>
      <c r="AJ27" s="43"/>
      <c r="AK27" s="43"/>
      <c r="AL27" s="43"/>
      <c r="AM27" s="43" t="str">
        <f>AGA!$AD$2</f>
        <v>Nvt</v>
      </c>
      <c r="AN27" s="43" t="str">
        <f>AGA!$AD$3</f>
        <v>Nvt</v>
      </c>
      <c r="AO27" s="43" t="str">
        <f>AGA!$AD$4</f>
        <v>Nvt</v>
      </c>
      <c r="AP27" s="43" t="str">
        <f>AGA!$AD$5</f>
        <v>Nvt</v>
      </c>
      <c r="AQ27" s="43" t="str">
        <f>AGA!$AD$6</f>
        <v>Nvt</v>
      </c>
      <c r="AR27" s="43" t="str">
        <f>AGA!$AD$7</f>
        <v>Nvt</v>
      </c>
      <c r="AS27" s="43" t="str">
        <f>AGA!$AD$8</f>
        <v>Nvt</v>
      </c>
      <c r="AT27" s="43" t="str">
        <f>AGA!$AD$9</f>
        <v>Nvt</v>
      </c>
      <c r="AU27" s="43" t="str">
        <f>AGA!$AD$10</f>
        <v>Nvt</v>
      </c>
      <c r="AV27" s="43" t="str">
        <f>AGA!$AD$11</f>
        <v>Nvt</v>
      </c>
      <c r="AW27" s="43" t="str">
        <f>AGA!$AD$12</f>
        <v>Nvt</v>
      </c>
      <c r="AX27" s="43" t="str">
        <f>AGA!$AD$13</f>
        <v>Nvt</v>
      </c>
      <c r="AY27" s="43" t="str">
        <f>AGA!$AD$14</f>
        <v>Nvt</v>
      </c>
      <c r="AZ27" s="43" t="str">
        <f>AGA!$AD$15</f>
        <v>Nvt</v>
      </c>
      <c r="BA27" s="43" t="str">
        <f>AGA!$AD$16</f>
        <v>Nvt</v>
      </c>
      <c r="BB27" s="43" t="str">
        <f>AGA!$AD$17</f>
        <v>Nvt</v>
      </c>
      <c r="BC27" s="43" t="str">
        <f>AGA!$AD$18</f>
        <v>Nvt</v>
      </c>
      <c r="BD27" s="43" t="str">
        <f>AGA!$AD$19</f>
        <v>Nvt</v>
      </c>
      <c r="BE27" s="43" t="str">
        <f>AGA!$AD$20</f>
        <v>Nvt</v>
      </c>
      <c r="BF27" s="43" t="str">
        <f>AGA!$AD$21</f>
        <v>Nvt</v>
      </c>
      <c r="BG27" s="43" t="str">
        <f>AGA!$AD$22</f>
        <v>Nvt</v>
      </c>
      <c r="BH27" s="43" t="str">
        <f>AGA!$AD$23</f>
        <v>Nvt</v>
      </c>
      <c r="BI27" s="43" t="str">
        <f>AGA!$AD$237</f>
        <v>Nvt</v>
      </c>
      <c r="BJ27" s="43" t="str">
        <f>AGA!$AD$238</f>
        <v>Nvt</v>
      </c>
      <c r="BK27" s="43" t="str">
        <f>AGA!$AD$239</f>
        <v>Nvt</v>
      </c>
      <c r="BL27" s="43" t="str">
        <f>AGA!$AD$240</f>
        <v>Nvt</v>
      </c>
      <c r="BM27" s="43" t="str">
        <f>AGA!$AD$241</f>
        <v>Nvt</v>
      </c>
      <c r="BN27" s="43" t="str">
        <f>AGA!$AD$242</f>
        <v>Nvt</v>
      </c>
      <c r="BO27" s="43" t="str">
        <f>AGA!$AD$243</f>
        <v>Nvt</v>
      </c>
      <c r="BP27" s="43" t="str">
        <f>AGA!$AD$244</f>
        <v>Nvt</v>
      </c>
      <c r="BQ27" s="43" t="str">
        <f>AGA!$AD$245</f>
        <v>Nvt</v>
      </c>
      <c r="BR27" s="43" t="str">
        <f>AGA!$AD$246</f>
        <v>Nvt</v>
      </c>
      <c r="BS27" s="43" t="str">
        <f>AGA!$AD$247</f>
        <v>Nvt</v>
      </c>
      <c r="BT27" s="43" t="str">
        <f>AGA!$AD$248</f>
        <v>Nvt</v>
      </c>
      <c r="BU27" s="43" t="str">
        <f>AGA!$AD$249</f>
        <v>Nvt</v>
      </c>
      <c r="BV27" s="43" t="str">
        <f>AGA!$AD$250</f>
        <v>Nvt</v>
      </c>
      <c r="BW27" s="43" t="str">
        <f>AGA!$AD$251</f>
        <v>Nvt</v>
      </c>
      <c r="BX27" s="43" t="str">
        <f>AGA!$AD$252</f>
        <v>Nvt</v>
      </c>
      <c r="BY27" s="43" t="str">
        <f>AGA!$AD$255</f>
        <v>Nvt</v>
      </c>
      <c r="BZ27" s="43" t="str">
        <f>AGA!$AD$256</f>
        <v>Nvt</v>
      </c>
      <c r="CA27" s="43" t="str">
        <f>AGA!$AD$257</f>
        <v>Nvt</v>
      </c>
      <c r="CB27" s="43" t="str">
        <f>AGA!$AD$258</f>
        <v>Nvt</v>
      </c>
      <c r="CC27" s="43" t="str">
        <f>AGA!$AD$259</f>
        <v>Nvt</v>
      </c>
      <c r="CD27" s="43" t="str">
        <f>AGA!$AD$260</f>
        <v>Nvt</v>
      </c>
      <c r="CE27" s="43" t="str">
        <f>AGA!$AD$261</f>
        <v>Nvt</v>
      </c>
      <c r="CF27" s="43" t="str">
        <f>AGA!$AD$262</f>
        <v>Nvt</v>
      </c>
      <c r="CG27" s="43" t="str">
        <f>AGA!$AD$263</f>
        <v>Nvt</v>
      </c>
      <c r="CH27" s="43" t="str">
        <f>AGA!$AD$264</f>
        <v>Nvt</v>
      </c>
      <c r="CI27" s="43" t="str">
        <f>AGA!$AD$265</f>
        <v>Nvt</v>
      </c>
      <c r="CJ27" s="43" t="str">
        <f>AGA!$AD$266</f>
        <v>Nvt</v>
      </c>
      <c r="CK27" s="43" t="str">
        <f>AGA!$AD$267</f>
        <v>Nvt</v>
      </c>
      <c r="CL27" s="43" t="str">
        <f>AGA!$AD$268</f>
        <v>Nvt</v>
      </c>
      <c r="CM27" s="43" t="str">
        <f>AGA!$AD$270</f>
        <v>Nvt</v>
      </c>
      <c r="CN27" s="43" t="str">
        <f>AGA!$AD$271</f>
        <v>Nvt</v>
      </c>
      <c r="CO27" s="43" t="str">
        <f>AGA!$AD$272</f>
        <v>Nvt</v>
      </c>
      <c r="CP27" s="43" t="str">
        <f>AGA!$AD$273</f>
        <v>Nvt</v>
      </c>
      <c r="CQ27" s="43" t="str">
        <f>AGA!$AD$274</f>
        <v>Nvt</v>
      </c>
      <c r="CR27" s="43" t="str">
        <f>AGA!$AD$275</f>
        <v>Nvt</v>
      </c>
      <c r="CS27" s="43" t="str">
        <f>AGA!$AD$276</f>
        <v>Nvt</v>
      </c>
      <c r="CT27" s="43" t="str">
        <f>AGA!$AD$277</f>
        <v>Nvt</v>
      </c>
      <c r="CU27" s="43" t="str">
        <f>AGA!$AD$278</f>
        <v>Nvt</v>
      </c>
      <c r="CV27" s="43" t="str">
        <f>AGA!$AD$279</f>
        <v>Nvt</v>
      </c>
      <c r="CW27" s="43" t="str">
        <f>AGA!$AD$280</f>
        <v>Nvt</v>
      </c>
      <c r="CX27" s="43" t="str">
        <f>AGA!$AD$281</f>
        <v>Nvt</v>
      </c>
      <c r="CY27" s="43" t="str">
        <f>AGA!$AD$283</f>
        <v>Nvt</v>
      </c>
      <c r="CZ27" s="43" t="str">
        <f>AGA!$AD$284</f>
        <v>Nvt</v>
      </c>
      <c r="DA27" s="43" t="str">
        <f>AGA!$AD$285</f>
        <v>Nvt</v>
      </c>
      <c r="DB27" s="43" t="str">
        <f>AGA!$AD$286</f>
        <v>Nvt</v>
      </c>
      <c r="DC27" s="43" t="str">
        <f>AGA!$AD$288</f>
        <v>Nvt</v>
      </c>
      <c r="DD27" s="43" t="str">
        <f>AGA!$AD$289</f>
        <v>Nvt</v>
      </c>
      <c r="DE27" s="43" t="str">
        <f>AGA!$AD$290</f>
        <v>Nvt</v>
      </c>
      <c r="DF27" s="43" t="str">
        <f>AGA!$AD$291</f>
        <v>Nvt</v>
      </c>
      <c r="DG27" s="43" t="str">
        <f>AGA!$AD$292</f>
        <v>Nvt</v>
      </c>
      <c r="DH27" s="43" t="str">
        <f>AGA!$AD$293</f>
        <v>Nvt</v>
      </c>
      <c r="DI27" s="43" t="str">
        <f>AGA!$AD$294</f>
        <v>Nvt</v>
      </c>
      <c r="DJ27" s="43" t="str">
        <f>AGA!$AD$295</f>
        <v>Nvt</v>
      </c>
      <c r="DK27" s="43" t="str">
        <f>AGA!$AD$296</f>
        <v>Nvt</v>
      </c>
      <c r="DL27" s="43" t="str">
        <f>AGA!$AD$297</f>
        <v>Nvt</v>
      </c>
      <c r="DM27" s="43" t="str">
        <f>AGA!$AD$298</f>
        <v>Nvt</v>
      </c>
      <c r="DN27" s="43" t="str">
        <f>AGA!$AD$299</f>
        <v>Nvt</v>
      </c>
      <c r="DO27" s="43" t="str">
        <f>AGA!$AD$300</f>
        <v>Nvt</v>
      </c>
      <c r="DP27" s="43" t="str">
        <f>AGA!$AD$301</f>
        <v>Nvt</v>
      </c>
      <c r="DQ27" s="43" t="str">
        <f>AGA!$AD$302</f>
        <v>Nvt</v>
      </c>
      <c r="DR27" s="43" t="str">
        <f>AGA!$AD$303</f>
        <v>Nvt</v>
      </c>
      <c r="DS27" s="43" t="str">
        <f>AGA!$AD$304</f>
        <v>Nvt</v>
      </c>
      <c r="DT27" s="43" t="str">
        <f>AGA!$AD$305</f>
        <v>Ja</v>
      </c>
      <c r="DU27" s="43" t="str">
        <f>AGA!$AD$306</f>
        <v>Ja</v>
      </c>
      <c r="DV27" s="43" t="str">
        <f>AGA!$AD$307</f>
        <v>Ja</v>
      </c>
      <c r="DW27" s="43" t="str">
        <f>AGA!$AD$308</f>
        <v>Ja</v>
      </c>
      <c r="DX27" s="43" t="str">
        <f>AGA!$AD$309</f>
        <v>Ja</v>
      </c>
      <c r="DY27" s="43" t="str">
        <f>AGA!$AD$310</f>
        <v>Ja</v>
      </c>
      <c r="DZ27" s="43" t="str">
        <f>AGA!$AD$311</f>
        <v>Ja</v>
      </c>
      <c r="EA27" s="43" t="str">
        <f>AGA!$AD$313</f>
        <v>Nee</v>
      </c>
    </row>
    <row r="28" spans="1:131" hidden="1" x14ac:dyDescent="0.3">
      <c r="A28" s="43"/>
      <c r="B28" s="47"/>
      <c r="C28" s="43"/>
      <c r="D28" s="43"/>
      <c r="E28" s="45"/>
      <c r="F28" s="43"/>
      <c r="G28" s="43"/>
      <c r="H28" s="43"/>
      <c r="I28" s="119"/>
      <c r="J28" s="119"/>
      <c r="K28" s="43"/>
      <c r="L28" s="50"/>
      <c r="M28" s="119" t="s">
        <v>488</v>
      </c>
      <c r="N28" s="119" t="s">
        <v>127</v>
      </c>
      <c r="O28" s="119" t="str">
        <f>AGA!AE1</f>
        <v>Overzetten</v>
      </c>
      <c r="P28" s="51"/>
      <c r="Q28" s="43"/>
      <c r="R28" s="43"/>
      <c r="S28" s="43"/>
      <c r="T28" s="43"/>
      <c r="U28" s="43"/>
      <c r="V28" s="43"/>
      <c r="W28" s="43"/>
      <c r="X28" s="43"/>
      <c r="Y28" s="43"/>
      <c r="Z28" s="43"/>
      <c r="AA28" s="43"/>
      <c r="AB28" s="43"/>
      <c r="AC28" s="43"/>
      <c r="AD28" s="43"/>
      <c r="AE28" s="43"/>
      <c r="AF28" s="43"/>
      <c r="AG28" s="43"/>
      <c r="AH28" s="43"/>
      <c r="AI28" s="43"/>
      <c r="AJ28" s="43"/>
      <c r="AK28" s="43"/>
      <c r="AL28" s="43"/>
      <c r="AM28" s="43" t="str">
        <f>AGA!$AE$2</f>
        <v>Nvt</v>
      </c>
      <c r="AN28" s="43" t="str">
        <f>AGA!$AE$3</f>
        <v>Nvt</v>
      </c>
      <c r="AO28" s="43" t="str">
        <f>AGA!$AE$4</f>
        <v>Nvt</v>
      </c>
      <c r="AP28" s="43" t="str">
        <f>AGA!$AE$5</f>
        <v>Nvt</v>
      </c>
      <c r="AQ28" s="43" t="str">
        <f>AGA!$AE$6</f>
        <v>Nvt</v>
      </c>
      <c r="AR28" s="43" t="str">
        <f>AGA!$AE$7</f>
        <v>Nvt</v>
      </c>
      <c r="AS28" s="43" t="str">
        <f>AGA!$AE$8</f>
        <v>Nvt</v>
      </c>
      <c r="AT28" s="43" t="str">
        <f>AGA!$AE$9</f>
        <v>Nvt</v>
      </c>
      <c r="AU28" s="43" t="str">
        <f>AGA!$AE$10</f>
        <v>Nvt</v>
      </c>
      <c r="AV28" s="43" t="str">
        <f>AGA!$AE$11</f>
        <v>Nvt</v>
      </c>
      <c r="AW28" s="43" t="str">
        <f>AGA!$AE$12</f>
        <v>Nvt</v>
      </c>
      <c r="AX28" s="43" t="str">
        <f>AGA!$AE$13</f>
        <v>Nvt</v>
      </c>
      <c r="AY28" s="43" t="str">
        <f>AGA!$AE$14</f>
        <v>Nvt</v>
      </c>
      <c r="AZ28" s="43" t="str">
        <f>AGA!$AE$15</f>
        <v>Nvt</v>
      </c>
      <c r="BA28" s="43" t="str">
        <f>AGA!$AE$16</f>
        <v>Nvt</v>
      </c>
      <c r="BB28" s="43" t="str">
        <f>AGA!$AE$17</f>
        <v>Nvt</v>
      </c>
      <c r="BC28" s="43" t="str">
        <f>AGA!$AE$18</f>
        <v>Nvt</v>
      </c>
      <c r="BD28" s="43" t="str">
        <f>AGA!$AE$19</f>
        <v>Nvt</v>
      </c>
      <c r="BE28" s="43" t="str">
        <f>AGA!$AE$20</f>
        <v>Nvt</v>
      </c>
      <c r="BF28" s="43" t="str">
        <f>AGA!$AE$21</f>
        <v>Nvt</v>
      </c>
      <c r="BG28" s="43" t="str">
        <f>AGA!$AE$22</f>
        <v>Nvt</v>
      </c>
      <c r="BH28" s="43" t="str">
        <f>AGA!$AE$23</f>
        <v>Nvt</v>
      </c>
      <c r="BI28" s="43" t="str">
        <f>AGA!$AE$237</f>
        <v>Nvt</v>
      </c>
      <c r="BJ28" s="43" t="str">
        <f>AGA!$AE$238</f>
        <v>Nvt</v>
      </c>
      <c r="BK28" s="43" t="str">
        <f>AGA!$AE$239</f>
        <v>Nvt</v>
      </c>
      <c r="BL28" s="43" t="str">
        <f>AGA!$AE$240</f>
        <v>Nvt</v>
      </c>
      <c r="BM28" s="43" t="str">
        <f>AGA!$AE$241</f>
        <v>Nvt</v>
      </c>
      <c r="BN28" s="43" t="str">
        <f>AGA!$AE$242</f>
        <v>Nvt</v>
      </c>
      <c r="BO28" s="43" t="str">
        <f>AGA!$AE$243</f>
        <v>Nvt</v>
      </c>
      <c r="BP28" s="43" t="str">
        <f>AGA!$AE$244</f>
        <v>Nvt</v>
      </c>
      <c r="BQ28" s="43" t="str">
        <f>AGA!$AE$245</f>
        <v>Nvt</v>
      </c>
      <c r="BR28" s="43" t="str">
        <f>AGA!$AE$246</f>
        <v>Nvt</v>
      </c>
      <c r="BS28" s="43" t="str">
        <f>AGA!$AE$247</f>
        <v>Nvt</v>
      </c>
      <c r="BT28" s="43" t="str">
        <f>AGA!$AE$248</f>
        <v>Nvt</v>
      </c>
      <c r="BU28" s="43" t="str">
        <f>AGA!$AE$249</f>
        <v>Nvt</v>
      </c>
      <c r="BV28" s="43" t="str">
        <f>AGA!$AE$250</f>
        <v>Nvt</v>
      </c>
      <c r="BW28" s="43" t="str">
        <f>AGA!$AE$251</f>
        <v>Nvt</v>
      </c>
      <c r="BX28" s="43" t="str">
        <f>AGA!$AE$252</f>
        <v>Nvt</v>
      </c>
      <c r="BY28" s="43" t="str">
        <f>AGA!$AE$255</f>
        <v>Nvt</v>
      </c>
      <c r="BZ28" s="43" t="str">
        <f>AGA!$AE$256</f>
        <v>Nvt</v>
      </c>
      <c r="CA28" s="43" t="str">
        <f>AGA!$AE$257</f>
        <v>Nvt</v>
      </c>
      <c r="CB28" s="43" t="str">
        <f>AGA!$AE$258</f>
        <v>Nvt</v>
      </c>
      <c r="CC28" s="43" t="str">
        <f>AGA!$AE$259</f>
        <v>Nvt</v>
      </c>
      <c r="CD28" s="43" t="str">
        <f>AGA!$AE$260</f>
        <v>Nvt</v>
      </c>
      <c r="CE28" s="43" t="str">
        <f>AGA!$AE$261</f>
        <v>Nvt</v>
      </c>
      <c r="CF28" s="43" t="str">
        <f>AGA!$AE$262</f>
        <v>Nvt</v>
      </c>
      <c r="CG28" s="43" t="str">
        <f>AGA!$AE$263</f>
        <v>Nvt</v>
      </c>
      <c r="CH28" s="43" t="str">
        <f>AGA!$AE$264</f>
        <v>Nvt</v>
      </c>
      <c r="CI28" s="43" t="str">
        <f>AGA!$AE$265</f>
        <v>Nvt</v>
      </c>
      <c r="CJ28" s="43" t="str">
        <f>AGA!$AE$266</f>
        <v>Nvt</v>
      </c>
      <c r="CK28" s="43" t="str">
        <f>AGA!$AE$267</f>
        <v>Nvt</v>
      </c>
      <c r="CL28" s="43" t="str">
        <f>AGA!$AE$268</f>
        <v>Nvt</v>
      </c>
      <c r="CM28" s="43" t="str">
        <f>AGA!$AE$270</f>
        <v>Nvt</v>
      </c>
      <c r="CN28" s="43" t="str">
        <f>AGA!$AE$271</f>
        <v>Nvt</v>
      </c>
      <c r="CO28" s="43" t="str">
        <f>AGA!$AE$272</f>
        <v>Nvt</v>
      </c>
      <c r="CP28" s="43" t="str">
        <f>AGA!$AE$273</f>
        <v>Nvt</v>
      </c>
      <c r="CQ28" s="43" t="str">
        <f>AGA!$AE$274</f>
        <v>Nvt</v>
      </c>
      <c r="CR28" s="43" t="str">
        <f>AGA!$AE$275</f>
        <v>Nvt</v>
      </c>
      <c r="CS28" s="43" t="str">
        <f>AGA!$AE$276</f>
        <v>Nvt</v>
      </c>
      <c r="CT28" s="43" t="str">
        <f>AGA!$AE$277</f>
        <v>Nvt</v>
      </c>
      <c r="CU28" s="43" t="str">
        <f>AGA!$AE$278</f>
        <v>Nvt</v>
      </c>
      <c r="CV28" s="43" t="str">
        <f>AGA!$AE$279</f>
        <v>Nvt</v>
      </c>
      <c r="CW28" s="43" t="str">
        <f>AGA!$AE$280</f>
        <v>Nvt</v>
      </c>
      <c r="CX28" s="43" t="str">
        <f>AGA!$AE$281</f>
        <v>Nvt</v>
      </c>
      <c r="CY28" s="43" t="str">
        <f>AGA!$AE$283</f>
        <v>Nvt</v>
      </c>
      <c r="CZ28" s="43" t="str">
        <f>AGA!$AE$284</f>
        <v>Nvt</v>
      </c>
      <c r="DA28" s="43" t="str">
        <f>AGA!$AE$285</f>
        <v>Nvt</v>
      </c>
      <c r="DB28" s="43" t="str">
        <f>AGA!$AE$286</f>
        <v>Nvt</v>
      </c>
      <c r="DC28" s="43" t="str">
        <f>AGA!$AE$288</f>
        <v>Nvt</v>
      </c>
      <c r="DD28" s="43" t="str">
        <f>AGA!$AE$289</f>
        <v>Nvt</v>
      </c>
      <c r="DE28" s="43" t="str">
        <f>AGA!$AE$290</f>
        <v>Nvt</v>
      </c>
      <c r="DF28" s="43" t="str">
        <f>AGA!$AE$291</f>
        <v>Nvt</v>
      </c>
      <c r="DG28" s="43" t="str">
        <f>AGA!$AE$292</f>
        <v>Nvt</v>
      </c>
      <c r="DH28" s="43" t="str">
        <f>AGA!$AE$293</f>
        <v>Nvt</v>
      </c>
      <c r="DI28" s="43" t="str">
        <f>AGA!$AE$294</f>
        <v>Nvt</v>
      </c>
      <c r="DJ28" s="43" t="str">
        <f>AGA!$AE$295</f>
        <v>Nvt</v>
      </c>
      <c r="DK28" s="43" t="str">
        <f>AGA!$AE$296</f>
        <v>Nvt</v>
      </c>
      <c r="DL28" s="43" t="str">
        <f>AGA!$AE$297</f>
        <v>Nvt</v>
      </c>
      <c r="DM28" s="43" t="str">
        <f>AGA!$AE$298</f>
        <v>Nvt</v>
      </c>
      <c r="DN28" s="43" t="str">
        <f>AGA!$AE$299</f>
        <v>Nvt</v>
      </c>
      <c r="DO28" s="43" t="str">
        <f>AGA!$AE$300</f>
        <v>Nvt</v>
      </c>
      <c r="DP28" s="43" t="str">
        <f>AGA!$AE$301</f>
        <v>Nvt</v>
      </c>
      <c r="DQ28" s="43" t="str">
        <f>AGA!$AE$302</f>
        <v>Nvt</v>
      </c>
      <c r="DR28" s="43" t="str">
        <f>AGA!$AE$303</f>
        <v>Nvt</v>
      </c>
      <c r="DS28" s="43" t="str">
        <f>AGA!$AE$304</f>
        <v>Nvt</v>
      </c>
      <c r="DT28" s="43" t="str">
        <f>AGA!$AE$305</f>
        <v>Ja</v>
      </c>
      <c r="DU28" s="43" t="str">
        <f>AGA!$AE$306</f>
        <v>Ja</v>
      </c>
      <c r="DV28" s="43" t="str">
        <f>AGA!$AE$307</f>
        <v>Ja</v>
      </c>
      <c r="DW28" s="43" t="str">
        <f>AGA!$AE$308</f>
        <v>Ja</v>
      </c>
      <c r="DX28" s="43" t="str">
        <f>AGA!$AE$309</f>
        <v>Ja</v>
      </c>
      <c r="DY28" s="43" t="str">
        <f>AGA!$AE$310</f>
        <v>Ja</v>
      </c>
      <c r="DZ28" s="43" t="str">
        <f>AGA!$AE$311</f>
        <v>Ja</v>
      </c>
      <c r="EA28" s="43" t="str">
        <f>AGA!$AE$313</f>
        <v>Nee</v>
      </c>
    </row>
    <row r="29" spans="1:131" hidden="1" x14ac:dyDescent="0.3">
      <c r="A29" s="43"/>
      <c r="B29" s="47"/>
      <c r="C29" s="43"/>
      <c r="D29" s="43"/>
      <c r="E29" s="45"/>
      <c r="F29" s="43"/>
      <c r="G29" s="43"/>
      <c r="H29" s="43"/>
      <c r="I29" s="119"/>
      <c r="J29" s="119"/>
      <c r="K29" s="43"/>
      <c r="L29" s="50"/>
      <c r="M29" s="119" t="s">
        <v>488</v>
      </c>
      <c r="N29" s="119" t="s">
        <v>127</v>
      </c>
      <c r="O29" s="119" t="str">
        <f>AGA!AF1</f>
        <v>Verwijderen</v>
      </c>
      <c r="P29" s="51"/>
      <c r="Q29" s="43"/>
      <c r="R29" s="43"/>
      <c r="S29" s="43"/>
      <c r="T29" s="43"/>
      <c r="U29" s="43"/>
      <c r="V29" s="43"/>
      <c r="W29" s="43"/>
      <c r="X29" s="43"/>
      <c r="Y29" s="43"/>
      <c r="Z29" s="43"/>
      <c r="AA29" s="43"/>
      <c r="AB29" s="43"/>
      <c r="AC29" s="43"/>
      <c r="AD29" s="43"/>
      <c r="AE29" s="43"/>
      <c r="AF29" s="43"/>
      <c r="AG29" s="43"/>
      <c r="AH29" s="43"/>
      <c r="AI29" s="43"/>
      <c r="AJ29" s="43"/>
      <c r="AK29" s="43"/>
      <c r="AL29" s="43"/>
      <c r="AM29" s="43" t="str">
        <f>AGA!$AF$2</f>
        <v>Ja</v>
      </c>
      <c r="AN29" s="43" t="str">
        <f>AGA!$AF$3</f>
        <v>Ja</v>
      </c>
      <c r="AO29" s="43" t="str">
        <f>AGA!$AF$4</f>
        <v>Optie</v>
      </c>
      <c r="AP29" s="43" t="str">
        <f>AGA!$AF$5</f>
        <v>Ja</v>
      </c>
      <c r="AQ29" s="43" t="str">
        <f>AGA!$AF$6</f>
        <v>Ja</v>
      </c>
      <c r="AR29" s="43" t="str">
        <f>AGA!$AF$7</f>
        <v>Ja</v>
      </c>
      <c r="AS29" s="43" t="str">
        <f>AGA!$AF$8</f>
        <v>Nee</v>
      </c>
      <c r="AT29" s="43" t="str">
        <f>AGA!$AF$9</f>
        <v>Ja</v>
      </c>
      <c r="AU29" s="43" t="str">
        <f>AGA!$AF$10</f>
        <v>Nee</v>
      </c>
      <c r="AV29" s="43" t="str">
        <f>AGA!$AF$11</f>
        <v>Nee</v>
      </c>
      <c r="AW29" s="43" t="str">
        <f>AGA!$AF$12</f>
        <v>Ja</v>
      </c>
      <c r="AX29" s="43" t="str">
        <f>AGA!$AF$13</f>
        <v>Ja</v>
      </c>
      <c r="AY29" s="43" t="str">
        <f>AGA!$AF$14</f>
        <v>Ja</v>
      </c>
      <c r="AZ29" s="43" t="str">
        <f>AGA!$AF$15</f>
        <v>Ja</v>
      </c>
      <c r="BA29" s="43" t="str">
        <f>AGA!$AF$16</f>
        <v>Ja</v>
      </c>
      <c r="BB29" s="43" t="str">
        <f>AGA!$AF$17</f>
        <v>Ja</v>
      </c>
      <c r="BC29" s="43" t="str">
        <f>AGA!$AF$18</f>
        <v>Ja</v>
      </c>
      <c r="BD29" s="43" t="str">
        <f>AGA!$AF$19</f>
        <v>Optie</v>
      </c>
      <c r="BE29" s="43" t="str">
        <f>AGA!$AF$20</f>
        <v>Ja</v>
      </c>
      <c r="BF29" s="43" t="str">
        <f>AGA!$AF$21</f>
        <v>Ja</v>
      </c>
      <c r="BG29" s="43" t="str">
        <f>AGA!$AF$22</f>
        <v>Nee</v>
      </c>
      <c r="BH29" s="43" t="str">
        <f>AGA!$AF$23</f>
        <v>Ja</v>
      </c>
      <c r="BI29" s="43" t="str">
        <f>AGA!$AF$237</f>
        <v>Nee</v>
      </c>
      <c r="BJ29" s="43" t="str">
        <f>AGA!$AF$238</f>
        <v>Nvt</v>
      </c>
      <c r="BK29" s="43" t="str">
        <f>AGA!$AF$239</f>
        <v>Nvt</v>
      </c>
      <c r="BL29" s="43" t="str">
        <f>AGA!$AF$240</f>
        <v>Nvt</v>
      </c>
      <c r="BM29" s="43" t="str">
        <f>AGA!$AF$241</f>
        <v>Nvt</v>
      </c>
      <c r="BN29" s="43" t="str">
        <f>AGA!$AF$242</f>
        <v>Nvt</v>
      </c>
      <c r="BO29" s="43" t="str">
        <f>AGA!$AF$243</f>
        <v>Nvt</v>
      </c>
      <c r="BP29" s="43" t="str">
        <f>AGA!$AF$244</f>
        <v>Nvt</v>
      </c>
      <c r="BQ29" s="43" t="str">
        <f>AGA!$AF$245</f>
        <v>Nvt</v>
      </c>
      <c r="BR29" s="43" t="str">
        <f>AGA!$AF$246</f>
        <v>Nvt</v>
      </c>
      <c r="BS29" s="43" t="str">
        <f>AGA!$AF$247</f>
        <v>Nvt</v>
      </c>
      <c r="BT29" s="43" t="str">
        <f>AGA!$AF$248</f>
        <v>Nvt</v>
      </c>
      <c r="BU29" s="43" t="str">
        <f>AGA!$AF$249</f>
        <v>Nvt</v>
      </c>
      <c r="BV29" s="43" t="str">
        <f>AGA!$AF$250</f>
        <v>Nvt</v>
      </c>
      <c r="BW29" s="43" t="str">
        <f>AGA!$AF$251</f>
        <v>Nvt</v>
      </c>
      <c r="BX29" s="43" t="str">
        <f>AGA!$AF$252</f>
        <v>Nvt</v>
      </c>
      <c r="BY29" s="43" t="str">
        <f>AGA!$AF$255</f>
        <v>Ja</v>
      </c>
      <c r="BZ29" s="43" t="str">
        <f>AGA!$AF$256</f>
        <v>Ja</v>
      </c>
      <c r="CA29" s="43" t="str">
        <f>AGA!$AF$257</f>
        <v>Ja</v>
      </c>
      <c r="CB29" s="43" t="str">
        <f>AGA!$AF$258</f>
        <v>Optie</v>
      </c>
      <c r="CC29" s="43" t="str">
        <f>AGA!$AF$259</f>
        <v>Ja</v>
      </c>
      <c r="CD29" s="43" t="str">
        <f>AGA!$AF$260</f>
        <v>Ja</v>
      </c>
      <c r="CE29" s="43" t="str">
        <f>AGA!$AF$261</f>
        <v>Ja</v>
      </c>
      <c r="CF29" s="43" t="str">
        <f>AGA!$AF$262</f>
        <v>Ja</v>
      </c>
      <c r="CG29" s="43" t="str">
        <f>AGA!$AF$263</f>
        <v>Ja</v>
      </c>
      <c r="CH29" s="43" t="str">
        <f>AGA!$AF$264</f>
        <v>Optie</v>
      </c>
      <c r="CI29" s="43" t="str">
        <f>AGA!$AF$265</f>
        <v>Ja</v>
      </c>
      <c r="CJ29" s="43" t="str">
        <f>AGA!$AF$266</f>
        <v>Ja</v>
      </c>
      <c r="CK29" s="43" t="str">
        <f>AGA!$AF$267</f>
        <v>Ja</v>
      </c>
      <c r="CL29" s="43" t="str">
        <f>AGA!$AF$268</f>
        <v>Optie</v>
      </c>
      <c r="CM29" s="43" t="str">
        <f>AGA!$AF$270</f>
        <v>Nee</v>
      </c>
      <c r="CN29" s="43" t="str">
        <f>AGA!$AF$271</f>
        <v>Nvt</v>
      </c>
      <c r="CO29" s="43" t="str">
        <f>AGA!$AF$272</f>
        <v>Nvt</v>
      </c>
      <c r="CP29" s="43" t="str">
        <f>AGA!$AF$273</f>
        <v>Nvt</v>
      </c>
      <c r="CQ29" s="43" t="str">
        <f>AGA!$AF$274</f>
        <v>Nvt</v>
      </c>
      <c r="CR29" s="43" t="str">
        <f>AGA!$AF$275</f>
        <v>Optie</v>
      </c>
      <c r="CS29" s="43" t="str">
        <f>AGA!$AF$276</f>
        <v>Ja</v>
      </c>
      <c r="CT29" s="43" t="str">
        <f>AGA!$AF$277</f>
        <v>Ja</v>
      </c>
      <c r="CU29" s="43" t="str">
        <f>AGA!$AF$278</f>
        <v>Optie</v>
      </c>
      <c r="CV29" s="43" t="str">
        <f>AGA!$AF$279</f>
        <v>Ja</v>
      </c>
      <c r="CW29" s="43" t="str">
        <f>AGA!$AF$280</f>
        <v>Ja</v>
      </c>
      <c r="CX29" s="43" t="str">
        <f>AGA!$AF$281</f>
        <v>Ja</v>
      </c>
      <c r="CY29" s="43" t="str">
        <f>AGA!$AF$283</f>
        <v>Nee</v>
      </c>
      <c r="CZ29" s="43" t="str">
        <f>AGA!$AF$284</f>
        <v>Nvt</v>
      </c>
      <c r="DA29" s="43" t="str">
        <f>AGA!$AF$285</f>
        <v>Nvt</v>
      </c>
      <c r="DB29" s="43" t="str">
        <f>AGA!$AF$286</f>
        <v>Nvt</v>
      </c>
      <c r="DC29" s="43" t="str">
        <f>AGA!$AF$288</f>
        <v>Ja</v>
      </c>
      <c r="DD29" s="43" t="str">
        <f>AGA!$AF$289</f>
        <v>Ja</v>
      </c>
      <c r="DE29" s="43" t="str">
        <f>AGA!$AF$290</f>
        <v>Optie</v>
      </c>
      <c r="DF29" s="43" t="str">
        <f>AGA!$AF$291</f>
        <v>Optie</v>
      </c>
      <c r="DG29" s="43" t="str">
        <f>AGA!$AF$292</f>
        <v>Ja</v>
      </c>
      <c r="DH29" s="43" t="str">
        <f>AGA!$AF$293</f>
        <v>Optie</v>
      </c>
      <c r="DI29" s="43" t="str">
        <f>AGA!$AF$294</f>
        <v>Optie</v>
      </c>
      <c r="DJ29" s="43" t="str">
        <f>AGA!$AF$295</f>
        <v>Optie</v>
      </c>
      <c r="DK29" s="43" t="str">
        <f>AGA!$AF$296</f>
        <v>Optie</v>
      </c>
      <c r="DL29" s="43" t="str">
        <f>AGA!$AF$297</f>
        <v>Nee</v>
      </c>
      <c r="DM29" s="43" t="str">
        <f>AGA!$AF$298</f>
        <v>Nee</v>
      </c>
      <c r="DN29" s="43" t="str">
        <f>AGA!$AF$299</f>
        <v>Nvt</v>
      </c>
      <c r="DO29" s="43" t="str">
        <f>AGA!$AF$300</f>
        <v>Nvt</v>
      </c>
      <c r="DP29" s="43" t="str">
        <f>AGA!$AF$301</f>
        <v>Nvt</v>
      </c>
      <c r="DQ29" s="43" t="str">
        <f>AGA!$AF$302</f>
        <v>Nvt</v>
      </c>
      <c r="DR29" s="43" t="str">
        <f>AGA!$AF$303</f>
        <v>Nvt</v>
      </c>
      <c r="DS29" s="43" t="str">
        <f>AGA!$AF$304</f>
        <v>Nvt</v>
      </c>
      <c r="DT29" s="43" t="str">
        <f>AGA!$AF$305</f>
        <v>Ja</v>
      </c>
      <c r="DU29" s="43" t="str">
        <f>AGA!$AF$306</f>
        <v>Ja</v>
      </c>
      <c r="DV29" s="43" t="str">
        <f>AGA!$AF$307</f>
        <v>Ja</v>
      </c>
      <c r="DW29" s="43" t="str">
        <f>AGA!$AF$308</f>
        <v>Ja</v>
      </c>
      <c r="DX29" s="43" t="str">
        <f>AGA!$AF$309</f>
        <v>Ja</v>
      </c>
      <c r="DY29" s="43" t="str">
        <f>AGA!$AF$310</f>
        <v>Ja</v>
      </c>
      <c r="DZ29" s="43" t="str">
        <f>AGA!$AF$311</f>
        <v>Ja</v>
      </c>
      <c r="EA29" s="43" t="str">
        <f>AGA!$AF$313</f>
        <v>Nee</v>
      </c>
    </row>
    <row r="30" spans="1:131" hidden="1" x14ac:dyDescent="0.3">
      <c r="A30" s="43"/>
      <c r="B30" s="47"/>
      <c r="C30" s="43"/>
      <c r="D30" s="43"/>
      <c r="E30" s="45"/>
      <c r="F30" s="43"/>
      <c r="G30" s="43"/>
      <c r="H30" s="43"/>
      <c r="I30" s="119"/>
      <c r="J30" s="119"/>
      <c r="K30" s="43"/>
      <c r="L30" s="50"/>
      <c r="M30" s="119" t="s">
        <v>488</v>
      </c>
      <c r="N30" s="119" t="s">
        <v>127</v>
      </c>
      <c r="O30" s="119" t="str">
        <f>AGA!AG1</f>
        <v>Doortrekken bouw</v>
      </c>
      <c r="P30" s="51"/>
      <c r="Q30" s="43"/>
      <c r="R30" s="43"/>
      <c r="S30" s="43"/>
      <c r="T30" s="43"/>
      <c r="U30" s="43"/>
      <c r="V30" s="43"/>
      <c r="W30" s="43"/>
      <c r="X30" s="43"/>
      <c r="Y30" s="43"/>
      <c r="Z30" s="43"/>
      <c r="AA30" s="43"/>
      <c r="AB30" s="43"/>
      <c r="AC30" s="43"/>
      <c r="AD30" s="43"/>
      <c r="AE30" s="43"/>
      <c r="AF30" s="43"/>
      <c r="AG30" s="43"/>
      <c r="AH30" s="43"/>
      <c r="AI30" s="43"/>
      <c r="AJ30" s="43"/>
      <c r="AK30" s="43"/>
      <c r="AL30" s="43"/>
      <c r="AM30" s="43" t="str">
        <f>AGA!$AG$2</f>
        <v>Ja</v>
      </c>
      <c r="AN30" s="43" t="str">
        <f>AGA!$AG$3</f>
        <v>Ja</v>
      </c>
      <c r="AO30" s="43" t="str">
        <f>AGA!$AG$4</f>
        <v>Optie</v>
      </c>
      <c r="AP30" s="43" t="str">
        <f>AGA!$AG$5</f>
        <v>Ja</v>
      </c>
      <c r="AQ30" s="43" t="str">
        <f>AGA!$AG$6</f>
        <v>Ja</v>
      </c>
      <c r="AR30" s="43" t="str">
        <f>AGA!$AG$7</f>
        <v>Ja</v>
      </c>
      <c r="AS30" s="43" t="str">
        <f>AGA!$AG$8</f>
        <v>Nee</v>
      </c>
      <c r="AT30" s="43" t="str">
        <f>AGA!$AG$9</f>
        <v>Ja</v>
      </c>
      <c r="AU30" s="43" t="str">
        <f>AGA!$AG$10</f>
        <v>Nee</v>
      </c>
      <c r="AV30" s="43" t="str">
        <f>AGA!$AG$11</f>
        <v>Nee</v>
      </c>
      <c r="AW30" s="43" t="str">
        <f>AGA!$AG$12</f>
        <v>Ja</v>
      </c>
      <c r="AX30" s="43" t="str">
        <f>AGA!$AG$13</f>
        <v>Ja</v>
      </c>
      <c r="AY30" s="43" t="str">
        <f>AGA!$AG$14</f>
        <v>Ja</v>
      </c>
      <c r="AZ30" s="43" t="str">
        <f>AGA!$AG$15</f>
        <v>Ja</v>
      </c>
      <c r="BA30" s="43" t="str">
        <f>AGA!$AG$16</f>
        <v>Ja</v>
      </c>
      <c r="BB30" s="43" t="str">
        <f>AGA!$AG$17</f>
        <v>Ja</v>
      </c>
      <c r="BC30" s="43" t="str">
        <f>AGA!$AG$18</f>
        <v>Ja</v>
      </c>
      <c r="BD30" s="43" t="str">
        <f>AGA!$AG$19</f>
        <v>Optie</v>
      </c>
      <c r="BE30" s="43" t="str">
        <f>AGA!$AG$20</f>
        <v>ja</v>
      </c>
      <c r="BF30" s="43" t="str">
        <f>AGA!$AG$21</f>
        <v>Ja</v>
      </c>
      <c r="BG30" s="43" t="str">
        <f>AGA!$AG$22</f>
        <v>Nee</v>
      </c>
      <c r="BH30" s="43" t="str">
        <f>AGA!$AG$23</f>
        <v>Ja</v>
      </c>
      <c r="BI30" s="43" t="str">
        <f>AGA!$AG$237</f>
        <v>Nee</v>
      </c>
      <c r="BJ30" s="43" t="str">
        <f>AGA!$AG$238</f>
        <v>Nvt</v>
      </c>
      <c r="BK30" s="43" t="str">
        <f>AGA!$AG$239</f>
        <v>Nvt</v>
      </c>
      <c r="BL30" s="43" t="str">
        <f>AGA!$AG$240</f>
        <v>Nvt</v>
      </c>
      <c r="BM30" s="43" t="str">
        <f>AGA!$AG$241</f>
        <v>Nvt</v>
      </c>
      <c r="BN30" s="43" t="str">
        <f>AGA!$AG$242</f>
        <v>Nvt</v>
      </c>
      <c r="BO30" s="43" t="str">
        <f>AGA!$AG$243</f>
        <v>Nvt</v>
      </c>
      <c r="BP30" s="43" t="str">
        <f>AGA!$AG$244</f>
        <v>Nvt</v>
      </c>
      <c r="BQ30" s="43" t="str">
        <f>AGA!$AG$245</f>
        <v>Nvt</v>
      </c>
      <c r="BR30" s="43" t="str">
        <f>AGA!$AG$246</f>
        <v>Nvt</v>
      </c>
      <c r="BS30" s="43" t="str">
        <f>AGA!$AG$247</f>
        <v>Nvt</v>
      </c>
      <c r="BT30" s="43" t="str">
        <f>AGA!$AG$248</f>
        <v>Nvt</v>
      </c>
      <c r="BU30" s="43" t="str">
        <f>AGA!$AG$249</f>
        <v>Nvt</v>
      </c>
      <c r="BV30" s="43" t="str">
        <f>AGA!$AG$250</f>
        <v>Nvt</v>
      </c>
      <c r="BW30" s="43" t="str">
        <f>AGA!$AG$251</f>
        <v>Nvt</v>
      </c>
      <c r="BX30" s="43" t="str">
        <f>AGA!$AG$252</f>
        <v>Nvt</v>
      </c>
      <c r="BY30" s="43" t="str">
        <f>AGA!$AG$255</f>
        <v>Ja</v>
      </c>
      <c r="BZ30" s="43" t="str">
        <f>AGA!$AG$256</f>
        <v>Ja</v>
      </c>
      <c r="CA30" s="43" t="str">
        <f>AGA!$AG$257</f>
        <v>Ja</v>
      </c>
      <c r="CB30" s="43" t="str">
        <f>AGA!$AG$258</f>
        <v>Optie</v>
      </c>
      <c r="CC30" s="43" t="str">
        <f>AGA!$AG$259</f>
        <v>Ja</v>
      </c>
      <c r="CD30" s="43" t="str">
        <f>AGA!$AG$260</f>
        <v>Ja</v>
      </c>
      <c r="CE30" s="43" t="str">
        <f>AGA!$AG$261</f>
        <v>Ja</v>
      </c>
      <c r="CF30" s="43" t="str">
        <f>AGA!$AG$262</f>
        <v>Ja</v>
      </c>
      <c r="CG30" s="43" t="str">
        <f>AGA!$AG$263</f>
        <v>Ja</v>
      </c>
      <c r="CH30" s="43" t="str">
        <f>AGA!$AG$264</f>
        <v>Optie</v>
      </c>
      <c r="CI30" s="43" t="str">
        <f>AGA!$AG$265</f>
        <v>Ja</v>
      </c>
      <c r="CJ30" s="43" t="str">
        <f>AGA!$AG$266</f>
        <v>Ja</v>
      </c>
      <c r="CK30" s="43" t="str">
        <f>AGA!$AG$267</f>
        <v>Ja</v>
      </c>
      <c r="CL30" s="43" t="str">
        <f>AGA!$AG$268</f>
        <v>Optie</v>
      </c>
      <c r="CM30" s="43" t="str">
        <f>AGA!$AG$270</f>
        <v>Nee</v>
      </c>
      <c r="CN30" s="43" t="str">
        <f>AGA!$AG$271</f>
        <v>Nvt</v>
      </c>
      <c r="CO30" s="43" t="str">
        <f>AGA!$AG$272</f>
        <v>Nvt</v>
      </c>
      <c r="CP30" s="43" t="str">
        <f>AGA!$AG$273</f>
        <v>Nvt</v>
      </c>
      <c r="CQ30" s="43" t="str">
        <f>AGA!$AG$274</f>
        <v>Nvt</v>
      </c>
      <c r="CR30" s="43" t="str">
        <f>AGA!$AG$275</f>
        <v>Ja</v>
      </c>
      <c r="CS30" s="43" t="str">
        <f>AGA!$AG$276</f>
        <v>Ja</v>
      </c>
      <c r="CT30" s="43" t="str">
        <f>AGA!$AG$277</f>
        <v>Ja</v>
      </c>
      <c r="CU30" s="43" t="str">
        <f>AGA!$AG$278</f>
        <v>Optie</v>
      </c>
      <c r="CV30" s="43" t="str">
        <f>AGA!$AG$279</f>
        <v>Ja</v>
      </c>
      <c r="CW30" s="43" t="str">
        <f>AGA!$AG$280</f>
        <v>Ja</v>
      </c>
      <c r="CX30" s="43" t="str">
        <f>AGA!$AG$281</f>
        <v>Ja</v>
      </c>
      <c r="CY30" s="43" t="str">
        <f>AGA!$AG$283</f>
        <v>Optie</v>
      </c>
      <c r="CZ30" s="43" t="str">
        <f>AGA!$AG$284</f>
        <v>Ja</v>
      </c>
      <c r="DA30" s="43" t="str">
        <f>AGA!$AG$285</f>
        <v>Ja</v>
      </c>
      <c r="DB30" s="43" t="str">
        <f>AGA!$AG$286</f>
        <v>Optie</v>
      </c>
      <c r="DC30" s="43" t="str">
        <f>AGA!$AG$288</f>
        <v>Ja</v>
      </c>
      <c r="DD30" s="43" t="str">
        <f>AGA!$AG$289</f>
        <v>Ja</v>
      </c>
      <c r="DE30" s="43" t="str">
        <f>AGA!$AG$290</f>
        <v>Optie</v>
      </c>
      <c r="DF30" s="43" t="str">
        <f>AGA!$AG$291</f>
        <v>Optie</v>
      </c>
      <c r="DG30" s="43" t="str">
        <f>AGA!$AG$292</f>
        <v>Ja</v>
      </c>
      <c r="DH30" s="43" t="str">
        <f>AGA!$AG$293</f>
        <v>Optie</v>
      </c>
      <c r="DI30" s="43" t="str">
        <f>AGA!$AG$294</f>
        <v>Optie</v>
      </c>
      <c r="DJ30" s="43" t="str">
        <f>AGA!$AG$295</f>
        <v>Optie</v>
      </c>
      <c r="DK30" s="43" t="str">
        <f>AGA!$AG$296</f>
        <v>Optie</v>
      </c>
      <c r="DL30" s="43" t="str">
        <f>AGA!$AG$297</f>
        <v>Nee</v>
      </c>
      <c r="DM30" s="43" t="str">
        <f>AGA!$AG$298</f>
        <v>Optie</v>
      </c>
      <c r="DN30" s="43" t="str">
        <f>AGA!$AG$299</f>
        <v>Ja</v>
      </c>
      <c r="DO30" s="43" t="str">
        <f>AGA!$AG$300</f>
        <v>Ja</v>
      </c>
      <c r="DP30" s="43" t="str">
        <f>AGA!$AG$301</f>
        <v>Ja</v>
      </c>
      <c r="DQ30" s="43" t="str">
        <f>AGA!$AG$302</f>
        <v>Ja</v>
      </c>
      <c r="DR30" s="43" t="str">
        <f>AGA!$AG$303</f>
        <v>Optie</v>
      </c>
      <c r="DS30" s="43" t="str">
        <f>AGA!$AG$304</f>
        <v>ja</v>
      </c>
      <c r="DT30" s="43" t="str">
        <f>AGA!$AG$305</f>
        <v>Ja</v>
      </c>
      <c r="DU30" s="43" t="str">
        <f>AGA!$AG$306</f>
        <v>Ja</v>
      </c>
      <c r="DV30" s="43" t="str">
        <f>AGA!$AG$307</f>
        <v>Ja</v>
      </c>
      <c r="DW30" s="43" t="str">
        <f>AGA!$AG$308</f>
        <v>Ja</v>
      </c>
      <c r="DX30" s="43" t="str">
        <f>AGA!$AG$309</f>
        <v>Ja</v>
      </c>
      <c r="DY30" s="43" t="str">
        <f>AGA!$AG$310</f>
        <v>Ja</v>
      </c>
      <c r="DZ30" s="43" t="str">
        <f>AGA!$AG$311</f>
        <v>Ja</v>
      </c>
      <c r="EA30" s="43" t="str">
        <f>AGA!$AG$313</f>
        <v>Nee</v>
      </c>
    </row>
    <row r="31" spans="1:131" hidden="1" x14ac:dyDescent="0.3">
      <c r="A31" s="43"/>
      <c r="B31" s="47"/>
      <c r="C31" s="43"/>
      <c r="D31" s="43"/>
      <c r="E31" s="45"/>
      <c r="F31" s="43"/>
      <c r="G31" s="43"/>
      <c r="H31" s="43"/>
      <c r="I31" s="119"/>
      <c r="J31" s="119"/>
      <c r="K31" s="43"/>
      <c r="L31" s="50"/>
      <c r="M31" s="119" t="s">
        <v>488</v>
      </c>
      <c r="N31" s="119" t="s">
        <v>127</v>
      </c>
      <c r="O31" s="119" t="str">
        <f>AGA!AH1</f>
        <v>Wijzigen dimensie</v>
      </c>
      <c r="P31" s="51"/>
      <c r="Q31" s="43"/>
      <c r="R31" s="43"/>
      <c r="S31" s="43"/>
      <c r="T31" s="43"/>
      <c r="U31" s="43"/>
      <c r="V31" s="43"/>
      <c r="W31" s="43"/>
      <c r="X31" s="43"/>
      <c r="Y31" s="43"/>
      <c r="Z31" s="43"/>
      <c r="AA31" s="43"/>
      <c r="AB31" s="43"/>
      <c r="AC31" s="43"/>
      <c r="AD31" s="43"/>
      <c r="AE31" s="43"/>
      <c r="AF31" s="43"/>
      <c r="AG31" s="43"/>
      <c r="AH31" s="43"/>
      <c r="AI31" s="43"/>
      <c r="AJ31" s="43"/>
      <c r="AK31" s="43"/>
      <c r="AL31" s="43"/>
      <c r="AM31" s="43" t="str">
        <f>AGA!$AH$2</f>
        <v>Ja</v>
      </c>
      <c r="AN31" s="43" t="str">
        <f>AGA!$AH$3</f>
        <v>Ja</v>
      </c>
      <c r="AO31" s="43" t="str">
        <f>AGA!$AH$4</f>
        <v>Optie</v>
      </c>
      <c r="AP31" s="43" t="str">
        <f>AGA!$AH$5</f>
        <v>Ja</v>
      </c>
      <c r="AQ31" s="43" t="str">
        <f>AGA!$AH$6</f>
        <v>Ja</v>
      </c>
      <c r="AR31" s="43" t="str">
        <f>AGA!$AH$7</f>
        <v>Ja</v>
      </c>
      <c r="AS31" s="43" t="str">
        <f>AGA!$AH$8</f>
        <v>Nee</v>
      </c>
      <c r="AT31" s="43" t="str">
        <f>AGA!$AH$9</f>
        <v>Ja</v>
      </c>
      <c r="AU31" s="43" t="str">
        <f>AGA!$AH$10</f>
        <v>Nee</v>
      </c>
      <c r="AV31" s="43" t="str">
        <f>AGA!$AH$11</f>
        <v>Nee</v>
      </c>
      <c r="AW31" s="43" t="str">
        <f>AGA!$AH$12</f>
        <v>Ja</v>
      </c>
      <c r="AX31" s="43" t="str">
        <f>AGA!$AH$13</f>
        <v>Ja</v>
      </c>
      <c r="AY31" s="43" t="str">
        <f>AGA!$AH$14</f>
        <v>Ja</v>
      </c>
      <c r="AZ31" s="43" t="str">
        <f>AGA!$AH$15</f>
        <v>Ja</v>
      </c>
      <c r="BA31" s="43" t="str">
        <f>AGA!$AH$16</f>
        <v>Ja</v>
      </c>
      <c r="BB31" s="43" t="str">
        <f>AGA!$AH$17</f>
        <v>Ja</v>
      </c>
      <c r="BC31" s="43" t="str">
        <f>AGA!$AH$18</f>
        <v>Ja</v>
      </c>
      <c r="BD31" s="43" t="str">
        <f>AGA!$AH$19</f>
        <v>Optie</v>
      </c>
      <c r="BE31" s="43" t="str">
        <f>AGA!$AH$20</f>
        <v>Ja</v>
      </c>
      <c r="BF31" s="43" t="str">
        <f>AGA!$AH$21</f>
        <v>Ja</v>
      </c>
      <c r="BG31" s="43" t="str">
        <f>AGA!$AH$22</f>
        <v>Nee</v>
      </c>
      <c r="BH31" s="43" t="str">
        <f>AGA!$AH$23</f>
        <v>Ja</v>
      </c>
      <c r="BI31" s="43" t="str">
        <f>AGA!$AH$237</f>
        <v>Nee</v>
      </c>
      <c r="BJ31" s="43" t="str">
        <f>AGA!$AH$238</f>
        <v>Nvt</v>
      </c>
      <c r="BK31" s="43" t="str">
        <f>AGA!$AH$239</f>
        <v>Nvt</v>
      </c>
      <c r="BL31" s="43" t="str">
        <f>AGA!$AH$240</f>
        <v>Nvt</v>
      </c>
      <c r="BM31" s="43" t="str">
        <f>AGA!$AH$241</f>
        <v>Nvt</v>
      </c>
      <c r="BN31" s="43" t="str">
        <f>AGA!$AH$242</f>
        <v>Nvt</v>
      </c>
      <c r="BO31" s="43" t="str">
        <f>AGA!$AH$243</f>
        <v>Nvt</v>
      </c>
      <c r="BP31" s="43" t="str">
        <f>AGA!$AH$244</f>
        <v>Nvt</v>
      </c>
      <c r="BQ31" s="43" t="str">
        <f>AGA!$AH$245</f>
        <v>Nvt</v>
      </c>
      <c r="BR31" s="43" t="str">
        <f>AGA!$AH$246</f>
        <v>Nvt</v>
      </c>
      <c r="BS31" s="43" t="str">
        <f>AGA!$AH$247</f>
        <v>Nvt</v>
      </c>
      <c r="BT31" s="43" t="str">
        <f>AGA!$AH$248</f>
        <v>Nvt</v>
      </c>
      <c r="BU31" s="43" t="str">
        <f>AGA!$AH$249</f>
        <v>Nvt</v>
      </c>
      <c r="BV31" s="43" t="str">
        <f>AGA!$AH$250</f>
        <v>Nvt</v>
      </c>
      <c r="BW31" s="43" t="str">
        <f>AGA!$AH$251</f>
        <v>Nvt</v>
      </c>
      <c r="BX31" s="43" t="str">
        <f>AGA!$AH$252</f>
        <v>Nvt</v>
      </c>
      <c r="BY31" s="43" t="str">
        <f>AGA!$AH$255</f>
        <v>Ja</v>
      </c>
      <c r="BZ31" s="43" t="str">
        <f>AGA!$AH$256</f>
        <v>Ja</v>
      </c>
      <c r="CA31" s="43" t="str">
        <f>AGA!$AH$257</f>
        <v>Ja</v>
      </c>
      <c r="CB31" s="43" t="str">
        <f>AGA!$AH$258</f>
        <v>Optie</v>
      </c>
      <c r="CC31" s="43" t="str">
        <f>AGA!$AH$259</f>
        <v>Ja</v>
      </c>
      <c r="CD31" s="43" t="str">
        <f>AGA!$AH$260</f>
        <v>Ja</v>
      </c>
      <c r="CE31" s="43" t="str">
        <f>AGA!$AH$261</f>
        <v>Ja</v>
      </c>
      <c r="CF31" s="43" t="str">
        <f>AGA!$AH$262</f>
        <v>Ja</v>
      </c>
      <c r="CG31" s="43" t="str">
        <f>AGA!$AH$263</f>
        <v>Ja</v>
      </c>
      <c r="CH31" s="43" t="str">
        <f>AGA!$AH$264</f>
        <v>Optie</v>
      </c>
      <c r="CI31" s="43" t="str">
        <f>AGA!$AH$265</f>
        <v>Ja</v>
      </c>
      <c r="CJ31" s="43" t="str">
        <f>AGA!$AH$266</f>
        <v>Ja</v>
      </c>
      <c r="CK31" s="43" t="str">
        <f>AGA!$AH$267</f>
        <v>Ja</v>
      </c>
      <c r="CL31" s="43" t="str">
        <f>AGA!$AH$268</f>
        <v>Optie</v>
      </c>
      <c r="CM31" s="43" t="str">
        <f>AGA!$AH$270</f>
        <v>Nee</v>
      </c>
      <c r="CN31" s="43" t="str">
        <f>AGA!$AH$271</f>
        <v>Nvt</v>
      </c>
      <c r="CO31" s="43" t="str">
        <f>AGA!$AH$272</f>
        <v>Nvt</v>
      </c>
      <c r="CP31" s="43" t="str">
        <f>AGA!$AH$273</f>
        <v>Nvt</v>
      </c>
      <c r="CQ31" s="43" t="str">
        <f>AGA!$AH$274</f>
        <v>Nvt</v>
      </c>
      <c r="CR31" s="43" t="str">
        <f>AGA!$AH$275</f>
        <v>Ja</v>
      </c>
      <c r="CS31" s="43" t="str">
        <f>AGA!$AH$276</f>
        <v>Ja</v>
      </c>
      <c r="CT31" s="43" t="str">
        <f>AGA!$AH$277</f>
        <v>Ja</v>
      </c>
      <c r="CU31" s="43" t="str">
        <f>AGA!$AH$278</f>
        <v>Optie</v>
      </c>
      <c r="CV31" s="43" t="str">
        <f>AGA!$AH$279</f>
        <v>Ja</v>
      </c>
      <c r="CW31" s="43" t="str">
        <f>AGA!$AH$280</f>
        <v>Ja</v>
      </c>
      <c r="CX31" s="43" t="str">
        <f>AGA!$AH$281</f>
        <v>Ja</v>
      </c>
      <c r="CY31" s="43" t="str">
        <f>AGA!$AH$283</f>
        <v>Optie</v>
      </c>
      <c r="CZ31" s="43" t="str">
        <f>AGA!$AH$284</f>
        <v>Ja</v>
      </c>
      <c r="DA31" s="43" t="str">
        <f>AGA!$AH$285</f>
        <v>Ja</v>
      </c>
      <c r="DB31" s="43" t="str">
        <f>AGA!$AH$286</f>
        <v>Optie</v>
      </c>
      <c r="DC31" s="43" t="str">
        <f>AGA!$AH$288</f>
        <v>Ja</v>
      </c>
      <c r="DD31" s="43" t="str">
        <f>AGA!$AH$289</f>
        <v>Ja</v>
      </c>
      <c r="DE31" s="43" t="str">
        <f>AGA!$AH$290</f>
        <v>Optie</v>
      </c>
      <c r="DF31" s="43" t="str">
        <f>AGA!$AH$291</f>
        <v>Optie</v>
      </c>
      <c r="DG31" s="43" t="str">
        <f>AGA!$AH$292</f>
        <v>Ja</v>
      </c>
      <c r="DH31" s="43" t="str">
        <f>AGA!$AH$293</f>
        <v>Optie</v>
      </c>
      <c r="DI31" s="43" t="str">
        <f>AGA!$AH$294</f>
        <v>Optie</v>
      </c>
      <c r="DJ31" s="43" t="str">
        <f>AGA!$AH$295</f>
        <v>Optie</v>
      </c>
      <c r="DK31" s="43" t="str">
        <f>AGA!$AH$296</f>
        <v>Optie</v>
      </c>
      <c r="DL31" s="43" t="str">
        <f>AGA!$AH$297</f>
        <v>Nee</v>
      </c>
      <c r="DM31" s="43" t="str">
        <f>AGA!$AH$298</f>
        <v>Optie</v>
      </c>
      <c r="DN31" s="43" t="str">
        <f>AGA!$AH$299</f>
        <v>Ja</v>
      </c>
      <c r="DO31" s="43" t="str">
        <f>AGA!$AH$300</f>
        <v>Ja</v>
      </c>
      <c r="DP31" s="43" t="str">
        <f>AGA!$AH$301</f>
        <v>Ja</v>
      </c>
      <c r="DQ31" s="43" t="str">
        <f>AGA!$AH$302</f>
        <v>Ja</v>
      </c>
      <c r="DR31" s="43" t="str">
        <f>AGA!$AH$303</f>
        <v>Optie</v>
      </c>
      <c r="DS31" s="43" t="str">
        <f>AGA!$AH$304</f>
        <v>Ja</v>
      </c>
      <c r="DT31" s="43" t="str">
        <f>AGA!$AH$305</f>
        <v>Ja</v>
      </c>
      <c r="DU31" s="43" t="str">
        <f>AGA!$AH$306</f>
        <v>Ja</v>
      </c>
      <c r="DV31" s="43" t="str">
        <f>AGA!$AH$307</f>
        <v>Ja</v>
      </c>
      <c r="DW31" s="43" t="str">
        <f>AGA!$AH$308</f>
        <v>Ja</v>
      </c>
      <c r="DX31" s="43" t="str">
        <f>AGA!$AH$309</f>
        <v>Ja</v>
      </c>
      <c r="DY31" s="43" t="str">
        <f>AGA!$AH$310</f>
        <v>Ja</v>
      </c>
      <c r="DZ31" s="43" t="str">
        <f>AGA!$AH$311</f>
        <v>Ja</v>
      </c>
      <c r="EA31" s="43" t="str">
        <f>AGA!$AH$313</f>
        <v>Nee</v>
      </c>
    </row>
    <row r="32" spans="1:131" hidden="1" x14ac:dyDescent="0.3">
      <c r="A32" s="43"/>
      <c r="B32" s="47"/>
      <c r="C32" s="43"/>
      <c r="D32" s="43"/>
      <c r="E32" s="45"/>
      <c r="F32" s="43"/>
      <c r="G32" s="43"/>
      <c r="H32" s="43"/>
      <c r="I32" s="119"/>
      <c r="J32" s="119"/>
      <c r="K32" s="43"/>
      <c r="L32" s="50"/>
      <c r="M32" s="119" t="s">
        <v>488</v>
      </c>
      <c r="N32" s="119" t="s">
        <v>127</v>
      </c>
      <c r="O32" s="119" t="str">
        <f>AGA!AI1</f>
        <v>Vastleggen informatie</v>
      </c>
      <c r="P32" s="51"/>
      <c r="Q32" s="43"/>
      <c r="R32" s="43"/>
      <c r="S32" s="43"/>
      <c r="T32" s="43"/>
      <c r="U32" s="43"/>
      <c r="V32" s="43"/>
      <c r="W32" s="43"/>
      <c r="X32" s="43"/>
      <c r="Y32" s="43"/>
      <c r="Z32" s="43"/>
      <c r="AA32" s="43"/>
      <c r="AB32" s="43"/>
      <c r="AC32" s="43"/>
      <c r="AD32" s="43"/>
      <c r="AE32" s="43"/>
      <c r="AF32" s="43"/>
      <c r="AG32" s="43"/>
      <c r="AH32" s="43"/>
      <c r="AI32" s="43"/>
      <c r="AJ32" s="43"/>
      <c r="AK32" s="43"/>
      <c r="AL32" s="43"/>
      <c r="AM32" s="43" t="str">
        <f>AGA!$AI$2</f>
        <v>Ja</v>
      </c>
      <c r="AN32" s="43" t="str">
        <f>AGA!$AI$3</f>
        <v>Ja</v>
      </c>
      <c r="AO32" s="43" t="str">
        <f>AGA!$AI$4</f>
        <v>Optie</v>
      </c>
      <c r="AP32" s="43" t="str">
        <f>AGA!$AI$5</f>
        <v>Ja</v>
      </c>
      <c r="AQ32" s="43" t="str">
        <f>AGA!$AI$6</f>
        <v>Ja</v>
      </c>
      <c r="AR32" s="43" t="str">
        <f>AGA!$AI$7</f>
        <v>Ja</v>
      </c>
      <c r="AS32" s="43" t="str">
        <f>AGA!$AI$8</f>
        <v>Nee</v>
      </c>
      <c r="AT32" s="43" t="str">
        <f>AGA!$AI$9</f>
        <v>Ja</v>
      </c>
      <c r="AU32" s="43" t="str">
        <f>AGA!$AI$10</f>
        <v>Nee</v>
      </c>
      <c r="AV32" s="43" t="str">
        <f>AGA!$AI$11</f>
        <v>Nee</v>
      </c>
      <c r="AW32" s="43" t="str">
        <f>AGA!$AI$12</f>
        <v>Ja</v>
      </c>
      <c r="AX32" s="43" t="str">
        <f>AGA!$AI$13</f>
        <v>Ja</v>
      </c>
      <c r="AY32" s="43" t="str">
        <f>AGA!$AI$14</f>
        <v>Ja</v>
      </c>
      <c r="AZ32" s="43" t="str">
        <f>AGA!$AI$15</f>
        <v>Ja</v>
      </c>
      <c r="BA32" s="43" t="str">
        <f>AGA!$AI$16</f>
        <v>Ja</v>
      </c>
      <c r="BB32" s="43" t="str">
        <f>AGA!$AI$17</f>
        <v>Optie</v>
      </c>
      <c r="BC32" s="43" t="str">
        <f>AGA!$AI$18</f>
        <v>Ja</v>
      </c>
      <c r="BD32" s="43" t="str">
        <f>AGA!$AI$19</f>
        <v>Optie</v>
      </c>
      <c r="BE32" s="43" t="str">
        <f>AGA!$AI$20</f>
        <v>Ja</v>
      </c>
      <c r="BF32" s="43" t="str">
        <f>AGA!$AI$21</f>
        <v>Ja</v>
      </c>
      <c r="BG32" s="43" t="str">
        <f>AGA!$AI$22</f>
        <v>Nee</v>
      </c>
      <c r="BH32" s="43" t="str">
        <f>AGA!$AI$23</f>
        <v>Ja</v>
      </c>
      <c r="BI32" s="43" t="str">
        <f>AGA!$AI$237</f>
        <v>Nee</v>
      </c>
      <c r="BJ32" s="43" t="str">
        <f>AGA!$AI$238</f>
        <v>Nvt</v>
      </c>
      <c r="BK32" s="43" t="str">
        <f>AGA!$AI$239</f>
        <v>Nvt</v>
      </c>
      <c r="BL32" s="43" t="str">
        <f>AGA!$AI$240</f>
        <v>Nvt</v>
      </c>
      <c r="BM32" s="43" t="str">
        <f>AGA!$AI$241</f>
        <v>Nvt</v>
      </c>
      <c r="BN32" s="43" t="str">
        <f>AGA!$AI$242</f>
        <v>Nvt</v>
      </c>
      <c r="BO32" s="43" t="str">
        <f>AGA!$AI$243</f>
        <v>Nvt</v>
      </c>
      <c r="BP32" s="43" t="str">
        <f>AGA!$AI$244</f>
        <v>Nvt</v>
      </c>
      <c r="BQ32" s="43" t="str">
        <f>AGA!$AI$245</f>
        <v>Nvt</v>
      </c>
      <c r="BR32" s="43" t="str">
        <f>AGA!$AI$246</f>
        <v>Nvt</v>
      </c>
      <c r="BS32" s="43" t="str">
        <f>AGA!$AI$247</f>
        <v>Nvt</v>
      </c>
      <c r="BT32" s="43" t="str">
        <f>AGA!$AI$248</f>
        <v>Nvt</v>
      </c>
      <c r="BU32" s="43" t="str">
        <f>AGA!$AI$249</f>
        <v>Nvt</v>
      </c>
      <c r="BV32" s="43" t="str">
        <f>AGA!$AI$250</f>
        <v>Nvt</v>
      </c>
      <c r="BW32" s="43" t="str">
        <f>AGA!$AI$251</f>
        <v>Nvt</v>
      </c>
      <c r="BX32" s="43" t="str">
        <f>AGA!$AI$252</f>
        <v>Nvt</v>
      </c>
      <c r="BY32" s="43" t="str">
        <f>AGA!$AI$255</f>
        <v>Ja</v>
      </c>
      <c r="BZ32" s="43" t="str">
        <f>AGA!$AI$256</f>
        <v>Ja</v>
      </c>
      <c r="CA32" s="43" t="str">
        <f>AGA!$AI$257</f>
        <v>Ja</v>
      </c>
      <c r="CB32" s="43" t="str">
        <f>AGA!$AI$258</f>
        <v>Optie</v>
      </c>
      <c r="CC32" s="43" t="str">
        <f>AGA!$AI$259</f>
        <v>Ja</v>
      </c>
      <c r="CD32" s="43" t="str">
        <f>AGA!$AI$260</f>
        <v>Ja</v>
      </c>
      <c r="CE32" s="43" t="str">
        <f>AGA!$AI$261</f>
        <v>Ja</v>
      </c>
      <c r="CF32" s="43" t="str">
        <f>AGA!$AI$262</f>
        <v>Ja</v>
      </c>
      <c r="CG32" s="43" t="str">
        <f>AGA!$AI$263</f>
        <v>Ja</v>
      </c>
      <c r="CH32" s="43" t="str">
        <f>AGA!$AI$264</f>
        <v>Optie</v>
      </c>
      <c r="CI32" s="43" t="str">
        <f>AGA!$AI$265</f>
        <v>Ja</v>
      </c>
      <c r="CJ32" s="43" t="str">
        <f>AGA!$AI$266</f>
        <v>Nee</v>
      </c>
      <c r="CK32" s="43" t="str">
        <f>AGA!$AI$267</f>
        <v>Nvt</v>
      </c>
      <c r="CL32" s="43" t="str">
        <f>AGA!$AI$268</f>
        <v>Nvt</v>
      </c>
      <c r="CM32" s="43" t="str">
        <f>AGA!$AI$270</f>
        <v>Nee</v>
      </c>
      <c r="CN32" s="43" t="str">
        <f>AGA!$AI$271</f>
        <v>Nvt</v>
      </c>
      <c r="CO32" s="43" t="str">
        <f>AGA!$AI$272</f>
        <v>Nvt</v>
      </c>
      <c r="CP32" s="43" t="str">
        <f>AGA!$AI$273</f>
        <v>Nvt</v>
      </c>
      <c r="CQ32" s="43" t="str">
        <f>AGA!$AI$274</f>
        <v>Nvt</v>
      </c>
      <c r="CR32" s="43" t="str">
        <f>AGA!$AI$275</f>
        <v>Nee</v>
      </c>
      <c r="CS32" s="43" t="str">
        <f>AGA!$AI$276</f>
        <v>Nvt</v>
      </c>
      <c r="CT32" s="43" t="str">
        <f>AGA!$AI$277</f>
        <v>Nvt</v>
      </c>
      <c r="CU32" s="43" t="str">
        <f>AGA!$AI$278</f>
        <v>Nvt</v>
      </c>
      <c r="CV32" s="43" t="str">
        <f>AGA!$AI$279</f>
        <v>Nvt</v>
      </c>
      <c r="CW32" s="43" t="str">
        <f>AGA!$AI$280</f>
        <v>Nvt</v>
      </c>
      <c r="CX32" s="43" t="str">
        <f>AGA!$AI$281</f>
        <v>Nvt</v>
      </c>
      <c r="CY32" s="43" t="str">
        <f>AGA!$AI$283</f>
        <v>Nee</v>
      </c>
      <c r="CZ32" s="43" t="str">
        <f>AGA!$AI$284</f>
        <v>Nvt</v>
      </c>
      <c r="DA32" s="43" t="str">
        <f>AGA!$AI$285</f>
        <v>Nvt</v>
      </c>
      <c r="DB32" s="43" t="str">
        <f>AGA!$AI$286</f>
        <v>Nvt</v>
      </c>
      <c r="DC32" s="43" t="str">
        <f>AGA!$AI$288</f>
        <v>Ja</v>
      </c>
      <c r="DD32" s="43" t="str">
        <f>AGA!$AI$289</f>
        <v>Ja</v>
      </c>
      <c r="DE32" s="43" t="str">
        <f>AGA!$AI$290</f>
        <v>Optie</v>
      </c>
      <c r="DF32" s="43" t="str">
        <f>AGA!$AI$291</f>
        <v>Optie</v>
      </c>
      <c r="DG32" s="43" t="str">
        <f>AGA!$AI$292</f>
        <v>Ja</v>
      </c>
      <c r="DH32" s="43" t="str">
        <f>AGA!$AI$293</f>
        <v>Optie</v>
      </c>
      <c r="DI32" s="43" t="str">
        <f>AGA!$AI$294</f>
        <v>Optie</v>
      </c>
      <c r="DJ32" s="43" t="str">
        <f>AGA!$AI$295</f>
        <v>Optie</v>
      </c>
      <c r="DK32" s="43" t="str">
        <f>AGA!$AI$296</f>
        <v>Optie</v>
      </c>
      <c r="DL32" s="43" t="str">
        <f>AGA!$AI$297</f>
        <v>Nee</v>
      </c>
      <c r="DM32" s="43" t="str">
        <f>AGA!$AI$298</f>
        <v>Optie</v>
      </c>
      <c r="DN32" s="43" t="str">
        <f>AGA!$AI$299</f>
        <v>Ja</v>
      </c>
      <c r="DO32" s="43" t="str">
        <f>AGA!$AI$300</f>
        <v>Ja</v>
      </c>
      <c r="DP32" s="43" t="str">
        <f>AGA!$AI$301</f>
        <v>Ja</v>
      </c>
      <c r="DQ32" s="43" t="str">
        <f>AGA!$AI$302</f>
        <v>Ja</v>
      </c>
      <c r="DR32" s="43" t="str">
        <f>AGA!$AI$303</f>
        <v>Optie</v>
      </c>
      <c r="DS32" s="43" t="str">
        <f>AGA!$AI$304</f>
        <v>Ja</v>
      </c>
      <c r="DT32" s="43" t="str">
        <f>AGA!$AI$305</f>
        <v>Ja</v>
      </c>
      <c r="DU32" s="43" t="str">
        <f>AGA!$AI$306</f>
        <v>Ja</v>
      </c>
      <c r="DV32" s="43" t="str">
        <f>AGA!$AI$307</f>
        <v>Ja</v>
      </c>
      <c r="DW32" s="43" t="str">
        <f>AGA!$AI$308</f>
        <v>Ja</v>
      </c>
      <c r="DX32" s="43" t="str">
        <f>AGA!$AI$309</f>
        <v>Ja</v>
      </c>
      <c r="DY32" s="43" t="str">
        <f>AGA!$AI$310</f>
        <v>Ja</v>
      </c>
      <c r="DZ32" s="43" t="str">
        <f>AGA!$AI$311</f>
        <v>Ja</v>
      </c>
      <c r="EA32" s="43" t="str">
        <f>AGA!$AI$313</f>
        <v>Nee</v>
      </c>
    </row>
    <row r="33" spans="1:131" hidden="1" x14ac:dyDescent="0.3">
      <c r="A33" s="43"/>
      <c r="B33" s="47"/>
      <c r="C33" s="43"/>
      <c r="D33" s="43"/>
      <c r="E33" s="45"/>
      <c r="F33" s="43"/>
      <c r="G33" s="43"/>
      <c r="H33" s="43"/>
      <c r="I33" s="119"/>
      <c r="J33" s="119"/>
      <c r="K33" s="43"/>
      <c r="L33" s="50"/>
      <c r="M33" s="119" t="s">
        <v>488</v>
      </c>
      <c r="N33" s="119" t="s">
        <v>127</v>
      </c>
      <c r="O33" s="119" t="str">
        <f>AGA!AJ1</f>
        <v>Geen</v>
      </c>
      <c r="P33" s="51"/>
      <c r="Q33" s="43"/>
      <c r="R33" s="43"/>
      <c r="S33" s="43"/>
      <c r="T33" s="43"/>
      <c r="U33" s="43"/>
      <c r="V33" s="43"/>
      <c r="W33" s="43"/>
      <c r="X33" s="43"/>
      <c r="Y33" s="43"/>
      <c r="Z33" s="43"/>
      <c r="AA33" s="43"/>
      <c r="AB33" s="43"/>
      <c r="AC33" s="43"/>
      <c r="AD33" s="43"/>
      <c r="AE33" s="43"/>
      <c r="AF33" s="43"/>
      <c r="AG33" s="43"/>
      <c r="AH33" s="43"/>
      <c r="AI33" s="43"/>
      <c r="AJ33" s="43"/>
      <c r="AK33" s="43"/>
      <c r="AL33" s="43"/>
      <c r="AM33" s="43" t="str">
        <f>AGA!$AJ$2</f>
        <v>Ja</v>
      </c>
      <c r="AN33" s="43" t="str">
        <f>AGA!$AJ$3</f>
        <v>Ja</v>
      </c>
      <c r="AO33" s="43" t="str">
        <f>AGA!$AJ$4</f>
        <v>Optie</v>
      </c>
      <c r="AP33" s="43" t="str">
        <f>AGA!$AJ$5</f>
        <v>Ja</v>
      </c>
      <c r="AQ33" s="43" t="str">
        <f>AGA!$AJ$6</f>
        <v>Ja</v>
      </c>
      <c r="AR33" s="43" t="str">
        <f>AGA!$AJ$7</f>
        <v>Ja</v>
      </c>
      <c r="AS33" s="43" t="str">
        <f>AGA!$AJ$8</f>
        <v>Nee</v>
      </c>
      <c r="AT33" s="43" t="str">
        <f>AGA!$AJ$9</f>
        <v>Ja</v>
      </c>
      <c r="AU33" s="43" t="str">
        <f>AGA!$AJ$10</f>
        <v>Nee</v>
      </c>
      <c r="AV33" s="43" t="str">
        <f>AGA!$AJ$11</f>
        <v>Nee</v>
      </c>
      <c r="AW33" s="43" t="str">
        <f>AGA!$AJ$12</f>
        <v>Ja</v>
      </c>
      <c r="AX33" s="43" t="str">
        <f>AGA!$AJ$13</f>
        <v>Ja</v>
      </c>
      <c r="AY33" s="43" t="str">
        <f>AGA!$AJ$14</f>
        <v>Ja</v>
      </c>
      <c r="AZ33" s="43" t="str">
        <f>AGA!$AJ$15</f>
        <v>Ja</v>
      </c>
      <c r="BA33" s="43" t="str">
        <f>AGA!$AJ$16</f>
        <v>Ja</v>
      </c>
      <c r="BB33" s="43" t="str">
        <f>AGA!$AJ$17</f>
        <v>Nee</v>
      </c>
      <c r="BC33" s="43" t="str">
        <f>AGA!$AJ$18</f>
        <v>Ja</v>
      </c>
      <c r="BD33" s="43" t="str">
        <f>AGA!$AJ$19</f>
        <v>Optie</v>
      </c>
      <c r="BE33" s="43" t="str">
        <f>AGA!$AJ$20</f>
        <v>Ja</v>
      </c>
      <c r="BF33" s="43" t="str">
        <f>AGA!$AJ$21</f>
        <v>Ja</v>
      </c>
      <c r="BG33" s="43" t="str">
        <f>AGA!$AJ$22</f>
        <v>Nee</v>
      </c>
      <c r="BH33" s="43" t="str">
        <f>AGA!$AJ$23</f>
        <v>Ja</v>
      </c>
      <c r="BI33" s="43" t="str">
        <f>AGA!$AJ$237</f>
        <v>Nee</v>
      </c>
      <c r="BJ33" s="43" t="str">
        <f>AGA!$AJ$238</f>
        <v>Nvt</v>
      </c>
      <c r="BK33" s="43" t="str">
        <f>AGA!$AJ$239</f>
        <v>Nvt</v>
      </c>
      <c r="BL33" s="43" t="str">
        <f>AGA!$AJ$240</f>
        <v>Nvt</v>
      </c>
      <c r="BM33" s="43" t="str">
        <f>AGA!$AJ$241</f>
        <v>Nvt</v>
      </c>
      <c r="BN33" s="43" t="str">
        <f>AGA!$AJ$242</f>
        <v>Nvt</v>
      </c>
      <c r="BO33" s="43" t="str">
        <f>AGA!$AJ$243</f>
        <v>Nvt</v>
      </c>
      <c r="BP33" s="43" t="str">
        <f>AGA!$AJ$244</f>
        <v>Nvt</v>
      </c>
      <c r="BQ33" s="43" t="str">
        <f>AGA!$AJ$245</f>
        <v>Nvt</v>
      </c>
      <c r="BR33" s="43" t="str">
        <f>AGA!$AJ$246</f>
        <v>Nvt</v>
      </c>
      <c r="BS33" s="43" t="str">
        <f>AGA!$AJ$247</f>
        <v>Nvt</v>
      </c>
      <c r="BT33" s="43" t="str">
        <f>AGA!$AJ$248</f>
        <v>Nvt</v>
      </c>
      <c r="BU33" s="43" t="str">
        <f>AGA!$AJ$249</f>
        <v>Nvt</v>
      </c>
      <c r="BV33" s="43" t="str">
        <f>AGA!$AJ$250</f>
        <v>Nvt</v>
      </c>
      <c r="BW33" s="43" t="str">
        <f>AGA!$AJ$251</f>
        <v>Nvt</v>
      </c>
      <c r="BX33" s="43" t="str">
        <f>AGA!$AJ$252</f>
        <v>Nvt</v>
      </c>
      <c r="BY33" s="43" t="str">
        <f>AGA!$AJ$255</f>
        <v>Ja</v>
      </c>
      <c r="BZ33" s="43" t="str">
        <f>AGA!$AJ$256</f>
        <v>Ja</v>
      </c>
      <c r="CA33" s="43" t="str">
        <f>AGA!$AJ$257</f>
        <v>Ja</v>
      </c>
      <c r="CB33" s="43" t="str">
        <f>AGA!$AJ$258</f>
        <v>Nee</v>
      </c>
      <c r="CC33" s="43" t="str">
        <f>AGA!$AJ$259</f>
        <v>Nvt</v>
      </c>
      <c r="CD33" s="43" t="str">
        <f>AGA!$AJ$260</f>
        <v>Nvt</v>
      </c>
      <c r="CE33" s="43" t="str">
        <f>AGA!$AJ$261</f>
        <v>Nvt</v>
      </c>
      <c r="CF33" s="43" t="str">
        <f>AGA!$AJ$262</f>
        <v>Nvt</v>
      </c>
      <c r="CG33" s="43" t="str">
        <f>AGA!$AJ$263</f>
        <v>Nvt</v>
      </c>
      <c r="CH33" s="43" t="str">
        <f>AGA!$AJ$264</f>
        <v>Nee</v>
      </c>
      <c r="CI33" s="43" t="str">
        <f>AGA!$AJ$265</f>
        <v>Nvt</v>
      </c>
      <c r="CJ33" s="43" t="str">
        <f>AGA!$AJ$266</f>
        <v>Nee</v>
      </c>
      <c r="CK33" s="43" t="str">
        <f>AGA!$AJ$267</f>
        <v>Nvt</v>
      </c>
      <c r="CL33" s="43" t="str">
        <f>AGA!$AJ$268</f>
        <v>Nee</v>
      </c>
      <c r="CM33" s="43" t="str">
        <f>AGA!$AJ$270</f>
        <v>Nee</v>
      </c>
      <c r="CN33" s="43" t="str">
        <f>AGA!$AJ$271</f>
        <v>Nvt</v>
      </c>
      <c r="CO33" s="43" t="str">
        <f>AGA!$AJ$272</f>
        <v>Nvt</v>
      </c>
      <c r="CP33" s="43" t="str">
        <f>AGA!$AJ$273</f>
        <v>Nvt</v>
      </c>
      <c r="CQ33" s="43" t="str">
        <f>AGA!$AJ$274</f>
        <v>Nvt</v>
      </c>
      <c r="CR33" s="43" t="str">
        <f>AGA!$AJ$275</f>
        <v>Nee</v>
      </c>
      <c r="CS33" s="43" t="str">
        <f>AGA!$AJ$276</f>
        <v>Nvt</v>
      </c>
      <c r="CT33" s="43" t="str">
        <f>AGA!$AJ$277</f>
        <v>Nvt</v>
      </c>
      <c r="CU33" s="43" t="str">
        <f>AGA!$AJ$278</f>
        <v>Nvt</v>
      </c>
      <c r="CV33" s="43" t="str">
        <f>AGA!$AJ$279</f>
        <v>Nvt</v>
      </c>
      <c r="CW33" s="43" t="str">
        <f>AGA!$AJ$280</f>
        <v>Nvt</v>
      </c>
      <c r="CX33" s="43" t="str">
        <f>AGA!$AJ$281</f>
        <v>Nvt</v>
      </c>
      <c r="CY33" s="43" t="str">
        <f>AGA!$AJ$283</f>
        <v>Nee</v>
      </c>
      <c r="CZ33" s="43" t="str">
        <f>AGA!$AJ$284</f>
        <v>Nvt</v>
      </c>
      <c r="DA33" s="43" t="str">
        <f>AGA!$AJ$285</f>
        <v>Nvt</v>
      </c>
      <c r="DB33" s="43" t="str">
        <f>AGA!$AJ$286</f>
        <v>Nvt</v>
      </c>
      <c r="DC33" s="43" t="str">
        <f>AGA!$AJ$288</f>
        <v>Ja</v>
      </c>
      <c r="DD33" s="43" t="str">
        <f>AGA!$AJ$289</f>
        <v>Ja</v>
      </c>
      <c r="DE33" s="43" t="str">
        <f>AGA!$AJ$290</f>
        <v>Optie</v>
      </c>
      <c r="DF33" s="43" t="str">
        <f>AGA!$AJ$291</f>
        <v>Optie</v>
      </c>
      <c r="DG33" s="43" t="str">
        <f>AGA!$AJ$292</f>
        <v>Ja</v>
      </c>
      <c r="DH33" s="43" t="str">
        <f>AGA!$AJ$293</f>
        <v>Optie</v>
      </c>
      <c r="DI33" s="43" t="str">
        <f>AGA!$AJ$294</f>
        <v>Optie</v>
      </c>
      <c r="DJ33" s="43" t="str">
        <f>AGA!$AJ$295</f>
        <v>Nee</v>
      </c>
      <c r="DK33" s="43" t="str">
        <f>AGA!$AJ$296</f>
        <v>Optie</v>
      </c>
      <c r="DL33" s="43" t="str">
        <f>AGA!$AJ$297</f>
        <v>Nee</v>
      </c>
      <c r="DM33" s="43" t="str">
        <f>AGA!$AJ$298</f>
        <v>Nee</v>
      </c>
      <c r="DN33" s="43" t="str">
        <f>AGA!$AJ$299</f>
        <v>Nvt</v>
      </c>
      <c r="DO33" s="43" t="str">
        <f>AGA!$AJ$300</f>
        <v>Nvt</v>
      </c>
      <c r="DP33" s="43" t="str">
        <f>AGA!$AJ$301</f>
        <v>Nvt</v>
      </c>
      <c r="DQ33" s="43" t="str">
        <f>AGA!$AJ$302</f>
        <v>Nvt</v>
      </c>
      <c r="DR33" s="43" t="str">
        <f>AGA!$AJ$303</f>
        <v>Nvt</v>
      </c>
      <c r="DS33" s="43" t="str">
        <f>AGA!$AJ$304</f>
        <v>Nvt</v>
      </c>
      <c r="DT33" s="43" t="str">
        <f>AGA!$AJ$305</f>
        <v>Ja</v>
      </c>
      <c r="DU33" s="43" t="str">
        <f>AGA!$AJ$306</f>
        <v>Ja</v>
      </c>
      <c r="DV33" s="43" t="str">
        <f>AGA!$AJ$307</f>
        <v>Ja</v>
      </c>
      <c r="DW33" s="43" t="str">
        <f>AGA!$AJ$308</f>
        <v>Ja</v>
      </c>
      <c r="DX33" s="43" t="str">
        <f>AGA!$AJ$309</f>
        <v>Ja</v>
      </c>
      <c r="DY33" s="43" t="str">
        <f>AGA!$AJ$310</f>
        <v>Ja</v>
      </c>
      <c r="DZ33" s="43" t="str">
        <f>AGA!$AJ$311</f>
        <v>Ja</v>
      </c>
      <c r="EA33" s="43" t="str">
        <f>AGA!$AJ$313</f>
        <v>Nee</v>
      </c>
    </row>
    <row r="34" spans="1:131" x14ac:dyDescent="0.3">
      <c r="A34" s="43"/>
      <c r="B34" s="47" t="s">
        <v>563</v>
      </c>
      <c r="C34" s="47" t="s">
        <v>494</v>
      </c>
      <c r="D34" s="43" t="s">
        <v>328</v>
      </c>
      <c r="E34" s="43" t="s">
        <v>494</v>
      </c>
      <c r="F34" s="43" t="s">
        <v>432</v>
      </c>
      <c r="G34" s="43" t="s">
        <v>499</v>
      </c>
      <c r="H34" s="43" t="s">
        <v>497</v>
      </c>
      <c r="I34" s="119" t="s">
        <v>337</v>
      </c>
      <c r="J34" s="119" t="s">
        <v>827</v>
      </c>
      <c r="K34" s="119" t="s">
        <v>839</v>
      </c>
      <c r="L34" s="50">
        <v>1</v>
      </c>
      <c r="M34" s="119"/>
      <c r="N34" s="119"/>
      <c r="O34" s="119"/>
      <c r="P34" s="129" t="s">
        <v>507</v>
      </c>
      <c r="Q34" s="43" t="str">
        <f t="shared" ref="Q34:Z43" si="4">IF((VLOOKUP($F34,$O$11:$AK$16,Q$10,FALSE))="Ja","Ja",IF((VLOOKUP($E34,$O$17:$AK$23,Q$10,FALSE))="Ja","Ja",IF((VLOOKUP($F34,$O$11:$AK$16,Q$10,FALSE))="Optie","Optie",IF((VLOOKUP($E34,$O$17:$AK$23,Q$10,FALSE))="Optie","Optie",IF((VLOOKUP($F34,$O$11:$AK$16,Q$10,FALSE))="Nee","Nee",IF((VLOOKUP($E34,$O$17:$AK$23,Q$10,FALSE))= "Nee","Nee",IF((VLOOKUP($F34,$O$11:$AK$16,Q$10,FALSE))="Nvt","Nvt",IF((VLOOKUP($E34,$O$17:$AK$23,Q$10,FALSE))="Nvt","Nvt","Fout"))))))))</f>
        <v>Ja</v>
      </c>
      <c r="R34" s="43" t="str">
        <f t="shared" si="4"/>
        <v>Ja</v>
      </c>
      <c r="S34" s="43" t="str">
        <f t="shared" si="4"/>
        <v>Optie</v>
      </c>
      <c r="T34" s="43" t="str">
        <f t="shared" si="4"/>
        <v>Ja</v>
      </c>
      <c r="U34" s="43" t="str">
        <f t="shared" si="4"/>
        <v>Ja</v>
      </c>
      <c r="V34" s="43" t="str">
        <f t="shared" si="4"/>
        <v>Ja</v>
      </c>
      <c r="W34" s="43" t="str">
        <f t="shared" si="4"/>
        <v>Nee</v>
      </c>
      <c r="X34" s="43" t="str">
        <f t="shared" si="4"/>
        <v>Ja</v>
      </c>
      <c r="Y34" s="43" t="str">
        <f t="shared" si="4"/>
        <v>Nee</v>
      </c>
      <c r="Z34" s="43" t="str">
        <f t="shared" si="4"/>
        <v>Nee</v>
      </c>
      <c r="AA34" s="43" t="str">
        <f t="shared" ref="AA34:AK43" si="5">IF((VLOOKUP($F34,$O$11:$AK$16,AA$10,FALSE))="Ja","Ja",IF((VLOOKUP($E34,$O$17:$AK$23,AA$10,FALSE))="Ja","Ja",IF((VLOOKUP($F34,$O$11:$AK$16,AA$10,FALSE))="Optie","Optie",IF((VLOOKUP($E34,$O$17:$AK$23,AA$10,FALSE))="Optie","Optie",IF((VLOOKUP($F34,$O$11:$AK$16,AA$10,FALSE))="Nee","Nee",IF((VLOOKUP($E34,$O$17:$AK$23,AA$10,FALSE))= "Nee","Nee",IF((VLOOKUP($F34,$O$11:$AK$16,AA$10,FALSE))="Nvt","Nvt",IF((VLOOKUP($E34,$O$17:$AK$23,AA$10,FALSE))="Nvt","Nvt","Fout"))))))))</f>
        <v>Optie</v>
      </c>
      <c r="AB34" s="43" t="str">
        <f t="shared" si="5"/>
        <v>Ja</v>
      </c>
      <c r="AC34" s="43" t="str">
        <f t="shared" si="5"/>
        <v>Ja</v>
      </c>
      <c r="AD34" s="43" t="str">
        <f t="shared" si="5"/>
        <v>Nee</v>
      </c>
      <c r="AE34" s="43" t="str">
        <f t="shared" si="5"/>
        <v>Ja</v>
      </c>
      <c r="AF34" s="43" t="str">
        <f t="shared" si="5"/>
        <v>Ja</v>
      </c>
      <c r="AG34" s="43" t="str">
        <f t="shared" si="5"/>
        <v>Optie</v>
      </c>
      <c r="AH34" s="43" t="str">
        <f t="shared" si="5"/>
        <v>Ja</v>
      </c>
      <c r="AI34" s="43" t="str">
        <f t="shared" si="5"/>
        <v>Ja</v>
      </c>
      <c r="AJ34" s="43" t="str">
        <f t="shared" si="5"/>
        <v>Nvt</v>
      </c>
      <c r="AK34" s="43" t="str">
        <f t="shared" si="5"/>
        <v>Nvt</v>
      </c>
      <c r="AL34" s="129" t="s">
        <v>878</v>
      </c>
      <c r="AM34" s="43" t="str">
        <f t="shared" ref="AM34:AV43" si="6">IF((VLOOKUP($D34,$O$24:$EA$33,AM$10,FALSE))="Ja","Ja",IF((VLOOKUP($E34,$O$17:$EA$23,AM$10,FALSE))="Ja","Ja",IF((VLOOKUP($D34,$O$24:$EA$33,AM$10,FALSE))="Optie","Optie",IF((VLOOKUP($E34,$O$17:$EA$23,AM$10,FALSE))="Optie","Optie",IF((VLOOKUP($D34,$O$24:$EA$33,AM$10,FALSE))="Nee","Nee",IF((VLOOKUP($E34,$O$17:$EA$23,AM$10,FALSE))= "Nee","Nee",IF((VLOOKUP($D34,$O$24:$EA$33,AM$10,FALSE))="Nvt","Nvt",IF((VLOOKUP($E34,$O$17:$EA$23,AM$10,FALSE))="Nvt","Nvt","Fout"))))))))</f>
        <v>Ja</v>
      </c>
      <c r="AN34" s="43" t="str">
        <f t="shared" si="6"/>
        <v>Ja</v>
      </c>
      <c r="AO34" s="43" t="str">
        <f t="shared" si="6"/>
        <v>Optie</v>
      </c>
      <c r="AP34" s="43" t="str">
        <f t="shared" si="6"/>
        <v>Ja</v>
      </c>
      <c r="AQ34" s="43" t="str">
        <f t="shared" si="6"/>
        <v>Ja</v>
      </c>
      <c r="AR34" s="43" t="str">
        <f t="shared" si="6"/>
        <v>Ja</v>
      </c>
      <c r="AS34" s="43" t="str">
        <f t="shared" si="6"/>
        <v>Nee</v>
      </c>
      <c r="AT34" s="43" t="str">
        <f t="shared" si="6"/>
        <v>Ja</v>
      </c>
      <c r="AU34" s="43" t="str">
        <f t="shared" si="6"/>
        <v>Nee</v>
      </c>
      <c r="AV34" s="43" t="str">
        <f t="shared" si="6"/>
        <v>Nee</v>
      </c>
      <c r="AW34" s="43" t="str">
        <f t="shared" ref="AW34:BF43" si="7">IF((VLOOKUP($D34,$O$24:$EA$33,AW$10,FALSE))="Ja","Ja",IF((VLOOKUP($E34,$O$17:$EA$23,AW$10,FALSE))="Ja","Ja",IF((VLOOKUP($D34,$O$24:$EA$33,AW$10,FALSE))="Optie","Optie",IF((VLOOKUP($E34,$O$17:$EA$23,AW$10,FALSE))="Optie","Optie",IF((VLOOKUP($D34,$O$24:$EA$33,AW$10,FALSE))="Nee","Nee",IF((VLOOKUP($E34,$O$17:$EA$23,AW$10,FALSE))= "Nee","Nee",IF((VLOOKUP($D34,$O$24:$EA$33,AW$10,FALSE))="Nvt","Nvt",IF((VLOOKUP($E34,$O$17:$EA$23,AW$10,FALSE))="Nvt","Nvt","Fout"))))))))</f>
        <v>Ja</v>
      </c>
      <c r="AX34" s="43" t="str">
        <f t="shared" si="7"/>
        <v>Ja</v>
      </c>
      <c r="AY34" s="43" t="str">
        <f t="shared" si="7"/>
        <v>Ja</v>
      </c>
      <c r="AZ34" s="43" t="str">
        <f t="shared" si="7"/>
        <v>Ja</v>
      </c>
      <c r="BA34" s="43" t="str">
        <f t="shared" si="7"/>
        <v>Ja</v>
      </c>
      <c r="BB34" s="43" t="str">
        <f t="shared" si="7"/>
        <v>Ja</v>
      </c>
      <c r="BC34" s="43" t="str">
        <f t="shared" si="7"/>
        <v>Ja</v>
      </c>
      <c r="BD34" s="43" t="str">
        <f t="shared" si="7"/>
        <v>Optie</v>
      </c>
      <c r="BE34" s="43" t="str">
        <f t="shared" si="7"/>
        <v>Ja</v>
      </c>
      <c r="BF34" s="43" t="str">
        <f t="shared" si="7"/>
        <v>Ja</v>
      </c>
      <c r="BG34" s="43" t="str">
        <f t="shared" ref="BG34:BP43" si="8">IF((VLOOKUP($D34,$O$24:$EA$33,BG$10,FALSE))="Ja","Ja",IF((VLOOKUP($E34,$O$17:$EA$23,BG$10,FALSE))="Ja","Ja",IF((VLOOKUP($D34,$O$24:$EA$33,BG$10,FALSE))="Optie","Optie",IF((VLOOKUP($E34,$O$17:$EA$23,BG$10,FALSE))="Optie","Optie",IF((VLOOKUP($D34,$O$24:$EA$33,BG$10,FALSE))="Nee","Nee",IF((VLOOKUP($E34,$O$17:$EA$23,BG$10,FALSE))= "Nee","Nee",IF((VLOOKUP($D34,$O$24:$EA$33,BG$10,FALSE))="Nvt","Nvt",IF((VLOOKUP($E34,$O$17:$EA$23,BG$10,FALSE))="Nvt","Nvt","Fout"))))))))</f>
        <v>Nee</v>
      </c>
      <c r="BH34" s="43" t="str">
        <f t="shared" si="8"/>
        <v>Ja</v>
      </c>
      <c r="BI34" s="43" t="str">
        <f t="shared" si="8"/>
        <v>Nee</v>
      </c>
      <c r="BJ34" s="43" t="str">
        <f t="shared" si="8"/>
        <v>Nvt</v>
      </c>
      <c r="BK34" s="43" t="str">
        <f t="shared" si="8"/>
        <v>Nvt</v>
      </c>
      <c r="BL34" s="43" t="str">
        <f t="shared" si="8"/>
        <v>Nvt</v>
      </c>
      <c r="BM34" s="43" t="str">
        <f t="shared" si="8"/>
        <v>Nvt</v>
      </c>
      <c r="BN34" s="43" t="str">
        <f t="shared" si="8"/>
        <v>Nvt</v>
      </c>
      <c r="BO34" s="43" t="str">
        <f t="shared" si="8"/>
        <v>Nvt</v>
      </c>
      <c r="BP34" s="43" t="str">
        <f t="shared" si="8"/>
        <v>Nvt</v>
      </c>
      <c r="BQ34" s="43" t="str">
        <f t="shared" ref="BQ34:BZ43" si="9">IF((VLOOKUP($D34,$O$24:$EA$33,BQ$10,FALSE))="Ja","Ja",IF((VLOOKUP($E34,$O$17:$EA$23,BQ$10,FALSE))="Ja","Ja",IF((VLOOKUP($D34,$O$24:$EA$33,BQ$10,FALSE))="Optie","Optie",IF((VLOOKUP($E34,$O$17:$EA$23,BQ$10,FALSE))="Optie","Optie",IF((VLOOKUP($D34,$O$24:$EA$33,BQ$10,FALSE))="Nee","Nee",IF((VLOOKUP($E34,$O$17:$EA$23,BQ$10,FALSE))= "Nee","Nee",IF((VLOOKUP($D34,$O$24:$EA$33,BQ$10,FALSE))="Nvt","Nvt",IF((VLOOKUP($E34,$O$17:$EA$23,BQ$10,FALSE))="Nvt","Nvt","Fout"))))))))</f>
        <v>Nvt</v>
      </c>
      <c r="BR34" s="43" t="str">
        <f t="shared" si="9"/>
        <v>Nvt</v>
      </c>
      <c r="BS34" s="43" t="str">
        <f t="shared" si="9"/>
        <v>Nvt</v>
      </c>
      <c r="BT34" s="43" t="str">
        <f t="shared" si="9"/>
        <v>Nvt</v>
      </c>
      <c r="BU34" s="43" t="str">
        <f t="shared" si="9"/>
        <v>Nvt</v>
      </c>
      <c r="BV34" s="43" t="str">
        <f t="shared" si="9"/>
        <v>Nvt</v>
      </c>
      <c r="BW34" s="43" t="str">
        <f t="shared" si="9"/>
        <v>Nvt</v>
      </c>
      <c r="BX34" s="43" t="str">
        <f t="shared" si="9"/>
        <v>Nvt</v>
      </c>
      <c r="BY34" s="43" t="str">
        <f t="shared" si="9"/>
        <v>Ja</v>
      </c>
      <c r="BZ34" s="43" t="str">
        <f t="shared" si="9"/>
        <v>Ja</v>
      </c>
      <c r="CA34" s="43" t="str">
        <f t="shared" ref="CA34:CJ43" si="10">IF((VLOOKUP($D34,$O$24:$EA$33,CA$10,FALSE))="Ja","Ja",IF((VLOOKUP($E34,$O$17:$EA$23,CA$10,FALSE))="Ja","Ja",IF((VLOOKUP($D34,$O$24:$EA$33,CA$10,FALSE))="Optie","Optie",IF((VLOOKUP($E34,$O$17:$EA$23,CA$10,FALSE))="Optie","Optie",IF((VLOOKUP($D34,$O$24:$EA$33,CA$10,FALSE))="Nee","Nee",IF((VLOOKUP($E34,$O$17:$EA$23,CA$10,FALSE))= "Nee","Nee",IF((VLOOKUP($D34,$O$24:$EA$33,CA$10,FALSE))="Nvt","Nvt",IF((VLOOKUP($E34,$O$17:$EA$23,CA$10,FALSE))="Nvt","Nvt","Fout"))))))))</f>
        <v>Ja</v>
      </c>
      <c r="CB34" s="43" t="str">
        <f t="shared" si="10"/>
        <v>Optie</v>
      </c>
      <c r="CC34" s="43" t="str">
        <f t="shared" si="10"/>
        <v>Ja</v>
      </c>
      <c r="CD34" s="43" t="str">
        <f t="shared" si="10"/>
        <v>Ja</v>
      </c>
      <c r="CE34" s="43" t="str">
        <f t="shared" si="10"/>
        <v>Ja</v>
      </c>
      <c r="CF34" s="43" t="str">
        <f t="shared" si="10"/>
        <v>Ja</v>
      </c>
      <c r="CG34" s="43" t="str">
        <f t="shared" si="10"/>
        <v>Ja</v>
      </c>
      <c r="CH34" s="43" t="str">
        <f t="shared" si="10"/>
        <v>Optie</v>
      </c>
      <c r="CI34" s="43" t="str">
        <f t="shared" si="10"/>
        <v>Ja</v>
      </c>
      <c r="CJ34" s="43" t="str">
        <f t="shared" si="10"/>
        <v>Ja</v>
      </c>
      <c r="CK34" s="43" t="str">
        <f t="shared" ref="CK34:CT43" si="11">IF((VLOOKUP($D34,$O$24:$EA$33,CK$10,FALSE))="Ja","Ja",IF((VLOOKUP($E34,$O$17:$EA$23,CK$10,FALSE))="Ja","Ja",IF((VLOOKUP($D34,$O$24:$EA$33,CK$10,FALSE))="Optie","Optie",IF((VLOOKUP($E34,$O$17:$EA$23,CK$10,FALSE))="Optie","Optie",IF((VLOOKUP($D34,$O$24:$EA$33,CK$10,FALSE))="Nee","Nee",IF((VLOOKUP($E34,$O$17:$EA$23,CK$10,FALSE))= "Nee","Nee",IF((VLOOKUP($D34,$O$24:$EA$33,CK$10,FALSE))="Nvt","Nvt",IF((VLOOKUP($E34,$O$17:$EA$23,CK$10,FALSE))="Nvt","Nvt","Fout"))))))))</f>
        <v>Ja</v>
      </c>
      <c r="CL34" s="43" t="str">
        <f t="shared" si="11"/>
        <v>Optie</v>
      </c>
      <c r="CM34" s="43" t="str">
        <f t="shared" si="11"/>
        <v>Nee</v>
      </c>
      <c r="CN34" s="43" t="str">
        <f t="shared" si="11"/>
        <v>Nvt</v>
      </c>
      <c r="CO34" s="43" t="str">
        <f t="shared" si="11"/>
        <v>Nvt</v>
      </c>
      <c r="CP34" s="43" t="str">
        <f t="shared" si="11"/>
        <v>Nvt</v>
      </c>
      <c r="CQ34" s="43" t="str">
        <f t="shared" si="11"/>
        <v>Nvt</v>
      </c>
      <c r="CR34" s="43" t="str">
        <f t="shared" si="11"/>
        <v>Ja</v>
      </c>
      <c r="CS34" s="43" t="str">
        <f t="shared" si="11"/>
        <v>Ja</v>
      </c>
      <c r="CT34" s="43" t="str">
        <f t="shared" si="11"/>
        <v>Ja</v>
      </c>
      <c r="CU34" s="43" t="str">
        <f t="shared" ref="CU34:DD43" si="12">IF((VLOOKUP($D34,$O$24:$EA$33,CU$10,FALSE))="Ja","Ja",IF((VLOOKUP($E34,$O$17:$EA$23,CU$10,FALSE))="Ja","Ja",IF((VLOOKUP($D34,$O$24:$EA$33,CU$10,FALSE))="Optie","Optie",IF((VLOOKUP($E34,$O$17:$EA$23,CU$10,FALSE))="Optie","Optie",IF((VLOOKUP($D34,$O$24:$EA$33,CU$10,FALSE))="Nee","Nee",IF((VLOOKUP($E34,$O$17:$EA$23,CU$10,FALSE))= "Nee","Nee",IF((VLOOKUP($D34,$O$24:$EA$33,CU$10,FALSE))="Nvt","Nvt",IF((VLOOKUP($E34,$O$17:$EA$23,CU$10,FALSE))="Nvt","Nvt","Fout"))))))))</f>
        <v>Optie</v>
      </c>
      <c r="CV34" s="43" t="str">
        <f t="shared" si="12"/>
        <v>Ja</v>
      </c>
      <c r="CW34" s="43" t="str">
        <f t="shared" si="12"/>
        <v>Ja</v>
      </c>
      <c r="CX34" s="43" t="str">
        <f t="shared" si="12"/>
        <v>Ja</v>
      </c>
      <c r="CY34" s="43" t="str">
        <f t="shared" si="12"/>
        <v>Optie</v>
      </c>
      <c r="CZ34" s="43" t="str">
        <f t="shared" si="12"/>
        <v>Ja</v>
      </c>
      <c r="DA34" s="43" t="str">
        <f t="shared" si="12"/>
        <v>Ja</v>
      </c>
      <c r="DB34" s="43" t="str">
        <f t="shared" si="12"/>
        <v>Optie</v>
      </c>
      <c r="DC34" s="43" t="str">
        <f t="shared" si="12"/>
        <v>Ja</v>
      </c>
      <c r="DD34" s="43" t="str">
        <f t="shared" si="12"/>
        <v>Ja</v>
      </c>
      <c r="DE34" s="43" t="str">
        <f t="shared" ref="DE34:DN43" si="13">IF((VLOOKUP($D34,$O$24:$EA$33,DE$10,FALSE))="Ja","Ja",IF((VLOOKUP($E34,$O$17:$EA$23,DE$10,FALSE))="Ja","Ja",IF((VLOOKUP($D34,$O$24:$EA$33,DE$10,FALSE))="Optie","Optie",IF((VLOOKUP($E34,$O$17:$EA$23,DE$10,FALSE))="Optie","Optie",IF((VLOOKUP($D34,$O$24:$EA$33,DE$10,FALSE))="Nee","Nee",IF((VLOOKUP($E34,$O$17:$EA$23,DE$10,FALSE))= "Nee","Nee",IF((VLOOKUP($D34,$O$24:$EA$33,DE$10,FALSE))="Nvt","Nvt",IF((VLOOKUP($E34,$O$17:$EA$23,DE$10,FALSE))="Nvt","Nvt","Fout"))))))))</f>
        <v>Ja</v>
      </c>
      <c r="DF34" s="43" t="str">
        <f t="shared" si="13"/>
        <v>Ja</v>
      </c>
      <c r="DG34" s="43" t="str">
        <f t="shared" si="13"/>
        <v>Ja</v>
      </c>
      <c r="DH34" s="43" t="str">
        <f t="shared" si="13"/>
        <v>Optie</v>
      </c>
      <c r="DI34" s="43" t="str">
        <f t="shared" si="13"/>
        <v>Optie</v>
      </c>
      <c r="DJ34" s="43" t="str">
        <f t="shared" si="13"/>
        <v>Optie</v>
      </c>
      <c r="DK34" s="43" t="str">
        <f t="shared" si="13"/>
        <v>Optie</v>
      </c>
      <c r="DL34" s="43" t="str">
        <f t="shared" si="13"/>
        <v>Nee</v>
      </c>
      <c r="DM34" s="43" t="str">
        <f t="shared" si="13"/>
        <v>Optie</v>
      </c>
      <c r="DN34" s="43" t="str">
        <f t="shared" si="13"/>
        <v>Ja</v>
      </c>
      <c r="DO34" s="43" t="str">
        <f t="shared" ref="DO34:EA43" si="14">IF((VLOOKUP($D34,$O$24:$EA$33,DO$10,FALSE))="Ja","Ja",IF((VLOOKUP($E34,$O$17:$EA$23,DO$10,FALSE))="Ja","Ja",IF((VLOOKUP($D34,$O$24:$EA$33,DO$10,FALSE))="Optie","Optie",IF((VLOOKUP($E34,$O$17:$EA$23,DO$10,FALSE))="Optie","Optie",IF((VLOOKUP($D34,$O$24:$EA$33,DO$10,FALSE))="Nee","Nee",IF((VLOOKUP($E34,$O$17:$EA$23,DO$10,FALSE))= "Nee","Nee",IF((VLOOKUP($D34,$O$24:$EA$33,DO$10,FALSE))="Nvt","Nvt",IF((VLOOKUP($E34,$O$17:$EA$23,DO$10,FALSE))="Nvt","Nvt","Fout"))))))))</f>
        <v>Ja</v>
      </c>
      <c r="DP34" s="43" t="str">
        <f t="shared" si="14"/>
        <v>Ja</v>
      </c>
      <c r="DQ34" s="43" t="str">
        <f t="shared" si="14"/>
        <v>Ja</v>
      </c>
      <c r="DR34" s="43" t="str">
        <f t="shared" si="14"/>
        <v>Optie</v>
      </c>
      <c r="DS34" s="43" t="str">
        <f t="shared" si="14"/>
        <v>Ja</v>
      </c>
      <c r="DT34" s="43" t="str">
        <f t="shared" si="14"/>
        <v>Ja</v>
      </c>
      <c r="DU34" s="43" t="str">
        <f t="shared" si="14"/>
        <v>Ja</v>
      </c>
      <c r="DV34" s="43" t="str">
        <f t="shared" si="14"/>
        <v>Ja</v>
      </c>
      <c r="DW34" s="43" t="str">
        <f t="shared" si="14"/>
        <v>Ja</v>
      </c>
      <c r="DX34" s="43" t="str">
        <f t="shared" si="14"/>
        <v>Ja</v>
      </c>
      <c r="DY34" s="43" t="str">
        <f t="shared" si="14"/>
        <v>Ja</v>
      </c>
      <c r="DZ34" s="43" t="str">
        <f t="shared" si="14"/>
        <v>Ja</v>
      </c>
      <c r="EA34" s="43" t="str">
        <f t="shared" si="14"/>
        <v>Nee</v>
      </c>
    </row>
    <row r="35" spans="1:131" x14ac:dyDescent="0.3">
      <c r="A35" s="43"/>
      <c r="B35" s="47" t="s">
        <v>815</v>
      </c>
      <c r="C35" s="47" t="s">
        <v>494</v>
      </c>
      <c r="D35" s="43" t="s">
        <v>334</v>
      </c>
      <c r="E35" s="45" t="s">
        <v>494</v>
      </c>
      <c r="F35" s="43" t="s">
        <v>432</v>
      </c>
      <c r="G35" s="43" t="s">
        <v>495</v>
      </c>
      <c r="H35" s="43" t="s">
        <v>497</v>
      </c>
      <c r="I35" s="119" t="s">
        <v>337</v>
      </c>
      <c r="J35" s="119" t="s">
        <v>827</v>
      </c>
      <c r="K35" s="119" t="s">
        <v>840</v>
      </c>
      <c r="L35" s="50">
        <v>2</v>
      </c>
      <c r="M35" s="119"/>
      <c r="N35" s="119"/>
      <c r="O35" s="119"/>
      <c r="P35" s="129" t="s">
        <v>507</v>
      </c>
      <c r="Q35" s="43" t="str">
        <f t="shared" si="4"/>
        <v>Ja</v>
      </c>
      <c r="R35" s="43" t="str">
        <f t="shared" si="4"/>
        <v>Ja</v>
      </c>
      <c r="S35" s="43" t="str">
        <f t="shared" si="4"/>
        <v>Optie</v>
      </c>
      <c r="T35" s="43" t="str">
        <f t="shared" si="4"/>
        <v>Ja</v>
      </c>
      <c r="U35" s="43" t="str">
        <f t="shared" si="4"/>
        <v>Ja</v>
      </c>
      <c r="V35" s="43" t="str">
        <f t="shared" si="4"/>
        <v>Ja</v>
      </c>
      <c r="W35" s="43" t="str">
        <f t="shared" si="4"/>
        <v>Nee</v>
      </c>
      <c r="X35" s="43" t="str">
        <f t="shared" si="4"/>
        <v>Ja</v>
      </c>
      <c r="Y35" s="43" t="str">
        <f t="shared" si="4"/>
        <v>Nee</v>
      </c>
      <c r="Z35" s="43" t="str">
        <f t="shared" si="4"/>
        <v>Nee</v>
      </c>
      <c r="AA35" s="43" t="str">
        <f t="shared" si="5"/>
        <v>Optie</v>
      </c>
      <c r="AB35" s="43" t="str">
        <f t="shared" si="5"/>
        <v>Ja</v>
      </c>
      <c r="AC35" s="43" t="str">
        <f t="shared" si="5"/>
        <v>Ja</v>
      </c>
      <c r="AD35" s="43" t="str">
        <f t="shared" si="5"/>
        <v>Nee</v>
      </c>
      <c r="AE35" s="43" t="str">
        <f t="shared" si="5"/>
        <v>Ja</v>
      </c>
      <c r="AF35" s="43" t="str">
        <f t="shared" si="5"/>
        <v>Ja</v>
      </c>
      <c r="AG35" s="43" t="str">
        <f t="shared" si="5"/>
        <v>Optie</v>
      </c>
      <c r="AH35" s="43" t="str">
        <f t="shared" si="5"/>
        <v>Ja</v>
      </c>
      <c r="AI35" s="43" t="str">
        <f t="shared" si="5"/>
        <v>Ja</v>
      </c>
      <c r="AJ35" s="43" t="str">
        <f t="shared" si="5"/>
        <v>Nvt</v>
      </c>
      <c r="AK35" s="43" t="str">
        <f t="shared" si="5"/>
        <v>Nvt</v>
      </c>
      <c r="AL35" s="129" t="s">
        <v>878</v>
      </c>
      <c r="AM35" s="43" t="str">
        <f t="shared" si="6"/>
        <v>Ja</v>
      </c>
      <c r="AN35" s="43" t="str">
        <f t="shared" si="6"/>
        <v>Ja</v>
      </c>
      <c r="AO35" s="43" t="str">
        <f t="shared" si="6"/>
        <v>Optie</v>
      </c>
      <c r="AP35" s="43" t="str">
        <f t="shared" si="6"/>
        <v>Ja</v>
      </c>
      <c r="AQ35" s="43" t="str">
        <f t="shared" si="6"/>
        <v>Ja</v>
      </c>
      <c r="AR35" s="43" t="str">
        <f t="shared" si="6"/>
        <v>Ja</v>
      </c>
      <c r="AS35" s="43" t="str">
        <f t="shared" si="6"/>
        <v>Nee</v>
      </c>
      <c r="AT35" s="43" t="str">
        <f t="shared" si="6"/>
        <v>Ja</v>
      </c>
      <c r="AU35" s="43" t="str">
        <f t="shared" si="6"/>
        <v>Nee</v>
      </c>
      <c r="AV35" s="43" t="str">
        <f t="shared" si="6"/>
        <v>Nee</v>
      </c>
      <c r="AW35" s="43" t="str">
        <f t="shared" si="7"/>
        <v>Ja</v>
      </c>
      <c r="AX35" s="43" t="str">
        <f t="shared" si="7"/>
        <v>Ja</v>
      </c>
      <c r="AY35" s="43" t="str">
        <f t="shared" si="7"/>
        <v>Ja</v>
      </c>
      <c r="AZ35" s="43" t="str">
        <f t="shared" si="7"/>
        <v>Ja</v>
      </c>
      <c r="BA35" s="43" t="str">
        <f t="shared" si="7"/>
        <v>Ja</v>
      </c>
      <c r="BB35" s="43" t="str">
        <f t="shared" si="7"/>
        <v>Ja</v>
      </c>
      <c r="BC35" s="43" t="str">
        <f t="shared" si="7"/>
        <v>Ja</v>
      </c>
      <c r="BD35" s="43" t="str">
        <f t="shared" si="7"/>
        <v>Optie</v>
      </c>
      <c r="BE35" s="43" t="str">
        <f t="shared" si="7"/>
        <v>Ja</v>
      </c>
      <c r="BF35" s="43" t="str">
        <f t="shared" si="7"/>
        <v>Ja</v>
      </c>
      <c r="BG35" s="43" t="str">
        <f t="shared" si="8"/>
        <v>Nee</v>
      </c>
      <c r="BH35" s="43" t="str">
        <f t="shared" si="8"/>
        <v>Ja</v>
      </c>
      <c r="BI35" s="43" t="str">
        <f t="shared" si="8"/>
        <v>Nee</v>
      </c>
      <c r="BJ35" s="43" t="str">
        <f t="shared" si="8"/>
        <v>Nvt</v>
      </c>
      <c r="BK35" s="43" t="str">
        <f t="shared" si="8"/>
        <v>Nvt</v>
      </c>
      <c r="BL35" s="43" t="str">
        <f t="shared" si="8"/>
        <v>Nvt</v>
      </c>
      <c r="BM35" s="43" t="str">
        <f t="shared" si="8"/>
        <v>Nvt</v>
      </c>
      <c r="BN35" s="43" t="str">
        <f t="shared" si="8"/>
        <v>Nvt</v>
      </c>
      <c r="BO35" s="43" t="str">
        <f t="shared" si="8"/>
        <v>Nvt</v>
      </c>
      <c r="BP35" s="43" t="str">
        <f t="shared" si="8"/>
        <v>Nvt</v>
      </c>
      <c r="BQ35" s="43" t="str">
        <f t="shared" si="9"/>
        <v>Nvt</v>
      </c>
      <c r="BR35" s="43" t="str">
        <f t="shared" si="9"/>
        <v>Nvt</v>
      </c>
      <c r="BS35" s="43" t="str">
        <f t="shared" si="9"/>
        <v>Nvt</v>
      </c>
      <c r="BT35" s="43" t="str">
        <f t="shared" si="9"/>
        <v>Nvt</v>
      </c>
      <c r="BU35" s="43" t="str">
        <f t="shared" si="9"/>
        <v>Nvt</v>
      </c>
      <c r="BV35" s="43" t="str">
        <f t="shared" si="9"/>
        <v>Nvt</v>
      </c>
      <c r="BW35" s="43" t="str">
        <f t="shared" si="9"/>
        <v>Nvt</v>
      </c>
      <c r="BX35" s="43" t="str">
        <f t="shared" si="9"/>
        <v>Nvt</v>
      </c>
      <c r="BY35" s="43" t="str">
        <f t="shared" si="9"/>
        <v>Ja</v>
      </c>
      <c r="BZ35" s="43" t="str">
        <f t="shared" si="9"/>
        <v>Ja</v>
      </c>
      <c r="CA35" s="43" t="str">
        <f t="shared" si="10"/>
        <v>Ja</v>
      </c>
      <c r="CB35" s="43" t="str">
        <f t="shared" si="10"/>
        <v>Optie</v>
      </c>
      <c r="CC35" s="43" t="str">
        <f t="shared" si="10"/>
        <v>Ja</v>
      </c>
      <c r="CD35" s="43" t="str">
        <f t="shared" si="10"/>
        <v>Ja</v>
      </c>
      <c r="CE35" s="43" t="str">
        <f t="shared" si="10"/>
        <v>Ja</v>
      </c>
      <c r="CF35" s="43" t="str">
        <f t="shared" si="10"/>
        <v>Ja</v>
      </c>
      <c r="CG35" s="43" t="str">
        <f t="shared" si="10"/>
        <v>Ja</v>
      </c>
      <c r="CH35" s="43" t="str">
        <f t="shared" si="10"/>
        <v>Optie</v>
      </c>
      <c r="CI35" s="43" t="str">
        <f t="shared" si="10"/>
        <v>Ja</v>
      </c>
      <c r="CJ35" s="43" t="str">
        <f t="shared" si="10"/>
        <v>Ja</v>
      </c>
      <c r="CK35" s="43" t="str">
        <f t="shared" si="11"/>
        <v>Ja</v>
      </c>
      <c r="CL35" s="43" t="str">
        <f t="shared" si="11"/>
        <v>Optie</v>
      </c>
      <c r="CM35" s="43" t="str">
        <f t="shared" si="11"/>
        <v>Nee</v>
      </c>
      <c r="CN35" s="43" t="str">
        <f t="shared" si="11"/>
        <v>Nvt</v>
      </c>
      <c r="CO35" s="43" t="str">
        <f t="shared" si="11"/>
        <v>Nvt</v>
      </c>
      <c r="CP35" s="43" t="str">
        <f t="shared" si="11"/>
        <v>Nvt</v>
      </c>
      <c r="CQ35" s="43" t="str">
        <f t="shared" si="11"/>
        <v>Nvt</v>
      </c>
      <c r="CR35" s="43" t="str">
        <f t="shared" si="11"/>
        <v>Ja</v>
      </c>
      <c r="CS35" s="43" t="str">
        <f t="shared" si="11"/>
        <v>Ja</v>
      </c>
      <c r="CT35" s="43" t="str">
        <f t="shared" si="11"/>
        <v>Ja</v>
      </c>
      <c r="CU35" s="43" t="str">
        <f t="shared" si="12"/>
        <v>Optie</v>
      </c>
      <c r="CV35" s="43" t="str">
        <f t="shared" si="12"/>
        <v>Ja</v>
      </c>
      <c r="CW35" s="43" t="str">
        <f t="shared" si="12"/>
        <v>Ja</v>
      </c>
      <c r="CX35" s="43" t="str">
        <f t="shared" si="12"/>
        <v>Ja</v>
      </c>
      <c r="CY35" s="43" t="str">
        <f t="shared" si="12"/>
        <v>Optie</v>
      </c>
      <c r="CZ35" s="43" t="str">
        <f t="shared" si="12"/>
        <v>Ja</v>
      </c>
      <c r="DA35" s="43" t="str">
        <f t="shared" si="12"/>
        <v>Ja</v>
      </c>
      <c r="DB35" s="43" t="str">
        <f t="shared" si="12"/>
        <v>Optie</v>
      </c>
      <c r="DC35" s="43" t="str">
        <f t="shared" si="12"/>
        <v>Ja</v>
      </c>
      <c r="DD35" s="43" t="str">
        <f t="shared" si="12"/>
        <v>Ja</v>
      </c>
      <c r="DE35" s="43" t="str">
        <f t="shared" si="13"/>
        <v>Ja</v>
      </c>
      <c r="DF35" s="43" t="str">
        <f t="shared" si="13"/>
        <v>Ja</v>
      </c>
      <c r="DG35" s="43" t="str">
        <f t="shared" si="13"/>
        <v>Ja</v>
      </c>
      <c r="DH35" s="43" t="str">
        <f t="shared" si="13"/>
        <v>Optie</v>
      </c>
      <c r="DI35" s="43" t="str">
        <f t="shared" si="13"/>
        <v>Optie</v>
      </c>
      <c r="DJ35" s="43" t="str">
        <f t="shared" si="13"/>
        <v>Optie</v>
      </c>
      <c r="DK35" s="43" t="str">
        <f t="shared" si="13"/>
        <v>Optie</v>
      </c>
      <c r="DL35" s="43" t="str">
        <f t="shared" si="13"/>
        <v>Nee</v>
      </c>
      <c r="DM35" s="43" t="str">
        <f t="shared" si="13"/>
        <v>Optie</v>
      </c>
      <c r="DN35" s="43" t="str">
        <f t="shared" si="13"/>
        <v>Ja</v>
      </c>
      <c r="DO35" s="43" t="str">
        <f t="shared" si="14"/>
        <v>Ja</v>
      </c>
      <c r="DP35" s="43" t="str">
        <f t="shared" si="14"/>
        <v>Ja</v>
      </c>
      <c r="DQ35" s="43" t="str">
        <f t="shared" si="14"/>
        <v>Ja</v>
      </c>
      <c r="DR35" s="43" t="str">
        <f t="shared" si="14"/>
        <v>Optie</v>
      </c>
      <c r="DS35" s="43" t="str">
        <f t="shared" si="14"/>
        <v>Ja</v>
      </c>
      <c r="DT35" s="43" t="str">
        <f t="shared" si="14"/>
        <v>Ja</v>
      </c>
      <c r="DU35" s="43" t="str">
        <f t="shared" si="14"/>
        <v>Ja</v>
      </c>
      <c r="DV35" s="43" t="str">
        <f t="shared" si="14"/>
        <v>Ja</v>
      </c>
      <c r="DW35" s="43" t="str">
        <f t="shared" si="14"/>
        <v>Ja</v>
      </c>
      <c r="DX35" s="43" t="str">
        <f t="shared" si="14"/>
        <v>Ja</v>
      </c>
      <c r="DY35" s="43" t="str">
        <f t="shared" si="14"/>
        <v>Ja</v>
      </c>
      <c r="DZ35" s="43" t="str">
        <f t="shared" si="14"/>
        <v>Ja</v>
      </c>
      <c r="EA35" s="43" t="str">
        <f t="shared" si="14"/>
        <v>Nee</v>
      </c>
    </row>
    <row r="36" spans="1:131" x14ac:dyDescent="0.3">
      <c r="A36" s="43"/>
      <c r="B36" s="47" t="s">
        <v>816</v>
      </c>
      <c r="C36" s="47" t="s">
        <v>494</v>
      </c>
      <c r="D36" s="43" t="s">
        <v>334</v>
      </c>
      <c r="E36" s="45" t="s">
        <v>494</v>
      </c>
      <c r="F36" s="43" t="s">
        <v>337</v>
      </c>
      <c r="G36" s="43" t="s">
        <v>495</v>
      </c>
      <c r="H36" s="43" t="s">
        <v>497</v>
      </c>
      <c r="I36" s="119" t="s">
        <v>337</v>
      </c>
      <c r="J36" s="119" t="s">
        <v>828</v>
      </c>
      <c r="K36" s="119" t="s">
        <v>840</v>
      </c>
      <c r="L36" s="50">
        <v>5</v>
      </c>
      <c r="M36" s="119"/>
      <c r="N36" s="119"/>
      <c r="O36" s="119"/>
      <c r="P36" s="129" t="s">
        <v>507</v>
      </c>
      <c r="Q36" s="43" t="str">
        <f t="shared" si="4"/>
        <v>Ja</v>
      </c>
      <c r="R36" s="43" t="str">
        <f t="shared" si="4"/>
        <v>Ja</v>
      </c>
      <c r="S36" s="43" t="str">
        <f t="shared" si="4"/>
        <v>Optie</v>
      </c>
      <c r="T36" s="43" t="str">
        <f t="shared" si="4"/>
        <v>Ja</v>
      </c>
      <c r="U36" s="43" t="str">
        <f t="shared" si="4"/>
        <v>Ja</v>
      </c>
      <c r="V36" s="43" t="str">
        <f t="shared" si="4"/>
        <v>Ja</v>
      </c>
      <c r="W36" s="43" t="str">
        <f t="shared" si="4"/>
        <v>Nee</v>
      </c>
      <c r="X36" s="43" t="str">
        <f t="shared" si="4"/>
        <v>Ja</v>
      </c>
      <c r="Y36" s="43" t="str">
        <f t="shared" si="4"/>
        <v>Nee</v>
      </c>
      <c r="Z36" s="43" t="str">
        <f t="shared" si="4"/>
        <v>Nee</v>
      </c>
      <c r="AA36" s="43" t="str">
        <f t="shared" si="5"/>
        <v>Optie</v>
      </c>
      <c r="AB36" s="43" t="str">
        <f t="shared" si="5"/>
        <v>Ja</v>
      </c>
      <c r="AC36" s="43" t="str">
        <f t="shared" si="5"/>
        <v>Ja</v>
      </c>
      <c r="AD36" s="43" t="str">
        <f t="shared" si="5"/>
        <v>Nee</v>
      </c>
      <c r="AE36" s="43" t="str">
        <f t="shared" si="5"/>
        <v>Ja</v>
      </c>
      <c r="AF36" s="43" t="str">
        <f t="shared" si="5"/>
        <v>Ja</v>
      </c>
      <c r="AG36" s="43" t="str">
        <f t="shared" si="5"/>
        <v>Optie</v>
      </c>
      <c r="AH36" s="43" t="str">
        <f t="shared" si="5"/>
        <v>Ja</v>
      </c>
      <c r="AI36" s="43" t="str">
        <f t="shared" si="5"/>
        <v>Ja</v>
      </c>
      <c r="AJ36" s="43" t="str">
        <f t="shared" si="5"/>
        <v>Nvt</v>
      </c>
      <c r="AK36" s="43" t="str">
        <f t="shared" si="5"/>
        <v>Nvt</v>
      </c>
      <c r="AL36" s="129" t="s">
        <v>878</v>
      </c>
      <c r="AM36" s="43" t="str">
        <f t="shared" si="6"/>
        <v>Ja</v>
      </c>
      <c r="AN36" s="43" t="str">
        <f t="shared" si="6"/>
        <v>Ja</v>
      </c>
      <c r="AO36" s="43" t="str">
        <f t="shared" si="6"/>
        <v>Optie</v>
      </c>
      <c r="AP36" s="43" t="str">
        <f t="shared" si="6"/>
        <v>Ja</v>
      </c>
      <c r="AQ36" s="43" t="str">
        <f t="shared" si="6"/>
        <v>Ja</v>
      </c>
      <c r="AR36" s="43" t="str">
        <f t="shared" si="6"/>
        <v>Ja</v>
      </c>
      <c r="AS36" s="43" t="str">
        <f t="shared" si="6"/>
        <v>Nee</v>
      </c>
      <c r="AT36" s="43" t="str">
        <f t="shared" si="6"/>
        <v>Ja</v>
      </c>
      <c r="AU36" s="43" t="str">
        <f t="shared" si="6"/>
        <v>Nee</v>
      </c>
      <c r="AV36" s="43" t="str">
        <f t="shared" si="6"/>
        <v>Nee</v>
      </c>
      <c r="AW36" s="43" t="str">
        <f t="shared" si="7"/>
        <v>Ja</v>
      </c>
      <c r="AX36" s="43" t="str">
        <f t="shared" si="7"/>
        <v>Ja</v>
      </c>
      <c r="AY36" s="43" t="str">
        <f t="shared" si="7"/>
        <v>Ja</v>
      </c>
      <c r="AZ36" s="43" t="str">
        <f t="shared" si="7"/>
        <v>Ja</v>
      </c>
      <c r="BA36" s="43" t="str">
        <f t="shared" si="7"/>
        <v>Ja</v>
      </c>
      <c r="BB36" s="43" t="str">
        <f t="shared" si="7"/>
        <v>Ja</v>
      </c>
      <c r="BC36" s="43" t="str">
        <f t="shared" si="7"/>
        <v>Ja</v>
      </c>
      <c r="BD36" s="43" t="str">
        <f t="shared" si="7"/>
        <v>Optie</v>
      </c>
      <c r="BE36" s="43" t="str">
        <f t="shared" si="7"/>
        <v>Ja</v>
      </c>
      <c r="BF36" s="43" t="str">
        <f t="shared" si="7"/>
        <v>Ja</v>
      </c>
      <c r="BG36" s="43" t="str">
        <f t="shared" si="8"/>
        <v>Nee</v>
      </c>
      <c r="BH36" s="43" t="str">
        <f t="shared" si="8"/>
        <v>Ja</v>
      </c>
      <c r="BI36" s="43" t="str">
        <f t="shared" si="8"/>
        <v>Nee</v>
      </c>
      <c r="BJ36" s="43" t="str">
        <f t="shared" si="8"/>
        <v>Nvt</v>
      </c>
      <c r="BK36" s="43" t="str">
        <f t="shared" si="8"/>
        <v>Nvt</v>
      </c>
      <c r="BL36" s="43" t="str">
        <f t="shared" si="8"/>
        <v>Nvt</v>
      </c>
      <c r="BM36" s="43" t="str">
        <f t="shared" si="8"/>
        <v>Nvt</v>
      </c>
      <c r="BN36" s="43" t="str">
        <f t="shared" si="8"/>
        <v>Nvt</v>
      </c>
      <c r="BO36" s="43" t="str">
        <f t="shared" si="8"/>
        <v>Nvt</v>
      </c>
      <c r="BP36" s="43" t="str">
        <f t="shared" si="8"/>
        <v>Nvt</v>
      </c>
      <c r="BQ36" s="43" t="str">
        <f t="shared" si="9"/>
        <v>Nvt</v>
      </c>
      <c r="BR36" s="43" t="str">
        <f t="shared" si="9"/>
        <v>Nvt</v>
      </c>
      <c r="BS36" s="43" t="str">
        <f t="shared" si="9"/>
        <v>Nvt</v>
      </c>
      <c r="BT36" s="43" t="str">
        <f t="shared" si="9"/>
        <v>Nvt</v>
      </c>
      <c r="BU36" s="43" t="str">
        <f t="shared" si="9"/>
        <v>Nvt</v>
      </c>
      <c r="BV36" s="43" t="str">
        <f t="shared" si="9"/>
        <v>Nvt</v>
      </c>
      <c r="BW36" s="43" t="str">
        <f t="shared" si="9"/>
        <v>Nvt</v>
      </c>
      <c r="BX36" s="43" t="str">
        <f t="shared" si="9"/>
        <v>Nvt</v>
      </c>
      <c r="BY36" s="43" t="str">
        <f t="shared" si="9"/>
        <v>Ja</v>
      </c>
      <c r="BZ36" s="43" t="str">
        <f t="shared" si="9"/>
        <v>Ja</v>
      </c>
      <c r="CA36" s="43" t="str">
        <f t="shared" si="10"/>
        <v>Ja</v>
      </c>
      <c r="CB36" s="43" t="str">
        <f t="shared" si="10"/>
        <v>Optie</v>
      </c>
      <c r="CC36" s="43" t="str">
        <f t="shared" si="10"/>
        <v>Ja</v>
      </c>
      <c r="CD36" s="43" t="str">
        <f t="shared" si="10"/>
        <v>Ja</v>
      </c>
      <c r="CE36" s="43" t="str">
        <f t="shared" si="10"/>
        <v>Ja</v>
      </c>
      <c r="CF36" s="43" t="str">
        <f t="shared" si="10"/>
        <v>Ja</v>
      </c>
      <c r="CG36" s="43" t="str">
        <f t="shared" si="10"/>
        <v>Ja</v>
      </c>
      <c r="CH36" s="43" t="str">
        <f t="shared" si="10"/>
        <v>Optie</v>
      </c>
      <c r="CI36" s="43" t="str">
        <f t="shared" si="10"/>
        <v>Ja</v>
      </c>
      <c r="CJ36" s="43" t="str">
        <f t="shared" si="10"/>
        <v>Ja</v>
      </c>
      <c r="CK36" s="43" t="str">
        <f t="shared" si="11"/>
        <v>Ja</v>
      </c>
      <c r="CL36" s="43" t="str">
        <f t="shared" si="11"/>
        <v>Optie</v>
      </c>
      <c r="CM36" s="43" t="str">
        <f t="shared" si="11"/>
        <v>Nee</v>
      </c>
      <c r="CN36" s="43" t="str">
        <f t="shared" si="11"/>
        <v>Nvt</v>
      </c>
      <c r="CO36" s="43" t="str">
        <f t="shared" si="11"/>
        <v>Nvt</v>
      </c>
      <c r="CP36" s="43" t="str">
        <f t="shared" si="11"/>
        <v>Nvt</v>
      </c>
      <c r="CQ36" s="43" t="str">
        <f t="shared" si="11"/>
        <v>Nvt</v>
      </c>
      <c r="CR36" s="43" t="str">
        <f t="shared" si="11"/>
        <v>Ja</v>
      </c>
      <c r="CS36" s="43" t="str">
        <f t="shared" si="11"/>
        <v>Ja</v>
      </c>
      <c r="CT36" s="43" t="str">
        <f t="shared" si="11"/>
        <v>Ja</v>
      </c>
      <c r="CU36" s="43" t="str">
        <f t="shared" si="12"/>
        <v>Optie</v>
      </c>
      <c r="CV36" s="43" t="str">
        <f t="shared" si="12"/>
        <v>Ja</v>
      </c>
      <c r="CW36" s="43" t="str">
        <f t="shared" si="12"/>
        <v>Ja</v>
      </c>
      <c r="CX36" s="43" t="str">
        <f t="shared" si="12"/>
        <v>Ja</v>
      </c>
      <c r="CY36" s="43" t="str">
        <f t="shared" si="12"/>
        <v>Optie</v>
      </c>
      <c r="CZ36" s="43" t="str">
        <f t="shared" si="12"/>
        <v>Ja</v>
      </c>
      <c r="DA36" s="43" t="str">
        <f t="shared" si="12"/>
        <v>Ja</v>
      </c>
      <c r="DB36" s="43" t="str">
        <f t="shared" si="12"/>
        <v>Optie</v>
      </c>
      <c r="DC36" s="43" t="str">
        <f t="shared" si="12"/>
        <v>Ja</v>
      </c>
      <c r="DD36" s="43" t="str">
        <f t="shared" si="12"/>
        <v>Ja</v>
      </c>
      <c r="DE36" s="43" t="str">
        <f t="shared" si="13"/>
        <v>Ja</v>
      </c>
      <c r="DF36" s="43" t="str">
        <f t="shared" si="13"/>
        <v>Ja</v>
      </c>
      <c r="DG36" s="43" t="str">
        <f t="shared" si="13"/>
        <v>Ja</v>
      </c>
      <c r="DH36" s="43" t="str">
        <f t="shared" si="13"/>
        <v>Optie</v>
      </c>
      <c r="DI36" s="43" t="str">
        <f t="shared" si="13"/>
        <v>Optie</v>
      </c>
      <c r="DJ36" s="43" t="str">
        <f t="shared" si="13"/>
        <v>Optie</v>
      </c>
      <c r="DK36" s="43" t="str">
        <f t="shared" si="13"/>
        <v>Optie</v>
      </c>
      <c r="DL36" s="43" t="str">
        <f t="shared" si="13"/>
        <v>Nee</v>
      </c>
      <c r="DM36" s="43" t="str">
        <f t="shared" si="13"/>
        <v>Optie</v>
      </c>
      <c r="DN36" s="43" t="str">
        <f t="shared" si="13"/>
        <v>Ja</v>
      </c>
      <c r="DO36" s="43" t="str">
        <f t="shared" si="14"/>
        <v>Ja</v>
      </c>
      <c r="DP36" s="43" t="str">
        <f t="shared" si="14"/>
        <v>Ja</v>
      </c>
      <c r="DQ36" s="43" t="str">
        <f t="shared" si="14"/>
        <v>Ja</v>
      </c>
      <c r="DR36" s="43" t="str">
        <f t="shared" si="14"/>
        <v>Optie</v>
      </c>
      <c r="DS36" s="43" t="str">
        <f t="shared" si="14"/>
        <v>Ja</v>
      </c>
      <c r="DT36" s="43" t="str">
        <f t="shared" si="14"/>
        <v>Ja</v>
      </c>
      <c r="DU36" s="43" t="str">
        <f t="shared" si="14"/>
        <v>Ja</v>
      </c>
      <c r="DV36" s="43" t="str">
        <f t="shared" si="14"/>
        <v>Ja</v>
      </c>
      <c r="DW36" s="43" t="str">
        <f t="shared" si="14"/>
        <v>Ja</v>
      </c>
      <c r="DX36" s="43" t="str">
        <f t="shared" si="14"/>
        <v>Ja</v>
      </c>
      <c r="DY36" s="43" t="str">
        <f t="shared" si="14"/>
        <v>Ja</v>
      </c>
      <c r="DZ36" s="43" t="str">
        <f t="shared" si="14"/>
        <v>Ja</v>
      </c>
      <c r="EA36" s="43" t="str">
        <f t="shared" si="14"/>
        <v>Nee</v>
      </c>
    </row>
    <row r="37" spans="1:131" x14ac:dyDescent="0.3">
      <c r="A37" s="45"/>
      <c r="B37" s="47" t="s">
        <v>564</v>
      </c>
      <c r="C37" s="47" t="s">
        <v>494</v>
      </c>
      <c r="D37" s="45" t="s">
        <v>328</v>
      </c>
      <c r="E37" s="43" t="s">
        <v>494</v>
      </c>
      <c r="F37" s="45" t="s">
        <v>432</v>
      </c>
      <c r="G37" s="43" t="s">
        <v>495</v>
      </c>
      <c r="H37" s="43" t="s">
        <v>497</v>
      </c>
      <c r="I37" s="119" t="s">
        <v>337</v>
      </c>
      <c r="J37" s="119" t="s">
        <v>827</v>
      </c>
      <c r="K37" s="119" t="s">
        <v>839</v>
      </c>
      <c r="L37" s="50">
        <v>1</v>
      </c>
      <c r="M37" s="119"/>
      <c r="N37" s="119"/>
      <c r="O37" s="119"/>
      <c r="P37" s="129" t="s">
        <v>507</v>
      </c>
      <c r="Q37" s="43" t="str">
        <f t="shared" si="4"/>
        <v>Ja</v>
      </c>
      <c r="R37" s="43" t="str">
        <f t="shared" si="4"/>
        <v>Ja</v>
      </c>
      <c r="S37" s="43" t="str">
        <f t="shared" si="4"/>
        <v>Optie</v>
      </c>
      <c r="T37" s="43" t="str">
        <f t="shared" si="4"/>
        <v>Ja</v>
      </c>
      <c r="U37" s="43" t="str">
        <f t="shared" si="4"/>
        <v>Ja</v>
      </c>
      <c r="V37" s="43" t="str">
        <f t="shared" si="4"/>
        <v>Ja</v>
      </c>
      <c r="W37" s="43" t="str">
        <f t="shared" si="4"/>
        <v>Nee</v>
      </c>
      <c r="X37" s="43" t="str">
        <f t="shared" si="4"/>
        <v>Ja</v>
      </c>
      <c r="Y37" s="43" t="str">
        <f t="shared" si="4"/>
        <v>Nee</v>
      </c>
      <c r="Z37" s="43" t="str">
        <f t="shared" si="4"/>
        <v>Nee</v>
      </c>
      <c r="AA37" s="43" t="str">
        <f t="shared" si="5"/>
        <v>Optie</v>
      </c>
      <c r="AB37" s="43" t="str">
        <f t="shared" si="5"/>
        <v>Ja</v>
      </c>
      <c r="AC37" s="43" t="str">
        <f t="shared" si="5"/>
        <v>Ja</v>
      </c>
      <c r="AD37" s="43" t="str">
        <f t="shared" si="5"/>
        <v>Nee</v>
      </c>
      <c r="AE37" s="43" t="str">
        <f t="shared" si="5"/>
        <v>Ja</v>
      </c>
      <c r="AF37" s="43" t="str">
        <f t="shared" si="5"/>
        <v>Ja</v>
      </c>
      <c r="AG37" s="43" t="str">
        <f t="shared" si="5"/>
        <v>Optie</v>
      </c>
      <c r="AH37" s="43" t="str">
        <f t="shared" si="5"/>
        <v>Ja</v>
      </c>
      <c r="AI37" s="43" t="str">
        <f t="shared" si="5"/>
        <v>Ja</v>
      </c>
      <c r="AJ37" s="43" t="str">
        <f t="shared" si="5"/>
        <v>Nvt</v>
      </c>
      <c r="AK37" s="43" t="str">
        <f t="shared" si="5"/>
        <v>Nvt</v>
      </c>
      <c r="AL37" s="129" t="s">
        <v>878</v>
      </c>
      <c r="AM37" s="43" t="str">
        <f t="shared" si="6"/>
        <v>Ja</v>
      </c>
      <c r="AN37" s="43" t="str">
        <f t="shared" si="6"/>
        <v>Ja</v>
      </c>
      <c r="AO37" s="43" t="str">
        <f t="shared" si="6"/>
        <v>Optie</v>
      </c>
      <c r="AP37" s="43" t="str">
        <f t="shared" si="6"/>
        <v>Ja</v>
      </c>
      <c r="AQ37" s="43" t="str">
        <f t="shared" si="6"/>
        <v>Ja</v>
      </c>
      <c r="AR37" s="43" t="str">
        <f t="shared" si="6"/>
        <v>Ja</v>
      </c>
      <c r="AS37" s="43" t="str">
        <f t="shared" si="6"/>
        <v>Nee</v>
      </c>
      <c r="AT37" s="43" t="str">
        <f t="shared" si="6"/>
        <v>Ja</v>
      </c>
      <c r="AU37" s="43" t="str">
        <f t="shared" si="6"/>
        <v>Nee</v>
      </c>
      <c r="AV37" s="43" t="str">
        <f t="shared" si="6"/>
        <v>Nee</v>
      </c>
      <c r="AW37" s="43" t="str">
        <f t="shared" si="7"/>
        <v>Ja</v>
      </c>
      <c r="AX37" s="43" t="str">
        <f t="shared" si="7"/>
        <v>Ja</v>
      </c>
      <c r="AY37" s="43" t="str">
        <f t="shared" si="7"/>
        <v>Ja</v>
      </c>
      <c r="AZ37" s="43" t="str">
        <f t="shared" si="7"/>
        <v>Ja</v>
      </c>
      <c r="BA37" s="43" t="str">
        <f t="shared" si="7"/>
        <v>Ja</v>
      </c>
      <c r="BB37" s="43" t="str">
        <f t="shared" si="7"/>
        <v>Ja</v>
      </c>
      <c r="BC37" s="43" t="str">
        <f t="shared" si="7"/>
        <v>Ja</v>
      </c>
      <c r="BD37" s="43" t="str">
        <f t="shared" si="7"/>
        <v>Optie</v>
      </c>
      <c r="BE37" s="43" t="str">
        <f t="shared" si="7"/>
        <v>Ja</v>
      </c>
      <c r="BF37" s="43" t="str">
        <f t="shared" si="7"/>
        <v>Ja</v>
      </c>
      <c r="BG37" s="43" t="str">
        <f t="shared" si="8"/>
        <v>Nee</v>
      </c>
      <c r="BH37" s="43" t="str">
        <f t="shared" si="8"/>
        <v>Ja</v>
      </c>
      <c r="BI37" s="43" t="str">
        <f t="shared" si="8"/>
        <v>Nee</v>
      </c>
      <c r="BJ37" s="43" t="str">
        <f t="shared" si="8"/>
        <v>Nvt</v>
      </c>
      <c r="BK37" s="43" t="str">
        <f t="shared" si="8"/>
        <v>Nvt</v>
      </c>
      <c r="BL37" s="43" t="str">
        <f t="shared" si="8"/>
        <v>Nvt</v>
      </c>
      <c r="BM37" s="43" t="str">
        <f t="shared" si="8"/>
        <v>Nvt</v>
      </c>
      <c r="BN37" s="43" t="str">
        <f t="shared" si="8"/>
        <v>Nvt</v>
      </c>
      <c r="BO37" s="43" t="str">
        <f t="shared" si="8"/>
        <v>Nvt</v>
      </c>
      <c r="BP37" s="43" t="str">
        <f t="shared" si="8"/>
        <v>Nvt</v>
      </c>
      <c r="BQ37" s="43" t="str">
        <f t="shared" si="9"/>
        <v>Nvt</v>
      </c>
      <c r="BR37" s="43" t="str">
        <f t="shared" si="9"/>
        <v>Nvt</v>
      </c>
      <c r="BS37" s="43" t="str">
        <f t="shared" si="9"/>
        <v>Nvt</v>
      </c>
      <c r="BT37" s="43" t="str">
        <f t="shared" si="9"/>
        <v>Nvt</v>
      </c>
      <c r="BU37" s="43" t="str">
        <f t="shared" si="9"/>
        <v>Nvt</v>
      </c>
      <c r="BV37" s="43" t="str">
        <f t="shared" si="9"/>
        <v>Nvt</v>
      </c>
      <c r="BW37" s="43" t="str">
        <f t="shared" si="9"/>
        <v>Nvt</v>
      </c>
      <c r="BX37" s="43" t="str">
        <f t="shared" si="9"/>
        <v>Nvt</v>
      </c>
      <c r="BY37" s="43" t="str">
        <f t="shared" si="9"/>
        <v>Ja</v>
      </c>
      <c r="BZ37" s="43" t="str">
        <f t="shared" si="9"/>
        <v>Ja</v>
      </c>
      <c r="CA37" s="43" t="str">
        <f t="shared" si="10"/>
        <v>Ja</v>
      </c>
      <c r="CB37" s="43" t="str">
        <f t="shared" si="10"/>
        <v>Optie</v>
      </c>
      <c r="CC37" s="43" t="str">
        <f t="shared" si="10"/>
        <v>Ja</v>
      </c>
      <c r="CD37" s="43" t="str">
        <f t="shared" si="10"/>
        <v>Ja</v>
      </c>
      <c r="CE37" s="43" t="str">
        <f t="shared" si="10"/>
        <v>Ja</v>
      </c>
      <c r="CF37" s="43" t="str">
        <f t="shared" si="10"/>
        <v>Ja</v>
      </c>
      <c r="CG37" s="43" t="str">
        <f t="shared" si="10"/>
        <v>Ja</v>
      </c>
      <c r="CH37" s="43" t="str">
        <f t="shared" si="10"/>
        <v>Optie</v>
      </c>
      <c r="CI37" s="43" t="str">
        <f t="shared" si="10"/>
        <v>Ja</v>
      </c>
      <c r="CJ37" s="43" t="str">
        <f t="shared" si="10"/>
        <v>Ja</v>
      </c>
      <c r="CK37" s="43" t="str">
        <f t="shared" si="11"/>
        <v>Ja</v>
      </c>
      <c r="CL37" s="43" t="str">
        <f t="shared" si="11"/>
        <v>Optie</v>
      </c>
      <c r="CM37" s="43" t="str">
        <f t="shared" si="11"/>
        <v>Nee</v>
      </c>
      <c r="CN37" s="43" t="str">
        <f t="shared" si="11"/>
        <v>Nvt</v>
      </c>
      <c r="CO37" s="43" t="str">
        <f t="shared" si="11"/>
        <v>Nvt</v>
      </c>
      <c r="CP37" s="43" t="str">
        <f t="shared" si="11"/>
        <v>Nvt</v>
      </c>
      <c r="CQ37" s="43" t="str">
        <f t="shared" si="11"/>
        <v>Nvt</v>
      </c>
      <c r="CR37" s="43" t="str">
        <f t="shared" si="11"/>
        <v>Ja</v>
      </c>
      <c r="CS37" s="43" t="str">
        <f t="shared" si="11"/>
        <v>Ja</v>
      </c>
      <c r="CT37" s="43" t="str">
        <f t="shared" si="11"/>
        <v>Ja</v>
      </c>
      <c r="CU37" s="43" t="str">
        <f t="shared" si="12"/>
        <v>Optie</v>
      </c>
      <c r="CV37" s="43" t="str">
        <f t="shared" si="12"/>
        <v>Ja</v>
      </c>
      <c r="CW37" s="43" t="str">
        <f t="shared" si="12"/>
        <v>Ja</v>
      </c>
      <c r="CX37" s="43" t="str">
        <f t="shared" si="12"/>
        <v>Ja</v>
      </c>
      <c r="CY37" s="43" t="str">
        <f t="shared" si="12"/>
        <v>Optie</v>
      </c>
      <c r="CZ37" s="43" t="str">
        <f t="shared" si="12"/>
        <v>Ja</v>
      </c>
      <c r="DA37" s="43" t="str">
        <f t="shared" si="12"/>
        <v>Ja</v>
      </c>
      <c r="DB37" s="43" t="str">
        <f t="shared" si="12"/>
        <v>Optie</v>
      </c>
      <c r="DC37" s="43" t="str">
        <f t="shared" si="12"/>
        <v>Ja</v>
      </c>
      <c r="DD37" s="43" t="str">
        <f t="shared" si="12"/>
        <v>Ja</v>
      </c>
      <c r="DE37" s="43" t="str">
        <f t="shared" si="13"/>
        <v>Ja</v>
      </c>
      <c r="DF37" s="43" t="str">
        <f t="shared" si="13"/>
        <v>Ja</v>
      </c>
      <c r="DG37" s="43" t="str">
        <f t="shared" si="13"/>
        <v>Ja</v>
      </c>
      <c r="DH37" s="43" t="str">
        <f t="shared" si="13"/>
        <v>Optie</v>
      </c>
      <c r="DI37" s="43" t="str">
        <f t="shared" si="13"/>
        <v>Optie</v>
      </c>
      <c r="DJ37" s="43" t="str">
        <f t="shared" si="13"/>
        <v>Optie</v>
      </c>
      <c r="DK37" s="43" t="str">
        <f t="shared" si="13"/>
        <v>Optie</v>
      </c>
      <c r="DL37" s="43" t="str">
        <f t="shared" si="13"/>
        <v>Nee</v>
      </c>
      <c r="DM37" s="43" t="str">
        <f t="shared" si="13"/>
        <v>Optie</v>
      </c>
      <c r="DN37" s="43" t="str">
        <f t="shared" si="13"/>
        <v>Ja</v>
      </c>
      <c r="DO37" s="43" t="str">
        <f t="shared" si="14"/>
        <v>Ja</v>
      </c>
      <c r="DP37" s="43" t="str">
        <f t="shared" si="14"/>
        <v>Ja</v>
      </c>
      <c r="DQ37" s="43" t="str">
        <f t="shared" si="14"/>
        <v>Ja</v>
      </c>
      <c r="DR37" s="43" t="str">
        <f t="shared" si="14"/>
        <v>Optie</v>
      </c>
      <c r="DS37" s="43" t="str">
        <f t="shared" si="14"/>
        <v>Ja</v>
      </c>
      <c r="DT37" s="43" t="str">
        <f t="shared" si="14"/>
        <v>Ja</v>
      </c>
      <c r="DU37" s="43" t="str">
        <f t="shared" si="14"/>
        <v>Ja</v>
      </c>
      <c r="DV37" s="43" t="str">
        <f t="shared" si="14"/>
        <v>Ja</v>
      </c>
      <c r="DW37" s="43" t="str">
        <f t="shared" si="14"/>
        <v>Ja</v>
      </c>
      <c r="DX37" s="43" t="str">
        <f t="shared" si="14"/>
        <v>Ja</v>
      </c>
      <c r="DY37" s="43" t="str">
        <f t="shared" si="14"/>
        <v>Ja</v>
      </c>
      <c r="DZ37" s="43" t="str">
        <f t="shared" si="14"/>
        <v>Ja</v>
      </c>
      <c r="EA37" s="43" t="str">
        <f t="shared" si="14"/>
        <v>Nee</v>
      </c>
    </row>
    <row r="38" spans="1:131" x14ac:dyDescent="0.3">
      <c r="A38" s="45"/>
      <c r="B38" s="47" t="s">
        <v>566</v>
      </c>
      <c r="C38" s="47" t="s">
        <v>494</v>
      </c>
      <c r="D38" s="45" t="s">
        <v>328</v>
      </c>
      <c r="E38" s="43" t="s">
        <v>494</v>
      </c>
      <c r="F38" s="45" t="s">
        <v>337</v>
      </c>
      <c r="G38" s="43" t="s">
        <v>495</v>
      </c>
      <c r="H38" s="43" t="s">
        <v>497</v>
      </c>
      <c r="I38" s="119" t="s">
        <v>337</v>
      </c>
      <c r="J38" s="119" t="s">
        <v>828</v>
      </c>
      <c r="K38" s="119" t="s">
        <v>839</v>
      </c>
      <c r="L38" s="50">
        <v>4</v>
      </c>
      <c r="M38" s="119"/>
      <c r="N38" s="119"/>
      <c r="O38" s="119"/>
      <c r="P38" s="129" t="s">
        <v>507</v>
      </c>
      <c r="Q38" s="43" t="str">
        <f t="shared" si="4"/>
        <v>Ja</v>
      </c>
      <c r="R38" s="43" t="str">
        <f t="shared" si="4"/>
        <v>Ja</v>
      </c>
      <c r="S38" s="43" t="str">
        <f t="shared" si="4"/>
        <v>Optie</v>
      </c>
      <c r="T38" s="43" t="str">
        <f t="shared" si="4"/>
        <v>Ja</v>
      </c>
      <c r="U38" s="43" t="str">
        <f t="shared" si="4"/>
        <v>Ja</v>
      </c>
      <c r="V38" s="43" t="str">
        <f t="shared" si="4"/>
        <v>Ja</v>
      </c>
      <c r="W38" s="43" t="str">
        <f t="shared" si="4"/>
        <v>Nee</v>
      </c>
      <c r="X38" s="43" t="str">
        <f t="shared" si="4"/>
        <v>Ja</v>
      </c>
      <c r="Y38" s="43" t="str">
        <f t="shared" si="4"/>
        <v>Nee</v>
      </c>
      <c r="Z38" s="43" t="str">
        <f t="shared" si="4"/>
        <v>Nee</v>
      </c>
      <c r="AA38" s="43" t="str">
        <f t="shared" si="5"/>
        <v>Optie</v>
      </c>
      <c r="AB38" s="43" t="str">
        <f t="shared" si="5"/>
        <v>Ja</v>
      </c>
      <c r="AC38" s="43" t="str">
        <f t="shared" si="5"/>
        <v>Ja</v>
      </c>
      <c r="AD38" s="43" t="str">
        <f t="shared" si="5"/>
        <v>Nee</v>
      </c>
      <c r="AE38" s="43" t="str">
        <f t="shared" si="5"/>
        <v>Ja</v>
      </c>
      <c r="AF38" s="43" t="str">
        <f t="shared" si="5"/>
        <v>Ja</v>
      </c>
      <c r="AG38" s="43" t="str">
        <f t="shared" si="5"/>
        <v>Optie</v>
      </c>
      <c r="AH38" s="43" t="str">
        <f t="shared" si="5"/>
        <v>Ja</v>
      </c>
      <c r="AI38" s="43" t="str">
        <f t="shared" si="5"/>
        <v>Ja</v>
      </c>
      <c r="AJ38" s="43" t="str">
        <f t="shared" si="5"/>
        <v>Nvt</v>
      </c>
      <c r="AK38" s="43" t="str">
        <f t="shared" si="5"/>
        <v>Nvt</v>
      </c>
      <c r="AL38" s="129" t="s">
        <v>878</v>
      </c>
      <c r="AM38" s="43" t="str">
        <f t="shared" si="6"/>
        <v>Ja</v>
      </c>
      <c r="AN38" s="43" t="str">
        <f t="shared" si="6"/>
        <v>Ja</v>
      </c>
      <c r="AO38" s="43" t="str">
        <f t="shared" si="6"/>
        <v>Optie</v>
      </c>
      <c r="AP38" s="43" t="str">
        <f t="shared" si="6"/>
        <v>Ja</v>
      </c>
      <c r="AQ38" s="43" t="str">
        <f t="shared" si="6"/>
        <v>Ja</v>
      </c>
      <c r="AR38" s="43" t="str">
        <f t="shared" si="6"/>
        <v>Ja</v>
      </c>
      <c r="AS38" s="43" t="str">
        <f t="shared" si="6"/>
        <v>Nee</v>
      </c>
      <c r="AT38" s="43" t="str">
        <f t="shared" si="6"/>
        <v>Ja</v>
      </c>
      <c r="AU38" s="43" t="str">
        <f t="shared" si="6"/>
        <v>Nee</v>
      </c>
      <c r="AV38" s="43" t="str">
        <f t="shared" si="6"/>
        <v>Nee</v>
      </c>
      <c r="AW38" s="43" t="str">
        <f t="shared" si="7"/>
        <v>Ja</v>
      </c>
      <c r="AX38" s="43" t="str">
        <f t="shared" si="7"/>
        <v>Ja</v>
      </c>
      <c r="AY38" s="43" t="str">
        <f t="shared" si="7"/>
        <v>Ja</v>
      </c>
      <c r="AZ38" s="43" t="str">
        <f t="shared" si="7"/>
        <v>Ja</v>
      </c>
      <c r="BA38" s="43" t="str">
        <f t="shared" si="7"/>
        <v>Ja</v>
      </c>
      <c r="BB38" s="43" t="str">
        <f t="shared" si="7"/>
        <v>Ja</v>
      </c>
      <c r="BC38" s="43" t="str">
        <f t="shared" si="7"/>
        <v>Ja</v>
      </c>
      <c r="BD38" s="43" t="str">
        <f t="shared" si="7"/>
        <v>Optie</v>
      </c>
      <c r="BE38" s="43" t="str">
        <f t="shared" si="7"/>
        <v>Ja</v>
      </c>
      <c r="BF38" s="43" t="str">
        <f t="shared" si="7"/>
        <v>Ja</v>
      </c>
      <c r="BG38" s="43" t="str">
        <f t="shared" si="8"/>
        <v>Nee</v>
      </c>
      <c r="BH38" s="43" t="str">
        <f t="shared" si="8"/>
        <v>Ja</v>
      </c>
      <c r="BI38" s="43" t="str">
        <f t="shared" si="8"/>
        <v>Nee</v>
      </c>
      <c r="BJ38" s="43" t="str">
        <f t="shared" si="8"/>
        <v>Nvt</v>
      </c>
      <c r="BK38" s="43" t="str">
        <f t="shared" si="8"/>
        <v>Nvt</v>
      </c>
      <c r="BL38" s="43" t="str">
        <f t="shared" si="8"/>
        <v>Nvt</v>
      </c>
      <c r="BM38" s="43" t="str">
        <f t="shared" si="8"/>
        <v>Nvt</v>
      </c>
      <c r="BN38" s="43" t="str">
        <f t="shared" si="8"/>
        <v>Nvt</v>
      </c>
      <c r="BO38" s="43" t="str">
        <f t="shared" si="8"/>
        <v>Nvt</v>
      </c>
      <c r="BP38" s="43" t="str">
        <f t="shared" si="8"/>
        <v>Nvt</v>
      </c>
      <c r="BQ38" s="43" t="str">
        <f t="shared" si="9"/>
        <v>Nvt</v>
      </c>
      <c r="BR38" s="43" t="str">
        <f t="shared" si="9"/>
        <v>Nvt</v>
      </c>
      <c r="BS38" s="43" t="str">
        <f t="shared" si="9"/>
        <v>Nvt</v>
      </c>
      <c r="BT38" s="43" t="str">
        <f t="shared" si="9"/>
        <v>Nvt</v>
      </c>
      <c r="BU38" s="43" t="str">
        <f t="shared" si="9"/>
        <v>Nvt</v>
      </c>
      <c r="BV38" s="43" t="str">
        <f t="shared" si="9"/>
        <v>Nvt</v>
      </c>
      <c r="BW38" s="43" t="str">
        <f t="shared" si="9"/>
        <v>Nvt</v>
      </c>
      <c r="BX38" s="43" t="str">
        <f t="shared" si="9"/>
        <v>Nvt</v>
      </c>
      <c r="BY38" s="43" t="str">
        <f t="shared" si="9"/>
        <v>Ja</v>
      </c>
      <c r="BZ38" s="43" t="str">
        <f t="shared" si="9"/>
        <v>Ja</v>
      </c>
      <c r="CA38" s="43" t="str">
        <f t="shared" si="10"/>
        <v>Ja</v>
      </c>
      <c r="CB38" s="43" t="str">
        <f t="shared" si="10"/>
        <v>Optie</v>
      </c>
      <c r="CC38" s="43" t="str">
        <f t="shared" si="10"/>
        <v>Ja</v>
      </c>
      <c r="CD38" s="43" t="str">
        <f t="shared" si="10"/>
        <v>Ja</v>
      </c>
      <c r="CE38" s="43" t="str">
        <f t="shared" si="10"/>
        <v>Ja</v>
      </c>
      <c r="CF38" s="43" t="str">
        <f t="shared" si="10"/>
        <v>Ja</v>
      </c>
      <c r="CG38" s="43" t="str">
        <f t="shared" si="10"/>
        <v>Ja</v>
      </c>
      <c r="CH38" s="43" t="str">
        <f t="shared" si="10"/>
        <v>Optie</v>
      </c>
      <c r="CI38" s="43" t="str">
        <f t="shared" si="10"/>
        <v>Ja</v>
      </c>
      <c r="CJ38" s="43" t="str">
        <f t="shared" si="10"/>
        <v>Ja</v>
      </c>
      <c r="CK38" s="43" t="str">
        <f t="shared" si="11"/>
        <v>Ja</v>
      </c>
      <c r="CL38" s="43" t="str">
        <f t="shared" si="11"/>
        <v>Optie</v>
      </c>
      <c r="CM38" s="43" t="str">
        <f t="shared" si="11"/>
        <v>Nee</v>
      </c>
      <c r="CN38" s="43" t="str">
        <f t="shared" si="11"/>
        <v>Nvt</v>
      </c>
      <c r="CO38" s="43" t="str">
        <f t="shared" si="11"/>
        <v>Nvt</v>
      </c>
      <c r="CP38" s="43" t="str">
        <f t="shared" si="11"/>
        <v>Nvt</v>
      </c>
      <c r="CQ38" s="43" t="str">
        <f t="shared" si="11"/>
        <v>Nvt</v>
      </c>
      <c r="CR38" s="43" t="str">
        <f t="shared" si="11"/>
        <v>Ja</v>
      </c>
      <c r="CS38" s="43" t="str">
        <f t="shared" si="11"/>
        <v>Ja</v>
      </c>
      <c r="CT38" s="43" t="str">
        <f t="shared" si="11"/>
        <v>Ja</v>
      </c>
      <c r="CU38" s="43" t="str">
        <f t="shared" si="12"/>
        <v>Optie</v>
      </c>
      <c r="CV38" s="43" t="str">
        <f t="shared" si="12"/>
        <v>Ja</v>
      </c>
      <c r="CW38" s="43" t="str">
        <f t="shared" si="12"/>
        <v>Ja</v>
      </c>
      <c r="CX38" s="43" t="str">
        <f t="shared" si="12"/>
        <v>Ja</v>
      </c>
      <c r="CY38" s="43" t="str">
        <f t="shared" si="12"/>
        <v>Optie</v>
      </c>
      <c r="CZ38" s="43" t="str">
        <f t="shared" si="12"/>
        <v>Ja</v>
      </c>
      <c r="DA38" s="43" t="str">
        <f t="shared" si="12"/>
        <v>Ja</v>
      </c>
      <c r="DB38" s="43" t="str">
        <f t="shared" si="12"/>
        <v>Optie</v>
      </c>
      <c r="DC38" s="43" t="str">
        <f t="shared" si="12"/>
        <v>Ja</v>
      </c>
      <c r="DD38" s="43" t="str">
        <f t="shared" si="12"/>
        <v>Ja</v>
      </c>
      <c r="DE38" s="43" t="str">
        <f t="shared" si="13"/>
        <v>Ja</v>
      </c>
      <c r="DF38" s="43" t="str">
        <f t="shared" si="13"/>
        <v>Ja</v>
      </c>
      <c r="DG38" s="43" t="str">
        <f t="shared" si="13"/>
        <v>Ja</v>
      </c>
      <c r="DH38" s="43" t="str">
        <f t="shared" si="13"/>
        <v>Optie</v>
      </c>
      <c r="DI38" s="43" t="str">
        <f t="shared" si="13"/>
        <v>Optie</v>
      </c>
      <c r="DJ38" s="43" t="str">
        <f t="shared" si="13"/>
        <v>Optie</v>
      </c>
      <c r="DK38" s="43" t="str">
        <f t="shared" si="13"/>
        <v>Optie</v>
      </c>
      <c r="DL38" s="43" t="str">
        <f t="shared" si="13"/>
        <v>Nee</v>
      </c>
      <c r="DM38" s="43" t="str">
        <f t="shared" si="13"/>
        <v>Optie</v>
      </c>
      <c r="DN38" s="43" t="str">
        <f t="shared" si="13"/>
        <v>Ja</v>
      </c>
      <c r="DO38" s="43" t="str">
        <f t="shared" si="14"/>
        <v>Ja</v>
      </c>
      <c r="DP38" s="43" t="str">
        <f t="shared" si="14"/>
        <v>Ja</v>
      </c>
      <c r="DQ38" s="43" t="str">
        <f t="shared" si="14"/>
        <v>Ja</v>
      </c>
      <c r="DR38" s="43" t="str">
        <f t="shared" si="14"/>
        <v>Optie</v>
      </c>
      <c r="DS38" s="43" t="str">
        <f t="shared" si="14"/>
        <v>Ja</v>
      </c>
      <c r="DT38" s="43" t="str">
        <f t="shared" si="14"/>
        <v>Ja</v>
      </c>
      <c r="DU38" s="43" t="str">
        <f t="shared" si="14"/>
        <v>Ja</v>
      </c>
      <c r="DV38" s="43" t="str">
        <f t="shared" si="14"/>
        <v>Ja</v>
      </c>
      <c r="DW38" s="43" t="str">
        <f t="shared" si="14"/>
        <v>Ja</v>
      </c>
      <c r="DX38" s="43" t="str">
        <f t="shared" si="14"/>
        <v>Ja</v>
      </c>
      <c r="DY38" s="43" t="str">
        <f t="shared" si="14"/>
        <v>Ja</v>
      </c>
      <c r="DZ38" s="43" t="str">
        <f t="shared" si="14"/>
        <v>Ja</v>
      </c>
      <c r="EA38" s="43" t="str">
        <f t="shared" si="14"/>
        <v>Nee</v>
      </c>
    </row>
    <row r="39" spans="1:131" x14ac:dyDescent="0.3">
      <c r="A39" s="45"/>
      <c r="B39" s="47" t="s">
        <v>567</v>
      </c>
      <c r="C39" s="47" t="s">
        <v>502</v>
      </c>
      <c r="D39" s="45" t="s">
        <v>330</v>
      </c>
      <c r="E39" s="45" t="s">
        <v>329</v>
      </c>
      <c r="F39" s="45" t="s">
        <v>433</v>
      </c>
      <c r="G39" s="43" t="s">
        <v>495</v>
      </c>
      <c r="H39" s="43" t="s">
        <v>497</v>
      </c>
      <c r="I39" s="119" t="s">
        <v>337</v>
      </c>
      <c r="J39" s="119" t="s">
        <v>829</v>
      </c>
      <c r="K39" s="119" t="s">
        <v>841</v>
      </c>
      <c r="L39" s="50">
        <v>6</v>
      </c>
      <c r="M39" s="119"/>
      <c r="N39" s="119"/>
      <c r="O39" s="119"/>
      <c r="P39" s="129" t="s">
        <v>507</v>
      </c>
      <c r="Q39" s="43" t="str">
        <f t="shared" si="4"/>
        <v>Ja</v>
      </c>
      <c r="R39" s="43" t="str">
        <f t="shared" si="4"/>
        <v>Ja</v>
      </c>
      <c r="S39" s="43" t="str">
        <f t="shared" si="4"/>
        <v>Optie</v>
      </c>
      <c r="T39" s="43" t="str">
        <f t="shared" si="4"/>
        <v>Ja</v>
      </c>
      <c r="U39" s="43" t="str">
        <f t="shared" si="4"/>
        <v>Ja</v>
      </c>
      <c r="V39" s="43" t="str">
        <f t="shared" si="4"/>
        <v>Ja</v>
      </c>
      <c r="W39" s="43" t="str">
        <f t="shared" si="4"/>
        <v>Nee</v>
      </c>
      <c r="X39" s="43" t="str">
        <f t="shared" si="4"/>
        <v>Ja</v>
      </c>
      <c r="Y39" s="43" t="str">
        <f t="shared" si="4"/>
        <v>Nee</v>
      </c>
      <c r="Z39" s="43" t="str">
        <f t="shared" si="4"/>
        <v>Nee</v>
      </c>
      <c r="AA39" s="43" t="str">
        <f t="shared" si="5"/>
        <v>Optie</v>
      </c>
      <c r="AB39" s="43" t="str">
        <f t="shared" si="5"/>
        <v>Ja</v>
      </c>
      <c r="AC39" s="43" t="str">
        <f t="shared" si="5"/>
        <v>Ja</v>
      </c>
      <c r="AD39" s="43" t="str">
        <f t="shared" si="5"/>
        <v>Nee</v>
      </c>
      <c r="AE39" s="43" t="str">
        <f t="shared" si="5"/>
        <v>Ja</v>
      </c>
      <c r="AF39" s="43" t="str">
        <f t="shared" si="5"/>
        <v>Ja</v>
      </c>
      <c r="AG39" s="43" t="str">
        <f t="shared" si="5"/>
        <v>Optie</v>
      </c>
      <c r="AH39" s="43" t="str">
        <f t="shared" si="5"/>
        <v>Ja</v>
      </c>
      <c r="AI39" s="43" t="str">
        <f t="shared" si="5"/>
        <v>Ja</v>
      </c>
      <c r="AJ39" s="43" t="str">
        <f t="shared" si="5"/>
        <v>Nvt</v>
      </c>
      <c r="AK39" s="43" t="str">
        <f t="shared" si="5"/>
        <v>Nvt</v>
      </c>
      <c r="AL39" s="129" t="s">
        <v>878</v>
      </c>
      <c r="AM39" s="43" t="str">
        <f t="shared" si="6"/>
        <v>Ja</v>
      </c>
      <c r="AN39" s="43" t="str">
        <f t="shared" si="6"/>
        <v>Ja</v>
      </c>
      <c r="AO39" s="43" t="str">
        <f t="shared" si="6"/>
        <v>Optie</v>
      </c>
      <c r="AP39" s="43" t="str">
        <f t="shared" si="6"/>
        <v>Ja</v>
      </c>
      <c r="AQ39" s="43" t="str">
        <f t="shared" si="6"/>
        <v>Ja</v>
      </c>
      <c r="AR39" s="43" t="str">
        <f t="shared" si="6"/>
        <v>Ja</v>
      </c>
      <c r="AS39" s="43" t="str">
        <f t="shared" si="6"/>
        <v>Nee</v>
      </c>
      <c r="AT39" s="43" t="str">
        <f t="shared" si="6"/>
        <v>Ja</v>
      </c>
      <c r="AU39" s="43" t="str">
        <f t="shared" si="6"/>
        <v>Nee</v>
      </c>
      <c r="AV39" s="43" t="str">
        <f t="shared" si="6"/>
        <v>Nee</v>
      </c>
      <c r="AW39" s="43" t="str">
        <f t="shared" si="7"/>
        <v>Ja</v>
      </c>
      <c r="AX39" s="43" t="str">
        <f t="shared" si="7"/>
        <v>Ja</v>
      </c>
      <c r="AY39" s="43" t="str">
        <f t="shared" si="7"/>
        <v>Ja</v>
      </c>
      <c r="AZ39" s="43" t="str">
        <f t="shared" si="7"/>
        <v>Ja</v>
      </c>
      <c r="BA39" s="43" t="str">
        <f t="shared" si="7"/>
        <v>Ja</v>
      </c>
      <c r="BB39" s="43" t="str">
        <f t="shared" si="7"/>
        <v>Ja</v>
      </c>
      <c r="BC39" s="43" t="str">
        <f t="shared" si="7"/>
        <v>Ja</v>
      </c>
      <c r="BD39" s="43" t="str">
        <f t="shared" si="7"/>
        <v>Optie</v>
      </c>
      <c r="BE39" s="43" t="str">
        <f t="shared" si="7"/>
        <v>Ja</v>
      </c>
      <c r="BF39" s="43" t="str">
        <f t="shared" si="7"/>
        <v>Ja</v>
      </c>
      <c r="BG39" s="43" t="str">
        <f t="shared" si="8"/>
        <v>Nee</v>
      </c>
      <c r="BH39" s="43" t="str">
        <f t="shared" si="8"/>
        <v>Ja</v>
      </c>
      <c r="BI39" s="43" t="str">
        <f t="shared" si="8"/>
        <v>Nee</v>
      </c>
      <c r="BJ39" s="43" t="str">
        <f t="shared" si="8"/>
        <v>Nvt</v>
      </c>
      <c r="BK39" s="43" t="str">
        <f t="shared" si="8"/>
        <v>Nvt</v>
      </c>
      <c r="BL39" s="43" t="str">
        <f t="shared" si="8"/>
        <v>Nvt</v>
      </c>
      <c r="BM39" s="43" t="str">
        <f t="shared" si="8"/>
        <v>Nvt</v>
      </c>
      <c r="BN39" s="43" t="str">
        <f t="shared" si="8"/>
        <v>Nvt</v>
      </c>
      <c r="BO39" s="43" t="str">
        <f t="shared" si="8"/>
        <v>Nvt</v>
      </c>
      <c r="BP39" s="43" t="str">
        <f t="shared" si="8"/>
        <v>Nvt</v>
      </c>
      <c r="BQ39" s="43" t="str">
        <f t="shared" si="9"/>
        <v>Nvt</v>
      </c>
      <c r="BR39" s="43" t="str">
        <f t="shared" si="9"/>
        <v>Nvt</v>
      </c>
      <c r="BS39" s="43" t="str">
        <f t="shared" si="9"/>
        <v>Nvt</v>
      </c>
      <c r="BT39" s="43" t="str">
        <f t="shared" si="9"/>
        <v>Nvt</v>
      </c>
      <c r="BU39" s="43" t="str">
        <f t="shared" si="9"/>
        <v>Nvt</v>
      </c>
      <c r="BV39" s="43" t="str">
        <f t="shared" si="9"/>
        <v>Nvt</v>
      </c>
      <c r="BW39" s="43" t="str">
        <f t="shared" si="9"/>
        <v>Nvt</v>
      </c>
      <c r="BX39" s="43" t="str">
        <f t="shared" si="9"/>
        <v>Nvt</v>
      </c>
      <c r="BY39" s="43" t="str">
        <f t="shared" si="9"/>
        <v>Ja</v>
      </c>
      <c r="BZ39" s="43" t="str">
        <f t="shared" si="9"/>
        <v>Ja</v>
      </c>
      <c r="CA39" s="43" t="str">
        <f t="shared" si="10"/>
        <v>Ja</v>
      </c>
      <c r="CB39" s="43" t="str">
        <f t="shared" si="10"/>
        <v>Optie</v>
      </c>
      <c r="CC39" s="43" t="str">
        <f t="shared" si="10"/>
        <v>Ja</v>
      </c>
      <c r="CD39" s="43" t="str">
        <f t="shared" si="10"/>
        <v>Ja</v>
      </c>
      <c r="CE39" s="43" t="str">
        <f t="shared" si="10"/>
        <v>Ja</v>
      </c>
      <c r="CF39" s="43" t="str">
        <f t="shared" si="10"/>
        <v>Ja</v>
      </c>
      <c r="CG39" s="43" t="str">
        <f t="shared" si="10"/>
        <v>Ja</v>
      </c>
      <c r="CH39" s="43" t="str">
        <f t="shared" si="10"/>
        <v>Optie</v>
      </c>
      <c r="CI39" s="43" t="str">
        <f t="shared" si="10"/>
        <v>Ja</v>
      </c>
      <c r="CJ39" s="43" t="str">
        <f t="shared" si="10"/>
        <v>Ja</v>
      </c>
      <c r="CK39" s="43" t="str">
        <f t="shared" si="11"/>
        <v>Ja</v>
      </c>
      <c r="CL39" s="43" t="str">
        <f t="shared" si="11"/>
        <v>Optie</v>
      </c>
      <c r="CM39" s="43" t="str">
        <f t="shared" si="11"/>
        <v>Nee</v>
      </c>
      <c r="CN39" s="43" t="str">
        <f t="shared" si="11"/>
        <v>Nvt</v>
      </c>
      <c r="CO39" s="43" t="str">
        <f t="shared" si="11"/>
        <v>Nvt</v>
      </c>
      <c r="CP39" s="43" t="str">
        <f t="shared" si="11"/>
        <v>Nvt</v>
      </c>
      <c r="CQ39" s="43" t="str">
        <f t="shared" si="11"/>
        <v>Nvt</v>
      </c>
      <c r="CR39" s="43" t="str">
        <f t="shared" si="11"/>
        <v>Ja</v>
      </c>
      <c r="CS39" s="43" t="str">
        <f t="shared" si="11"/>
        <v>Ja</v>
      </c>
      <c r="CT39" s="43" t="str">
        <f t="shared" si="11"/>
        <v>Ja</v>
      </c>
      <c r="CU39" s="43" t="str">
        <f t="shared" si="12"/>
        <v>Optie</v>
      </c>
      <c r="CV39" s="43" t="str">
        <f t="shared" si="12"/>
        <v>Ja</v>
      </c>
      <c r="CW39" s="43" t="str">
        <f t="shared" si="12"/>
        <v>Ja</v>
      </c>
      <c r="CX39" s="43" t="str">
        <f t="shared" si="12"/>
        <v>Ja</v>
      </c>
      <c r="CY39" s="43" t="str">
        <f t="shared" si="12"/>
        <v>Optie</v>
      </c>
      <c r="CZ39" s="43" t="str">
        <f t="shared" si="12"/>
        <v>Ja</v>
      </c>
      <c r="DA39" s="43" t="str">
        <f t="shared" si="12"/>
        <v>Ja</v>
      </c>
      <c r="DB39" s="43" t="str">
        <f t="shared" si="12"/>
        <v>Optie</v>
      </c>
      <c r="DC39" s="43" t="str">
        <f t="shared" si="12"/>
        <v>Ja</v>
      </c>
      <c r="DD39" s="43" t="str">
        <f t="shared" si="12"/>
        <v>Ja</v>
      </c>
      <c r="DE39" s="43" t="str">
        <f t="shared" si="13"/>
        <v>Ja</v>
      </c>
      <c r="DF39" s="43" t="str">
        <f t="shared" si="13"/>
        <v>Ja</v>
      </c>
      <c r="DG39" s="43" t="str">
        <f t="shared" si="13"/>
        <v>Ja</v>
      </c>
      <c r="DH39" s="43" t="str">
        <f t="shared" si="13"/>
        <v>Optie</v>
      </c>
      <c r="DI39" s="43" t="str">
        <f t="shared" si="13"/>
        <v>Optie</v>
      </c>
      <c r="DJ39" s="43" t="str">
        <f t="shared" si="13"/>
        <v>Optie</v>
      </c>
      <c r="DK39" s="43" t="str">
        <f t="shared" si="13"/>
        <v>Optie</v>
      </c>
      <c r="DL39" s="43" t="str">
        <f t="shared" si="13"/>
        <v>Nee</v>
      </c>
      <c r="DM39" s="43" t="str">
        <f t="shared" si="13"/>
        <v>Optie</v>
      </c>
      <c r="DN39" s="43" t="str">
        <f t="shared" si="13"/>
        <v>Ja</v>
      </c>
      <c r="DO39" s="43" t="str">
        <f t="shared" si="14"/>
        <v>Ja</v>
      </c>
      <c r="DP39" s="43" t="str">
        <f t="shared" si="14"/>
        <v>Ja</v>
      </c>
      <c r="DQ39" s="43" t="str">
        <f t="shared" si="14"/>
        <v>Ja</v>
      </c>
      <c r="DR39" s="43" t="str">
        <f t="shared" si="14"/>
        <v>Optie</v>
      </c>
      <c r="DS39" s="43" t="str">
        <f t="shared" si="14"/>
        <v>Ja</v>
      </c>
      <c r="DT39" s="43" t="str">
        <f t="shared" si="14"/>
        <v>Ja</v>
      </c>
      <c r="DU39" s="43" t="str">
        <f t="shared" si="14"/>
        <v>Ja</v>
      </c>
      <c r="DV39" s="43" t="str">
        <f t="shared" si="14"/>
        <v>Ja</v>
      </c>
      <c r="DW39" s="43" t="str">
        <f t="shared" si="14"/>
        <v>Ja</v>
      </c>
      <c r="DX39" s="43" t="str">
        <f t="shared" si="14"/>
        <v>Ja</v>
      </c>
      <c r="DY39" s="43" t="str">
        <f t="shared" si="14"/>
        <v>Ja</v>
      </c>
      <c r="DZ39" s="43" t="str">
        <f t="shared" si="14"/>
        <v>Ja</v>
      </c>
      <c r="EA39" s="43" t="str">
        <f t="shared" si="14"/>
        <v>Nee</v>
      </c>
    </row>
    <row r="40" spans="1:131" x14ac:dyDescent="0.3">
      <c r="A40" s="45"/>
      <c r="B40" s="47" t="s">
        <v>567</v>
      </c>
      <c r="C40" s="47" t="s">
        <v>502</v>
      </c>
      <c r="D40" s="45" t="s">
        <v>330</v>
      </c>
      <c r="E40" s="45" t="s">
        <v>330</v>
      </c>
      <c r="F40" s="45" t="s">
        <v>433</v>
      </c>
      <c r="G40" s="43" t="s">
        <v>495</v>
      </c>
      <c r="H40" s="43" t="s">
        <v>497</v>
      </c>
      <c r="I40" s="119" t="s">
        <v>337</v>
      </c>
      <c r="J40" s="119" t="s">
        <v>831</v>
      </c>
      <c r="K40" s="119" t="s">
        <v>842</v>
      </c>
      <c r="L40" s="50">
        <v>14</v>
      </c>
      <c r="M40" s="119"/>
      <c r="N40" s="119"/>
      <c r="O40" s="119"/>
      <c r="P40" s="129" t="s">
        <v>507</v>
      </c>
      <c r="Q40" s="43" t="str">
        <f t="shared" si="4"/>
        <v>Ja</v>
      </c>
      <c r="R40" s="43" t="str">
        <f t="shared" si="4"/>
        <v>Ja</v>
      </c>
      <c r="S40" s="43" t="str">
        <f t="shared" si="4"/>
        <v>Optie</v>
      </c>
      <c r="T40" s="43" t="str">
        <f t="shared" si="4"/>
        <v>Ja</v>
      </c>
      <c r="U40" s="43" t="str">
        <f t="shared" si="4"/>
        <v>Ja</v>
      </c>
      <c r="V40" s="43" t="str">
        <f t="shared" si="4"/>
        <v>Ja</v>
      </c>
      <c r="W40" s="43" t="str">
        <f t="shared" si="4"/>
        <v>Nee</v>
      </c>
      <c r="X40" s="43" t="str">
        <f t="shared" si="4"/>
        <v>Ja</v>
      </c>
      <c r="Y40" s="43" t="str">
        <f t="shared" si="4"/>
        <v>Nee</v>
      </c>
      <c r="Z40" s="43" t="str">
        <f t="shared" si="4"/>
        <v>Nee</v>
      </c>
      <c r="AA40" s="43" t="str">
        <f t="shared" si="5"/>
        <v>Optie</v>
      </c>
      <c r="AB40" s="43" t="str">
        <f t="shared" si="5"/>
        <v>Ja</v>
      </c>
      <c r="AC40" s="43" t="str">
        <f t="shared" si="5"/>
        <v>Ja</v>
      </c>
      <c r="AD40" s="43" t="str">
        <f t="shared" si="5"/>
        <v>Nee</v>
      </c>
      <c r="AE40" s="43" t="str">
        <f t="shared" si="5"/>
        <v>Ja</v>
      </c>
      <c r="AF40" s="43" t="str">
        <f t="shared" si="5"/>
        <v>Ja</v>
      </c>
      <c r="AG40" s="43" t="str">
        <f t="shared" si="5"/>
        <v>Optie</v>
      </c>
      <c r="AH40" s="43" t="str">
        <f t="shared" si="5"/>
        <v>Ja</v>
      </c>
      <c r="AI40" s="43" t="str">
        <f t="shared" si="5"/>
        <v>Ja</v>
      </c>
      <c r="AJ40" s="43" t="str">
        <f t="shared" si="5"/>
        <v>Nvt</v>
      </c>
      <c r="AK40" s="43" t="str">
        <f t="shared" si="5"/>
        <v>Nvt</v>
      </c>
      <c r="AL40" s="129" t="s">
        <v>878</v>
      </c>
      <c r="AM40" s="43" t="str">
        <f t="shared" si="6"/>
        <v>Ja</v>
      </c>
      <c r="AN40" s="43" t="str">
        <f t="shared" si="6"/>
        <v>Ja</v>
      </c>
      <c r="AO40" s="43" t="str">
        <f t="shared" si="6"/>
        <v>Optie</v>
      </c>
      <c r="AP40" s="43" t="str">
        <f t="shared" si="6"/>
        <v>Ja</v>
      </c>
      <c r="AQ40" s="43" t="str">
        <f t="shared" si="6"/>
        <v>Ja</v>
      </c>
      <c r="AR40" s="43" t="str">
        <f t="shared" si="6"/>
        <v>Ja</v>
      </c>
      <c r="AS40" s="43" t="str">
        <f t="shared" si="6"/>
        <v>Nee</v>
      </c>
      <c r="AT40" s="43" t="str">
        <f t="shared" si="6"/>
        <v>Ja</v>
      </c>
      <c r="AU40" s="43" t="str">
        <f t="shared" si="6"/>
        <v>Nee</v>
      </c>
      <c r="AV40" s="43" t="str">
        <f t="shared" si="6"/>
        <v>Nee</v>
      </c>
      <c r="AW40" s="43" t="str">
        <f t="shared" si="7"/>
        <v>Ja</v>
      </c>
      <c r="AX40" s="43" t="str">
        <f t="shared" si="7"/>
        <v>Ja</v>
      </c>
      <c r="AY40" s="43" t="str">
        <f t="shared" si="7"/>
        <v>Ja</v>
      </c>
      <c r="AZ40" s="43" t="str">
        <f t="shared" si="7"/>
        <v>Ja</v>
      </c>
      <c r="BA40" s="43" t="str">
        <f t="shared" si="7"/>
        <v>Ja</v>
      </c>
      <c r="BB40" s="43" t="str">
        <f t="shared" si="7"/>
        <v>Ja</v>
      </c>
      <c r="BC40" s="43" t="str">
        <f t="shared" si="7"/>
        <v>Ja</v>
      </c>
      <c r="BD40" s="43" t="str">
        <f t="shared" si="7"/>
        <v>Optie</v>
      </c>
      <c r="BE40" s="43" t="str">
        <f t="shared" si="7"/>
        <v>Ja</v>
      </c>
      <c r="BF40" s="43" t="str">
        <f t="shared" si="7"/>
        <v>Ja</v>
      </c>
      <c r="BG40" s="43" t="str">
        <f t="shared" si="8"/>
        <v>Nee</v>
      </c>
      <c r="BH40" s="43" t="str">
        <f t="shared" si="8"/>
        <v>Ja</v>
      </c>
      <c r="BI40" s="43" t="str">
        <f t="shared" si="8"/>
        <v>Nee</v>
      </c>
      <c r="BJ40" s="43" t="str">
        <f t="shared" si="8"/>
        <v>Nvt</v>
      </c>
      <c r="BK40" s="43" t="str">
        <f t="shared" si="8"/>
        <v>Nvt</v>
      </c>
      <c r="BL40" s="43" t="str">
        <f t="shared" si="8"/>
        <v>Nvt</v>
      </c>
      <c r="BM40" s="43" t="str">
        <f t="shared" si="8"/>
        <v>Nvt</v>
      </c>
      <c r="BN40" s="43" t="str">
        <f t="shared" si="8"/>
        <v>Nvt</v>
      </c>
      <c r="BO40" s="43" t="str">
        <f t="shared" si="8"/>
        <v>Nvt</v>
      </c>
      <c r="BP40" s="43" t="str">
        <f t="shared" si="8"/>
        <v>Nvt</v>
      </c>
      <c r="BQ40" s="43" t="str">
        <f t="shared" si="9"/>
        <v>Nvt</v>
      </c>
      <c r="BR40" s="43" t="str">
        <f t="shared" si="9"/>
        <v>Nvt</v>
      </c>
      <c r="BS40" s="43" t="str">
        <f t="shared" si="9"/>
        <v>Nvt</v>
      </c>
      <c r="BT40" s="43" t="str">
        <f t="shared" si="9"/>
        <v>Nvt</v>
      </c>
      <c r="BU40" s="43" t="str">
        <f t="shared" si="9"/>
        <v>Nvt</v>
      </c>
      <c r="BV40" s="43" t="str">
        <f t="shared" si="9"/>
        <v>Nvt</v>
      </c>
      <c r="BW40" s="43" t="str">
        <f t="shared" si="9"/>
        <v>Nvt</v>
      </c>
      <c r="BX40" s="43" t="str">
        <f t="shared" si="9"/>
        <v>Nvt</v>
      </c>
      <c r="BY40" s="43" t="str">
        <f t="shared" si="9"/>
        <v>Ja</v>
      </c>
      <c r="BZ40" s="43" t="str">
        <f t="shared" si="9"/>
        <v>Ja</v>
      </c>
      <c r="CA40" s="43" t="str">
        <f t="shared" si="10"/>
        <v>Ja</v>
      </c>
      <c r="CB40" s="43" t="str">
        <f t="shared" si="10"/>
        <v>Optie</v>
      </c>
      <c r="CC40" s="43" t="str">
        <f t="shared" si="10"/>
        <v>Ja</v>
      </c>
      <c r="CD40" s="43" t="str">
        <f t="shared" si="10"/>
        <v>Ja</v>
      </c>
      <c r="CE40" s="43" t="str">
        <f t="shared" si="10"/>
        <v>Ja</v>
      </c>
      <c r="CF40" s="43" t="str">
        <f t="shared" si="10"/>
        <v>Ja</v>
      </c>
      <c r="CG40" s="43" t="str">
        <f t="shared" si="10"/>
        <v>Ja</v>
      </c>
      <c r="CH40" s="43" t="str">
        <f t="shared" si="10"/>
        <v>Optie</v>
      </c>
      <c r="CI40" s="43" t="str">
        <f t="shared" si="10"/>
        <v>Ja</v>
      </c>
      <c r="CJ40" s="43" t="str">
        <f t="shared" si="10"/>
        <v>Ja</v>
      </c>
      <c r="CK40" s="43" t="str">
        <f t="shared" si="11"/>
        <v>Ja</v>
      </c>
      <c r="CL40" s="43" t="str">
        <f t="shared" si="11"/>
        <v>Optie</v>
      </c>
      <c r="CM40" s="43" t="str">
        <f t="shared" si="11"/>
        <v>Nee</v>
      </c>
      <c r="CN40" s="43" t="str">
        <f t="shared" si="11"/>
        <v>Nvt</v>
      </c>
      <c r="CO40" s="43" t="str">
        <f t="shared" si="11"/>
        <v>Nvt</v>
      </c>
      <c r="CP40" s="43" t="str">
        <f t="shared" si="11"/>
        <v>Nvt</v>
      </c>
      <c r="CQ40" s="43" t="str">
        <f t="shared" si="11"/>
        <v>Nvt</v>
      </c>
      <c r="CR40" s="43" t="str">
        <f t="shared" si="11"/>
        <v>Ja</v>
      </c>
      <c r="CS40" s="43" t="str">
        <f t="shared" si="11"/>
        <v>Ja</v>
      </c>
      <c r="CT40" s="43" t="str">
        <f t="shared" si="11"/>
        <v>Ja</v>
      </c>
      <c r="CU40" s="43" t="str">
        <f t="shared" si="12"/>
        <v>Optie</v>
      </c>
      <c r="CV40" s="43" t="str">
        <f t="shared" si="12"/>
        <v>Ja</v>
      </c>
      <c r="CW40" s="43" t="str">
        <f t="shared" si="12"/>
        <v>Ja</v>
      </c>
      <c r="CX40" s="43" t="str">
        <f t="shared" si="12"/>
        <v>Ja</v>
      </c>
      <c r="CY40" s="43" t="str">
        <f t="shared" si="12"/>
        <v>Optie</v>
      </c>
      <c r="CZ40" s="43" t="str">
        <f t="shared" si="12"/>
        <v>Ja</v>
      </c>
      <c r="DA40" s="43" t="str">
        <f t="shared" si="12"/>
        <v>Ja</v>
      </c>
      <c r="DB40" s="43" t="str">
        <f t="shared" si="12"/>
        <v>Optie</v>
      </c>
      <c r="DC40" s="43" t="str">
        <f t="shared" si="12"/>
        <v>Ja</v>
      </c>
      <c r="DD40" s="43" t="str">
        <f t="shared" si="12"/>
        <v>Ja</v>
      </c>
      <c r="DE40" s="43" t="str">
        <f t="shared" si="13"/>
        <v>Ja</v>
      </c>
      <c r="DF40" s="43" t="str">
        <f t="shared" si="13"/>
        <v>Ja</v>
      </c>
      <c r="DG40" s="43" t="str">
        <f t="shared" si="13"/>
        <v>Ja</v>
      </c>
      <c r="DH40" s="43" t="str">
        <f t="shared" si="13"/>
        <v>Optie</v>
      </c>
      <c r="DI40" s="43" t="str">
        <f t="shared" si="13"/>
        <v>Optie</v>
      </c>
      <c r="DJ40" s="43" t="str">
        <f t="shared" si="13"/>
        <v>Optie</v>
      </c>
      <c r="DK40" s="43" t="str">
        <f t="shared" si="13"/>
        <v>Optie</v>
      </c>
      <c r="DL40" s="43" t="str">
        <f t="shared" si="13"/>
        <v>Nee</v>
      </c>
      <c r="DM40" s="43" t="str">
        <f t="shared" si="13"/>
        <v>Optie</v>
      </c>
      <c r="DN40" s="43" t="str">
        <f t="shared" si="13"/>
        <v>Ja</v>
      </c>
      <c r="DO40" s="43" t="str">
        <f t="shared" si="14"/>
        <v>Ja</v>
      </c>
      <c r="DP40" s="43" t="str">
        <f t="shared" si="14"/>
        <v>Ja</v>
      </c>
      <c r="DQ40" s="43" t="str">
        <f t="shared" si="14"/>
        <v>Ja</v>
      </c>
      <c r="DR40" s="43" t="str">
        <f t="shared" si="14"/>
        <v>Optie</v>
      </c>
      <c r="DS40" s="43" t="str">
        <f t="shared" si="14"/>
        <v>Ja</v>
      </c>
      <c r="DT40" s="43" t="str">
        <f t="shared" si="14"/>
        <v>Ja</v>
      </c>
      <c r="DU40" s="43" t="str">
        <f t="shared" si="14"/>
        <v>Ja</v>
      </c>
      <c r="DV40" s="43" t="str">
        <f t="shared" si="14"/>
        <v>Ja</v>
      </c>
      <c r="DW40" s="43" t="str">
        <f t="shared" si="14"/>
        <v>Ja</v>
      </c>
      <c r="DX40" s="43" t="str">
        <f t="shared" si="14"/>
        <v>Ja</v>
      </c>
      <c r="DY40" s="43" t="str">
        <f t="shared" si="14"/>
        <v>Ja</v>
      </c>
      <c r="DZ40" s="43" t="str">
        <f t="shared" si="14"/>
        <v>Ja</v>
      </c>
      <c r="EA40" s="43" t="str">
        <f t="shared" si="14"/>
        <v>Nee</v>
      </c>
    </row>
    <row r="41" spans="1:131" x14ac:dyDescent="0.3">
      <c r="A41" s="45"/>
      <c r="B41" s="47" t="s">
        <v>567</v>
      </c>
      <c r="C41" s="47" t="s">
        <v>502</v>
      </c>
      <c r="D41" s="45" t="s">
        <v>330</v>
      </c>
      <c r="E41" s="45" t="s">
        <v>337</v>
      </c>
      <c r="F41" s="45" t="s">
        <v>433</v>
      </c>
      <c r="G41" s="43" t="s">
        <v>495</v>
      </c>
      <c r="H41" s="43" t="s">
        <v>497</v>
      </c>
      <c r="I41" s="119" t="s">
        <v>337</v>
      </c>
      <c r="J41" s="119" t="s">
        <v>833</v>
      </c>
      <c r="K41" s="119" t="s">
        <v>843</v>
      </c>
      <c r="L41" s="50">
        <v>22</v>
      </c>
      <c r="M41" s="119"/>
      <c r="N41" s="119"/>
      <c r="O41" s="119"/>
      <c r="P41" s="129" t="s">
        <v>507</v>
      </c>
      <c r="Q41" s="43" t="str">
        <f t="shared" si="4"/>
        <v>Ja</v>
      </c>
      <c r="R41" s="43" t="str">
        <f t="shared" si="4"/>
        <v>Ja</v>
      </c>
      <c r="S41" s="43" t="str">
        <f t="shared" si="4"/>
        <v>Optie</v>
      </c>
      <c r="T41" s="43" t="str">
        <f t="shared" si="4"/>
        <v>Ja</v>
      </c>
      <c r="U41" s="43" t="str">
        <f t="shared" si="4"/>
        <v>Ja</v>
      </c>
      <c r="V41" s="43" t="str">
        <f t="shared" si="4"/>
        <v>Ja</v>
      </c>
      <c r="W41" s="43" t="str">
        <f t="shared" si="4"/>
        <v>Nee</v>
      </c>
      <c r="X41" s="43" t="str">
        <f t="shared" si="4"/>
        <v>Ja</v>
      </c>
      <c r="Y41" s="43" t="str">
        <f t="shared" si="4"/>
        <v>Nee</v>
      </c>
      <c r="Z41" s="43" t="str">
        <f t="shared" si="4"/>
        <v>Nee</v>
      </c>
      <c r="AA41" s="43" t="str">
        <f t="shared" si="5"/>
        <v>Optie</v>
      </c>
      <c r="AB41" s="43" t="str">
        <f t="shared" si="5"/>
        <v>Ja</v>
      </c>
      <c r="AC41" s="43" t="str">
        <f t="shared" si="5"/>
        <v>Ja</v>
      </c>
      <c r="AD41" s="43" t="str">
        <f t="shared" si="5"/>
        <v>Nee</v>
      </c>
      <c r="AE41" s="43" t="str">
        <f t="shared" si="5"/>
        <v>Ja</v>
      </c>
      <c r="AF41" s="43" t="str">
        <f t="shared" si="5"/>
        <v>Ja</v>
      </c>
      <c r="AG41" s="43" t="str">
        <f t="shared" si="5"/>
        <v>Optie</v>
      </c>
      <c r="AH41" s="43" t="str">
        <f t="shared" si="5"/>
        <v>Ja</v>
      </c>
      <c r="AI41" s="43" t="str">
        <f t="shared" si="5"/>
        <v>Ja</v>
      </c>
      <c r="AJ41" s="43" t="str">
        <f t="shared" si="5"/>
        <v>Nvt</v>
      </c>
      <c r="AK41" s="43" t="str">
        <f t="shared" si="5"/>
        <v>Nvt</v>
      </c>
      <c r="AL41" s="129" t="s">
        <v>878</v>
      </c>
      <c r="AM41" s="43" t="str">
        <f t="shared" si="6"/>
        <v>Ja</v>
      </c>
      <c r="AN41" s="43" t="str">
        <f t="shared" si="6"/>
        <v>Ja</v>
      </c>
      <c r="AO41" s="43" t="str">
        <f t="shared" si="6"/>
        <v>Optie</v>
      </c>
      <c r="AP41" s="43" t="str">
        <f t="shared" si="6"/>
        <v>Ja</v>
      </c>
      <c r="AQ41" s="43" t="str">
        <f t="shared" si="6"/>
        <v>Ja</v>
      </c>
      <c r="AR41" s="43" t="str">
        <f t="shared" si="6"/>
        <v>Ja</v>
      </c>
      <c r="AS41" s="43" t="str">
        <f t="shared" si="6"/>
        <v>Nee</v>
      </c>
      <c r="AT41" s="43" t="str">
        <f t="shared" si="6"/>
        <v>Ja</v>
      </c>
      <c r="AU41" s="43" t="str">
        <f t="shared" si="6"/>
        <v>Nee</v>
      </c>
      <c r="AV41" s="43" t="str">
        <f t="shared" si="6"/>
        <v>Nee</v>
      </c>
      <c r="AW41" s="43" t="str">
        <f t="shared" si="7"/>
        <v>Ja</v>
      </c>
      <c r="AX41" s="43" t="str">
        <f t="shared" si="7"/>
        <v>Ja</v>
      </c>
      <c r="AY41" s="43" t="str">
        <f t="shared" si="7"/>
        <v>Ja</v>
      </c>
      <c r="AZ41" s="43" t="str">
        <f t="shared" si="7"/>
        <v>Ja</v>
      </c>
      <c r="BA41" s="43" t="str">
        <f t="shared" si="7"/>
        <v>Ja</v>
      </c>
      <c r="BB41" s="43" t="str">
        <f t="shared" si="7"/>
        <v>Ja</v>
      </c>
      <c r="BC41" s="43" t="str">
        <f t="shared" si="7"/>
        <v>Ja</v>
      </c>
      <c r="BD41" s="43" t="str">
        <f t="shared" si="7"/>
        <v>Optie</v>
      </c>
      <c r="BE41" s="43" t="str">
        <f t="shared" si="7"/>
        <v>Ja</v>
      </c>
      <c r="BF41" s="43" t="str">
        <f t="shared" si="7"/>
        <v>Ja</v>
      </c>
      <c r="BG41" s="43" t="str">
        <f t="shared" si="8"/>
        <v>Nee</v>
      </c>
      <c r="BH41" s="43" t="str">
        <f t="shared" si="8"/>
        <v>Ja</v>
      </c>
      <c r="BI41" s="43" t="str">
        <f t="shared" si="8"/>
        <v>Nee</v>
      </c>
      <c r="BJ41" s="43" t="str">
        <f t="shared" si="8"/>
        <v>Nvt</v>
      </c>
      <c r="BK41" s="43" t="str">
        <f t="shared" si="8"/>
        <v>Nvt</v>
      </c>
      <c r="BL41" s="43" t="str">
        <f t="shared" si="8"/>
        <v>Nvt</v>
      </c>
      <c r="BM41" s="43" t="str">
        <f t="shared" si="8"/>
        <v>Nvt</v>
      </c>
      <c r="BN41" s="43" t="str">
        <f t="shared" si="8"/>
        <v>Nvt</v>
      </c>
      <c r="BO41" s="43" t="str">
        <f t="shared" si="8"/>
        <v>Nvt</v>
      </c>
      <c r="BP41" s="43" t="str">
        <f t="shared" si="8"/>
        <v>Nvt</v>
      </c>
      <c r="BQ41" s="43" t="str">
        <f t="shared" si="9"/>
        <v>Nvt</v>
      </c>
      <c r="BR41" s="43" t="str">
        <f t="shared" si="9"/>
        <v>Nvt</v>
      </c>
      <c r="BS41" s="43" t="str">
        <f t="shared" si="9"/>
        <v>Nvt</v>
      </c>
      <c r="BT41" s="43" t="str">
        <f t="shared" si="9"/>
        <v>Nvt</v>
      </c>
      <c r="BU41" s="43" t="str">
        <f t="shared" si="9"/>
        <v>Nvt</v>
      </c>
      <c r="BV41" s="43" t="str">
        <f t="shared" si="9"/>
        <v>Nvt</v>
      </c>
      <c r="BW41" s="43" t="str">
        <f t="shared" si="9"/>
        <v>Nvt</v>
      </c>
      <c r="BX41" s="43" t="str">
        <f t="shared" si="9"/>
        <v>Nvt</v>
      </c>
      <c r="BY41" s="43" t="str">
        <f t="shared" si="9"/>
        <v>Ja</v>
      </c>
      <c r="BZ41" s="43" t="str">
        <f t="shared" si="9"/>
        <v>Ja</v>
      </c>
      <c r="CA41" s="43" t="str">
        <f t="shared" si="10"/>
        <v>Ja</v>
      </c>
      <c r="CB41" s="43" t="str">
        <f t="shared" si="10"/>
        <v>Optie</v>
      </c>
      <c r="CC41" s="43" t="str">
        <f t="shared" si="10"/>
        <v>Ja</v>
      </c>
      <c r="CD41" s="43" t="str">
        <f t="shared" si="10"/>
        <v>Ja</v>
      </c>
      <c r="CE41" s="43" t="str">
        <f t="shared" si="10"/>
        <v>Ja</v>
      </c>
      <c r="CF41" s="43" t="str">
        <f t="shared" si="10"/>
        <v>Ja</v>
      </c>
      <c r="CG41" s="43" t="str">
        <f t="shared" si="10"/>
        <v>Ja</v>
      </c>
      <c r="CH41" s="43" t="str">
        <f t="shared" si="10"/>
        <v>Optie</v>
      </c>
      <c r="CI41" s="43" t="str">
        <f t="shared" si="10"/>
        <v>Ja</v>
      </c>
      <c r="CJ41" s="43" t="str">
        <f t="shared" si="10"/>
        <v>Ja</v>
      </c>
      <c r="CK41" s="43" t="str">
        <f t="shared" si="11"/>
        <v>Ja</v>
      </c>
      <c r="CL41" s="43" t="str">
        <f t="shared" si="11"/>
        <v>Optie</v>
      </c>
      <c r="CM41" s="43" t="str">
        <f t="shared" si="11"/>
        <v>Nee</v>
      </c>
      <c r="CN41" s="43" t="str">
        <f t="shared" si="11"/>
        <v>Nvt</v>
      </c>
      <c r="CO41" s="43" t="str">
        <f t="shared" si="11"/>
        <v>Nvt</v>
      </c>
      <c r="CP41" s="43" t="str">
        <f t="shared" si="11"/>
        <v>Nvt</v>
      </c>
      <c r="CQ41" s="43" t="str">
        <f t="shared" si="11"/>
        <v>Nvt</v>
      </c>
      <c r="CR41" s="43" t="str">
        <f t="shared" si="11"/>
        <v>Ja</v>
      </c>
      <c r="CS41" s="43" t="str">
        <f t="shared" si="11"/>
        <v>Ja</v>
      </c>
      <c r="CT41" s="43" t="str">
        <f t="shared" si="11"/>
        <v>Ja</v>
      </c>
      <c r="CU41" s="43" t="str">
        <f t="shared" si="12"/>
        <v>Optie</v>
      </c>
      <c r="CV41" s="43" t="str">
        <f t="shared" si="12"/>
        <v>Ja</v>
      </c>
      <c r="CW41" s="43" t="str">
        <f t="shared" si="12"/>
        <v>Ja</v>
      </c>
      <c r="CX41" s="43" t="str">
        <f t="shared" si="12"/>
        <v>Ja</v>
      </c>
      <c r="CY41" s="43" t="str">
        <f t="shared" si="12"/>
        <v>Optie</v>
      </c>
      <c r="CZ41" s="43" t="str">
        <f t="shared" si="12"/>
        <v>Ja</v>
      </c>
      <c r="DA41" s="43" t="str">
        <f t="shared" si="12"/>
        <v>Ja</v>
      </c>
      <c r="DB41" s="43" t="str">
        <f t="shared" si="12"/>
        <v>Optie</v>
      </c>
      <c r="DC41" s="43" t="str">
        <f t="shared" si="12"/>
        <v>Ja</v>
      </c>
      <c r="DD41" s="43" t="str">
        <f t="shared" si="12"/>
        <v>Ja</v>
      </c>
      <c r="DE41" s="43" t="str">
        <f t="shared" si="13"/>
        <v>Ja</v>
      </c>
      <c r="DF41" s="43" t="str">
        <f t="shared" si="13"/>
        <v>Ja</v>
      </c>
      <c r="DG41" s="43" t="str">
        <f t="shared" si="13"/>
        <v>Ja</v>
      </c>
      <c r="DH41" s="43" t="str">
        <f t="shared" si="13"/>
        <v>Optie</v>
      </c>
      <c r="DI41" s="43" t="str">
        <f t="shared" si="13"/>
        <v>Optie</v>
      </c>
      <c r="DJ41" s="43" t="str">
        <f t="shared" si="13"/>
        <v>Optie</v>
      </c>
      <c r="DK41" s="43" t="str">
        <f t="shared" si="13"/>
        <v>Optie</v>
      </c>
      <c r="DL41" s="43" t="str">
        <f t="shared" si="13"/>
        <v>Nee</v>
      </c>
      <c r="DM41" s="43" t="str">
        <f t="shared" si="13"/>
        <v>Optie</v>
      </c>
      <c r="DN41" s="43" t="str">
        <f t="shared" si="13"/>
        <v>Ja</v>
      </c>
      <c r="DO41" s="43" t="str">
        <f t="shared" si="14"/>
        <v>Ja</v>
      </c>
      <c r="DP41" s="43" t="str">
        <f t="shared" si="14"/>
        <v>Ja</v>
      </c>
      <c r="DQ41" s="43" t="str">
        <f t="shared" si="14"/>
        <v>Ja</v>
      </c>
      <c r="DR41" s="43" t="str">
        <f t="shared" si="14"/>
        <v>Optie</v>
      </c>
      <c r="DS41" s="43" t="str">
        <f t="shared" si="14"/>
        <v>Ja</v>
      </c>
      <c r="DT41" s="43" t="str">
        <f t="shared" si="14"/>
        <v>Ja</v>
      </c>
      <c r="DU41" s="43" t="str">
        <f t="shared" si="14"/>
        <v>Ja</v>
      </c>
      <c r="DV41" s="43" t="str">
        <f t="shared" si="14"/>
        <v>Ja</v>
      </c>
      <c r="DW41" s="43" t="str">
        <f t="shared" si="14"/>
        <v>Ja</v>
      </c>
      <c r="DX41" s="43" t="str">
        <f t="shared" si="14"/>
        <v>Ja</v>
      </c>
      <c r="DY41" s="43" t="str">
        <f t="shared" si="14"/>
        <v>Ja</v>
      </c>
      <c r="DZ41" s="43" t="str">
        <f t="shared" si="14"/>
        <v>Ja</v>
      </c>
      <c r="EA41" s="43" t="str">
        <f t="shared" si="14"/>
        <v>Nee</v>
      </c>
    </row>
    <row r="42" spans="1:131" x14ac:dyDescent="0.3">
      <c r="A42" s="45"/>
      <c r="B42" s="47" t="s">
        <v>568</v>
      </c>
      <c r="C42" s="47" t="s">
        <v>502</v>
      </c>
      <c r="D42" s="45" t="s">
        <v>330</v>
      </c>
      <c r="E42" s="45" t="s">
        <v>329</v>
      </c>
      <c r="F42" s="45" t="s">
        <v>337</v>
      </c>
      <c r="G42" s="43" t="s">
        <v>495</v>
      </c>
      <c r="H42" s="43" t="s">
        <v>497</v>
      </c>
      <c r="I42" s="119" t="s">
        <v>337</v>
      </c>
      <c r="J42" s="119" t="s">
        <v>830</v>
      </c>
      <c r="K42" s="119" t="s">
        <v>841</v>
      </c>
      <c r="L42" s="50">
        <v>10</v>
      </c>
      <c r="M42" s="119"/>
      <c r="N42" s="119"/>
      <c r="O42" s="119"/>
      <c r="P42" s="129" t="s">
        <v>507</v>
      </c>
      <c r="Q42" s="43" t="str">
        <f t="shared" si="4"/>
        <v>Ja</v>
      </c>
      <c r="R42" s="43" t="str">
        <f t="shared" si="4"/>
        <v>Ja</v>
      </c>
      <c r="S42" s="43" t="str">
        <f t="shared" si="4"/>
        <v>Optie</v>
      </c>
      <c r="T42" s="43" t="str">
        <f t="shared" si="4"/>
        <v>Ja</v>
      </c>
      <c r="U42" s="43" t="str">
        <f t="shared" si="4"/>
        <v>Ja</v>
      </c>
      <c r="V42" s="43" t="str">
        <f t="shared" si="4"/>
        <v>Ja</v>
      </c>
      <c r="W42" s="43" t="str">
        <f t="shared" si="4"/>
        <v>Nee</v>
      </c>
      <c r="X42" s="43" t="str">
        <f t="shared" si="4"/>
        <v>Ja</v>
      </c>
      <c r="Y42" s="43" t="str">
        <f t="shared" si="4"/>
        <v>Nee</v>
      </c>
      <c r="Z42" s="43" t="str">
        <f t="shared" si="4"/>
        <v>Nee</v>
      </c>
      <c r="AA42" s="43" t="str">
        <f t="shared" si="5"/>
        <v>Optie</v>
      </c>
      <c r="AB42" s="43" t="str">
        <f t="shared" si="5"/>
        <v>Ja</v>
      </c>
      <c r="AC42" s="43" t="str">
        <f t="shared" si="5"/>
        <v>Ja</v>
      </c>
      <c r="AD42" s="43" t="str">
        <f t="shared" si="5"/>
        <v>Nee</v>
      </c>
      <c r="AE42" s="43" t="str">
        <f t="shared" si="5"/>
        <v>Ja</v>
      </c>
      <c r="AF42" s="43" t="str">
        <f t="shared" si="5"/>
        <v>Ja</v>
      </c>
      <c r="AG42" s="43" t="str">
        <f t="shared" si="5"/>
        <v>Optie</v>
      </c>
      <c r="AH42" s="43" t="str">
        <f t="shared" si="5"/>
        <v>Ja</v>
      </c>
      <c r="AI42" s="43" t="str">
        <f t="shared" si="5"/>
        <v>Ja</v>
      </c>
      <c r="AJ42" s="43" t="str">
        <f t="shared" si="5"/>
        <v>Nvt</v>
      </c>
      <c r="AK42" s="43" t="str">
        <f t="shared" si="5"/>
        <v>Nvt</v>
      </c>
      <c r="AL42" s="129" t="s">
        <v>878</v>
      </c>
      <c r="AM42" s="43" t="str">
        <f t="shared" si="6"/>
        <v>Ja</v>
      </c>
      <c r="AN42" s="43" t="str">
        <f t="shared" si="6"/>
        <v>Ja</v>
      </c>
      <c r="AO42" s="43" t="str">
        <f t="shared" si="6"/>
        <v>Optie</v>
      </c>
      <c r="AP42" s="43" t="str">
        <f t="shared" si="6"/>
        <v>Ja</v>
      </c>
      <c r="AQ42" s="43" t="str">
        <f t="shared" si="6"/>
        <v>Ja</v>
      </c>
      <c r="AR42" s="43" t="str">
        <f t="shared" si="6"/>
        <v>Ja</v>
      </c>
      <c r="AS42" s="43" t="str">
        <f t="shared" si="6"/>
        <v>Nee</v>
      </c>
      <c r="AT42" s="43" t="str">
        <f t="shared" si="6"/>
        <v>Ja</v>
      </c>
      <c r="AU42" s="43" t="str">
        <f t="shared" si="6"/>
        <v>Nee</v>
      </c>
      <c r="AV42" s="43" t="str">
        <f t="shared" si="6"/>
        <v>Nee</v>
      </c>
      <c r="AW42" s="43" t="str">
        <f t="shared" si="7"/>
        <v>Ja</v>
      </c>
      <c r="AX42" s="43" t="str">
        <f t="shared" si="7"/>
        <v>Ja</v>
      </c>
      <c r="AY42" s="43" t="str">
        <f t="shared" si="7"/>
        <v>Ja</v>
      </c>
      <c r="AZ42" s="43" t="str">
        <f t="shared" si="7"/>
        <v>Ja</v>
      </c>
      <c r="BA42" s="43" t="str">
        <f t="shared" si="7"/>
        <v>Ja</v>
      </c>
      <c r="BB42" s="43" t="str">
        <f t="shared" si="7"/>
        <v>Ja</v>
      </c>
      <c r="BC42" s="43" t="str">
        <f t="shared" si="7"/>
        <v>Ja</v>
      </c>
      <c r="BD42" s="43" t="str">
        <f t="shared" si="7"/>
        <v>Optie</v>
      </c>
      <c r="BE42" s="43" t="str">
        <f t="shared" si="7"/>
        <v>Ja</v>
      </c>
      <c r="BF42" s="43" t="str">
        <f t="shared" si="7"/>
        <v>Ja</v>
      </c>
      <c r="BG42" s="43" t="str">
        <f t="shared" si="8"/>
        <v>Nee</v>
      </c>
      <c r="BH42" s="43" t="str">
        <f t="shared" si="8"/>
        <v>Ja</v>
      </c>
      <c r="BI42" s="43" t="str">
        <f t="shared" si="8"/>
        <v>Nee</v>
      </c>
      <c r="BJ42" s="43" t="str">
        <f t="shared" si="8"/>
        <v>Nvt</v>
      </c>
      <c r="BK42" s="43" t="str">
        <f t="shared" si="8"/>
        <v>Nvt</v>
      </c>
      <c r="BL42" s="43" t="str">
        <f t="shared" si="8"/>
        <v>Nvt</v>
      </c>
      <c r="BM42" s="43" t="str">
        <f t="shared" si="8"/>
        <v>Nvt</v>
      </c>
      <c r="BN42" s="43" t="str">
        <f t="shared" si="8"/>
        <v>Nvt</v>
      </c>
      <c r="BO42" s="43" t="str">
        <f t="shared" si="8"/>
        <v>Nvt</v>
      </c>
      <c r="BP42" s="43" t="str">
        <f t="shared" si="8"/>
        <v>Nvt</v>
      </c>
      <c r="BQ42" s="43" t="str">
        <f t="shared" si="9"/>
        <v>Nvt</v>
      </c>
      <c r="BR42" s="43" t="str">
        <f t="shared" si="9"/>
        <v>Nvt</v>
      </c>
      <c r="BS42" s="43" t="str">
        <f t="shared" si="9"/>
        <v>Nvt</v>
      </c>
      <c r="BT42" s="43" t="str">
        <f t="shared" si="9"/>
        <v>Nvt</v>
      </c>
      <c r="BU42" s="43" t="str">
        <f t="shared" si="9"/>
        <v>Nvt</v>
      </c>
      <c r="BV42" s="43" t="str">
        <f t="shared" si="9"/>
        <v>Nvt</v>
      </c>
      <c r="BW42" s="43" t="str">
        <f t="shared" si="9"/>
        <v>Nvt</v>
      </c>
      <c r="BX42" s="43" t="str">
        <f t="shared" si="9"/>
        <v>Nvt</v>
      </c>
      <c r="BY42" s="43" t="str">
        <f t="shared" si="9"/>
        <v>Ja</v>
      </c>
      <c r="BZ42" s="43" t="str">
        <f t="shared" si="9"/>
        <v>Ja</v>
      </c>
      <c r="CA42" s="43" t="str">
        <f t="shared" si="10"/>
        <v>Ja</v>
      </c>
      <c r="CB42" s="43" t="str">
        <f t="shared" si="10"/>
        <v>Optie</v>
      </c>
      <c r="CC42" s="43" t="str">
        <f t="shared" si="10"/>
        <v>Ja</v>
      </c>
      <c r="CD42" s="43" t="str">
        <f t="shared" si="10"/>
        <v>Ja</v>
      </c>
      <c r="CE42" s="43" t="str">
        <f t="shared" si="10"/>
        <v>Ja</v>
      </c>
      <c r="CF42" s="43" t="str">
        <f t="shared" si="10"/>
        <v>Ja</v>
      </c>
      <c r="CG42" s="43" t="str">
        <f t="shared" si="10"/>
        <v>Ja</v>
      </c>
      <c r="CH42" s="43" t="str">
        <f t="shared" si="10"/>
        <v>Optie</v>
      </c>
      <c r="CI42" s="43" t="str">
        <f t="shared" si="10"/>
        <v>Ja</v>
      </c>
      <c r="CJ42" s="43" t="str">
        <f t="shared" si="10"/>
        <v>Ja</v>
      </c>
      <c r="CK42" s="43" t="str">
        <f t="shared" si="11"/>
        <v>Ja</v>
      </c>
      <c r="CL42" s="43" t="str">
        <f t="shared" si="11"/>
        <v>Optie</v>
      </c>
      <c r="CM42" s="43" t="str">
        <f t="shared" si="11"/>
        <v>Nee</v>
      </c>
      <c r="CN42" s="43" t="str">
        <f t="shared" si="11"/>
        <v>Nvt</v>
      </c>
      <c r="CO42" s="43" t="str">
        <f t="shared" si="11"/>
        <v>Nvt</v>
      </c>
      <c r="CP42" s="43" t="str">
        <f t="shared" si="11"/>
        <v>Nvt</v>
      </c>
      <c r="CQ42" s="43" t="str">
        <f t="shared" si="11"/>
        <v>Nvt</v>
      </c>
      <c r="CR42" s="43" t="str">
        <f t="shared" si="11"/>
        <v>Ja</v>
      </c>
      <c r="CS42" s="43" t="str">
        <f t="shared" si="11"/>
        <v>Ja</v>
      </c>
      <c r="CT42" s="43" t="str">
        <f t="shared" si="11"/>
        <v>Ja</v>
      </c>
      <c r="CU42" s="43" t="str">
        <f t="shared" si="12"/>
        <v>Optie</v>
      </c>
      <c r="CV42" s="43" t="str">
        <f t="shared" si="12"/>
        <v>Ja</v>
      </c>
      <c r="CW42" s="43" t="str">
        <f t="shared" si="12"/>
        <v>Ja</v>
      </c>
      <c r="CX42" s="43" t="str">
        <f t="shared" si="12"/>
        <v>Ja</v>
      </c>
      <c r="CY42" s="43" t="str">
        <f t="shared" si="12"/>
        <v>Optie</v>
      </c>
      <c r="CZ42" s="43" t="str">
        <f t="shared" si="12"/>
        <v>Ja</v>
      </c>
      <c r="DA42" s="43" t="str">
        <f t="shared" si="12"/>
        <v>Ja</v>
      </c>
      <c r="DB42" s="43" t="str">
        <f t="shared" si="12"/>
        <v>Optie</v>
      </c>
      <c r="DC42" s="43" t="str">
        <f t="shared" si="12"/>
        <v>Ja</v>
      </c>
      <c r="DD42" s="43" t="str">
        <f t="shared" si="12"/>
        <v>Ja</v>
      </c>
      <c r="DE42" s="43" t="str">
        <f t="shared" si="13"/>
        <v>Ja</v>
      </c>
      <c r="DF42" s="43" t="str">
        <f t="shared" si="13"/>
        <v>Ja</v>
      </c>
      <c r="DG42" s="43" t="str">
        <f t="shared" si="13"/>
        <v>Ja</v>
      </c>
      <c r="DH42" s="43" t="str">
        <f t="shared" si="13"/>
        <v>Optie</v>
      </c>
      <c r="DI42" s="43" t="str">
        <f t="shared" si="13"/>
        <v>Optie</v>
      </c>
      <c r="DJ42" s="43" t="str">
        <f t="shared" si="13"/>
        <v>Optie</v>
      </c>
      <c r="DK42" s="43" t="str">
        <f t="shared" si="13"/>
        <v>Optie</v>
      </c>
      <c r="DL42" s="43" t="str">
        <f t="shared" si="13"/>
        <v>Nee</v>
      </c>
      <c r="DM42" s="43" t="str">
        <f t="shared" si="13"/>
        <v>Optie</v>
      </c>
      <c r="DN42" s="43" t="str">
        <f t="shared" si="13"/>
        <v>Ja</v>
      </c>
      <c r="DO42" s="43" t="str">
        <f t="shared" si="14"/>
        <v>Ja</v>
      </c>
      <c r="DP42" s="43" t="str">
        <f t="shared" si="14"/>
        <v>Ja</v>
      </c>
      <c r="DQ42" s="43" t="str">
        <f t="shared" si="14"/>
        <v>Ja</v>
      </c>
      <c r="DR42" s="43" t="str">
        <f t="shared" si="14"/>
        <v>Optie</v>
      </c>
      <c r="DS42" s="43" t="str">
        <f t="shared" si="14"/>
        <v>Ja</v>
      </c>
      <c r="DT42" s="43" t="str">
        <f t="shared" si="14"/>
        <v>Ja</v>
      </c>
      <c r="DU42" s="43" t="str">
        <f t="shared" si="14"/>
        <v>Ja</v>
      </c>
      <c r="DV42" s="43" t="str">
        <f t="shared" si="14"/>
        <v>Ja</v>
      </c>
      <c r="DW42" s="43" t="str">
        <f t="shared" si="14"/>
        <v>Ja</v>
      </c>
      <c r="DX42" s="43" t="str">
        <f t="shared" si="14"/>
        <v>Ja</v>
      </c>
      <c r="DY42" s="43" t="str">
        <f t="shared" si="14"/>
        <v>Ja</v>
      </c>
      <c r="DZ42" s="43" t="str">
        <f t="shared" si="14"/>
        <v>Ja</v>
      </c>
      <c r="EA42" s="43" t="str">
        <f t="shared" si="14"/>
        <v>Nee</v>
      </c>
    </row>
    <row r="43" spans="1:131" x14ac:dyDescent="0.3">
      <c r="A43" s="45"/>
      <c r="B43" s="47" t="s">
        <v>568</v>
      </c>
      <c r="C43" s="47" t="s">
        <v>502</v>
      </c>
      <c r="D43" s="45" t="s">
        <v>330</v>
      </c>
      <c r="E43" s="45" t="s">
        <v>330</v>
      </c>
      <c r="F43" s="45" t="s">
        <v>337</v>
      </c>
      <c r="G43" s="43" t="s">
        <v>495</v>
      </c>
      <c r="H43" s="43" t="s">
        <v>497</v>
      </c>
      <c r="I43" s="119" t="s">
        <v>337</v>
      </c>
      <c r="J43" s="119" t="s">
        <v>832</v>
      </c>
      <c r="K43" s="119" t="s">
        <v>842</v>
      </c>
      <c r="L43" s="50">
        <v>18</v>
      </c>
      <c r="M43" s="119"/>
      <c r="N43" s="119"/>
      <c r="O43" s="119"/>
      <c r="P43" s="129" t="s">
        <v>507</v>
      </c>
      <c r="Q43" s="43" t="str">
        <f t="shared" si="4"/>
        <v>Ja</v>
      </c>
      <c r="R43" s="43" t="str">
        <f t="shared" si="4"/>
        <v>Ja</v>
      </c>
      <c r="S43" s="43" t="str">
        <f t="shared" si="4"/>
        <v>Optie</v>
      </c>
      <c r="T43" s="43" t="str">
        <f t="shared" si="4"/>
        <v>Ja</v>
      </c>
      <c r="U43" s="43" t="str">
        <f t="shared" si="4"/>
        <v>Ja</v>
      </c>
      <c r="V43" s="43" t="str">
        <f t="shared" si="4"/>
        <v>Ja</v>
      </c>
      <c r="W43" s="43" t="str">
        <f t="shared" si="4"/>
        <v>Nee</v>
      </c>
      <c r="X43" s="43" t="str">
        <f t="shared" si="4"/>
        <v>Ja</v>
      </c>
      <c r="Y43" s="43" t="str">
        <f t="shared" si="4"/>
        <v>Nee</v>
      </c>
      <c r="Z43" s="43" t="str">
        <f t="shared" si="4"/>
        <v>Nee</v>
      </c>
      <c r="AA43" s="43" t="str">
        <f t="shared" si="5"/>
        <v>Optie</v>
      </c>
      <c r="AB43" s="43" t="str">
        <f t="shared" si="5"/>
        <v>Ja</v>
      </c>
      <c r="AC43" s="43" t="str">
        <f t="shared" si="5"/>
        <v>Ja</v>
      </c>
      <c r="AD43" s="43" t="str">
        <f t="shared" si="5"/>
        <v>Nee</v>
      </c>
      <c r="AE43" s="43" t="str">
        <f t="shared" si="5"/>
        <v>Ja</v>
      </c>
      <c r="AF43" s="43" t="str">
        <f t="shared" si="5"/>
        <v>Ja</v>
      </c>
      <c r="AG43" s="43" t="str">
        <f t="shared" si="5"/>
        <v>Optie</v>
      </c>
      <c r="AH43" s="43" t="str">
        <f t="shared" si="5"/>
        <v>Ja</v>
      </c>
      <c r="AI43" s="43" t="str">
        <f t="shared" si="5"/>
        <v>Ja</v>
      </c>
      <c r="AJ43" s="43" t="str">
        <f t="shared" si="5"/>
        <v>Nvt</v>
      </c>
      <c r="AK43" s="43" t="str">
        <f t="shared" si="5"/>
        <v>Nvt</v>
      </c>
      <c r="AL43" s="129" t="s">
        <v>878</v>
      </c>
      <c r="AM43" s="43" t="str">
        <f t="shared" si="6"/>
        <v>Ja</v>
      </c>
      <c r="AN43" s="43" t="str">
        <f t="shared" si="6"/>
        <v>Ja</v>
      </c>
      <c r="AO43" s="43" t="str">
        <f t="shared" si="6"/>
        <v>Optie</v>
      </c>
      <c r="AP43" s="43" t="str">
        <f t="shared" si="6"/>
        <v>Ja</v>
      </c>
      <c r="AQ43" s="43" t="str">
        <f t="shared" si="6"/>
        <v>Ja</v>
      </c>
      <c r="AR43" s="43" t="str">
        <f t="shared" si="6"/>
        <v>Ja</v>
      </c>
      <c r="AS43" s="43" t="str">
        <f t="shared" si="6"/>
        <v>Nee</v>
      </c>
      <c r="AT43" s="43" t="str">
        <f t="shared" si="6"/>
        <v>Ja</v>
      </c>
      <c r="AU43" s="43" t="str">
        <f t="shared" si="6"/>
        <v>Nee</v>
      </c>
      <c r="AV43" s="43" t="str">
        <f t="shared" si="6"/>
        <v>Nee</v>
      </c>
      <c r="AW43" s="43" t="str">
        <f t="shared" si="7"/>
        <v>Ja</v>
      </c>
      <c r="AX43" s="43" t="str">
        <f t="shared" si="7"/>
        <v>Ja</v>
      </c>
      <c r="AY43" s="43" t="str">
        <f t="shared" si="7"/>
        <v>Ja</v>
      </c>
      <c r="AZ43" s="43" t="str">
        <f t="shared" si="7"/>
        <v>Ja</v>
      </c>
      <c r="BA43" s="43" t="str">
        <f t="shared" si="7"/>
        <v>Ja</v>
      </c>
      <c r="BB43" s="43" t="str">
        <f t="shared" si="7"/>
        <v>Ja</v>
      </c>
      <c r="BC43" s="43" t="str">
        <f t="shared" si="7"/>
        <v>Ja</v>
      </c>
      <c r="BD43" s="43" t="str">
        <f t="shared" si="7"/>
        <v>Optie</v>
      </c>
      <c r="BE43" s="43" t="str">
        <f t="shared" si="7"/>
        <v>Ja</v>
      </c>
      <c r="BF43" s="43" t="str">
        <f t="shared" si="7"/>
        <v>Ja</v>
      </c>
      <c r="BG43" s="43" t="str">
        <f t="shared" si="8"/>
        <v>Nee</v>
      </c>
      <c r="BH43" s="43" t="str">
        <f t="shared" si="8"/>
        <v>Ja</v>
      </c>
      <c r="BI43" s="43" t="str">
        <f t="shared" si="8"/>
        <v>Nee</v>
      </c>
      <c r="BJ43" s="43" t="str">
        <f t="shared" si="8"/>
        <v>Nvt</v>
      </c>
      <c r="BK43" s="43" t="str">
        <f t="shared" si="8"/>
        <v>Nvt</v>
      </c>
      <c r="BL43" s="43" t="str">
        <f t="shared" si="8"/>
        <v>Nvt</v>
      </c>
      <c r="BM43" s="43" t="str">
        <f t="shared" si="8"/>
        <v>Nvt</v>
      </c>
      <c r="BN43" s="43" t="str">
        <f t="shared" si="8"/>
        <v>Nvt</v>
      </c>
      <c r="BO43" s="43" t="str">
        <f t="shared" si="8"/>
        <v>Nvt</v>
      </c>
      <c r="BP43" s="43" t="str">
        <f t="shared" si="8"/>
        <v>Nvt</v>
      </c>
      <c r="BQ43" s="43" t="str">
        <f t="shared" si="9"/>
        <v>Nvt</v>
      </c>
      <c r="BR43" s="43" t="str">
        <f t="shared" si="9"/>
        <v>Nvt</v>
      </c>
      <c r="BS43" s="43" t="str">
        <f t="shared" si="9"/>
        <v>Nvt</v>
      </c>
      <c r="BT43" s="43" t="str">
        <f t="shared" si="9"/>
        <v>Nvt</v>
      </c>
      <c r="BU43" s="43" t="str">
        <f t="shared" si="9"/>
        <v>Nvt</v>
      </c>
      <c r="BV43" s="43" t="str">
        <f t="shared" si="9"/>
        <v>Nvt</v>
      </c>
      <c r="BW43" s="43" t="str">
        <f t="shared" si="9"/>
        <v>Nvt</v>
      </c>
      <c r="BX43" s="43" t="str">
        <f t="shared" si="9"/>
        <v>Nvt</v>
      </c>
      <c r="BY43" s="43" t="str">
        <f t="shared" si="9"/>
        <v>Ja</v>
      </c>
      <c r="BZ43" s="43" t="str">
        <f t="shared" si="9"/>
        <v>Ja</v>
      </c>
      <c r="CA43" s="43" t="str">
        <f t="shared" si="10"/>
        <v>Ja</v>
      </c>
      <c r="CB43" s="43" t="str">
        <f t="shared" si="10"/>
        <v>Optie</v>
      </c>
      <c r="CC43" s="43" t="str">
        <f t="shared" si="10"/>
        <v>Ja</v>
      </c>
      <c r="CD43" s="43" t="str">
        <f t="shared" si="10"/>
        <v>Ja</v>
      </c>
      <c r="CE43" s="43" t="str">
        <f t="shared" si="10"/>
        <v>Ja</v>
      </c>
      <c r="CF43" s="43" t="str">
        <f t="shared" si="10"/>
        <v>Ja</v>
      </c>
      <c r="CG43" s="43" t="str">
        <f t="shared" si="10"/>
        <v>Ja</v>
      </c>
      <c r="CH43" s="43" t="str">
        <f t="shared" si="10"/>
        <v>Optie</v>
      </c>
      <c r="CI43" s="43" t="str">
        <f t="shared" si="10"/>
        <v>Ja</v>
      </c>
      <c r="CJ43" s="43" t="str">
        <f t="shared" si="10"/>
        <v>Ja</v>
      </c>
      <c r="CK43" s="43" t="str">
        <f t="shared" si="11"/>
        <v>Ja</v>
      </c>
      <c r="CL43" s="43" t="str">
        <f t="shared" si="11"/>
        <v>Optie</v>
      </c>
      <c r="CM43" s="43" t="str">
        <f t="shared" si="11"/>
        <v>Nee</v>
      </c>
      <c r="CN43" s="43" t="str">
        <f t="shared" si="11"/>
        <v>Nvt</v>
      </c>
      <c r="CO43" s="43" t="str">
        <f t="shared" si="11"/>
        <v>Nvt</v>
      </c>
      <c r="CP43" s="43" t="str">
        <f t="shared" si="11"/>
        <v>Nvt</v>
      </c>
      <c r="CQ43" s="43" t="str">
        <f t="shared" si="11"/>
        <v>Nvt</v>
      </c>
      <c r="CR43" s="43" t="str">
        <f t="shared" si="11"/>
        <v>Ja</v>
      </c>
      <c r="CS43" s="43" t="str">
        <f t="shared" si="11"/>
        <v>Ja</v>
      </c>
      <c r="CT43" s="43" t="str">
        <f t="shared" si="11"/>
        <v>Ja</v>
      </c>
      <c r="CU43" s="43" t="str">
        <f t="shared" si="12"/>
        <v>Optie</v>
      </c>
      <c r="CV43" s="43" t="str">
        <f t="shared" si="12"/>
        <v>Ja</v>
      </c>
      <c r="CW43" s="43" t="str">
        <f t="shared" si="12"/>
        <v>Ja</v>
      </c>
      <c r="CX43" s="43" t="str">
        <f t="shared" si="12"/>
        <v>Ja</v>
      </c>
      <c r="CY43" s="43" t="str">
        <f t="shared" si="12"/>
        <v>Optie</v>
      </c>
      <c r="CZ43" s="43" t="str">
        <f t="shared" si="12"/>
        <v>Ja</v>
      </c>
      <c r="DA43" s="43" t="str">
        <f t="shared" si="12"/>
        <v>Ja</v>
      </c>
      <c r="DB43" s="43" t="str">
        <f t="shared" si="12"/>
        <v>Optie</v>
      </c>
      <c r="DC43" s="43" t="str">
        <f t="shared" si="12"/>
        <v>Ja</v>
      </c>
      <c r="DD43" s="43" t="str">
        <f t="shared" si="12"/>
        <v>Ja</v>
      </c>
      <c r="DE43" s="43" t="str">
        <f t="shared" si="13"/>
        <v>Ja</v>
      </c>
      <c r="DF43" s="43" t="str">
        <f t="shared" si="13"/>
        <v>Ja</v>
      </c>
      <c r="DG43" s="43" t="str">
        <f t="shared" si="13"/>
        <v>Ja</v>
      </c>
      <c r="DH43" s="43" t="str">
        <f t="shared" si="13"/>
        <v>Optie</v>
      </c>
      <c r="DI43" s="43" t="str">
        <f t="shared" si="13"/>
        <v>Optie</v>
      </c>
      <c r="DJ43" s="43" t="str">
        <f t="shared" si="13"/>
        <v>Optie</v>
      </c>
      <c r="DK43" s="43" t="str">
        <f t="shared" si="13"/>
        <v>Optie</v>
      </c>
      <c r="DL43" s="43" t="str">
        <f t="shared" si="13"/>
        <v>Nee</v>
      </c>
      <c r="DM43" s="43" t="str">
        <f t="shared" si="13"/>
        <v>Optie</v>
      </c>
      <c r="DN43" s="43" t="str">
        <f t="shared" si="13"/>
        <v>Ja</v>
      </c>
      <c r="DO43" s="43" t="str">
        <f t="shared" si="14"/>
        <v>Ja</v>
      </c>
      <c r="DP43" s="43" t="str">
        <f t="shared" si="14"/>
        <v>Ja</v>
      </c>
      <c r="DQ43" s="43" t="str">
        <f t="shared" si="14"/>
        <v>Ja</v>
      </c>
      <c r="DR43" s="43" t="str">
        <f t="shared" si="14"/>
        <v>Optie</v>
      </c>
      <c r="DS43" s="43" t="str">
        <f t="shared" si="14"/>
        <v>Ja</v>
      </c>
      <c r="DT43" s="43" t="str">
        <f t="shared" si="14"/>
        <v>Ja</v>
      </c>
      <c r="DU43" s="43" t="str">
        <f t="shared" si="14"/>
        <v>Ja</v>
      </c>
      <c r="DV43" s="43" t="str">
        <f t="shared" si="14"/>
        <v>Ja</v>
      </c>
      <c r="DW43" s="43" t="str">
        <f t="shared" si="14"/>
        <v>Ja</v>
      </c>
      <c r="DX43" s="43" t="str">
        <f t="shared" si="14"/>
        <v>Ja</v>
      </c>
      <c r="DY43" s="43" t="str">
        <f t="shared" si="14"/>
        <v>Ja</v>
      </c>
      <c r="DZ43" s="43" t="str">
        <f t="shared" si="14"/>
        <v>Ja</v>
      </c>
      <c r="EA43" s="43" t="str">
        <f t="shared" si="14"/>
        <v>Nee</v>
      </c>
    </row>
    <row r="44" spans="1:131" x14ac:dyDescent="0.3">
      <c r="A44" s="45"/>
      <c r="B44" s="47" t="s">
        <v>568</v>
      </c>
      <c r="C44" s="47" t="s">
        <v>502</v>
      </c>
      <c r="D44" s="45" t="s">
        <v>330</v>
      </c>
      <c r="E44" s="45" t="s">
        <v>337</v>
      </c>
      <c r="F44" s="45" t="s">
        <v>337</v>
      </c>
      <c r="G44" s="43" t="s">
        <v>495</v>
      </c>
      <c r="H44" s="43" t="s">
        <v>497</v>
      </c>
      <c r="I44" s="119" t="s">
        <v>337</v>
      </c>
      <c r="J44" s="119" t="s">
        <v>834</v>
      </c>
      <c r="K44" s="119" t="s">
        <v>843</v>
      </c>
      <c r="L44" s="50">
        <v>26</v>
      </c>
      <c r="M44" s="119"/>
      <c r="N44" s="119"/>
      <c r="O44" s="119"/>
      <c r="P44" s="129" t="s">
        <v>507</v>
      </c>
      <c r="Q44" s="43" t="str">
        <f t="shared" ref="Q44:Z53" si="15">IF((VLOOKUP($F44,$O$11:$AK$16,Q$10,FALSE))="Ja","Ja",IF((VLOOKUP($E44,$O$17:$AK$23,Q$10,FALSE))="Ja","Ja",IF((VLOOKUP($F44,$O$11:$AK$16,Q$10,FALSE))="Optie","Optie",IF((VLOOKUP($E44,$O$17:$AK$23,Q$10,FALSE))="Optie","Optie",IF((VLOOKUP($F44,$O$11:$AK$16,Q$10,FALSE))="Nee","Nee",IF((VLOOKUP($E44,$O$17:$AK$23,Q$10,FALSE))= "Nee","Nee",IF((VLOOKUP($F44,$O$11:$AK$16,Q$10,FALSE))="Nvt","Nvt",IF((VLOOKUP($E44,$O$17:$AK$23,Q$10,FALSE))="Nvt","Nvt","Fout"))))))))</f>
        <v>Ja</v>
      </c>
      <c r="R44" s="43" t="str">
        <f t="shared" si="15"/>
        <v>Ja</v>
      </c>
      <c r="S44" s="43" t="str">
        <f t="shared" si="15"/>
        <v>Optie</v>
      </c>
      <c r="T44" s="43" t="str">
        <f t="shared" si="15"/>
        <v>Ja</v>
      </c>
      <c r="U44" s="43" t="str">
        <f t="shared" si="15"/>
        <v>Ja</v>
      </c>
      <c r="V44" s="43" t="str">
        <f t="shared" si="15"/>
        <v>Ja</v>
      </c>
      <c r="W44" s="43" t="str">
        <f t="shared" si="15"/>
        <v>Nee</v>
      </c>
      <c r="X44" s="43" t="str">
        <f t="shared" si="15"/>
        <v>Ja</v>
      </c>
      <c r="Y44" s="43" t="str">
        <f t="shared" si="15"/>
        <v>Nee</v>
      </c>
      <c r="Z44" s="43" t="str">
        <f t="shared" si="15"/>
        <v>Nee</v>
      </c>
      <c r="AA44" s="43" t="str">
        <f t="shared" ref="AA44:AK53" si="16">IF((VLOOKUP($F44,$O$11:$AK$16,AA$10,FALSE))="Ja","Ja",IF((VLOOKUP($E44,$O$17:$AK$23,AA$10,FALSE))="Ja","Ja",IF((VLOOKUP($F44,$O$11:$AK$16,AA$10,FALSE))="Optie","Optie",IF((VLOOKUP($E44,$O$17:$AK$23,AA$10,FALSE))="Optie","Optie",IF((VLOOKUP($F44,$O$11:$AK$16,AA$10,FALSE))="Nee","Nee",IF((VLOOKUP($E44,$O$17:$AK$23,AA$10,FALSE))= "Nee","Nee",IF((VLOOKUP($F44,$O$11:$AK$16,AA$10,FALSE))="Nvt","Nvt",IF((VLOOKUP($E44,$O$17:$AK$23,AA$10,FALSE))="Nvt","Nvt","Fout"))))))))</f>
        <v>Optie</v>
      </c>
      <c r="AB44" s="43" t="str">
        <f t="shared" si="16"/>
        <v>Ja</v>
      </c>
      <c r="AC44" s="43" t="str">
        <f t="shared" si="16"/>
        <v>Ja</v>
      </c>
      <c r="AD44" s="43" t="str">
        <f t="shared" si="16"/>
        <v>Nee</v>
      </c>
      <c r="AE44" s="43" t="str">
        <f t="shared" si="16"/>
        <v>Ja</v>
      </c>
      <c r="AF44" s="43" t="str">
        <f t="shared" si="16"/>
        <v>Ja</v>
      </c>
      <c r="AG44" s="43" t="str">
        <f t="shared" si="16"/>
        <v>Optie</v>
      </c>
      <c r="AH44" s="43" t="str">
        <f t="shared" si="16"/>
        <v>Ja</v>
      </c>
      <c r="AI44" s="43" t="str">
        <f t="shared" si="16"/>
        <v>Ja</v>
      </c>
      <c r="AJ44" s="43" t="str">
        <f t="shared" si="16"/>
        <v>Nvt</v>
      </c>
      <c r="AK44" s="43" t="str">
        <f t="shared" si="16"/>
        <v>Nvt</v>
      </c>
      <c r="AL44" s="129" t="s">
        <v>878</v>
      </c>
      <c r="AM44" s="43" t="str">
        <f t="shared" ref="AM44:AV53" si="17">IF((VLOOKUP($D44,$O$24:$EA$33,AM$10,FALSE))="Ja","Ja",IF((VLOOKUP($E44,$O$17:$EA$23,AM$10,FALSE))="Ja","Ja",IF((VLOOKUP($D44,$O$24:$EA$33,AM$10,FALSE))="Optie","Optie",IF((VLOOKUP($E44,$O$17:$EA$23,AM$10,FALSE))="Optie","Optie",IF((VLOOKUP($D44,$O$24:$EA$33,AM$10,FALSE))="Nee","Nee",IF((VLOOKUP($E44,$O$17:$EA$23,AM$10,FALSE))= "Nee","Nee",IF((VLOOKUP($D44,$O$24:$EA$33,AM$10,FALSE))="Nvt","Nvt",IF((VLOOKUP($E44,$O$17:$EA$23,AM$10,FALSE))="Nvt","Nvt","Fout"))))))))</f>
        <v>Ja</v>
      </c>
      <c r="AN44" s="43" t="str">
        <f t="shared" si="17"/>
        <v>Ja</v>
      </c>
      <c r="AO44" s="43" t="str">
        <f t="shared" si="17"/>
        <v>Optie</v>
      </c>
      <c r="AP44" s="43" t="str">
        <f t="shared" si="17"/>
        <v>Ja</v>
      </c>
      <c r="AQ44" s="43" t="str">
        <f t="shared" si="17"/>
        <v>Ja</v>
      </c>
      <c r="AR44" s="43" t="str">
        <f t="shared" si="17"/>
        <v>Ja</v>
      </c>
      <c r="AS44" s="43" t="str">
        <f t="shared" si="17"/>
        <v>Nee</v>
      </c>
      <c r="AT44" s="43" t="str">
        <f t="shared" si="17"/>
        <v>Ja</v>
      </c>
      <c r="AU44" s="43" t="str">
        <f t="shared" si="17"/>
        <v>Nee</v>
      </c>
      <c r="AV44" s="43" t="str">
        <f t="shared" si="17"/>
        <v>Nee</v>
      </c>
      <c r="AW44" s="43" t="str">
        <f t="shared" ref="AW44:BF53" si="18">IF((VLOOKUP($D44,$O$24:$EA$33,AW$10,FALSE))="Ja","Ja",IF((VLOOKUP($E44,$O$17:$EA$23,AW$10,FALSE))="Ja","Ja",IF((VLOOKUP($D44,$O$24:$EA$33,AW$10,FALSE))="Optie","Optie",IF((VLOOKUP($E44,$O$17:$EA$23,AW$10,FALSE))="Optie","Optie",IF((VLOOKUP($D44,$O$24:$EA$33,AW$10,FALSE))="Nee","Nee",IF((VLOOKUP($E44,$O$17:$EA$23,AW$10,FALSE))= "Nee","Nee",IF((VLOOKUP($D44,$O$24:$EA$33,AW$10,FALSE))="Nvt","Nvt",IF((VLOOKUP($E44,$O$17:$EA$23,AW$10,FALSE))="Nvt","Nvt","Fout"))))))))</f>
        <v>Ja</v>
      </c>
      <c r="AX44" s="43" t="str">
        <f t="shared" si="18"/>
        <v>Ja</v>
      </c>
      <c r="AY44" s="43" t="str">
        <f t="shared" si="18"/>
        <v>Ja</v>
      </c>
      <c r="AZ44" s="43" t="str">
        <f t="shared" si="18"/>
        <v>Ja</v>
      </c>
      <c r="BA44" s="43" t="str">
        <f t="shared" si="18"/>
        <v>Ja</v>
      </c>
      <c r="BB44" s="43" t="str">
        <f t="shared" si="18"/>
        <v>Ja</v>
      </c>
      <c r="BC44" s="43" t="str">
        <f t="shared" si="18"/>
        <v>Ja</v>
      </c>
      <c r="BD44" s="43" t="str">
        <f t="shared" si="18"/>
        <v>Optie</v>
      </c>
      <c r="BE44" s="43" t="str">
        <f t="shared" si="18"/>
        <v>Ja</v>
      </c>
      <c r="BF44" s="43" t="str">
        <f t="shared" si="18"/>
        <v>Ja</v>
      </c>
      <c r="BG44" s="43" t="str">
        <f t="shared" ref="BG44:BP53" si="19">IF((VLOOKUP($D44,$O$24:$EA$33,BG$10,FALSE))="Ja","Ja",IF((VLOOKUP($E44,$O$17:$EA$23,BG$10,FALSE))="Ja","Ja",IF((VLOOKUP($D44,$O$24:$EA$33,BG$10,FALSE))="Optie","Optie",IF((VLOOKUP($E44,$O$17:$EA$23,BG$10,FALSE))="Optie","Optie",IF((VLOOKUP($D44,$O$24:$EA$33,BG$10,FALSE))="Nee","Nee",IF((VLOOKUP($E44,$O$17:$EA$23,BG$10,FALSE))= "Nee","Nee",IF((VLOOKUP($D44,$O$24:$EA$33,BG$10,FALSE))="Nvt","Nvt",IF((VLOOKUP($E44,$O$17:$EA$23,BG$10,FALSE))="Nvt","Nvt","Fout"))))))))</f>
        <v>Nee</v>
      </c>
      <c r="BH44" s="43" t="str">
        <f t="shared" si="19"/>
        <v>Ja</v>
      </c>
      <c r="BI44" s="43" t="str">
        <f t="shared" si="19"/>
        <v>Nee</v>
      </c>
      <c r="BJ44" s="43" t="str">
        <f t="shared" si="19"/>
        <v>Nvt</v>
      </c>
      <c r="BK44" s="43" t="str">
        <f t="shared" si="19"/>
        <v>Nvt</v>
      </c>
      <c r="BL44" s="43" t="str">
        <f t="shared" si="19"/>
        <v>Nvt</v>
      </c>
      <c r="BM44" s="43" t="str">
        <f t="shared" si="19"/>
        <v>Nvt</v>
      </c>
      <c r="BN44" s="43" t="str">
        <f t="shared" si="19"/>
        <v>Nvt</v>
      </c>
      <c r="BO44" s="43" t="str">
        <f t="shared" si="19"/>
        <v>Nvt</v>
      </c>
      <c r="BP44" s="43" t="str">
        <f t="shared" si="19"/>
        <v>Nvt</v>
      </c>
      <c r="BQ44" s="43" t="str">
        <f t="shared" ref="BQ44:BZ53" si="20">IF((VLOOKUP($D44,$O$24:$EA$33,BQ$10,FALSE))="Ja","Ja",IF((VLOOKUP($E44,$O$17:$EA$23,BQ$10,FALSE))="Ja","Ja",IF((VLOOKUP($D44,$O$24:$EA$33,BQ$10,FALSE))="Optie","Optie",IF((VLOOKUP($E44,$O$17:$EA$23,BQ$10,FALSE))="Optie","Optie",IF((VLOOKUP($D44,$O$24:$EA$33,BQ$10,FALSE))="Nee","Nee",IF((VLOOKUP($E44,$O$17:$EA$23,BQ$10,FALSE))= "Nee","Nee",IF((VLOOKUP($D44,$O$24:$EA$33,BQ$10,FALSE))="Nvt","Nvt",IF((VLOOKUP($E44,$O$17:$EA$23,BQ$10,FALSE))="Nvt","Nvt","Fout"))))))))</f>
        <v>Nvt</v>
      </c>
      <c r="BR44" s="43" t="str">
        <f t="shared" si="20"/>
        <v>Nvt</v>
      </c>
      <c r="BS44" s="43" t="str">
        <f t="shared" si="20"/>
        <v>Nvt</v>
      </c>
      <c r="BT44" s="43" t="str">
        <f t="shared" si="20"/>
        <v>Nvt</v>
      </c>
      <c r="BU44" s="43" t="str">
        <f t="shared" si="20"/>
        <v>Nvt</v>
      </c>
      <c r="BV44" s="43" t="str">
        <f t="shared" si="20"/>
        <v>Nvt</v>
      </c>
      <c r="BW44" s="43" t="str">
        <f t="shared" si="20"/>
        <v>Nvt</v>
      </c>
      <c r="BX44" s="43" t="str">
        <f t="shared" si="20"/>
        <v>Nvt</v>
      </c>
      <c r="BY44" s="43" t="str">
        <f t="shared" si="20"/>
        <v>Ja</v>
      </c>
      <c r="BZ44" s="43" t="str">
        <f t="shared" si="20"/>
        <v>Ja</v>
      </c>
      <c r="CA44" s="43" t="str">
        <f t="shared" ref="CA44:CJ53" si="21">IF((VLOOKUP($D44,$O$24:$EA$33,CA$10,FALSE))="Ja","Ja",IF((VLOOKUP($E44,$O$17:$EA$23,CA$10,FALSE))="Ja","Ja",IF((VLOOKUP($D44,$O$24:$EA$33,CA$10,FALSE))="Optie","Optie",IF((VLOOKUP($E44,$O$17:$EA$23,CA$10,FALSE))="Optie","Optie",IF((VLOOKUP($D44,$O$24:$EA$33,CA$10,FALSE))="Nee","Nee",IF((VLOOKUP($E44,$O$17:$EA$23,CA$10,FALSE))= "Nee","Nee",IF((VLOOKUP($D44,$O$24:$EA$33,CA$10,FALSE))="Nvt","Nvt",IF((VLOOKUP($E44,$O$17:$EA$23,CA$10,FALSE))="Nvt","Nvt","Fout"))))))))</f>
        <v>Ja</v>
      </c>
      <c r="CB44" s="43" t="str">
        <f t="shared" si="21"/>
        <v>Optie</v>
      </c>
      <c r="CC44" s="43" t="str">
        <f t="shared" si="21"/>
        <v>Ja</v>
      </c>
      <c r="CD44" s="43" t="str">
        <f t="shared" si="21"/>
        <v>Ja</v>
      </c>
      <c r="CE44" s="43" t="str">
        <f t="shared" si="21"/>
        <v>Ja</v>
      </c>
      <c r="CF44" s="43" t="str">
        <f t="shared" si="21"/>
        <v>Ja</v>
      </c>
      <c r="CG44" s="43" t="str">
        <f t="shared" si="21"/>
        <v>Ja</v>
      </c>
      <c r="CH44" s="43" t="str">
        <f t="shared" si="21"/>
        <v>Optie</v>
      </c>
      <c r="CI44" s="43" t="str">
        <f t="shared" si="21"/>
        <v>Ja</v>
      </c>
      <c r="CJ44" s="43" t="str">
        <f t="shared" si="21"/>
        <v>Ja</v>
      </c>
      <c r="CK44" s="43" t="str">
        <f t="shared" ref="CK44:CT53" si="22">IF((VLOOKUP($D44,$O$24:$EA$33,CK$10,FALSE))="Ja","Ja",IF((VLOOKUP($E44,$O$17:$EA$23,CK$10,FALSE))="Ja","Ja",IF((VLOOKUP($D44,$O$24:$EA$33,CK$10,FALSE))="Optie","Optie",IF((VLOOKUP($E44,$O$17:$EA$23,CK$10,FALSE))="Optie","Optie",IF((VLOOKUP($D44,$O$24:$EA$33,CK$10,FALSE))="Nee","Nee",IF((VLOOKUP($E44,$O$17:$EA$23,CK$10,FALSE))= "Nee","Nee",IF((VLOOKUP($D44,$O$24:$EA$33,CK$10,FALSE))="Nvt","Nvt",IF((VLOOKUP($E44,$O$17:$EA$23,CK$10,FALSE))="Nvt","Nvt","Fout"))))))))</f>
        <v>Ja</v>
      </c>
      <c r="CL44" s="43" t="str">
        <f t="shared" si="22"/>
        <v>Optie</v>
      </c>
      <c r="CM44" s="43" t="str">
        <f t="shared" si="22"/>
        <v>Nee</v>
      </c>
      <c r="CN44" s="43" t="str">
        <f t="shared" si="22"/>
        <v>Nvt</v>
      </c>
      <c r="CO44" s="43" t="str">
        <f t="shared" si="22"/>
        <v>Nvt</v>
      </c>
      <c r="CP44" s="43" t="str">
        <f t="shared" si="22"/>
        <v>Nvt</v>
      </c>
      <c r="CQ44" s="43" t="str">
        <f t="shared" si="22"/>
        <v>Nvt</v>
      </c>
      <c r="CR44" s="43" t="str">
        <f t="shared" si="22"/>
        <v>Ja</v>
      </c>
      <c r="CS44" s="43" t="str">
        <f t="shared" si="22"/>
        <v>Ja</v>
      </c>
      <c r="CT44" s="43" t="str">
        <f t="shared" si="22"/>
        <v>Ja</v>
      </c>
      <c r="CU44" s="43" t="str">
        <f t="shared" ref="CU44:DD53" si="23">IF((VLOOKUP($D44,$O$24:$EA$33,CU$10,FALSE))="Ja","Ja",IF((VLOOKUP($E44,$O$17:$EA$23,CU$10,FALSE))="Ja","Ja",IF((VLOOKUP($D44,$O$24:$EA$33,CU$10,FALSE))="Optie","Optie",IF((VLOOKUP($E44,$O$17:$EA$23,CU$10,FALSE))="Optie","Optie",IF((VLOOKUP($D44,$O$24:$EA$33,CU$10,FALSE))="Nee","Nee",IF((VLOOKUP($E44,$O$17:$EA$23,CU$10,FALSE))= "Nee","Nee",IF((VLOOKUP($D44,$O$24:$EA$33,CU$10,FALSE))="Nvt","Nvt",IF((VLOOKUP($E44,$O$17:$EA$23,CU$10,FALSE))="Nvt","Nvt","Fout"))))))))</f>
        <v>Optie</v>
      </c>
      <c r="CV44" s="43" t="str">
        <f t="shared" si="23"/>
        <v>Ja</v>
      </c>
      <c r="CW44" s="43" t="str">
        <f t="shared" si="23"/>
        <v>Ja</v>
      </c>
      <c r="CX44" s="43" t="str">
        <f t="shared" si="23"/>
        <v>Ja</v>
      </c>
      <c r="CY44" s="43" t="str">
        <f t="shared" si="23"/>
        <v>Optie</v>
      </c>
      <c r="CZ44" s="43" t="str">
        <f t="shared" si="23"/>
        <v>Ja</v>
      </c>
      <c r="DA44" s="43" t="str">
        <f t="shared" si="23"/>
        <v>Ja</v>
      </c>
      <c r="DB44" s="43" t="str">
        <f t="shared" si="23"/>
        <v>Optie</v>
      </c>
      <c r="DC44" s="43" t="str">
        <f t="shared" si="23"/>
        <v>Ja</v>
      </c>
      <c r="DD44" s="43" t="str">
        <f t="shared" si="23"/>
        <v>Ja</v>
      </c>
      <c r="DE44" s="43" t="str">
        <f t="shared" ref="DE44:DN53" si="24">IF((VLOOKUP($D44,$O$24:$EA$33,DE$10,FALSE))="Ja","Ja",IF((VLOOKUP($E44,$O$17:$EA$23,DE$10,FALSE))="Ja","Ja",IF((VLOOKUP($D44,$O$24:$EA$33,DE$10,FALSE))="Optie","Optie",IF((VLOOKUP($E44,$O$17:$EA$23,DE$10,FALSE))="Optie","Optie",IF((VLOOKUP($D44,$O$24:$EA$33,DE$10,FALSE))="Nee","Nee",IF((VLOOKUP($E44,$O$17:$EA$23,DE$10,FALSE))= "Nee","Nee",IF((VLOOKUP($D44,$O$24:$EA$33,DE$10,FALSE))="Nvt","Nvt",IF((VLOOKUP($E44,$O$17:$EA$23,DE$10,FALSE))="Nvt","Nvt","Fout"))))))))</f>
        <v>Ja</v>
      </c>
      <c r="DF44" s="43" t="str">
        <f t="shared" si="24"/>
        <v>Ja</v>
      </c>
      <c r="DG44" s="43" t="str">
        <f t="shared" si="24"/>
        <v>Ja</v>
      </c>
      <c r="DH44" s="43" t="str">
        <f t="shared" si="24"/>
        <v>Optie</v>
      </c>
      <c r="DI44" s="43" t="str">
        <f t="shared" si="24"/>
        <v>Optie</v>
      </c>
      <c r="DJ44" s="43" t="str">
        <f t="shared" si="24"/>
        <v>Optie</v>
      </c>
      <c r="DK44" s="43" t="str">
        <f t="shared" si="24"/>
        <v>Optie</v>
      </c>
      <c r="DL44" s="43" t="str">
        <f t="shared" si="24"/>
        <v>Nee</v>
      </c>
      <c r="DM44" s="43" t="str">
        <f t="shared" si="24"/>
        <v>Optie</v>
      </c>
      <c r="DN44" s="43" t="str">
        <f t="shared" si="24"/>
        <v>Ja</v>
      </c>
      <c r="DO44" s="43" t="str">
        <f t="shared" ref="DO44:EA53" si="25">IF((VLOOKUP($D44,$O$24:$EA$33,DO$10,FALSE))="Ja","Ja",IF((VLOOKUP($E44,$O$17:$EA$23,DO$10,FALSE))="Ja","Ja",IF((VLOOKUP($D44,$O$24:$EA$33,DO$10,FALSE))="Optie","Optie",IF((VLOOKUP($E44,$O$17:$EA$23,DO$10,FALSE))="Optie","Optie",IF((VLOOKUP($D44,$O$24:$EA$33,DO$10,FALSE))="Nee","Nee",IF((VLOOKUP($E44,$O$17:$EA$23,DO$10,FALSE))= "Nee","Nee",IF((VLOOKUP($D44,$O$24:$EA$33,DO$10,FALSE))="Nvt","Nvt",IF((VLOOKUP($E44,$O$17:$EA$23,DO$10,FALSE))="Nvt","Nvt","Fout"))))))))</f>
        <v>Ja</v>
      </c>
      <c r="DP44" s="43" t="str">
        <f t="shared" si="25"/>
        <v>Ja</v>
      </c>
      <c r="DQ44" s="43" t="str">
        <f t="shared" si="25"/>
        <v>Ja</v>
      </c>
      <c r="DR44" s="43" t="str">
        <f t="shared" si="25"/>
        <v>Optie</v>
      </c>
      <c r="DS44" s="43" t="str">
        <f t="shared" si="25"/>
        <v>Ja</v>
      </c>
      <c r="DT44" s="43" t="str">
        <f t="shared" si="25"/>
        <v>Ja</v>
      </c>
      <c r="DU44" s="43" t="str">
        <f t="shared" si="25"/>
        <v>Ja</v>
      </c>
      <c r="DV44" s="43" t="str">
        <f t="shared" si="25"/>
        <v>Ja</v>
      </c>
      <c r="DW44" s="43" t="str">
        <f t="shared" si="25"/>
        <v>Ja</v>
      </c>
      <c r="DX44" s="43" t="str">
        <f t="shared" si="25"/>
        <v>Ja</v>
      </c>
      <c r="DY44" s="43" t="str">
        <f t="shared" si="25"/>
        <v>Ja</v>
      </c>
      <c r="DZ44" s="43" t="str">
        <f t="shared" si="25"/>
        <v>Ja</v>
      </c>
      <c r="EA44" s="43" t="str">
        <f t="shared" si="25"/>
        <v>Nee</v>
      </c>
    </row>
    <row r="45" spans="1:131" x14ac:dyDescent="0.3">
      <c r="A45" s="45"/>
      <c r="B45" s="47" t="s">
        <v>735</v>
      </c>
      <c r="C45" s="47" t="s">
        <v>502</v>
      </c>
      <c r="D45" s="45" t="s">
        <v>337</v>
      </c>
      <c r="E45" s="45" t="s">
        <v>329</v>
      </c>
      <c r="F45" s="45" t="s">
        <v>337</v>
      </c>
      <c r="G45" s="43" t="s">
        <v>495</v>
      </c>
      <c r="H45" s="43" t="s">
        <v>497</v>
      </c>
      <c r="I45" s="119" t="s">
        <v>498</v>
      </c>
      <c r="J45" s="119" t="s">
        <v>830</v>
      </c>
      <c r="K45" s="119" t="s">
        <v>844</v>
      </c>
      <c r="L45" s="50">
        <v>11</v>
      </c>
      <c r="M45" s="119"/>
      <c r="N45" s="119"/>
      <c r="O45" s="119"/>
      <c r="P45" s="129" t="s">
        <v>507</v>
      </c>
      <c r="Q45" s="43" t="str">
        <f t="shared" si="15"/>
        <v>Ja</v>
      </c>
      <c r="R45" s="43" t="str">
        <f t="shared" si="15"/>
        <v>Ja</v>
      </c>
      <c r="S45" s="43" t="str">
        <f t="shared" si="15"/>
        <v>Optie</v>
      </c>
      <c r="T45" s="43" t="str">
        <f t="shared" si="15"/>
        <v>Ja</v>
      </c>
      <c r="U45" s="43" t="str">
        <f t="shared" si="15"/>
        <v>Ja</v>
      </c>
      <c r="V45" s="43" t="str">
        <f t="shared" si="15"/>
        <v>Ja</v>
      </c>
      <c r="W45" s="43" t="str">
        <f t="shared" si="15"/>
        <v>Nee</v>
      </c>
      <c r="X45" s="43" t="str">
        <f t="shared" si="15"/>
        <v>Ja</v>
      </c>
      <c r="Y45" s="43" t="str">
        <f t="shared" si="15"/>
        <v>Nee</v>
      </c>
      <c r="Z45" s="43" t="str">
        <f t="shared" si="15"/>
        <v>Nee</v>
      </c>
      <c r="AA45" s="43" t="str">
        <f t="shared" si="16"/>
        <v>Optie</v>
      </c>
      <c r="AB45" s="43" t="str">
        <f t="shared" si="16"/>
        <v>Ja</v>
      </c>
      <c r="AC45" s="43" t="str">
        <f t="shared" si="16"/>
        <v>Ja</v>
      </c>
      <c r="AD45" s="43" t="str">
        <f t="shared" si="16"/>
        <v>Nee</v>
      </c>
      <c r="AE45" s="43" t="str">
        <f t="shared" si="16"/>
        <v>Ja</v>
      </c>
      <c r="AF45" s="43" t="str">
        <f t="shared" si="16"/>
        <v>Ja</v>
      </c>
      <c r="AG45" s="43" t="str">
        <f t="shared" si="16"/>
        <v>Optie</v>
      </c>
      <c r="AH45" s="43" t="str">
        <f t="shared" si="16"/>
        <v>Ja</v>
      </c>
      <c r="AI45" s="43" t="str">
        <f t="shared" si="16"/>
        <v>Ja</v>
      </c>
      <c r="AJ45" s="43" t="str">
        <f t="shared" si="16"/>
        <v>Nvt</v>
      </c>
      <c r="AK45" s="43" t="str">
        <f t="shared" si="16"/>
        <v>Nvt</v>
      </c>
      <c r="AL45" s="129" t="s">
        <v>878</v>
      </c>
      <c r="AM45" s="43" t="str">
        <f t="shared" si="17"/>
        <v>Ja</v>
      </c>
      <c r="AN45" s="43" t="str">
        <f t="shared" si="17"/>
        <v>Ja</v>
      </c>
      <c r="AO45" s="43" t="str">
        <f t="shared" si="17"/>
        <v>Optie</v>
      </c>
      <c r="AP45" s="43" t="str">
        <f t="shared" si="17"/>
        <v>Ja</v>
      </c>
      <c r="AQ45" s="43" t="str">
        <f t="shared" si="17"/>
        <v>Ja</v>
      </c>
      <c r="AR45" s="43" t="str">
        <f t="shared" si="17"/>
        <v>Ja</v>
      </c>
      <c r="AS45" s="43" t="str">
        <f t="shared" si="17"/>
        <v>Nee</v>
      </c>
      <c r="AT45" s="43" t="str">
        <f t="shared" si="17"/>
        <v>Ja</v>
      </c>
      <c r="AU45" s="43" t="str">
        <f t="shared" si="17"/>
        <v>Nee</v>
      </c>
      <c r="AV45" s="43" t="str">
        <f t="shared" si="17"/>
        <v>Nee</v>
      </c>
      <c r="AW45" s="43" t="str">
        <f t="shared" si="18"/>
        <v>Ja</v>
      </c>
      <c r="AX45" s="43" t="str">
        <f t="shared" si="18"/>
        <v>Ja</v>
      </c>
      <c r="AY45" s="43" t="str">
        <f t="shared" si="18"/>
        <v>Ja</v>
      </c>
      <c r="AZ45" s="43" t="str">
        <f t="shared" si="18"/>
        <v>Ja</v>
      </c>
      <c r="BA45" s="43" t="str">
        <f t="shared" si="18"/>
        <v>Ja</v>
      </c>
      <c r="BB45" s="43" t="str">
        <f t="shared" si="18"/>
        <v>Nee</v>
      </c>
      <c r="BC45" s="43" t="str">
        <f t="shared" si="18"/>
        <v>Ja</v>
      </c>
      <c r="BD45" s="43" t="str">
        <f t="shared" si="18"/>
        <v>Optie</v>
      </c>
      <c r="BE45" s="43" t="str">
        <f t="shared" si="18"/>
        <v>Ja</v>
      </c>
      <c r="BF45" s="43" t="str">
        <f t="shared" si="18"/>
        <v>Ja</v>
      </c>
      <c r="BG45" s="43" t="str">
        <f t="shared" si="19"/>
        <v>Nee</v>
      </c>
      <c r="BH45" s="43" t="str">
        <f t="shared" si="19"/>
        <v>Ja</v>
      </c>
      <c r="BI45" s="43" t="str">
        <f t="shared" si="19"/>
        <v>Nee</v>
      </c>
      <c r="BJ45" s="43" t="str">
        <f t="shared" si="19"/>
        <v>Nvt</v>
      </c>
      <c r="BK45" s="43" t="str">
        <f t="shared" si="19"/>
        <v>Nvt</v>
      </c>
      <c r="BL45" s="43" t="str">
        <f t="shared" si="19"/>
        <v>Nvt</v>
      </c>
      <c r="BM45" s="43" t="str">
        <f t="shared" si="19"/>
        <v>Nvt</v>
      </c>
      <c r="BN45" s="43" t="str">
        <f t="shared" si="19"/>
        <v>Nvt</v>
      </c>
      <c r="BO45" s="43" t="str">
        <f t="shared" si="19"/>
        <v>Nvt</v>
      </c>
      <c r="BP45" s="43" t="str">
        <f t="shared" si="19"/>
        <v>Nvt</v>
      </c>
      <c r="BQ45" s="43" t="str">
        <f t="shared" si="20"/>
        <v>Nvt</v>
      </c>
      <c r="BR45" s="43" t="str">
        <f t="shared" si="20"/>
        <v>Nvt</v>
      </c>
      <c r="BS45" s="43" t="str">
        <f t="shared" si="20"/>
        <v>Nvt</v>
      </c>
      <c r="BT45" s="43" t="str">
        <f t="shared" si="20"/>
        <v>Nvt</v>
      </c>
      <c r="BU45" s="43" t="str">
        <f t="shared" si="20"/>
        <v>Nvt</v>
      </c>
      <c r="BV45" s="43" t="str">
        <f t="shared" si="20"/>
        <v>Nvt</v>
      </c>
      <c r="BW45" s="43" t="str">
        <f t="shared" si="20"/>
        <v>Nvt</v>
      </c>
      <c r="BX45" s="43" t="str">
        <f t="shared" si="20"/>
        <v>Nvt</v>
      </c>
      <c r="BY45" s="43" t="str">
        <f t="shared" si="20"/>
        <v>Ja</v>
      </c>
      <c r="BZ45" s="43" t="str">
        <f t="shared" si="20"/>
        <v>Ja</v>
      </c>
      <c r="CA45" s="43" t="str">
        <f t="shared" si="21"/>
        <v>Ja</v>
      </c>
      <c r="CB45" s="43" t="str">
        <f t="shared" si="21"/>
        <v>Nee</v>
      </c>
      <c r="CC45" s="43" t="str">
        <f t="shared" si="21"/>
        <v>Nvt</v>
      </c>
      <c r="CD45" s="43" t="str">
        <f t="shared" si="21"/>
        <v>Nvt</v>
      </c>
      <c r="CE45" s="43" t="str">
        <f t="shared" si="21"/>
        <v>Nvt</v>
      </c>
      <c r="CF45" s="43" t="str">
        <f t="shared" si="21"/>
        <v>Nvt</v>
      </c>
      <c r="CG45" s="43" t="str">
        <f t="shared" si="21"/>
        <v>Nvt</v>
      </c>
      <c r="CH45" s="43" t="str">
        <f t="shared" si="21"/>
        <v>Nee</v>
      </c>
      <c r="CI45" s="43" t="str">
        <f t="shared" si="21"/>
        <v>Nvt</v>
      </c>
      <c r="CJ45" s="43" t="str">
        <f t="shared" si="21"/>
        <v>Nee</v>
      </c>
      <c r="CK45" s="43" t="str">
        <f t="shared" si="22"/>
        <v>Nvt</v>
      </c>
      <c r="CL45" s="43" t="str">
        <f t="shared" si="22"/>
        <v>Nee</v>
      </c>
      <c r="CM45" s="43" t="str">
        <f t="shared" si="22"/>
        <v>Nee</v>
      </c>
      <c r="CN45" s="43" t="str">
        <f t="shared" si="22"/>
        <v>Nvt</v>
      </c>
      <c r="CO45" s="43" t="str">
        <f t="shared" si="22"/>
        <v>Nvt</v>
      </c>
      <c r="CP45" s="43" t="str">
        <f t="shared" si="22"/>
        <v>Nvt</v>
      </c>
      <c r="CQ45" s="43" t="str">
        <f t="shared" si="22"/>
        <v>Nvt</v>
      </c>
      <c r="CR45" s="43" t="str">
        <f t="shared" si="22"/>
        <v>Nee</v>
      </c>
      <c r="CS45" s="43" t="str">
        <f t="shared" si="22"/>
        <v>Nvt</v>
      </c>
      <c r="CT45" s="43" t="str">
        <f t="shared" si="22"/>
        <v>Nvt</v>
      </c>
      <c r="CU45" s="43" t="str">
        <f t="shared" si="23"/>
        <v>Nvt</v>
      </c>
      <c r="CV45" s="43" t="str">
        <f t="shared" si="23"/>
        <v>Nvt</v>
      </c>
      <c r="CW45" s="43" t="str">
        <f t="shared" si="23"/>
        <v>Nvt</v>
      </c>
      <c r="CX45" s="43" t="str">
        <f t="shared" si="23"/>
        <v>Nvt</v>
      </c>
      <c r="CY45" s="43" t="str">
        <f t="shared" si="23"/>
        <v>Nee</v>
      </c>
      <c r="CZ45" s="43" t="str">
        <f t="shared" si="23"/>
        <v>Nvt</v>
      </c>
      <c r="DA45" s="43" t="str">
        <f t="shared" si="23"/>
        <v>Nvt</v>
      </c>
      <c r="DB45" s="43" t="str">
        <f t="shared" si="23"/>
        <v>Nvt</v>
      </c>
      <c r="DC45" s="43" t="str">
        <f t="shared" si="23"/>
        <v>Ja</v>
      </c>
      <c r="DD45" s="43" t="str">
        <f t="shared" si="23"/>
        <v>Ja</v>
      </c>
      <c r="DE45" s="43" t="str">
        <f t="shared" si="24"/>
        <v>Ja</v>
      </c>
      <c r="DF45" s="43" t="str">
        <f t="shared" si="24"/>
        <v>Ja</v>
      </c>
      <c r="DG45" s="43" t="str">
        <f t="shared" si="24"/>
        <v>Ja</v>
      </c>
      <c r="DH45" s="43" t="str">
        <f t="shared" si="24"/>
        <v>Optie</v>
      </c>
      <c r="DI45" s="43" t="str">
        <f t="shared" si="24"/>
        <v>Optie</v>
      </c>
      <c r="DJ45" s="43" t="str">
        <f t="shared" si="24"/>
        <v>Optie</v>
      </c>
      <c r="DK45" s="43" t="str">
        <f t="shared" si="24"/>
        <v>Optie</v>
      </c>
      <c r="DL45" s="43" t="str">
        <f t="shared" si="24"/>
        <v>Nee</v>
      </c>
      <c r="DM45" s="43" t="str">
        <f t="shared" si="24"/>
        <v>Optie</v>
      </c>
      <c r="DN45" s="43" t="str">
        <f t="shared" si="24"/>
        <v>Ja</v>
      </c>
      <c r="DO45" s="43" t="str">
        <f t="shared" si="25"/>
        <v>Ja</v>
      </c>
      <c r="DP45" s="43" t="str">
        <f t="shared" si="25"/>
        <v>Ja</v>
      </c>
      <c r="DQ45" s="43" t="str">
        <f t="shared" si="25"/>
        <v>Ja</v>
      </c>
      <c r="DR45" s="43" t="str">
        <f t="shared" si="25"/>
        <v>Optie</v>
      </c>
      <c r="DS45" s="43" t="str">
        <f t="shared" si="25"/>
        <v>Ja</v>
      </c>
      <c r="DT45" s="43" t="str">
        <f t="shared" si="25"/>
        <v>Ja</v>
      </c>
      <c r="DU45" s="43" t="str">
        <f t="shared" si="25"/>
        <v>Ja</v>
      </c>
      <c r="DV45" s="43" t="str">
        <f t="shared" si="25"/>
        <v>Ja</v>
      </c>
      <c r="DW45" s="43" t="str">
        <f t="shared" si="25"/>
        <v>Ja</v>
      </c>
      <c r="DX45" s="43" t="str">
        <f t="shared" si="25"/>
        <v>Ja</v>
      </c>
      <c r="DY45" s="43" t="str">
        <f t="shared" si="25"/>
        <v>Ja</v>
      </c>
      <c r="DZ45" s="43" t="str">
        <f t="shared" si="25"/>
        <v>Ja</v>
      </c>
      <c r="EA45" s="43" t="str">
        <f t="shared" si="25"/>
        <v>Nee</v>
      </c>
    </row>
    <row r="46" spans="1:131" x14ac:dyDescent="0.3">
      <c r="A46" s="45"/>
      <c r="B46" s="47" t="s">
        <v>735</v>
      </c>
      <c r="C46" s="47" t="s">
        <v>502</v>
      </c>
      <c r="D46" s="45" t="s">
        <v>337</v>
      </c>
      <c r="E46" s="45" t="s">
        <v>330</v>
      </c>
      <c r="F46" s="45" t="s">
        <v>337</v>
      </c>
      <c r="G46" s="43" t="s">
        <v>495</v>
      </c>
      <c r="H46" s="43" t="s">
        <v>497</v>
      </c>
      <c r="I46" s="119" t="s">
        <v>498</v>
      </c>
      <c r="J46" s="119" t="s">
        <v>832</v>
      </c>
      <c r="K46" s="119" t="s">
        <v>845</v>
      </c>
      <c r="L46" s="50">
        <v>19</v>
      </c>
      <c r="M46" s="119"/>
      <c r="N46" s="119"/>
      <c r="O46" s="119"/>
      <c r="P46" s="129" t="s">
        <v>507</v>
      </c>
      <c r="Q46" s="43" t="str">
        <f t="shared" si="15"/>
        <v>Ja</v>
      </c>
      <c r="R46" s="43" t="str">
        <f t="shared" si="15"/>
        <v>Ja</v>
      </c>
      <c r="S46" s="43" t="str">
        <f t="shared" si="15"/>
        <v>Optie</v>
      </c>
      <c r="T46" s="43" t="str">
        <f t="shared" si="15"/>
        <v>Ja</v>
      </c>
      <c r="U46" s="43" t="str">
        <f t="shared" si="15"/>
        <v>Ja</v>
      </c>
      <c r="V46" s="43" t="str">
        <f t="shared" si="15"/>
        <v>Ja</v>
      </c>
      <c r="W46" s="43" t="str">
        <f t="shared" si="15"/>
        <v>Nee</v>
      </c>
      <c r="X46" s="43" t="str">
        <f t="shared" si="15"/>
        <v>Ja</v>
      </c>
      <c r="Y46" s="43" t="str">
        <f t="shared" si="15"/>
        <v>Nee</v>
      </c>
      <c r="Z46" s="43" t="str">
        <f t="shared" si="15"/>
        <v>Nee</v>
      </c>
      <c r="AA46" s="43" t="str">
        <f t="shared" si="16"/>
        <v>Optie</v>
      </c>
      <c r="AB46" s="43" t="str">
        <f t="shared" si="16"/>
        <v>Ja</v>
      </c>
      <c r="AC46" s="43" t="str">
        <f t="shared" si="16"/>
        <v>Ja</v>
      </c>
      <c r="AD46" s="43" t="str">
        <f t="shared" si="16"/>
        <v>Nee</v>
      </c>
      <c r="AE46" s="43" t="str">
        <f t="shared" si="16"/>
        <v>Ja</v>
      </c>
      <c r="AF46" s="43" t="str">
        <f t="shared" si="16"/>
        <v>Ja</v>
      </c>
      <c r="AG46" s="43" t="str">
        <f t="shared" si="16"/>
        <v>Optie</v>
      </c>
      <c r="AH46" s="43" t="str">
        <f t="shared" si="16"/>
        <v>Ja</v>
      </c>
      <c r="AI46" s="43" t="str">
        <f t="shared" si="16"/>
        <v>Ja</v>
      </c>
      <c r="AJ46" s="43" t="str">
        <f t="shared" si="16"/>
        <v>Nvt</v>
      </c>
      <c r="AK46" s="43" t="str">
        <f t="shared" si="16"/>
        <v>Nvt</v>
      </c>
      <c r="AL46" s="129" t="s">
        <v>878</v>
      </c>
      <c r="AM46" s="43" t="str">
        <f t="shared" si="17"/>
        <v>Ja</v>
      </c>
      <c r="AN46" s="43" t="str">
        <f t="shared" si="17"/>
        <v>Ja</v>
      </c>
      <c r="AO46" s="43" t="str">
        <f t="shared" si="17"/>
        <v>Optie</v>
      </c>
      <c r="AP46" s="43" t="str">
        <f t="shared" si="17"/>
        <v>Ja</v>
      </c>
      <c r="AQ46" s="43" t="str">
        <f t="shared" si="17"/>
        <v>Ja</v>
      </c>
      <c r="AR46" s="43" t="str">
        <f t="shared" si="17"/>
        <v>Ja</v>
      </c>
      <c r="AS46" s="43" t="str">
        <f t="shared" si="17"/>
        <v>Nee</v>
      </c>
      <c r="AT46" s="43" t="str">
        <f t="shared" si="17"/>
        <v>Ja</v>
      </c>
      <c r="AU46" s="43" t="str">
        <f t="shared" si="17"/>
        <v>Nee</v>
      </c>
      <c r="AV46" s="43" t="str">
        <f t="shared" si="17"/>
        <v>Nee</v>
      </c>
      <c r="AW46" s="43" t="str">
        <f t="shared" si="18"/>
        <v>Ja</v>
      </c>
      <c r="AX46" s="43" t="str">
        <f t="shared" si="18"/>
        <v>Ja</v>
      </c>
      <c r="AY46" s="43" t="str">
        <f t="shared" si="18"/>
        <v>Ja</v>
      </c>
      <c r="AZ46" s="43" t="str">
        <f t="shared" si="18"/>
        <v>Ja</v>
      </c>
      <c r="BA46" s="43" t="str">
        <f t="shared" si="18"/>
        <v>Ja</v>
      </c>
      <c r="BB46" s="43" t="str">
        <f t="shared" si="18"/>
        <v>Nee</v>
      </c>
      <c r="BC46" s="43" t="str">
        <f t="shared" si="18"/>
        <v>Ja</v>
      </c>
      <c r="BD46" s="43" t="str">
        <f t="shared" si="18"/>
        <v>Optie</v>
      </c>
      <c r="BE46" s="43" t="str">
        <f t="shared" si="18"/>
        <v>Ja</v>
      </c>
      <c r="BF46" s="43" t="str">
        <f t="shared" si="18"/>
        <v>Ja</v>
      </c>
      <c r="BG46" s="43" t="str">
        <f t="shared" si="19"/>
        <v>Nee</v>
      </c>
      <c r="BH46" s="43" t="str">
        <f t="shared" si="19"/>
        <v>Ja</v>
      </c>
      <c r="BI46" s="43" t="str">
        <f t="shared" si="19"/>
        <v>Nee</v>
      </c>
      <c r="BJ46" s="43" t="str">
        <f t="shared" si="19"/>
        <v>Nvt</v>
      </c>
      <c r="BK46" s="43" t="str">
        <f t="shared" si="19"/>
        <v>Nvt</v>
      </c>
      <c r="BL46" s="43" t="str">
        <f t="shared" si="19"/>
        <v>Nvt</v>
      </c>
      <c r="BM46" s="43" t="str">
        <f t="shared" si="19"/>
        <v>Nvt</v>
      </c>
      <c r="BN46" s="43" t="str">
        <f t="shared" si="19"/>
        <v>Nvt</v>
      </c>
      <c r="BO46" s="43" t="str">
        <f t="shared" si="19"/>
        <v>Nvt</v>
      </c>
      <c r="BP46" s="43" t="str">
        <f t="shared" si="19"/>
        <v>Nvt</v>
      </c>
      <c r="BQ46" s="43" t="str">
        <f t="shared" si="20"/>
        <v>Nvt</v>
      </c>
      <c r="BR46" s="43" t="str">
        <f t="shared" si="20"/>
        <v>Nvt</v>
      </c>
      <c r="BS46" s="43" t="str">
        <f t="shared" si="20"/>
        <v>Nvt</v>
      </c>
      <c r="BT46" s="43" t="str">
        <f t="shared" si="20"/>
        <v>Nvt</v>
      </c>
      <c r="BU46" s="43" t="str">
        <f t="shared" si="20"/>
        <v>Nvt</v>
      </c>
      <c r="BV46" s="43" t="str">
        <f t="shared" si="20"/>
        <v>Nvt</v>
      </c>
      <c r="BW46" s="43" t="str">
        <f t="shared" si="20"/>
        <v>Nvt</v>
      </c>
      <c r="BX46" s="43" t="str">
        <f t="shared" si="20"/>
        <v>Nvt</v>
      </c>
      <c r="BY46" s="43" t="str">
        <f t="shared" si="20"/>
        <v>Ja</v>
      </c>
      <c r="BZ46" s="43" t="str">
        <f t="shared" si="20"/>
        <v>Ja</v>
      </c>
      <c r="CA46" s="43" t="str">
        <f t="shared" si="21"/>
        <v>Ja</v>
      </c>
      <c r="CB46" s="43" t="str">
        <f t="shared" si="21"/>
        <v>Nee</v>
      </c>
      <c r="CC46" s="43" t="str">
        <f t="shared" si="21"/>
        <v>Nvt</v>
      </c>
      <c r="CD46" s="43" t="str">
        <f t="shared" si="21"/>
        <v>Nvt</v>
      </c>
      <c r="CE46" s="43" t="str">
        <f t="shared" si="21"/>
        <v>Nvt</v>
      </c>
      <c r="CF46" s="43" t="str">
        <f t="shared" si="21"/>
        <v>Nvt</v>
      </c>
      <c r="CG46" s="43" t="str">
        <f t="shared" si="21"/>
        <v>Nvt</v>
      </c>
      <c r="CH46" s="43" t="str">
        <f t="shared" si="21"/>
        <v>Nee</v>
      </c>
      <c r="CI46" s="43" t="str">
        <f t="shared" si="21"/>
        <v>Nvt</v>
      </c>
      <c r="CJ46" s="43" t="str">
        <f t="shared" si="21"/>
        <v>Nee</v>
      </c>
      <c r="CK46" s="43" t="str">
        <f t="shared" si="22"/>
        <v>Nvt</v>
      </c>
      <c r="CL46" s="43" t="str">
        <f t="shared" si="22"/>
        <v>Nee</v>
      </c>
      <c r="CM46" s="43" t="str">
        <f t="shared" si="22"/>
        <v>Nee</v>
      </c>
      <c r="CN46" s="43" t="str">
        <f t="shared" si="22"/>
        <v>Nvt</v>
      </c>
      <c r="CO46" s="43" t="str">
        <f t="shared" si="22"/>
        <v>Nvt</v>
      </c>
      <c r="CP46" s="43" t="str">
        <f t="shared" si="22"/>
        <v>Nvt</v>
      </c>
      <c r="CQ46" s="43" t="str">
        <f t="shared" si="22"/>
        <v>Nvt</v>
      </c>
      <c r="CR46" s="43" t="str">
        <f t="shared" si="22"/>
        <v>Nee</v>
      </c>
      <c r="CS46" s="43" t="str">
        <f t="shared" si="22"/>
        <v>Nvt</v>
      </c>
      <c r="CT46" s="43" t="str">
        <f t="shared" si="22"/>
        <v>Nvt</v>
      </c>
      <c r="CU46" s="43" t="str">
        <f t="shared" si="23"/>
        <v>Nvt</v>
      </c>
      <c r="CV46" s="43" t="str">
        <f t="shared" si="23"/>
        <v>Nvt</v>
      </c>
      <c r="CW46" s="43" t="str">
        <f t="shared" si="23"/>
        <v>Nvt</v>
      </c>
      <c r="CX46" s="43" t="str">
        <f t="shared" si="23"/>
        <v>Nvt</v>
      </c>
      <c r="CY46" s="43" t="str">
        <f t="shared" si="23"/>
        <v>Nee</v>
      </c>
      <c r="CZ46" s="43" t="str">
        <f t="shared" si="23"/>
        <v>Nvt</v>
      </c>
      <c r="DA46" s="43" t="str">
        <f t="shared" si="23"/>
        <v>Nvt</v>
      </c>
      <c r="DB46" s="43" t="str">
        <f t="shared" si="23"/>
        <v>Nvt</v>
      </c>
      <c r="DC46" s="43" t="str">
        <f t="shared" si="23"/>
        <v>Ja</v>
      </c>
      <c r="DD46" s="43" t="str">
        <f t="shared" si="23"/>
        <v>Ja</v>
      </c>
      <c r="DE46" s="43" t="str">
        <f t="shared" si="24"/>
        <v>Ja</v>
      </c>
      <c r="DF46" s="43" t="str">
        <f t="shared" si="24"/>
        <v>Ja</v>
      </c>
      <c r="DG46" s="43" t="str">
        <f t="shared" si="24"/>
        <v>Ja</v>
      </c>
      <c r="DH46" s="43" t="str">
        <f t="shared" si="24"/>
        <v>Optie</v>
      </c>
      <c r="DI46" s="43" t="str">
        <f t="shared" si="24"/>
        <v>Optie</v>
      </c>
      <c r="DJ46" s="43" t="str">
        <f t="shared" si="24"/>
        <v>Optie</v>
      </c>
      <c r="DK46" s="43" t="str">
        <f t="shared" si="24"/>
        <v>Optie</v>
      </c>
      <c r="DL46" s="43" t="str">
        <f t="shared" si="24"/>
        <v>Nee</v>
      </c>
      <c r="DM46" s="43" t="str">
        <f t="shared" si="24"/>
        <v>Optie</v>
      </c>
      <c r="DN46" s="43" t="str">
        <f t="shared" si="24"/>
        <v>Ja</v>
      </c>
      <c r="DO46" s="43" t="str">
        <f t="shared" si="25"/>
        <v>Ja</v>
      </c>
      <c r="DP46" s="43" t="str">
        <f t="shared" si="25"/>
        <v>Ja</v>
      </c>
      <c r="DQ46" s="43" t="str">
        <f t="shared" si="25"/>
        <v>Ja</v>
      </c>
      <c r="DR46" s="43" t="str">
        <f t="shared" si="25"/>
        <v>Optie</v>
      </c>
      <c r="DS46" s="43" t="str">
        <f t="shared" si="25"/>
        <v>Ja</v>
      </c>
      <c r="DT46" s="43" t="str">
        <f t="shared" si="25"/>
        <v>Ja</v>
      </c>
      <c r="DU46" s="43" t="str">
        <f t="shared" si="25"/>
        <v>Ja</v>
      </c>
      <c r="DV46" s="43" t="str">
        <f t="shared" si="25"/>
        <v>Ja</v>
      </c>
      <c r="DW46" s="43" t="str">
        <f t="shared" si="25"/>
        <v>Ja</v>
      </c>
      <c r="DX46" s="43" t="str">
        <f t="shared" si="25"/>
        <v>Ja</v>
      </c>
      <c r="DY46" s="43" t="str">
        <f t="shared" si="25"/>
        <v>Ja</v>
      </c>
      <c r="DZ46" s="43" t="str">
        <f t="shared" si="25"/>
        <v>Ja</v>
      </c>
      <c r="EA46" s="43" t="str">
        <f t="shared" si="25"/>
        <v>Nee</v>
      </c>
    </row>
    <row r="47" spans="1:131" x14ac:dyDescent="0.3">
      <c r="A47" s="45"/>
      <c r="B47" s="47" t="s">
        <v>735</v>
      </c>
      <c r="C47" s="47" t="s">
        <v>502</v>
      </c>
      <c r="D47" s="45" t="s">
        <v>337</v>
      </c>
      <c r="E47" s="45" t="s">
        <v>337</v>
      </c>
      <c r="F47" s="45" t="s">
        <v>337</v>
      </c>
      <c r="G47" s="43" t="s">
        <v>495</v>
      </c>
      <c r="H47" s="43" t="s">
        <v>497</v>
      </c>
      <c r="I47" s="119" t="s">
        <v>498</v>
      </c>
      <c r="J47" s="119" t="s">
        <v>834</v>
      </c>
      <c r="K47" s="119" t="s">
        <v>846</v>
      </c>
      <c r="L47" s="50">
        <v>27</v>
      </c>
      <c r="M47" s="119"/>
      <c r="N47" s="119"/>
      <c r="O47" s="119"/>
      <c r="P47" s="129" t="s">
        <v>507</v>
      </c>
      <c r="Q47" s="43" t="str">
        <f t="shared" si="15"/>
        <v>Ja</v>
      </c>
      <c r="R47" s="43" t="str">
        <f t="shared" si="15"/>
        <v>Ja</v>
      </c>
      <c r="S47" s="43" t="str">
        <f t="shared" si="15"/>
        <v>Optie</v>
      </c>
      <c r="T47" s="43" t="str">
        <f t="shared" si="15"/>
        <v>Ja</v>
      </c>
      <c r="U47" s="43" t="str">
        <f t="shared" si="15"/>
        <v>Ja</v>
      </c>
      <c r="V47" s="43" t="str">
        <f t="shared" si="15"/>
        <v>Ja</v>
      </c>
      <c r="W47" s="43" t="str">
        <f t="shared" si="15"/>
        <v>Nee</v>
      </c>
      <c r="X47" s="43" t="str">
        <f t="shared" si="15"/>
        <v>Ja</v>
      </c>
      <c r="Y47" s="43" t="str">
        <f t="shared" si="15"/>
        <v>Nee</v>
      </c>
      <c r="Z47" s="43" t="str">
        <f t="shared" si="15"/>
        <v>Nee</v>
      </c>
      <c r="AA47" s="43" t="str">
        <f t="shared" si="16"/>
        <v>Optie</v>
      </c>
      <c r="AB47" s="43" t="str">
        <f t="shared" si="16"/>
        <v>Ja</v>
      </c>
      <c r="AC47" s="43" t="str">
        <f t="shared" si="16"/>
        <v>Ja</v>
      </c>
      <c r="AD47" s="43" t="str">
        <f t="shared" si="16"/>
        <v>Nee</v>
      </c>
      <c r="AE47" s="43" t="str">
        <f t="shared" si="16"/>
        <v>Ja</v>
      </c>
      <c r="AF47" s="43" t="str">
        <f t="shared" si="16"/>
        <v>Ja</v>
      </c>
      <c r="AG47" s="43" t="str">
        <f t="shared" si="16"/>
        <v>Optie</v>
      </c>
      <c r="AH47" s="43" t="str">
        <f t="shared" si="16"/>
        <v>Ja</v>
      </c>
      <c r="AI47" s="43" t="str">
        <f t="shared" si="16"/>
        <v>Ja</v>
      </c>
      <c r="AJ47" s="43" t="str">
        <f t="shared" si="16"/>
        <v>Nvt</v>
      </c>
      <c r="AK47" s="43" t="str">
        <f t="shared" si="16"/>
        <v>Nvt</v>
      </c>
      <c r="AL47" s="129" t="s">
        <v>878</v>
      </c>
      <c r="AM47" s="43" t="str">
        <f t="shared" si="17"/>
        <v>Ja</v>
      </c>
      <c r="AN47" s="43" t="str">
        <f t="shared" si="17"/>
        <v>Ja</v>
      </c>
      <c r="AO47" s="43" t="str">
        <f t="shared" si="17"/>
        <v>Optie</v>
      </c>
      <c r="AP47" s="43" t="str">
        <f t="shared" si="17"/>
        <v>Ja</v>
      </c>
      <c r="AQ47" s="43" t="str">
        <f t="shared" si="17"/>
        <v>Ja</v>
      </c>
      <c r="AR47" s="43" t="str">
        <f t="shared" si="17"/>
        <v>Ja</v>
      </c>
      <c r="AS47" s="43" t="str">
        <f t="shared" si="17"/>
        <v>Nee</v>
      </c>
      <c r="AT47" s="43" t="str">
        <f t="shared" si="17"/>
        <v>Ja</v>
      </c>
      <c r="AU47" s="43" t="str">
        <f t="shared" si="17"/>
        <v>Nee</v>
      </c>
      <c r="AV47" s="43" t="str">
        <f t="shared" si="17"/>
        <v>Nee</v>
      </c>
      <c r="AW47" s="43" t="str">
        <f t="shared" si="18"/>
        <v>Ja</v>
      </c>
      <c r="AX47" s="43" t="str">
        <f t="shared" si="18"/>
        <v>Ja</v>
      </c>
      <c r="AY47" s="43" t="str">
        <f t="shared" si="18"/>
        <v>Ja</v>
      </c>
      <c r="AZ47" s="43" t="str">
        <f t="shared" si="18"/>
        <v>Ja</v>
      </c>
      <c r="BA47" s="43" t="str">
        <f t="shared" si="18"/>
        <v>Ja</v>
      </c>
      <c r="BB47" s="43" t="str">
        <f t="shared" si="18"/>
        <v>Nee</v>
      </c>
      <c r="BC47" s="43" t="str">
        <f t="shared" si="18"/>
        <v>Ja</v>
      </c>
      <c r="BD47" s="43" t="str">
        <f t="shared" si="18"/>
        <v>Optie</v>
      </c>
      <c r="BE47" s="43" t="str">
        <f t="shared" si="18"/>
        <v>Ja</v>
      </c>
      <c r="BF47" s="43" t="str">
        <f t="shared" si="18"/>
        <v>Ja</v>
      </c>
      <c r="BG47" s="43" t="str">
        <f t="shared" si="19"/>
        <v>Nee</v>
      </c>
      <c r="BH47" s="43" t="str">
        <f t="shared" si="19"/>
        <v>Ja</v>
      </c>
      <c r="BI47" s="43" t="str">
        <f t="shared" si="19"/>
        <v>Nee</v>
      </c>
      <c r="BJ47" s="43" t="str">
        <f t="shared" si="19"/>
        <v>Nvt</v>
      </c>
      <c r="BK47" s="43" t="str">
        <f t="shared" si="19"/>
        <v>Nvt</v>
      </c>
      <c r="BL47" s="43" t="str">
        <f t="shared" si="19"/>
        <v>Nvt</v>
      </c>
      <c r="BM47" s="43" t="str">
        <f t="shared" si="19"/>
        <v>Nvt</v>
      </c>
      <c r="BN47" s="43" t="str">
        <f t="shared" si="19"/>
        <v>Nvt</v>
      </c>
      <c r="BO47" s="43" t="str">
        <f t="shared" si="19"/>
        <v>Nvt</v>
      </c>
      <c r="BP47" s="43" t="str">
        <f t="shared" si="19"/>
        <v>Nvt</v>
      </c>
      <c r="BQ47" s="43" t="str">
        <f t="shared" si="20"/>
        <v>Nvt</v>
      </c>
      <c r="BR47" s="43" t="str">
        <f t="shared" si="20"/>
        <v>Nvt</v>
      </c>
      <c r="BS47" s="43" t="str">
        <f t="shared" si="20"/>
        <v>Nvt</v>
      </c>
      <c r="BT47" s="43" t="str">
        <f t="shared" si="20"/>
        <v>Nvt</v>
      </c>
      <c r="BU47" s="43" t="str">
        <f t="shared" si="20"/>
        <v>Nvt</v>
      </c>
      <c r="BV47" s="43" t="str">
        <f t="shared" si="20"/>
        <v>Nvt</v>
      </c>
      <c r="BW47" s="43" t="str">
        <f t="shared" si="20"/>
        <v>Nvt</v>
      </c>
      <c r="BX47" s="43" t="str">
        <f t="shared" si="20"/>
        <v>Nvt</v>
      </c>
      <c r="BY47" s="43" t="str">
        <f t="shared" si="20"/>
        <v>Ja</v>
      </c>
      <c r="BZ47" s="43" t="str">
        <f t="shared" si="20"/>
        <v>Ja</v>
      </c>
      <c r="CA47" s="43" t="str">
        <f t="shared" si="21"/>
        <v>Ja</v>
      </c>
      <c r="CB47" s="43" t="str">
        <f t="shared" si="21"/>
        <v>Nee</v>
      </c>
      <c r="CC47" s="43" t="str">
        <f t="shared" si="21"/>
        <v>Nvt</v>
      </c>
      <c r="CD47" s="43" t="str">
        <f t="shared" si="21"/>
        <v>Nvt</v>
      </c>
      <c r="CE47" s="43" t="str">
        <f t="shared" si="21"/>
        <v>Nvt</v>
      </c>
      <c r="CF47" s="43" t="str">
        <f t="shared" si="21"/>
        <v>Nvt</v>
      </c>
      <c r="CG47" s="43" t="str">
        <f t="shared" si="21"/>
        <v>Nvt</v>
      </c>
      <c r="CH47" s="43" t="str">
        <f t="shared" si="21"/>
        <v>Nee</v>
      </c>
      <c r="CI47" s="43" t="str">
        <f t="shared" si="21"/>
        <v>Nvt</v>
      </c>
      <c r="CJ47" s="43" t="str">
        <f t="shared" si="21"/>
        <v>Nee</v>
      </c>
      <c r="CK47" s="43" t="str">
        <f t="shared" si="22"/>
        <v>Nvt</v>
      </c>
      <c r="CL47" s="43" t="str">
        <f t="shared" si="22"/>
        <v>Nee</v>
      </c>
      <c r="CM47" s="43" t="str">
        <f t="shared" si="22"/>
        <v>Nee</v>
      </c>
      <c r="CN47" s="43" t="str">
        <f t="shared" si="22"/>
        <v>Nvt</v>
      </c>
      <c r="CO47" s="43" t="str">
        <f t="shared" si="22"/>
        <v>Nvt</v>
      </c>
      <c r="CP47" s="43" t="str">
        <f t="shared" si="22"/>
        <v>Nvt</v>
      </c>
      <c r="CQ47" s="43" t="str">
        <f t="shared" si="22"/>
        <v>Nvt</v>
      </c>
      <c r="CR47" s="43" t="str">
        <f t="shared" si="22"/>
        <v>Nee</v>
      </c>
      <c r="CS47" s="43" t="str">
        <f t="shared" si="22"/>
        <v>Nvt</v>
      </c>
      <c r="CT47" s="43" t="str">
        <f t="shared" si="22"/>
        <v>Nvt</v>
      </c>
      <c r="CU47" s="43" t="str">
        <f t="shared" si="23"/>
        <v>Nvt</v>
      </c>
      <c r="CV47" s="43" t="str">
        <f t="shared" si="23"/>
        <v>Nvt</v>
      </c>
      <c r="CW47" s="43" t="str">
        <f t="shared" si="23"/>
        <v>Nvt</v>
      </c>
      <c r="CX47" s="43" t="str">
        <f t="shared" si="23"/>
        <v>Nvt</v>
      </c>
      <c r="CY47" s="43" t="str">
        <f t="shared" si="23"/>
        <v>Nee</v>
      </c>
      <c r="CZ47" s="43" t="str">
        <f t="shared" si="23"/>
        <v>Nvt</v>
      </c>
      <c r="DA47" s="43" t="str">
        <f t="shared" si="23"/>
        <v>Nvt</v>
      </c>
      <c r="DB47" s="43" t="str">
        <f t="shared" si="23"/>
        <v>Nvt</v>
      </c>
      <c r="DC47" s="43" t="str">
        <f t="shared" si="23"/>
        <v>Ja</v>
      </c>
      <c r="DD47" s="43" t="str">
        <f t="shared" si="23"/>
        <v>Ja</v>
      </c>
      <c r="DE47" s="43" t="str">
        <f t="shared" si="24"/>
        <v>Ja</v>
      </c>
      <c r="DF47" s="43" t="str">
        <f t="shared" si="24"/>
        <v>Ja</v>
      </c>
      <c r="DG47" s="43" t="str">
        <f t="shared" si="24"/>
        <v>Ja</v>
      </c>
      <c r="DH47" s="43" t="str">
        <f t="shared" si="24"/>
        <v>Optie</v>
      </c>
      <c r="DI47" s="43" t="str">
        <f t="shared" si="24"/>
        <v>Optie</v>
      </c>
      <c r="DJ47" s="43" t="str">
        <f t="shared" si="24"/>
        <v>Nee</v>
      </c>
      <c r="DK47" s="43" t="str">
        <f t="shared" si="24"/>
        <v>Optie</v>
      </c>
      <c r="DL47" s="43" t="str">
        <f t="shared" si="24"/>
        <v>Nee</v>
      </c>
      <c r="DM47" s="43" t="str">
        <f t="shared" si="24"/>
        <v>Nee</v>
      </c>
      <c r="DN47" s="43" t="str">
        <f t="shared" si="24"/>
        <v>Nvt</v>
      </c>
      <c r="DO47" s="43" t="str">
        <f t="shared" si="25"/>
        <v>Nvt</v>
      </c>
      <c r="DP47" s="43" t="str">
        <f t="shared" si="25"/>
        <v>Nvt</v>
      </c>
      <c r="DQ47" s="43" t="str">
        <f t="shared" si="25"/>
        <v>Nvt</v>
      </c>
      <c r="DR47" s="43" t="str">
        <f t="shared" si="25"/>
        <v>Nvt</v>
      </c>
      <c r="DS47" s="43" t="str">
        <f t="shared" si="25"/>
        <v>Nvt</v>
      </c>
      <c r="DT47" s="43" t="str">
        <f t="shared" si="25"/>
        <v>Ja</v>
      </c>
      <c r="DU47" s="43" t="str">
        <f t="shared" si="25"/>
        <v>Ja</v>
      </c>
      <c r="DV47" s="43" t="str">
        <f t="shared" si="25"/>
        <v>Ja</v>
      </c>
      <c r="DW47" s="43" t="str">
        <f t="shared" si="25"/>
        <v>Ja</v>
      </c>
      <c r="DX47" s="43" t="str">
        <f t="shared" si="25"/>
        <v>Ja</v>
      </c>
      <c r="DY47" s="43" t="str">
        <f t="shared" si="25"/>
        <v>Ja</v>
      </c>
      <c r="DZ47" s="43" t="str">
        <f t="shared" si="25"/>
        <v>Ja</v>
      </c>
      <c r="EA47" s="43" t="str">
        <f t="shared" si="25"/>
        <v>Nee</v>
      </c>
    </row>
    <row r="48" spans="1:131" x14ac:dyDescent="0.3">
      <c r="A48" s="45"/>
      <c r="B48" s="47" t="s">
        <v>734</v>
      </c>
      <c r="C48" s="47" t="s">
        <v>502</v>
      </c>
      <c r="D48" s="45" t="s">
        <v>337</v>
      </c>
      <c r="E48" s="45" t="s">
        <v>329</v>
      </c>
      <c r="F48" s="45" t="s">
        <v>433</v>
      </c>
      <c r="G48" s="43" t="s">
        <v>495</v>
      </c>
      <c r="H48" s="43" t="s">
        <v>497</v>
      </c>
      <c r="I48" s="119" t="s">
        <v>498</v>
      </c>
      <c r="J48" s="119" t="s">
        <v>829</v>
      </c>
      <c r="K48" s="119" t="s">
        <v>844</v>
      </c>
      <c r="L48" s="50">
        <v>7</v>
      </c>
      <c r="M48" s="119"/>
      <c r="N48" s="119"/>
      <c r="O48" s="119"/>
      <c r="P48" s="129" t="s">
        <v>507</v>
      </c>
      <c r="Q48" s="43" t="str">
        <f t="shared" si="15"/>
        <v>Ja</v>
      </c>
      <c r="R48" s="43" t="str">
        <f t="shared" si="15"/>
        <v>Ja</v>
      </c>
      <c r="S48" s="43" t="str">
        <f t="shared" si="15"/>
        <v>Optie</v>
      </c>
      <c r="T48" s="43" t="str">
        <f t="shared" si="15"/>
        <v>Ja</v>
      </c>
      <c r="U48" s="43" t="str">
        <f t="shared" si="15"/>
        <v>Ja</v>
      </c>
      <c r="V48" s="43" t="str">
        <f t="shared" si="15"/>
        <v>Ja</v>
      </c>
      <c r="W48" s="43" t="str">
        <f t="shared" si="15"/>
        <v>Nee</v>
      </c>
      <c r="X48" s="43" t="str">
        <f t="shared" si="15"/>
        <v>Ja</v>
      </c>
      <c r="Y48" s="43" t="str">
        <f t="shared" si="15"/>
        <v>Nee</v>
      </c>
      <c r="Z48" s="43" t="str">
        <f t="shared" si="15"/>
        <v>Nee</v>
      </c>
      <c r="AA48" s="43" t="str">
        <f t="shared" si="16"/>
        <v>Optie</v>
      </c>
      <c r="AB48" s="43" t="str">
        <f t="shared" si="16"/>
        <v>Ja</v>
      </c>
      <c r="AC48" s="43" t="str">
        <f t="shared" si="16"/>
        <v>Ja</v>
      </c>
      <c r="AD48" s="43" t="str">
        <f t="shared" si="16"/>
        <v>Nee</v>
      </c>
      <c r="AE48" s="43" t="str">
        <f t="shared" si="16"/>
        <v>Ja</v>
      </c>
      <c r="AF48" s="43" t="str">
        <f t="shared" si="16"/>
        <v>Ja</v>
      </c>
      <c r="AG48" s="43" t="str">
        <f t="shared" si="16"/>
        <v>Optie</v>
      </c>
      <c r="AH48" s="43" t="str">
        <f t="shared" si="16"/>
        <v>Ja</v>
      </c>
      <c r="AI48" s="43" t="str">
        <f t="shared" si="16"/>
        <v>Ja</v>
      </c>
      <c r="AJ48" s="43" t="str">
        <f t="shared" si="16"/>
        <v>Nvt</v>
      </c>
      <c r="AK48" s="43" t="str">
        <f t="shared" si="16"/>
        <v>Nvt</v>
      </c>
      <c r="AL48" s="129" t="s">
        <v>878</v>
      </c>
      <c r="AM48" s="43" t="str">
        <f t="shared" si="17"/>
        <v>Ja</v>
      </c>
      <c r="AN48" s="43" t="str">
        <f t="shared" si="17"/>
        <v>Ja</v>
      </c>
      <c r="AO48" s="43" t="str">
        <f t="shared" si="17"/>
        <v>Optie</v>
      </c>
      <c r="AP48" s="43" t="str">
        <f t="shared" si="17"/>
        <v>Ja</v>
      </c>
      <c r="AQ48" s="43" t="str">
        <f t="shared" si="17"/>
        <v>Ja</v>
      </c>
      <c r="AR48" s="43" t="str">
        <f t="shared" si="17"/>
        <v>Ja</v>
      </c>
      <c r="AS48" s="43" t="str">
        <f t="shared" si="17"/>
        <v>Nee</v>
      </c>
      <c r="AT48" s="43" t="str">
        <f t="shared" si="17"/>
        <v>Ja</v>
      </c>
      <c r="AU48" s="43" t="str">
        <f t="shared" si="17"/>
        <v>Nee</v>
      </c>
      <c r="AV48" s="43" t="str">
        <f t="shared" si="17"/>
        <v>Nee</v>
      </c>
      <c r="AW48" s="43" t="str">
        <f t="shared" si="18"/>
        <v>Ja</v>
      </c>
      <c r="AX48" s="43" t="str">
        <f t="shared" si="18"/>
        <v>Ja</v>
      </c>
      <c r="AY48" s="43" t="str">
        <f t="shared" si="18"/>
        <v>Ja</v>
      </c>
      <c r="AZ48" s="43" t="str">
        <f t="shared" si="18"/>
        <v>Ja</v>
      </c>
      <c r="BA48" s="43" t="str">
        <f t="shared" si="18"/>
        <v>Ja</v>
      </c>
      <c r="BB48" s="43" t="str">
        <f t="shared" si="18"/>
        <v>Nee</v>
      </c>
      <c r="BC48" s="43" t="str">
        <f t="shared" si="18"/>
        <v>Ja</v>
      </c>
      <c r="BD48" s="43" t="str">
        <f t="shared" si="18"/>
        <v>Optie</v>
      </c>
      <c r="BE48" s="43" t="str">
        <f t="shared" si="18"/>
        <v>Ja</v>
      </c>
      <c r="BF48" s="43" t="str">
        <f t="shared" si="18"/>
        <v>Ja</v>
      </c>
      <c r="BG48" s="43" t="str">
        <f t="shared" si="19"/>
        <v>Nee</v>
      </c>
      <c r="BH48" s="43" t="str">
        <f t="shared" si="19"/>
        <v>Ja</v>
      </c>
      <c r="BI48" s="43" t="str">
        <f t="shared" si="19"/>
        <v>Nee</v>
      </c>
      <c r="BJ48" s="43" t="str">
        <f t="shared" si="19"/>
        <v>Nvt</v>
      </c>
      <c r="BK48" s="43" t="str">
        <f t="shared" si="19"/>
        <v>Nvt</v>
      </c>
      <c r="BL48" s="43" t="str">
        <f t="shared" si="19"/>
        <v>Nvt</v>
      </c>
      <c r="BM48" s="43" t="str">
        <f t="shared" si="19"/>
        <v>Nvt</v>
      </c>
      <c r="BN48" s="43" t="str">
        <f t="shared" si="19"/>
        <v>Nvt</v>
      </c>
      <c r="BO48" s="43" t="str">
        <f t="shared" si="19"/>
        <v>Nvt</v>
      </c>
      <c r="BP48" s="43" t="str">
        <f t="shared" si="19"/>
        <v>Nvt</v>
      </c>
      <c r="BQ48" s="43" t="str">
        <f t="shared" si="20"/>
        <v>Nvt</v>
      </c>
      <c r="BR48" s="43" t="str">
        <f t="shared" si="20"/>
        <v>Nvt</v>
      </c>
      <c r="BS48" s="43" t="str">
        <f t="shared" si="20"/>
        <v>Nvt</v>
      </c>
      <c r="BT48" s="43" t="str">
        <f t="shared" si="20"/>
        <v>Nvt</v>
      </c>
      <c r="BU48" s="43" t="str">
        <f t="shared" si="20"/>
        <v>Nvt</v>
      </c>
      <c r="BV48" s="43" t="str">
        <f t="shared" si="20"/>
        <v>Nvt</v>
      </c>
      <c r="BW48" s="43" t="str">
        <f t="shared" si="20"/>
        <v>Nvt</v>
      </c>
      <c r="BX48" s="43" t="str">
        <f t="shared" si="20"/>
        <v>Nvt</v>
      </c>
      <c r="BY48" s="43" t="str">
        <f t="shared" si="20"/>
        <v>Ja</v>
      </c>
      <c r="BZ48" s="43" t="str">
        <f t="shared" si="20"/>
        <v>Ja</v>
      </c>
      <c r="CA48" s="43" t="str">
        <f t="shared" si="21"/>
        <v>Ja</v>
      </c>
      <c r="CB48" s="43" t="str">
        <f t="shared" si="21"/>
        <v>Nee</v>
      </c>
      <c r="CC48" s="43" t="str">
        <f t="shared" si="21"/>
        <v>Nvt</v>
      </c>
      <c r="CD48" s="43" t="str">
        <f t="shared" si="21"/>
        <v>Nvt</v>
      </c>
      <c r="CE48" s="43" t="str">
        <f t="shared" si="21"/>
        <v>Nvt</v>
      </c>
      <c r="CF48" s="43" t="str">
        <f t="shared" si="21"/>
        <v>Nvt</v>
      </c>
      <c r="CG48" s="43" t="str">
        <f t="shared" si="21"/>
        <v>Nvt</v>
      </c>
      <c r="CH48" s="43" t="str">
        <f t="shared" si="21"/>
        <v>Nee</v>
      </c>
      <c r="CI48" s="43" t="str">
        <f t="shared" si="21"/>
        <v>Nvt</v>
      </c>
      <c r="CJ48" s="43" t="str">
        <f t="shared" si="21"/>
        <v>Nee</v>
      </c>
      <c r="CK48" s="43" t="str">
        <f t="shared" si="22"/>
        <v>Nvt</v>
      </c>
      <c r="CL48" s="43" t="str">
        <f t="shared" si="22"/>
        <v>Nee</v>
      </c>
      <c r="CM48" s="43" t="str">
        <f t="shared" si="22"/>
        <v>Nee</v>
      </c>
      <c r="CN48" s="43" t="str">
        <f t="shared" si="22"/>
        <v>Nvt</v>
      </c>
      <c r="CO48" s="43" t="str">
        <f t="shared" si="22"/>
        <v>Nvt</v>
      </c>
      <c r="CP48" s="43" t="str">
        <f t="shared" si="22"/>
        <v>Nvt</v>
      </c>
      <c r="CQ48" s="43" t="str">
        <f t="shared" si="22"/>
        <v>Nvt</v>
      </c>
      <c r="CR48" s="43" t="str">
        <f t="shared" si="22"/>
        <v>Nee</v>
      </c>
      <c r="CS48" s="43" t="str">
        <f t="shared" si="22"/>
        <v>Nvt</v>
      </c>
      <c r="CT48" s="43" t="str">
        <f t="shared" si="22"/>
        <v>Nvt</v>
      </c>
      <c r="CU48" s="43" t="str">
        <f t="shared" si="23"/>
        <v>Nvt</v>
      </c>
      <c r="CV48" s="43" t="str">
        <f t="shared" si="23"/>
        <v>Nvt</v>
      </c>
      <c r="CW48" s="43" t="str">
        <f t="shared" si="23"/>
        <v>Nvt</v>
      </c>
      <c r="CX48" s="43" t="str">
        <f t="shared" si="23"/>
        <v>Nvt</v>
      </c>
      <c r="CY48" s="43" t="str">
        <f t="shared" si="23"/>
        <v>Nee</v>
      </c>
      <c r="CZ48" s="43" t="str">
        <f t="shared" si="23"/>
        <v>Nvt</v>
      </c>
      <c r="DA48" s="43" t="str">
        <f t="shared" si="23"/>
        <v>Nvt</v>
      </c>
      <c r="DB48" s="43" t="str">
        <f t="shared" si="23"/>
        <v>Nvt</v>
      </c>
      <c r="DC48" s="43" t="str">
        <f t="shared" si="23"/>
        <v>Ja</v>
      </c>
      <c r="DD48" s="43" t="str">
        <f t="shared" si="23"/>
        <v>Ja</v>
      </c>
      <c r="DE48" s="43" t="str">
        <f t="shared" si="24"/>
        <v>Ja</v>
      </c>
      <c r="DF48" s="43" t="str">
        <f t="shared" si="24"/>
        <v>Ja</v>
      </c>
      <c r="DG48" s="43" t="str">
        <f t="shared" si="24"/>
        <v>Ja</v>
      </c>
      <c r="DH48" s="43" t="str">
        <f t="shared" si="24"/>
        <v>Optie</v>
      </c>
      <c r="DI48" s="43" t="str">
        <f t="shared" si="24"/>
        <v>Optie</v>
      </c>
      <c r="DJ48" s="43" t="str">
        <f t="shared" si="24"/>
        <v>Optie</v>
      </c>
      <c r="DK48" s="43" t="str">
        <f t="shared" si="24"/>
        <v>Optie</v>
      </c>
      <c r="DL48" s="43" t="str">
        <f t="shared" si="24"/>
        <v>Nee</v>
      </c>
      <c r="DM48" s="43" t="str">
        <f t="shared" si="24"/>
        <v>Optie</v>
      </c>
      <c r="DN48" s="43" t="str">
        <f t="shared" si="24"/>
        <v>Ja</v>
      </c>
      <c r="DO48" s="43" t="str">
        <f t="shared" si="25"/>
        <v>Ja</v>
      </c>
      <c r="DP48" s="43" t="str">
        <f t="shared" si="25"/>
        <v>Ja</v>
      </c>
      <c r="DQ48" s="43" t="str">
        <f t="shared" si="25"/>
        <v>Ja</v>
      </c>
      <c r="DR48" s="43" t="str">
        <f t="shared" si="25"/>
        <v>Optie</v>
      </c>
      <c r="DS48" s="43" t="str">
        <f t="shared" si="25"/>
        <v>Ja</v>
      </c>
      <c r="DT48" s="43" t="str">
        <f t="shared" si="25"/>
        <v>Ja</v>
      </c>
      <c r="DU48" s="43" t="str">
        <f t="shared" si="25"/>
        <v>Ja</v>
      </c>
      <c r="DV48" s="43" t="str">
        <f t="shared" si="25"/>
        <v>Ja</v>
      </c>
      <c r="DW48" s="43" t="str">
        <f t="shared" si="25"/>
        <v>Ja</v>
      </c>
      <c r="DX48" s="43" t="str">
        <f t="shared" si="25"/>
        <v>Ja</v>
      </c>
      <c r="DY48" s="43" t="str">
        <f t="shared" si="25"/>
        <v>Ja</v>
      </c>
      <c r="DZ48" s="43" t="str">
        <f t="shared" si="25"/>
        <v>Ja</v>
      </c>
      <c r="EA48" s="43" t="str">
        <f t="shared" si="25"/>
        <v>Nee</v>
      </c>
    </row>
    <row r="49" spans="1:131" x14ac:dyDescent="0.3">
      <c r="A49" s="45"/>
      <c r="B49" s="47" t="s">
        <v>734</v>
      </c>
      <c r="C49" s="47" t="s">
        <v>502</v>
      </c>
      <c r="D49" s="45" t="s">
        <v>337</v>
      </c>
      <c r="E49" s="45" t="s">
        <v>330</v>
      </c>
      <c r="F49" s="45" t="s">
        <v>433</v>
      </c>
      <c r="G49" s="43" t="s">
        <v>495</v>
      </c>
      <c r="H49" s="43" t="s">
        <v>497</v>
      </c>
      <c r="I49" s="119" t="s">
        <v>498</v>
      </c>
      <c r="J49" s="119" t="s">
        <v>831</v>
      </c>
      <c r="K49" s="119" t="s">
        <v>845</v>
      </c>
      <c r="L49" s="50">
        <v>15</v>
      </c>
      <c r="M49" s="119"/>
      <c r="N49" s="119"/>
      <c r="O49" s="119"/>
      <c r="P49" s="129" t="s">
        <v>507</v>
      </c>
      <c r="Q49" s="43" t="str">
        <f t="shared" si="15"/>
        <v>Ja</v>
      </c>
      <c r="R49" s="43" t="str">
        <f t="shared" si="15"/>
        <v>Ja</v>
      </c>
      <c r="S49" s="43" t="str">
        <f t="shared" si="15"/>
        <v>Optie</v>
      </c>
      <c r="T49" s="43" t="str">
        <f t="shared" si="15"/>
        <v>Ja</v>
      </c>
      <c r="U49" s="43" t="str">
        <f t="shared" si="15"/>
        <v>Ja</v>
      </c>
      <c r="V49" s="43" t="str">
        <f t="shared" si="15"/>
        <v>Ja</v>
      </c>
      <c r="W49" s="43" t="str">
        <f t="shared" si="15"/>
        <v>Nee</v>
      </c>
      <c r="X49" s="43" t="str">
        <f t="shared" si="15"/>
        <v>Ja</v>
      </c>
      <c r="Y49" s="43" t="str">
        <f t="shared" si="15"/>
        <v>Nee</v>
      </c>
      <c r="Z49" s="43" t="str">
        <f t="shared" si="15"/>
        <v>Nee</v>
      </c>
      <c r="AA49" s="43" t="str">
        <f t="shared" si="16"/>
        <v>Optie</v>
      </c>
      <c r="AB49" s="43" t="str">
        <f t="shared" si="16"/>
        <v>Ja</v>
      </c>
      <c r="AC49" s="43" t="str">
        <f t="shared" si="16"/>
        <v>Ja</v>
      </c>
      <c r="AD49" s="43" t="str">
        <f t="shared" si="16"/>
        <v>Nee</v>
      </c>
      <c r="AE49" s="43" t="str">
        <f t="shared" si="16"/>
        <v>Ja</v>
      </c>
      <c r="AF49" s="43" t="str">
        <f t="shared" si="16"/>
        <v>Ja</v>
      </c>
      <c r="AG49" s="43" t="str">
        <f t="shared" si="16"/>
        <v>Optie</v>
      </c>
      <c r="AH49" s="43" t="str">
        <f t="shared" si="16"/>
        <v>Ja</v>
      </c>
      <c r="AI49" s="43" t="str">
        <f t="shared" si="16"/>
        <v>Ja</v>
      </c>
      <c r="AJ49" s="43" t="str">
        <f t="shared" si="16"/>
        <v>Nvt</v>
      </c>
      <c r="AK49" s="43" t="str">
        <f t="shared" si="16"/>
        <v>Nvt</v>
      </c>
      <c r="AL49" s="129" t="s">
        <v>878</v>
      </c>
      <c r="AM49" s="43" t="str">
        <f t="shared" si="17"/>
        <v>Ja</v>
      </c>
      <c r="AN49" s="43" t="str">
        <f t="shared" si="17"/>
        <v>Ja</v>
      </c>
      <c r="AO49" s="43" t="str">
        <f t="shared" si="17"/>
        <v>Optie</v>
      </c>
      <c r="AP49" s="43" t="str">
        <f t="shared" si="17"/>
        <v>Ja</v>
      </c>
      <c r="AQ49" s="43" t="str">
        <f t="shared" si="17"/>
        <v>Ja</v>
      </c>
      <c r="AR49" s="43" t="str">
        <f t="shared" si="17"/>
        <v>Ja</v>
      </c>
      <c r="AS49" s="43" t="str">
        <f t="shared" si="17"/>
        <v>Nee</v>
      </c>
      <c r="AT49" s="43" t="str">
        <f t="shared" si="17"/>
        <v>Ja</v>
      </c>
      <c r="AU49" s="43" t="str">
        <f t="shared" si="17"/>
        <v>Nee</v>
      </c>
      <c r="AV49" s="43" t="str">
        <f t="shared" si="17"/>
        <v>Nee</v>
      </c>
      <c r="AW49" s="43" t="str">
        <f t="shared" si="18"/>
        <v>Ja</v>
      </c>
      <c r="AX49" s="43" t="str">
        <f t="shared" si="18"/>
        <v>Ja</v>
      </c>
      <c r="AY49" s="43" t="str">
        <f t="shared" si="18"/>
        <v>Ja</v>
      </c>
      <c r="AZ49" s="43" t="str">
        <f t="shared" si="18"/>
        <v>Ja</v>
      </c>
      <c r="BA49" s="43" t="str">
        <f t="shared" si="18"/>
        <v>Ja</v>
      </c>
      <c r="BB49" s="43" t="str">
        <f t="shared" si="18"/>
        <v>Nee</v>
      </c>
      <c r="BC49" s="43" t="str">
        <f t="shared" si="18"/>
        <v>Ja</v>
      </c>
      <c r="BD49" s="43" t="str">
        <f t="shared" si="18"/>
        <v>Optie</v>
      </c>
      <c r="BE49" s="43" t="str">
        <f t="shared" si="18"/>
        <v>Ja</v>
      </c>
      <c r="BF49" s="43" t="str">
        <f t="shared" si="18"/>
        <v>Ja</v>
      </c>
      <c r="BG49" s="43" t="str">
        <f t="shared" si="19"/>
        <v>Nee</v>
      </c>
      <c r="BH49" s="43" t="str">
        <f t="shared" si="19"/>
        <v>Ja</v>
      </c>
      <c r="BI49" s="43" t="str">
        <f t="shared" si="19"/>
        <v>Nee</v>
      </c>
      <c r="BJ49" s="43" t="str">
        <f t="shared" si="19"/>
        <v>Nvt</v>
      </c>
      <c r="BK49" s="43" t="str">
        <f t="shared" si="19"/>
        <v>Nvt</v>
      </c>
      <c r="BL49" s="43" t="str">
        <f t="shared" si="19"/>
        <v>Nvt</v>
      </c>
      <c r="BM49" s="43" t="str">
        <f t="shared" si="19"/>
        <v>Nvt</v>
      </c>
      <c r="BN49" s="43" t="str">
        <f t="shared" si="19"/>
        <v>Nvt</v>
      </c>
      <c r="BO49" s="43" t="str">
        <f t="shared" si="19"/>
        <v>Nvt</v>
      </c>
      <c r="BP49" s="43" t="str">
        <f t="shared" si="19"/>
        <v>Nvt</v>
      </c>
      <c r="BQ49" s="43" t="str">
        <f t="shared" si="20"/>
        <v>Nvt</v>
      </c>
      <c r="BR49" s="43" t="str">
        <f t="shared" si="20"/>
        <v>Nvt</v>
      </c>
      <c r="BS49" s="43" t="str">
        <f t="shared" si="20"/>
        <v>Nvt</v>
      </c>
      <c r="BT49" s="43" t="str">
        <f t="shared" si="20"/>
        <v>Nvt</v>
      </c>
      <c r="BU49" s="43" t="str">
        <f t="shared" si="20"/>
        <v>Nvt</v>
      </c>
      <c r="BV49" s="43" t="str">
        <f t="shared" si="20"/>
        <v>Nvt</v>
      </c>
      <c r="BW49" s="43" t="str">
        <f t="shared" si="20"/>
        <v>Nvt</v>
      </c>
      <c r="BX49" s="43" t="str">
        <f t="shared" si="20"/>
        <v>Nvt</v>
      </c>
      <c r="BY49" s="43" t="str">
        <f t="shared" si="20"/>
        <v>Ja</v>
      </c>
      <c r="BZ49" s="43" t="str">
        <f t="shared" si="20"/>
        <v>Ja</v>
      </c>
      <c r="CA49" s="43" t="str">
        <f t="shared" si="21"/>
        <v>Ja</v>
      </c>
      <c r="CB49" s="43" t="str">
        <f t="shared" si="21"/>
        <v>Nee</v>
      </c>
      <c r="CC49" s="43" t="str">
        <f t="shared" si="21"/>
        <v>Nvt</v>
      </c>
      <c r="CD49" s="43" t="str">
        <f t="shared" si="21"/>
        <v>Nvt</v>
      </c>
      <c r="CE49" s="43" t="str">
        <f t="shared" si="21"/>
        <v>Nvt</v>
      </c>
      <c r="CF49" s="43" t="str">
        <f t="shared" si="21"/>
        <v>Nvt</v>
      </c>
      <c r="CG49" s="43" t="str">
        <f t="shared" si="21"/>
        <v>Nvt</v>
      </c>
      <c r="CH49" s="43" t="str">
        <f t="shared" si="21"/>
        <v>Nee</v>
      </c>
      <c r="CI49" s="43" t="str">
        <f t="shared" si="21"/>
        <v>Nvt</v>
      </c>
      <c r="CJ49" s="43" t="str">
        <f t="shared" si="21"/>
        <v>Nee</v>
      </c>
      <c r="CK49" s="43" t="str">
        <f t="shared" si="22"/>
        <v>Nvt</v>
      </c>
      <c r="CL49" s="43" t="str">
        <f t="shared" si="22"/>
        <v>Nee</v>
      </c>
      <c r="CM49" s="43" t="str">
        <f t="shared" si="22"/>
        <v>Nee</v>
      </c>
      <c r="CN49" s="43" t="str">
        <f t="shared" si="22"/>
        <v>Nvt</v>
      </c>
      <c r="CO49" s="43" t="str">
        <f t="shared" si="22"/>
        <v>Nvt</v>
      </c>
      <c r="CP49" s="43" t="str">
        <f t="shared" si="22"/>
        <v>Nvt</v>
      </c>
      <c r="CQ49" s="43" t="str">
        <f t="shared" si="22"/>
        <v>Nvt</v>
      </c>
      <c r="CR49" s="43" t="str">
        <f t="shared" si="22"/>
        <v>Nee</v>
      </c>
      <c r="CS49" s="43" t="str">
        <f t="shared" si="22"/>
        <v>Nvt</v>
      </c>
      <c r="CT49" s="43" t="str">
        <f t="shared" si="22"/>
        <v>Nvt</v>
      </c>
      <c r="CU49" s="43" t="str">
        <f t="shared" si="23"/>
        <v>Nvt</v>
      </c>
      <c r="CV49" s="43" t="str">
        <f t="shared" si="23"/>
        <v>Nvt</v>
      </c>
      <c r="CW49" s="43" t="str">
        <f t="shared" si="23"/>
        <v>Nvt</v>
      </c>
      <c r="CX49" s="43" t="str">
        <f t="shared" si="23"/>
        <v>Nvt</v>
      </c>
      <c r="CY49" s="43" t="str">
        <f t="shared" si="23"/>
        <v>Nee</v>
      </c>
      <c r="CZ49" s="43" t="str">
        <f t="shared" si="23"/>
        <v>Nvt</v>
      </c>
      <c r="DA49" s="43" t="str">
        <f t="shared" si="23"/>
        <v>Nvt</v>
      </c>
      <c r="DB49" s="43" t="str">
        <f t="shared" si="23"/>
        <v>Nvt</v>
      </c>
      <c r="DC49" s="43" t="str">
        <f t="shared" si="23"/>
        <v>Ja</v>
      </c>
      <c r="DD49" s="43" t="str">
        <f t="shared" si="23"/>
        <v>Ja</v>
      </c>
      <c r="DE49" s="43" t="str">
        <f t="shared" si="24"/>
        <v>Ja</v>
      </c>
      <c r="DF49" s="43" t="str">
        <f t="shared" si="24"/>
        <v>Ja</v>
      </c>
      <c r="DG49" s="43" t="str">
        <f t="shared" si="24"/>
        <v>Ja</v>
      </c>
      <c r="DH49" s="43" t="str">
        <f t="shared" si="24"/>
        <v>Optie</v>
      </c>
      <c r="DI49" s="43" t="str">
        <f t="shared" si="24"/>
        <v>Optie</v>
      </c>
      <c r="DJ49" s="43" t="str">
        <f t="shared" si="24"/>
        <v>Optie</v>
      </c>
      <c r="DK49" s="43" t="str">
        <f t="shared" si="24"/>
        <v>Optie</v>
      </c>
      <c r="DL49" s="43" t="str">
        <f t="shared" si="24"/>
        <v>Nee</v>
      </c>
      <c r="DM49" s="43" t="str">
        <f t="shared" si="24"/>
        <v>Optie</v>
      </c>
      <c r="DN49" s="43" t="str">
        <f t="shared" si="24"/>
        <v>Ja</v>
      </c>
      <c r="DO49" s="43" t="str">
        <f t="shared" si="25"/>
        <v>Ja</v>
      </c>
      <c r="DP49" s="43" t="str">
        <f t="shared" si="25"/>
        <v>Ja</v>
      </c>
      <c r="DQ49" s="43" t="str">
        <f t="shared" si="25"/>
        <v>Ja</v>
      </c>
      <c r="DR49" s="43" t="str">
        <f t="shared" si="25"/>
        <v>Optie</v>
      </c>
      <c r="DS49" s="43" t="str">
        <f t="shared" si="25"/>
        <v>Ja</v>
      </c>
      <c r="DT49" s="43" t="str">
        <f t="shared" si="25"/>
        <v>Ja</v>
      </c>
      <c r="DU49" s="43" t="str">
        <f t="shared" si="25"/>
        <v>Ja</v>
      </c>
      <c r="DV49" s="43" t="str">
        <f t="shared" si="25"/>
        <v>Ja</v>
      </c>
      <c r="DW49" s="43" t="str">
        <f t="shared" si="25"/>
        <v>Ja</v>
      </c>
      <c r="DX49" s="43" t="str">
        <f t="shared" si="25"/>
        <v>Ja</v>
      </c>
      <c r="DY49" s="43" t="str">
        <f t="shared" si="25"/>
        <v>Ja</v>
      </c>
      <c r="DZ49" s="43" t="str">
        <f t="shared" si="25"/>
        <v>Ja</v>
      </c>
      <c r="EA49" s="43" t="str">
        <f t="shared" si="25"/>
        <v>Nee</v>
      </c>
    </row>
    <row r="50" spans="1:131" x14ac:dyDescent="0.3">
      <c r="A50" s="45"/>
      <c r="B50" s="47" t="s">
        <v>734</v>
      </c>
      <c r="C50" s="47" t="s">
        <v>502</v>
      </c>
      <c r="D50" s="45" t="s">
        <v>337</v>
      </c>
      <c r="E50" s="45" t="s">
        <v>337</v>
      </c>
      <c r="F50" s="45" t="s">
        <v>433</v>
      </c>
      <c r="G50" s="43" t="s">
        <v>495</v>
      </c>
      <c r="H50" s="43" t="s">
        <v>497</v>
      </c>
      <c r="I50" s="119" t="s">
        <v>498</v>
      </c>
      <c r="J50" s="119" t="s">
        <v>833</v>
      </c>
      <c r="K50" s="119" t="s">
        <v>846</v>
      </c>
      <c r="L50" s="50">
        <v>23</v>
      </c>
      <c r="M50" s="119"/>
      <c r="N50" s="119"/>
      <c r="O50" s="119"/>
      <c r="P50" s="129" t="s">
        <v>507</v>
      </c>
      <c r="Q50" s="43" t="str">
        <f t="shared" si="15"/>
        <v>Ja</v>
      </c>
      <c r="R50" s="43" t="str">
        <f t="shared" si="15"/>
        <v>Ja</v>
      </c>
      <c r="S50" s="43" t="str">
        <f t="shared" si="15"/>
        <v>Optie</v>
      </c>
      <c r="T50" s="43" t="str">
        <f t="shared" si="15"/>
        <v>Ja</v>
      </c>
      <c r="U50" s="43" t="str">
        <f t="shared" si="15"/>
        <v>Ja</v>
      </c>
      <c r="V50" s="43" t="str">
        <f t="shared" si="15"/>
        <v>Ja</v>
      </c>
      <c r="W50" s="43" t="str">
        <f t="shared" si="15"/>
        <v>Nee</v>
      </c>
      <c r="X50" s="43" t="str">
        <f t="shared" si="15"/>
        <v>Ja</v>
      </c>
      <c r="Y50" s="43" t="str">
        <f t="shared" si="15"/>
        <v>Nee</v>
      </c>
      <c r="Z50" s="43" t="str">
        <f t="shared" si="15"/>
        <v>Nee</v>
      </c>
      <c r="AA50" s="43" t="str">
        <f t="shared" si="16"/>
        <v>Optie</v>
      </c>
      <c r="AB50" s="43" t="str">
        <f t="shared" si="16"/>
        <v>Ja</v>
      </c>
      <c r="AC50" s="43" t="str">
        <f t="shared" si="16"/>
        <v>Ja</v>
      </c>
      <c r="AD50" s="43" t="str">
        <f t="shared" si="16"/>
        <v>Nee</v>
      </c>
      <c r="AE50" s="43" t="str">
        <f t="shared" si="16"/>
        <v>Ja</v>
      </c>
      <c r="AF50" s="43" t="str">
        <f t="shared" si="16"/>
        <v>Ja</v>
      </c>
      <c r="AG50" s="43" t="str">
        <f t="shared" si="16"/>
        <v>Optie</v>
      </c>
      <c r="AH50" s="43" t="str">
        <f t="shared" si="16"/>
        <v>Ja</v>
      </c>
      <c r="AI50" s="43" t="str">
        <f t="shared" si="16"/>
        <v>Ja</v>
      </c>
      <c r="AJ50" s="43" t="str">
        <f t="shared" si="16"/>
        <v>Nvt</v>
      </c>
      <c r="AK50" s="43" t="str">
        <f t="shared" si="16"/>
        <v>Nvt</v>
      </c>
      <c r="AL50" s="129" t="s">
        <v>878</v>
      </c>
      <c r="AM50" s="43" t="str">
        <f t="shared" si="17"/>
        <v>Ja</v>
      </c>
      <c r="AN50" s="43" t="str">
        <f t="shared" si="17"/>
        <v>Ja</v>
      </c>
      <c r="AO50" s="43" t="str">
        <f t="shared" si="17"/>
        <v>Optie</v>
      </c>
      <c r="AP50" s="43" t="str">
        <f t="shared" si="17"/>
        <v>Ja</v>
      </c>
      <c r="AQ50" s="43" t="str">
        <f t="shared" si="17"/>
        <v>Ja</v>
      </c>
      <c r="AR50" s="43" t="str">
        <f t="shared" si="17"/>
        <v>Ja</v>
      </c>
      <c r="AS50" s="43" t="str">
        <f t="shared" si="17"/>
        <v>Nee</v>
      </c>
      <c r="AT50" s="43" t="str">
        <f t="shared" si="17"/>
        <v>Ja</v>
      </c>
      <c r="AU50" s="43" t="str">
        <f t="shared" si="17"/>
        <v>Nee</v>
      </c>
      <c r="AV50" s="43" t="str">
        <f t="shared" si="17"/>
        <v>Nee</v>
      </c>
      <c r="AW50" s="43" t="str">
        <f t="shared" si="18"/>
        <v>Ja</v>
      </c>
      <c r="AX50" s="43" t="str">
        <f t="shared" si="18"/>
        <v>Ja</v>
      </c>
      <c r="AY50" s="43" t="str">
        <f t="shared" si="18"/>
        <v>Ja</v>
      </c>
      <c r="AZ50" s="43" t="str">
        <f t="shared" si="18"/>
        <v>Ja</v>
      </c>
      <c r="BA50" s="43" t="str">
        <f t="shared" si="18"/>
        <v>Ja</v>
      </c>
      <c r="BB50" s="43" t="str">
        <f t="shared" si="18"/>
        <v>Nee</v>
      </c>
      <c r="BC50" s="43" t="str">
        <f t="shared" si="18"/>
        <v>Ja</v>
      </c>
      <c r="BD50" s="43" t="str">
        <f t="shared" si="18"/>
        <v>Optie</v>
      </c>
      <c r="BE50" s="43" t="str">
        <f t="shared" si="18"/>
        <v>Ja</v>
      </c>
      <c r="BF50" s="43" t="str">
        <f t="shared" si="18"/>
        <v>Ja</v>
      </c>
      <c r="BG50" s="43" t="str">
        <f t="shared" si="19"/>
        <v>Nee</v>
      </c>
      <c r="BH50" s="43" t="str">
        <f t="shared" si="19"/>
        <v>Ja</v>
      </c>
      <c r="BI50" s="43" t="str">
        <f t="shared" si="19"/>
        <v>Nee</v>
      </c>
      <c r="BJ50" s="43" t="str">
        <f t="shared" si="19"/>
        <v>Nvt</v>
      </c>
      <c r="BK50" s="43" t="str">
        <f t="shared" si="19"/>
        <v>Nvt</v>
      </c>
      <c r="BL50" s="43" t="str">
        <f t="shared" si="19"/>
        <v>Nvt</v>
      </c>
      <c r="BM50" s="43" t="str">
        <f t="shared" si="19"/>
        <v>Nvt</v>
      </c>
      <c r="BN50" s="43" t="str">
        <f t="shared" si="19"/>
        <v>Nvt</v>
      </c>
      <c r="BO50" s="43" t="str">
        <f t="shared" si="19"/>
        <v>Nvt</v>
      </c>
      <c r="BP50" s="43" t="str">
        <f t="shared" si="19"/>
        <v>Nvt</v>
      </c>
      <c r="BQ50" s="43" t="str">
        <f t="shared" si="20"/>
        <v>Nvt</v>
      </c>
      <c r="BR50" s="43" t="str">
        <f t="shared" si="20"/>
        <v>Nvt</v>
      </c>
      <c r="BS50" s="43" t="str">
        <f t="shared" si="20"/>
        <v>Nvt</v>
      </c>
      <c r="BT50" s="43" t="str">
        <f t="shared" si="20"/>
        <v>Nvt</v>
      </c>
      <c r="BU50" s="43" t="str">
        <f t="shared" si="20"/>
        <v>Nvt</v>
      </c>
      <c r="BV50" s="43" t="str">
        <f t="shared" si="20"/>
        <v>Nvt</v>
      </c>
      <c r="BW50" s="43" t="str">
        <f t="shared" si="20"/>
        <v>Nvt</v>
      </c>
      <c r="BX50" s="43" t="str">
        <f t="shared" si="20"/>
        <v>Nvt</v>
      </c>
      <c r="BY50" s="43" t="str">
        <f t="shared" si="20"/>
        <v>Ja</v>
      </c>
      <c r="BZ50" s="43" t="str">
        <f t="shared" si="20"/>
        <v>Ja</v>
      </c>
      <c r="CA50" s="43" t="str">
        <f t="shared" si="21"/>
        <v>Ja</v>
      </c>
      <c r="CB50" s="43" t="str">
        <f t="shared" si="21"/>
        <v>Nee</v>
      </c>
      <c r="CC50" s="43" t="str">
        <f t="shared" si="21"/>
        <v>Nvt</v>
      </c>
      <c r="CD50" s="43" t="str">
        <f t="shared" si="21"/>
        <v>Nvt</v>
      </c>
      <c r="CE50" s="43" t="str">
        <f t="shared" si="21"/>
        <v>Nvt</v>
      </c>
      <c r="CF50" s="43" t="str">
        <f t="shared" si="21"/>
        <v>Nvt</v>
      </c>
      <c r="CG50" s="43" t="str">
        <f t="shared" si="21"/>
        <v>Nvt</v>
      </c>
      <c r="CH50" s="43" t="str">
        <f t="shared" si="21"/>
        <v>Nee</v>
      </c>
      <c r="CI50" s="43" t="str">
        <f t="shared" si="21"/>
        <v>Nvt</v>
      </c>
      <c r="CJ50" s="43" t="str">
        <f t="shared" si="21"/>
        <v>Nee</v>
      </c>
      <c r="CK50" s="43" t="str">
        <f t="shared" si="22"/>
        <v>Nvt</v>
      </c>
      <c r="CL50" s="43" t="str">
        <f t="shared" si="22"/>
        <v>Nee</v>
      </c>
      <c r="CM50" s="43" t="str">
        <f t="shared" si="22"/>
        <v>Nee</v>
      </c>
      <c r="CN50" s="43" t="str">
        <f t="shared" si="22"/>
        <v>Nvt</v>
      </c>
      <c r="CO50" s="43" t="str">
        <f t="shared" si="22"/>
        <v>Nvt</v>
      </c>
      <c r="CP50" s="43" t="str">
        <f t="shared" si="22"/>
        <v>Nvt</v>
      </c>
      <c r="CQ50" s="43" t="str">
        <f t="shared" si="22"/>
        <v>Nvt</v>
      </c>
      <c r="CR50" s="43" t="str">
        <f t="shared" si="22"/>
        <v>Nee</v>
      </c>
      <c r="CS50" s="43" t="str">
        <f t="shared" si="22"/>
        <v>Nvt</v>
      </c>
      <c r="CT50" s="43" t="str">
        <f t="shared" si="22"/>
        <v>Nvt</v>
      </c>
      <c r="CU50" s="43" t="str">
        <f t="shared" si="23"/>
        <v>Nvt</v>
      </c>
      <c r="CV50" s="43" t="str">
        <f t="shared" si="23"/>
        <v>Nvt</v>
      </c>
      <c r="CW50" s="43" t="str">
        <f t="shared" si="23"/>
        <v>Nvt</v>
      </c>
      <c r="CX50" s="43" t="str">
        <f t="shared" si="23"/>
        <v>Nvt</v>
      </c>
      <c r="CY50" s="43" t="str">
        <f t="shared" si="23"/>
        <v>Nee</v>
      </c>
      <c r="CZ50" s="43" t="str">
        <f t="shared" si="23"/>
        <v>Nvt</v>
      </c>
      <c r="DA50" s="43" t="str">
        <f t="shared" si="23"/>
        <v>Nvt</v>
      </c>
      <c r="DB50" s="43" t="str">
        <f t="shared" si="23"/>
        <v>Nvt</v>
      </c>
      <c r="DC50" s="43" t="str">
        <f t="shared" si="23"/>
        <v>Ja</v>
      </c>
      <c r="DD50" s="43" t="str">
        <f t="shared" si="23"/>
        <v>Ja</v>
      </c>
      <c r="DE50" s="43" t="str">
        <f t="shared" si="24"/>
        <v>Ja</v>
      </c>
      <c r="DF50" s="43" t="str">
        <f t="shared" si="24"/>
        <v>Ja</v>
      </c>
      <c r="DG50" s="43" t="str">
        <f t="shared" si="24"/>
        <v>Ja</v>
      </c>
      <c r="DH50" s="43" t="str">
        <f t="shared" si="24"/>
        <v>Optie</v>
      </c>
      <c r="DI50" s="43" t="str">
        <f t="shared" si="24"/>
        <v>Optie</v>
      </c>
      <c r="DJ50" s="43" t="str">
        <f t="shared" si="24"/>
        <v>Nee</v>
      </c>
      <c r="DK50" s="43" t="str">
        <f t="shared" si="24"/>
        <v>Optie</v>
      </c>
      <c r="DL50" s="43" t="str">
        <f t="shared" si="24"/>
        <v>Nee</v>
      </c>
      <c r="DM50" s="43" t="str">
        <f t="shared" si="24"/>
        <v>Nee</v>
      </c>
      <c r="DN50" s="43" t="str">
        <f t="shared" si="24"/>
        <v>Nvt</v>
      </c>
      <c r="DO50" s="43" t="str">
        <f t="shared" si="25"/>
        <v>Nvt</v>
      </c>
      <c r="DP50" s="43" t="str">
        <f t="shared" si="25"/>
        <v>Nvt</v>
      </c>
      <c r="DQ50" s="43" t="str">
        <f t="shared" si="25"/>
        <v>Nvt</v>
      </c>
      <c r="DR50" s="43" t="str">
        <f t="shared" si="25"/>
        <v>Nvt</v>
      </c>
      <c r="DS50" s="43" t="str">
        <f t="shared" si="25"/>
        <v>Nvt</v>
      </c>
      <c r="DT50" s="43" t="str">
        <f t="shared" si="25"/>
        <v>Ja</v>
      </c>
      <c r="DU50" s="43" t="str">
        <f t="shared" si="25"/>
        <v>Ja</v>
      </c>
      <c r="DV50" s="43" t="str">
        <f t="shared" si="25"/>
        <v>Ja</v>
      </c>
      <c r="DW50" s="43" t="str">
        <f t="shared" si="25"/>
        <v>Ja</v>
      </c>
      <c r="DX50" s="43" t="str">
        <f t="shared" si="25"/>
        <v>Ja</v>
      </c>
      <c r="DY50" s="43" t="str">
        <f t="shared" si="25"/>
        <v>Ja</v>
      </c>
      <c r="DZ50" s="43" t="str">
        <f t="shared" si="25"/>
        <v>Ja</v>
      </c>
      <c r="EA50" s="43" t="str">
        <f t="shared" si="25"/>
        <v>Nee</v>
      </c>
    </row>
    <row r="51" spans="1:131" x14ac:dyDescent="0.3">
      <c r="A51" s="45"/>
      <c r="B51" s="47" t="s">
        <v>733</v>
      </c>
      <c r="C51" s="47" t="s">
        <v>502</v>
      </c>
      <c r="D51" s="45" t="s">
        <v>335</v>
      </c>
      <c r="E51" s="45" t="s">
        <v>329</v>
      </c>
      <c r="F51" s="45" t="s">
        <v>337</v>
      </c>
      <c r="G51" s="43" t="s">
        <v>495</v>
      </c>
      <c r="H51" s="43" t="s">
        <v>497</v>
      </c>
      <c r="I51" s="119" t="s">
        <v>498</v>
      </c>
      <c r="J51" s="119" t="s">
        <v>830</v>
      </c>
      <c r="K51" s="119" t="s">
        <v>849</v>
      </c>
      <c r="L51" s="50">
        <v>12</v>
      </c>
      <c r="M51" s="119"/>
      <c r="N51" s="119"/>
      <c r="O51" s="119"/>
      <c r="P51" s="129" t="s">
        <v>507</v>
      </c>
      <c r="Q51" s="43" t="str">
        <f t="shared" si="15"/>
        <v>Ja</v>
      </c>
      <c r="R51" s="43" t="str">
        <f t="shared" si="15"/>
        <v>Ja</v>
      </c>
      <c r="S51" s="43" t="str">
        <f t="shared" si="15"/>
        <v>Optie</v>
      </c>
      <c r="T51" s="43" t="str">
        <f t="shared" si="15"/>
        <v>Ja</v>
      </c>
      <c r="U51" s="43" t="str">
        <f t="shared" si="15"/>
        <v>Ja</v>
      </c>
      <c r="V51" s="43" t="str">
        <f t="shared" si="15"/>
        <v>Ja</v>
      </c>
      <c r="W51" s="43" t="str">
        <f t="shared" si="15"/>
        <v>Nee</v>
      </c>
      <c r="X51" s="43" t="str">
        <f t="shared" si="15"/>
        <v>Ja</v>
      </c>
      <c r="Y51" s="43" t="str">
        <f t="shared" si="15"/>
        <v>Nee</v>
      </c>
      <c r="Z51" s="43" t="str">
        <f t="shared" si="15"/>
        <v>Nee</v>
      </c>
      <c r="AA51" s="43" t="str">
        <f t="shared" si="16"/>
        <v>Optie</v>
      </c>
      <c r="AB51" s="43" t="str">
        <f t="shared" si="16"/>
        <v>Ja</v>
      </c>
      <c r="AC51" s="43" t="str">
        <f t="shared" si="16"/>
        <v>Ja</v>
      </c>
      <c r="AD51" s="43" t="str">
        <f t="shared" si="16"/>
        <v>Nee</v>
      </c>
      <c r="AE51" s="43" t="str">
        <f t="shared" si="16"/>
        <v>Ja</v>
      </c>
      <c r="AF51" s="43" t="str">
        <f t="shared" si="16"/>
        <v>Ja</v>
      </c>
      <c r="AG51" s="43" t="str">
        <f t="shared" si="16"/>
        <v>Optie</v>
      </c>
      <c r="AH51" s="43" t="str">
        <f t="shared" si="16"/>
        <v>Ja</v>
      </c>
      <c r="AI51" s="43" t="str">
        <f t="shared" si="16"/>
        <v>Ja</v>
      </c>
      <c r="AJ51" s="43" t="str">
        <f t="shared" si="16"/>
        <v>Nvt</v>
      </c>
      <c r="AK51" s="43" t="str">
        <f t="shared" si="16"/>
        <v>Nvt</v>
      </c>
      <c r="AL51" s="129" t="s">
        <v>878</v>
      </c>
      <c r="AM51" s="43" t="str">
        <f t="shared" si="17"/>
        <v>Ja</v>
      </c>
      <c r="AN51" s="43" t="str">
        <f t="shared" si="17"/>
        <v>Ja</v>
      </c>
      <c r="AO51" s="43" t="str">
        <f t="shared" si="17"/>
        <v>Optie</v>
      </c>
      <c r="AP51" s="43" t="str">
        <f t="shared" si="17"/>
        <v>Ja</v>
      </c>
      <c r="AQ51" s="43" t="str">
        <f t="shared" si="17"/>
        <v>Ja</v>
      </c>
      <c r="AR51" s="43" t="str">
        <f t="shared" si="17"/>
        <v>Ja</v>
      </c>
      <c r="AS51" s="43" t="str">
        <f t="shared" si="17"/>
        <v>Nee</v>
      </c>
      <c r="AT51" s="43" t="str">
        <f t="shared" si="17"/>
        <v>Ja</v>
      </c>
      <c r="AU51" s="43" t="str">
        <f t="shared" si="17"/>
        <v>Nee</v>
      </c>
      <c r="AV51" s="43" t="str">
        <f t="shared" si="17"/>
        <v>Nee</v>
      </c>
      <c r="AW51" s="43" t="str">
        <f t="shared" si="18"/>
        <v>Ja</v>
      </c>
      <c r="AX51" s="43" t="str">
        <f t="shared" si="18"/>
        <v>Ja</v>
      </c>
      <c r="AY51" s="43" t="str">
        <f t="shared" si="18"/>
        <v>Ja</v>
      </c>
      <c r="AZ51" s="43" t="str">
        <f t="shared" si="18"/>
        <v>Ja</v>
      </c>
      <c r="BA51" s="43" t="str">
        <f t="shared" si="18"/>
        <v>Ja</v>
      </c>
      <c r="BB51" s="43" t="str">
        <f t="shared" si="18"/>
        <v>Ja</v>
      </c>
      <c r="BC51" s="43" t="str">
        <f t="shared" si="18"/>
        <v>Ja</v>
      </c>
      <c r="BD51" s="43" t="str">
        <f t="shared" si="18"/>
        <v>Optie</v>
      </c>
      <c r="BE51" s="43" t="str">
        <f t="shared" si="18"/>
        <v>Ja</v>
      </c>
      <c r="BF51" s="43" t="str">
        <f t="shared" si="18"/>
        <v>Ja</v>
      </c>
      <c r="BG51" s="43" t="str">
        <f t="shared" si="19"/>
        <v>Nee</v>
      </c>
      <c r="BH51" s="43" t="str">
        <f t="shared" si="19"/>
        <v>Ja</v>
      </c>
      <c r="BI51" s="43" t="str">
        <f t="shared" si="19"/>
        <v>Nee</v>
      </c>
      <c r="BJ51" s="43" t="str">
        <f t="shared" si="19"/>
        <v>Nvt</v>
      </c>
      <c r="BK51" s="43" t="str">
        <f t="shared" si="19"/>
        <v>Nvt</v>
      </c>
      <c r="BL51" s="43" t="str">
        <f t="shared" si="19"/>
        <v>Nvt</v>
      </c>
      <c r="BM51" s="43" t="str">
        <f t="shared" si="19"/>
        <v>Nvt</v>
      </c>
      <c r="BN51" s="43" t="str">
        <f t="shared" si="19"/>
        <v>Nvt</v>
      </c>
      <c r="BO51" s="43" t="str">
        <f t="shared" si="19"/>
        <v>Nvt</v>
      </c>
      <c r="BP51" s="43" t="str">
        <f t="shared" si="19"/>
        <v>Nvt</v>
      </c>
      <c r="BQ51" s="43" t="str">
        <f t="shared" si="20"/>
        <v>Nvt</v>
      </c>
      <c r="BR51" s="43" t="str">
        <f t="shared" si="20"/>
        <v>Nvt</v>
      </c>
      <c r="BS51" s="43" t="str">
        <f t="shared" si="20"/>
        <v>Nvt</v>
      </c>
      <c r="BT51" s="43" t="str">
        <f t="shared" si="20"/>
        <v>Nvt</v>
      </c>
      <c r="BU51" s="43" t="str">
        <f t="shared" si="20"/>
        <v>Nvt</v>
      </c>
      <c r="BV51" s="43" t="str">
        <f t="shared" si="20"/>
        <v>Nvt</v>
      </c>
      <c r="BW51" s="43" t="str">
        <f t="shared" si="20"/>
        <v>Nvt</v>
      </c>
      <c r="BX51" s="43" t="str">
        <f t="shared" si="20"/>
        <v>Nvt</v>
      </c>
      <c r="BY51" s="43" t="str">
        <f t="shared" si="20"/>
        <v>Ja</v>
      </c>
      <c r="BZ51" s="43" t="str">
        <f t="shared" si="20"/>
        <v>Ja</v>
      </c>
      <c r="CA51" s="43" t="str">
        <f t="shared" si="21"/>
        <v>Ja</v>
      </c>
      <c r="CB51" s="43" t="str">
        <f t="shared" si="21"/>
        <v>Optie</v>
      </c>
      <c r="CC51" s="43" t="str">
        <f t="shared" si="21"/>
        <v>Ja</v>
      </c>
      <c r="CD51" s="43" t="str">
        <f t="shared" si="21"/>
        <v>Ja</v>
      </c>
      <c r="CE51" s="43" t="str">
        <f t="shared" si="21"/>
        <v>Ja</v>
      </c>
      <c r="CF51" s="43" t="str">
        <f t="shared" si="21"/>
        <v>Ja</v>
      </c>
      <c r="CG51" s="43" t="str">
        <f t="shared" si="21"/>
        <v>Ja</v>
      </c>
      <c r="CH51" s="43" t="str">
        <f t="shared" si="21"/>
        <v>Optie</v>
      </c>
      <c r="CI51" s="43" t="str">
        <f t="shared" si="21"/>
        <v>Ja</v>
      </c>
      <c r="CJ51" s="43" t="str">
        <f t="shared" si="21"/>
        <v>Ja</v>
      </c>
      <c r="CK51" s="43" t="str">
        <f t="shared" si="22"/>
        <v>Ja</v>
      </c>
      <c r="CL51" s="43" t="str">
        <f t="shared" si="22"/>
        <v>Optie</v>
      </c>
      <c r="CM51" s="43" t="str">
        <f t="shared" si="22"/>
        <v>Nee</v>
      </c>
      <c r="CN51" s="43" t="str">
        <f t="shared" si="22"/>
        <v>Nvt</v>
      </c>
      <c r="CO51" s="43" t="str">
        <f t="shared" si="22"/>
        <v>Nvt</v>
      </c>
      <c r="CP51" s="43" t="str">
        <f t="shared" si="22"/>
        <v>Nvt</v>
      </c>
      <c r="CQ51" s="43" t="str">
        <f t="shared" si="22"/>
        <v>Nvt</v>
      </c>
      <c r="CR51" s="43" t="str">
        <f t="shared" si="22"/>
        <v>Ja</v>
      </c>
      <c r="CS51" s="43" t="str">
        <f t="shared" si="22"/>
        <v>Ja</v>
      </c>
      <c r="CT51" s="43" t="str">
        <f t="shared" si="22"/>
        <v>Ja</v>
      </c>
      <c r="CU51" s="43" t="str">
        <f t="shared" si="23"/>
        <v>Optie</v>
      </c>
      <c r="CV51" s="43" t="str">
        <f t="shared" si="23"/>
        <v>Ja</v>
      </c>
      <c r="CW51" s="43" t="str">
        <f t="shared" si="23"/>
        <v>Ja</v>
      </c>
      <c r="CX51" s="43" t="str">
        <f t="shared" si="23"/>
        <v>Ja</v>
      </c>
      <c r="CY51" s="43" t="str">
        <f t="shared" si="23"/>
        <v>Optie</v>
      </c>
      <c r="CZ51" s="43" t="str">
        <f t="shared" si="23"/>
        <v>Ja</v>
      </c>
      <c r="DA51" s="43" t="str">
        <f t="shared" si="23"/>
        <v>Ja</v>
      </c>
      <c r="DB51" s="43" t="str">
        <f t="shared" si="23"/>
        <v>Optie</v>
      </c>
      <c r="DC51" s="43" t="str">
        <f t="shared" si="23"/>
        <v>Ja</v>
      </c>
      <c r="DD51" s="43" t="str">
        <f t="shared" si="23"/>
        <v>Ja</v>
      </c>
      <c r="DE51" s="43" t="str">
        <f t="shared" si="24"/>
        <v>Ja</v>
      </c>
      <c r="DF51" s="43" t="str">
        <f t="shared" si="24"/>
        <v>Ja</v>
      </c>
      <c r="DG51" s="43" t="str">
        <f t="shared" si="24"/>
        <v>Ja</v>
      </c>
      <c r="DH51" s="43" t="str">
        <f t="shared" si="24"/>
        <v>Optie</v>
      </c>
      <c r="DI51" s="43" t="str">
        <f t="shared" si="24"/>
        <v>Optie</v>
      </c>
      <c r="DJ51" s="43" t="str">
        <f t="shared" si="24"/>
        <v>Optie</v>
      </c>
      <c r="DK51" s="43" t="str">
        <f t="shared" si="24"/>
        <v>Optie</v>
      </c>
      <c r="DL51" s="43" t="str">
        <f t="shared" si="24"/>
        <v>Nee</v>
      </c>
      <c r="DM51" s="43" t="str">
        <f t="shared" si="24"/>
        <v>Optie</v>
      </c>
      <c r="DN51" s="43" t="str">
        <f t="shared" si="24"/>
        <v>Ja</v>
      </c>
      <c r="DO51" s="43" t="str">
        <f t="shared" si="25"/>
        <v>Ja</v>
      </c>
      <c r="DP51" s="43" t="str">
        <f t="shared" si="25"/>
        <v>Ja</v>
      </c>
      <c r="DQ51" s="43" t="str">
        <f t="shared" si="25"/>
        <v>Ja</v>
      </c>
      <c r="DR51" s="43" t="str">
        <f t="shared" si="25"/>
        <v>Optie</v>
      </c>
      <c r="DS51" s="43" t="str">
        <f t="shared" si="25"/>
        <v>Ja</v>
      </c>
      <c r="DT51" s="43" t="str">
        <f t="shared" si="25"/>
        <v>Ja</v>
      </c>
      <c r="DU51" s="43" t="str">
        <f t="shared" si="25"/>
        <v>Ja</v>
      </c>
      <c r="DV51" s="43" t="str">
        <f t="shared" si="25"/>
        <v>Ja</v>
      </c>
      <c r="DW51" s="43" t="str">
        <f t="shared" si="25"/>
        <v>Ja</v>
      </c>
      <c r="DX51" s="43" t="str">
        <f t="shared" si="25"/>
        <v>Ja</v>
      </c>
      <c r="DY51" s="43" t="str">
        <f t="shared" si="25"/>
        <v>Ja</v>
      </c>
      <c r="DZ51" s="43" t="str">
        <f t="shared" si="25"/>
        <v>Ja</v>
      </c>
      <c r="EA51" s="43" t="str">
        <f t="shared" si="25"/>
        <v>Nee</v>
      </c>
    </row>
    <row r="52" spans="1:131" x14ac:dyDescent="0.3">
      <c r="A52" s="45"/>
      <c r="B52" s="47" t="s">
        <v>733</v>
      </c>
      <c r="C52" s="47" t="s">
        <v>502</v>
      </c>
      <c r="D52" s="45" t="s">
        <v>335</v>
      </c>
      <c r="E52" s="45" t="s">
        <v>330</v>
      </c>
      <c r="F52" s="45" t="s">
        <v>337</v>
      </c>
      <c r="G52" s="43" t="s">
        <v>495</v>
      </c>
      <c r="H52" s="43" t="s">
        <v>497</v>
      </c>
      <c r="I52" s="119" t="s">
        <v>498</v>
      </c>
      <c r="J52" s="119" t="s">
        <v>832</v>
      </c>
      <c r="K52" s="119" t="s">
        <v>850</v>
      </c>
      <c r="L52" s="50">
        <v>20</v>
      </c>
      <c r="M52" s="119"/>
      <c r="N52" s="119"/>
      <c r="O52" s="119"/>
      <c r="P52" s="129" t="s">
        <v>507</v>
      </c>
      <c r="Q52" s="43" t="str">
        <f t="shared" si="15"/>
        <v>Ja</v>
      </c>
      <c r="R52" s="43" t="str">
        <f t="shared" si="15"/>
        <v>Ja</v>
      </c>
      <c r="S52" s="43" t="str">
        <f t="shared" si="15"/>
        <v>Optie</v>
      </c>
      <c r="T52" s="43" t="str">
        <f t="shared" si="15"/>
        <v>Ja</v>
      </c>
      <c r="U52" s="43" t="str">
        <f t="shared" si="15"/>
        <v>Ja</v>
      </c>
      <c r="V52" s="43" t="str">
        <f t="shared" si="15"/>
        <v>Ja</v>
      </c>
      <c r="W52" s="43" t="str">
        <f t="shared" si="15"/>
        <v>Nee</v>
      </c>
      <c r="X52" s="43" t="str">
        <f t="shared" si="15"/>
        <v>Ja</v>
      </c>
      <c r="Y52" s="43" t="str">
        <f t="shared" si="15"/>
        <v>Nee</v>
      </c>
      <c r="Z52" s="43" t="str">
        <f t="shared" si="15"/>
        <v>Nee</v>
      </c>
      <c r="AA52" s="43" t="str">
        <f t="shared" si="16"/>
        <v>Optie</v>
      </c>
      <c r="AB52" s="43" t="str">
        <f t="shared" si="16"/>
        <v>Ja</v>
      </c>
      <c r="AC52" s="43" t="str">
        <f t="shared" si="16"/>
        <v>Ja</v>
      </c>
      <c r="AD52" s="43" t="str">
        <f t="shared" si="16"/>
        <v>Nee</v>
      </c>
      <c r="AE52" s="43" t="str">
        <f t="shared" si="16"/>
        <v>Ja</v>
      </c>
      <c r="AF52" s="43" t="str">
        <f t="shared" si="16"/>
        <v>Ja</v>
      </c>
      <c r="AG52" s="43" t="str">
        <f t="shared" si="16"/>
        <v>Optie</v>
      </c>
      <c r="AH52" s="43" t="str">
        <f t="shared" si="16"/>
        <v>Ja</v>
      </c>
      <c r="AI52" s="43" t="str">
        <f t="shared" si="16"/>
        <v>Ja</v>
      </c>
      <c r="AJ52" s="43" t="str">
        <f t="shared" si="16"/>
        <v>Nvt</v>
      </c>
      <c r="AK52" s="43" t="str">
        <f t="shared" si="16"/>
        <v>Nvt</v>
      </c>
      <c r="AL52" s="129" t="s">
        <v>878</v>
      </c>
      <c r="AM52" s="43" t="str">
        <f t="shared" si="17"/>
        <v>Ja</v>
      </c>
      <c r="AN52" s="43" t="str">
        <f t="shared" si="17"/>
        <v>Ja</v>
      </c>
      <c r="AO52" s="43" t="str">
        <f t="shared" si="17"/>
        <v>Optie</v>
      </c>
      <c r="AP52" s="43" t="str">
        <f t="shared" si="17"/>
        <v>Ja</v>
      </c>
      <c r="AQ52" s="43" t="str">
        <f t="shared" si="17"/>
        <v>Ja</v>
      </c>
      <c r="AR52" s="43" t="str">
        <f t="shared" si="17"/>
        <v>Ja</v>
      </c>
      <c r="AS52" s="43" t="str">
        <f t="shared" si="17"/>
        <v>Nee</v>
      </c>
      <c r="AT52" s="43" t="str">
        <f t="shared" si="17"/>
        <v>Ja</v>
      </c>
      <c r="AU52" s="43" t="str">
        <f t="shared" si="17"/>
        <v>Nee</v>
      </c>
      <c r="AV52" s="43" t="str">
        <f t="shared" si="17"/>
        <v>Nee</v>
      </c>
      <c r="AW52" s="43" t="str">
        <f t="shared" si="18"/>
        <v>Ja</v>
      </c>
      <c r="AX52" s="43" t="str">
        <f t="shared" si="18"/>
        <v>Ja</v>
      </c>
      <c r="AY52" s="43" t="str">
        <f t="shared" si="18"/>
        <v>Ja</v>
      </c>
      <c r="AZ52" s="43" t="str">
        <f t="shared" si="18"/>
        <v>Ja</v>
      </c>
      <c r="BA52" s="43" t="str">
        <f t="shared" si="18"/>
        <v>Ja</v>
      </c>
      <c r="BB52" s="43" t="str">
        <f t="shared" si="18"/>
        <v>Ja</v>
      </c>
      <c r="BC52" s="43" t="str">
        <f t="shared" si="18"/>
        <v>Ja</v>
      </c>
      <c r="BD52" s="43" t="str">
        <f t="shared" si="18"/>
        <v>Optie</v>
      </c>
      <c r="BE52" s="43" t="str">
        <f t="shared" si="18"/>
        <v>Ja</v>
      </c>
      <c r="BF52" s="43" t="str">
        <f t="shared" si="18"/>
        <v>Ja</v>
      </c>
      <c r="BG52" s="43" t="str">
        <f t="shared" si="19"/>
        <v>Nee</v>
      </c>
      <c r="BH52" s="43" t="str">
        <f t="shared" si="19"/>
        <v>Ja</v>
      </c>
      <c r="BI52" s="43" t="str">
        <f t="shared" si="19"/>
        <v>Nee</v>
      </c>
      <c r="BJ52" s="43" t="str">
        <f t="shared" si="19"/>
        <v>Nvt</v>
      </c>
      <c r="BK52" s="43" t="str">
        <f t="shared" si="19"/>
        <v>Nvt</v>
      </c>
      <c r="BL52" s="43" t="str">
        <f t="shared" si="19"/>
        <v>Nvt</v>
      </c>
      <c r="BM52" s="43" t="str">
        <f t="shared" si="19"/>
        <v>Nvt</v>
      </c>
      <c r="BN52" s="43" t="str">
        <f t="shared" si="19"/>
        <v>Nvt</v>
      </c>
      <c r="BO52" s="43" t="str">
        <f t="shared" si="19"/>
        <v>Nvt</v>
      </c>
      <c r="BP52" s="43" t="str">
        <f t="shared" si="19"/>
        <v>Nvt</v>
      </c>
      <c r="BQ52" s="43" t="str">
        <f t="shared" si="20"/>
        <v>Nvt</v>
      </c>
      <c r="BR52" s="43" t="str">
        <f t="shared" si="20"/>
        <v>Nvt</v>
      </c>
      <c r="BS52" s="43" t="str">
        <f t="shared" si="20"/>
        <v>Nvt</v>
      </c>
      <c r="BT52" s="43" t="str">
        <f t="shared" si="20"/>
        <v>Nvt</v>
      </c>
      <c r="BU52" s="43" t="str">
        <f t="shared" si="20"/>
        <v>Nvt</v>
      </c>
      <c r="BV52" s="43" t="str">
        <f t="shared" si="20"/>
        <v>Nvt</v>
      </c>
      <c r="BW52" s="43" t="str">
        <f t="shared" si="20"/>
        <v>Nvt</v>
      </c>
      <c r="BX52" s="43" t="str">
        <f t="shared" si="20"/>
        <v>Nvt</v>
      </c>
      <c r="BY52" s="43" t="str">
        <f t="shared" si="20"/>
        <v>Ja</v>
      </c>
      <c r="BZ52" s="43" t="str">
        <f t="shared" si="20"/>
        <v>Ja</v>
      </c>
      <c r="CA52" s="43" t="str">
        <f t="shared" si="21"/>
        <v>Ja</v>
      </c>
      <c r="CB52" s="43" t="str">
        <f t="shared" si="21"/>
        <v>Optie</v>
      </c>
      <c r="CC52" s="43" t="str">
        <f t="shared" si="21"/>
        <v>Ja</v>
      </c>
      <c r="CD52" s="43" t="str">
        <f t="shared" si="21"/>
        <v>Ja</v>
      </c>
      <c r="CE52" s="43" t="str">
        <f t="shared" si="21"/>
        <v>Ja</v>
      </c>
      <c r="CF52" s="43" t="str">
        <f t="shared" si="21"/>
        <v>Ja</v>
      </c>
      <c r="CG52" s="43" t="str">
        <f t="shared" si="21"/>
        <v>Ja</v>
      </c>
      <c r="CH52" s="43" t="str">
        <f t="shared" si="21"/>
        <v>Optie</v>
      </c>
      <c r="CI52" s="43" t="str">
        <f t="shared" si="21"/>
        <v>Ja</v>
      </c>
      <c r="CJ52" s="43" t="str">
        <f t="shared" si="21"/>
        <v>Ja</v>
      </c>
      <c r="CK52" s="43" t="str">
        <f t="shared" si="22"/>
        <v>Ja</v>
      </c>
      <c r="CL52" s="43" t="str">
        <f t="shared" si="22"/>
        <v>Optie</v>
      </c>
      <c r="CM52" s="43" t="str">
        <f t="shared" si="22"/>
        <v>Nee</v>
      </c>
      <c r="CN52" s="43" t="str">
        <f t="shared" si="22"/>
        <v>Nvt</v>
      </c>
      <c r="CO52" s="43" t="str">
        <f t="shared" si="22"/>
        <v>Nvt</v>
      </c>
      <c r="CP52" s="43" t="str">
        <f t="shared" si="22"/>
        <v>Nvt</v>
      </c>
      <c r="CQ52" s="43" t="str">
        <f t="shared" si="22"/>
        <v>Nvt</v>
      </c>
      <c r="CR52" s="43" t="str">
        <f t="shared" si="22"/>
        <v>Ja</v>
      </c>
      <c r="CS52" s="43" t="str">
        <f t="shared" si="22"/>
        <v>Ja</v>
      </c>
      <c r="CT52" s="43" t="str">
        <f t="shared" si="22"/>
        <v>Ja</v>
      </c>
      <c r="CU52" s="43" t="str">
        <f t="shared" si="23"/>
        <v>Optie</v>
      </c>
      <c r="CV52" s="43" t="str">
        <f t="shared" si="23"/>
        <v>Ja</v>
      </c>
      <c r="CW52" s="43" t="str">
        <f t="shared" si="23"/>
        <v>Ja</v>
      </c>
      <c r="CX52" s="43" t="str">
        <f t="shared" si="23"/>
        <v>Ja</v>
      </c>
      <c r="CY52" s="43" t="str">
        <f t="shared" si="23"/>
        <v>Optie</v>
      </c>
      <c r="CZ52" s="43" t="str">
        <f t="shared" si="23"/>
        <v>Ja</v>
      </c>
      <c r="DA52" s="43" t="str">
        <f t="shared" si="23"/>
        <v>Ja</v>
      </c>
      <c r="DB52" s="43" t="str">
        <f t="shared" si="23"/>
        <v>Optie</v>
      </c>
      <c r="DC52" s="43" t="str">
        <f t="shared" si="23"/>
        <v>Ja</v>
      </c>
      <c r="DD52" s="43" t="str">
        <f t="shared" si="23"/>
        <v>Ja</v>
      </c>
      <c r="DE52" s="43" t="str">
        <f t="shared" si="24"/>
        <v>Ja</v>
      </c>
      <c r="DF52" s="43" t="str">
        <f t="shared" si="24"/>
        <v>Ja</v>
      </c>
      <c r="DG52" s="43" t="str">
        <f t="shared" si="24"/>
        <v>Ja</v>
      </c>
      <c r="DH52" s="43" t="str">
        <f t="shared" si="24"/>
        <v>Optie</v>
      </c>
      <c r="DI52" s="43" t="str">
        <f t="shared" si="24"/>
        <v>Optie</v>
      </c>
      <c r="DJ52" s="43" t="str">
        <f t="shared" si="24"/>
        <v>Optie</v>
      </c>
      <c r="DK52" s="43" t="str">
        <f t="shared" si="24"/>
        <v>Optie</v>
      </c>
      <c r="DL52" s="43" t="str">
        <f t="shared" si="24"/>
        <v>Nee</v>
      </c>
      <c r="DM52" s="43" t="str">
        <f t="shared" si="24"/>
        <v>Optie</v>
      </c>
      <c r="DN52" s="43" t="str">
        <f t="shared" si="24"/>
        <v>Ja</v>
      </c>
      <c r="DO52" s="43" t="str">
        <f t="shared" si="25"/>
        <v>Ja</v>
      </c>
      <c r="DP52" s="43" t="str">
        <f t="shared" si="25"/>
        <v>Ja</v>
      </c>
      <c r="DQ52" s="43" t="str">
        <f t="shared" si="25"/>
        <v>Ja</v>
      </c>
      <c r="DR52" s="43" t="str">
        <f t="shared" si="25"/>
        <v>Optie</v>
      </c>
      <c r="DS52" s="43" t="str">
        <f t="shared" si="25"/>
        <v>Ja</v>
      </c>
      <c r="DT52" s="43" t="str">
        <f t="shared" si="25"/>
        <v>Ja</v>
      </c>
      <c r="DU52" s="43" t="str">
        <f t="shared" si="25"/>
        <v>Ja</v>
      </c>
      <c r="DV52" s="43" t="str">
        <f t="shared" si="25"/>
        <v>Ja</v>
      </c>
      <c r="DW52" s="43" t="str">
        <f t="shared" si="25"/>
        <v>Ja</v>
      </c>
      <c r="DX52" s="43" t="str">
        <f t="shared" si="25"/>
        <v>Ja</v>
      </c>
      <c r="DY52" s="43" t="str">
        <f t="shared" si="25"/>
        <v>Ja</v>
      </c>
      <c r="DZ52" s="43" t="str">
        <f t="shared" si="25"/>
        <v>Ja</v>
      </c>
      <c r="EA52" s="43" t="str">
        <f t="shared" si="25"/>
        <v>Nee</v>
      </c>
    </row>
    <row r="53" spans="1:131" x14ac:dyDescent="0.3">
      <c r="A53" s="45"/>
      <c r="B53" s="47" t="s">
        <v>733</v>
      </c>
      <c r="C53" s="47" t="s">
        <v>502</v>
      </c>
      <c r="D53" s="45" t="s">
        <v>335</v>
      </c>
      <c r="E53" s="45" t="s">
        <v>337</v>
      </c>
      <c r="F53" s="45" t="s">
        <v>337</v>
      </c>
      <c r="G53" s="43" t="s">
        <v>495</v>
      </c>
      <c r="H53" s="43" t="s">
        <v>497</v>
      </c>
      <c r="I53" s="119" t="s">
        <v>498</v>
      </c>
      <c r="J53" s="119" t="s">
        <v>834</v>
      </c>
      <c r="K53" s="119" t="s">
        <v>851</v>
      </c>
      <c r="L53" s="50">
        <v>28</v>
      </c>
      <c r="M53" s="119"/>
      <c r="N53" s="119"/>
      <c r="O53" s="119"/>
      <c r="P53" s="129" t="s">
        <v>507</v>
      </c>
      <c r="Q53" s="43" t="str">
        <f t="shared" si="15"/>
        <v>Ja</v>
      </c>
      <c r="R53" s="43" t="str">
        <f t="shared" si="15"/>
        <v>Ja</v>
      </c>
      <c r="S53" s="43" t="str">
        <f t="shared" si="15"/>
        <v>Optie</v>
      </c>
      <c r="T53" s="43" t="str">
        <f t="shared" si="15"/>
        <v>Ja</v>
      </c>
      <c r="U53" s="43" t="str">
        <f t="shared" si="15"/>
        <v>Ja</v>
      </c>
      <c r="V53" s="43" t="str">
        <f t="shared" si="15"/>
        <v>Ja</v>
      </c>
      <c r="W53" s="43" t="str">
        <f t="shared" si="15"/>
        <v>Nee</v>
      </c>
      <c r="X53" s="43" t="str">
        <f t="shared" si="15"/>
        <v>Ja</v>
      </c>
      <c r="Y53" s="43" t="str">
        <f t="shared" si="15"/>
        <v>Nee</v>
      </c>
      <c r="Z53" s="43" t="str">
        <f t="shared" si="15"/>
        <v>Nee</v>
      </c>
      <c r="AA53" s="43" t="str">
        <f t="shared" si="16"/>
        <v>Optie</v>
      </c>
      <c r="AB53" s="43" t="str">
        <f t="shared" si="16"/>
        <v>Ja</v>
      </c>
      <c r="AC53" s="43" t="str">
        <f t="shared" si="16"/>
        <v>Ja</v>
      </c>
      <c r="AD53" s="43" t="str">
        <f t="shared" si="16"/>
        <v>Nee</v>
      </c>
      <c r="AE53" s="43" t="str">
        <f t="shared" si="16"/>
        <v>Ja</v>
      </c>
      <c r="AF53" s="43" t="str">
        <f t="shared" si="16"/>
        <v>Ja</v>
      </c>
      <c r="AG53" s="43" t="str">
        <f t="shared" si="16"/>
        <v>Optie</v>
      </c>
      <c r="AH53" s="43" t="str">
        <f t="shared" si="16"/>
        <v>Ja</v>
      </c>
      <c r="AI53" s="43" t="str">
        <f t="shared" si="16"/>
        <v>Ja</v>
      </c>
      <c r="AJ53" s="43" t="str">
        <f t="shared" si="16"/>
        <v>Nvt</v>
      </c>
      <c r="AK53" s="43" t="str">
        <f t="shared" si="16"/>
        <v>Nvt</v>
      </c>
      <c r="AL53" s="129" t="s">
        <v>878</v>
      </c>
      <c r="AM53" s="43" t="str">
        <f t="shared" si="17"/>
        <v>Ja</v>
      </c>
      <c r="AN53" s="43" t="str">
        <f t="shared" si="17"/>
        <v>Ja</v>
      </c>
      <c r="AO53" s="43" t="str">
        <f t="shared" si="17"/>
        <v>Optie</v>
      </c>
      <c r="AP53" s="43" t="str">
        <f t="shared" si="17"/>
        <v>Ja</v>
      </c>
      <c r="AQ53" s="43" t="str">
        <f t="shared" si="17"/>
        <v>Ja</v>
      </c>
      <c r="AR53" s="43" t="str">
        <f t="shared" si="17"/>
        <v>Ja</v>
      </c>
      <c r="AS53" s="43" t="str">
        <f t="shared" si="17"/>
        <v>Nee</v>
      </c>
      <c r="AT53" s="43" t="str">
        <f t="shared" si="17"/>
        <v>Ja</v>
      </c>
      <c r="AU53" s="43" t="str">
        <f t="shared" si="17"/>
        <v>Nee</v>
      </c>
      <c r="AV53" s="43" t="str">
        <f t="shared" si="17"/>
        <v>Nee</v>
      </c>
      <c r="AW53" s="43" t="str">
        <f t="shared" si="18"/>
        <v>Ja</v>
      </c>
      <c r="AX53" s="43" t="str">
        <f t="shared" si="18"/>
        <v>Ja</v>
      </c>
      <c r="AY53" s="43" t="str">
        <f t="shared" si="18"/>
        <v>Ja</v>
      </c>
      <c r="AZ53" s="43" t="str">
        <f t="shared" si="18"/>
        <v>Ja</v>
      </c>
      <c r="BA53" s="43" t="str">
        <f t="shared" si="18"/>
        <v>Ja</v>
      </c>
      <c r="BB53" s="43" t="str">
        <f t="shared" si="18"/>
        <v>Ja</v>
      </c>
      <c r="BC53" s="43" t="str">
        <f t="shared" si="18"/>
        <v>Ja</v>
      </c>
      <c r="BD53" s="43" t="str">
        <f t="shared" si="18"/>
        <v>Optie</v>
      </c>
      <c r="BE53" s="43" t="str">
        <f t="shared" si="18"/>
        <v>Ja</v>
      </c>
      <c r="BF53" s="43" t="str">
        <f t="shared" si="18"/>
        <v>Ja</v>
      </c>
      <c r="BG53" s="43" t="str">
        <f t="shared" si="19"/>
        <v>Nee</v>
      </c>
      <c r="BH53" s="43" t="str">
        <f t="shared" si="19"/>
        <v>Ja</v>
      </c>
      <c r="BI53" s="43" t="str">
        <f t="shared" si="19"/>
        <v>Nee</v>
      </c>
      <c r="BJ53" s="43" t="str">
        <f t="shared" si="19"/>
        <v>Nvt</v>
      </c>
      <c r="BK53" s="43" t="str">
        <f t="shared" si="19"/>
        <v>Nvt</v>
      </c>
      <c r="BL53" s="43" t="str">
        <f t="shared" si="19"/>
        <v>Nvt</v>
      </c>
      <c r="BM53" s="43" t="str">
        <f t="shared" si="19"/>
        <v>Nvt</v>
      </c>
      <c r="BN53" s="43" t="str">
        <f t="shared" si="19"/>
        <v>Nvt</v>
      </c>
      <c r="BO53" s="43" t="str">
        <f t="shared" si="19"/>
        <v>Nvt</v>
      </c>
      <c r="BP53" s="43" t="str">
        <f t="shared" si="19"/>
        <v>Nvt</v>
      </c>
      <c r="BQ53" s="43" t="str">
        <f t="shared" si="20"/>
        <v>Nvt</v>
      </c>
      <c r="BR53" s="43" t="str">
        <f t="shared" si="20"/>
        <v>Nvt</v>
      </c>
      <c r="BS53" s="43" t="str">
        <f t="shared" si="20"/>
        <v>Nvt</v>
      </c>
      <c r="BT53" s="43" t="str">
        <f t="shared" si="20"/>
        <v>Nvt</v>
      </c>
      <c r="BU53" s="43" t="str">
        <f t="shared" si="20"/>
        <v>Nvt</v>
      </c>
      <c r="BV53" s="43" t="str">
        <f t="shared" si="20"/>
        <v>Nvt</v>
      </c>
      <c r="BW53" s="43" t="str">
        <f t="shared" si="20"/>
        <v>Nvt</v>
      </c>
      <c r="BX53" s="43" t="str">
        <f t="shared" si="20"/>
        <v>Nvt</v>
      </c>
      <c r="BY53" s="43" t="str">
        <f t="shared" si="20"/>
        <v>Ja</v>
      </c>
      <c r="BZ53" s="43" t="str">
        <f t="shared" si="20"/>
        <v>Ja</v>
      </c>
      <c r="CA53" s="43" t="str">
        <f t="shared" si="21"/>
        <v>Ja</v>
      </c>
      <c r="CB53" s="43" t="str">
        <f t="shared" si="21"/>
        <v>Optie</v>
      </c>
      <c r="CC53" s="43" t="str">
        <f t="shared" si="21"/>
        <v>Ja</v>
      </c>
      <c r="CD53" s="43" t="str">
        <f t="shared" si="21"/>
        <v>Ja</v>
      </c>
      <c r="CE53" s="43" t="str">
        <f t="shared" si="21"/>
        <v>Ja</v>
      </c>
      <c r="CF53" s="43" t="str">
        <f t="shared" si="21"/>
        <v>Ja</v>
      </c>
      <c r="CG53" s="43" t="str">
        <f t="shared" si="21"/>
        <v>Ja</v>
      </c>
      <c r="CH53" s="43" t="str">
        <f t="shared" si="21"/>
        <v>Optie</v>
      </c>
      <c r="CI53" s="43" t="str">
        <f t="shared" si="21"/>
        <v>Ja</v>
      </c>
      <c r="CJ53" s="43" t="str">
        <f t="shared" si="21"/>
        <v>Ja</v>
      </c>
      <c r="CK53" s="43" t="str">
        <f t="shared" si="22"/>
        <v>Ja</v>
      </c>
      <c r="CL53" s="43" t="str">
        <f t="shared" si="22"/>
        <v>Optie</v>
      </c>
      <c r="CM53" s="43" t="str">
        <f t="shared" si="22"/>
        <v>Nee</v>
      </c>
      <c r="CN53" s="43" t="str">
        <f t="shared" si="22"/>
        <v>Nvt</v>
      </c>
      <c r="CO53" s="43" t="str">
        <f t="shared" si="22"/>
        <v>Nvt</v>
      </c>
      <c r="CP53" s="43" t="str">
        <f t="shared" si="22"/>
        <v>Nvt</v>
      </c>
      <c r="CQ53" s="43" t="str">
        <f t="shared" si="22"/>
        <v>Nvt</v>
      </c>
      <c r="CR53" s="43" t="str">
        <f t="shared" si="22"/>
        <v>Ja</v>
      </c>
      <c r="CS53" s="43" t="str">
        <f t="shared" si="22"/>
        <v>Ja</v>
      </c>
      <c r="CT53" s="43" t="str">
        <f t="shared" si="22"/>
        <v>Ja</v>
      </c>
      <c r="CU53" s="43" t="str">
        <f t="shared" si="23"/>
        <v>Optie</v>
      </c>
      <c r="CV53" s="43" t="str">
        <f t="shared" si="23"/>
        <v>Ja</v>
      </c>
      <c r="CW53" s="43" t="str">
        <f t="shared" si="23"/>
        <v>Ja</v>
      </c>
      <c r="CX53" s="43" t="str">
        <f t="shared" si="23"/>
        <v>Ja</v>
      </c>
      <c r="CY53" s="43" t="str">
        <f t="shared" si="23"/>
        <v>Optie</v>
      </c>
      <c r="CZ53" s="43" t="str">
        <f t="shared" si="23"/>
        <v>Ja</v>
      </c>
      <c r="DA53" s="43" t="str">
        <f t="shared" si="23"/>
        <v>Ja</v>
      </c>
      <c r="DB53" s="43" t="str">
        <f t="shared" si="23"/>
        <v>Optie</v>
      </c>
      <c r="DC53" s="43" t="str">
        <f t="shared" si="23"/>
        <v>Ja</v>
      </c>
      <c r="DD53" s="43" t="str">
        <f t="shared" si="23"/>
        <v>Ja</v>
      </c>
      <c r="DE53" s="43" t="str">
        <f t="shared" si="24"/>
        <v>Ja</v>
      </c>
      <c r="DF53" s="43" t="str">
        <f t="shared" si="24"/>
        <v>Ja</v>
      </c>
      <c r="DG53" s="43" t="str">
        <f t="shared" si="24"/>
        <v>Ja</v>
      </c>
      <c r="DH53" s="43" t="str">
        <f t="shared" si="24"/>
        <v>Optie</v>
      </c>
      <c r="DI53" s="43" t="str">
        <f t="shared" si="24"/>
        <v>Optie</v>
      </c>
      <c r="DJ53" s="43" t="str">
        <f t="shared" si="24"/>
        <v>Optie</v>
      </c>
      <c r="DK53" s="43" t="str">
        <f t="shared" si="24"/>
        <v>Optie</v>
      </c>
      <c r="DL53" s="43" t="str">
        <f t="shared" si="24"/>
        <v>Nee</v>
      </c>
      <c r="DM53" s="43" t="str">
        <f t="shared" si="24"/>
        <v>Optie</v>
      </c>
      <c r="DN53" s="43" t="str">
        <f t="shared" si="24"/>
        <v>Ja</v>
      </c>
      <c r="DO53" s="43" t="str">
        <f t="shared" si="25"/>
        <v>Ja</v>
      </c>
      <c r="DP53" s="43" t="str">
        <f t="shared" si="25"/>
        <v>Ja</v>
      </c>
      <c r="DQ53" s="43" t="str">
        <f t="shared" si="25"/>
        <v>Ja</v>
      </c>
      <c r="DR53" s="43" t="str">
        <f t="shared" si="25"/>
        <v>Optie</v>
      </c>
      <c r="DS53" s="43" t="str">
        <f t="shared" si="25"/>
        <v>Ja</v>
      </c>
      <c r="DT53" s="43" t="str">
        <f t="shared" si="25"/>
        <v>Ja</v>
      </c>
      <c r="DU53" s="43" t="str">
        <f t="shared" si="25"/>
        <v>Ja</v>
      </c>
      <c r="DV53" s="43" t="str">
        <f t="shared" si="25"/>
        <v>Ja</v>
      </c>
      <c r="DW53" s="43" t="str">
        <f t="shared" si="25"/>
        <v>Ja</v>
      </c>
      <c r="DX53" s="43" t="str">
        <f t="shared" si="25"/>
        <v>Ja</v>
      </c>
      <c r="DY53" s="43" t="str">
        <f t="shared" si="25"/>
        <v>Ja</v>
      </c>
      <c r="DZ53" s="43" t="str">
        <f t="shared" si="25"/>
        <v>Ja</v>
      </c>
      <c r="EA53" s="43" t="str">
        <f t="shared" si="25"/>
        <v>Nee</v>
      </c>
    </row>
    <row r="54" spans="1:131" x14ac:dyDescent="0.3">
      <c r="A54" s="45"/>
      <c r="B54" s="47" t="s">
        <v>732</v>
      </c>
      <c r="C54" s="47" t="s">
        <v>502</v>
      </c>
      <c r="D54" s="45" t="s">
        <v>335</v>
      </c>
      <c r="E54" s="45" t="s">
        <v>329</v>
      </c>
      <c r="F54" s="45" t="s">
        <v>433</v>
      </c>
      <c r="G54" s="43" t="s">
        <v>495</v>
      </c>
      <c r="H54" s="43" t="s">
        <v>497</v>
      </c>
      <c r="I54" s="119" t="s">
        <v>498</v>
      </c>
      <c r="J54" s="119" t="s">
        <v>829</v>
      </c>
      <c r="K54" s="119" t="s">
        <v>849</v>
      </c>
      <c r="L54" s="50">
        <v>8</v>
      </c>
      <c r="M54" s="119"/>
      <c r="N54" s="119"/>
      <c r="O54" s="119"/>
      <c r="P54" s="129" t="s">
        <v>507</v>
      </c>
      <c r="Q54" s="43" t="str">
        <f t="shared" ref="Q54:Z63" si="26">IF((VLOOKUP($F54,$O$11:$AK$16,Q$10,FALSE))="Ja","Ja",IF((VLOOKUP($E54,$O$17:$AK$23,Q$10,FALSE))="Ja","Ja",IF((VLOOKUP($F54,$O$11:$AK$16,Q$10,FALSE))="Optie","Optie",IF((VLOOKUP($E54,$O$17:$AK$23,Q$10,FALSE))="Optie","Optie",IF((VLOOKUP($F54,$O$11:$AK$16,Q$10,FALSE))="Nee","Nee",IF((VLOOKUP($E54,$O$17:$AK$23,Q$10,FALSE))= "Nee","Nee",IF((VLOOKUP($F54,$O$11:$AK$16,Q$10,FALSE))="Nvt","Nvt",IF((VLOOKUP($E54,$O$17:$AK$23,Q$10,FALSE))="Nvt","Nvt","Fout"))))))))</f>
        <v>Ja</v>
      </c>
      <c r="R54" s="43" t="str">
        <f t="shared" si="26"/>
        <v>Ja</v>
      </c>
      <c r="S54" s="43" t="str">
        <f t="shared" si="26"/>
        <v>Optie</v>
      </c>
      <c r="T54" s="43" t="str">
        <f t="shared" si="26"/>
        <v>Ja</v>
      </c>
      <c r="U54" s="43" t="str">
        <f t="shared" si="26"/>
        <v>Ja</v>
      </c>
      <c r="V54" s="43" t="str">
        <f t="shared" si="26"/>
        <v>Ja</v>
      </c>
      <c r="W54" s="43" t="str">
        <f t="shared" si="26"/>
        <v>Nee</v>
      </c>
      <c r="X54" s="43" t="str">
        <f t="shared" si="26"/>
        <v>Ja</v>
      </c>
      <c r="Y54" s="43" t="str">
        <f t="shared" si="26"/>
        <v>Nee</v>
      </c>
      <c r="Z54" s="43" t="str">
        <f t="shared" si="26"/>
        <v>Nee</v>
      </c>
      <c r="AA54" s="43" t="str">
        <f t="shared" ref="AA54:AK63" si="27">IF((VLOOKUP($F54,$O$11:$AK$16,AA$10,FALSE))="Ja","Ja",IF((VLOOKUP($E54,$O$17:$AK$23,AA$10,FALSE))="Ja","Ja",IF((VLOOKUP($F54,$O$11:$AK$16,AA$10,FALSE))="Optie","Optie",IF((VLOOKUP($E54,$O$17:$AK$23,AA$10,FALSE))="Optie","Optie",IF((VLOOKUP($F54,$O$11:$AK$16,AA$10,FALSE))="Nee","Nee",IF((VLOOKUP($E54,$O$17:$AK$23,AA$10,FALSE))= "Nee","Nee",IF((VLOOKUP($F54,$O$11:$AK$16,AA$10,FALSE))="Nvt","Nvt",IF((VLOOKUP($E54,$O$17:$AK$23,AA$10,FALSE))="Nvt","Nvt","Fout"))))))))</f>
        <v>Optie</v>
      </c>
      <c r="AB54" s="43" t="str">
        <f t="shared" si="27"/>
        <v>Ja</v>
      </c>
      <c r="AC54" s="43" t="str">
        <f t="shared" si="27"/>
        <v>Ja</v>
      </c>
      <c r="AD54" s="43" t="str">
        <f t="shared" si="27"/>
        <v>Nee</v>
      </c>
      <c r="AE54" s="43" t="str">
        <f t="shared" si="27"/>
        <v>Ja</v>
      </c>
      <c r="AF54" s="43" t="str">
        <f t="shared" si="27"/>
        <v>Ja</v>
      </c>
      <c r="AG54" s="43" t="str">
        <f t="shared" si="27"/>
        <v>Optie</v>
      </c>
      <c r="AH54" s="43" t="str">
        <f t="shared" si="27"/>
        <v>Ja</v>
      </c>
      <c r="AI54" s="43" t="str">
        <f t="shared" si="27"/>
        <v>Ja</v>
      </c>
      <c r="AJ54" s="43" t="str">
        <f t="shared" si="27"/>
        <v>Nvt</v>
      </c>
      <c r="AK54" s="43" t="str">
        <f t="shared" si="27"/>
        <v>Nvt</v>
      </c>
      <c r="AL54" s="129" t="s">
        <v>878</v>
      </c>
      <c r="AM54" s="43" t="str">
        <f t="shared" ref="AM54:AV63" si="28">IF((VLOOKUP($D54,$O$24:$EA$33,AM$10,FALSE))="Ja","Ja",IF((VLOOKUP($E54,$O$17:$EA$23,AM$10,FALSE))="Ja","Ja",IF((VLOOKUP($D54,$O$24:$EA$33,AM$10,FALSE))="Optie","Optie",IF((VLOOKUP($E54,$O$17:$EA$23,AM$10,FALSE))="Optie","Optie",IF((VLOOKUP($D54,$O$24:$EA$33,AM$10,FALSE))="Nee","Nee",IF((VLOOKUP($E54,$O$17:$EA$23,AM$10,FALSE))= "Nee","Nee",IF((VLOOKUP($D54,$O$24:$EA$33,AM$10,FALSE))="Nvt","Nvt",IF((VLOOKUP($E54,$O$17:$EA$23,AM$10,FALSE))="Nvt","Nvt","Fout"))))))))</f>
        <v>Ja</v>
      </c>
      <c r="AN54" s="43" t="str">
        <f t="shared" si="28"/>
        <v>Ja</v>
      </c>
      <c r="AO54" s="43" t="str">
        <f t="shared" si="28"/>
        <v>Optie</v>
      </c>
      <c r="AP54" s="43" t="str">
        <f t="shared" si="28"/>
        <v>Ja</v>
      </c>
      <c r="AQ54" s="43" t="str">
        <f t="shared" si="28"/>
        <v>Ja</v>
      </c>
      <c r="AR54" s="43" t="str">
        <f t="shared" si="28"/>
        <v>Ja</v>
      </c>
      <c r="AS54" s="43" t="str">
        <f t="shared" si="28"/>
        <v>Nee</v>
      </c>
      <c r="AT54" s="43" t="str">
        <f t="shared" si="28"/>
        <v>Ja</v>
      </c>
      <c r="AU54" s="43" t="str">
        <f t="shared" si="28"/>
        <v>Nee</v>
      </c>
      <c r="AV54" s="43" t="str">
        <f t="shared" si="28"/>
        <v>Nee</v>
      </c>
      <c r="AW54" s="43" t="str">
        <f t="shared" ref="AW54:BF63" si="29">IF((VLOOKUP($D54,$O$24:$EA$33,AW$10,FALSE))="Ja","Ja",IF((VLOOKUP($E54,$O$17:$EA$23,AW$10,FALSE))="Ja","Ja",IF((VLOOKUP($D54,$O$24:$EA$33,AW$10,FALSE))="Optie","Optie",IF((VLOOKUP($E54,$O$17:$EA$23,AW$10,FALSE))="Optie","Optie",IF((VLOOKUP($D54,$O$24:$EA$33,AW$10,FALSE))="Nee","Nee",IF((VLOOKUP($E54,$O$17:$EA$23,AW$10,FALSE))= "Nee","Nee",IF((VLOOKUP($D54,$O$24:$EA$33,AW$10,FALSE))="Nvt","Nvt",IF((VLOOKUP($E54,$O$17:$EA$23,AW$10,FALSE))="Nvt","Nvt","Fout"))))))))</f>
        <v>Ja</v>
      </c>
      <c r="AX54" s="43" t="str">
        <f t="shared" si="29"/>
        <v>Ja</v>
      </c>
      <c r="AY54" s="43" t="str">
        <f t="shared" si="29"/>
        <v>Ja</v>
      </c>
      <c r="AZ54" s="43" t="str">
        <f t="shared" si="29"/>
        <v>Ja</v>
      </c>
      <c r="BA54" s="43" t="str">
        <f t="shared" si="29"/>
        <v>Ja</v>
      </c>
      <c r="BB54" s="43" t="str">
        <f t="shared" si="29"/>
        <v>Ja</v>
      </c>
      <c r="BC54" s="43" t="str">
        <f t="shared" si="29"/>
        <v>Ja</v>
      </c>
      <c r="BD54" s="43" t="str">
        <f t="shared" si="29"/>
        <v>Optie</v>
      </c>
      <c r="BE54" s="43" t="str">
        <f t="shared" si="29"/>
        <v>Ja</v>
      </c>
      <c r="BF54" s="43" t="str">
        <f t="shared" si="29"/>
        <v>Ja</v>
      </c>
      <c r="BG54" s="43" t="str">
        <f t="shared" ref="BG54:BP63" si="30">IF((VLOOKUP($D54,$O$24:$EA$33,BG$10,FALSE))="Ja","Ja",IF((VLOOKUP($E54,$O$17:$EA$23,BG$10,FALSE))="Ja","Ja",IF((VLOOKUP($D54,$O$24:$EA$33,BG$10,FALSE))="Optie","Optie",IF((VLOOKUP($E54,$O$17:$EA$23,BG$10,FALSE))="Optie","Optie",IF((VLOOKUP($D54,$O$24:$EA$33,BG$10,FALSE))="Nee","Nee",IF((VLOOKUP($E54,$O$17:$EA$23,BG$10,FALSE))= "Nee","Nee",IF((VLOOKUP($D54,$O$24:$EA$33,BG$10,FALSE))="Nvt","Nvt",IF((VLOOKUP($E54,$O$17:$EA$23,BG$10,FALSE))="Nvt","Nvt","Fout"))))))))</f>
        <v>Nee</v>
      </c>
      <c r="BH54" s="43" t="str">
        <f t="shared" si="30"/>
        <v>Ja</v>
      </c>
      <c r="BI54" s="43" t="str">
        <f t="shared" si="30"/>
        <v>Nee</v>
      </c>
      <c r="BJ54" s="43" t="str">
        <f t="shared" si="30"/>
        <v>Nvt</v>
      </c>
      <c r="BK54" s="43" t="str">
        <f t="shared" si="30"/>
        <v>Nvt</v>
      </c>
      <c r="BL54" s="43" t="str">
        <f t="shared" si="30"/>
        <v>Nvt</v>
      </c>
      <c r="BM54" s="43" t="str">
        <f t="shared" si="30"/>
        <v>Nvt</v>
      </c>
      <c r="BN54" s="43" t="str">
        <f t="shared" si="30"/>
        <v>Nvt</v>
      </c>
      <c r="BO54" s="43" t="str">
        <f t="shared" si="30"/>
        <v>Nvt</v>
      </c>
      <c r="BP54" s="43" t="str">
        <f t="shared" si="30"/>
        <v>Nvt</v>
      </c>
      <c r="BQ54" s="43" t="str">
        <f t="shared" ref="BQ54:BZ63" si="31">IF((VLOOKUP($D54,$O$24:$EA$33,BQ$10,FALSE))="Ja","Ja",IF((VLOOKUP($E54,$O$17:$EA$23,BQ$10,FALSE))="Ja","Ja",IF((VLOOKUP($D54,$O$24:$EA$33,BQ$10,FALSE))="Optie","Optie",IF((VLOOKUP($E54,$O$17:$EA$23,BQ$10,FALSE))="Optie","Optie",IF((VLOOKUP($D54,$O$24:$EA$33,BQ$10,FALSE))="Nee","Nee",IF((VLOOKUP($E54,$O$17:$EA$23,BQ$10,FALSE))= "Nee","Nee",IF((VLOOKUP($D54,$O$24:$EA$33,BQ$10,FALSE))="Nvt","Nvt",IF((VLOOKUP($E54,$O$17:$EA$23,BQ$10,FALSE))="Nvt","Nvt","Fout"))))))))</f>
        <v>Nvt</v>
      </c>
      <c r="BR54" s="43" t="str">
        <f t="shared" si="31"/>
        <v>Nvt</v>
      </c>
      <c r="BS54" s="43" t="str">
        <f t="shared" si="31"/>
        <v>Nvt</v>
      </c>
      <c r="BT54" s="43" t="str">
        <f t="shared" si="31"/>
        <v>Nvt</v>
      </c>
      <c r="BU54" s="43" t="str">
        <f t="shared" si="31"/>
        <v>Nvt</v>
      </c>
      <c r="BV54" s="43" t="str">
        <f t="shared" si="31"/>
        <v>Nvt</v>
      </c>
      <c r="BW54" s="43" t="str">
        <f t="shared" si="31"/>
        <v>Nvt</v>
      </c>
      <c r="BX54" s="43" t="str">
        <f t="shared" si="31"/>
        <v>Nvt</v>
      </c>
      <c r="BY54" s="43" t="str">
        <f t="shared" si="31"/>
        <v>Ja</v>
      </c>
      <c r="BZ54" s="43" t="str">
        <f t="shared" si="31"/>
        <v>Ja</v>
      </c>
      <c r="CA54" s="43" t="str">
        <f t="shared" ref="CA54:CJ63" si="32">IF((VLOOKUP($D54,$O$24:$EA$33,CA$10,FALSE))="Ja","Ja",IF((VLOOKUP($E54,$O$17:$EA$23,CA$10,FALSE))="Ja","Ja",IF((VLOOKUP($D54,$O$24:$EA$33,CA$10,FALSE))="Optie","Optie",IF((VLOOKUP($E54,$O$17:$EA$23,CA$10,FALSE))="Optie","Optie",IF((VLOOKUP($D54,$O$24:$EA$33,CA$10,FALSE))="Nee","Nee",IF((VLOOKUP($E54,$O$17:$EA$23,CA$10,FALSE))= "Nee","Nee",IF((VLOOKUP($D54,$O$24:$EA$33,CA$10,FALSE))="Nvt","Nvt",IF((VLOOKUP($E54,$O$17:$EA$23,CA$10,FALSE))="Nvt","Nvt","Fout"))))))))</f>
        <v>Ja</v>
      </c>
      <c r="CB54" s="43" t="str">
        <f t="shared" si="32"/>
        <v>Optie</v>
      </c>
      <c r="CC54" s="43" t="str">
        <f t="shared" si="32"/>
        <v>Ja</v>
      </c>
      <c r="CD54" s="43" t="str">
        <f t="shared" si="32"/>
        <v>Ja</v>
      </c>
      <c r="CE54" s="43" t="str">
        <f t="shared" si="32"/>
        <v>Ja</v>
      </c>
      <c r="CF54" s="43" t="str">
        <f t="shared" si="32"/>
        <v>Ja</v>
      </c>
      <c r="CG54" s="43" t="str">
        <f t="shared" si="32"/>
        <v>Ja</v>
      </c>
      <c r="CH54" s="43" t="str">
        <f t="shared" si="32"/>
        <v>Optie</v>
      </c>
      <c r="CI54" s="43" t="str">
        <f t="shared" si="32"/>
        <v>Ja</v>
      </c>
      <c r="CJ54" s="43" t="str">
        <f t="shared" si="32"/>
        <v>Ja</v>
      </c>
      <c r="CK54" s="43" t="str">
        <f t="shared" ref="CK54:CT63" si="33">IF((VLOOKUP($D54,$O$24:$EA$33,CK$10,FALSE))="Ja","Ja",IF((VLOOKUP($E54,$O$17:$EA$23,CK$10,FALSE))="Ja","Ja",IF((VLOOKUP($D54,$O$24:$EA$33,CK$10,FALSE))="Optie","Optie",IF((VLOOKUP($E54,$O$17:$EA$23,CK$10,FALSE))="Optie","Optie",IF((VLOOKUP($D54,$O$24:$EA$33,CK$10,FALSE))="Nee","Nee",IF((VLOOKUP($E54,$O$17:$EA$23,CK$10,FALSE))= "Nee","Nee",IF((VLOOKUP($D54,$O$24:$EA$33,CK$10,FALSE))="Nvt","Nvt",IF((VLOOKUP($E54,$O$17:$EA$23,CK$10,FALSE))="Nvt","Nvt","Fout"))))))))</f>
        <v>Ja</v>
      </c>
      <c r="CL54" s="43" t="str">
        <f t="shared" si="33"/>
        <v>Optie</v>
      </c>
      <c r="CM54" s="43" t="str">
        <f t="shared" si="33"/>
        <v>Nee</v>
      </c>
      <c r="CN54" s="43" t="str">
        <f t="shared" si="33"/>
        <v>Nvt</v>
      </c>
      <c r="CO54" s="43" t="str">
        <f t="shared" si="33"/>
        <v>Nvt</v>
      </c>
      <c r="CP54" s="43" t="str">
        <f t="shared" si="33"/>
        <v>Nvt</v>
      </c>
      <c r="CQ54" s="43" t="str">
        <f t="shared" si="33"/>
        <v>Nvt</v>
      </c>
      <c r="CR54" s="43" t="str">
        <f t="shared" si="33"/>
        <v>Ja</v>
      </c>
      <c r="CS54" s="43" t="str">
        <f t="shared" si="33"/>
        <v>Ja</v>
      </c>
      <c r="CT54" s="43" t="str">
        <f t="shared" si="33"/>
        <v>Ja</v>
      </c>
      <c r="CU54" s="43" t="str">
        <f t="shared" ref="CU54:DD63" si="34">IF((VLOOKUP($D54,$O$24:$EA$33,CU$10,FALSE))="Ja","Ja",IF((VLOOKUP($E54,$O$17:$EA$23,CU$10,FALSE))="Ja","Ja",IF((VLOOKUP($D54,$O$24:$EA$33,CU$10,FALSE))="Optie","Optie",IF((VLOOKUP($E54,$O$17:$EA$23,CU$10,FALSE))="Optie","Optie",IF((VLOOKUP($D54,$O$24:$EA$33,CU$10,FALSE))="Nee","Nee",IF((VLOOKUP($E54,$O$17:$EA$23,CU$10,FALSE))= "Nee","Nee",IF((VLOOKUP($D54,$O$24:$EA$33,CU$10,FALSE))="Nvt","Nvt",IF((VLOOKUP($E54,$O$17:$EA$23,CU$10,FALSE))="Nvt","Nvt","Fout"))))))))</f>
        <v>Optie</v>
      </c>
      <c r="CV54" s="43" t="str">
        <f t="shared" si="34"/>
        <v>Ja</v>
      </c>
      <c r="CW54" s="43" t="str">
        <f t="shared" si="34"/>
        <v>Ja</v>
      </c>
      <c r="CX54" s="43" t="str">
        <f t="shared" si="34"/>
        <v>Ja</v>
      </c>
      <c r="CY54" s="43" t="str">
        <f t="shared" si="34"/>
        <v>Optie</v>
      </c>
      <c r="CZ54" s="43" t="str">
        <f t="shared" si="34"/>
        <v>Ja</v>
      </c>
      <c r="DA54" s="43" t="str">
        <f t="shared" si="34"/>
        <v>Ja</v>
      </c>
      <c r="DB54" s="43" t="str">
        <f t="shared" si="34"/>
        <v>Optie</v>
      </c>
      <c r="DC54" s="43" t="str">
        <f t="shared" si="34"/>
        <v>Ja</v>
      </c>
      <c r="DD54" s="43" t="str">
        <f t="shared" si="34"/>
        <v>Ja</v>
      </c>
      <c r="DE54" s="43" t="str">
        <f t="shared" ref="DE54:DN63" si="35">IF((VLOOKUP($D54,$O$24:$EA$33,DE$10,FALSE))="Ja","Ja",IF((VLOOKUP($E54,$O$17:$EA$23,DE$10,FALSE))="Ja","Ja",IF((VLOOKUP($D54,$O$24:$EA$33,DE$10,FALSE))="Optie","Optie",IF((VLOOKUP($E54,$O$17:$EA$23,DE$10,FALSE))="Optie","Optie",IF((VLOOKUP($D54,$O$24:$EA$33,DE$10,FALSE))="Nee","Nee",IF((VLOOKUP($E54,$O$17:$EA$23,DE$10,FALSE))= "Nee","Nee",IF((VLOOKUP($D54,$O$24:$EA$33,DE$10,FALSE))="Nvt","Nvt",IF((VLOOKUP($E54,$O$17:$EA$23,DE$10,FALSE))="Nvt","Nvt","Fout"))))))))</f>
        <v>Ja</v>
      </c>
      <c r="DF54" s="43" t="str">
        <f t="shared" si="35"/>
        <v>Ja</v>
      </c>
      <c r="DG54" s="43" t="str">
        <f t="shared" si="35"/>
        <v>Ja</v>
      </c>
      <c r="DH54" s="43" t="str">
        <f t="shared" si="35"/>
        <v>Optie</v>
      </c>
      <c r="DI54" s="43" t="str">
        <f t="shared" si="35"/>
        <v>Optie</v>
      </c>
      <c r="DJ54" s="43" t="str">
        <f t="shared" si="35"/>
        <v>Optie</v>
      </c>
      <c r="DK54" s="43" t="str">
        <f t="shared" si="35"/>
        <v>Optie</v>
      </c>
      <c r="DL54" s="43" t="str">
        <f t="shared" si="35"/>
        <v>Nee</v>
      </c>
      <c r="DM54" s="43" t="str">
        <f t="shared" si="35"/>
        <v>Optie</v>
      </c>
      <c r="DN54" s="43" t="str">
        <f t="shared" si="35"/>
        <v>Ja</v>
      </c>
      <c r="DO54" s="43" t="str">
        <f t="shared" ref="DO54:EA63" si="36">IF((VLOOKUP($D54,$O$24:$EA$33,DO$10,FALSE))="Ja","Ja",IF((VLOOKUP($E54,$O$17:$EA$23,DO$10,FALSE))="Ja","Ja",IF((VLOOKUP($D54,$O$24:$EA$33,DO$10,FALSE))="Optie","Optie",IF((VLOOKUP($E54,$O$17:$EA$23,DO$10,FALSE))="Optie","Optie",IF((VLOOKUP($D54,$O$24:$EA$33,DO$10,FALSE))="Nee","Nee",IF((VLOOKUP($E54,$O$17:$EA$23,DO$10,FALSE))= "Nee","Nee",IF((VLOOKUP($D54,$O$24:$EA$33,DO$10,FALSE))="Nvt","Nvt",IF((VLOOKUP($E54,$O$17:$EA$23,DO$10,FALSE))="Nvt","Nvt","Fout"))))))))</f>
        <v>Ja</v>
      </c>
      <c r="DP54" s="43" t="str">
        <f t="shared" si="36"/>
        <v>Ja</v>
      </c>
      <c r="DQ54" s="43" t="str">
        <f t="shared" si="36"/>
        <v>Ja</v>
      </c>
      <c r="DR54" s="43" t="str">
        <f t="shared" si="36"/>
        <v>Optie</v>
      </c>
      <c r="DS54" s="43" t="str">
        <f t="shared" si="36"/>
        <v>Ja</v>
      </c>
      <c r="DT54" s="43" t="str">
        <f t="shared" si="36"/>
        <v>Ja</v>
      </c>
      <c r="DU54" s="43" t="str">
        <f t="shared" si="36"/>
        <v>Ja</v>
      </c>
      <c r="DV54" s="43" t="str">
        <f t="shared" si="36"/>
        <v>Ja</v>
      </c>
      <c r="DW54" s="43" t="str">
        <f t="shared" si="36"/>
        <v>Ja</v>
      </c>
      <c r="DX54" s="43" t="str">
        <f t="shared" si="36"/>
        <v>Ja</v>
      </c>
      <c r="DY54" s="43" t="str">
        <f t="shared" si="36"/>
        <v>Ja</v>
      </c>
      <c r="DZ54" s="43" t="str">
        <f t="shared" si="36"/>
        <v>Ja</v>
      </c>
      <c r="EA54" s="43" t="str">
        <f t="shared" si="36"/>
        <v>Nee</v>
      </c>
    </row>
    <row r="55" spans="1:131" x14ac:dyDescent="0.3">
      <c r="A55" s="45"/>
      <c r="B55" s="47" t="s">
        <v>732</v>
      </c>
      <c r="C55" s="47" t="s">
        <v>502</v>
      </c>
      <c r="D55" s="45" t="s">
        <v>335</v>
      </c>
      <c r="E55" s="45" t="s">
        <v>330</v>
      </c>
      <c r="F55" s="45" t="s">
        <v>433</v>
      </c>
      <c r="G55" s="43" t="s">
        <v>495</v>
      </c>
      <c r="H55" s="43" t="s">
        <v>497</v>
      </c>
      <c r="I55" s="119" t="s">
        <v>498</v>
      </c>
      <c r="J55" s="119" t="s">
        <v>831</v>
      </c>
      <c r="K55" s="119" t="s">
        <v>850</v>
      </c>
      <c r="L55" s="50">
        <v>16</v>
      </c>
      <c r="M55" s="119"/>
      <c r="N55" s="119"/>
      <c r="O55" s="119"/>
      <c r="P55" s="129" t="s">
        <v>507</v>
      </c>
      <c r="Q55" s="43" t="str">
        <f t="shared" si="26"/>
        <v>Ja</v>
      </c>
      <c r="R55" s="43" t="str">
        <f t="shared" si="26"/>
        <v>Ja</v>
      </c>
      <c r="S55" s="43" t="str">
        <f t="shared" si="26"/>
        <v>Optie</v>
      </c>
      <c r="T55" s="43" t="str">
        <f t="shared" si="26"/>
        <v>Ja</v>
      </c>
      <c r="U55" s="43" t="str">
        <f t="shared" si="26"/>
        <v>Ja</v>
      </c>
      <c r="V55" s="43" t="str">
        <f t="shared" si="26"/>
        <v>Ja</v>
      </c>
      <c r="W55" s="43" t="str">
        <f t="shared" si="26"/>
        <v>Nee</v>
      </c>
      <c r="X55" s="43" t="str">
        <f t="shared" si="26"/>
        <v>Ja</v>
      </c>
      <c r="Y55" s="43" t="str">
        <f t="shared" si="26"/>
        <v>Nee</v>
      </c>
      <c r="Z55" s="43" t="str">
        <f t="shared" si="26"/>
        <v>Nee</v>
      </c>
      <c r="AA55" s="43" t="str">
        <f t="shared" si="27"/>
        <v>Optie</v>
      </c>
      <c r="AB55" s="43" t="str">
        <f t="shared" si="27"/>
        <v>Ja</v>
      </c>
      <c r="AC55" s="43" t="str">
        <f t="shared" si="27"/>
        <v>Ja</v>
      </c>
      <c r="AD55" s="43" t="str">
        <f t="shared" si="27"/>
        <v>Nee</v>
      </c>
      <c r="AE55" s="43" t="str">
        <f t="shared" si="27"/>
        <v>Ja</v>
      </c>
      <c r="AF55" s="43" t="str">
        <f t="shared" si="27"/>
        <v>Ja</v>
      </c>
      <c r="AG55" s="43" t="str">
        <f t="shared" si="27"/>
        <v>Optie</v>
      </c>
      <c r="AH55" s="43" t="str">
        <f t="shared" si="27"/>
        <v>Ja</v>
      </c>
      <c r="AI55" s="43" t="str">
        <f t="shared" si="27"/>
        <v>Ja</v>
      </c>
      <c r="AJ55" s="43" t="str">
        <f t="shared" si="27"/>
        <v>Nvt</v>
      </c>
      <c r="AK55" s="43" t="str">
        <f t="shared" si="27"/>
        <v>Nvt</v>
      </c>
      <c r="AL55" s="129" t="s">
        <v>878</v>
      </c>
      <c r="AM55" s="43" t="str">
        <f t="shared" si="28"/>
        <v>Ja</v>
      </c>
      <c r="AN55" s="43" t="str">
        <f t="shared" si="28"/>
        <v>Ja</v>
      </c>
      <c r="AO55" s="43" t="str">
        <f t="shared" si="28"/>
        <v>Optie</v>
      </c>
      <c r="AP55" s="43" t="str">
        <f t="shared" si="28"/>
        <v>Ja</v>
      </c>
      <c r="AQ55" s="43" t="str">
        <f t="shared" si="28"/>
        <v>Ja</v>
      </c>
      <c r="AR55" s="43" t="str">
        <f t="shared" si="28"/>
        <v>Ja</v>
      </c>
      <c r="AS55" s="43" t="str">
        <f t="shared" si="28"/>
        <v>Nee</v>
      </c>
      <c r="AT55" s="43" t="str">
        <f t="shared" si="28"/>
        <v>Ja</v>
      </c>
      <c r="AU55" s="43" t="str">
        <f t="shared" si="28"/>
        <v>Nee</v>
      </c>
      <c r="AV55" s="43" t="str">
        <f t="shared" si="28"/>
        <v>Nee</v>
      </c>
      <c r="AW55" s="43" t="str">
        <f t="shared" si="29"/>
        <v>Ja</v>
      </c>
      <c r="AX55" s="43" t="str">
        <f t="shared" si="29"/>
        <v>Ja</v>
      </c>
      <c r="AY55" s="43" t="str">
        <f t="shared" si="29"/>
        <v>Ja</v>
      </c>
      <c r="AZ55" s="43" t="str">
        <f t="shared" si="29"/>
        <v>Ja</v>
      </c>
      <c r="BA55" s="43" t="str">
        <f t="shared" si="29"/>
        <v>Ja</v>
      </c>
      <c r="BB55" s="43" t="str">
        <f t="shared" si="29"/>
        <v>Ja</v>
      </c>
      <c r="BC55" s="43" t="str">
        <f t="shared" si="29"/>
        <v>Ja</v>
      </c>
      <c r="BD55" s="43" t="str">
        <f t="shared" si="29"/>
        <v>Optie</v>
      </c>
      <c r="BE55" s="43" t="str">
        <f t="shared" si="29"/>
        <v>Ja</v>
      </c>
      <c r="BF55" s="43" t="str">
        <f t="shared" si="29"/>
        <v>Ja</v>
      </c>
      <c r="BG55" s="43" t="str">
        <f t="shared" si="30"/>
        <v>Nee</v>
      </c>
      <c r="BH55" s="43" t="str">
        <f t="shared" si="30"/>
        <v>Ja</v>
      </c>
      <c r="BI55" s="43" t="str">
        <f t="shared" si="30"/>
        <v>Nee</v>
      </c>
      <c r="BJ55" s="43" t="str">
        <f t="shared" si="30"/>
        <v>Nvt</v>
      </c>
      <c r="BK55" s="43" t="str">
        <f t="shared" si="30"/>
        <v>Nvt</v>
      </c>
      <c r="BL55" s="43" t="str">
        <f t="shared" si="30"/>
        <v>Nvt</v>
      </c>
      <c r="BM55" s="43" t="str">
        <f t="shared" si="30"/>
        <v>Nvt</v>
      </c>
      <c r="BN55" s="43" t="str">
        <f t="shared" si="30"/>
        <v>Nvt</v>
      </c>
      <c r="BO55" s="43" t="str">
        <f t="shared" si="30"/>
        <v>Nvt</v>
      </c>
      <c r="BP55" s="43" t="str">
        <f t="shared" si="30"/>
        <v>Nvt</v>
      </c>
      <c r="BQ55" s="43" t="str">
        <f t="shared" si="31"/>
        <v>Nvt</v>
      </c>
      <c r="BR55" s="43" t="str">
        <f t="shared" si="31"/>
        <v>Nvt</v>
      </c>
      <c r="BS55" s="43" t="str">
        <f t="shared" si="31"/>
        <v>Nvt</v>
      </c>
      <c r="BT55" s="43" t="str">
        <f t="shared" si="31"/>
        <v>Nvt</v>
      </c>
      <c r="BU55" s="43" t="str">
        <f t="shared" si="31"/>
        <v>Nvt</v>
      </c>
      <c r="BV55" s="43" t="str">
        <f t="shared" si="31"/>
        <v>Nvt</v>
      </c>
      <c r="BW55" s="43" t="str">
        <f t="shared" si="31"/>
        <v>Nvt</v>
      </c>
      <c r="BX55" s="43" t="str">
        <f t="shared" si="31"/>
        <v>Nvt</v>
      </c>
      <c r="BY55" s="43" t="str">
        <f t="shared" si="31"/>
        <v>Ja</v>
      </c>
      <c r="BZ55" s="43" t="str">
        <f t="shared" si="31"/>
        <v>Ja</v>
      </c>
      <c r="CA55" s="43" t="str">
        <f t="shared" si="32"/>
        <v>Ja</v>
      </c>
      <c r="CB55" s="43" t="str">
        <f t="shared" si="32"/>
        <v>Optie</v>
      </c>
      <c r="CC55" s="43" t="str">
        <f t="shared" si="32"/>
        <v>Ja</v>
      </c>
      <c r="CD55" s="43" t="str">
        <f t="shared" si="32"/>
        <v>Ja</v>
      </c>
      <c r="CE55" s="43" t="str">
        <f t="shared" si="32"/>
        <v>Ja</v>
      </c>
      <c r="CF55" s="43" t="str">
        <f t="shared" si="32"/>
        <v>Ja</v>
      </c>
      <c r="CG55" s="43" t="str">
        <f t="shared" si="32"/>
        <v>Ja</v>
      </c>
      <c r="CH55" s="43" t="str">
        <f t="shared" si="32"/>
        <v>Optie</v>
      </c>
      <c r="CI55" s="43" t="str">
        <f t="shared" si="32"/>
        <v>Ja</v>
      </c>
      <c r="CJ55" s="43" t="str">
        <f t="shared" si="32"/>
        <v>Ja</v>
      </c>
      <c r="CK55" s="43" t="str">
        <f t="shared" si="33"/>
        <v>Ja</v>
      </c>
      <c r="CL55" s="43" t="str">
        <f t="shared" si="33"/>
        <v>Optie</v>
      </c>
      <c r="CM55" s="43" t="str">
        <f t="shared" si="33"/>
        <v>Nee</v>
      </c>
      <c r="CN55" s="43" t="str">
        <f t="shared" si="33"/>
        <v>Nvt</v>
      </c>
      <c r="CO55" s="43" t="str">
        <f t="shared" si="33"/>
        <v>Nvt</v>
      </c>
      <c r="CP55" s="43" t="str">
        <f t="shared" si="33"/>
        <v>Nvt</v>
      </c>
      <c r="CQ55" s="43" t="str">
        <f t="shared" si="33"/>
        <v>Nvt</v>
      </c>
      <c r="CR55" s="43" t="str">
        <f t="shared" si="33"/>
        <v>Ja</v>
      </c>
      <c r="CS55" s="43" t="str">
        <f t="shared" si="33"/>
        <v>Ja</v>
      </c>
      <c r="CT55" s="43" t="str">
        <f t="shared" si="33"/>
        <v>Ja</v>
      </c>
      <c r="CU55" s="43" t="str">
        <f t="shared" si="34"/>
        <v>Optie</v>
      </c>
      <c r="CV55" s="43" t="str">
        <f t="shared" si="34"/>
        <v>Ja</v>
      </c>
      <c r="CW55" s="43" t="str">
        <f t="shared" si="34"/>
        <v>Ja</v>
      </c>
      <c r="CX55" s="43" t="str">
        <f t="shared" si="34"/>
        <v>Ja</v>
      </c>
      <c r="CY55" s="43" t="str">
        <f t="shared" si="34"/>
        <v>Optie</v>
      </c>
      <c r="CZ55" s="43" t="str">
        <f t="shared" si="34"/>
        <v>Ja</v>
      </c>
      <c r="DA55" s="43" t="str">
        <f t="shared" si="34"/>
        <v>Ja</v>
      </c>
      <c r="DB55" s="43" t="str">
        <f t="shared" si="34"/>
        <v>Optie</v>
      </c>
      <c r="DC55" s="43" t="str">
        <f t="shared" si="34"/>
        <v>Ja</v>
      </c>
      <c r="DD55" s="43" t="str">
        <f t="shared" si="34"/>
        <v>Ja</v>
      </c>
      <c r="DE55" s="43" t="str">
        <f t="shared" si="35"/>
        <v>Ja</v>
      </c>
      <c r="DF55" s="43" t="str">
        <f t="shared" si="35"/>
        <v>Ja</v>
      </c>
      <c r="DG55" s="43" t="str">
        <f t="shared" si="35"/>
        <v>Ja</v>
      </c>
      <c r="DH55" s="43" t="str">
        <f t="shared" si="35"/>
        <v>Optie</v>
      </c>
      <c r="DI55" s="43" t="str">
        <f t="shared" si="35"/>
        <v>Optie</v>
      </c>
      <c r="DJ55" s="43" t="str">
        <f t="shared" si="35"/>
        <v>Optie</v>
      </c>
      <c r="DK55" s="43" t="str">
        <f t="shared" si="35"/>
        <v>Optie</v>
      </c>
      <c r="DL55" s="43" t="str">
        <f t="shared" si="35"/>
        <v>Nee</v>
      </c>
      <c r="DM55" s="43" t="str">
        <f t="shared" si="35"/>
        <v>Optie</v>
      </c>
      <c r="DN55" s="43" t="str">
        <f t="shared" si="35"/>
        <v>Ja</v>
      </c>
      <c r="DO55" s="43" t="str">
        <f t="shared" si="36"/>
        <v>Ja</v>
      </c>
      <c r="DP55" s="43" t="str">
        <f t="shared" si="36"/>
        <v>Ja</v>
      </c>
      <c r="DQ55" s="43" t="str">
        <f t="shared" si="36"/>
        <v>Ja</v>
      </c>
      <c r="DR55" s="43" t="str">
        <f t="shared" si="36"/>
        <v>Optie</v>
      </c>
      <c r="DS55" s="43" t="str">
        <f t="shared" si="36"/>
        <v>Ja</v>
      </c>
      <c r="DT55" s="43" t="str">
        <f t="shared" si="36"/>
        <v>Ja</v>
      </c>
      <c r="DU55" s="43" t="str">
        <f t="shared" si="36"/>
        <v>Ja</v>
      </c>
      <c r="DV55" s="43" t="str">
        <f t="shared" si="36"/>
        <v>Ja</v>
      </c>
      <c r="DW55" s="43" t="str">
        <f t="shared" si="36"/>
        <v>Ja</v>
      </c>
      <c r="DX55" s="43" t="str">
        <f t="shared" si="36"/>
        <v>Ja</v>
      </c>
      <c r="DY55" s="43" t="str">
        <f t="shared" si="36"/>
        <v>Ja</v>
      </c>
      <c r="DZ55" s="43" t="str">
        <f t="shared" si="36"/>
        <v>Ja</v>
      </c>
      <c r="EA55" s="43" t="str">
        <f t="shared" si="36"/>
        <v>Nee</v>
      </c>
    </row>
    <row r="56" spans="1:131" x14ac:dyDescent="0.3">
      <c r="A56" s="45"/>
      <c r="B56" s="47" t="s">
        <v>732</v>
      </c>
      <c r="C56" s="47" t="s">
        <v>502</v>
      </c>
      <c r="D56" s="45" t="s">
        <v>335</v>
      </c>
      <c r="E56" s="45" t="s">
        <v>337</v>
      </c>
      <c r="F56" s="45" t="s">
        <v>433</v>
      </c>
      <c r="G56" s="43" t="s">
        <v>495</v>
      </c>
      <c r="H56" s="43" t="s">
        <v>497</v>
      </c>
      <c r="I56" s="119" t="s">
        <v>498</v>
      </c>
      <c r="J56" s="119" t="s">
        <v>833</v>
      </c>
      <c r="K56" s="119" t="s">
        <v>851</v>
      </c>
      <c r="L56" s="50">
        <v>24</v>
      </c>
      <c r="M56" s="119"/>
      <c r="N56" s="119"/>
      <c r="O56" s="119"/>
      <c r="P56" s="129" t="s">
        <v>507</v>
      </c>
      <c r="Q56" s="43" t="str">
        <f t="shared" si="26"/>
        <v>Ja</v>
      </c>
      <c r="R56" s="43" t="str">
        <f t="shared" si="26"/>
        <v>Ja</v>
      </c>
      <c r="S56" s="43" t="str">
        <f t="shared" si="26"/>
        <v>Optie</v>
      </c>
      <c r="T56" s="43" t="str">
        <f t="shared" si="26"/>
        <v>Ja</v>
      </c>
      <c r="U56" s="43" t="str">
        <f t="shared" si="26"/>
        <v>Ja</v>
      </c>
      <c r="V56" s="43" t="str">
        <f t="shared" si="26"/>
        <v>Ja</v>
      </c>
      <c r="W56" s="43" t="str">
        <f t="shared" si="26"/>
        <v>Nee</v>
      </c>
      <c r="X56" s="43" t="str">
        <f t="shared" si="26"/>
        <v>Ja</v>
      </c>
      <c r="Y56" s="43" t="str">
        <f t="shared" si="26"/>
        <v>Nee</v>
      </c>
      <c r="Z56" s="43" t="str">
        <f t="shared" si="26"/>
        <v>Nee</v>
      </c>
      <c r="AA56" s="43" t="str">
        <f t="shared" si="27"/>
        <v>Optie</v>
      </c>
      <c r="AB56" s="43" t="str">
        <f t="shared" si="27"/>
        <v>Ja</v>
      </c>
      <c r="AC56" s="43" t="str">
        <f t="shared" si="27"/>
        <v>Ja</v>
      </c>
      <c r="AD56" s="43" t="str">
        <f t="shared" si="27"/>
        <v>Nee</v>
      </c>
      <c r="AE56" s="43" t="str">
        <f t="shared" si="27"/>
        <v>Ja</v>
      </c>
      <c r="AF56" s="43" t="str">
        <f t="shared" si="27"/>
        <v>Ja</v>
      </c>
      <c r="AG56" s="43" t="str">
        <f t="shared" si="27"/>
        <v>Optie</v>
      </c>
      <c r="AH56" s="43" t="str">
        <f t="shared" si="27"/>
        <v>Ja</v>
      </c>
      <c r="AI56" s="43" t="str">
        <f t="shared" si="27"/>
        <v>Ja</v>
      </c>
      <c r="AJ56" s="43" t="str">
        <f t="shared" si="27"/>
        <v>Nvt</v>
      </c>
      <c r="AK56" s="43" t="str">
        <f t="shared" si="27"/>
        <v>Nvt</v>
      </c>
      <c r="AL56" s="129" t="s">
        <v>878</v>
      </c>
      <c r="AM56" s="43" t="str">
        <f t="shared" si="28"/>
        <v>Ja</v>
      </c>
      <c r="AN56" s="43" t="str">
        <f t="shared" si="28"/>
        <v>Ja</v>
      </c>
      <c r="AO56" s="43" t="str">
        <f t="shared" si="28"/>
        <v>Optie</v>
      </c>
      <c r="AP56" s="43" t="str">
        <f t="shared" si="28"/>
        <v>Ja</v>
      </c>
      <c r="AQ56" s="43" t="str">
        <f t="shared" si="28"/>
        <v>Ja</v>
      </c>
      <c r="AR56" s="43" t="str">
        <f t="shared" si="28"/>
        <v>Ja</v>
      </c>
      <c r="AS56" s="43" t="str">
        <f t="shared" si="28"/>
        <v>Nee</v>
      </c>
      <c r="AT56" s="43" t="str">
        <f t="shared" si="28"/>
        <v>Ja</v>
      </c>
      <c r="AU56" s="43" t="str">
        <f t="shared" si="28"/>
        <v>Nee</v>
      </c>
      <c r="AV56" s="43" t="str">
        <f t="shared" si="28"/>
        <v>Nee</v>
      </c>
      <c r="AW56" s="43" t="str">
        <f t="shared" si="29"/>
        <v>Ja</v>
      </c>
      <c r="AX56" s="43" t="str">
        <f t="shared" si="29"/>
        <v>Ja</v>
      </c>
      <c r="AY56" s="43" t="str">
        <f t="shared" si="29"/>
        <v>Ja</v>
      </c>
      <c r="AZ56" s="43" t="str">
        <f t="shared" si="29"/>
        <v>Ja</v>
      </c>
      <c r="BA56" s="43" t="str">
        <f t="shared" si="29"/>
        <v>Ja</v>
      </c>
      <c r="BB56" s="43" t="str">
        <f t="shared" si="29"/>
        <v>Ja</v>
      </c>
      <c r="BC56" s="43" t="str">
        <f t="shared" si="29"/>
        <v>Ja</v>
      </c>
      <c r="BD56" s="43" t="str">
        <f t="shared" si="29"/>
        <v>Optie</v>
      </c>
      <c r="BE56" s="43" t="str">
        <f t="shared" si="29"/>
        <v>Ja</v>
      </c>
      <c r="BF56" s="43" t="str">
        <f t="shared" si="29"/>
        <v>Ja</v>
      </c>
      <c r="BG56" s="43" t="str">
        <f t="shared" si="30"/>
        <v>Nee</v>
      </c>
      <c r="BH56" s="43" t="str">
        <f t="shared" si="30"/>
        <v>Ja</v>
      </c>
      <c r="BI56" s="43" t="str">
        <f t="shared" si="30"/>
        <v>Nee</v>
      </c>
      <c r="BJ56" s="43" t="str">
        <f t="shared" si="30"/>
        <v>Nvt</v>
      </c>
      <c r="BK56" s="43" t="str">
        <f t="shared" si="30"/>
        <v>Nvt</v>
      </c>
      <c r="BL56" s="43" t="str">
        <f t="shared" si="30"/>
        <v>Nvt</v>
      </c>
      <c r="BM56" s="43" t="str">
        <f t="shared" si="30"/>
        <v>Nvt</v>
      </c>
      <c r="BN56" s="43" t="str">
        <f t="shared" si="30"/>
        <v>Nvt</v>
      </c>
      <c r="BO56" s="43" t="str">
        <f t="shared" si="30"/>
        <v>Nvt</v>
      </c>
      <c r="BP56" s="43" t="str">
        <f t="shared" si="30"/>
        <v>Nvt</v>
      </c>
      <c r="BQ56" s="43" t="str">
        <f t="shared" si="31"/>
        <v>Nvt</v>
      </c>
      <c r="BR56" s="43" t="str">
        <f t="shared" si="31"/>
        <v>Nvt</v>
      </c>
      <c r="BS56" s="43" t="str">
        <f t="shared" si="31"/>
        <v>Nvt</v>
      </c>
      <c r="BT56" s="43" t="str">
        <f t="shared" si="31"/>
        <v>Nvt</v>
      </c>
      <c r="BU56" s="43" t="str">
        <f t="shared" si="31"/>
        <v>Nvt</v>
      </c>
      <c r="BV56" s="43" t="str">
        <f t="shared" si="31"/>
        <v>Nvt</v>
      </c>
      <c r="BW56" s="43" t="str">
        <f t="shared" si="31"/>
        <v>Nvt</v>
      </c>
      <c r="BX56" s="43" t="str">
        <f t="shared" si="31"/>
        <v>Nvt</v>
      </c>
      <c r="BY56" s="43" t="str">
        <f t="shared" si="31"/>
        <v>Ja</v>
      </c>
      <c r="BZ56" s="43" t="str">
        <f t="shared" si="31"/>
        <v>Ja</v>
      </c>
      <c r="CA56" s="43" t="str">
        <f t="shared" si="32"/>
        <v>Ja</v>
      </c>
      <c r="CB56" s="43" t="str">
        <f t="shared" si="32"/>
        <v>Optie</v>
      </c>
      <c r="CC56" s="43" t="str">
        <f t="shared" si="32"/>
        <v>Ja</v>
      </c>
      <c r="CD56" s="43" t="str">
        <f t="shared" si="32"/>
        <v>Ja</v>
      </c>
      <c r="CE56" s="43" t="str">
        <f t="shared" si="32"/>
        <v>Ja</v>
      </c>
      <c r="CF56" s="43" t="str">
        <f t="shared" si="32"/>
        <v>Ja</v>
      </c>
      <c r="CG56" s="43" t="str">
        <f t="shared" si="32"/>
        <v>Ja</v>
      </c>
      <c r="CH56" s="43" t="str">
        <f t="shared" si="32"/>
        <v>Optie</v>
      </c>
      <c r="CI56" s="43" t="str">
        <f t="shared" si="32"/>
        <v>Ja</v>
      </c>
      <c r="CJ56" s="43" t="str">
        <f t="shared" si="32"/>
        <v>Ja</v>
      </c>
      <c r="CK56" s="43" t="str">
        <f t="shared" si="33"/>
        <v>Ja</v>
      </c>
      <c r="CL56" s="43" t="str">
        <f t="shared" si="33"/>
        <v>Optie</v>
      </c>
      <c r="CM56" s="43" t="str">
        <f t="shared" si="33"/>
        <v>Nee</v>
      </c>
      <c r="CN56" s="43" t="str">
        <f t="shared" si="33"/>
        <v>Nvt</v>
      </c>
      <c r="CO56" s="43" t="str">
        <f t="shared" si="33"/>
        <v>Nvt</v>
      </c>
      <c r="CP56" s="43" t="str">
        <f t="shared" si="33"/>
        <v>Nvt</v>
      </c>
      <c r="CQ56" s="43" t="str">
        <f t="shared" si="33"/>
        <v>Nvt</v>
      </c>
      <c r="CR56" s="43" t="str">
        <f t="shared" si="33"/>
        <v>Ja</v>
      </c>
      <c r="CS56" s="43" t="str">
        <f t="shared" si="33"/>
        <v>Ja</v>
      </c>
      <c r="CT56" s="43" t="str">
        <f t="shared" si="33"/>
        <v>Ja</v>
      </c>
      <c r="CU56" s="43" t="str">
        <f t="shared" si="34"/>
        <v>Optie</v>
      </c>
      <c r="CV56" s="43" t="str">
        <f t="shared" si="34"/>
        <v>Ja</v>
      </c>
      <c r="CW56" s="43" t="str">
        <f t="shared" si="34"/>
        <v>Ja</v>
      </c>
      <c r="CX56" s="43" t="str">
        <f t="shared" si="34"/>
        <v>Ja</v>
      </c>
      <c r="CY56" s="43" t="str">
        <f t="shared" si="34"/>
        <v>Optie</v>
      </c>
      <c r="CZ56" s="43" t="str">
        <f t="shared" si="34"/>
        <v>Ja</v>
      </c>
      <c r="DA56" s="43" t="str">
        <f t="shared" si="34"/>
        <v>Ja</v>
      </c>
      <c r="DB56" s="43" t="str">
        <f t="shared" si="34"/>
        <v>Optie</v>
      </c>
      <c r="DC56" s="43" t="str">
        <f t="shared" si="34"/>
        <v>Ja</v>
      </c>
      <c r="DD56" s="43" t="str">
        <f t="shared" si="34"/>
        <v>Ja</v>
      </c>
      <c r="DE56" s="43" t="str">
        <f t="shared" si="35"/>
        <v>Ja</v>
      </c>
      <c r="DF56" s="43" t="str">
        <f t="shared" si="35"/>
        <v>Ja</v>
      </c>
      <c r="DG56" s="43" t="str">
        <f t="shared" si="35"/>
        <v>Ja</v>
      </c>
      <c r="DH56" s="43" t="str">
        <f t="shared" si="35"/>
        <v>Optie</v>
      </c>
      <c r="DI56" s="43" t="str">
        <f t="shared" si="35"/>
        <v>Optie</v>
      </c>
      <c r="DJ56" s="43" t="str">
        <f t="shared" si="35"/>
        <v>Optie</v>
      </c>
      <c r="DK56" s="43" t="str">
        <f t="shared" si="35"/>
        <v>Optie</v>
      </c>
      <c r="DL56" s="43" t="str">
        <f t="shared" si="35"/>
        <v>Nee</v>
      </c>
      <c r="DM56" s="43" t="str">
        <f t="shared" si="35"/>
        <v>Optie</v>
      </c>
      <c r="DN56" s="43" t="str">
        <f t="shared" si="35"/>
        <v>Ja</v>
      </c>
      <c r="DO56" s="43" t="str">
        <f t="shared" si="36"/>
        <v>Ja</v>
      </c>
      <c r="DP56" s="43" t="str">
        <f t="shared" si="36"/>
        <v>Ja</v>
      </c>
      <c r="DQ56" s="43" t="str">
        <f t="shared" si="36"/>
        <v>Ja</v>
      </c>
      <c r="DR56" s="43" t="str">
        <f t="shared" si="36"/>
        <v>Optie</v>
      </c>
      <c r="DS56" s="43" t="str">
        <f t="shared" si="36"/>
        <v>Ja</v>
      </c>
      <c r="DT56" s="43" t="str">
        <f t="shared" si="36"/>
        <v>Ja</v>
      </c>
      <c r="DU56" s="43" t="str">
        <f t="shared" si="36"/>
        <v>Ja</v>
      </c>
      <c r="DV56" s="43" t="str">
        <f t="shared" si="36"/>
        <v>Ja</v>
      </c>
      <c r="DW56" s="43" t="str">
        <f t="shared" si="36"/>
        <v>Ja</v>
      </c>
      <c r="DX56" s="43" t="str">
        <f t="shared" si="36"/>
        <v>Ja</v>
      </c>
      <c r="DY56" s="43" t="str">
        <f t="shared" si="36"/>
        <v>Ja</v>
      </c>
      <c r="DZ56" s="43" t="str">
        <f t="shared" si="36"/>
        <v>Ja</v>
      </c>
      <c r="EA56" s="43" t="str">
        <f t="shared" si="36"/>
        <v>Nee</v>
      </c>
    </row>
    <row r="57" spans="1:131" x14ac:dyDescent="0.3">
      <c r="A57" s="45"/>
      <c r="B57" s="47" t="s">
        <v>731</v>
      </c>
      <c r="C57" s="47" t="s">
        <v>502</v>
      </c>
      <c r="D57" s="45" t="s">
        <v>337</v>
      </c>
      <c r="E57" s="45" t="s">
        <v>329</v>
      </c>
      <c r="F57" s="45" t="s">
        <v>337</v>
      </c>
      <c r="G57" s="43" t="s">
        <v>495</v>
      </c>
      <c r="H57" s="43" t="s">
        <v>497</v>
      </c>
      <c r="I57" s="119" t="s">
        <v>496</v>
      </c>
      <c r="J57" s="119" t="s">
        <v>830</v>
      </c>
      <c r="K57" s="119" t="s">
        <v>844</v>
      </c>
      <c r="L57" s="50">
        <v>11</v>
      </c>
      <c r="M57" s="119"/>
      <c r="N57" s="119"/>
      <c r="O57" s="119"/>
      <c r="P57" s="129" t="s">
        <v>507</v>
      </c>
      <c r="Q57" s="43" t="str">
        <f t="shared" si="26"/>
        <v>Ja</v>
      </c>
      <c r="R57" s="43" t="str">
        <f t="shared" si="26"/>
        <v>Ja</v>
      </c>
      <c r="S57" s="43" t="str">
        <f t="shared" si="26"/>
        <v>Optie</v>
      </c>
      <c r="T57" s="43" t="str">
        <f t="shared" si="26"/>
        <v>Ja</v>
      </c>
      <c r="U57" s="43" t="str">
        <f t="shared" si="26"/>
        <v>Ja</v>
      </c>
      <c r="V57" s="43" t="str">
        <f t="shared" si="26"/>
        <v>Ja</v>
      </c>
      <c r="W57" s="43" t="str">
        <f t="shared" si="26"/>
        <v>Nee</v>
      </c>
      <c r="X57" s="43" t="str">
        <f t="shared" si="26"/>
        <v>Ja</v>
      </c>
      <c r="Y57" s="43" t="str">
        <f t="shared" si="26"/>
        <v>Nee</v>
      </c>
      <c r="Z57" s="43" t="str">
        <f t="shared" si="26"/>
        <v>Nee</v>
      </c>
      <c r="AA57" s="43" t="str">
        <f t="shared" si="27"/>
        <v>Optie</v>
      </c>
      <c r="AB57" s="43" t="str">
        <f t="shared" si="27"/>
        <v>Ja</v>
      </c>
      <c r="AC57" s="43" t="str">
        <f t="shared" si="27"/>
        <v>Ja</v>
      </c>
      <c r="AD57" s="43" t="str">
        <f t="shared" si="27"/>
        <v>Nee</v>
      </c>
      <c r="AE57" s="43" t="str">
        <f t="shared" si="27"/>
        <v>Ja</v>
      </c>
      <c r="AF57" s="43" t="str">
        <f t="shared" si="27"/>
        <v>Ja</v>
      </c>
      <c r="AG57" s="43" t="str">
        <f t="shared" si="27"/>
        <v>Optie</v>
      </c>
      <c r="AH57" s="43" t="str">
        <f t="shared" si="27"/>
        <v>Ja</v>
      </c>
      <c r="AI57" s="43" t="str">
        <f t="shared" si="27"/>
        <v>Ja</v>
      </c>
      <c r="AJ57" s="43" t="str">
        <f t="shared" si="27"/>
        <v>Nvt</v>
      </c>
      <c r="AK57" s="43" t="str">
        <f t="shared" si="27"/>
        <v>Nvt</v>
      </c>
      <c r="AL57" s="129" t="s">
        <v>878</v>
      </c>
      <c r="AM57" s="43" t="str">
        <f t="shared" si="28"/>
        <v>Ja</v>
      </c>
      <c r="AN57" s="43" t="str">
        <f t="shared" si="28"/>
        <v>Ja</v>
      </c>
      <c r="AO57" s="43" t="str">
        <f t="shared" si="28"/>
        <v>Optie</v>
      </c>
      <c r="AP57" s="43" t="str">
        <f t="shared" si="28"/>
        <v>Ja</v>
      </c>
      <c r="AQ57" s="43" t="str">
        <f t="shared" si="28"/>
        <v>Ja</v>
      </c>
      <c r="AR57" s="43" t="str">
        <f t="shared" si="28"/>
        <v>Ja</v>
      </c>
      <c r="AS57" s="43" t="str">
        <f t="shared" si="28"/>
        <v>Nee</v>
      </c>
      <c r="AT57" s="43" t="str">
        <f t="shared" si="28"/>
        <v>Ja</v>
      </c>
      <c r="AU57" s="43" t="str">
        <f t="shared" si="28"/>
        <v>Nee</v>
      </c>
      <c r="AV57" s="43" t="str">
        <f t="shared" si="28"/>
        <v>Nee</v>
      </c>
      <c r="AW57" s="43" t="str">
        <f t="shared" si="29"/>
        <v>Ja</v>
      </c>
      <c r="AX57" s="43" t="str">
        <f t="shared" si="29"/>
        <v>Ja</v>
      </c>
      <c r="AY57" s="43" t="str">
        <f t="shared" si="29"/>
        <v>Ja</v>
      </c>
      <c r="AZ57" s="43" t="str">
        <f t="shared" si="29"/>
        <v>Ja</v>
      </c>
      <c r="BA57" s="43" t="str">
        <f t="shared" si="29"/>
        <v>Ja</v>
      </c>
      <c r="BB57" s="43" t="str">
        <f t="shared" si="29"/>
        <v>Nee</v>
      </c>
      <c r="BC57" s="43" t="str">
        <f t="shared" si="29"/>
        <v>Ja</v>
      </c>
      <c r="BD57" s="43" t="str">
        <f t="shared" si="29"/>
        <v>Optie</v>
      </c>
      <c r="BE57" s="43" t="str">
        <f t="shared" si="29"/>
        <v>Ja</v>
      </c>
      <c r="BF57" s="43" t="str">
        <f t="shared" si="29"/>
        <v>Ja</v>
      </c>
      <c r="BG57" s="43" t="str">
        <f t="shared" si="30"/>
        <v>Nee</v>
      </c>
      <c r="BH57" s="43" t="str">
        <f t="shared" si="30"/>
        <v>Ja</v>
      </c>
      <c r="BI57" s="43" t="str">
        <f t="shared" si="30"/>
        <v>Nee</v>
      </c>
      <c r="BJ57" s="43" t="str">
        <f t="shared" si="30"/>
        <v>Nvt</v>
      </c>
      <c r="BK57" s="43" t="str">
        <f t="shared" si="30"/>
        <v>Nvt</v>
      </c>
      <c r="BL57" s="43" t="str">
        <f t="shared" si="30"/>
        <v>Nvt</v>
      </c>
      <c r="BM57" s="43" t="str">
        <f t="shared" si="30"/>
        <v>Nvt</v>
      </c>
      <c r="BN57" s="43" t="str">
        <f t="shared" si="30"/>
        <v>Nvt</v>
      </c>
      <c r="BO57" s="43" t="str">
        <f t="shared" si="30"/>
        <v>Nvt</v>
      </c>
      <c r="BP57" s="43" t="str">
        <f t="shared" si="30"/>
        <v>Nvt</v>
      </c>
      <c r="BQ57" s="43" t="str">
        <f t="shared" si="31"/>
        <v>Nvt</v>
      </c>
      <c r="BR57" s="43" t="str">
        <f t="shared" si="31"/>
        <v>Nvt</v>
      </c>
      <c r="BS57" s="43" t="str">
        <f t="shared" si="31"/>
        <v>Nvt</v>
      </c>
      <c r="BT57" s="43" t="str">
        <f t="shared" si="31"/>
        <v>Nvt</v>
      </c>
      <c r="BU57" s="43" t="str">
        <f t="shared" si="31"/>
        <v>Nvt</v>
      </c>
      <c r="BV57" s="43" t="str">
        <f t="shared" si="31"/>
        <v>Nvt</v>
      </c>
      <c r="BW57" s="43" t="str">
        <f t="shared" si="31"/>
        <v>Nvt</v>
      </c>
      <c r="BX57" s="43" t="str">
        <f t="shared" si="31"/>
        <v>Nvt</v>
      </c>
      <c r="BY57" s="43" t="str">
        <f t="shared" si="31"/>
        <v>Ja</v>
      </c>
      <c r="BZ57" s="43" t="str">
        <f t="shared" si="31"/>
        <v>Ja</v>
      </c>
      <c r="CA57" s="43" t="str">
        <f t="shared" si="32"/>
        <v>Ja</v>
      </c>
      <c r="CB57" s="43" t="str">
        <f t="shared" si="32"/>
        <v>Nee</v>
      </c>
      <c r="CC57" s="43" t="str">
        <f t="shared" si="32"/>
        <v>Nvt</v>
      </c>
      <c r="CD57" s="43" t="str">
        <f t="shared" si="32"/>
        <v>Nvt</v>
      </c>
      <c r="CE57" s="43" t="str">
        <f t="shared" si="32"/>
        <v>Nvt</v>
      </c>
      <c r="CF57" s="43" t="str">
        <f t="shared" si="32"/>
        <v>Nvt</v>
      </c>
      <c r="CG57" s="43" t="str">
        <f t="shared" si="32"/>
        <v>Nvt</v>
      </c>
      <c r="CH57" s="43" t="str">
        <f t="shared" si="32"/>
        <v>Nee</v>
      </c>
      <c r="CI57" s="43" t="str">
        <f t="shared" si="32"/>
        <v>Nvt</v>
      </c>
      <c r="CJ57" s="43" t="str">
        <f t="shared" si="32"/>
        <v>Nee</v>
      </c>
      <c r="CK57" s="43" t="str">
        <f t="shared" si="33"/>
        <v>Nvt</v>
      </c>
      <c r="CL57" s="43" t="str">
        <f t="shared" si="33"/>
        <v>Nee</v>
      </c>
      <c r="CM57" s="43" t="str">
        <f t="shared" si="33"/>
        <v>Nee</v>
      </c>
      <c r="CN57" s="43" t="str">
        <f t="shared" si="33"/>
        <v>Nvt</v>
      </c>
      <c r="CO57" s="43" t="str">
        <f t="shared" si="33"/>
        <v>Nvt</v>
      </c>
      <c r="CP57" s="43" t="str">
        <f t="shared" si="33"/>
        <v>Nvt</v>
      </c>
      <c r="CQ57" s="43" t="str">
        <f t="shared" si="33"/>
        <v>Nvt</v>
      </c>
      <c r="CR57" s="43" t="str">
        <f t="shared" si="33"/>
        <v>Nee</v>
      </c>
      <c r="CS57" s="43" t="str">
        <f t="shared" si="33"/>
        <v>Nvt</v>
      </c>
      <c r="CT57" s="43" t="str">
        <f t="shared" si="33"/>
        <v>Nvt</v>
      </c>
      <c r="CU57" s="43" t="str">
        <f t="shared" si="34"/>
        <v>Nvt</v>
      </c>
      <c r="CV57" s="43" t="str">
        <f t="shared" si="34"/>
        <v>Nvt</v>
      </c>
      <c r="CW57" s="43" t="str">
        <f t="shared" si="34"/>
        <v>Nvt</v>
      </c>
      <c r="CX57" s="43" t="str">
        <f t="shared" si="34"/>
        <v>Nvt</v>
      </c>
      <c r="CY57" s="43" t="str">
        <f t="shared" si="34"/>
        <v>Nee</v>
      </c>
      <c r="CZ57" s="43" t="str">
        <f t="shared" si="34"/>
        <v>Nvt</v>
      </c>
      <c r="DA57" s="43" t="str">
        <f t="shared" si="34"/>
        <v>Nvt</v>
      </c>
      <c r="DB57" s="43" t="str">
        <f t="shared" si="34"/>
        <v>Nvt</v>
      </c>
      <c r="DC57" s="43" t="str">
        <f t="shared" si="34"/>
        <v>Ja</v>
      </c>
      <c r="DD57" s="43" t="str">
        <f t="shared" si="34"/>
        <v>Ja</v>
      </c>
      <c r="DE57" s="43" t="str">
        <f t="shared" si="35"/>
        <v>Ja</v>
      </c>
      <c r="DF57" s="43" t="str">
        <f t="shared" si="35"/>
        <v>Ja</v>
      </c>
      <c r="DG57" s="43" t="str">
        <f t="shared" si="35"/>
        <v>Ja</v>
      </c>
      <c r="DH57" s="43" t="str">
        <f t="shared" si="35"/>
        <v>Optie</v>
      </c>
      <c r="DI57" s="43" t="str">
        <f t="shared" si="35"/>
        <v>Optie</v>
      </c>
      <c r="DJ57" s="43" t="str">
        <f t="shared" si="35"/>
        <v>Optie</v>
      </c>
      <c r="DK57" s="43" t="str">
        <f t="shared" si="35"/>
        <v>Optie</v>
      </c>
      <c r="DL57" s="43" t="str">
        <f t="shared" si="35"/>
        <v>Nee</v>
      </c>
      <c r="DM57" s="43" t="str">
        <f t="shared" si="35"/>
        <v>Optie</v>
      </c>
      <c r="DN57" s="43" t="str">
        <f t="shared" si="35"/>
        <v>Ja</v>
      </c>
      <c r="DO57" s="43" t="str">
        <f t="shared" si="36"/>
        <v>Ja</v>
      </c>
      <c r="DP57" s="43" t="str">
        <f t="shared" si="36"/>
        <v>Ja</v>
      </c>
      <c r="DQ57" s="43" t="str">
        <f t="shared" si="36"/>
        <v>Ja</v>
      </c>
      <c r="DR57" s="43" t="str">
        <f t="shared" si="36"/>
        <v>Optie</v>
      </c>
      <c r="DS57" s="43" t="str">
        <f t="shared" si="36"/>
        <v>Ja</v>
      </c>
      <c r="DT57" s="43" t="str">
        <f t="shared" si="36"/>
        <v>Ja</v>
      </c>
      <c r="DU57" s="43" t="str">
        <f t="shared" si="36"/>
        <v>Ja</v>
      </c>
      <c r="DV57" s="43" t="str">
        <f t="shared" si="36"/>
        <v>Ja</v>
      </c>
      <c r="DW57" s="43" t="str">
        <f t="shared" si="36"/>
        <v>Ja</v>
      </c>
      <c r="DX57" s="43" t="str">
        <f t="shared" si="36"/>
        <v>Ja</v>
      </c>
      <c r="DY57" s="43" t="str">
        <f t="shared" si="36"/>
        <v>Ja</v>
      </c>
      <c r="DZ57" s="43" t="str">
        <f t="shared" si="36"/>
        <v>Ja</v>
      </c>
      <c r="EA57" s="43" t="str">
        <f t="shared" si="36"/>
        <v>Nee</v>
      </c>
    </row>
    <row r="58" spans="1:131" x14ac:dyDescent="0.3">
      <c r="A58" s="45"/>
      <c r="B58" s="47" t="s">
        <v>731</v>
      </c>
      <c r="C58" s="47" t="s">
        <v>502</v>
      </c>
      <c r="D58" s="45" t="s">
        <v>337</v>
      </c>
      <c r="E58" s="45" t="s">
        <v>330</v>
      </c>
      <c r="F58" s="45" t="s">
        <v>337</v>
      </c>
      <c r="G58" s="43" t="s">
        <v>495</v>
      </c>
      <c r="H58" s="43" t="s">
        <v>497</v>
      </c>
      <c r="I58" s="119" t="s">
        <v>496</v>
      </c>
      <c r="J58" s="119" t="s">
        <v>832</v>
      </c>
      <c r="K58" s="119" t="s">
        <v>845</v>
      </c>
      <c r="L58" s="50">
        <v>19</v>
      </c>
      <c r="M58" s="119"/>
      <c r="N58" s="119"/>
      <c r="O58" s="119"/>
      <c r="P58" s="129" t="s">
        <v>507</v>
      </c>
      <c r="Q58" s="43" t="str">
        <f t="shared" si="26"/>
        <v>Ja</v>
      </c>
      <c r="R58" s="43" t="str">
        <f t="shared" si="26"/>
        <v>Ja</v>
      </c>
      <c r="S58" s="43" t="str">
        <f t="shared" si="26"/>
        <v>Optie</v>
      </c>
      <c r="T58" s="43" t="str">
        <f t="shared" si="26"/>
        <v>Ja</v>
      </c>
      <c r="U58" s="43" t="str">
        <f t="shared" si="26"/>
        <v>Ja</v>
      </c>
      <c r="V58" s="43" t="str">
        <f t="shared" si="26"/>
        <v>Ja</v>
      </c>
      <c r="W58" s="43" t="str">
        <f t="shared" si="26"/>
        <v>Nee</v>
      </c>
      <c r="X58" s="43" t="str">
        <f t="shared" si="26"/>
        <v>Ja</v>
      </c>
      <c r="Y58" s="43" t="str">
        <f t="shared" si="26"/>
        <v>Nee</v>
      </c>
      <c r="Z58" s="43" t="str">
        <f t="shared" si="26"/>
        <v>Nee</v>
      </c>
      <c r="AA58" s="43" t="str">
        <f t="shared" si="27"/>
        <v>Optie</v>
      </c>
      <c r="AB58" s="43" t="str">
        <f t="shared" si="27"/>
        <v>Ja</v>
      </c>
      <c r="AC58" s="43" t="str">
        <f t="shared" si="27"/>
        <v>Ja</v>
      </c>
      <c r="AD58" s="43" t="str">
        <f t="shared" si="27"/>
        <v>Nee</v>
      </c>
      <c r="AE58" s="43" t="str">
        <f t="shared" si="27"/>
        <v>Ja</v>
      </c>
      <c r="AF58" s="43" t="str">
        <f t="shared" si="27"/>
        <v>Ja</v>
      </c>
      <c r="AG58" s="43" t="str">
        <f t="shared" si="27"/>
        <v>Optie</v>
      </c>
      <c r="AH58" s="43" t="str">
        <f t="shared" si="27"/>
        <v>Ja</v>
      </c>
      <c r="AI58" s="43" t="str">
        <f t="shared" si="27"/>
        <v>Ja</v>
      </c>
      <c r="AJ58" s="43" t="str">
        <f t="shared" si="27"/>
        <v>Nvt</v>
      </c>
      <c r="AK58" s="43" t="str">
        <f t="shared" si="27"/>
        <v>Nvt</v>
      </c>
      <c r="AL58" s="129" t="s">
        <v>878</v>
      </c>
      <c r="AM58" s="43" t="str">
        <f t="shared" si="28"/>
        <v>Ja</v>
      </c>
      <c r="AN58" s="43" t="str">
        <f t="shared" si="28"/>
        <v>Ja</v>
      </c>
      <c r="AO58" s="43" t="str">
        <f t="shared" si="28"/>
        <v>Optie</v>
      </c>
      <c r="AP58" s="43" t="str">
        <f t="shared" si="28"/>
        <v>Ja</v>
      </c>
      <c r="AQ58" s="43" t="str">
        <f t="shared" si="28"/>
        <v>Ja</v>
      </c>
      <c r="AR58" s="43" t="str">
        <f t="shared" si="28"/>
        <v>Ja</v>
      </c>
      <c r="AS58" s="43" t="str">
        <f t="shared" si="28"/>
        <v>Nee</v>
      </c>
      <c r="AT58" s="43" t="str">
        <f t="shared" si="28"/>
        <v>Ja</v>
      </c>
      <c r="AU58" s="43" t="str">
        <f t="shared" si="28"/>
        <v>Nee</v>
      </c>
      <c r="AV58" s="43" t="str">
        <f t="shared" si="28"/>
        <v>Nee</v>
      </c>
      <c r="AW58" s="43" t="str">
        <f t="shared" si="29"/>
        <v>Ja</v>
      </c>
      <c r="AX58" s="43" t="str">
        <f t="shared" si="29"/>
        <v>Ja</v>
      </c>
      <c r="AY58" s="43" t="str">
        <f t="shared" si="29"/>
        <v>Ja</v>
      </c>
      <c r="AZ58" s="43" t="str">
        <f t="shared" si="29"/>
        <v>Ja</v>
      </c>
      <c r="BA58" s="43" t="str">
        <f t="shared" si="29"/>
        <v>Ja</v>
      </c>
      <c r="BB58" s="43" t="str">
        <f t="shared" si="29"/>
        <v>Nee</v>
      </c>
      <c r="BC58" s="43" t="str">
        <f t="shared" si="29"/>
        <v>Ja</v>
      </c>
      <c r="BD58" s="43" t="str">
        <f t="shared" si="29"/>
        <v>Optie</v>
      </c>
      <c r="BE58" s="43" t="str">
        <f t="shared" si="29"/>
        <v>Ja</v>
      </c>
      <c r="BF58" s="43" t="str">
        <f t="shared" si="29"/>
        <v>Ja</v>
      </c>
      <c r="BG58" s="43" t="str">
        <f t="shared" si="30"/>
        <v>Nee</v>
      </c>
      <c r="BH58" s="43" t="str">
        <f t="shared" si="30"/>
        <v>Ja</v>
      </c>
      <c r="BI58" s="43" t="str">
        <f t="shared" si="30"/>
        <v>Nee</v>
      </c>
      <c r="BJ58" s="43" t="str">
        <f t="shared" si="30"/>
        <v>Nvt</v>
      </c>
      <c r="BK58" s="43" t="str">
        <f t="shared" si="30"/>
        <v>Nvt</v>
      </c>
      <c r="BL58" s="43" t="str">
        <f t="shared" si="30"/>
        <v>Nvt</v>
      </c>
      <c r="BM58" s="43" t="str">
        <f t="shared" si="30"/>
        <v>Nvt</v>
      </c>
      <c r="BN58" s="43" t="str">
        <f t="shared" si="30"/>
        <v>Nvt</v>
      </c>
      <c r="BO58" s="43" t="str">
        <f t="shared" si="30"/>
        <v>Nvt</v>
      </c>
      <c r="BP58" s="43" t="str">
        <f t="shared" si="30"/>
        <v>Nvt</v>
      </c>
      <c r="BQ58" s="43" t="str">
        <f t="shared" si="31"/>
        <v>Nvt</v>
      </c>
      <c r="BR58" s="43" t="str">
        <f t="shared" si="31"/>
        <v>Nvt</v>
      </c>
      <c r="BS58" s="43" t="str">
        <f t="shared" si="31"/>
        <v>Nvt</v>
      </c>
      <c r="BT58" s="43" t="str">
        <f t="shared" si="31"/>
        <v>Nvt</v>
      </c>
      <c r="BU58" s="43" t="str">
        <f t="shared" si="31"/>
        <v>Nvt</v>
      </c>
      <c r="BV58" s="43" t="str">
        <f t="shared" si="31"/>
        <v>Nvt</v>
      </c>
      <c r="BW58" s="43" t="str">
        <f t="shared" si="31"/>
        <v>Nvt</v>
      </c>
      <c r="BX58" s="43" t="str">
        <f t="shared" si="31"/>
        <v>Nvt</v>
      </c>
      <c r="BY58" s="43" t="str">
        <f t="shared" si="31"/>
        <v>Ja</v>
      </c>
      <c r="BZ58" s="43" t="str">
        <f t="shared" si="31"/>
        <v>Ja</v>
      </c>
      <c r="CA58" s="43" t="str">
        <f t="shared" si="32"/>
        <v>Ja</v>
      </c>
      <c r="CB58" s="43" t="str">
        <f t="shared" si="32"/>
        <v>Nee</v>
      </c>
      <c r="CC58" s="43" t="str">
        <f t="shared" si="32"/>
        <v>Nvt</v>
      </c>
      <c r="CD58" s="43" t="str">
        <f t="shared" si="32"/>
        <v>Nvt</v>
      </c>
      <c r="CE58" s="43" t="str">
        <f t="shared" si="32"/>
        <v>Nvt</v>
      </c>
      <c r="CF58" s="43" t="str">
        <f t="shared" si="32"/>
        <v>Nvt</v>
      </c>
      <c r="CG58" s="43" t="str">
        <f t="shared" si="32"/>
        <v>Nvt</v>
      </c>
      <c r="CH58" s="43" t="str">
        <f t="shared" si="32"/>
        <v>Nee</v>
      </c>
      <c r="CI58" s="43" t="str">
        <f t="shared" si="32"/>
        <v>Nvt</v>
      </c>
      <c r="CJ58" s="43" t="str">
        <f t="shared" si="32"/>
        <v>Nee</v>
      </c>
      <c r="CK58" s="43" t="str">
        <f t="shared" si="33"/>
        <v>Nvt</v>
      </c>
      <c r="CL58" s="43" t="str">
        <f t="shared" si="33"/>
        <v>Nee</v>
      </c>
      <c r="CM58" s="43" t="str">
        <f t="shared" si="33"/>
        <v>Nee</v>
      </c>
      <c r="CN58" s="43" t="str">
        <f t="shared" si="33"/>
        <v>Nvt</v>
      </c>
      <c r="CO58" s="43" t="str">
        <f t="shared" si="33"/>
        <v>Nvt</v>
      </c>
      <c r="CP58" s="43" t="str">
        <f t="shared" si="33"/>
        <v>Nvt</v>
      </c>
      <c r="CQ58" s="43" t="str">
        <f t="shared" si="33"/>
        <v>Nvt</v>
      </c>
      <c r="CR58" s="43" t="str">
        <f t="shared" si="33"/>
        <v>Nee</v>
      </c>
      <c r="CS58" s="43" t="str">
        <f t="shared" si="33"/>
        <v>Nvt</v>
      </c>
      <c r="CT58" s="43" t="str">
        <f t="shared" si="33"/>
        <v>Nvt</v>
      </c>
      <c r="CU58" s="43" t="str">
        <f t="shared" si="34"/>
        <v>Nvt</v>
      </c>
      <c r="CV58" s="43" t="str">
        <f t="shared" si="34"/>
        <v>Nvt</v>
      </c>
      <c r="CW58" s="43" t="str">
        <f t="shared" si="34"/>
        <v>Nvt</v>
      </c>
      <c r="CX58" s="43" t="str">
        <f t="shared" si="34"/>
        <v>Nvt</v>
      </c>
      <c r="CY58" s="43" t="str">
        <f t="shared" si="34"/>
        <v>Nee</v>
      </c>
      <c r="CZ58" s="43" t="str">
        <f t="shared" si="34"/>
        <v>Nvt</v>
      </c>
      <c r="DA58" s="43" t="str">
        <f t="shared" si="34"/>
        <v>Nvt</v>
      </c>
      <c r="DB58" s="43" t="str">
        <f t="shared" si="34"/>
        <v>Nvt</v>
      </c>
      <c r="DC58" s="43" t="str">
        <f t="shared" si="34"/>
        <v>Ja</v>
      </c>
      <c r="DD58" s="43" t="str">
        <f t="shared" si="34"/>
        <v>Ja</v>
      </c>
      <c r="DE58" s="43" t="str">
        <f t="shared" si="35"/>
        <v>Ja</v>
      </c>
      <c r="DF58" s="43" t="str">
        <f t="shared" si="35"/>
        <v>Ja</v>
      </c>
      <c r="DG58" s="43" t="str">
        <f t="shared" si="35"/>
        <v>Ja</v>
      </c>
      <c r="DH58" s="43" t="str">
        <f t="shared" si="35"/>
        <v>Optie</v>
      </c>
      <c r="DI58" s="43" t="str">
        <f t="shared" si="35"/>
        <v>Optie</v>
      </c>
      <c r="DJ58" s="43" t="str">
        <f t="shared" si="35"/>
        <v>Optie</v>
      </c>
      <c r="DK58" s="43" t="str">
        <f t="shared" si="35"/>
        <v>Optie</v>
      </c>
      <c r="DL58" s="43" t="str">
        <f t="shared" si="35"/>
        <v>Nee</v>
      </c>
      <c r="DM58" s="43" t="str">
        <f t="shared" si="35"/>
        <v>Optie</v>
      </c>
      <c r="DN58" s="43" t="str">
        <f t="shared" si="35"/>
        <v>Ja</v>
      </c>
      <c r="DO58" s="43" t="str">
        <f t="shared" si="36"/>
        <v>Ja</v>
      </c>
      <c r="DP58" s="43" t="str">
        <f t="shared" si="36"/>
        <v>Ja</v>
      </c>
      <c r="DQ58" s="43" t="str">
        <f t="shared" si="36"/>
        <v>Ja</v>
      </c>
      <c r="DR58" s="43" t="str">
        <f t="shared" si="36"/>
        <v>Optie</v>
      </c>
      <c r="DS58" s="43" t="str">
        <f t="shared" si="36"/>
        <v>Ja</v>
      </c>
      <c r="DT58" s="43" t="str">
        <f t="shared" si="36"/>
        <v>Ja</v>
      </c>
      <c r="DU58" s="43" t="str">
        <f t="shared" si="36"/>
        <v>Ja</v>
      </c>
      <c r="DV58" s="43" t="str">
        <f t="shared" si="36"/>
        <v>Ja</v>
      </c>
      <c r="DW58" s="43" t="str">
        <f t="shared" si="36"/>
        <v>Ja</v>
      </c>
      <c r="DX58" s="43" t="str">
        <f t="shared" si="36"/>
        <v>Ja</v>
      </c>
      <c r="DY58" s="43" t="str">
        <f t="shared" si="36"/>
        <v>Ja</v>
      </c>
      <c r="DZ58" s="43" t="str">
        <f t="shared" si="36"/>
        <v>Ja</v>
      </c>
      <c r="EA58" s="43" t="str">
        <f t="shared" si="36"/>
        <v>Nee</v>
      </c>
    </row>
    <row r="59" spans="1:131" x14ac:dyDescent="0.3">
      <c r="A59" s="45"/>
      <c r="B59" s="47" t="s">
        <v>731</v>
      </c>
      <c r="C59" s="47" t="s">
        <v>502</v>
      </c>
      <c r="D59" s="45" t="s">
        <v>337</v>
      </c>
      <c r="E59" s="45" t="s">
        <v>337</v>
      </c>
      <c r="F59" s="45" t="s">
        <v>337</v>
      </c>
      <c r="G59" s="43" t="s">
        <v>495</v>
      </c>
      <c r="H59" s="43" t="s">
        <v>497</v>
      </c>
      <c r="I59" s="119" t="s">
        <v>496</v>
      </c>
      <c r="J59" s="119" t="s">
        <v>834</v>
      </c>
      <c r="K59" s="119" t="s">
        <v>846</v>
      </c>
      <c r="L59" s="50">
        <v>27</v>
      </c>
      <c r="M59" s="119"/>
      <c r="N59" s="119"/>
      <c r="O59" s="119"/>
      <c r="P59" s="129" t="s">
        <v>507</v>
      </c>
      <c r="Q59" s="43" t="str">
        <f t="shared" si="26"/>
        <v>Ja</v>
      </c>
      <c r="R59" s="43" t="str">
        <f t="shared" si="26"/>
        <v>Ja</v>
      </c>
      <c r="S59" s="43" t="str">
        <f t="shared" si="26"/>
        <v>Optie</v>
      </c>
      <c r="T59" s="43" t="str">
        <f t="shared" si="26"/>
        <v>Ja</v>
      </c>
      <c r="U59" s="43" t="str">
        <f t="shared" si="26"/>
        <v>Ja</v>
      </c>
      <c r="V59" s="43" t="str">
        <f t="shared" si="26"/>
        <v>Ja</v>
      </c>
      <c r="W59" s="43" t="str">
        <f t="shared" si="26"/>
        <v>Nee</v>
      </c>
      <c r="X59" s="43" t="str">
        <f t="shared" si="26"/>
        <v>Ja</v>
      </c>
      <c r="Y59" s="43" t="str">
        <f t="shared" si="26"/>
        <v>Nee</v>
      </c>
      <c r="Z59" s="43" t="str">
        <f t="shared" si="26"/>
        <v>Nee</v>
      </c>
      <c r="AA59" s="43" t="str">
        <f t="shared" si="27"/>
        <v>Optie</v>
      </c>
      <c r="AB59" s="43" t="str">
        <f t="shared" si="27"/>
        <v>Ja</v>
      </c>
      <c r="AC59" s="43" t="str">
        <f t="shared" si="27"/>
        <v>Ja</v>
      </c>
      <c r="AD59" s="43" t="str">
        <f t="shared" si="27"/>
        <v>Nee</v>
      </c>
      <c r="AE59" s="43" t="str">
        <f t="shared" si="27"/>
        <v>Ja</v>
      </c>
      <c r="AF59" s="43" t="str">
        <f t="shared" si="27"/>
        <v>Ja</v>
      </c>
      <c r="AG59" s="43" t="str">
        <f t="shared" si="27"/>
        <v>Optie</v>
      </c>
      <c r="AH59" s="43" t="str">
        <f t="shared" si="27"/>
        <v>Ja</v>
      </c>
      <c r="AI59" s="43" t="str">
        <f t="shared" si="27"/>
        <v>Ja</v>
      </c>
      <c r="AJ59" s="43" t="str">
        <f t="shared" si="27"/>
        <v>Nvt</v>
      </c>
      <c r="AK59" s="43" t="str">
        <f t="shared" si="27"/>
        <v>Nvt</v>
      </c>
      <c r="AL59" s="129" t="s">
        <v>878</v>
      </c>
      <c r="AM59" s="43" t="str">
        <f t="shared" si="28"/>
        <v>Ja</v>
      </c>
      <c r="AN59" s="43" t="str">
        <f t="shared" si="28"/>
        <v>Ja</v>
      </c>
      <c r="AO59" s="43" t="str">
        <f t="shared" si="28"/>
        <v>Optie</v>
      </c>
      <c r="AP59" s="43" t="str">
        <f t="shared" si="28"/>
        <v>Ja</v>
      </c>
      <c r="AQ59" s="43" t="str">
        <f t="shared" si="28"/>
        <v>Ja</v>
      </c>
      <c r="AR59" s="43" t="str">
        <f t="shared" si="28"/>
        <v>Ja</v>
      </c>
      <c r="AS59" s="43" t="str">
        <f t="shared" si="28"/>
        <v>Nee</v>
      </c>
      <c r="AT59" s="43" t="str">
        <f t="shared" si="28"/>
        <v>Ja</v>
      </c>
      <c r="AU59" s="43" t="str">
        <f t="shared" si="28"/>
        <v>Nee</v>
      </c>
      <c r="AV59" s="43" t="str">
        <f t="shared" si="28"/>
        <v>Nee</v>
      </c>
      <c r="AW59" s="43" t="str">
        <f t="shared" si="29"/>
        <v>Ja</v>
      </c>
      <c r="AX59" s="43" t="str">
        <f t="shared" si="29"/>
        <v>Ja</v>
      </c>
      <c r="AY59" s="43" t="str">
        <f t="shared" si="29"/>
        <v>Ja</v>
      </c>
      <c r="AZ59" s="43" t="str">
        <f t="shared" si="29"/>
        <v>Ja</v>
      </c>
      <c r="BA59" s="43" t="str">
        <f t="shared" si="29"/>
        <v>Ja</v>
      </c>
      <c r="BB59" s="43" t="str">
        <f t="shared" si="29"/>
        <v>Nee</v>
      </c>
      <c r="BC59" s="43" t="str">
        <f t="shared" si="29"/>
        <v>Ja</v>
      </c>
      <c r="BD59" s="43" t="str">
        <f t="shared" si="29"/>
        <v>Optie</v>
      </c>
      <c r="BE59" s="43" t="str">
        <f t="shared" si="29"/>
        <v>Ja</v>
      </c>
      <c r="BF59" s="43" t="str">
        <f t="shared" si="29"/>
        <v>Ja</v>
      </c>
      <c r="BG59" s="43" t="str">
        <f t="shared" si="30"/>
        <v>Nee</v>
      </c>
      <c r="BH59" s="43" t="str">
        <f t="shared" si="30"/>
        <v>Ja</v>
      </c>
      <c r="BI59" s="43" t="str">
        <f t="shared" si="30"/>
        <v>Nee</v>
      </c>
      <c r="BJ59" s="43" t="str">
        <f t="shared" si="30"/>
        <v>Nvt</v>
      </c>
      <c r="BK59" s="43" t="str">
        <f t="shared" si="30"/>
        <v>Nvt</v>
      </c>
      <c r="BL59" s="43" t="str">
        <f t="shared" si="30"/>
        <v>Nvt</v>
      </c>
      <c r="BM59" s="43" t="str">
        <f t="shared" si="30"/>
        <v>Nvt</v>
      </c>
      <c r="BN59" s="43" t="str">
        <f t="shared" si="30"/>
        <v>Nvt</v>
      </c>
      <c r="BO59" s="43" t="str">
        <f t="shared" si="30"/>
        <v>Nvt</v>
      </c>
      <c r="BP59" s="43" t="str">
        <f t="shared" si="30"/>
        <v>Nvt</v>
      </c>
      <c r="BQ59" s="43" t="str">
        <f t="shared" si="31"/>
        <v>Nvt</v>
      </c>
      <c r="BR59" s="43" t="str">
        <f t="shared" si="31"/>
        <v>Nvt</v>
      </c>
      <c r="BS59" s="43" t="str">
        <f t="shared" si="31"/>
        <v>Nvt</v>
      </c>
      <c r="BT59" s="43" t="str">
        <f t="shared" si="31"/>
        <v>Nvt</v>
      </c>
      <c r="BU59" s="43" t="str">
        <f t="shared" si="31"/>
        <v>Nvt</v>
      </c>
      <c r="BV59" s="43" t="str">
        <f t="shared" si="31"/>
        <v>Nvt</v>
      </c>
      <c r="BW59" s="43" t="str">
        <f t="shared" si="31"/>
        <v>Nvt</v>
      </c>
      <c r="BX59" s="43" t="str">
        <f t="shared" si="31"/>
        <v>Nvt</v>
      </c>
      <c r="BY59" s="43" t="str">
        <f t="shared" si="31"/>
        <v>Ja</v>
      </c>
      <c r="BZ59" s="43" t="str">
        <f t="shared" si="31"/>
        <v>Ja</v>
      </c>
      <c r="CA59" s="43" t="str">
        <f t="shared" si="32"/>
        <v>Ja</v>
      </c>
      <c r="CB59" s="43" t="str">
        <f t="shared" si="32"/>
        <v>Nee</v>
      </c>
      <c r="CC59" s="43" t="str">
        <f t="shared" si="32"/>
        <v>Nvt</v>
      </c>
      <c r="CD59" s="43" t="str">
        <f t="shared" si="32"/>
        <v>Nvt</v>
      </c>
      <c r="CE59" s="43" t="str">
        <f t="shared" si="32"/>
        <v>Nvt</v>
      </c>
      <c r="CF59" s="43" t="str">
        <f t="shared" si="32"/>
        <v>Nvt</v>
      </c>
      <c r="CG59" s="43" t="str">
        <f t="shared" si="32"/>
        <v>Nvt</v>
      </c>
      <c r="CH59" s="43" t="str">
        <f t="shared" si="32"/>
        <v>Nee</v>
      </c>
      <c r="CI59" s="43" t="str">
        <f t="shared" si="32"/>
        <v>Nvt</v>
      </c>
      <c r="CJ59" s="43" t="str">
        <f t="shared" si="32"/>
        <v>Nee</v>
      </c>
      <c r="CK59" s="43" t="str">
        <f t="shared" si="33"/>
        <v>Nvt</v>
      </c>
      <c r="CL59" s="43" t="str">
        <f t="shared" si="33"/>
        <v>Nee</v>
      </c>
      <c r="CM59" s="43" t="str">
        <f t="shared" si="33"/>
        <v>Nee</v>
      </c>
      <c r="CN59" s="43" t="str">
        <f t="shared" si="33"/>
        <v>Nvt</v>
      </c>
      <c r="CO59" s="43" t="str">
        <f t="shared" si="33"/>
        <v>Nvt</v>
      </c>
      <c r="CP59" s="43" t="str">
        <f t="shared" si="33"/>
        <v>Nvt</v>
      </c>
      <c r="CQ59" s="43" t="str">
        <f t="shared" si="33"/>
        <v>Nvt</v>
      </c>
      <c r="CR59" s="43" t="str">
        <f t="shared" si="33"/>
        <v>Nee</v>
      </c>
      <c r="CS59" s="43" t="str">
        <f t="shared" si="33"/>
        <v>Nvt</v>
      </c>
      <c r="CT59" s="43" t="str">
        <f t="shared" si="33"/>
        <v>Nvt</v>
      </c>
      <c r="CU59" s="43" t="str">
        <f t="shared" si="34"/>
        <v>Nvt</v>
      </c>
      <c r="CV59" s="43" t="str">
        <f t="shared" si="34"/>
        <v>Nvt</v>
      </c>
      <c r="CW59" s="43" t="str">
        <f t="shared" si="34"/>
        <v>Nvt</v>
      </c>
      <c r="CX59" s="43" t="str">
        <f t="shared" si="34"/>
        <v>Nvt</v>
      </c>
      <c r="CY59" s="43" t="str">
        <f t="shared" si="34"/>
        <v>Nee</v>
      </c>
      <c r="CZ59" s="43" t="str">
        <f t="shared" si="34"/>
        <v>Nvt</v>
      </c>
      <c r="DA59" s="43" t="str">
        <f t="shared" si="34"/>
        <v>Nvt</v>
      </c>
      <c r="DB59" s="43" t="str">
        <f t="shared" si="34"/>
        <v>Nvt</v>
      </c>
      <c r="DC59" s="43" t="str">
        <f t="shared" si="34"/>
        <v>Ja</v>
      </c>
      <c r="DD59" s="43" t="str">
        <f t="shared" si="34"/>
        <v>Ja</v>
      </c>
      <c r="DE59" s="43" t="str">
        <f t="shared" si="35"/>
        <v>Ja</v>
      </c>
      <c r="DF59" s="43" t="str">
        <f t="shared" si="35"/>
        <v>Ja</v>
      </c>
      <c r="DG59" s="43" t="str">
        <f t="shared" si="35"/>
        <v>Ja</v>
      </c>
      <c r="DH59" s="43" t="str">
        <f t="shared" si="35"/>
        <v>Optie</v>
      </c>
      <c r="DI59" s="43" t="str">
        <f t="shared" si="35"/>
        <v>Optie</v>
      </c>
      <c r="DJ59" s="43" t="str">
        <f t="shared" si="35"/>
        <v>Nee</v>
      </c>
      <c r="DK59" s="43" t="str">
        <f t="shared" si="35"/>
        <v>Optie</v>
      </c>
      <c r="DL59" s="43" t="str">
        <f t="shared" si="35"/>
        <v>Nee</v>
      </c>
      <c r="DM59" s="43" t="str">
        <f t="shared" si="35"/>
        <v>Nee</v>
      </c>
      <c r="DN59" s="43" t="str">
        <f t="shared" si="35"/>
        <v>Nvt</v>
      </c>
      <c r="DO59" s="43" t="str">
        <f t="shared" si="36"/>
        <v>Nvt</v>
      </c>
      <c r="DP59" s="43" t="str">
        <f t="shared" si="36"/>
        <v>Nvt</v>
      </c>
      <c r="DQ59" s="43" t="str">
        <f t="shared" si="36"/>
        <v>Nvt</v>
      </c>
      <c r="DR59" s="43" t="str">
        <f t="shared" si="36"/>
        <v>Nvt</v>
      </c>
      <c r="DS59" s="43" t="str">
        <f t="shared" si="36"/>
        <v>Nvt</v>
      </c>
      <c r="DT59" s="43" t="str">
        <f t="shared" si="36"/>
        <v>Ja</v>
      </c>
      <c r="DU59" s="43" t="str">
        <f t="shared" si="36"/>
        <v>Ja</v>
      </c>
      <c r="DV59" s="43" t="str">
        <f t="shared" si="36"/>
        <v>Ja</v>
      </c>
      <c r="DW59" s="43" t="str">
        <f t="shared" si="36"/>
        <v>Ja</v>
      </c>
      <c r="DX59" s="43" t="str">
        <f t="shared" si="36"/>
        <v>Ja</v>
      </c>
      <c r="DY59" s="43" t="str">
        <f t="shared" si="36"/>
        <v>Ja</v>
      </c>
      <c r="DZ59" s="43" t="str">
        <f t="shared" si="36"/>
        <v>Ja</v>
      </c>
      <c r="EA59" s="43" t="str">
        <f t="shared" si="36"/>
        <v>Nee</v>
      </c>
    </row>
    <row r="60" spans="1:131" x14ac:dyDescent="0.3">
      <c r="A60" s="45"/>
      <c r="B60" s="47" t="s">
        <v>730</v>
      </c>
      <c r="C60" s="47" t="s">
        <v>502</v>
      </c>
      <c r="D60" s="45" t="s">
        <v>337</v>
      </c>
      <c r="E60" s="45" t="s">
        <v>329</v>
      </c>
      <c r="F60" s="45" t="s">
        <v>433</v>
      </c>
      <c r="G60" s="43" t="s">
        <v>495</v>
      </c>
      <c r="H60" s="43" t="s">
        <v>497</v>
      </c>
      <c r="I60" s="119" t="s">
        <v>496</v>
      </c>
      <c r="J60" s="119" t="s">
        <v>829</v>
      </c>
      <c r="K60" s="119" t="s">
        <v>844</v>
      </c>
      <c r="L60" s="50">
        <v>7</v>
      </c>
      <c r="M60" s="119"/>
      <c r="N60" s="119"/>
      <c r="O60" s="119"/>
      <c r="P60" s="129" t="s">
        <v>507</v>
      </c>
      <c r="Q60" s="43" t="str">
        <f t="shared" si="26"/>
        <v>Ja</v>
      </c>
      <c r="R60" s="43" t="str">
        <f t="shared" si="26"/>
        <v>Ja</v>
      </c>
      <c r="S60" s="43" t="str">
        <f t="shared" si="26"/>
        <v>Optie</v>
      </c>
      <c r="T60" s="43" t="str">
        <f t="shared" si="26"/>
        <v>Ja</v>
      </c>
      <c r="U60" s="43" t="str">
        <f t="shared" si="26"/>
        <v>Ja</v>
      </c>
      <c r="V60" s="43" t="str">
        <f t="shared" si="26"/>
        <v>Ja</v>
      </c>
      <c r="W60" s="43" t="str">
        <f t="shared" si="26"/>
        <v>Nee</v>
      </c>
      <c r="X60" s="43" t="str">
        <f t="shared" si="26"/>
        <v>Ja</v>
      </c>
      <c r="Y60" s="43" t="str">
        <f t="shared" si="26"/>
        <v>Nee</v>
      </c>
      <c r="Z60" s="43" t="str">
        <f t="shared" si="26"/>
        <v>Nee</v>
      </c>
      <c r="AA60" s="43" t="str">
        <f t="shared" si="27"/>
        <v>Optie</v>
      </c>
      <c r="AB60" s="43" t="str">
        <f t="shared" si="27"/>
        <v>Ja</v>
      </c>
      <c r="AC60" s="43" t="str">
        <f t="shared" si="27"/>
        <v>Ja</v>
      </c>
      <c r="AD60" s="43" t="str">
        <f t="shared" si="27"/>
        <v>Nee</v>
      </c>
      <c r="AE60" s="43" t="str">
        <f t="shared" si="27"/>
        <v>Ja</v>
      </c>
      <c r="AF60" s="43" t="str">
        <f t="shared" si="27"/>
        <v>Ja</v>
      </c>
      <c r="AG60" s="43" t="str">
        <f t="shared" si="27"/>
        <v>Optie</v>
      </c>
      <c r="AH60" s="43" t="str">
        <f t="shared" si="27"/>
        <v>Ja</v>
      </c>
      <c r="AI60" s="43" t="str">
        <f t="shared" si="27"/>
        <v>Ja</v>
      </c>
      <c r="AJ60" s="43" t="str">
        <f t="shared" si="27"/>
        <v>Nvt</v>
      </c>
      <c r="AK60" s="43" t="str">
        <f t="shared" si="27"/>
        <v>Nvt</v>
      </c>
      <c r="AL60" s="129" t="s">
        <v>878</v>
      </c>
      <c r="AM60" s="43" t="str">
        <f t="shared" si="28"/>
        <v>Ja</v>
      </c>
      <c r="AN60" s="43" t="str">
        <f t="shared" si="28"/>
        <v>Ja</v>
      </c>
      <c r="AO60" s="43" t="str">
        <f t="shared" si="28"/>
        <v>Optie</v>
      </c>
      <c r="AP60" s="43" t="str">
        <f t="shared" si="28"/>
        <v>Ja</v>
      </c>
      <c r="AQ60" s="43" t="str">
        <f t="shared" si="28"/>
        <v>Ja</v>
      </c>
      <c r="AR60" s="43" t="str">
        <f t="shared" si="28"/>
        <v>Ja</v>
      </c>
      <c r="AS60" s="43" t="str">
        <f t="shared" si="28"/>
        <v>Nee</v>
      </c>
      <c r="AT60" s="43" t="str">
        <f t="shared" si="28"/>
        <v>Ja</v>
      </c>
      <c r="AU60" s="43" t="str">
        <f t="shared" si="28"/>
        <v>Nee</v>
      </c>
      <c r="AV60" s="43" t="str">
        <f t="shared" si="28"/>
        <v>Nee</v>
      </c>
      <c r="AW60" s="43" t="str">
        <f t="shared" si="29"/>
        <v>Ja</v>
      </c>
      <c r="AX60" s="43" t="str">
        <f t="shared" si="29"/>
        <v>Ja</v>
      </c>
      <c r="AY60" s="43" t="str">
        <f t="shared" si="29"/>
        <v>Ja</v>
      </c>
      <c r="AZ60" s="43" t="str">
        <f t="shared" si="29"/>
        <v>Ja</v>
      </c>
      <c r="BA60" s="43" t="str">
        <f t="shared" si="29"/>
        <v>Ja</v>
      </c>
      <c r="BB60" s="43" t="str">
        <f t="shared" si="29"/>
        <v>Nee</v>
      </c>
      <c r="BC60" s="43" t="str">
        <f t="shared" si="29"/>
        <v>Ja</v>
      </c>
      <c r="BD60" s="43" t="str">
        <f t="shared" si="29"/>
        <v>Optie</v>
      </c>
      <c r="BE60" s="43" t="str">
        <f t="shared" si="29"/>
        <v>Ja</v>
      </c>
      <c r="BF60" s="43" t="str">
        <f t="shared" si="29"/>
        <v>Ja</v>
      </c>
      <c r="BG60" s="43" t="str">
        <f t="shared" si="30"/>
        <v>Nee</v>
      </c>
      <c r="BH60" s="43" t="str">
        <f t="shared" si="30"/>
        <v>Ja</v>
      </c>
      <c r="BI60" s="43" t="str">
        <f t="shared" si="30"/>
        <v>Nee</v>
      </c>
      <c r="BJ60" s="43" t="str">
        <f t="shared" si="30"/>
        <v>Nvt</v>
      </c>
      <c r="BK60" s="43" t="str">
        <f t="shared" si="30"/>
        <v>Nvt</v>
      </c>
      <c r="BL60" s="43" t="str">
        <f t="shared" si="30"/>
        <v>Nvt</v>
      </c>
      <c r="BM60" s="43" t="str">
        <f t="shared" si="30"/>
        <v>Nvt</v>
      </c>
      <c r="BN60" s="43" t="str">
        <f t="shared" si="30"/>
        <v>Nvt</v>
      </c>
      <c r="BO60" s="43" t="str">
        <f t="shared" si="30"/>
        <v>Nvt</v>
      </c>
      <c r="BP60" s="43" t="str">
        <f t="shared" si="30"/>
        <v>Nvt</v>
      </c>
      <c r="BQ60" s="43" t="str">
        <f t="shared" si="31"/>
        <v>Nvt</v>
      </c>
      <c r="BR60" s="43" t="str">
        <f t="shared" si="31"/>
        <v>Nvt</v>
      </c>
      <c r="BS60" s="43" t="str">
        <f t="shared" si="31"/>
        <v>Nvt</v>
      </c>
      <c r="BT60" s="43" t="str">
        <f t="shared" si="31"/>
        <v>Nvt</v>
      </c>
      <c r="BU60" s="43" t="str">
        <f t="shared" si="31"/>
        <v>Nvt</v>
      </c>
      <c r="BV60" s="43" t="str">
        <f t="shared" si="31"/>
        <v>Nvt</v>
      </c>
      <c r="BW60" s="43" t="str">
        <f t="shared" si="31"/>
        <v>Nvt</v>
      </c>
      <c r="BX60" s="43" t="str">
        <f t="shared" si="31"/>
        <v>Nvt</v>
      </c>
      <c r="BY60" s="43" t="str">
        <f t="shared" si="31"/>
        <v>Ja</v>
      </c>
      <c r="BZ60" s="43" t="str">
        <f t="shared" si="31"/>
        <v>Ja</v>
      </c>
      <c r="CA60" s="43" t="str">
        <f t="shared" si="32"/>
        <v>Ja</v>
      </c>
      <c r="CB60" s="43" t="str">
        <f t="shared" si="32"/>
        <v>Nee</v>
      </c>
      <c r="CC60" s="43" t="str">
        <f t="shared" si="32"/>
        <v>Nvt</v>
      </c>
      <c r="CD60" s="43" t="str">
        <f t="shared" si="32"/>
        <v>Nvt</v>
      </c>
      <c r="CE60" s="43" t="str">
        <f t="shared" si="32"/>
        <v>Nvt</v>
      </c>
      <c r="CF60" s="43" t="str">
        <f t="shared" si="32"/>
        <v>Nvt</v>
      </c>
      <c r="CG60" s="43" t="str">
        <f t="shared" si="32"/>
        <v>Nvt</v>
      </c>
      <c r="CH60" s="43" t="str">
        <f t="shared" si="32"/>
        <v>Nee</v>
      </c>
      <c r="CI60" s="43" t="str">
        <f t="shared" si="32"/>
        <v>Nvt</v>
      </c>
      <c r="CJ60" s="43" t="str">
        <f t="shared" si="32"/>
        <v>Nee</v>
      </c>
      <c r="CK60" s="43" t="str">
        <f t="shared" si="33"/>
        <v>Nvt</v>
      </c>
      <c r="CL60" s="43" t="str">
        <f t="shared" si="33"/>
        <v>Nee</v>
      </c>
      <c r="CM60" s="43" t="str">
        <f t="shared" si="33"/>
        <v>Nee</v>
      </c>
      <c r="CN60" s="43" t="str">
        <f t="shared" si="33"/>
        <v>Nvt</v>
      </c>
      <c r="CO60" s="43" t="str">
        <f t="shared" si="33"/>
        <v>Nvt</v>
      </c>
      <c r="CP60" s="43" t="str">
        <f t="shared" si="33"/>
        <v>Nvt</v>
      </c>
      <c r="CQ60" s="43" t="str">
        <f t="shared" si="33"/>
        <v>Nvt</v>
      </c>
      <c r="CR60" s="43" t="str">
        <f t="shared" si="33"/>
        <v>Nee</v>
      </c>
      <c r="CS60" s="43" t="str">
        <f t="shared" si="33"/>
        <v>Nvt</v>
      </c>
      <c r="CT60" s="43" t="str">
        <f t="shared" si="33"/>
        <v>Nvt</v>
      </c>
      <c r="CU60" s="43" t="str">
        <f t="shared" si="34"/>
        <v>Nvt</v>
      </c>
      <c r="CV60" s="43" t="str">
        <f t="shared" si="34"/>
        <v>Nvt</v>
      </c>
      <c r="CW60" s="43" t="str">
        <f t="shared" si="34"/>
        <v>Nvt</v>
      </c>
      <c r="CX60" s="43" t="str">
        <f t="shared" si="34"/>
        <v>Nvt</v>
      </c>
      <c r="CY60" s="43" t="str">
        <f t="shared" si="34"/>
        <v>Nee</v>
      </c>
      <c r="CZ60" s="43" t="str">
        <f t="shared" si="34"/>
        <v>Nvt</v>
      </c>
      <c r="DA60" s="43" t="str">
        <f t="shared" si="34"/>
        <v>Nvt</v>
      </c>
      <c r="DB60" s="43" t="str">
        <f t="shared" si="34"/>
        <v>Nvt</v>
      </c>
      <c r="DC60" s="43" t="str">
        <f t="shared" si="34"/>
        <v>Ja</v>
      </c>
      <c r="DD60" s="43" t="str">
        <f t="shared" si="34"/>
        <v>Ja</v>
      </c>
      <c r="DE60" s="43" t="str">
        <f t="shared" si="35"/>
        <v>Ja</v>
      </c>
      <c r="DF60" s="43" t="str">
        <f t="shared" si="35"/>
        <v>Ja</v>
      </c>
      <c r="DG60" s="43" t="str">
        <f t="shared" si="35"/>
        <v>Ja</v>
      </c>
      <c r="DH60" s="43" t="str">
        <f t="shared" si="35"/>
        <v>Optie</v>
      </c>
      <c r="DI60" s="43" t="str">
        <f t="shared" si="35"/>
        <v>Optie</v>
      </c>
      <c r="DJ60" s="43" t="str">
        <f t="shared" si="35"/>
        <v>Optie</v>
      </c>
      <c r="DK60" s="43" t="str">
        <f t="shared" si="35"/>
        <v>Optie</v>
      </c>
      <c r="DL60" s="43" t="str">
        <f t="shared" si="35"/>
        <v>Nee</v>
      </c>
      <c r="DM60" s="43" t="str">
        <f t="shared" si="35"/>
        <v>Optie</v>
      </c>
      <c r="DN60" s="43" t="str">
        <f t="shared" si="35"/>
        <v>Ja</v>
      </c>
      <c r="DO60" s="43" t="str">
        <f t="shared" si="36"/>
        <v>Ja</v>
      </c>
      <c r="DP60" s="43" t="str">
        <f t="shared" si="36"/>
        <v>Ja</v>
      </c>
      <c r="DQ60" s="43" t="str">
        <f t="shared" si="36"/>
        <v>Ja</v>
      </c>
      <c r="DR60" s="43" t="str">
        <f t="shared" si="36"/>
        <v>Optie</v>
      </c>
      <c r="DS60" s="43" t="str">
        <f t="shared" si="36"/>
        <v>Ja</v>
      </c>
      <c r="DT60" s="43" t="str">
        <f t="shared" si="36"/>
        <v>Ja</v>
      </c>
      <c r="DU60" s="43" t="str">
        <f t="shared" si="36"/>
        <v>Ja</v>
      </c>
      <c r="DV60" s="43" t="str">
        <f t="shared" si="36"/>
        <v>Ja</v>
      </c>
      <c r="DW60" s="43" t="str">
        <f t="shared" si="36"/>
        <v>Ja</v>
      </c>
      <c r="DX60" s="43" t="str">
        <f t="shared" si="36"/>
        <v>Ja</v>
      </c>
      <c r="DY60" s="43" t="str">
        <f t="shared" si="36"/>
        <v>Ja</v>
      </c>
      <c r="DZ60" s="43" t="str">
        <f t="shared" si="36"/>
        <v>Ja</v>
      </c>
      <c r="EA60" s="43" t="str">
        <f t="shared" si="36"/>
        <v>Nee</v>
      </c>
    </row>
    <row r="61" spans="1:131" x14ac:dyDescent="0.3">
      <c r="A61" s="45"/>
      <c r="B61" s="47" t="s">
        <v>730</v>
      </c>
      <c r="C61" s="47" t="s">
        <v>502</v>
      </c>
      <c r="D61" s="45" t="s">
        <v>337</v>
      </c>
      <c r="E61" s="45" t="s">
        <v>330</v>
      </c>
      <c r="F61" s="45" t="s">
        <v>433</v>
      </c>
      <c r="G61" s="43" t="s">
        <v>495</v>
      </c>
      <c r="H61" s="43" t="s">
        <v>497</v>
      </c>
      <c r="I61" s="119" t="s">
        <v>496</v>
      </c>
      <c r="J61" s="119" t="s">
        <v>831</v>
      </c>
      <c r="K61" s="119" t="s">
        <v>845</v>
      </c>
      <c r="L61" s="50">
        <v>15</v>
      </c>
      <c r="M61" s="119"/>
      <c r="N61" s="119"/>
      <c r="O61" s="119"/>
      <c r="P61" s="129" t="s">
        <v>507</v>
      </c>
      <c r="Q61" s="43" t="str">
        <f t="shared" si="26"/>
        <v>Ja</v>
      </c>
      <c r="R61" s="43" t="str">
        <f t="shared" si="26"/>
        <v>Ja</v>
      </c>
      <c r="S61" s="43" t="str">
        <f t="shared" si="26"/>
        <v>Optie</v>
      </c>
      <c r="T61" s="43" t="str">
        <f t="shared" si="26"/>
        <v>Ja</v>
      </c>
      <c r="U61" s="43" t="str">
        <f t="shared" si="26"/>
        <v>Ja</v>
      </c>
      <c r="V61" s="43" t="str">
        <f t="shared" si="26"/>
        <v>Ja</v>
      </c>
      <c r="W61" s="43" t="str">
        <f t="shared" si="26"/>
        <v>Nee</v>
      </c>
      <c r="X61" s="43" t="str">
        <f t="shared" si="26"/>
        <v>Ja</v>
      </c>
      <c r="Y61" s="43" t="str">
        <f t="shared" si="26"/>
        <v>Nee</v>
      </c>
      <c r="Z61" s="43" t="str">
        <f t="shared" si="26"/>
        <v>Nee</v>
      </c>
      <c r="AA61" s="43" t="str">
        <f t="shared" si="27"/>
        <v>Optie</v>
      </c>
      <c r="AB61" s="43" t="str">
        <f t="shared" si="27"/>
        <v>Ja</v>
      </c>
      <c r="AC61" s="43" t="str">
        <f t="shared" si="27"/>
        <v>Ja</v>
      </c>
      <c r="AD61" s="43" t="str">
        <f t="shared" si="27"/>
        <v>Nee</v>
      </c>
      <c r="AE61" s="43" t="str">
        <f t="shared" si="27"/>
        <v>Ja</v>
      </c>
      <c r="AF61" s="43" t="str">
        <f t="shared" si="27"/>
        <v>Ja</v>
      </c>
      <c r="AG61" s="43" t="str">
        <f t="shared" si="27"/>
        <v>Optie</v>
      </c>
      <c r="AH61" s="43" t="str">
        <f t="shared" si="27"/>
        <v>Ja</v>
      </c>
      <c r="AI61" s="43" t="str">
        <f t="shared" si="27"/>
        <v>Ja</v>
      </c>
      <c r="AJ61" s="43" t="str">
        <f t="shared" si="27"/>
        <v>Nvt</v>
      </c>
      <c r="AK61" s="43" t="str">
        <f t="shared" si="27"/>
        <v>Nvt</v>
      </c>
      <c r="AL61" s="129" t="s">
        <v>878</v>
      </c>
      <c r="AM61" s="43" t="str">
        <f t="shared" si="28"/>
        <v>Ja</v>
      </c>
      <c r="AN61" s="43" t="str">
        <f t="shared" si="28"/>
        <v>Ja</v>
      </c>
      <c r="AO61" s="43" t="str">
        <f t="shared" si="28"/>
        <v>Optie</v>
      </c>
      <c r="AP61" s="43" t="str">
        <f t="shared" si="28"/>
        <v>Ja</v>
      </c>
      <c r="AQ61" s="43" t="str">
        <f t="shared" si="28"/>
        <v>Ja</v>
      </c>
      <c r="AR61" s="43" t="str">
        <f t="shared" si="28"/>
        <v>Ja</v>
      </c>
      <c r="AS61" s="43" t="str">
        <f t="shared" si="28"/>
        <v>Nee</v>
      </c>
      <c r="AT61" s="43" t="str">
        <f t="shared" si="28"/>
        <v>Ja</v>
      </c>
      <c r="AU61" s="43" t="str">
        <f t="shared" si="28"/>
        <v>Nee</v>
      </c>
      <c r="AV61" s="43" t="str">
        <f t="shared" si="28"/>
        <v>Nee</v>
      </c>
      <c r="AW61" s="43" t="str">
        <f t="shared" si="29"/>
        <v>Ja</v>
      </c>
      <c r="AX61" s="43" t="str">
        <f t="shared" si="29"/>
        <v>Ja</v>
      </c>
      <c r="AY61" s="43" t="str">
        <f t="shared" si="29"/>
        <v>Ja</v>
      </c>
      <c r="AZ61" s="43" t="str">
        <f t="shared" si="29"/>
        <v>Ja</v>
      </c>
      <c r="BA61" s="43" t="str">
        <f t="shared" si="29"/>
        <v>Ja</v>
      </c>
      <c r="BB61" s="43" t="str">
        <f t="shared" si="29"/>
        <v>Nee</v>
      </c>
      <c r="BC61" s="43" t="str">
        <f t="shared" si="29"/>
        <v>Ja</v>
      </c>
      <c r="BD61" s="43" t="str">
        <f t="shared" si="29"/>
        <v>Optie</v>
      </c>
      <c r="BE61" s="43" t="str">
        <f t="shared" si="29"/>
        <v>Ja</v>
      </c>
      <c r="BF61" s="43" t="str">
        <f t="shared" si="29"/>
        <v>Ja</v>
      </c>
      <c r="BG61" s="43" t="str">
        <f t="shared" si="30"/>
        <v>Nee</v>
      </c>
      <c r="BH61" s="43" t="str">
        <f t="shared" si="30"/>
        <v>Ja</v>
      </c>
      <c r="BI61" s="43" t="str">
        <f t="shared" si="30"/>
        <v>Nee</v>
      </c>
      <c r="BJ61" s="43" t="str">
        <f t="shared" si="30"/>
        <v>Nvt</v>
      </c>
      <c r="BK61" s="43" t="str">
        <f t="shared" si="30"/>
        <v>Nvt</v>
      </c>
      <c r="BL61" s="43" t="str">
        <f t="shared" si="30"/>
        <v>Nvt</v>
      </c>
      <c r="BM61" s="43" t="str">
        <f t="shared" si="30"/>
        <v>Nvt</v>
      </c>
      <c r="BN61" s="43" t="str">
        <f t="shared" si="30"/>
        <v>Nvt</v>
      </c>
      <c r="BO61" s="43" t="str">
        <f t="shared" si="30"/>
        <v>Nvt</v>
      </c>
      <c r="BP61" s="43" t="str">
        <f t="shared" si="30"/>
        <v>Nvt</v>
      </c>
      <c r="BQ61" s="43" t="str">
        <f t="shared" si="31"/>
        <v>Nvt</v>
      </c>
      <c r="BR61" s="43" t="str">
        <f t="shared" si="31"/>
        <v>Nvt</v>
      </c>
      <c r="BS61" s="43" t="str">
        <f t="shared" si="31"/>
        <v>Nvt</v>
      </c>
      <c r="BT61" s="43" t="str">
        <f t="shared" si="31"/>
        <v>Nvt</v>
      </c>
      <c r="BU61" s="43" t="str">
        <f t="shared" si="31"/>
        <v>Nvt</v>
      </c>
      <c r="BV61" s="43" t="str">
        <f t="shared" si="31"/>
        <v>Nvt</v>
      </c>
      <c r="BW61" s="43" t="str">
        <f t="shared" si="31"/>
        <v>Nvt</v>
      </c>
      <c r="BX61" s="43" t="str">
        <f t="shared" si="31"/>
        <v>Nvt</v>
      </c>
      <c r="BY61" s="43" t="str">
        <f t="shared" si="31"/>
        <v>Ja</v>
      </c>
      <c r="BZ61" s="43" t="str">
        <f t="shared" si="31"/>
        <v>Ja</v>
      </c>
      <c r="CA61" s="43" t="str">
        <f t="shared" si="32"/>
        <v>Ja</v>
      </c>
      <c r="CB61" s="43" t="str">
        <f t="shared" si="32"/>
        <v>Nee</v>
      </c>
      <c r="CC61" s="43" t="str">
        <f t="shared" si="32"/>
        <v>Nvt</v>
      </c>
      <c r="CD61" s="43" t="str">
        <f t="shared" si="32"/>
        <v>Nvt</v>
      </c>
      <c r="CE61" s="43" t="str">
        <f t="shared" si="32"/>
        <v>Nvt</v>
      </c>
      <c r="CF61" s="43" t="str">
        <f t="shared" si="32"/>
        <v>Nvt</v>
      </c>
      <c r="CG61" s="43" t="str">
        <f t="shared" si="32"/>
        <v>Nvt</v>
      </c>
      <c r="CH61" s="43" t="str">
        <f t="shared" si="32"/>
        <v>Nee</v>
      </c>
      <c r="CI61" s="43" t="str">
        <f t="shared" si="32"/>
        <v>Nvt</v>
      </c>
      <c r="CJ61" s="43" t="str">
        <f t="shared" si="32"/>
        <v>Nee</v>
      </c>
      <c r="CK61" s="43" t="str">
        <f t="shared" si="33"/>
        <v>Nvt</v>
      </c>
      <c r="CL61" s="43" t="str">
        <f t="shared" si="33"/>
        <v>Nee</v>
      </c>
      <c r="CM61" s="43" t="str">
        <f t="shared" si="33"/>
        <v>Nee</v>
      </c>
      <c r="CN61" s="43" t="str">
        <f t="shared" si="33"/>
        <v>Nvt</v>
      </c>
      <c r="CO61" s="43" t="str">
        <f t="shared" si="33"/>
        <v>Nvt</v>
      </c>
      <c r="CP61" s="43" t="str">
        <f t="shared" si="33"/>
        <v>Nvt</v>
      </c>
      <c r="CQ61" s="43" t="str">
        <f t="shared" si="33"/>
        <v>Nvt</v>
      </c>
      <c r="CR61" s="43" t="str">
        <f t="shared" si="33"/>
        <v>Nee</v>
      </c>
      <c r="CS61" s="43" t="str">
        <f t="shared" si="33"/>
        <v>Nvt</v>
      </c>
      <c r="CT61" s="43" t="str">
        <f t="shared" si="33"/>
        <v>Nvt</v>
      </c>
      <c r="CU61" s="43" t="str">
        <f t="shared" si="34"/>
        <v>Nvt</v>
      </c>
      <c r="CV61" s="43" t="str">
        <f t="shared" si="34"/>
        <v>Nvt</v>
      </c>
      <c r="CW61" s="43" t="str">
        <f t="shared" si="34"/>
        <v>Nvt</v>
      </c>
      <c r="CX61" s="43" t="str">
        <f t="shared" si="34"/>
        <v>Nvt</v>
      </c>
      <c r="CY61" s="43" t="str">
        <f t="shared" si="34"/>
        <v>Nee</v>
      </c>
      <c r="CZ61" s="43" t="str">
        <f t="shared" si="34"/>
        <v>Nvt</v>
      </c>
      <c r="DA61" s="43" t="str">
        <f t="shared" si="34"/>
        <v>Nvt</v>
      </c>
      <c r="DB61" s="43" t="str">
        <f t="shared" si="34"/>
        <v>Nvt</v>
      </c>
      <c r="DC61" s="43" t="str">
        <f t="shared" si="34"/>
        <v>Ja</v>
      </c>
      <c r="DD61" s="43" t="str">
        <f t="shared" si="34"/>
        <v>Ja</v>
      </c>
      <c r="DE61" s="43" t="str">
        <f t="shared" si="35"/>
        <v>Ja</v>
      </c>
      <c r="DF61" s="43" t="str">
        <f t="shared" si="35"/>
        <v>Ja</v>
      </c>
      <c r="DG61" s="43" t="str">
        <f t="shared" si="35"/>
        <v>Ja</v>
      </c>
      <c r="DH61" s="43" t="str">
        <f t="shared" si="35"/>
        <v>Optie</v>
      </c>
      <c r="DI61" s="43" t="str">
        <f t="shared" si="35"/>
        <v>Optie</v>
      </c>
      <c r="DJ61" s="43" t="str">
        <f t="shared" si="35"/>
        <v>Optie</v>
      </c>
      <c r="DK61" s="43" t="str">
        <f t="shared" si="35"/>
        <v>Optie</v>
      </c>
      <c r="DL61" s="43" t="str">
        <f t="shared" si="35"/>
        <v>Nee</v>
      </c>
      <c r="DM61" s="43" t="str">
        <f t="shared" si="35"/>
        <v>Optie</v>
      </c>
      <c r="DN61" s="43" t="str">
        <f t="shared" si="35"/>
        <v>Ja</v>
      </c>
      <c r="DO61" s="43" t="str">
        <f t="shared" si="36"/>
        <v>Ja</v>
      </c>
      <c r="DP61" s="43" t="str">
        <f t="shared" si="36"/>
        <v>Ja</v>
      </c>
      <c r="DQ61" s="43" t="str">
        <f t="shared" si="36"/>
        <v>Ja</v>
      </c>
      <c r="DR61" s="43" t="str">
        <f t="shared" si="36"/>
        <v>Optie</v>
      </c>
      <c r="DS61" s="43" t="str">
        <f t="shared" si="36"/>
        <v>Ja</v>
      </c>
      <c r="DT61" s="43" t="str">
        <f t="shared" si="36"/>
        <v>Ja</v>
      </c>
      <c r="DU61" s="43" t="str">
        <f t="shared" si="36"/>
        <v>Ja</v>
      </c>
      <c r="DV61" s="43" t="str">
        <f t="shared" si="36"/>
        <v>Ja</v>
      </c>
      <c r="DW61" s="43" t="str">
        <f t="shared" si="36"/>
        <v>Ja</v>
      </c>
      <c r="DX61" s="43" t="str">
        <f t="shared" si="36"/>
        <v>Ja</v>
      </c>
      <c r="DY61" s="43" t="str">
        <f t="shared" si="36"/>
        <v>Ja</v>
      </c>
      <c r="DZ61" s="43" t="str">
        <f t="shared" si="36"/>
        <v>Ja</v>
      </c>
      <c r="EA61" s="43" t="str">
        <f t="shared" si="36"/>
        <v>Nee</v>
      </c>
    </row>
    <row r="62" spans="1:131" x14ac:dyDescent="0.3">
      <c r="A62" s="45"/>
      <c r="B62" s="47" t="s">
        <v>730</v>
      </c>
      <c r="C62" s="47" t="s">
        <v>502</v>
      </c>
      <c r="D62" s="45" t="s">
        <v>337</v>
      </c>
      <c r="E62" s="45" t="s">
        <v>337</v>
      </c>
      <c r="F62" s="45" t="s">
        <v>433</v>
      </c>
      <c r="G62" s="43" t="s">
        <v>495</v>
      </c>
      <c r="H62" s="43" t="s">
        <v>497</v>
      </c>
      <c r="I62" s="119" t="s">
        <v>496</v>
      </c>
      <c r="J62" s="119" t="s">
        <v>833</v>
      </c>
      <c r="K62" s="119" t="s">
        <v>846</v>
      </c>
      <c r="L62" s="50">
        <v>23</v>
      </c>
      <c r="M62" s="119"/>
      <c r="N62" s="119"/>
      <c r="O62" s="119"/>
      <c r="P62" s="129" t="s">
        <v>507</v>
      </c>
      <c r="Q62" s="43" t="str">
        <f t="shared" si="26"/>
        <v>Ja</v>
      </c>
      <c r="R62" s="43" t="str">
        <f t="shared" si="26"/>
        <v>Ja</v>
      </c>
      <c r="S62" s="43" t="str">
        <f t="shared" si="26"/>
        <v>Optie</v>
      </c>
      <c r="T62" s="43" t="str">
        <f t="shared" si="26"/>
        <v>Ja</v>
      </c>
      <c r="U62" s="43" t="str">
        <f t="shared" si="26"/>
        <v>Ja</v>
      </c>
      <c r="V62" s="43" t="str">
        <f t="shared" si="26"/>
        <v>Ja</v>
      </c>
      <c r="W62" s="43" t="str">
        <f t="shared" si="26"/>
        <v>Nee</v>
      </c>
      <c r="X62" s="43" t="str">
        <f t="shared" si="26"/>
        <v>Ja</v>
      </c>
      <c r="Y62" s="43" t="str">
        <f t="shared" si="26"/>
        <v>Nee</v>
      </c>
      <c r="Z62" s="43" t="str">
        <f t="shared" si="26"/>
        <v>Nee</v>
      </c>
      <c r="AA62" s="43" t="str">
        <f t="shared" si="27"/>
        <v>Optie</v>
      </c>
      <c r="AB62" s="43" t="str">
        <f t="shared" si="27"/>
        <v>Ja</v>
      </c>
      <c r="AC62" s="43" t="str">
        <f t="shared" si="27"/>
        <v>Ja</v>
      </c>
      <c r="AD62" s="43" t="str">
        <f t="shared" si="27"/>
        <v>Nee</v>
      </c>
      <c r="AE62" s="43" t="str">
        <f t="shared" si="27"/>
        <v>Ja</v>
      </c>
      <c r="AF62" s="43" t="str">
        <f t="shared" si="27"/>
        <v>Ja</v>
      </c>
      <c r="AG62" s="43" t="str">
        <f t="shared" si="27"/>
        <v>Optie</v>
      </c>
      <c r="AH62" s="43" t="str">
        <f t="shared" si="27"/>
        <v>Ja</v>
      </c>
      <c r="AI62" s="43" t="str">
        <f t="shared" si="27"/>
        <v>Ja</v>
      </c>
      <c r="AJ62" s="43" t="str">
        <f t="shared" si="27"/>
        <v>Nvt</v>
      </c>
      <c r="AK62" s="43" t="str">
        <f t="shared" si="27"/>
        <v>Nvt</v>
      </c>
      <c r="AL62" s="129" t="s">
        <v>878</v>
      </c>
      <c r="AM62" s="43" t="str">
        <f t="shared" si="28"/>
        <v>Ja</v>
      </c>
      <c r="AN62" s="43" t="str">
        <f t="shared" si="28"/>
        <v>Ja</v>
      </c>
      <c r="AO62" s="43" t="str">
        <f t="shared" si="28"/>
        <v>Optie</v>
      </c>
      <c r="AP62" s="43" t="str">
        <f t="shared" si="28"/>
        <v>Ja</v>
      </c>
      <c r="AQ62" s="43" t="str">
        <f t="shared" si="28"/>
        <v>Ja</v>
      </c>
      <c r="AR62" s="43" t="str">
        <f t="shared" si="28"/>
        <v>Ja</v>
      </c>
      <c r="AS62" s="43" t="str">
        <f t="shared" si="28"/>
        <v>Nee</v>
      </c>
      <c r="AT62" s="43" t="str">
        <f t="shared" si="28"/>
        <v>Ja</v>
      </c>
      <c r="AU62" s="43" t="str">
        <f t="shared" si="28"/>
        <v>Nee</v>
      </c>
      <c r="AV62" s="43" t="str">
        <f t="shared" si="28"/>
        <v>Nee</v>
      </c>
      <c r="AW62" s="43" t="str">
        <f t="shared" si="29"/>
        <v>Ja</v>
      </c>
      <c r="AX62" s="43" t="str">
        <f t="shared" si="29"/>
        <v>Ja</v>
      </c>
      <c r="AY62" s="43" t="str">
        <f t="shared" si="29"/>
        <v>Ja</v>
      </c>
      <c r="AZ62" s="43" t="str">
        <f t="shared" si="29"/>
        <v>Ja</v>
      </c>
      <c r="BA62" s="43" t="str">
        <f t="shared" si="29"/>
        <v>Ja</v>
      </c>
      <c r="BB62" s="43" t="str">
        <f t="shared" si="29"/>
        <v>Nee</v>
      </c>
      <c r="BC62" s="43" t="str">
        <f t="shared" si="29"/>
        <v>Ja</v>
      </c>
      <c r="BD62" s="43" t="str">
        <f t="shared" si="29"/>
        <v>Optie</v>
      </c>
      <c r="BE62" s="43" t="str">
        <f t="shared" si="29"/>
        <v>Ja</v>
      </c>
      <c r="BF62" s="43" t="str">
        <f t="shared" si="29"/>
        <v>Ja</v>
      </c>
      <c r="BG62" s="43" t="str">
        <f t="shared" si="30"/>
        <v>Nee</v>
      </c>
      <c r="BH62" s="43" t="str">
        <f t="shared" si="30"/>
        <v>Ja</v>
      </c>
      <c r="BI62" s="43" t="str">
        <f t="shared" si="30"/>
        <v>Nee</v>
      </c>
      <c r="BJ62" s="43" t="str">
        <f t="shared" si="30"/>
        <v>Nvt</v>
      </c>
      <c r="BK62" s="43" t="str">
        <f t="shared" si="30"/>
        <v>Nvt</v>
      </c>
      <c r="BL62" s="43" t="str">
        <f t="shared" si="30"/>
        <v>Nvt</v>
      </c>
      <c r="BM62" s="43" t="str">
        <f t="shared" si="30"/>
        <v>Nvt</v>
      </c>
      <c r="BN62" s="43" t="str">
        <f t="shared" si="30"/>
        <v>Nvt</v>
      </c>
      <c r="BO62" s="43" t="str">
        <f t="shared" si="30"/>
        <v>Nvt</v>
      </c>
      <c r="BP62" s="43" t="str">
        <f t="shared" si="30"/>
        <v>Nvt</v>
      </c>
      <c r="BQ62" s="43" t="str">
        <f t="shared" si="31"/>
        <v>Nvt</v>
      </c>
      <c r="BR62" s="43" t="str">
        <f t="shared" si="31"/>
        <v>Nvt</v>
      </c>
      <c r="BS62" s="43" t="str">
        <f t="shared" si="31"/>
        <v>Nvt</v>
      </c>
      <c r="BT62" s="43" t="str">
        <f t="shared" si="31"/>
        <v>Nvt</v>
      </c>
      <c r="BU62" s="43" t="str">
        <f t="shared" si="31"/>
        <v>Nvt</v>
      </c>
      <c r="BV62" s="43" t="str">
        <f t="shared" si="31"/>
        <v>Nvt</v>
      </c>
      <c r="BW62" s="43" t="str">
        <f t="shared" si="31"/>
        <v>Nvt</v>
      </c>
      <c r="BX62" s="43" t="str">
        <f t="shared" si="31"/>
        <v>Nvt</v>
      </c>
      <c r="BY62" s="43" t="str">
        <f t="shared" si="31"/>
        <v>Ja</v>
      </c>
      <c r="BZ62" s="43" t="str">
        <f t="shared" si="31"/>
        <v>Ja</v>
      </c>
      <c r="CA62" s="43" t="str">
        <f t="shared" si="32"/>
        <v>Ja</v>
      </c>
      <c r="CB62" s="43" t="str">
        <f t="shared" si="32"/>
        <v>Nee</v>
      </c>
      <c r="CC62" s="43" t="str">
        <f t="shared" si="32"/>
        <v>Nvt</v>
      </c>
      <c r="CD62" s="43" t="str">
        <f t="shared" si="32"/>
        <v>Nvt</v>
      </c>
      <c r="CE62" s="43" t="str">
        <f t="shared" si="32"/>
        <v>Nvt</v>
      </c>
      <c r="CF62" s="43" t="str">
        <f t="shared" si="32"/>
        <v>Nvt</v>
      </c>
      <c r="CG62" s="43" t="str">
        <f t="shared" si="32"/>
        <v>Nvt</v>
      </c>
      <c r="CH62" s="43" t="str">
        <f t="shared" si="32"/>
        <v>Nee</v>
      </c>
      <c r="CI62" s="43" t="str">
        <f t="shared" si="32"/>
        <v>Nvt</v>
      </c>
      <c r="CJ62" s="43" t="str">
        <f t="shared" si="32"/>
        <v>Nee</v>
      </c>
      <c r="CK62" s="43" t="str">
        <f t="shared" si="33"/>
        <v>Nvt</v>
      </c>
      <c r="CL62" s="43" t="str">
        <f t="shared" si="33"/>
        <v>Nee</v>
      </c>
      <c r="CM62" s="43" t="str">
        <f t="shared" si="33"/>
        <v>Nee</v>
      </c>
      <c r="CN62" s="43" t="str">
        <f t="shared" si="33"/>
        <v>Nvt</v>
      </c>
      <c r="CO62" s="43" t="str">
        <f t="shared" si="33"/>
        <v>Nvt</v>
      </c>
      <c r="CP62" s="43" t="str">
        <f t="shared" si="33"/>
        <v>Nvt</v>
      </c>
      <c r="CQ62" s="43" t="str">
        <f t="shared" si="33"/>
        <v>Nvt</v>
      </c>
      <c r="CR62" s="43" t="str">
        <f t="shared" si="33"/>
        <v>Nee</v>
      </c>
      <c r="CS62" s="43" t="str">
        <f t="shared" si="33"/>
        <v>Nvt</v>
      </c>
      <c r="CT62" s="43" t="str">
        <f t="shared" si="33"/>
        <v>Nvt</v>
      </c>
      <c r="CU62" s="43" t="str">
        <f t="shared" si="34"/>
        <v>Nvt</v>
      </c>
      <c r="CV62" s="43" t="str">
        <f t="shared" si="34"/>
        <v>Nvt</v>
      </c>
      <c r="CW62" s="43" t="str">
        <f t="shared" si="34"/>
        <v>Nvt</v>
      </c>
      <c r="CX62" s="43" t="str">
        <f t="shared" si="34"/>
        <v>Nvt</v>
      </c>
      <c r="CY62" s="43" t="str">
        <f t="shared" si="34"/>
        <v>Nee</v>
      </c>
      <c r="CZ62" s="43" t="str">
        <f t="shared" si="34"/>
        <v>Nvt</v>
      </c>
      <c r="DA62" s="43" t="str">
        <f t="shared" si="34"/>
        <v>Nvt</v>
      </c>
      <c r="DB62" s="43" t="str">
        <f t="shared" si="34"/>
        <v>Nvt</v>
      </c>
      <c r="DC62" s="43" t="str">
        <f t="shared" si="34"/>
        <v>Ja</v>
      </c>
      <c r="DD62" s="43" t="str">
        <f t="shared" si="34"/>
        <v>Ja</v>
      </c>
      <c r="DE62" s="43" t="str">
        <f t="shared" si="35"/>
        <v>Ja</v>
      </c>
      <c r="DF62" s="43" t="str">
        <f t="shared" si="35"/>
        <v>Ja</v>
      </c>
      <c r="DG62" s="43" t="str">
        <f t="shared" si="35"/>
        <v>Ja</v>
      </c>
      <c r="DH62" s="43" t="str">
        <f t="shared" si="35"/>
        <v>Optie</v>
      </c>
      <c r="DI62" s="43" t="str">
        <f t="shared" si="35"/>
        <v>Optie</v>
      </c>
      <c r="DJ62" s="43" t="str">
        <f t="shared" si="35"/>
        <v>Nee</v>
      </c>
      <c r="DK62" s="43" t="str">
        <f t="shared" si="35"/>
        <v>Optie</v>
      </c>
      <c r="DL62" s="43" t="str">
        <f t="shared" si="35"/>
        <v>Nee</v>
      </c>
      <c r="DM62" s="43" t="str">
        <f t="shared" si="35"/>
        <v>Nee</v>
      </c>
      <c r="DN62" s="43" t="str">
        <f t="shared" si="35"/>
        <v>Nvt</v>
      </c>
      <c r="DO62" s="43" t="str">
        <f t="shared" si="36"/>
        <v>Nvt</v>
      </c>
      <c r="DP62" s="43" t="str">
        <f t="shared" si="36"/>
        <v>Nvt</v>
      </c>
      <c r="DQ62" s="43" t="str">
        <f t="shared" si="36"/>
        <v>Nvt</v>
      </c>
      <c r="DR62" s="43" t="str">
        <f t="shared" si="36"/>
        <v>Nvt</v>
      </c>
      <c r="DS62" s="43" t="str">
        <f t="shared" si="36"/>
        <v>Nvt</v>
      </c>
      <c r="DT62" s="43" t="str">
        <f t="shared" si="36"/>
        <v>Ja</v>
      </c>
      <c r="DU62" s="43" t="str">
        <f t="shared" si="36"/>
        <v>Ja</v>
      </c>
      <c r="DV62" s="43" t="str">
        <f t="shared" si="36"/>
        <v>Ja</v>
      </c>
      <c r="DW62" s="43" t="str">
        <f t="shared" si="36"/>
        <v>Ja</v>
      </c>
      <c r="DX62" s="43" t="str">
        <f t="shared" si="36"/>
        <v>Ja</v>
      </c>
      <c r="DY62" s="43" t="str">
        <f t="shared" si="36"/>
        <v>Ja</v>
      </c>
      <c r="DZ62" s="43" t="str">
        <f t="shared" si="36"/>
        <v>Ja</v>
      </c>
      <c r="EA62" s="43" t="str">
        <f t="shared" si="36"/>
        <v>Nee</v>
      </c>
    </row>
    <row r="63" spans="1:131" x14ac:dyDescent="0.3">
      <c r="A63" s="45"/>
      <c r="B63" s="47" t="s">
        <v>729</v>
      </c>
      <c r="C63" s="47" t="s">
        <v>502</v>
      </c>
      <c r="D63" s="45" t="s">
        <v>335</v>
      </c>
      <c r="E63" s="45" t="s">
        <v>329</v>
      </c>
      <c r="F63" s="45" t="s">
        <v>337</v>
      </c>
      <c r="G63" s="43" t="s">
        <v>495</v>
      </c>
      <c r="H63" s="43" t="s">
        <v>497</v>
      </c>
      <c r="I63" s="119" t="s">
        <v>496</v>
      </c>
      <c r="J63" s="119" t="s">
        <v>830</v>
      </c>
      <c r="K63" s="119" t="s">
        <v>849</v>
      </c>
      <c r="L63" s="50">
        <v>12</v>
      </c>
      <c r="M63" s="119"/>
      <c r="N63" s="119"/>
      <c r="O63" s="119"/>
      <c r="P63" s="129" t="s">
        <v>507</v>
      </c>
      <c r="Q63" s="43" t="str">
        <f t="shared" si="26"/>
        <v>Ja</v>
      </c>
      <c r="R63" s="43" t="str">
        <f t="shared" si="26"/>
        <v>Ja</v>
      </c>
      <c r="S63" s="43" t="str">
        <f t="shared" si="26"/>
        <v>Optie</v>
      </c>
      <c r="T63" s="43" t="str">
        <f t="shared" si="26"/>
        <v>Ja</v>
      </c>
      <c r="U63" s="43" t="str">
        <f t="shared" si="26"/>
        <v>Ja</v>
      </c>
      <c r="V63" s="43" t="str">
        <f t="shared" si="26"/>
        <v>Ja</v>
      </c>
      <c r="W63" s="43" t="str">
        <f t="shared" si="26"/>
        <v>Nee</v>
      </c>
      <c r="X63" s="43" t="str">
        <f t="shared" si="26"/>
        <v>Ja</v>
      </c>
      <c r="Y63" s="43" t="str">
        <f t="shared" si="26"/>
        <v>Nee</v>
      </c>
      <c r="Z63" s="43" t="str">
        <f t="shared" si="26"/>
        <v>Nee</v>
      </c>
      <c r="AA63" s="43" t="str">
        <f t="shared" si="27"/>
        <v>Optie</v>
      </c>
      <c r="AB63" s="43" t="str">
        <f t="shared" si="27"/>
        <v>Ja</v>
      </c>
      <c r="AC63" s="43" t="str">
        <f t="shared" si="27"/>
        <v>Ja</v>
      </c>
      <c r="AD63" s="43" t="str">
        <f t="shared" si="27"/>
        <v>Nee</v>
      </c>
      <c r="AE63" s="43" t="str">
        <f t="shared" si="27"/>
        <v>Ja</v>
      </c>
      <c r="AF63" s="43" t="str">
        <f t="shared" si="27"/>
        <v>Ja</v>
      </c>
      <c r="AG63" s="43" t="str">
        <f t="shared" si="27"/>
        <v>Optie</v>
      </c>
      <c r="AH63" s="43" t="str">
        <f t="shared" si="27"/>
        <v>Ja</v>
      </c>
      <c r="AI63" s="43" t="str">
        <f t="shared" si="27"/>
        <v>Ja</v>
      </c>
      <c r="AJ63" s="43" t="str">
        <f t="shared" si="27"/>
        <v>Nvt</v>
      </c>
      <c r="AK63" s="43" t="str">
        <f t="shared" si="27"/>
        <v>Nvt</v>
      </c>
      <c r="AL63" s="129" t="s">
        <v>878</v>
      </c>
      <c r="AM63" s="43" t="str">
        <f t="shared" si="28"/>
        <v>Ja</v>
      </c>
      <c r="AN63" s="43" t="str">
        <f t="shared" si="28"/>
        <v>Ja</v>
      </c>
      <c r="AO63" s="43" t="str">
        <f t="shared" si="28"/>
        <v>Optie</v>
      </c>
      <c r="AP63" s="43" t="str">
        <f t="shared" si="28"/>
        <v>Ja</v>
      </c>
      <c r="AQ63" s="43" t="str">
        <f t="shared" si="28"/>
        <v>Ja</v>
      </c>
      <c r="AR63" s="43" t="str">
        <f t="shared" si="28"/>
        <v>Ja</v>
      </c>
      <c r="AS63" s="43" t="str">
        <f t="shared" si="28"/>
        <v>Nee</v>
      </c>
      <c r="AT63" s="43" t="str">
        <f t="shared" si="28"/>
        <v>Ja</v>
      </c>
      <c r="AU63" s="43" t="str">
        <f t="shared" si="28"/>
        <v>Nee</v>
      </c>
      <c r="AV63" s="43" t="str">
        <f t="shared" si="28"/>
        <v>Nee</v>
      </c>
      <c r="AW63" s="43" t="str">
        <f t="shared" si="29"/>
        <v>Ja</v>
      </c>
      <c r="AX63" s="43" t="str">
        <f t="shared" si="29"/>
        <v>Ja</v>
      </c>
      <c r="AY63" s="43" t="str">
        <f t="shared" si="29"/>
        <v>Ja</v>
      </c>
      <c r="AZ63" s="43" t="str">
        <f t="shared" si="29"/>
        <v>Ja</v>
      </c>
      <c r="BA63" s="43" t="str">
        <f t="shared" si="29"/>
        <v>Ja</v>
      </c>
      <c r="BB63" s="43" t="str">
        <f t="shared" si="29"/>
        <v>Ja</v>
      </c>
      <c r="BC63" s="43" t="str">
        <f t="shared" si="29"/>
        <v>Ja</v>
      </c>
      <c r="BD63" s="43" t="str">
        <f t="shared" si="29"/>
        <v>Optie</v>
      </c>
      <c r="BE63" s="43" t="str">
        <f t="shared" si="29"/>
        <v>Ja</v>
      </c>
      <c r="BF63" s="43" t="str">
        <f t="shared" si="29"/>
        <v>Ja</v>
      </c>
      <c r="BG63" s="43" t="str">
        <f t="shared" si="30"/>
        <v>Nee</v>
      </c>
      <c r="BH63" s="43" t="str">
        <f t="shared" si="30"/>
        <v>Ja</v>
      </c>
      <c r="BI63" s="43" t="str">
        <f t="shared" si="30"/>
        <v>Nee</v>
      </c>
      <c r="BJ63" s="43" t="str">
        <f t="shared" si="30"/>
        <v>Nvt</v>
      </c>
      <c r="BK63" s="43" t="str">
        <f t="shared" si="30"/>
        <v>Nvt</v>
      </c>
      <c r="BL63" s="43" t="str">
        <f t="shared" si="30"/>
        <v>Nvt</v>
      </c>
      <c r="BM63" s="43" t="str">
        <f t="shared" si="30"/>
        <v>Nvt</v>
      </c>
      <c r="BN63" s="43" t="str">
        <f t="shared" si="30"/>
        <v>Nvt</v>
      </c>
      <c r="BO63" s="43" t="str">
        <f t="shared" si="30"/>
        <v>Nvt</v>
      </c>
      <c r="BP63" s="43" t="str">
        <f t="shared" si="30"/>
        <v>Nvt</v>
      </c>
      <c r="BQ63" s="43" t="str">
        <f t="shared" si="31"/>
        <v>Nvt</v>
      </c>
      <c r="BR63" s="43" t="str">
        <f t="shared" si="31"/>
        <v>Nvt</v>
      </c>
      <c r="BS63" s="43" t="str">
        <f t="shared" si="31"/>
        <v>Nvt</v>
      </c>
      <c r="BT63" s="43" t="str">
        <f t="shared" si="31"/>
        <v>Nvt</v>
      </c>
      <c r="BU63" s="43" t="str">
        <f t="shared" si="31"/>
        <v>Nvt</v>
      </c>
      <c r="BV63" s="43" t="str">
        <f t="shared" si="31"/>
        <v>Nvt</v>
      </c>
      <c r="BW63" s="43" t="str">
        <f t="shared" si="31"/>
        <v>Nvt</v>
      </c>
      <c r="BX63" s="43" t="str">
        <f t="shared" si="31"/>
        <v>Nvt</v>
      </c>
      <c r="BY63" s="43" t="str">
        <f t="shared" si="31"/>
        <v>Ja</v>
      </c>
      <c r="BZ63" s="43" t="str">
        <f t="shared" si="31"/>
        <v>Ja</v>
      </c>
      <c r="CA63" s="43" t="str">
        <f t="shared" si="32"/>
        <v>Ja</v>
      </c>
      <c r="CB63" s="43" t="str">
        <f t="shared" si="32"/>
        <v>Optie</v>
      </c>
      <c r="CC63" s="43" t="str">
        <f t="shared" si="32"/>
        <v>Ja</v>
      </c>
      <c r="CD63" s="43" t="str">
        <f t="shared" si="32"/>
        <v>Ja</v>
      </c>
      <c r="CE63" s="43" t="str">
        <f t="shared" si="32"/>
        <v>Ja</v>
      </c>
      <c r="CF63" s="43" t="str">
        <f t="shared" si="32"/>
        <v>Ja</v>
      </c>
      <c r="CG63" s="43" t="str">
        <f t="shared" si="32"/>
        <v>Ja</v>
      </c>
      <c r="CH63" s="43" t="str">
        <f t="shared" si="32"/>
        <v>Optie</v>
      </c>
      <c r="CI63" s="43" t="str">
        <f t="shared" si="32"/>
        <v>Ja</v>
      </c>
      <c r="CJ63" s="43" t="str">
        <f t="shared" si="32"/>
        <v>Ja</v>
      </c>
      <c r="CK63" s="43" t="str">
        <f t="shared" si="33"/>
        <v>Ja</v>
      </c>
      <c r="CL63" s="43" t="str">
        <f t="shared" si="33"/>
        <v>Optie</v>
      </c>
      <c r="CM63" s="43" t="str">
        <f t="shared" si="33"/>
        <v>Nee</v>
      </c>
      <c r="CN63" s="43" t="str">
        <f t="shared" si="33"/>
        <v>Nvt</v>
      </c>
      <c r="CO63" s="43" t="str">
        <f t="shared" si="33"/>
        <v>Nvt</v>
      </c>
      <c r="CP63" s="43" t="str">
        <f t="shared" si="33"/>
        <v>Nvt</v>
      </c>
      <c r="CQ63" s="43" t="str">
        <f t="shared" si="33"/>
        <v>Nvt</v>
      </c>
      <c r="CR63" s="43" t="str">
        <f t="shared" si="33"/>
        <v>Ja</v>
      </c>
      <c r="CS63" s="43" t="str">
        <f t="shared" si="33"/>
        <v>Ja</v>
      </c>
      <c r="CT63" s="43" t="str">
        <f t="shared" si="33"/>
        <v>Ja</v>
      </c>
      <c r="CU63" s="43" t="str">
        <f t="shared" si="34"/>
        <v>Optie</v>
      </c>
      <c r="CV63" s="43" t="str">
        <f t="shared" si="34"/>
        <v>Ja</v>
      </c>
      <c r="CW63" s="43" t="str">
        <f t="shared" si="34"/>
        <v>Ja</v>
      </c>
      <c r="CX63" s="43" t="str">
        <f t="shared" si="34"/>
        <v>Ja</v>
      </c>
      <c r="CY63" s="43" t="str">
        <f t="shared" si="34"/>
        <v>Optie</v>
      </c>
      <c r="CZ63" s="43" t="str">
        <f t="shared" si="34"/>
        <v>Ja</v>
      </c>
      <c r="DA63" s="43" t="str">
        <f t="shared" si="34"/>
        <v>Ja</v>
      </c>
      <c r="DB63" s="43" t="str">
        <f t="shared" si="34"/>
        <v>Optie</v>
      </c>
      <c r="DC63" s="43" t="str">
        <f t="shared" si="34"/>
        <v>Ja</v>
      </c>
      <c r="DD63" s="43" t="str">
        <f t="shared" si="34"/>
        <v>Ja</v>
      </c>
      <c r="DE63" s="43" t="str">
        <f t="shared" si="35"/>
        <v>Ja</v>
      </c>
      <c r="DF63" s="43" t="str">
        <f t="shared" si="35"/>
        <v>Ja</v>
      </c>
      <c r="DG63" s="43" t="str">
        <f t="shared" si="35"/>
        <v>Ja</v>
      </c>
      <c r="DH63" s="43" t="str">
        <f t="shared" si="35"/>
        <v>Optie</v>
      </c>
      <c r="DI63" s="43" t="str">
        <f t="shared" si="35"/>
        <v>Optie</v>
      </c>
      <c r="DJ63" s="43" t="str">
        <f t="shared" si="35"/>
        <v>Optie</v>
      </c>
      <c r="DK63" s="43" t="str">
        <f t="shared" si="35"/>
        <v>Optie</v>
      </c>
      <c r="DL63" s="43" t="str">
        <f t="shared" si="35"/>
        <v>Nee</v>
      </c>
      <c r="DM63" s="43" t="str">
        <f t="shared" si="35"/>
        <v>Optie</v>
      </c>
      <c r="DN63" s="43" t="str">
        <f t="shared" si="35"/>
        <v>Ja</v>
      </c>
      <c r="DO63" s="43" t="str">
        <f t="shared" si="36"/>
        <v>Ja</v>
      </c>
      <c r="DP63" s="43" t="str">
        <f t="shared" si="36"/>
        <v>Ja</v>
      </c>
      <c r="DQ63" s="43" t="str">
        <f t="shared" si="36"/>
        <v>Ja</v>
      </c>
      <c r="DR63" s="43" t="str">
        <f t="shared" si="36"/>
        <v>Optie</v>
      </c>
      <c r="DS63" s="43" t="str">
        <f t="shared" si="36"/>
        <v>Ja</v>
      </c>
      <c r="DT63" s="43" t="str">
        <f t="shared" si="36"/>
        <v>Ja</v>
      </c>
      <c r="DU63" s="43" t="str">
        <f t="shared" si="36"/>
        <v>Ja</v>
      </c>
      <c r="DV63" s="43" t="str">
        <f t="shared" si="36"/>
        <v>Ja</v>
      </c>
      <c r="DW63" s="43" t="str">
        <f t="shared" si="36"/>
        <v>Ja</v>
      </c>
      <c r="DX63" s="43" t="str">
        <f t="shared" si="36"/>
        <v>Ja</v>
      </c>
      <c r="DY63" s="43" t="str">
        <f t="shared" si="36"/>
        <v>Ja</v>
      </c>
      <c r="DZ63" s="43" t="str">
        <f t="shared" si="36"/>
        <v>Ja</v>
      </c>
      <c r="EA63" s="43" t="str">
        <f t="shared" si="36"/>
        <v>Nee</v>
      </c>
    </row>
    <row r="64" spans="1:131" x14ac:dyDescent="0.3">
      <c r="A64" s="45"/>
      <c r="B64" s="47" t="s">
        <v>729</v>
      </c>
      <c r="C64" s="47" t="s">
        <v>502</v>
      </c>
      <c r="D64" s="45" t="s">
        <v>335</v>
      </c>
      <c r="E64" s="45" t="s">
        <v>330</v>
      </c>
      <c r="F64" s="45" t="s">
        <v>337</v>
      </c>
      <c r="G64" s="43" t="s">
        <v>495</v>
      </c>
      <c r="H64" s="43" t="s">
        <v>497</v>
      </c>
      <c r="I64" s="119" t="s">
        <v>496</v>
      </c>
      <c r="J64" s="119" t="s">
        <v>832</v>
      </c>
      <c r="K64" s="119" t="s">
        <v>850</v>
      </c>
      <c r="L64" s="50">
        <v>20</v>
      </c>
      <c r="M64" s="119"/>
      <c r="N64" s="119"/>
      <c r="O64" s="119"/>
      <c r="P64" s="129" t="s">
        <v>507</v>
      </c>
      <c r="Q64" s="43" t="str">
        <f t="shared" ref="Q64:Z73" si="37">IF((VLOOKUP($F64,$O$11:$AK$16,Q$10,FALSE))="Ja","Ja",IF((VLOOKUP($E64,$O$17:$AK$23,Q$10,FALSE))="Ja","Ja",IF((VLOOKUP($F64,$O$11:$AK$16,Q$10,FALSE))="Optie","Optie",IF((VLOOKUP($E64,$O$17:$AK$23,Q$10,FALSE))="Optie","Optie",IF((VLOOKUP($F64,$O$11:$AK$16,Q$10,FALSE))="Nee","Nee",IF((VLOOKUP($E64,$O$17:$AK$23,Q$10,FALSE))= "Nee","Nee",IF((VLOOKUP($F64,$O$11:$AK$16,Q$10,FALSE))="Nvt","Nvt",IF((VLOOKUP($E64,$O$17:$AK$23,Q$10,FALSE))="Nvt","Nvt","Fout"))))))))</f>
        <v>Ja</v>
      </c>
      <c r="R64" s="43" t="str">
        <f t="shared" si="37"/>
        <v>Ja</v>
      </c>
      <c r="S64" s="43" t="str">
        <f t="shared" si="37"/>
        <v>Optie</v>
      </c>
      <c r="T64" s="43" t="str">
        <f t="shared" si="37"/>
        <v>Ja</v>
      </c>
      <c r="U64" s="43" t="str">
        <f t="shared" si="37"/>
        <v>Ja</v>
      </c>
      <c r="V64" s="43" t="str">
        <f t="shared" si="37"/>
        <v>Ja</v>
      </c>
      <c r="W64" s="43" t="str">
        <f t="shared" si="37"/>
        <v>Nee</v>
      </c>
      <c r="X64" s="43" t="str">
        <f t="shared" si="37"/>
        <v>Ja</v>
      </c>
      <c r="Y64" s="43" t="str">
        <f t="shared" si="37"/>
        <v>Nee</v>
      </c>
      <c r="Z64" s="43" t="str">
        <f t="shared" si="37"/>
        <v>Nee</v>
      </c>
      <c r="AA64" s="43" t="str">
        <f t="shared" ref="AA64:AK73" si="38">IF((VLOOKUP($F64,$O$11:$AK$16,AA$10,FALSE))="Ja","Ja",IF((VLOOKUP($E64,$O$17:$AK$23,AA$10,FALSE))="Ja","Ja",IF((VLOOKUP($F64,$O$11:$AK$16,AA$10,FALSE))="Optie","Optie",IF((VLOOKUP($E64,$O$17:$AK$23,AA$10,FALSE))="Optie","Optie",IF((VLOOKUP($F64,$O$11:$AK$16,AA$10,FALSE))="Nee","Nee",IF((VLOOKUP($E64,$O$17:$AK$23,AA$10,FALSE))= "Nee","Nee",IF((VLOOKUP($F64,$O$11:$AK$16,AA$10,FALSE))="Nvt","Nvt",IF((VLOOKUP($E64,$O$17:$AK$23,AA$10,FALSE))="Nvt","Nvt","Fout"))))))))</f>
        <v>Optie</v>
      </c>
      <c r="AB64" s="43" t="str">
        <f t="shared" si="38"/>
        <v>Ja</v>
      </c>
      <c r="AC64" s="43" t="str">
        <f t="shared" si="38"/>
        <v>Ja</v>
      </c>
      <c r="AD64" s="43" t="str">
        <f t="shared" si="38"/>
        <v>Nee</v>
      </c>
      <c r="AE64" s="43" t="str">
        <f t="shared" si="38"/>
        <v>Ja</v>
      </c>
      <c r="AF64" s="43" t="str">
        <f t="shared" si="38"/>
        <v>Ja</v>
      </c>
      <c r="AG64" s="43" t="str">
        <f t="shared" si="38"/>
        <v>Optie</v>
      </c>
      <c r="AH64" s="43" t="str">
        <f t="shared" si="38"/>
        <v>Ja</v>
      </c>
      <c r="AI64" s="43" t="str">
        <f t="shared" si="38"/>
        <v>Ja</v>
      </c>
      <c r="AJ64" s="43" t="str">
        <f t="shared" si="38"/>
        <v>Nvt</v>
      </c>
      <c r="AK64" s="43" t="str">
        <f t="shared" si="38"/>
        <v>Nvt</v>
      </c>
      <c r="AL64" s="129" t="s">
        <v>878</v>
      </c>
      <c r="AM64" s="43" t="str">
        <f t="shared" ref="AM64:AV73" si="39">IF((VLOOKUP($D64,$O$24:$EA$33,AM$10,FALSE))="Ja","Ja",IF((VLOOKUP($E64,$O$17:$EA$23,AM$10,FALSE))="Ja","Ja",IF((VLOOKUP($D64,$O$24:$EA$33,AM$10,FALSE))="Optie","Optie",IF((VLOOKUP($E64,$O$17:$EA$23,AM$10,FALSE))="Optie","Optie",IF((VLOOKUP($D64,$O$24:$EA$33,AM$10,FALSE))="Nee","Nee",IF((VLOOKUP($E64,$O$17:$EA$23,AM$10,FALSE))= "Nee","Nee",IF((VLOOKUP($D64,$O$24:$EA$33,AM$10,FALSE))="Nvt","Nvt",IF((VLOOKUP($E64,$O$17:$EA$23,AM$10,FALSE))="Nvt","Nvt","Fout"))))))))</f>
        <v>Ja</v>
      </c>
      <c r="AN64" s="43" t="str">
        <f t="shared" si="39"/>
        <v>Ja</v>
      </c>
      <c r="AO64" s="43" t="str">
        <f t="shared" si="39"/>
        <v>Optie</v>
      </c>
      <c r="AP64" s="43" t="str">
        <f t="shared" si="39"/>
        <v>Ja</v>
      </c>
      <c r="AQ64" s="43" t="str">
        <f t="shared" si="39"/>
        <v>Ja</v>
      </c>
      <c r="AR64" s="43" t="str">
        <f t="shared" si="39"/>
        <v>Ja</v>
      </c>
      <c r="AS64" s="43" t="str">
        <f t="shared" si="39"/>
        <v>Nee</v>
      </c>
      <c r="AT64" s="43" t="str">
        <f t="shared" si="39"/>
        <v>Ja</v>
      </c>
      <c r="AU64" s="43" t="str">
        <f t="shared" si="39"/>
        <v>Nee</v>
      </c>
      <c r="AV64" s="43" t="str">
        <f t="shared" si="39"/>
        <v>Nee</v>
      </c>
      <c r="AW64" s="43" t="str">
        <f t="shared" ref="AW64:BF73" si="40">IF((VLOOKUP($D64,$O$24:$EA$33,AW$10,FALSE))="Ja","Ja",IF((VLOOKUP($E64,$O$17:$EA$23,AW$10,FALSE))="Ja","Ja",IF((VLOOKUP($D64,$O$24:$EA$33,AW$10,FALSE))="Optie","Optie",IF((VLOOKUP($E64,$O$17:$EA$23,AW$10,FALSE))="Optie","Optie",IF((VLOOKUP($D64,$O$24:$EA$33,AW$10,FALSE))="Nee","Nee",IF((VLOOKUP($E64,$O$17:$EA$23,AW$10,FALSE))= "Nee","Nee",IF((VLOOKUP($D64,$O$24:$EA$33,AW$10,FALSE))="Nvt","Nvt",IF((VLOOKUP($E64,$O$17:$EA$23,AW$10,FALSE))="Nvt","Nvt","Fout"))))))))</f>
        <v>Ja</v>
      </c>
      <c r="AX64" s="43" t="str">
        <f t="shared" si="40"/>
        <v>Ja</v>
      </c>
      <c r="AY64" s="43" t="str">
        <f t="shared" si="40"/>
        <v>Ja</v>
      </c>
      <c r="AZ64" s="43" t="str">
        <f t="shared" si="40"/>
        <v>Ja</v>
      </c>
      <c r="BA64" s="43" t="str">
        <f t="shared" si="40"/>
        <v>Ja</v>
      </c>
      <c r="BB64" s="43" t="str">
        <f t="shared" si="40"/>
        <v>Ja</v>
      </c>
      <c r="BC64" s="43" t="str">
        <f t="shared" si="40"/>
        <v>Ja</v>
      </c>
      <c r="BD64" s="43" t="str">
        <f t="shared" si="40"/>
        <v>Optie</v>
      </c>
      <c r="BE64" s="43" t="str">
        <f t="shared" si="40"/>
        <v>Ja</v>
      </c>
      <c r="BF64" s="43" t="str">
        <f t="shared" si="40"/>
        <v>Ja</v>
      </c>
      <c r="BG64" s="43" t="str">
        <f t="shared" ref="BG64:BP73" si="41">IF((VLOOKUP($D64,$O$24:$EA$33,BG$10,FALSE))="Ja","Ja",IF((VLOOKUP($E64,$O$17:$EA$23,BG$10,FALSE))="Ja","Ja",IF((VLOOKUP($D64,$O$24:$EA$33,BG$10,FALSE))="Optie","Optie",IF((VLOOKUP($E64,$O$17:$EA$23,BG$10,FALSE))="Optie","Optie",IF((VLOOKUP($D64,$O$24:$EA$33,BG$10,FALSE))="Nee","Nee",IF((VLOOKUP($E64,$O$17:$EA$23,BG$10,FALSE))= "Nee","Nee",IF((VLOOKUP($D64,$O$24:$EA$33,BG$10,FALSE))="Nvt","Nvt",IF((VLOOKUP($E64,$O$17:$EA$23,BG$10,FALSE))="Nvt","Nvt","Fout"))))))))</f>
        <v>Nee</v>
      </c>
      <c r="BH64" s="43" t="str">
        <f t="shared" si="41"/>
        <v>Ja</v>
      </c>
      <c r="BI64" s="43" t="str">
        <f t="shared" si="41"/>
        <v>Nee</v>
      </c>
      <c r="BJ64" s="43" t="str">
        <f t="shared" si="41"/>
        <v>Nvt</v>
      </c>
      <c r="BK64" s="43" t="str">
        <f t="shared" si="41"/>
        <v>Nvt</v>
      </c>
      <c r="BL64" s="43" t="str">
        <f t="shared" si="41"/>
        <v>Nvt</v>
      </c>
      <c r="BM64" s="43" t="str">
        <f t="shared" si="41"/>
        <v>Nvt</v>
      </c>
      <c r="BN64" s="43" t="str">
        <f t="shared" si="41"/>
        <v>Nvt</v>
      </c>
      <c r="BO64" s="43" t="str">
        <f t="shared" si="41"/>
        <v>Nvt</v>
      </c>
      <c r="BP64" s="43" t="str">
        <f t="shared" si="41"/>
        <v>Nvt</v>
      </c>
      <c r="BQ64" s="43" t="str">
        <f t="shared" ref="BQ64:BZ73" si="42">IF((VLOOKUP($D64,$O$24:$EA$33,BQ$10,FALSE))="Ja","Ja",IF((VLOOKUP($E64,$O$17:$EA$23,BQ$10,FALSE))="Ja","Ja",IF((VLOOKUP($D64,$O$24:$EA$33,BQ$10,FALSE))="Optie","Optie",IF((VLOOKUP($E64,$O$17:$EA$23,BQ$10,FALSE))="Optie","Optie",IF((VLOOKUP($D64,$O$24:$EA$33,BQ$10,FALSE))="Nee","Nee",IF((VLOOKUP($E64,$O$17:$EA$23,BQ$10,FALSE))= "Nee","Nee",IF((VLOOKUP($D64,$O$24:$EA$33,BQ$10,FALSE))="Nvt","Nvt",IF((VLOOKUP($E64,$O$17:$EA$23,BQ$10,FALSE))="Nvt","Nvt","Fout"))))))))</f>
        <v>Nvt</v>
      </c>
      <c r="BR64" s="43" t="str">
        <f t="shared" si="42"/>
        <v>Nvt</v>
      </c>
      <c r="BS64" s="43" t="str">
        <f t="shared" si="42"/>
        <v>Nvt</v>
      </c>
      <c r="BT64" s="43" t="str">
        <f t="shared" si="42"/>
        <v>Nvt</v>
      </c>
      <c r="BU64" s="43" t="str">
        <f t="shared" si="42"/>
        <v>Nvt</v>
      </c>
      <c r="BV64" s="43" t="str">
        <f t="shared" si="42"/>
        <v>Nvt</v>
      </c>
      <c r="BW64" s="43" t="str">
        <f t="shared" si="42"/>
        <v>Nvt</v>
      </c>
      <c r="BX64" s="43" t="str">
        <f t="shared" si="42"/>
        <v>Nvt</v>
      </c>
      <c r="BY64" s="43" t="str">
        <f t="shared" si="42"/>
        <v>Ja</v>
      </c>
      <c r="BZ64" s="43" t="str">
        <f t="shared" si="42"/>
        <v>Ja</v>
      </c>
      <c r="CA64" s="43" t="str">
        <f t="shared" ref="CA64:CJ73" si="43">IF((VLOOKUP($D64,$O$24:$EA$33,CA$10,FALSE))="Ja","Ja",IF((VLOOKUP($E64,$O$17:$EA$23,CA$10,FALSE))="Ja","Ja",IF((VLOOKUP($D64,$O$24:$EA$33,CA$10,FALSE))="Optie","Optie",IF((VLOOKUP($E64,$O$17:$EA$23,CA$10,FALSE))="Optie","Optie",IF((VLOOKUP($D64,$O$24:$EA$33,CA$10,FALSE))="Nee","Nee",IF((VLOOKUP($E64,$O$17:$EA$23,CA$10,FALSE))= "Nee","Nee",IF((VLOOKUP($D64,$O$24:$EA$33,CA$10,FALSE))="Nvt","Nvt",IF((VLOOKUP($E64,$O$17:$EA$23,CA$10,FALSE))="Nvt","Nvt","Fout"))))))))</f>
        <v>Ja</v>
      </c>
      <c r="CB64" s="43" t="str">
        <f t="shared" si="43"/>
        <v>Optie</v>
      </c>
      <c r="CC64" s="43" t="str">
        <f t="shared" si="43"/>
        <v>Ja</v>
      </c>
      <c r="CD64" s="43" t="str">
        <f t="shared" si="43"/>
        <v>Ja</v>
      </c>
      <c r="CE64" s="43" t="str">
        <f t="shared" si="43"/>
        <v>Ja</v>
      </c>
      <c r="CF64" s="43" t="str">
        <f t="shared" si="43"/>
        <v>Ja</v>
      </c>
      <c r="CG64" s="43" t="str">
        <f t="shared" si="43"/>
        <v>Ja</v>
      </c>
      <c r="CH64" s="43" t="str">
        <f t="shared" si="43"/>
        <v>Optie</v>
      </c>
      <c r="CI64" s="43" t="str">
        <f t="shared" si="43"/>
        <v>Ja</v>
      </c>
      <c r="CJ64" s="43" t="str">
        <f t="shared" si="43"/>
        <v>Ja</v>
      </c>
      <c r="CK64" s="43" t="str">
        <f t="shared" ref="CK64:CT73" si="44">IF((VLOOKUP($D64,$O$24:$EA$33,CK$10,FALSE))="Ja","Ja",IF((VLOOKUP($E64,$O$17:$EA$23,CK$10,FALSE))="Ja","Ja",IF((VLOOKUP($D64,$O$24:$EA$33,CK$10,FALSE))="Optie","Optie",IF((VLOOKUP($E64,$O$17:$EA$23,CK$10,FALSE))="Optie","Optie",IF((VLOOKUP($D64,$O$24:$EA$33,CK$10,FALSE))="Nee","Nee",IF((VLOOKUP($E64,$O$17:$EA$23,CK$10,FALSE))= "Nee","Nee",IF((VLOOKUP($D64,$O$24:$EA$33,CK$10,FALSE))="Nvt","Nvt",IF((VLOOKUP($E64,$O$17:$EA$23,CK$10,FALSE))="Nvt","Nvt","Fout"))))))))</f>
        <v>Ja</v>
      </c>
      <c r="CL64" s="43" t="str">
        <f t="shared" si="44"/>
        <v>Optie</v>
      </c>
      <c r="CM64" s="43" t="str">
        <f t="shared" si="44"/>
        <v>Nee</v>
      </c>
      <c r="CN64" s="43" t="str">
        <f t="shared" si="44"/>
        <v>Nvt</v>
      </c>
      <c r="CO64" s="43" t="str">
        <f t="shared" si="44"/>
        <v>Nvt</v>
      </c>
      <c r="CP64" s="43" t="str">
        <f t="shared" si="44"/>
        <v>Nvt</v>
      </c>
      <c r="CQ64" s="43" t="str">
        <f t="shared" si="44"/>
        <v>Nvt</v>
      </c>
      <c r="CR64" s="43" t="str">
        <f t="shared" si="44"/>
        <v>Ja</v>
      </c>
      <c r="CS64" s="43" t="str">
        <f t="shared" si="44"/>
        <v>Ja</v>
      </c>
      <c r="CT64" s="43" t="str">
        <f t="shared" si="44"/>
        <v>Ja</v>
      </c>
      <c r="CU64" s="43" t="str">
        <f t="shared" ref="CU64:DD73" si="45">IF((VLOOKUP($D64,$O$24:$EA$33,CU$10,FALSE))="Ja","Ja",IF((VLOOKUP($E64,$O$17:$EA$23,CU$10,FALSE))="Ja","Ja",IF((VLOOKUP($D64,$O$24:$EA$33,CU$10,FALSE))="Optie","Optie",IF((VLOOKUP($E64,$O$17:$EA$23,CU$10,FALSE))="Optie","Optie",IF((VLOOKUP($D64,$O$24:$EA$33,CU$10,FALSE))="Nee","Nee",IF((VLOOKUP($E64,$O$17:$EA$23,CU$10,FALSE))= "Nee","Nee",IF((VLOOKUP($D64,$O$24:$EA$33,CU$10,FALSE))="Nvt","Nvt",IF((VLOOKUP($E64,$O$17:$EA$23,CU$10,FALSE))="Nvt","Nvt","Fout"))))))))</f>
        <v>Optie</v>
      </c>
      <c r="CV64" s="43" t="str">
        <f t="shared" si="45"/>
        <v>Ja</v>
      </c>
      <c r="CW64" s="43" t="str">
        <f t="shared" si="45"/>
        <v>Ja</v>
      </c>
      <c r="CX64" s="43" t="str">
        <f t="shared" si="45"/>
        <v>Ja</v>
      </c>
      <c r="CY64" s="43" t="str">
        <f t="shared" si="45"/>
        <v>Optie</v>
      </c>
      <c r="CZ64" s="43" t="str">
        <f t="shared" si="45"/>
        <v>Ja</v>
      </c>
      <c r="DA64" s="43" t="str">
        <f t="shared" si="45"/>
        <v>Ja</v>
      </c>
      <c r="DB64" s="43" t="str">
        <f t="shared" si="45"/>
        <v>Optie</v>
      </c>
      <c r="DC64" s="43" t="str">
        <f t="shared" si="45"/>
        <v>Ja</v>
      </c>
      <c r="DD64" s="43" t="str">
        <f t="shared" si="45"/>
        <v>Ja</v>
      </c>
      <c r="DE64" s="43" t="str">
        <f t="shared" ref="DE64:DN73" si="46">IF((VLOOKUP($D64,$O$24:$EA$33,DE$10,FALSE))="Ja","Ja",IF((VLOOKUP($E64,$O$17:$EA$23,DE$10,FALSE))="Ja","Ja",IF((VLOOKUP($D64,$O$24:$EA$33,DE$10,FALSE))="Optie","Optie",IF((VLOOKUP($E64,$O$17:$EA$23,DE$10,FALSE))="Optie","Optie",IF((VLOOKUP($D64,$O$24:$EA$33,DE$10,FALSE))="Nee","Nee",IF((VLOOKUP($E64,$O$17:$EA$23,DE$10,FALSE))= "Nee","Nee",IF((VLOOKUP($D64,$O$24:$EA$33,DE$10,FALSE))="Nvt","Nvt",IF((VLOOKUP($E64,$O$17:$EA$23,DE$10,FALSE))="Nvt","Nvt","Fout"))))))))</f>
        <v>Ja</v>
      </c>
      <c r="DF64" s="43" t="str">
        <f t="shared" si="46"/>
        <v>Ja</v>
      </c>
      <c r="DG64" s="43" t="str">
        <f t="shared" si="46"/>
        <v>Ja</v>
      </c>
      <c r="DH64" s="43" t="str">
        <f t="shared" si="46"/>
        <v>Optie</v>
      </c>
      <c r="DI64" s="43" t="str">
        <f t="shared" si="46"/>
        <v>Optie</v>
      </c>
      <c r="DJ64" s="43" t="str">
        <f t="shared" si="46"/>
        <v>Optie</v>
      </c>
      <c r="DK64" s="43" t="str">
        <f t="shared" si="46"/>
        <v>Optie</v>
      </c>
      <c r="DL64" s="43" t="str">
        <f t="shared" si="46"/>
        <v>Nee</v>
      </c>
      <c r="DM64" s="43" t="str">
        <f t="shared" si="46"/>
        <v>Optie</v>
      </c>
      <c r="DN64" s="43" t="str">
        <f t="shared" si="46"/>
        <v>Ja</v>
      </c>
      <c r="DO64" s="43" t="str">
        <f t="shared" ref="DO64:EA73" si="47">IF((VLOOKUP($D64,$O$24:$EA$33,DO$10,FALSE))="Ja","Ja",IF((VLOOKUP($E64,$O$17:$EA$23,DO$10,FALSE))="Ja","Ja",IF((VLOOKUP($D64,$O$24:$EA$33,DO$10,FALSE))="Optie","Optie",IF((VLOOKUP($E64,$O$17:$EA$23,DO$10,FALSE))="Optie","Optie",IF((VLOOKUP($D64,$O$24:$EA$33,DO$10,FALSE))="Nee","Nee",IF((VLOOKUP($E64,$O$17:$EA$23,DO$10,FALSE))= "Nee","Nee",IF((VLOOKUP($D64,$O$24:$EA$33,DO$10,FALSE))="Nvt","Nvt",IF((VLOOKUP($E64,$O$17:$EA$23,DO$10,FALSE))="Nvt","Nvt","Fout"))))))))</f>
        <v>Ja</v>
      </c>
      <c r="DP64" s="43" t="str">
        <f t="shared" si="47"/>
        <v>Ja</v>
      </c>
      <c r="DQ64" s="43" t="str">
        <f t="shared" si="47"/>
        <v>Ja</v>
      </c>
      <c r="DR64" s="43" t="str">
        <f t="shared" si="47"/>
        <v>Optie</v>
      </c>
      <c r="DS64" s="43" t="str">
        <f t="shared" si="47"/>
        <v>Ja</v>
      </c>
      <c r="DT64" s="43" t="str">
        <f t="shared" si="47"/>
        <v>Ja</v>
      </c>
      <c r="DU64" s="43" t="str">
        <f t="shared" si="47"/>
        <v>Ja</v>
      </c>
      <c r="DV64" s="43" t="str">
        <f t="shared" si="47"/>
        <v>Ja</v>
      </c>
      <c r="DW64" s="43" t="str">
        <f t="shared" si="47"/>
        <v>Ja</v>
      </c>
      <c r="DX64" s="43" t="str">
        <f t="shared" si="47"/>
        <v>Ja</v>
      </c>
      <c r="DY64" s="43" t="str">
        <f t="shared" si="47"/>
        <v>Ja</v>
      </c>
      <c r="DZ64" s="43" t="str">
        <f t="shared" si="47"/>
        <v>Ja</v>
      </c>
      <c r="EA64" s="43" t="str">
        <f t="shared" si="47"/>
        <v>Nee</v>
      </c>
    </row>
    <row r="65" spans="1:131" x14ac:dyDescent="0.3">
      <c r="A65" s="45"/>
      <c r="B65" s="47" t="s">
        <v>729</v>
      </c>
      <c r="C65" s="47" t="s">
        <v>502</v>
      </c>
      <c r="D65" s="45" t="s">
        <v>335</v>
      </c>
      <c r="E65" s="45" t="s">
        <v>337</v>
      </c>
      <c r="F65" s="45" t="s">
        <v>337</v>
      </c>
      <c r="G65" s="43" t="s">
        <v>495</v>
      </c>
      <c r="H65" s="43" t="s">
        <v>497</v>
      </c>
      <c r="I65" s="119" t="s">
        <v>496</v>
      </c>
      <c r="J65" s="119" t="s">
        <v>834</v>
      </c>
      <c r="K65" s="119" t="s">
        <v>851</v>
      </c>
      <c r="L65" s="50">
        <v>28</v>
      </c>
      <c r="M65" s="119"/>
      <c r="N65" s="119"/>
      <c r="O65" s="119"/>
      <c r="P65" s="129" t="s">
        <v>507</v>
      </c>
      <c r="Q65" s="43" t="str">
        <f t="shared" si="37"/>
        <v>Ja</v>
      </c>
      <c r="R65" s="43" t="str">
        <f t="shared" si="37"/>
        <v>Ja</v>
      </c>
      <c r="S65" s="43" t="str">
        <f t="shared" si="37"/>
        <v>Optie</v>
      </c>
      <c r="T65" s="43" t="str">
        <f t="shared" si="37"/>
        <v>Ja</v>
      </c>
      <c r="U65" s="43" t="str">
        <f t="shared" si="37"/>
        <v>Ja</v>
      </c>
      <c r="V65" s="43" t="str">
        <f t="shared" si="37"/>
        <v>Ja</v>
      </c>
      <c r="W65" s="43" t="str">
        <f t="shared" si="37"/>
        <v>Nee</v>
      </c>
      <c r="X65" s="43" t="str">
        <f t="shared" si="37"/>
        <v>Ja</v>
      </c>
      <c r="Y65" s="43" t="str">
        <f t="shared" si="37"/>
        <v>Nee</v>
      </c>
      <c r="Z65" s="43" t="str">
        <f t="shared" si="37"/>
        <v>Nee</v>
      </c>
      <c r="AA65" s="43" t="str">
        <f t="shared" si="38"/>
        <v>Optie</v>
      </c>
      <c r="AB65" s="43" t="str">
        <f t="shared" si="38"/>
        <v>Ja</v>
      </c>
      <c r="AC65" s="43" t="str">
        <f t="shared" si="38"/>
        <v>Ja</v>
      </c>
      <c r="AD65" s="43" t="str">
        <f t="shared" si="38"/>
        <v>Nee</v>
      </c>
      <c r="AE65" s="43" t="str">
        <f t="shared" si="38"/>
        <v>Ja</v>
      </c>
      <c r="AF65" s="43" t="str">
        <f t="shared" si="38"/>
        <v>Ja</v>
      </c>
      <c r="AG65" s="43" t="str">
        <f t="shared" si="38"/>
        <v>Optie</v>
      </c>
      <c r="AH65" s="43" t="str">
        <f t="shared" si="38"/>
        <v>Ja</v>
      </c>
      <c r="AI65" s="43" t="str">
        <f t="shared" si="38"/>
        <v>Ja</v>
      </c>
      <c r="AJ65" s="43" t="str">
        <f t="shared" si="38"/>
        <v>Nvt</v>
      </c>
      <c r="AK65" s="43" t="str">
        <f t="shared" si="38"/>
        <v>Nvt</v>
      </c>
      <c r="AL65" s="129" t="s">
        <v>878</v>
      </c>
      <c r="AM65" s="43" t="str">
        <f t="shared" si="39"/>
        <v>Ja</v>
      </c>
      <c r="AN65" s="43" t="str">
        <f t="shared" si="39"/>
        <v>Ja</v>
      </c>
      <c r="AO65" s="43" t="str">
        <f t="shared" si="39"/>
        <v>Optie</v>
      </c>
      <c r="AP65" s="43" t="str">
        <f t="shared" si="39"/>
        <v>Ja</v>
      </c>
      <c r="AQ65" s="43" t="str">
        <f t="shared" si="39"/>
        <v>Ja</v>
      </c>
      <c r="AR65" s="43" t="str">
        <f t="shared" si="39"/>
        <v>Ja</v>
      </c>
      <c r="AS65" s="43" t="str">
        <f t="shared" si="39"/>
        <v>Nee</v>
      </c>
      <c r="AT65" s="43" t="str">
        <f t="shared" si="39"/>
        <v>Ja</v>
      </c>
      <c r="AU65" s="43" t="str">
        <f t="shared" si="39"/>
        <v>Nee</v>
      </c>
      <c r="AV65" s="43" t="str">
        <f t="shared" si="39"/>
        <v>Nee</v>
      </c>
      <c r="AW65" s="43" t="str">
        <f t="shared" si="40"/>
        <v>Ja</v>
      </c>
      <c r="AX65" s="43" t="str">
        <f t="shared" si="40"/>
        <v>Ja</v>
      </c>
      <c r="AY65" s="43" t="str">
        <f t="shared" si="40"/>
        <v>Ja</v>
      </c>
      <c r="AZ65" s="43" t="str">
        <f t="shared" si="40"/>
        <v>Ja</v>
      </c>
      <c r="BA65" s="43" t="str">
        <f t="shared" si="40"/>
        <v>Ja</v>
      </c>
      <c r="BB65" s="43" t="str">
        <f t="shared" si="40"/>
        <v>Ja</v>
      </c>
      <c r="BC65" s="43" t="str">
        <f t="shared" si="40"/>
        <v>Ja</v>
      </c>
      <c r="BD65" s="43" t="str">
        <f t="shared" si="40"/>
        <v>Optie</v>
      </c>
      <c r="BE65" s="43" t="str">
        <f t="shared" si="40"/>
        <v>Ja</v>
      </c>
      <c r="BF65" s="43" t="str">
        <f t="shared" si="40"/>
        <v>Ja</v>
      </c>
      <c r="BG65" s="43" t="str">
        <f t="shared" si="41"/>
        <v>Nee</v>
      </c>
      <c r="BH65" s="43" t="str">
        <f t="shared" si="41"/>
        <v>Ja</v>
      </c>
      <c r="BI65" s="43" t="str">
        <f t="shared" si="41"/>
        <v>Nee</v>
      </c>
      <c r="BJ65" s="43" t="str">
        <f t="shared" si="41"/>
        <v>Nvt</v>
      </c>
      <c r="BK65" s="43" t="str">
        <f t="shared" si="41"/>
        <v>Nvt</v>
      </c>
      <c r="BL65" s="43" t="str">
        <f t="shared" si="41"/>
        <v>Nvt</v>
      </c>
      <c r="BM65" s="43" t="str">
        <f t="shared" si="41"/>
        <v>Nvt</v>
      </c>
      <c r="BN65" s="43" t="str">
        <f t="shared" si="41"/>
        <v>Nvt</v>
      </c>
      <c r="BO65" s="43" t="str">
        <f t="shared" si="41"/>
        <v>Nvt</v>
      </c>
      <c r="BP65" s="43" t="str">
        <f t="shared" si="41"/>
        <v>Nvt</v>
      </c>
      <c r="BQ65" s="43" t="str">
        <f t="shared" si="42"/>
        <v>Nvt</v>
      </c>
      <c r="BR65" s="43" t="str">
        <f t="shared" si="42"/>
        <v>Nvt</v>
      </c>
      <c r="BS65" s="43" t="str">
        <f t="shared" si="42"/>
        <v>Nvt</v>
      </c>
      <c r="BT65" s="43" t="str">
        <f t="shared" si="42"/>
        <v>Nvt</v>
      </c>
      <c r="BU65" s="43" t="str">
        <f t="shared" si="42"/>
        <v>Nvt</v>
      </c>
      <c r="BV65" s="43" t="str">
        <f t="shared" si="42"/>
        <v>Nvt</v>
      </c>
      <c r="BW65" s="43" t="str">
        <f t="shared" si="42"/>
        <v>Nvt</v>
      </c>
      <c r="BX65" s="43" t="str">
        <f t="shared" si="42"/>
        <v>Nvt</v>
      </c>
      <c r="BY65" s="43" t="str">
        <f t="shared" si="42"/>
        <v>Ja</v>
      </c>
      <c r="BZ65" s="43" t="str">
        <f t="shared" si="42"/>
        <v>Ja</v>
      </c>
      <c r="CA65" s="43" t="str">
        <f t="shared" si="43"/>
        <v>Ja</v>
      </c>
      <c r="CB65" s="43" t="str">
        <f t="shared" si="43"/>
        <v>Optie</v>
      </c>
      <c r="CC65" s="43" t="str">
        <f t="shared" si="43"/>
        <v>Ja</v>
      </c>
      <c r="CD65" s="43" t="str">
        <f t="shared" si="43"/>
        <v>Ja</v>
      </c>
      <c r="CE65" s="43" t="str">
        <f t="shared" si="43"/>
        <v>Ja</v>
      </c>
      <c r="CF65" s="43" t="str">
        <f t="shared" si="43"/>
        <v>Ja</v>
      </c>
      <c r="CG65" s="43" t="str">
        <f t="shared" si="43"/>
        <v>Ja</v>
      </c>
      <c r="CH65" s="43" t="str">
        <f t="shared" si="43"/>
        <v>Optie</v>
      </c>
      <c r="CI65" s="43" t="str">
        <f t="shared" si="43"/>
        <v>Ja</v>
      </c>
      <c r="CJ65" s="43" t="str">
        <f t="shared" si="43"/>
        <v>Ja</v>
      </c>
      <c r="CK65" s="43" t="str">
        <f t="shared" si="44"/>
        <v>Ja</v>
      </c>
      <c r="CL65" s="43" t="str">
        <f t="shared" si="44"/>
        <v>Optie</v>
      </c>
      <c r="CM65" s="43" t="str">
        <f t="shared" si="44"/>
        <v>Nee</v>
      </c>
      <c r="CN65" s="43" t="str">
        <f t="shared" si="44"/>
        <v>Nvt</v>
      </c>
      <c r="CO65" s="43" t="str">
        <f t="shared" si="44"/>
        <v>Nvt</v>
      </c>
      <c r="CP65" s="43" t="str">
        <f t="shared" si="44"/>
        <v>Nvt</v>
      </c>
      <c r="CQ65" s="43" t="str">
        <f t="shared" si="44"/>
        <v>Nvt</v>
      </c>
      <c r="CR65" s="43" t="str">
        <f t="shared" si="44"/>
        <v>Ja</v>
      </c>
      <c r="CS65" s="43" t="str">
        <f t="shared" si="44"/>
        <v>Ja</v>
      </c>
      <c r="CT65" s="43" t="str">
        <f t="shared" si="44"/>
        <v>Ja</v>
      </c>
      <c r="CU65" s="43" t="str">
        <f t="shared" si="45"/>
        <v>Optie</v>
      </c>
      <c r="CV65" s="43" t="str">
        <f t="shared" si="45"/>
        <v>Ja</v>
      </c>
      <c r="CW65" s="43" t="str">
        <f t="shared" si="45"/>
        <v>Ja</v>
      </c>
      <c r="CX65" s="43" t="str">
        <f t="shared" si="45"/>
        <v>Ja</v>
      </c>
      <c r="CY65" s="43" t="str">
        <f t="shared" si="45"/>
        <v>Optie</v>
      </c>
      <c r="CZ65" s="43" t="str">
        <f t="shared" si="45"/>
        <v>Ja</v>
      </c>
      <c r="DA65" s="43" t="str">
        <f t="shared" si="45"/>
        <v>Ja</v>
      </c>
      <c r="DB65" s="43" t="str">
        <f t="shared" si="45"/>
        <v>Optie</v>
      </c>
      <c r="DC65" s="43" t="str">
        <f t="shared" si="45"/>
        <v>Ja</v>
      </c>
      <c r="DD65" s="43" t="str">
        <f t="shared" si="45"/>
        <v>Ja</v>
      </c>
      <c r="DE65" s="43" t="str">
        <f t="shared" si="46"/>
        <v>Ja</v>
      </c>
      <c r="DF65" s="43" t="str">
        <f t="shared" si="46"/>
        <v>Ja</v>
      </c>
      <c r="DG65" s="43" t="str">
        <f t="shared" si="46"/>
        <v>Ja</v>
      </c>
      <c r="DH65" s="43" t="str">
        <f t="shared" si="46"/>
        <v>Optie</v>
      </c>
      <c r="DI65" s="43" t="str">
        <f t="shared" si="46"/>
        <v>Optie</v>
      </c>
      <c r="DJ65" s="43" t="str">
        <f t="shared" si="46"/>
        <v>Optie</v>
      </c>
      <c r="DK65" s="43" t="str">
        <f t="shared" si="46"/>
        <v>Optie</v>
      </c>
      <c r="DL65" s="43" t="str">
        <f t="shared" si="46"/>
        <v>Nee</v>
      </c>
      <c r="DM65" s="43" t="str">
        <f t="shared" si="46"/>
        <v>Optie</v>
      </c>
      <c r="DN65" s="43" t="str">
        <f t="shared" si="46"/>
        <v>Ja</v>
      </c>
      <c r="DO65" s="43" t="str">
        <f t="shared" si="47"/>
        <v>Ja</v>
      </c>
      <c r="DP65" s="43" t="str">
        <f t="shared" si="47"/>
        <v>Ja</v>
      </c>
      <c r="DQ65" s="43" t="str">
        <f t="shared" si="47"/>
        <v>Ja</v>
      </c>
      <c r="DR65" s="43" t="str">
        <f t="shared" si="47"/>
        <v>Optie</v>
      </c>
      <c r="DS65" s="43" t="str">
        <f t="shared" si="47"/>
        <v>Ja</v>
      </c>
      <c r="DT65" s="43" t="str">
        <f t="shared" si="47"/>
        <v>Ja</v>
      </c>
      <c r="DU65" s="43" t="str">
        <f t="shared" si="47"/>
        <v>Ja</v>
      </c>
      <c r="DV65" s="43" t="str">
        <f t="shared" si="47"/>
        <v>Ja</v>
      </c>
      <c r="DW65" s="43" t="str">
        <f t="shared" si="47"/>
        <v>Ja</v>
      </c>
      <c r="DX65" s="43" t="str">
        <f t="shared" si="47"/>
        <v>Ja</v>
      </c>
      <c r="DY65" s="43" t="str">
        <f t="shared" si="47"/>
        <v>Ja</v>
      </c>
      <c r="DZ65" s="43" t="str">
        <f t="shared" si="47"/>
        <v>Ja</v>
      </c>
      <c r="EA65" s="43" t="str">
        <f t="shared" si="47"/>
        <v>Nee</v>
      </c>
    </row>
    <row r="66" spans="1:131" x14ac:dyDescent="0.3">
      <c r="A66" s="45"/>
      <c r="B66" s="47" t="s">
        <v>728</v>
      </c>
      <c r="C66" s="47" t="s">
        <v>502</v>
      </c>
      <c r="D66" s="45" t="s">
        <v>335</v>
      </c>
      <c r="E66" s="45" t="s">
        <v>329</v>
      </c>
      <c r="F66" s="45" t="s">
        <v>433</v>
      </c>
      <c r="G66" s="43" t="s">
        <v>495</v>
      </c>
      <c r="H66" s="43" t="s">
        <v>497</v>
      </c>
      <c r="I66" s="119" t="s">
        <v>496</v>
      </c>
      <c r="J66" s="119" t="s">
        <v>829</v>
      </c>
      <c r="K66" s="119" t="s">
        <v>849</v>
      </c>
      <c r="L66" s="50">
        <v>8</v>
      </c>
      <c r="M66" s="119"/>
      <c r="N66" s="119"/>
      <c r="O66" s="119"/>
      <c r="P66" s="129" t="s">
        <v>507</v>
      </c>
      <c r="Q66" s="43" t="str">
        <f t="shared" si="37"/>
        <v>Ja</v>
      </c>
      <c r="R66" s="43" t="str">
        <f t="shared" si="37"/>
        <v>Ja</v>
      </c>
      <c r="S66" s="43" t="str">
        <f t="shared" si="37"/>
        <v>Optie</v>
      </c>
      <c r="T66" s="43" t="str">
        <f t="shared" si="37"/>
        <v>Ja</v>
      </c>
      <c r="U66" s="43" t="str">
        <f t="shared" si="37"/>
        <v>Ja</v>
      </c>
      <c r="V66" s="43" t="str">
        <f t="shared" si="37"/>
        <v>Ja</v>
      </c>
      <c r="W66" s="43" t="str">
        <f t="shared" si="37"/>
        <v>Nee</v>
      </c>
      <c r="X66" s="43" t="str">
        <f t="shared" si="37"/>
        <v>Ja</v>
      </c>
      <c r="Y66" s="43" t="str">
        <f t="shared" si="37"/>
        <v>Nee</v>
      </c>
      <c r="Z66" s="43" t="str">
        <f t="shared" si="37"/>
        <v>Nee</v>
      </c>
      <c r="AA66" s="43" t="str">
        <f t="shared" si="38"/>
        <v>Optie</v>
      </c>
      <c r="AB66" s="43" t="str">
        <f t="shared" si="38"/>
        <v>Ja</v>
      </c>
      <c r="AC66" s="43" t="str">
        <f t="shared" si="38"/>
        <v>Ja</v>
      </c>
      <c r="AD66" s="43" t="str">
        <f t="shared" si="38"/>
        <v>Nee</v>
      </c>
      <c r="AE66" s="43" t="str">
        <f t="shared" si="38"/>
        <v>Ja</v>
      </c>
      <c r="AF66" s="43" t="str">
        <f t="shared" si="38"/>
        <v>Ja</v>
      </c>
      <c r="AG66" s="43" t="str">
        <f t="shared" si="38"/>
        <v>Optie</v>
      </c>
      <c r="AH66" s="43" t="str">
        <f t="shared" si="38"/>
        <v>Ja</v>
      </c>
      <c r="AI66" s="43" t="str">
        <f t="shared" si="38"/>
        <v>Ja</v>
      </c>
      <c r="AJ66" s="43" t="str">
        <f t="shared" si="38"/>
        <v>Nvt</v>
      </c>
      <c r="AK66" s="43" t="str">
        <f t="shared" si="38"/>
        <v>Nvt</v>
      </c>
      <c r="AL66" s="129" t="s">
        <v>878</v>
      </c>
      <c r="AM66" s="43" t="str">
        <f t="shared" si="39"/>
        <v>Ja</v>
      </c>
      <c r="AN66" s="43" t="str">
        <f t="shared" si="39"/>
        <v>Ja</v>
      </c>
      <c r="AO66" s="43" t="str">
        <f t="shared" si="39"/>
        <v>Optie</v>
      </c>
      <c r="AP66" s="43" t="str">
        <f t="shared" si="39"/>
        <v>Ja</v>
      </c>
      <c r="AQ66" s="43" t="str">
        <f t="shared" si="39"/>
        <v>Ja</v>
      </c>
      <c r="AR66" s="43" t="str">
        <f t="shared" si="39"/>
        <v>Ja</v>
      </c>
      <c r="AS66" s="43" t="str">
        <f t="shared" si="39"/>
        <v>Nee</v>
      </c>
      <c r="AT66" s="43" t="str">
        <f t="shared" si="39"/>
        <v>Ja</v>
      </c>
      <c r="AU66" s="43" t="str">
        <f t="shared" si="39"/>
        <v>Nee</v>
      </c>
      <c r="AV66" s="43" t="str">
        <f t="shared" si="39"/>
        <v>Nee</v>
      </c>
      <c r="AW66" s="43" t="str">
        <f t="shared" si="40"/>
        <v>Ja</v>
      </c>
      <c r="AX66" s="43" t="str">
        <f t="shared" si="40"/>
        <v>Ja</v>
      </c>
      <c r="AY66" s="43" t="str">
        <f t="shared" si="40"/>
        <v>Ja</v>
      </c>
      <c r="AZ66" s="43" t="str">
        <f t="shared" si="40"/>
        <v>Ja</v>
      </c>
      <c r="BA66" s="43" t="str">
        <f t="shared" si="40"/>
        <v>Ja</v>
      </c>
      <c r="BB66" s="43" t="str">
        <f t="shared" si="40"/>
        <v>Ja</v>
      </c>
      <c r="BC66" s="43" t="str">
        <f t="shared" si="40"/>
        <v>Ja</v>
      </c>
      <c r="BD66" s="43" t="str">
        <f t="shared" si="40"/>
        <v>Optie</v>
      </c>
      <c r="BE66" s="43" t="str">
        <f t="shared" si="40"/>
        <v>Ja</v>
      </c>
      <c r="BF66" s="43" t="str">
        <f t="shared" si="40"/>
        <v>Ja</v>
      </c>
      <c r="BG66" s="43" t="str">
        <f t="shared" si="41"/>
        <v>Nee</v>
      </c>
      <c r="BH66" s="43" t="str">
        <f t="shared" si="41"/>
        <v>Ja</v>
      </c>
      <c r="BI66" s="43" t="str">
        <f t="shared" si="41"/>
        <v>Nee</v>
      </c>
      <c r="BJ66" s="43" t="str">
        <f t="shared" si="41"/>
        <v>Nvt</v>
      </c>
      <c r="BK66" s="43" t="str">
        <f t="shared" si="41"/>
        <v>Nvt</v>
      </c>
      <c r="BL66" s="43" t="str">
        <f t="shared" si="41"/>
        <v>Nvt</v>
      </c>
      <c r="BM66" s="43" t="str">
        <f t="shared" si="41"/>
        <v>Nvt</v>
      </c>
      <c r="BN66" s="43" t="str">
        <f t="shared" si="41"/>
        <v>Nvt</v>
      </c>
      <c r="BO66" s="43" t="str">
        <f t="shared" si="41"/>
        <v>Nvt</v>
      </c>
      <c r="BP66" s="43" t="str">
        <f t="shared" si="41"/>
        <v>Nvt</v>
      </c>
      <c r="BQ66" s="43" t="str">
        <f t="shared" si="42"/>
        <v>Nvt</v>
      </c>
      <c r="BR66" s="43" t="str">
        <f t="shared" si="42"/>
        <v>Nvt</v>
      </c>
      <c r="BS66" s="43" t="str">
        <f t="shared" si="42"/>
        <v>Nvt</v>
      </c>
      <c r="BT66" s="43" t="str">
        <f t="shared" si="42"/>
        <v>Nvt</v>
      </c>
      <c r="BU66" s="43" t="str">
        <f t="shared" si="42"/>
        <v>Nvt</v>
      </c>
      <c r="BV66" s="43" t="str">
        <f t="shared" si="42"/>
        <v>Nvt</v>
      </c>
      <c r="BW66" s="43" t="str">
        <f t="shared" si="42"/>
        <v>Nvt</v>
      </c>
      <c r="BX66" s="43" t="str">
        <f t="shared" si="42"/>
        <v>Nvt</v>
      </c>
      <c r="BY66" s="43" t="str">
        <f t="shared" si="42"/>
        <v>Ja</v>
      </c>
      <c r="BZ66" s="43" t="str">
        <f t="shared" si="42"/>
        <v>Ja</v>
      </c>
      <c r="CA66" s="43" t="str">
        <f t="shared" si="43"/>
        <v>Ja</v>
      </c>
      <c r="CB66" s="43" t="str">
        <f t="shared" si="43"/>
        <v>Optie</v>
      </c>
      <c r="CC66" s="43" t="str">
        <f t="shared" si="43"/>
        <v>Ja</v>
      </c>
      <c r="CD66" s="43" t="str">
        <f t="shared" si="43"/>
        <v>Ja</v>
      </c>
      <c r="CE66" s="43" t="str">
        <f t="shared" si="43"/>
        <v>Ja</v>
      </c>
      <c r="CF66" s="43" t="str">
        <f t="shared" si="43"/>
        <v>Ja</v>
      </c>
      <c r="CG66" s="43" t="str">
        <f t="shared" si="43"/>
        <v>Ja</v>
      </c>
      <c r="CH66" s="43" t="str">
        <f t="shared" si="43"/>
        <v>Optie</v>
      </c>
      <c r="CI66" s="43" t="str">
        <f t="shared" si="43"/>
        <v>Ja</v>
      </c>
      <c r="CJ66" s="43" t="str">
        <f t="shared" si="43"/>
        <v>Ja</v>
      </c>
      <c r="CK66" s="43" t="str">
        <f t="shared" si="44"/>
        <v>Ja</v>
      </c>
      <c r="CL66" s="43" t="str">
        <f t="shared" si="44"/>
        <v>Optie</v>
      </c>
      <c r="CM66" s="43" t="str">
        <f t="shared" si="44"/>
        <v>Nee</v>
      </c>
      <c r="CN66" s="43" t="str">
        <f t="shared" si="44"/>
        <v>Nvt</v>
      </c>
      <c r="CO66" s="43" t="str">
        <f t="shared" si="44"/>
        <v>Nvt</v>
      </c>
      <c r="CP66" s="43" t="str">
        <f t="shared" si="44"/>
        <v>Nvt</v>
      </c>
      <c r="CQ66" s="43" t="str">
        <f t="shared" si="44"/>
        <v>Nvt</v>
      </c>
      <c r="CR66" s="43" t="str">
        <f t="shared" si="44"/>
        <v>Ja</v>
      </c>
      <c r="CS66" s="43" t="str">
        <f t="shared" si="44"/>
        <v>Ja</v>
      </c>
      <c r="CT66" s="43" t="str">
        <f t="shared" si="44"/>
        <v>Ja</v>
      </c>
      <c r="CU66" s="43" t="str">
        <f t="shared" si="45"/>
        <v>Optie</v>
      </c>
      <c r="CV66" s="43" t="str">
        <f t="shared" si="45"/>
        <v>Ja</v>
      </c>
      <c r="CW66" s="43" t="str">
        <f t="shared" si="45"/>
        <v>Ja</v>
      </c>
      <c r="CX66" s="43" t="str">
        <f t="shared" si="45"/>
        <v>Ja</v>
      </c>
      <c r="CY66" s="43" t="str">
        <f t="shared" si="45"/>
        <v>Optie</v>
      </c>
      <c r="CZ66" s="43" t="str">
        <f t="shared" si="45"/>
        <v>Ja</v>
      </c>
      <c r="DA66" s="43" t="str">
        <f t="shared" si="45"/>
        <v>Ja</v>
      </c>
      <c r="DB66" s="43" t="str">
        <f t="shared" si="45"/>
        <v>Optie</v>
      </c>
      <c r="DC66" s="43" t="str">
        <f t="shared" si="45"/>
        <v>Ja</v>
      </c>
      <c r="DD66" s="43" t="str">
        <f t="shared" si="45"/>
        <v>Ja</v>
      </c>
      <c r="DE66" s="43" t="str">
        <f t="shared" si="46"/>
        <v>Ja</v>
      </c>
      <c r="DF66" s="43" t="str">
        <f t="shared" si="46"/>
        <v>Ja</v>
      </c>
      <c r="DG66" s="43" t="str">
        <f t="shared" si="46"/>
        <v>Ja</v>
      </c>
      <c r="DH66" s="43" t="str">
        <f t="shared" si="46"/>
        <v>Optie</v>
      </c>
      <c r="DI66" s="43" t="str">
        <f t="shared" si="46"/>
        <v>Optie</v>
      </c>
      <c r="DJ66" s="43" t="str">
        <f t="shared" si="46"/>
        <v>Optie</v>
      </c>
      <c r="DK66" s="43" t="str">
        <f t="shared" si="46"/>
        <v>Optie</v>
      </c>
      <c r="DL66" s="43" t="str">
        <f t="shared" si="46"/>
        <v>Nee</v>
      </c>
      <c r="DM66" s="43" t="str">
        <f t="shared" si="46"/>
        <v>Optie</v>
      </c>
      <c r="DN66" s="43" t="str">
        <f t="shared" si="46"/>
        <v>Ja</v>
      </c>
      <c r="DO66" s="43" t="str">
        <f t="shared" si="47"/>
        <v>Ja</v>
      </c>
      <c r="DP66" s="43" t="str">
        <f t="shared" si="47"/>
        <v>Ja</v>
      </c>
      <c r="DQ66" s="43" t="str">
        <f t="shared" si="47"/>
        <v>Ja</v>
      </c>
      <c r="DR66" s="43" t="str">
        <f t="shared" si="47"/>
        <v>Optie</v>
      </c>
      <c r="DS66" s="43" t="str">
        <f t="shared" si="47"/>
        <v>Ja</v>
      </c>
      <c r="DT66" s="43" t="str">
        <f t="shared" si="47"/>
        <v>Ja</v>
      </c>
      <c r="DU66" s="43" t="str">
        <f t="shared" si="47"/>
        <v>Ja</v>
      </c>
      <c r="DV66" s="43" t="str">
        <f t="shared" si="47"/>
        <v>Ja</v>
      </c>
      <c r="DW66" s="43" t="str">
        <f t="shared" si="47"/>
        <v>Ja</v>
      </c>
      <c r="DX66" s="43" t="str">
        <f t="shared" si="47"/>
        <v>Ja</v>
      </c>
      <c r="DY66" s="43" t="str">
        <f t="shared" si="47"/>
        <v>Ja</v>
      </c>
      <c r="DZ66" s="43" t="str">
        <f t="shared" si="47"/>
        <v>Ja</v>
      </c>
      <c r="EA66" s="43" t="str">
        <f t="shared" si="47"/>
        <v>Nee</v>
      </c>
    </row>
    <row r="67" spans="1:131" x14ac:dyDescent="0.3">
      <c r="A67" s="45"/>
      <c r="B67" s="47" t="s">
        <v>728</v>
      </c>
      <c r="C67" s="47" t="s">
        <v>502</v>
      </c>
      <c r="D67" s="45" t="s">
        <v>335</v>
      </c>
      <c r="E67" s="45" t="s">
        <v>330</v>
      </c>
      <c r="F67" s="45" t="s">
        <v>433</v>
      </c>
      <c r="G67" s="43" t="s">
        <v>495</v>
      </c>
      <c r="H67" s="43" t="s">
        <v>497</v>
      </c>
      <c r="I67" s="119" t="s">
        <v>496</v>
      </c>
      <c r="J67" s="119" t="s">
        <v>831</v>
      </c>
      <c r="K67" s="119" t="s">
        <v>850</v>
      </c>
      <c r="L67" s="50">
        <v>16</v>
      </c>
      <c r="M67" s="119"/>
      <c r="N67" s="119"/>
      <c r="O67" s="119"/>
      <c r="P67" s="129" t="s">
        <v>507</v>
      </c>
      <c r="Q67" s="43" t="str">
        <f t="shared" si="37"/>
        <v>Ja</v>
      </c>
      <c r="R67" s="43" t="str">
        <f t="shared" si="37"/>
        <v>Ja</v>
      </c>
      <c r="S67" s="43" t="str">
        <f t="shared" si="37"/>
        <v>Optie</v>
      </c>
      <c r="T67" s="43" t="str">
        <f t="shared" si="37"/>
        <v>Ja</v>
      </c>
      <c r="U67" s="43" t="str">
        <f t="shared" si="37"/>
        <v>Ja</v>
      </c>
      <c r="V67" s="43" t="str">
        <f t="shared" si="37"/>
        <v>Ja</v>
      </c>
      <c r="W67" s="43" t="str">
        <f t="shared" si="37"/>
        <v>Nee</v>
      </c>
      <c r="X67" s="43" t="str">
        <f t="shared" si="37"/>
        <v>Ja</v>
      </c>
      <c r="Y67" s="43" t="str">
        <f t="shared" si="37"/>
        <v>Nee</v>
      </c>
      <c r="Z67" s="43" t="str">
        <f t="shared" si="37"/>
        <v>Nee</v>
      </c>
      <c r="AA67" s="43" t="str">
        <f t="shared" si="38"/>
        <v>Optie</v>
      </c>
      <c r="AB67" s="43" t="str">
        <f t="shared" si="38"/>
        <v>Ja</v>
      </c>
      <c r="AC67" s="43" t="str">
        <f t="shared" si="38"/>
        <v>Ja</v>
      </c>
      <c r="AD67" s="43" t="str">
        <f t="shared" si="38"/>
        <v>Nee</v>
      </c>
      <c r="AE67" s="43" t="str">
        <f t="shared" si="38"/>
        <v>Ja</v>
      </c>
      <c r="AF67" s="43" t="str">
        <f t="shared" si="38"/>
        <v>Ja</v>
      </c>
      <c r="AG67" s="43" t="str">
        <f t="shared" si="38"/>
        <v>Optie</v>
      </c>
      <c r="AH67" s="43" t="str">
        <f t="shared" si="38"/>
        <v>Ja</v>
      </c>
      <c r="AI67" s="43" t="str">
        <f t="shared" si="38"/>
        <v>Ja</v>
      </c>
      <c r="AJ67" s="43" t="str">
        <f t="shared" si="38"/>
        <v>Nvt</v>
      </c>
      <c r="AK67" s="43" t="str">
        <f t="shared" si="38"/>
        <v>Nvt</v>
      </c>
      <c r="AL67" s="129" t="s">
        <v>878</v>
      </c>
      <c r="AM67" s="43" t="str">
        <f t="shared" si="39"/>
        <v>Ja</v>
      </c>
      <c r="AN67" s="43" t="str">
        <f t="shared" si="39"/>
        <v>Ja</v>
      </c>
      <c r="AO67" s="43" t="str">
        <f t="shared" si="39"/>
        <v>Optie</v>
      </c>
      <c r="AP67" s="43" t="str">
        <f t="shared" si="39"/>
        <v>Ja</v>
      </c>
      <c r="AQ67" s="43" t="str">
        <f t="shared" si="39"/>
        <v>Ja</v>
      </c>
      <c r="AR67" s="43" t="str">
        <f t="shared" si="39"/>
        <v>Ja</v>
      </c>
      <c r="AS67" s="43" t="str">
        <f t="shared" si="39"/>
        <v>Nee</v>
      </c>
      <c r="AT67" s="43" t="str">
        <f t="shared" si="39"/>
        <v>Ja</v>
      </c>
      <c r="AU67" s="43" t="str">
        <f t="shared" si="39"/>
        <v>Nee</v>
      </c>
      <c r="AV67" s="43" t="str">
        <f t="shared" si="39"/>
        <v>Nee</v>
      </c>
      <c r="AW67" s="43" t="str">
        <f t="shared" si="40"/>
        <v>Ja</v>
      </c>
      <c r="AX67" s="43" t="str">
        <f t="shared" si="40"/>
        <v>Ja</v>
      </c>
      <c r="AY67" s="43" t="str">
        <f t="shared" si="40"/>
        <v>Ja</v>
      </c>
      <c r="AZ67" s="43" t="str">
        <f t="shared" si="40"/>
        <v>Ja</v>
      </c>
      <c r="BA67" s="43" t="str">
        <f t="shared" si="40"/>
        <v>Ja</v>
      </c>
      <c r="BB67" s="43" t="str">
        <f t="shared" si="40"/>
        <v>Ja</v>
      </c>
      <c r="BC67" s="43" t="str">
        <f t="shared" si="40"/>
        <v>Ja</v>
      </c>
      <c r="BD67" s="43" t="str">
        <f t="shared" si="40"/>
        <v>Optie</v>
      </c>
      <c r="BE67" s="43" t="str">
        <f t="shared" si="40"/>
        <v>Ja</v>
      </c>
      <c r="BF67" s="43" t="str">
        <f t="shared" si="40"/>
        <v>Ja</v>
      </c>
      <c r="BG67" s="43" t="str">
        <f t="shared" si="41"/>
        <v>Nee</v>
      </c>
      <c r="BH67" s="43" t="str">
        <f t="shared" si="41"/>
        <v>Ja</v>
      </c>
      <c r="BI67" s="43" t="str">
        <f t="shared" si="41"/>
        <v>Nee</v>
      </c>
      <c r="BJ67" s="43" t="str">
        <f t="shared" si="41"/>
        <v>Nvt</v>
      </c>
      <c r="BK67" s="43" t="str">
        <f t="shared" si="41"/>
        <v>Nvt</v>
      </c>
      <c r="BL67" s="43" t="str">
        <f t="shared" si="41"/>
        <v>Nvt</v>
      </c>
      <c r="BM67" s="43" t="str">
        <f t="shared" si="41"/>
        <v>Nvt</v>
      </c>
      <c r="BN67" s="43" t="str">
        <f t="shared" si="41"/>
        <v>Nvt</v>
      </c>
      <c r="BO67" s="43" t="str">
        <f t="shared" si="41"/>
        <v>Nvt</v>
      </c>
      <c r="BP67" s="43" t="str">
        <f t="shared" si="41"/>
        <v>Nvt</v>
      </c>
      <c r="BQ67" s="43" t="str">
        <f t="shared" si="42"/>
        <v>Nvt</v>
      </c>
      <c r="BR67" s="43" t="str">
        <f t="shared" si="42"/>
        <v>Nvt</v>
      </c>
      <c r="BS67" s="43" t="str">
        <f t="shared" si="42"/>
        <v>Nvt</v>
      </c>
      <c r="BT67" s="43" t="str">
        <f t="shared" si="42"/>
        <v>Nvt</v>
      </c>
      <c r="BU67" s="43" t="str">
        <f t="shared" si="42"/>
        <v>Nvt</v>
      </c>
      <c r="BV67" s="43" t="str">
        <f t="shared" si="42"/>
        <v>Nvt</v>
      </c>
      <c r="BW67" s="43" t="str">
        <f t="shared" si="42"/>
        <v>Nvt</v>
      </c>
      <c r="BX67" s="43" t="str">
        <f t="shared" si="42"/>
        <v>Nvt</v>
      </c>
      <c r="BY67" s="43" t="str">
        <f t="shared" si="42"/>
        <v>Ja</v>
      </c>
      <c r="BZ67" s="43" t="str">
        <f t="shared" si="42"/>
        <v>Ja</v>
      </c>
      <c r="CA67" s="43" t="str">
        <f t="shared" si="43"/>
        <v>Ja</v>
      </c>
      <c r="CB67" s="43" t="str">
        <f t="shared" si="43"/>
        <v>Optie</v>
      </c>
      <c r="CC67" s="43" t="str">
        <f t="shared" si="43"/>
        <v>Ja</v>
      </c>
      <c r="CD67" s="43" t="str">
        <f t="shared" si="43"/>
        <v>Ja</v>
      </c>
      <c r="CE67" s="43" t="str">
        <f t="shared" si="43"/>
        <v>Ja</v>
      </c>
      <c r="CF67" s="43" t="str">
        <f t="shared" si="43"/>
        <v>Ja</v>
      </c>
      <c r="CG67" s="43" t="str">
        <f t="shared" si="43"/>
        <v>Ja</v>
      </c>
      <c r="CH67" s="43" t="str">
        <f t="shared" si="43"/>
        <v>Optie</v>
      </c>
      <c r="CI67" s="43" t="str">
        <f t="shared" si="43"/>
        <v>Ja</v>
      </c>
      <c r="CJ67" s="43" t="str">
        <f t="shared" si="43"/>
        <v>Ja</v>
      </c>
      <c r="CK67" s="43" t="str">
        <f t="shared" si="44"/>
        <v>Ja</v>
      </c>
      <c r="CL67" s="43" t="str">
        <f t="shared" si="44"/>
        <v>Optie</v>
      </c>
      <c r="CM67" s="43" t="str">
        <f t="shared" si="44"/>
        <v>Nee</v>
      </c>
      <c r="CN67" s="43" t="str">
        <f t="shared" si="44"/>
        <v>Nvt</v>
      </c>
      <c r="CO67" s="43" t="str">
        <f t="shared" si="44"/>
        <v>Nvt</v>
      </c>
      <c r="CP67" s="43" t="str">
        <f t="shared" si="44"/>
        <v>Nvt</v>
      </c>
      <c r="CQ67" s="43" t="str">
        <f t="shared" si="44"/>
        <v>Nvt</v>
      </c>
      <c r="CR67" s="43" t="str">
        <f t="shared" si="44"/>
        <v>Ja</v>
      </c>
      <c r="CS67" s="43" t="str">
        <f t="shared" si="44"/>
        <v>Ja</v>
      </c>
      <c r="CT67" s="43" t="str">
        <f t="shared" si="44"/>
        <v>Ja</v>
      </c>
      <c r="CU67" s="43" t="str">
        <f t="shared" si="45"/>
        <v>Optie</v>
      </c>
      <c r="CV67" s="43" t="str">
        <f t="shared" si="45"/>
        <v>Ja</v>
      </c>
      <c r="CW67" s="43" t="str">
        <f t="shared" si="45"/>
        <v>Ja</v>
      </c>
      <c r="CX67" s="43" t="str">
        <f t="shared" si="45"/>
        <v>Ja</v>
      </c>
      <c r="CY67" s="43" t="str">
        <f t="shared" si="45"/>
        <v>Optie</v>
      </c>
      <c r="CZ67" s="43" t="str">
        <f t="shared" si="45"/>
        <v>Ja</v>
      </c>
      <c r="DA67" s="43" t="str">
        <f t="shared" si="45"/>
        <v>Ja</v>
      </c>
      <c r="DB67" s="43" t="str">
        <f t="shared" si="45"/>
        <v>Optie</v>
      </c>
      <c r="DC67" s="43" t="str">
        <f t="shared" si="45"/>
        <v>Ja</v>
      </c>
      <c r="DD67" s="43" t="str">
        <f t="shared" si="45"/>
        <v>Ja</v>
      </c>
      <c r="DE67" s="43" t="str">
        <f t="shared" si="46"/>
        <v>Ja</v>
      </c>
      <c r="DF67" s="43" t="str">
        <f t="shared" si="46"/>
        <v>Ja</v>
      </c>
      <c r="DG67" s="43" t="str">
        <f t="shared" si="46"/>
        <v>Ja</v>
      </c>
      <c r="DH67" s="43" t="str">
        <f t="shared" si="46"/>
        <v>Optie</v>
      </c>
      <c r="DI67" s="43" t="str">
        <f t="shared" si="46"/>
        <v>Optie</v>
      </c>
      <c r="DJ67" s="43" t="str">
        <f t="shared" si="46"/>
        <v>Optie</v>
      </c>
      <c r="DK67" s="43" t="str">
        <f t="shared" si="46"/>
        <v>Optie</v>
      </c>
      <c r="DL67" s="43" t="str">
        <f t="shared" si="46"/>
        <v>Nee</v>
      </c>
      <c r="DM67" s="43" t="str">
        <f t="shared" si="46"/>
        <v>Optie</v>
      </c>
      <c r="DN67" s="43" t="str">
        <f t="shared" si="46"/>
        <v>Ja</v>
      </c>
      <c r="DO67" s="43" t="str">
        <f t="shared" si="47"/>
        <v>Ja</v>
      </c>
      <c r="DP67" s="43" t="str">
        <f t="shared" si="47"/>
        <v>Ja</v>
      </c>
      <c r="DQ67" s="43" t="str">
        <f t="shared" si="47"/>
        <v>Ja</v>
      </c>
      <c r="DR67" s="43" t="str">
        <f t="shared" si="47"/>
        <v>Optie</v>
      </c>
      <c r="DS67" s="43" t="str">
        <f t="shared" si="47"/>
        <v>Ja</v>
      </c>
      <c r="DT67" s="43" t="str">
        <f t="shared" si="47"/>
        <v>Ja</v>
      </c>
      <c r="DU67" s="43" t="str">
        <f t="shared" si="47"/>
        <v>Ja</v>
      </c>
      <c r="DV67" s="43" t="str">
        <f t="shared" si="47"/>
        <v>Ja</v>
      </c>
      <c r="DW67" s="43" t="str">
        <f t="shared" si="47"/>
        <v>Ja</v>
      </c>
      <c r="DX67" s="43" t="str">
        <f t="shared" si="47"/>
        <v>Ja</v>
      </c>
      <c r="DY67" s="43" t="str">
        <f t="shared" si="47"/>
        <v>Ja</v>
      </c>
      <c r="DZ67" s="43" t="str">
        <f t="shared" si="47"/>
        <v>Ja</v>
      </c>
      <c r="EA67" s="43" t="str">
        <f t="shared" si="47"/>
        <v>Nee</v>
      </c>
    </row>
    <row r="68" spans="1:131" x14ac:dyDescent="0.3">
      <c r="A68" s="45"/>
      <c r="B68" s="47" t="s">
        <v>728</v>
      </c>
      <c r="C68" s="47" t="s">
        <v>502</v>
      </c>
      <c r="D68" s="45" t="s">
        <v>335</v>
      </c>
      <c r="E68" s="45" t="s">
        <v>337</v>
      </c>
      <c r="F68" s="45" t="s">
        <v>433</v>
      </c>
      <c r="G68" s="43" t="s">
        <v>495</v>
      </c>
      <c r="H68" s="43" t="s">
        <v>497</v>
      </c>
      <c r="I68" s="119" t="s">
        <v>496</v>
      </c>
      <c r="J68" s="119" t="s">
        <v>833</v>
      </c>
      <c r="K68" s="119" t="s">
        <v>851</v>
      </c>
      <c r="L68" s="50">
        <v>24</v>
      </c>
      <c r="M68" s="119"/>
      <c r="N68" s="119"/>
      <c r="O68" s="119"/>
      <c r="P68" s="129" t="s">
        <v>507</v>
      </c>
      <c r="Q68" s="43" t="str">
        <f t="shared" si="37"/>
        <v>Ja</v>
      </c>
      <c r="R68" s="43" t="str">
        <f t="shared" si="37"/>
        <v>Ja</v>
      </c>
      <c r="S68" s="43" t="str">
        <f t="shared" si="37"/>
        <v>Optie</v>
      </c>
      <c r="T68" s="43" t="str">
        <f t="shared" si="37"/>
        <v>Ja</v>
      </c>
      <c r="U68" s="43" t="str">
        <f t="shared" si="37"/>
        <v>Ja</v>
      </c>
      <c r="V68" s="43" t="str">
        <f t="shared" si="37"/>
        <v>Ja</v>
      </c>
      <c r="W68" s="43" t="str">
        <f t="shared" si="37"/>
        <v>Nee</v>
      </c>
      <c r="X68" s="43" t="str">
        <f t="shared" si="37"/>
        <v>Ja</v>
      </c>
      <c r="Y68" s="43" t="str">
        <f t="shared" si="37"/>
        <v>Nee</v>
      </c>
      <c r="Z68" s="43" t="str">
        <f t="shared" si="37"/>
        <v>Nee</v>
      </c>
      <c r="AA68" s="43" t="str">
        <f t="shared" si="38"/>
        <v>Optie</v>
      </c>
      <c r="AB68" s="43" t="str">
        <f t="shared" si="38"/>
        <v>Ja</v>
      </c>
      <c r="AC68" s="43" t="str">
        <f t="shared" si="38"/>
        <v>Ja</v>
      </c>
      <c r="AD68" s="43" t="str">
        <f t="shared" si="38"/>
        <v>Nee</v>
      </c>
      <c r="AE68" s="43" t="str">
        <f t="shared" si="38"/>
        <v>Ja</v>
      </c>
      <c r="AF68" s="43" t="str">
        <f t="shared" si="38"/>
        <v>Ja</v>
      </c>
      <c r="AG68" s="43" t="str">
        <f t="shared" si="38"/>
        <v>Optie</v>
      </c>
      <c r="AH68" s="43" t="str">
        <f t="shared" si="38"/>
        <v>Ja</v>
      </c>
      <c r="AI68" s="43" t="str">
        <f t="shared" si="38"/>
        <v>Ja</v>
      </c>
      <c r="AJ68" s="43" t="str">
        <f t="shared" si="38"/>
        <v>Nvt</v>
      </c>
      <c r="AK68" s="43" t="str">
        <f t="shared" si="38"/>
        <v>Nvt</v>
      </c>
      <c r="AL68" s="129" t="s">
        <v>878</v>
      </c>
      <c r="AM68" s="43" t="str">
        <f t="shared" si="39"/>
        <v>Ja</v>
      </c>
      <c r="AN68" s="43" t="str">
        <f t="shared" si="39"/>
        <v>Ja</v>
      </c>
      <c r="AO68" s="43" t="str">
        <f t="shared" si="39"/>
        <v>Optie</v>
      </c>
      <c r="AP68" s="43" t="str">
        <f t="shared" si="39"/>
        <v>Ja</v>
      </c>
      <c r="AQ68" s="43" t="str">
        <f t="shared" si="39"/>
        <v>Ja</v>
      </c>
      <c r="AR68" s="43" t="str">
        <f t="shared" si="39"/>
        <v>Ja</v>
      </c>
      <c r="AS68" s="43" t="str">
        <f t="shared" si="39"/>
        <v>Nee</v>
      </c>
      <c r="AT68" s="43" t="str">
        <f t="shared" si="39"/>
        <v>Ja</v>
      </c>
      <c r="AU68" s="43" t="str">
        <f t="shared" si="39"/>
        <v>Nee</v>
      </c>
      <c r="AV68" s="43" t="str">
        <f t="shared" si="39"/>
        <v>Nee</v>
      </c>
      <c r="AW68" s="43" t="str">
        <f t="shared" si="40"/>
        <v>Ja</v>
      </c>
      <c r="AX68" s="43" t="str">
        <f t="shared" si="40"/>
        <v>Ja</v>
      </c>
      <c r="AY68" s="43" t="str">
        <f t="shared" si="40"/>
        <v>Ja</v>
      </c>
      <c r="AZ68" s="43" t="str">
        <f t="shared" si="40"/>
        <v>Ja</v>
      </c>
      <c r="BA68" s="43" t="str">
        <f t="shared" si="40"/>
        <v>Ja</v>
      </c>
      <c r="BB68" s="43" t="str">
        <f t="shared" si="40"/>
        <v>Ja</v>
      </c>
      <c r="BC68" s="43" t="str">
        <f t="shared" si="40"/>
        <v>Ja</v>
      </c>
      <c r="BD68" s="43" t="str">
        <f t="shared" si="40"/>
        <v>Optie</v>
      </c>
      <c r="BE68" s="43" t="str">
        <f t="shared" si="40"/>
        <v>Ja</v>
      </c>
      <c r="BF68" s="43" t="str">
        <f t="shared" si="40"/>
        <v>Ja</v>
      </c>
      <c r="BG68" s="43" t="str">
        <f t="shared" si="41"/>
        <v>Nee</v>
      </c>
      <c r="BH68" s="43" t="str">
        <f t="shared" si="41"/>
        <v>Ja</v>
      </c>
      <c r="BI68" s="43" t="str">
        <f t="shared" si="41"/>
        <v>Nee</v>
      </c>
      <c r="BJ68" s="43" t="str">
        <f t="shared" si="41"/>
        <v>Nvt</v>
      </c>
      <c r="BK68" s="43" t="str">
        <f t="shared" si="41"/>
        <v>Nvt</v>
      </c>
      <c r="BL68" s="43" t="str">
        <f t="shared" si="41"/>
        <v>Nvt</v>
      </c>
      <c r="BM68" s="43" t="str">
        <f t="shared" si="41"/>
        <v>Nvt</v>
      </c>
      <c r="BN68" s="43" t="str">
        <f t="shared" si="41"/>
        <v>Nvt</v>
      </c>
      <c r="BO68" s="43" t="str">
        <f t="shared" si="41"/>
        <v>Nvt</v>
      </c>
      <c r="BP68" s="43" t="str">
        <f t="shared" si="41"/>
        <v>Nvt</v>
      </c>
      <c r="BQ68" s="43" t="str">
        <f t="shared" si="42"/>
        <v>Nvt</v>
      </c>
      <c r="BR68" s="43" t="str">
        <f t="shared" si="42"/>
        <v>Nvt</v>
      </c>
      <c r="BS68" s="43" t="str">
        <f t="shared" si="42"/>
        <v>Nvt</v>
      </c>
      <c r="BT68" s="43" t="str">
        <f t="shared" si="42"/>
        <v>Nvt</v>
      </c>
      <c r="BU68" s="43" t="str">
        <f t="shared" si="42"/>
        <v>Nvt</v>
      </c>
      <c r="BV68" s="43" t="str">
        <f t="shared" si="42"/>
        <v>Nvt</v>
      </c>
      <c r="BW68" s="43" t="str">
        <f t="shared" si="42"/>
        <v>Nvt</v>
      </c>
      <c r="BX68" s="43" t="str">
        <f t="shared" si="42"/>
        <v>Nvt</v>
      </c>
      <c r="BY68" s="43" t="str">
        <f t="shared" si="42"/>
        <v>Ja</v>
      </c>
      <c r="BZ68" s="43" t="str">
        <f t="shared" si="42"/>
        <v>Ja</v>
      </c>
      <c r="CA68" s="43" t="str">
        <f t="shared" si="43"/>
        <v>Ja</v>
      </c>
      <c r="CB68" s="43" t="str">
        <f t="shared" si="43"/>
        <v>Optie</v>
      </c>
      <c r="CC68" s="43" t="str">
        <f t="shared" si="43"/>
        <v>Ja</v>
      </c>
      <c r="CD68" s="43" t="str">
        <f t="shared" si="43"/>
        <v>Ja</v>
      </c>
      <c r="CE68" s="43" t="str">
        <f t="shared" si="43"/>
        <v>Ja</v>
      </c>
      <c r="CF68" s="43" t="str">
        <f t="shared" si="43"/>
        <v>Ja</v>
      </c>
      <c r="CG68" s="43" t="str">
        <f t="shared" si="43"/>
        <v>Ja</v>
      </c>
      <c r="CH68" s="43" t="str">
        <f t="shared" si="43"/>
        <v>Optie</v>
      </c>
      <c r="CI68" s="43" t="str">
        <f t="shared" si="43"/>
        <v>Ja</v>
      </c>
      <c r="CJ68" s="43" t="str">
        <f t="shared" si="43"/>
        <v>Ja</v>
      </c>
      <c r="CK68" s="43" t="str">
        <f t="shared" si="44"/>
        <v>Ja</v>
      </c>
      <c r="CL68" s="43" t="str">
        <f t="shared" si="44"/>
        <v>Optie</v>
      </c>
      <c r="CM68" s="43" t="str">
        <f t="shared" si="44"/>
        <v>Nee</v>
      </c>
      <c r="CN68" s="43" t="str">
        <f t="shared" si="44"/>
        <v>Nvt</v>
      </c>
      <c r="CO68" s="43" t="str">
        <f t="shared" si="44"/>
        <v>Nvt</v>
      </c>
      <c r="CP68" s="43" t="str">
        <f t="shared" si="44"/>
        <v>Nvt</v>
      </c>
      <c r="CQ68" s="43" t="str">
        <f t="shared" si="44"/>
        <v>Nvt</v>
      </c>
      <c r="CR68" s="43" t="str">
        <f t="shared" si="44"/>
        <v>Ja</v>
      </c>
      <c r="CS68" s="43" t="str">
        <f t="shared" si="44"/>
        <v>Ja</v>
      </c>
      <c r="CT68" s="43" t="str">
        <f t="shared" si="44"/>
        <v>Ja</v>
      </c>
      <c r="CU68" s="43" t="str">
        <f t="shared" si="45"/>
        <v>Optie</v>
      </c>
      <c r="CV68" s="43" t="str">
        <f t="shared" si="45"/>
        <v>Ja</v>
      </c>
      <c r="CW68" s="43" t="str">
        <f t="shared" si="45"/>
        <v>Ja</v>
      </c>
      <c r="CX68" s="43" t="str">
        <f t="shared" si="45"/>
        <v>Ja</v>
      </c>
      <c r="CY68" s="43" t="str">
        <f t="shared" si="45"/>
        <v>Optie</v>
      </c>
      <c r="CZ68" s="43" t="str">
        <f t="shared" si="45"/>
        <v>Ja</v>
      </c>
      <c r="DA68" s="43" t="str">
        <f t="shared" si="45"/>
        <v>Ja</v>
      </c>
      <c r="DB68" s="43" t="str">
        <f t="shared" si="45"/>
        <v>Optie</v>
      </c>
      <c r="DC68" s="43" t="str">
        <f t="shared" si="45"/>
        <v>Ja</v>
      </c>
      <c r="DD68" s="43" t="str">
        <f t="shared" si="45"/>
        <v>Ja</v>
      </c>
      <c r="DE68" s="43" t="str">
        <f t="shared" si="46"/>
        <v>Ja</v>
      </c>
      <c r="DF68" s="43" t="str">
        <f t="shared" si="46"/>
        <v>Ja</v>
      </c>
      <c r="DG68" s="43" t="str">
        <f t="shared" si="46"/>
        <v>Ja</v>
      </c>
      <c r="DH68" s="43" t="str">
        <f t="shared" si="46"/>
        <v>Optie</v>
      </c>
      <c r="DI68" s="43" t="str">
        <f t="shared" si="46"/>
        <v>Optie</v>
      </c>
      <c r="DJ68" s="43" t="str">
        <f t="shared" si="46"/>
        <v>Optie</v>
      </c>
      <c r="DK68" s="43" t="str">
        <f t="shared" si="46"/>
        <v>Optie</v>
      </c>
      <c r="DL68" s="43" t="str">
        <f t="shared" si="46"/>
        <v>Nee</v>
      </c>
      <c r="DM68" s="43" t="str">
        <f t="shared" si="46"/>
        <v>Optie</v>
      </c>
      <c r="DN68" s="43" t="str">
        <f t="shared" si="46"/>
        <v>Ja</v>
      </c>
      <c r="DO68" s="43" t="str">
        <f t="shared" si="47"/>
        <v>Ja</v>
      </c>
      <c r="DP68" s="43" t="str">
        <f t="shared" si="47"/>
        <v>Ja</v>
      </c>
      <c r="DQ68" s="43" t="str">
        <f t="shared" si="47"/>
        <v>Ja</v>
      </c>
      <c r="DR68" s="43" t="str">
        <f t="shared" si="47"/>
        <v>Optie</v>
      </c>
      <c r="DS68" s="43" t="str">
        <f t="shared" si="47"/>
        <v>Ja</v>
      </c>
      <c r="DT68" s="43" t="str">
        <f t="shared" si="47"/>
        <v>Ja</v>
      </c>
      <c r="DU68" s="43" t="str">
        <f t="shared" si="47"/>
        <v>Ja</v>
      </c>
      <c r="DV68" s="43" t="str">
        <f t="shared" si="47"/>
        <v>Ja</v>
      </c>
      <c r="DW68" s="43" t="str">
        <f t="shared" si="47"/>
        <v>Ja</v>
      </c>
      <c r="DX68" s="43" t="str">
        <f t="shared" si="47"/>
        <v>Ja</v>
      </c>
      <c r="DY68" s="43" t="str">
        <f t="shared" si="47"/>
        <v>Ja</v>
      </c>
      <c r="DZ68" s="43" t="str">
        <f t="shared" si="47"/>
        <v>Ja</v>
      </c>
      <c r="EA68" s="43" t="str">
        <f t="shared" si="47"/>
        <v>Nee</v>
      </c>
    </row>
    <row r="69" spans="1:131" x14ac:dyDescent="0.3">
      <c r="A69" s="45"/>
      <c r="B69" s="47" t="s">
        <v>726</v>
      </c>
      <c r="C69" s="47" t="s">
        <v>502</v>
      </c>
      <c r="D69" s="45" t="s">
        <v>329</v>
      </c>
      <c r="E69" s="45" t="s">
        <v>329</v>
      </c>
      <c r="F69" s="45" t="s">
        <v>433</v>
      </c>
      <c r="G69" s="43" t="s">
        <v>495</v>
      </c>
      <c r="H69" s="43" t="s">
        <v>497</v>
      </c>
      <c r="I69" s="119" t="s">
        <v>337</v>
      </c>
      <c r="J69" s="119" t="s">
        <v>829</v>
      </c>
      <c r="K69" s="119" t="s">
        <v>852</v>
      </c>
      <c r="L69" s="50">
        <v>9</v>
      </c>
      <c r="M69" s="119"/>
      <c r="N69" s="119"/>
      <c r="O69" s="119"/>
      <c r="P69" s="129" t="s">
        <v>507</v>
      </c>
      <c r="Q69" s="43" t="str">
        <f t="shared" si="37"/>
        <v>Ja</v>
      </c>
      <c r="R69" s="43" t="str">
        <f t="shared" si="37"/>
        <v>Ja</v>
      </c>
      <c r="S69" s="43" t="str">
        <f t="shared" si="37"/>
        <v>Optie</v>
      </c>
      <c r="T69" s="43" t="str">
        <f t="shared" si="37"/>
        <v>Ja</v>
      </c>
      <c r="U69" s="43" t="str">
        <f t="shared" si="37"/>
        <v>Ja</v>
      </c>
      <c r="V69" s="43" t="str">
        <f t="shared" si="37"/>
        <v>Ja</v>
      </c>
      <c r="W69" s="43" t="str">
        <f t="shared" si="37"/>
        <v>Nee</v>
      </c>
      <c r="X69" s="43" t="str">
        <f t="shared" si="37"/>
        <v>Ja</v>
      </c>
      <c r="Y69" s="43" t="str">
        <f t="shared" si="37"/>
        <v>Nee</v>
      </c>
      <c r="Z69" s="43" t="str">
        <f t="shared" si="37"/>
        <v>Nee</v>
      </c>
      <c r="AA69" s="43" t="str">
        <f t="shared" si="38"/>
        <v>Optie</v>
      </c>
      <c r="AB69" s="43" t="str">
        <f t="shared" si="38"/>
        <v>Ja</v>
      </c>
      <c r="AC69" s="43" t="str">
        <f t="shared" si="38"/>
        <v>Ja</v>
      </c>
      <c r="AD69" s="43" t="str">
        <f t="shared" si="38"/>
        <v>Nee</v>
      </c>
      <c r="AE69" s="43" t="str">
        <f t="shared" si="38"/>
        <v>Ja</v>
      </c>
      <c r="AF69" s="43" t="str">
        <f t="shared" si="38"/>
        <v>Ja</v>
      </c>
      <c r="AG69" s="43" t="str">
        <f t="shared" si="38"/>
        <v>Optie</v>
      </c>
      <c r="AH69" s="43" t="str">
        <f t="shared" si="38"/>
        <v>Ja</v>
      </c>
      <c r="AI69" s="43" t="str">
        <f t="shared" si="38"/>
        <v>Ja</v>
      </c>
      <c r="AJ69" s="43" t="str">
        <f t="shared" si="38"/>
        <v>Nvt</v>
      </c>
      <c r="AK69" s="43" t="str">
        <f t="shared" si="38"/>
        <v>Nvt</v>
      </c>
      <c r="AL69" s="129" t="s">
        <v>878</v>
      </c>
      <c r="AM69" s="43" t="str">
        <f t="shared" si="39"/>
        <v>Ja</v>
      </c>
      <c r="AN69" s="43" t="str">
        <f t="shared" si="39"/>
        <v>Ja</v>
      </c>
      <c r="AO69" s="43" t="str">
        <f t="shared" si="39"/>
        <v>Optie</v>
      </c>
      <c r="AP69" s="43" t="str">
        <f t="shared" si="39"/>
        <v>Ja</v>
      </c>
      <c r="AQ69" s="43" t="str">
        <f t="shared" si="39"/>
        <v>Ja</v>
      </c>
      <c r="AR69" s="43" t="str">
        <f t="shared" si="39"/>
        <v>Ja</v>
      </c>
      <c r="AS69" s="43" t="str">
        <f t="shared" si="39"/>
        <v>Nee</v>
      </c>
      <c r="AT69" s="43" t="str">
        <f t="shared" si="39"/>
        <v>Ja</v>
      </c>
      <c r="AU69" s="43" t="str">
        <f t="shared" si="39"/>
        <v>Nee</v>
      </c>
      <c r="AV69" s="43" t="str">
        <f t="shared" si="39"/>
        <v>Nee</v>
      </c>
      <c r="AW69" s="43" t="str">
        <f t="shared" si="40"/>
        <v>Ja</v>
      </c>
      <c r="AX69" s="43" t="str">
        <f t="shared" si="40"/>
        <v>Ja</v>
      </c>
      <c r="AY69" s="43" t="str">
        <f t="shared" si="40"/>
        <v>Ja</v>
      </c>
      <c r="AZ69" s="43" t="str">
        <f t="shared" si="40"/>
        <v>Ja</v>
      </c>
      <c r="BA69" s="43" t="str">
        <f t="shared" si="40"/>
        <v>Ja</v>
      </c>
      <c r="BB69" s="43" t="str">
        <f t="shared" si="40"/>
        <v>Ja</v>
      </c>
      <c r="BC69" s="43" t="str">
        <f t="shared" si="40"/>
        <v>Ja</v>
      </c>
      <c r="BD69" s="43" t="str">
        <f t="shared" si="40"/>
        <v>Optie</v>
      </c>
      <c r="BE69" s="43" t="str">
        <f t="shared" si="40"/>
        <v>Ja</v>
      </c>
      <c r="BF69" s="43" t="str">
        <f t="shared" si="40"/>
        <v>Ja</v>
      </c>
      <c r="BG69" s="43" t="str">
        <f t="shared" si="41"/>
        <v>Nee</v>
      </c>
      <c r="BH69" s="43" t="str">
        <f t="shared" si="41"/>
        <v>Ja</v>
      </c>
      <c r="BI69" s="43" t="str">
        <f t="shared" si="41"/>
        <v>Nee</v>
      </c>
      <c r="BJ69" s="43" t="str">
        <f t="shared" si="41"/>
        <v>Nvt</v>
      </c>
      <c r="BK69" s="43" t="str">
        <f t="shared" si="41"/>
        <v>Nvt</v>
      </c>
      <c r="BL69" s="43" t="str">
        <f t="shared" si="41"/>
        <v>Nvt</v>
      </c>
      <c r="BM69" s="43" t="str">
        <f t="shared" si="41"/>
        <v>Nvt</v>
      </c>
      <c r="BN69" s="43" t="str">
        <f t="shared" si="41"/>
        <v>Nvt</v>
      </c>
      <c r="BO69" s="43" t="str">
        <f t="shared" si="41"/>
        <v>Nvt</v>
      </c>
      <c r="BP69" s="43" t="str">
        <f t="shared" si="41"/>
        <v>Nvt</v>
      </c>
      <c r="BQ69" s="43" t="str">
        <f t="shared" si="42"/>
        <v>Nvt</v>
      </c>
      <c r="BR69" s="43" t="str">
        <f t="shared" si="42"/>
        <v>Nvt</v>
      </c>
      <c r="BS69" s="43" t="str">
        <f t="shared" si="42"/>
        <v>Nvt</v>
      </c>
      <c r="BT69" s="43" t="str">
        <f t="shared" si="42"/>
        <v>Nvt</v>
      </c>
      <c r="BU69" s="43" t="str">
        <f t="shared" si="42"/>
        <v>Nvt</v>
      </c>
      <c r="BV69" s="43" t="str">
        <f t="shared" si="42"/>
        <v>Nvt</v>
      </c>
      <c r="BW69" s="43" t="str">
        <f t="shared" si="42"/>
        <v>Nvt</v>
      </c>
      <c r="BX69" s="43" t="str">
        <f t="shared" si="42"/>
        <v>Nvt</v>
      </c>
      <c r="BY69" s="43" t="str">
        <f t="shared" si="42"/>
        <v>Ja</v>
      </c>
      <c r="BZ69" s="43" t="str">
        <f t="shared" si="42"/>
        <v>Ja</v>
      </c>
      <c r="CA69" s="43" t="str">
        <f t="shared" si="43"/>
        <v>Ja</v>
      </c>
      <c r="CB69" s="43" t="str">
        <f t="shared" si="43"/>
        <v>Optie</v>
      </c>
      <c r="CC69" s="43" t="str">
        <f t="shared" si="43"/>
        <v>Ja</v>
      </c>
      <c r="CD69" s="43" t="str">
        <f t="shared" si="43"/>
        <v>Ja</v>
      </c>
      <c r="CE69" s="43" t="str">
        <f t="shared" si="43"/>
        <v>Ja</v>
      </c>
      <c r="CF69" s="43" t="str">
        <f t="shared" si="43"/>
        <v>Ja</v>
      </c>
      <c r="CG69" s="43" t="str">
        <f t="shared" si="43"/>
        <v>Ja</v>
      </c>
      <c r="CH69" s="43" t="str">
        <f t="shared" si="43"/>
        <v>Optie</v>
      </c>
      <c r="CI69" s="43" t="str">
        <f t="shared" si="43"/>
        <v>Ja</v>
      </c>
      <c r="CJ69" s="43" t="str">
        <f t="shared" si="43"/>
        <v>Ja</v>
      </c>
      <c r="CK69" s="43" t="str">
        <f t="shared" si="44"/>
        <v>Ja</v>
      </c>
      <c r="CL69" s="43" t="str">
        <f t="shared" si="44"/>
        <v>Optie</v>
      </c>
      <c r="CM69" s="43" t="str">
        <f t="shared" si="44"/>
        <v>Nee</v>
      </c>
      <c r="CN69" s="43" t="str">
        <f t="shared" si="44"/>
        <v>Nvt</v>
      </c>
      <c r="CO69" s="43" t="str">
        <f t="shared" si="44"/>
        <v>Nvt</v>
      </c>
      <c r="CP69" s="43" t="str">
        <f t="shared" si="44"/>
        <v>Nvt</v>
      </c>
      <c r="CQ69" s="43" t="str">
        <f t="shared" si="44"/>
        <v>Nvt</v>
      </c>
      <c r="CR69" s="43" t="str">
        <f t="shared" si="44"/>
        <v>Ja</v>
      </c>
      <c r="CS69" s="43" t="str">
        <f t="shared" si="44"/>
        <v>Ja</v>
      </c>
      <c r="CT69" s="43" t="str">
        <f t="shared" si="44"/>
        <v>Ja</v>
      </c>
      <c r="CU69" s="43" t="str">
        <f t="shared" si="45"/>
        <v>Optie</v>
      </c>
      <c r="CV69" s="43" t="str">
        <f t="shared" si="45"/>
        <v>Ja</v>
      </c>
      <c r="CW69" s="43" t="str">
        <f t="shared" si="45"/>
        <v>Ja</v>
      </c>
      <c r="CX69" s="43" t="str">
        <f t="shared" si="45"/>
        <v>Ja</v>
      </c>
      <c r="CY69" s="43" t="str">
        <f t="shared" si="45"/>
        <v>Optie</v>
      </c>
      <c r="CZ69" s="43" t="str">
        <f t="shared" si="45"/>
        <v>Ja</v>
      </c>
      <c r="DA69" s="43" t="str">
        <f t="shared" si="45"/>
        <v>Ja</v>
      </c>
      <c r="DB69" s="43" t="str">
        <f t="shared" si="45"/>
        <v>Optie</v>
      </c>
      <c r="DC69" s="43" t="str">
        <f t="shared" si="45"/>
        <v>Ja</v>
      </c>
      <c r="DD69" s="43" t="str">
        <f t="shared" si="45"/>
        <v>Ja</v>
      </c>
      <c r="DE69" s="43" t="str">
        <f t="shared" si="46"/>
        <v>Ja</v>
      </c>
      <c r="DF69" s="43" t="str">
        <f t="shared" si="46"/>
        <v>Ja</v>
      </c>
      <c r="DG69" s="43" t="str">
        <f t="shared" si="46"/>
        <v>Ja</v>
      </c>
      <c r="DH69" s="43" t="str">
        <f t="shared" si="46"/>
        <v>Optie</v>
      </c>
      <c r="DI69" s="43" t="str">
        <f t="shared" si="46"/>
        <v>Optie</v>
      </c>
      <c r="DJ69" s="43" t="str">
        <f t="shared" si="46"/>
        <v>Optie</v>
      </c>
      <c r="DK69" s="43" t="str">
        <f t="shared" si="46"/>
        <v>Optie</v>
      </c>
      <c r="DL69" s="43" t="str">
        <f t="shared" si="46"/>
        <v>Nee</v>
      </c>
      <c r="DM69" s="43" t="str">
        <f t="shared" si="46"/>
        <v>Optie</v>
      </c>
      <c r="DN69" s="43" t="str">
        <f t="shared" si="46"/>
        <v>Ja</v>
      </c>
      <c r="DO69" s="43" t="str">
        <f t="shared" si="47"/>
        <v>Ja</v>
      </c>
      <c r="DP69" s="43" t="str">
        <f t="shared" si="47"/>
        <v>Ja</v>
      </c>
      <c r="DQ69" s="43" t="str">
        <f t="shared" si="47"/>
        <v>Ja</v>
      </c>
      <c r="DR69" s="43" t="str">
        <f t="shared" si="47"/>
        <v>Optie</v>
      </c>
      <c r="DS69" s="43" t="str">
        <f t="shared" si="47"/>
        <v>Ja</v>
      </c>
      <c r="DT69" s="43" t="str">
        <f t="shared" si="47"/>
        <v>Ja</v>
      </c>
      <c r="DU69" s="43" t="str">
        <f t="shared" si="47"/>
        <v>Ja</v>
      </c>
      <c r="DV69" s="43" t="str">
        <f t="shared" si="47"/>
        <v>Ja</v>
      </c>
      <c r="DW69" s="43" t="str">
        <f t="shared" si="47"/>
        <v>Ja</v>
      </c>
      <c r="DX69" s="43" t="str">
        <f t="shared" si="47"/>
        <v>Ja</v>
      </c>
      <c r="DY69" s="43" t="str">
        <f t="shared" si="47"/>
        <v>Ja</v>
      </c>
      <c r="DZ69" s="43" t="str">
        <f t="shared" si="47"/>
        <v>Ja</v>
      </c>
      <c r="EA69" s="43" t="str">
        <f t="shared" si="47"/>
        <v>Nee</v>
      </c>
    </row>
    <row r="70" spans="1:131" x14ac:dyDescent="0.3">
      <c r="A70" s="45"/>
      <c r="B70" s="47" t="s">
        <v>726</v>
      </c>
      <c r="C70" s="47" t="s">
        <v>502</v>
      </c>
      <c r="D70" s="45" t="s">
        <v>329</v>
      </c>
      <c r="E70" s="45" t="s">
        <v>330</v>
      </c>
      <c r="F70" s="45" t="s">
        <v>433</v>
      </c>
      <c r="G70" s="43" t="s">
        <v>495</v>
      </c>
      <c r="H70" s="43" t="s">
        <v>497</v>
      </c>
      <c r="I70" s="119" t="s">
        <v>337</v>
      </c>
      <c r="J70" s="119" t="s">
        <v>831</v>
      </c>
      <c r="K70" s="119" t="s">
        <v>853</v>
      </c>
      <c r="L70" s="50">
        <v>17</v>
      </c>
      <c r="M70" s="119"/>
      <c r="N70" s="119"/>
      <c r="O70" s="119"/>
      <c r="P70" s="129" t="s">
        <v>507</v>
      </c>
      <c r="Q70" s="43" t="str">
        <f t="shared" si="37"/>
        <v>Ja</v>
      </c>
      <c r="R70" s="43" t="str">
        <f t="shared" si="37"/>
        <v>Ja</v>
      </c>
      <c r="S70" s="43" t="str">
        <f t="shared" si="37"/>
        <v>Optie</v>
      </c>
      <c r="T70" s="43" t="str">
        <f t="shared" si="37"/>
        <v>Ja</v>
      </c>
      <c r="U70" s="43" t="str">
        <f t="shared" si="37"/>
        <v>Ja</v>
      </c>
      <c r="V70" s="43" t="str">
        <f t="shared" si="37"/>
        <v>Ja</v>
      </c>
      <c r="W70" s="43" t="str">
        <f t="shared" si="37"/>
        <v>Nee</v>
      </c>
      <c r="X70" s="43" t="str">
        <f t="shared" si="37"/>
        <v>Ja</v>
      </c>
      <c r="Y70" s="43" t="str">
        <f t="shared" si="37"/>
        <v>Nee</v>
      </c>
      <c r="Z70" s="43" t="str">
        <f t="shared" si="37"/>
        <v>Nee</v>
      </c>
      <c r="AA70" s="43" t="str">
        <f t="shared" si="38"/>
        <v>Optie</v>
      </c>
      <c r="AB70" s="43" t="str">
        <f t="shared" si="38"/>
        <v>Ja</v>
      </c>
      <c r="AC70" s="43" t="str">
        <f t="shared" si="38"/>
        <v>Ja</v>
      </c>
      <c r="AD70" s="43" t="str">
        <f t="shared" si="38"/>
        <v>Nee</v>
      </c>
      <c r="AE70" s="43" t="str">
        <f t="shared" si="38"/>
        <v>Ja</v>
      </c>
      <c r="AF70" s="43" t="str">
        <f t="shared" si="38"/>
        <v>Ja</v>
      </c>
      <c r="AG70" s="43" t="str">
        <f t="shared" si="38"/>
        <v>Optie</v>
      </c>
      <c r="AH70" s="43" t="str">
        <f t="shared" si="38"/>
        <v>Ja</v>
      </c>
      <c r="AI70" s="43" t="str">
        <f t="shared" si="38"/>
        <v>Ja</v>
      </c>
      <c r="AJ70" s="43" t="str">
        <f t="shared" si="38"/>
        <v>Nvt</v>
      </c>
      <c r="AK70" s="43" t="str">
        <f t="shared" si="38"/>
        <v>Nvt</v>
      </c>
      <c r="AL70" s="129" t="s">
        <v>878</v>
      </c>
      <c r="AM70" s="43" t="str">
        <f t="shared" si="39"/>
        <v>Ja</v>
      </c>
      <c r="AN70" s="43" t="str">
        <f t="shared" si="39"/>
        <v>Ja</v>
      </c>
      <c r="AO70" s="43" t="str">
        <f t="shared" si="39"/>
        <v>Optie</v>
      </c>
      <c r="AP70" s="43" t="str">
        <f t="shared" si="39"/>
        <v>Ja</v>
      </c>
      <c r="AQ70" s="43" t="str">
        <f t="shared" si="39"/>
        <v>Ja</v>
      </c>
      <c r="AR70" s="43" t="str">
        <f t="shared" si="39"/>
        <v>Ja</v>
      </c>
      <c r="AS70" s="43" t="str">
        <f t="shared" si="39"/>
        <v>Nee</v>
      </c>
      <c r="AT70" s="43" t="str">
        <f t="shared" si="39"/>
        <v>Ja</v>
      </c>
      <c r="AU70" s="43" t="str">
        <f t="shared" si="39"/>
        <v>Nee</v>
      </c>
      <c r="AV70" s="43" t="str">
        <f t="shared" si="39"/>
        <v>Nee</v>
      </c>
      <c r="AW70" s="43" t="str">
        <f t="shared" si="40"/>
        <v>Ja</v>
      </c>
      <c r="AX70" s="43" t="str">
        <f t="shared" si="40"/>
        <v>Ja</v>
      </c>
      <c r="AY70" s="43" t="str">
        <f t="shared" si="40"/>
        <v>Ja</v>
      </c>
      <c r="AZ70" s="43" t="str">
        <f t="shared" si="40"/>
        <v>Ja</v>
      </c>
      <c r="BA70" s="43" t="str">
        <f t="shared" si="40"/>
        <v>Ja</v>
      </c>
      <c r="BB70" s="43" t="str">
        <f t="shared" si="40"/>
        <v>Ja</v>
      </c>
      <c r="BC70" s="43" t="str">
        <f t="shared" si="40"/>
        <v>Ja</v>
      </c>
      <c r="BD70" s="43" t="str">
        <f t="shared" si="40"/>
        <v>Optie</v>
      </c>
      <c r="BE70" s="43" t="str">
        <f t="shared" si="40"/>
        <v>Ja</v>
      </c>
      <c r="BF70" s="43" t="str">
        <f t="shared" si="40"/>
        <v>Ja</v>
      </c>
      <c r="BG70" s="43" t="str">
        <f t="shared" si="41"/>
        <v>Nee</v>
      </c>
      <c r="BH70" s="43" t="str">
        <f t="shared" si="41"/>
        <v>Ja</v>
      </c>
      <c r="BI70" s="43" t="str">
        <f t="shared" si="41"/>
        <v>Nee</v>
      </c>
      <c r="BJ70" s="43" t="str">
        <f t="shared" si="41"/>
        <v>Nvt</v>
      </c>
      <c r="BK70" s="43" t="str">
        <f t="shared" si="41"/>
        <v>Nvt</v>
      </c>
      <c r="BL70" s="43" t="str">
        <f t="shared" si="41"/>
        <v>Nvt</v>
      </c>
      <c r="BM70" s="43" t="str">
        <f t="shared" si="41"/>
        <v>Nvt</v>
      </c>
      <c r="BN70" s="43" t="str">
        <f t="shared" si="41"/>
        <v>Nvt</v>
      </c>
      <c r="BO70" s="43" t="str">
        <f t="shared" si="41"/>
        <v>Nvt</v>
      </c>
      <c r="BP70" s="43" t="str">
        <f t="shared" si="41"/>
        <v>Nvt</v>
      </c>
      <c r="BQ70" s="43" t="str">
        <f t="shared" si="42"/>
        <v>Nvt</v>
      </c>
      <c r="BR70" s="43" t="str">
        <f t="shared" si="42"/>
        <v>Nvt</v>
      </c>
      <c r="BS70" s="43" t="str">
        <f t="shared" si="42"/>
        <v>Nvt</v>
      </c>
      <c r="BT70" s="43" t="str">
        <f t="shared" si="42"/>
        <v>Nvt</v>
      </c>
      <c r="BU70" s="43" t="str">
        <f t="shared" si="42"/>
        <v>Nvt</v>
      </c>
      <c r="BV70" s="43" t="str">
        <f t="shared" si="42"/>
        <v>Nvt</v>
      </c>
      <c r="BW70" s="43" t="str">
        <f t="shared" si="42"/>
        <v>Nvt</v>
      </c>
      <c r="BX70" s="43" t="str">
        <f t="shared" si="42"/>
        <v>Nvt</v>
      </c>
      <c r="BY70" s="43" t="str">
        <f t="shared" si="42"/>
        <v>Ja</v>
      </c>
      <c r="BZ70" s="43" t="str">
        <f t="shared" si="42"/>
        <v>Ja</v>
      </c>
      <c r="CA70" s="43" t="str">
        <f t="shared" si="43"/>
        <v>Ja</v>
      </c>
      <c r="CB70" s="43" t="str">
        <f t="shared" si="43"/>
        <v>Optie</v>
      </c>
      <c r="CC70" s="43" t="str">
        <f t="shared" si="43"/>
        <v>Ja</v>
      </c>
      <c r="CD70" s="43" t="str">
        <f t="shared" si="43"/>
        <v>Ja</v>
      </c>
      <c r="CE70" s="43" t="str">
        <f t="shared" si="43"/>
        <v>Ja</v>
      </c>
      <c r="CF70" s="43" t="str">
        <f t="shared" si="43"/>
        <v>Ja</v>
      </c>
      <c r="CG70" s="43" t="str">
        <f t="shared" si="43"/>
        <v>Ja</v>
      </c>
      <c r="CH70" s="43" t="str">
        <f t="shared" si="43"/>
        <v>Optie</v>
      </c>
      <c r="CI70" s="43" t="str">
        <f t="shared" si="43"/>
        <v>Ja</v>
      </c>
      <c r="CJ70" s="43" t="str">
        <f t="shared" si="43"/>
        <v>Ja</v>
      </c>
      <c r="CK70" s="43" t="str">
        <f t="shared" si="44"/>
        <v>Ja</v>
      </c>
      <c r="CL70" s="43" t="str">
        <f t="shared" si="44"/>
        <v>Optie</v>
      </c>
      <c r="CM70" s="43" t="str">
        <f t="shared" si="44"/>
        <v>Nee</v>
      </c>
      <c r="CN70" s="43" t="str">
        <f t="shared" si="44"/>
        <v>Nvt</v>
      </c>
      <c r="CO70" s="43" t="str">
        <f t="shared" si="44"/>
        <v>Nvt</v>
      </c>
      <c r="CP70" s="43" t="str">
        <f t="shared" si="44"/>
        <v>Nvt</v>
      </c>
      <c r="CQ70" s="43" t="str">
        <f t="shared" si="44"/>
        <v>Nvt</v>
      </c>
      <c r="CR70" s="43" t="str">
        <f t="shared" si="44"/>
        <v>Ja</v>
      </c>
      <c r="CS70" s="43" t="str">
        <f t="shared" si="44"/>
        <v>Ja</v>
      </c>
      <c r="CT70" s="43" t="str">
        <f t="shared" si="44"/>
        <v>Ja</v>
      </c>
      <c r="CU70" s="43" t="str">
        <f t="shared" si="45"/>
        <v>Optie</v>
      </c>
      <c r="CV70" s="43" t="str">
        <f t="shared" si="45"/>
        <v>Ja</v>
      </c>
      <c r="CW70" s="43" t="str">
        <f t="shared" si="45"/>
        <v>Ja</v>
      </c>
      <c r="CX70" s="43" t="str">
        <f t="shared" si="45"/>
        <v>Ja</v>
      </c>
      <c r="CY70" s="43" t="str">
        <f t="shared" si="45"/>
        <v>Optie</v>
      </c>
      <c r="CZ70" s="43" t="str">
        <f t="shared" si="45"/>
        <v>Ja</v>
      </c>
      <c r="DA70" s="43" t="str">
        <f t="shared" si="45"/>
        <v>Ja</v>
      </c>
      <c r="DB70" s="43" t="str">
        <f t="shared" si="45"/>
        <v>Optie</v>
      </c>
      <c r="DC70" s="43" t="str">
        <f t="shared" si="45"/>
        <v>Ja</v>
      </c>
      <c r="DD70" s="43" t="str">
        <f t="shared" si="45"/>
        <v>Ja</v>
      </c>
      <c r="DE70" s="43" t="str">
        <f t="shared" si="46"/>
        <v>Ja</v>
      </c>
      <c r="DF70" s="43" t="str">
        <f t="shared" si="46"/>
        <v>Ja</v>
      </c>
      <c r="DG70" s="43" t="str">
        <f t="shared" si="46"/>
        <v>Ja</v>
      </c>
      <c r="DH70" s="43" t="str">
        <f t="shared" si="46"/>
        <v>Optie</v>
      </c>
      <c r="DI70" s="43" t="str">
        <f t="shared" si="46"/>
        <v>Optie</v>
      </c>
      <c r="DJ70" s="43" t="str">
        <f t="shared" si="46"/>
        <v>Optie</v>
      </c>
      <c r="DK70" s="43" t="str">
        <f t="shared" si="46"/>
        <v>Optie</v>
      </c>
      <c r="DL70" s="43" t="str">
        <f t="shared" si="46"/>
        <v>Nee</v>
      </c>
      <c r="DM70" s="43" t="str">
        <f t="shared" si="46"/>
        <v>Optie</v>
      </c>
      <c r="DN70" s="43" t="str">
        <f t="shared" si="46"/>
        <v>Ja</v>
      </c>
      <c r="DO70" s="43" t="str">
        <f t="shared" si="47"/>
        <v>Ja</v>
      </c>
      <c r="DP70" s="43" t="str">
        <f t="shared" si="47"/>
        <v>Ja</v>
      </c>
      <c r="DQ70" s="43" t="str">
        <f t="shared" si="47"/>
        <v>Ja</v>
      </c>
      <c r="DR70" s="43" t="str">
        <f t="shared" si="47"/>
        <v>Optie</v>
      </c>
      <c r="DS70" s="43" t="str">
        <f t="shared" si="47"/>
        <v>Ja</v>
      </c>
      <c r="DT70" s="43" t="str">
        <f t="shared" si="47"/>
        <v>Ja</v>
      </c>
      <c r="DU70" s="43" t="str">
        <f t="shared" si="47"/>
        <v>Ja</v>
      </c>
      <c r="DV70" s="43" t="str">
        <f t="shared" si="47"/>
        <v>Ja</v>
      </c>
      <c r="DW70" s="43" t="str">
        <f t="shared" si="47"/>
        <v>Ja</v>
      </c>
      <c r="DX70" s="43" t="str">
        <f t="shared" si="47"/>
        <v>Ja</v>
      </c>
      <c r="DY70" s="43" t="str">
        <f t="shared" si="47"/>
        <v>Ja</v>
      </c>
      <c r="DZ70" s="43" t="str">
        <f t="shared" si="47"/>
        <v>Ja</v>
      </c>
      <c r="EA70" s="43" t="str">
        <f t="shared" si="47"/>
        <v>Nee</v>
      </c>
    </row>
    <row r="71" spans="1:131" x14ac:dyDescent="0.3">
      <c r="A71" s="45"/>
      <c r="B71" s="47" t="s">
        <v>726</v>
      </c>
      <c r="C71" s="47" t="s">
        <v>502</v>
      </c>
      <c r="D71" s="45" t="s">
        <v>329</v>
      </c>
      <c r="E71" s="45" t="s">
        <v>337</v>
      </c>
      <c r="F71" s="45" t="s">
        <v>433</v>
      </c>
      <c r="G71" s="43" t="s">
        <v>495</v>
      </c>
      <c r="H71" s="43" t="s">
        <v>497</v>
      </c>
      <c r="I71" s="119" t="s">
        <v>337</v>
      </c>
      <c r="J71" s="119" t="s">
        <v>833</v>
      </c>
      <c r="K71" s="119" t="s">
        <v>854</v>
      </c>
      <c r="L71" s="50">
        <v>25</v>
      </c>
      <c r="M71" s="119"/>
      <c r="N71" s="119"/>
      <c r="O71" s="119"/>
      <c r="P71" s="129" t="s">
        <v>507</v>
      </c>
      <c r="Q71" s="43" t="str">
        <f t="shared" si="37"/>
        <v>Ja</v>
      </c>
      <c r="R71" s="43" t="str">
        <f t="shared" si="37"/>
        <v>Ja</v>
      </c>
      <c r="S71" s="43" t="str">
        <f t="shared" si="37"/>
        <v>Optie</v>
      </c>
      <c r="T71" s="43" t="str">
        <f t="shared" si="37"/>
        <v>Ja</v>
      </c>
      <c r="U71" s="43" t="str">
        <f t="shared" si="37"/>
        <v>Ja</v>
      </c>
      <c r="V71" s="43" t="str">
        <f t="shared" si="37"/>
        <v>Ja</v>
      </c>
      <c r="W71" s="43" t="str">
        <f t="shared" si="37"/>
        <v>Nee</v>
      </c>
      <c r="X71" s="43" t="str">
        <f t="shared" si="37"/>
        <v>Ja</v>
      </c>
      <c r="Y71" s="43" t="str">
        <f t="shared" si="37"/>
        <v>Nee</v>
      </c>
      <c r="Z71" s="43" t="str">
        <f t="shared" si="37"/>
        <v>Nee</v>
      </c>
      <c r="AA71" s="43" t="str">
        <f t="shared" si="38"/>
        <v>Optie</v>
      </c>
      <c r="AB71" s="43" t="str">
        <f t="shared" si="38"/>
        <v>Ja</v>
      </c>
      <c r="AC71" s="43" t="str">
        <f t="shared" si="38"/>
        <v>Ja</v>
      </c>
      <c r="AD71" s="43" t="str">
        <f t="shared" si="38"/>
        <v>Nee</v>
      </c>
      <c r="AE71" s="43" t="str">
        <f t="shared" si="38"/>
        <v>Ja</v>
      </c>
      <c r="AF71" s="43" t="str">
        <f t="shared" si="38"/>
        <v>Ja</v>
      </c>
      <c r="AG71" s="43" t="str">
        <f t="shared" si="38"/>
        <v>Optie</v>
      </c>
      <c r="AH71" s="43" t="str">
        <f t="shared" si="38"/>
        <v>Ja</v>
      </c>
      <c r="AI71" s="43" t="str">
        <f t="shared" si="38"/>
        <v>Ja</v>
      </c>
      <c r="AJ71" s="43" t="str">
        <f t="shared" si="38"/>
        <v>Nvt</v>
      </c>
      <c r="AK71" s="43" t="str">
        <f t="shared" si="38"/>
        <v>Nvt</v>
      </c>
      <c r="AL71" s="129" t="s">
        <v>878</v>
      </c>
      <c r="AM71" s="43" t="str">
        <f t="shared" si="39"/>
        <v>Ja</v>
      </c>
      <c r="AN71" s="43" t="str">
        <f t="shared" si="39"/>
        <v>Ja</v>
      </c>
      <c r="AO71" s="43" t="str">
        <f t="shared" si="39"/>
        <v>Optie</v>
      </c>
      <c r="AP71" s="43" t="str">
        <f t="shared" si="39"/>
        <v>Ja</v>
      </c>
      <c r="AQ71" s="43" t="str">
        <f t="shared" si="39"/>
        <v>Ja</v>
      </c>
      <c r="AR71" s="43" t="str">
        <f t="shared" si="39"/>
        <v>Ja</v>
      </c>
      <c r="AS71" s="43" t="str">
        <f t="shared" si="39"/>
        <v>Nee</v>
      </c>
      <c r="AT71" s="43" t="str">
        <f t="shared" si="39"/>
        <v>Ja</v>
      </c>
      <c r="AU71" s="43" t="str">
        <f t="shared" si="39"/>
        <v>Nee</v>
      </c>
      <c r="AV71" s="43" t="str">
        <f t="shared" si="39"/>
        <v>Nee</v>
      </c>
      <c r="AW71" s="43" t="str">
        <f t="shared" si="40"/>
        <v>Ja</v>
      </c>
      <c r="AX71" s="43" t="str">
        <f t="shared" si="40"/>
        <v>Ja</v>
      </c>
      <c r="AY71" s="43" t="str">
        <f t="shared" si="40"/>
        <v>Ja</v>
      </c>
      <c r="AZ71" s="43" t="str">
        <f t="shared" si="40"/>
        <v>Ja</v>
      </c>
      <c r="BA71" s="43" t="str">
        <f t="shared" si="40"/>
        <v>Ja</v>
      </c>
      <c r="BB71" s="43" t="str">
        <f t="shared" si="40"/>
        <v>Ja</v>
      </c>
      <c r="BC71" s="43" t="str">
        <f t="shared" si="40"/>
        <v>Ja</v>
      </c>
      <c r="BD71" s="43" t="str">
        <f t="shared" si="40"/>
        <v>Optie</v>
      </c>
      <c r="BE71" s="43" t="str">
        <f t="shared" si="40"/>
        <v>Ja</v>
      </c>
      <c r="BF71" s="43" t="str">
        <f t="shared" si="40"/>
        <v>Ja</v>
      </c>
      <c r="BG71" s="43" t="str">
        <f t="shared" si="41"/>
        <v>Nee</v>
      </c>
      <c r="BH71" s="43" t="str">
        <f t="shared" si="41"/>
        <v>Ja</v>
      </c>
      <c r="BI71" s="43" t="str">
        <f t="shared" si="41"/>
        <v>Nee</v>
      </c>
      <c r="BJ71" s="43" t="str">
        <f t="shared" si="41"/>
        <v>Nvt</v>
      </c>
      <c r="BK71" s="43" t="str">
        <f t="shared" si="41"/>
        <v>Nvt</v>
      </c>
      <c r="BL71" s="43" t="str">
        <f t="shared" si="41"/>
        <v>Nvt</v>
      </c>
      <c r="BM71" s="43" t="str">
        <f t="shared" si="41"/>
        <v>Nvt</v>
      </c>
      <c r="BN71" s="43" t="str">
        <f t="shared" si="41"/>
        <v>Nvt</v>
      </c>
      <c r="BO71" s="43" t="str">
        <f t="shared" si="41"/>
        <v>Nvt</v>
      </c>
      <c r="BP71" s="43" t="str">
        <f t="shared" si="41"/>
        <v>Nvt</v>
      </c>
      <c r="BQ71" s="43" t="str">
        <f t="shared" si="42"/>
        <v>Nvt</v>
      </c>
      <c r="BR71" s="43" t="str">
        <f t="shared" si="42"/>
        <v>Nvt</v>
      </c>
      <c r="BS71" s="43" t="str">
        <f t="shared" si="42"/>
        <v>Nvt</v>
      </c>
      <c r="BT71" s="43" t="str">
        <f t="shared" si="42"/>
        <v>Nvt</v>
      </c>
      <c r="BU71" s="43" t="str">
        <f t="shared" si="42"/>
        <v>Nvt</v>
      </c>
      <c r="BV71" s="43" t="str">
        <f t="shared" si="42"/>
        <v>Nvt</v>
      </c>
      <c r="BW71" s="43" t="str">
        <f t="shared" si="42"/>
        <v>Nvt</v>
      </c>
      <c r="BX71" s="43" t="str">
        <f t="shared" si="42"/>
        <v>Nvt</v>
      </c>
      <c r="BY71" s="43" t="str">
        <f t="shared" si="42"/>
        <v>Ja</v>
      </c>
      <c r="BZ71" s="43" t="str">
        <f t="shared" si="42"/>
        <v>Ja</v>
      </c>
      <c r="CA71" s="43" t="str">
        <f t="shared" si="43"/>
        <v>Ja</v>
      </c>
      <c r="CB71" s="43" t="str">
        <f t="shared" si="43"/>
        <v>Optie</v>
      </c>
      <c r="CC71" s="43" t="str">
        <f t="shared" si="43"/>
        <v>Ja</v>
      </c>
      <c r="CD71" s="43" t="str">
        <f t="shared" si="43"/>
        <v>Ja</v>
      </c>
      <c r="CE71" s="43" t="str">
        <f t="shared" si="43"/>
        <v>Ja</v>
      </c>
      <c r="CF71" s="43" t="str">
        <f t="shared" si="43"/>
        <v>Ja</v>
      </c>
      <c r="CG71" s="43" t="str">
        <f t="shared" si="43"/>
        <v>Ja</v>
      </c>
      <c r="CH71" s="43" t="str">
        <f t="shared" si="43"/>
        <v>Optie</v>
      </c>
      <c r="CI71" s="43" t="str">
        <f t="shared" si="43"/>
        <v>Ja</v>
      </c>
      <c r="CJ71" s="43" t="str">
        <f t="shared" si="43"/>
        <v>Ja</v>
      </c>
      <c r="CK71" s="43" t="str">
        <f t="shared" si="44"/>
        <v>Ja</v>
      </c>
      <c r="CL71" s="43" t="str">
        <f t="shared" si="44"/>
        <v>Optie</v>
      </c>
      <c r="CM71" s="43" t="str">
        <f t="shared" si="44"/>
        <v>Nee</v>
      </c>
      <c r="CN71" s="43" t="str">
        <f t="shared" si="44"/>
        <v>Nvt</v>
      </c>
      <c r="CO71" s="43" t="str">
        <f t="shared" si="44"/>
        <v>Nvt</v>
      </c>
      <c r="CP71" s="43" t="str">
        <f t="shared" si="44"/>
        <v>Nvt</v>
      </c>
      <c r="CQ71" s="43" t="str">
        <f t="shared" si="44"/>
        <v>Nvt</v>
      </c>
      <c r="CR71" s="43" t="str">
        <f t="shared" si="44"/>
        <v>Ja</v>
      </c>
      <c r="CS71" s="43" t="str">
        <f t="shared" si="44"/>
        <v>Ja</v>
      </c>
      <c r="CT71" s="43" t="str">
        <f t="shared" si="44"/>
        <v>Ja</v>
      </c>
      <c r="CU71" s="43" t="str">
        <f t="shared" si="45"/>
        <v>Optie</v>
      </c>
      <c r="CV71" s="43" t="str">
        <f t="shared" si="45"/>
        <v>Ja</v>
      </c>
      <c r="CW71" s="43" t="str">
        <f t="shared" si="45"/>
        <v>Ja</v>
      </c>
      <c r="CX71" s="43" t="str">
        <f t="shared" si="45"/>
        <v>Ja</v>
      </c>
      <c r="CY71" s="43" t="str">
        <f t="shared" si="45"/>
        <v>Optie</v>
      </c>
      <c r="CZ71" s="43" t="str">
        <f t="shared" si="45"/>
        <v>Ja</v>
      </c>
      <c r="DA71" s="43" t="str">
        <f t="shared" si="45"/>
        <v>Ja</v>
      </c>
      <c r="DB71" s="43" t="str">
        <f t="shared" si="45"/>
        <v>Optie</v>
      </c>
      <c r="DC71" s="43" t="str">
        <f t="shared" si="45"/>
        <v>Ja</v>
      </c>
      <c r="DD71" s="43" t="str">
        <f t="shared" si="45"/>
        <v>Ja</v>
      </c>
      <c r="DE71" s="43" t="str">
        <f t="shared" si="46"/>
        <v>Ja</v>
      </c>
      <c r="DF71" s="43" t="str">
        <f t="shared" si="46"/>
        <v>Ja</v>
      </c>
      <c r="DG71" s="43" t="str">
        <f t="shared" si="46"/>
        <v>Ja</v>
      </c>
      <c r="DH71" s="43" t="str">
        <f t="shared" si="46"/>
        <v>Optie</v>
      </c>
      <c r="DI71" s="43" t="str">
        <f t="shared" si="46"/>
        <v>Optie</v>
      </c>
      <c r="DJ71" s="43" t="str">
        <f t="shared" si="46"/>
        <v>Optie</v>
      </c>
      <c r="DK71" s="43" t="str">
        <f t="shared" si="46"/>
        <v>Optie</v>
      </c>
      <c r="DL71" s="43" t="str">
        <f t="shared" si="46"/>
        <v>Nee</v>
      </c>
      <c r="DM71" s="43" t="str">
        <f t="shared" si="46"/>
        <v>Optie</v>
      </c>
      <c r="DN71" s="43" t="str">
        <f t="shared" si="46"/>
        <v>Ja</v>
      </c>
      <c r="DO71" s="43" t="str">
        <f t="shared" si="47"/>
        <v>Ja</v>
      </c>
      <c r="DP71" s="43" t="str">
        <f t="shared" si="47"/>
        <v>Ja</v>
      </c>
      <c r="DQ71" s="43" t="str">
        <f t="shared" si="47"/>
        <v>Ja</v>
      </c>
      <c r="DR71" s="43" t="str">
        <f t="shared" si="47"/>
        <v>Optie</v>
      </c>
      <c r="DS71" s="43" t="str">
        <f t="shared" si="47"/>
        <v>Ja</v>
      </c>
      <c r="DT71" s="43" t="str">
        <f t="shared" si="47"/>
        <v>Ja</v>
      </c>
      <c r="DU71" s="43" t="str">
        <f t="shared" si="47"/>
        <v>Ja</v>
      </c>
      <c r="DV71" s="43" t="str">
        <f t="shared" si="47"/>
        <v>Ja</v>
      </c>
      <c r="DW71" s="43" t="str">
        <f t="shared" si="47"/>
        <v>Ja</v>
      </c>
      <c r="DX71" s="43" t="str">
        <f t="shared" si="47"/>
        <v>Ja</v>
      </c>
      <c r="DY71" s="43" t="str">
        <f t="shared" si="47"/>
        <v>Ja</v>
      </c>
      <c r="DZ71" s="43" t="str">
        <f t="shared" si="47"/>
        <v>Ja</v>
      </c>
      <c r="EA71" s="43" t="str">
        <f t="shared" si="47"/>
        <v>Nee</v>
      </c>
    </row>
    <row r="72" spans="1:131" x14ac:dyDescent="0.3">
      <c r="A72" s="45"/>
      <c r="B72" s="47" t="s">
        <v>727</v>
      </c>
      <c r="C72" s="47" t="s">
        <v>329</v>
      </c>
      <c r="D72" s="45" t="s">
        <v>337</v>
      </c>
      <c r="E72" s="45" t="s">
        <v>329</v>
      </c>
      <c r="F72" s="45" t="s">
        <v>433</v>
      </c>
      <c r="G72" s="43" t="s">
        <v>495</v>
      </c>
      <c r="H72" s="43" t="s">
        <v>497</v>
      </c>
      <c r="I72" s="119" t="s">
        <v>337</v>
      </c>
      <c r="J72" s="119" t="s">
        <v>829</v>
      </c>
      <c r="K72" s="119" t="s">
        <v>844</v>
      </c>
      <c r="L72" s="50">
        <v>7</v>
      </c>
      <c r="M72" s="119"/>
      <c r="N72" s="119"/>
      <c r="O72" s="119"/>
      <c r="P72" s="129" t="s">
        <v>507</v>
      </c>
      <c r="Q72" s="43" t="str">
        <f t="shared" si="37"/>
        <v>Ja</v>
      </c>
      <c r="R72" s="43" t="str">
        <f t="shared" si="37"/>
        <v>Ja</v>
      </c>
      <c r="S72" s="43" t="str">
        <f t="shared" si="37"/>
        <v>Optie</v>
      </c>
      <c r="T72" s="43" t="str">
        <f t="shared" si="37"/>
        <v>Ja</v>
      </c>
      <c r="U72" s="43" t="str">
        <f t="shared" si="37"/>
        <v>Ja</v>
      </c>
      <c r="V72" s="43" t="str">
        <f t="shared" si="37"/>
        <v>Ja</v>
      </c>
      <c r="W72" s="43" t="str">
        <f t="shared" si="37"/>
        <v>Nee</v>
      </c>
      <c r="X72" s="43" t="str">
        <f t="shared" si="37"/>
        <v>Ja</v>
      </c>
      <c r="Y72" s="43" t="str">
        <f t="shared" si="37"/>
        <v>Nee</v>
      </c>
      <c r="Z72" s="43" t="str">
        <f t="shared" si="37"/>
        <v>Nee</v>
      </c>
      <c r="AA72" s="43" t="str">
        <f t="shared" si="38"/>
        <v>Optie</v>
      </c>
      <c r="AB72" s="43" t="str">
        <f t="shared" si="38"/>
        <v>Ja</v>
      </c>
      <c r="AC72" s="43" t="str">
        <f t="shared" si="38"/>
        <v>Ja</v>
      </c>
      <c r="AD72" s="43" t="str">
        <f t="shared" si="38"/>
        <v>Nee</v>
      </c>
      <c r="AE72" s="43" t="str">
        <f t="shared" si="38"/>
        <v>Ja</v>
      </c>
      <c r="AF72" s="43" t="str">
        <f t="shared" si="38"/>
        <v>Ja</v>
      </c>
      <c r="AG72" s="43" t="str">
        <f t="shared" si="38"/>
        <v>Optie</v>
      </c>
      <c r="AH72" s="43" t="str">
        <f t="shared" si="38"/>
        <v>Ja</v>
      </c>
      <c r="AI72" s="43" t="str">
        <f t="shared" si="38"/>
        <v>Ja</v>
      </c>
      <c r="AJ72" s="43" t="str">
        <f t="shared" si="38"/>
        <v>Nvt</v>
      </c>
      <c r="AK72" s="43" t="str">
        <f t="shared" si="38"/>
        <v>Nvt</v>
      </c>
      <c r="AL72" s="129" t="s">
        <v>878</v>
      </c>
      <c r="AM72" s="43" t="str">
        <f t="shared" si="39"/>
        <v>Ja</v>
      </c>
      <c r="AN72" s="43" t="str">
        <f t="shared" si="39"/>
        <v>Ja</v>
      </c>
      <c r="AO72" s="43" t="str">
        <f t="shared" si="39"/>
        <v>Optie</v>
      </c>
      <c r="AP72" s="43" t="str">
        <f t="shared" si="39"/>
        <v>Ja</v>
      </c>
      <c r="AQ72" s="43" t="str">
        <f t="shared" si="39"/>
        <v>Ja</v>
      </c>
      <c r="AR72" s="43" t="str">
        <f t="shared" si="39"/>
        <v>Ja</v>
      </c>
      <c r="AS72" s="43" t="str">
        <f t="shared" si="39"/>
        <v>Nee</v>
      </c>
      <c r="AT72" s="43" t="str">
        <f t="shared" si="39"/>
        <v>Ja</v>
      </c>
      <c r="AU72" s="43" t="str">
        <f t="shared" si="39"/>
        <v>Nee</v>
      </c>
      <c r="AV72" s="43" t="str">
        <f t="shared" si="39"/>
        <v>Nee</v>
      </c>
      <c r="AW72" s="43" t="str">
        <f t="shared" si="40"/>
        <v>Ja</v>
      </c>
      <c r="AX72" s="43" t="str">
        <f t="shared" si="40"/>
        <v>Ja</v>
      </c>
      <c r="AY72" s="43" t="str">
        <f t="shared" si="40"/>
        <v>Ja</v>
      </c>
      <c r="AZ72" s="43" t="str">
        <f t="shared" si="40"/>
        <v>Ja</v>
      </c>
      <c r="BA72" s="43" t="str">
        <f t="shared" si="40"/>
        <v>Ja</v>
      </c>
      <c r="BB72" s="43" t="str">
        <f t="shared" si="40"/>
        <v>Nee</v>
      </c>
      <c r="BC72" s="43" t="str">
        <f t="shared" si="40"/>
        <v>Ja</v>
      </c>
      <c r="BD72" s="43" t="str">
        <f t="shared" si="40"/>
        <v>Optie</v>
      </c>
      <c r="BE72" s="43" t="str">
        <f t="shared" si="40"/>
        <v>Ja</v>
      </c>
      <c r="BF72" s="43" t="str">
        <f t="shared" si="40"/>
        <v>Ja</v>
      </c>
      <c r="BG72" s="43" t="str">
        <f t="shared" si="41"/>
        <v>Nee</v>
      </c>
      <c r="BH72" s="43" t="str">
        <f t="shared" si="41"/>
        <v>Ja</v>
      </c>
      <c r="BI72" s="43" t="str">
        <f t="shared" si="41"/>
        <v>Nee</v>
      </c>
      <c r="BJ72" s="43" t="str">
        <f t="shared" si="41"/>
        <v>Nvt</v>
      </c>
      <c r="BK72" s="43" t="str">
        <f t="shared" si="41"/>
        <v>Nvt</v>
      </c>
      <c r="BL72" s="43" t="str">
        <f t="shared" si="41"/>
        <v>Nvt</v>
      </c>
      <c r="BM72" s="43" t="str">
        <f t="shared" si="41"/>
        <v>Nvt</v>
      </c>
      <c r="BN72" s="43" t="str">
        <f t="shared" si="41"/>
        <v>Nvt</v>
      </c>
      <c r="BO72" s="43" t="str">
        <f t="shared" si="41"/>
        <v>Nvt</v>
      </c>
      <c r="BP72" s="43" t="str">
        <f t="shared" si="41"/>
        <v>Nvt</v>
      </c>
      <c r="BQ72" s="43" t="str">
        <f t="shared" si="42"/>
        <v>Nvt</v>
      </c>
      <c r="BR72" s="43" t="str">
        <f t="shared" si="42"/>
        <v>Nvt</v>
      </c>
      <c r="BS72" s="43" t="str">
        <f t="shared" si="42"/>
        <v>Nvt</v>
      </c>
      <c r="BT72" s="43" t="str">
        <f t="shared" si="42"/>
        <v>Nvt</v>
      </c>
      <c r="BU72" s="43" t="str">
        <f t="shared" si="42"/>
        <v>Nvt</v>
      </c>
      <c r="BV72" s="43" t="str">
        <f t="shared" si="42"/>
        <v>Nvt</v>
      </c>
      <c r="BW72" s="43" t="str">
        <f t="shared" si="42"/>
        <v>Nvt</v>
      </c>
      <c r="BX72" s="43" t="str">
        <f t="shared" si="42"/>
        <v>Nvt</v>
      </c>
      <c r="BY72" s="43" t="str">
        <f t="shared" si="42"/>
        <v>Ja</v>
      </c>
      <c r="BZ72" s="43" t="str">
        <f t="shared" si="42"/>
        <v>Ja</v>
      </c>
      <c r="CA72" s="43" t="str">
        <f t="shared" si="43"/>
        <v>Ja</v>
      </c>
      <c r="CB72" s="43" t="str">
        <f t="shared" si="43"/>
        <v>Nee</v>
      </c>
      <c r="CC72" s="43" t="str">
        <f t="shared" si="43"/>
        <v>Nvt</v>
      </c>
      <c r="CD72" s="43" t="str">
        <f t="shared" si="43"/>
        <v>Nvt</v>
      </c>
      <c r="CE72" s="43" t="str">
        <f t="shared" si="43"/>
        <v>Nvt</v>
      </c>
      <c r="CF72" s="43" t="str">
        <f t="shared" si="43"/>
        <v>Nvt</v>
      </c>
      <c r="CG72" s="43" t="str">
        <f t="shared" si="43"/>
        <v>Nvt</v>
      </c>
      <c r="CH72" s="43" t="str">
        <f t="shared" si="43"/>
        <v>Nee</v>
      </c>
      <c r="CI72" s="43" t="str">
        <f t="shared" si="43"/>
        <v>Nvt</v>
      </c>
      <c r="CJ72" s="43" t="str">
        <f t="shared" si="43"/>
        <v>Nee</v>
      </c>
      <c r="CK72" s="43" t="str">
        <f t="shared" si="44"/>
        <v>Nvt</v>
      </c>
      <c r="CL72" s="43" t="str">
        <f t="shared" si="44"/>
        <v>Nee</v>
      </c>
      <c r="CM72" s="43" t="str">
        <f t="shared" si="44"/>
        <v>Nee</v>
      </c>
      <c r="CN72" s="43" t="str">
        <f t="shared" si="44"/>
        <v>Nvt</v>
      </c>
      <c r="CO72" s="43" t="str">
        <f t="shared" si="44"/>
        <v>Nvt</v>
      </c>
      <c r="CP72" s="43" t="str">
        <f t="shared" si="44"/>
        <v>Nvt</v>
      </c>
      <c r="CQ72" s="43" t="str">
        <f t="shared" si="44"/>
        <v>Nvt</v>
      </c>
      <c r="CR72" s="43" t="str">
        <f t="shared" si="44"/>
        <v>Nee</v>
      </c>
      <c r="CS72" s="43" t="str">
        <f t="shared" si="44"/>
        <v>Nvt</v>
      </c>
      <c r="CT72" s="43" t="str">
        <f t="shared" si="44"/>
        <v>Nvt</v>
      </c>
      <c r="CU72" s="43" t="str">
        <f t="shared" si="45"/>
        <v>Nvt</v>
      </c>
      <c r="CV72" s="43" t="str">
        <f t="shared" si="45"/>
        <v>Nvt</v>
      </c>
      <c r="CW72" s="43" t="str">
        <f t="shared" si="45"/>
        <v>Nvt</v>
      </c>
      <c r="CX72" s="43" t="str">
        <f t="shared" si="45"/>
        <v>Nvt</v>
      </c>
      <c r="CY72" s="43" t="str">
        <f t="shared" si="45"/>
        <v>Nee</v>
      </c>
      <c r="CZ72" s="43" t="str">
        <f t="shared" si="45"/>
        <v>Nvt</v>
      </c>
      <c r="DA72" s="43" t="str">
        <f t="shared" si="45"/>
        <v>Nvt</v>
      </c>
      <c r="DB72" s="43" t="str">
        <f t="shared" si="45"/>
        <v>Nvt</v>
      </c>
      <c r="DC72" s="43" t="str">
        <f t="shared" si="45"/>
        <v>Ja</v>
      </c>
      <c r="DD72" s="43" t="str">
        <f t="shared" si="45"/>
        <v>Ja</v>
      </c>
      <c r="DE72" s="43" t="str">
        <f t="shared" si="46"/>
        <v>Ja</v>
      </c>
      <c r="DF72" s="43" t="str">
        <f t="shared" si="46"/>
        <v>Ja</v>
      </c>
      <c r="DG72" s="43" t="str">
        <f t="shared" si="46"/>
        <v>Ja</v>
      </c>
      <c r="DH72" s="43" t="str">
        <f t="shared" si="46"/>
        <v>Optie</v>
      </c>
      <c r="DI72" s="43" t="str">
        <f t="shared" si="46"/>
        <v>Optie</v>
      </c>
      <c r="DJ72" s="43" t="str">
        <f t="shared" si="46"/>
        <v>Optie</v>
      </c>
      <c r="DK72" s="43" t="str">
        <f t="shared" si="46"/>
        <v>Optie</v>
      </c>
      <c r="DL72" s="43" t="str">
        <f t="shared" si="46"/>
        <v>Nee</v>
      </c>
      <c r="DM72" s="43" t="str">
        <f t="shared" si="46"/>
        <v>Optie</v>
      </c>
      <c r="DN72" s="43" t="str">
        <f t="shared" si="46"/>
        <v>Ja</v>
      </c>
      <c r="DO72" s="43" t="str">
        <f t="shared" si="47"/>
        <v>Ja</v>
      </c>
      <c r="DP72" s="43" t="str">
        <f t="shared" si="47"/>
        <v>Ja</v>
      </c>
      <c r="DQ72" s="43" t="str">
        <f t="shared" si="47"/>
        <v>Ja</v>
      </c>
      <c r="DR72" s="43" t="str">
        <f t="shared" si="47"/>
        <v>Optie</v>
      </c>
      <c r="DS72" s="43" t="str">
        <f t="shared" si="47"/>
        <v>Ja</v>
      </c>
      <c r="DT72" s="43" t="str">
        <f t="shared" si="47"/>
        <v>Ja</v>
      </c>
      <c r="DU72" s="43" t="str">
        <f t="shared" si="47"/>
        <v>Ja</v>
      </c>
      <c r="DV72" s="43" t="str">
        <f t="shared" si="47"/>
        <v>Ja</v>
      </c>
      <c r="DW72" s="43" t="str">
        <f t="shared" si="47"/>
        <v>Ja</v>
      </c>
      <c r="DX72" s="43" t="str">
        <f t="shared" si="47"/>
        <v>Ja</v>
      </c>
      <c r="DY72" s="43" t="str">
        <f t="shared" si="47"/>
        <v>Ja</v>
      </c>
      <c r="DZ72" s="43" t="str">
        <f t="shared" si="47"/>
        <v>Ja</v>
      </c>
      <c r="EA72" s="43" t="str">
        <f t="shared" si="47"/>
        <v>Nee</v>
      </c>
    </row>
    <row r="73" spans="1:131" x14ac:dyDescent="0.3">
      <c r="A73" s="45"/>
      <c r="B73" s="47" t="s">
        <v>569</v>
      </c>
      <c r="C73" s="47" t="s">
        <v>502</v>
      </c>
      <c r="D73" s="45" t="s">
        <v>329</v>
      </c>
      <c r="E73" s="45" t="s">
        <v>329</v>
      </c>
      <c r="F73" s="45" t="s">
        <v>337</v>
      </c>
      <c r="G73" s="43" t="s">
        <v>495</v>
      </c>
      <c r="H73" s="43" t="s">
        <v>497</v>
      </c>
      <c r="I73" s="119" t="s">
        <v>337</v>
      </c>
      <c r="J73" s="119" t="s">
        <v>830</v>
      </c>
      <c r="K73" s="119" t="s">
        <v>852</v>
      </c>
      <c r="L73" s="50">
        <v>13</v>
      </c>
      <c r="M73" s="119"/>
      <c r="N73" s="119"/>
      <c r="O73" s="119"/>
      <c r="P73" s="129" t="s">
        <v>507</v>
      </c>
      <c r="Q73" s="43" t="str">
        <f t="shared" si="37"/>
        <v>Ja</v>
      </c>
      <c r="R73" s="43" t="str">
        <f t="shared" si="37"/>
        <v>Ja</v>
      </c>
      <c r="S73" s="43" t="str">
        <f t="shared" si="37"/>
        <v>Optie</v>
      </c>
      <c r="T73" s="43" t="str">
        <f t="shared" si="37"/>
        <v>Ja</v>
      </c>
      <c r="U73" s="43" t="str">
        <f t="shared" si="37"/>
        <v>Ja</v>
      </c>
      <c r="V73" s="43" t="str">
        <f t="shared" si="37"/>
        <v>Ja</v>
      </c>
      <c r="W73" s="43" t="str">
        <f t="shared" si="37"/>
        <v>Nee</v>
      </c>
      <c r="X73" s="43" t="str">
        <f t="shared" si="37"/>
        <v>Ja</v>
      </c>
      <c r="Y73" s="43" t="str">
        <f t="shared" si="37"/>
        <v>Nee</v>
      </c>
      <c r="Z73" s="43" t="str">
        <f t="shared" si="37"/>
        <v>Nee</v>
      </c>
      <c r="AA73" s="43" t="str">
        <f t="shared" si="38"/>
        <v>Optie</v>
      </c>
      <c r="AB73" s="43" t="str">
        <f t="shared" si="38"/>
        <v>Ja</v>
      </c>
      <c r="AC73" s="43" t="str">
        <f t="shared" si="38"/>
        <v>Ja</v>
      </c>
      <c r="AD73" s="43" t="str">
        <f t="shared" si="38"/>
        <v>Nee</v>
      </c>
      <c r="AE73" s="43" t="str">
        <f t="shared" si="38"/>
        <v>Ja</v>
      </c>
      <c r="AF73" s="43" t="str">
        <f t="shared" si="38"/>
        <v>Ja</v>
      </c>
      <c r="AG73" s="43" t="str">
        <f t="shared" si="38"/>
        <v>Optie</v>
      </c>
      <c r="AH73" s="43" t="str">
        <f t="shared" si="38"/>
        <v>Ja</v>
      </c>
      <c r="AI73" s="43" t="str">
        <f t="shared" si="38"/>
        <v>Ja</v>
      </c>
      <c r="AJ73" s="43" t="str">
        <f t="shared" si="38"/>
        <v>Nvt</v>
      </c>
      <c r="AK73" s="43" t="str">
        <f t="shared" si="38"/>
        <v>Nvt</v>
      </c>
      <c r="AL73" s="129" t="s">
        <v>878</v>
      </c>
      <c r="AM73" s="43" t="str">
        <f t="shared" si="39"/>
        <v>Ja</v>
      </c>
      <c r="AN73" s="43" t="str">
        <f t="shared" si="39"/>
        <v>Ja</v>
      </c>
      <c r="AO73" s="43" t="str">
        <f t="shared" si="39"/>
        <v>Optie</v>
      </c>
      <c r="AP73" s="43" t="str">
        <f t="shared" si="39"/>
        <v>Ja</v>
      </c>
      <c r="AQ73" s="43" t="str">
        <f t="shared" si="39"/>
        <v>Ja</v>
      </c>
      <c r="AR73" s="43" t="str">
        <f t="shared" si="39"/>
        <v>Ja</v>
      </c>
      <c r="AS73" s="43" t="str">
        <f t="shared" si="39"/>
        <v>Nee</v>
      </c>
      <c r="AT73" s="43" t="str">
        <f t="shared" si="39"/>
        <v>Ja</v>
      </c>
      <c r="AU73" s="43" t="str">
        <f t="shared" si="39"/>
        <v>Nee</v>
      </c>
      <c r="AV73" s="43" t="str">
        <f t="shared" si="39"/>
        <v>Nee</v>
      </c>
      <c r="AW73" s="43" t="str">
        <f t="shared" si="40"/>
        <v>Ja</v>
      </c>
      <c r="AX73" s="43" t="str">
        <f t="shared" si="40"/>
        <v>Ja</v>
      </c>
      <c r="AY73" s="43" t="str">
        <f t="shared" si="40"/>
        <v>Ja</v>
      </c>
      <c r="AZ73" s="43" t="str">
        <f t="shared" si="40"/>
        <v>Ja</v>
      </c>
      <c r="BA73" s="43" t="str">
        <f t="shared" si="40"/>
        <v>Ja</v>
      </c>
      <c r="BB73" s="43" t="str">
        <f t="shared" si="40"/>
        <v>Ja</v>
      </c>
      <c r="BC73" s="43" t="str">
        <f t="shared" si="40"/>
        <v>Ja</v>
      </c>
      <c r="BD73" s="43" t="str">
        <f t="shared" si="40"/>
        <v>Optie</v>
      </c>
      <c r="BE73" s="43" t="str">
        <f t="shared" si="40"/>
        <v>Ja</v>
      </c>
      <c r="BF73" s="43" t="str">
        <f t="shared" si="40"/>
        <v>Ja</v>
      </c>
      <c r="BG73" s="43" t="str">
        <f t="shared" si="41"/>
        <v>Nee</v>
      </c>
      <c r="BH73" s="43" t="str">
        <f t="shared" si="41"/>
        <v>Ja</v>
      </c>
      <c r="BI73" s="43" t="str">
        <f t="shared" si="41"/>
        <v>Nee</v>
      </c>
      <c r="BJ73" s="43" t="str">
        <f t="shared" si="41"/>
        <v>Nvt</v>
      </c>
      <c r="BK73" s="43" t="str">
        <f t="shared" si="41"/>
        <v>Nvt</v>
      </c>
      <c r="BL73" s="43" t="str">
        <f t="shared" si="41"/>
        <v>Nvt</v>
      </c>
      <c r="BM73" s="43" t="str">
        <f t="shared" si="41"/>
        <v>Nvt</v>
      </c>
      <c r="BN73" s="43" t="str">
        <f t="shared" si="41"/>
        <v>Nvt</v>
      </c>
      <c r="BO73" s="43" t="str">
        <f t="shared" si="41"/>
        <v>Nvt</v>
      </c>
      <c r="BP73" s="43" t="str">
        <f t="shared" si="41"/>
        <v>Nvt</v>
      </c>
      <c r="BQ73" s="43" t="str">
        <f t="shared" si="42"/>
        <v>Nvt</v>
      </c>
      <c r="BR73" s="43" t="str">
        <f t="shared" si="42"/>
        <v>Nvt</v>
      </c>
      <c r="BS73" s="43" t="str">
        <f t="shared" si="42"/>
        <v>Nvt</v>
      </c>
      <c r="BT73" s="43" t="str">
        <f t="shared" si="42"/>
        <v>Nvt</v>
      </c>
      <c r="BU73" s="43" t="str">
        <f t="shared" si="42"/>
        <v>Nvt</v>
      </c>
      <c r="BV73" s="43" t="str">
        <f t="shared" si="42"/>
        <v>Nvt</v>
      </c>
      <c r="BW73" s="43" t="str">
        <f t="shared" si="42"/>
        <v>Nvt</v>
      </c>
      <c r="BX73" s="43" t="str">
        <f t="shared" si="42"/>
        <v>Nvt</v>
      </c>
      <c r="BY73" s="43" t="str">
        <f t="shared" si="42"/>
        <v>Ja</v>
      </c>
      <c r="BZ73" s="43" t="str">
        <f t="shared" si="42"/>
        <v>Ja</v>
      </c>
      <c r="CA73" s="43" t="str">
        <f t="shared" si="43"/>
        <v>Ja</v>
      </c>
      <c r="CB73" s="43" t="str">
        <f t="shared" si="43"/>
        <v>Optie</v>
      </c>
      <c r="CC73" s="43" t="str">
        <f t="shared" si="43"/>
        <v>Ja</v>
      </c>
      <c r="CD73" s="43" t="str">
        <f t="shared" si="43"/>
        <v>Ja</v>
      </c>
      <c r="CE73" s="43" t="str">
        <f t="shared" si="43"/>
        <v>Ja</v>
      </c>
      <c r="CF73" s="43" t="str">
        <f t="shared" si="43"/>
        <v>Ja</v>
      </c>
      <c r="CG73" s="43" t="str">
        <f t="shared" si="43"/>
        <v>Ja</v>
      </c>
      <c r="CH73" s="43" t="str">
        <f t="shared" si="43"/>
        <v>Optie</v>
      </c>
      <c r="CI73" s="43" t="str">
        <f t="shared" si="43"/>
        <v>Ja</v>
      </c>
      <c r="CJ73" s="43" t="str">
        <f t="shared" si="43"/>
        <v>Ja</v>
      </c>
      <c r="CK73" s="43" t="str">
        <f t="shared" si="44"/>
        <v>Ja</v>
      </c>
      <c r="CL73" s="43" t="str">
        <f t="shared" si="44"/>
        <v>Optie</v>
      </c>
      <c r="CM73" s="43" t="str">
        <f t="shared" si="44"/>
        <v>Nee</v>
      </c>
      <c r="CN73" s="43" t="str">
        <f t="shared" si="44"/>
        <v>Nvt</v>
      </c>
      <c r="CO73" s="43" t="str">
        <f t="shared" si="44"/>
        <v>Nvt</v>
      </c>
      <c r="CP73" s="43" t="str">
        <f t="shared" si="44"/>
        <v>Nvt</v>
      </c>
      <c r="CQ73" s="43" t="str">
        <f t="shared" si="44"/>
        <v>Nvt</v>
      </c>
      <c r="CR73" s="43" t="str">
        <f t="shared" si="44"/>
        <v>Ja</v>
      </c>
      <c r="CS73" s="43" t="str">
        <f t="shared" si="44"/>
        <v>Ja</v>
      </c>
      <c r="CT73" s="43" t="str">
        <f t="shared" si="44"/>
        <v>Ja</v>
      </c>
      <c r="CU73" s="43" t="str">
        <f t="shared" si="45"/>
        <v>Optie</v>
      </c>
      <c r="CV73" s="43" t="str">
        <f t="shared" si="45"/>
        <v>Ja</v>
      </c>
      <c r="CW73" s="43" t="str">
        <f t="shared" si="45"/>
        <v>Ja</v>
      </c>
      <c r="CX73" s="43" t="str">
        <f t="shared" si="45"/>
        <v>Ja</v>
      </c>
      <c r="CY73" s="43" t="str">
        <f t="shared" si="45"/>
        <v>Optie</v>
      </c>
      <c r="CZ73" s="43" t="str">
        <f t="shared" si="45"/>
        <v>Ja</v>
      </c>
      <c r="DA73" s="43" t="str">
        <f t="shared" si="45"/>
        <v>Ja</v>
      </c>
      <c r="DB73" s="43" t="str">
        <f t="shared" si="45"/>
        <v>Optie</v>
      </c>
      <c r="DC73" s="43" t="str">
        <f t="shared" si="45"/>
        <v>Ja</v>
      </c>
      <c r="DD73" s="43" t="str">
        <f t="shared" si="45"/>
        <v>Ja</v>
      </c>
      <c r="DE73" s="43" t="str">
        <f t="shared" si="46"/>
        <v>Ja</v>
      </c>
      <c r="DF73" s="43" t="str">
        <f t="shared" si="46"/>
        <v>Ja</v>
      </c>
      <c r="DG73" s="43" t="str">
        <f t="shared" si="46"/>
        <v>Ja</v>
      </c>
      <c r="DH73" s="43" t="str">
        <f t="shared" si="46"/>
        <v>Optie</v>
      </c>
      <c r="DI73" s="43" t="str">
        <f t="shared" si="46"/>
        <v>Optie</v>
      </c>
      <c r="DJ73" s="43" t="str">
        <f t="shared" si="46"/>
        <v>Optie</v>
      </c>
      <c r="DK73" s="43" t="str">
        <f t="shared" si="46"/>
        <v>Optie</v>
      </c>
      <c r="DL73" s="43" t="str">
        <f t="shared" si="46"/>
        <v>Nee</v>
      </c>
      <c r="DM73" s="43" t="str">
        <f t="shared" si="46"/>
        <v>Optie</v>
      </c>
      <c r="DN73" s="43" t="str">
        <f t="shared" si="46"/>
        <v>Ja</v>
      </c>
      <c r="DO73" s="43" t="str">
        <f t="shared" si="47"/>
        <v>Ja</v>
      </c>
      <c r="DP73" s="43" t="str">
        <f t="shared" si="47"/>
        <v>Ja</v>
      </c>
      <c r="DQ73" s="43" t="str">
        <f t="shared" si="47"/>
        <v>Ja</v>
      </c>
      <c r="DR73" s="43" t="str">
        <f t="shared" si="47"/>
        <v>Optie</v>
      </c>
      <c r="DS73" s="43" t="str">
        <f t="shared" si="47"/>
        <v>Ja</v>
      </c>
      <c r="DT73" s="43" t="str">
        <f t="shared" si="47"/>
        <v>Ja</v>
      </c>
      <c r="DU73" s="43" t="str">
        <f t="shared" si="47"/>
        <v>Ja</v>
      </c>
      <c r="DV73" s="43" t="str">
        <f t="shared" si="47"/>
        <v>Ja</v>
      </c>
      <c r="DW73" s="43" t="str">
        <f t="shared" si="47"/>
        <v>Ja</v>
      </c>
      <c r="DX73" s="43" t="str">
        <f t="shared" si="47"/>
        <v>Ja</v>
      </c>
      <c r="DY73" s="43" t="str">
        <f t="shared" si="47"/>
        <v>Ja</v>
      </c>
      <c r="DZ73" s="43" t="str">
        <f t="shared" si="47"/>
        <v>Ja</v>
      </c>
      <c r="EA73" s="43" t="str">
        <f t="shared" si="47"/>
        <v>Nee</v>
      </c>
    </row>
    <row r="74" spans="1:131" x14ac:dyDescent="0.3">
      <c r="A74" s="45"/>
      <c r="B74" s="47" t="s">
        <v>569</v>
      </c>
      <c r="C74" s="47" t="s">
        <v>502</v>
      </c>
      <c r="D74" s="45" t="s">
        <v>329</v>
      </c>
      <c r="E74" s="45" t="s">
        <v>330</v>
      </c>
      <c r="F74" s="45" t="s">
        <v>337</v>
      </c>
      <c r="G74" s="43" t="s">
        <v>495</v>
      </c>
      <c r="H74" s="43" t="s">
        <v>497</v>
      </c>
      <c r="I74" s="119" t="s">
        <v>337</v>
      </c>
      <c r="J74" s="119" t="s">
        <v>832</v>
      </c>
      <c r="K74" s="119" t="s">
        <v>853</v>
      </c>
      <c r="L74" s="50">
        <v>21</v>
      </c>
      <c r="M74" s="119"/>
      <c r="N74" s="119"/>
      <c r="O74" s="119"/>
      <c r="P74" s="129" t="s">
        <v>507</v>
      </c>
      <c r="Q74" s="43" t="str">
        <f t="shared" ref="Q74:Z83" si="48">IF((VLOOKUP($F74,$O$11:$AK$16,Q$10,FALSE))="Ja","Ja",IF((VLOOKUP($E74,$O$17:$AK$23,Q$10,FALSE))="Ja","Ja",IF((VLOOKUP($F74,$O$11:$AK$16,Q$10,FALSE))="Optie","Optie",IF((VLOOKUP($E74,$O$17:$AK$23,Q$10,FALSE))="Optie","Optie",IF((VLOOKUP($F74,$O$11:$AK$16,Q$10,FALSE))="Nee","Nee",IF((VLOOKUP($E74,$O$17:$AK$23,Q$10,FALSE))= "Nee","Nee",IF((VLOOKUP($F74,$O$11:$AK$16,Q$10,FALSE))="Nvt","Nvt",IF((VLOOKUP($E74,$O$17:$AK$23,Q$10,FALSE))="Nvt","Nvt","Fout"))))))))</f>
        <v>Ja</v>
      </c>
      <c r="R74" s="43" t="str">
        <f t="shared" si="48"/>
        <v>Ja</v>
      </c>
      <c r="S74" s="43" t="str">
        <f t="shared" si="48"/>
        <v>Optie</v>
      </c>
      <c r="T74" s="43" t="str">
        <f t="shared" si="48"/>
        <v>Ja</v>
      </c>
      <c r="U74" s="43" t="str">
        <f t="shared" si="48"/>
        <v>Ja</v>
      </c>
      <c r="V74" s="43" t="str">
        <f t="shared" si="48"/>
        <v>Ja</v>
      </c>
      <c r="W74" s="43" t="str">
        <f t="shared" si="48"/>
        <v>Nee</v>
      </c>
      <c r="X74" s="43" t="str">
        <f t="shared" si="48"/>
        <v>Ja</v>
      </c>
      <c r="Y74" s="43" t="str">
        <f t="shared" si="48"/>
        <v>Nee</v>
      </c>
      <c r="Z74" s="43" t="str">
        <f t="shared" si="48"/>
        <v>Nee</v>
      </c>
      <c r="AA74" s="43" t="str">
        <f t="shared" ref="AA74:AK83" si="49">IF((VLOOKUP($F74,$O$11:$AK$16,AA$10,FALSE))="Ja","Ja",IF((VLOOKUP($E74,$O$17:$AK$23,AA$10,FALSE))="Ja","Ja",IF((VLOOKUP($F74,$O$11:$AK$16,AA$10,FALSE))="Optie","Optie",IF((VLOOKUP($E74,$O$17:$AK$23,AA$10,FALSE))="Optie","Optie",IF((VLOOKUP($F74,$O$11:$AK$16,AA$10,FALSE))="Nee","Nee",IF((VLOOKUP($E74,$O$17:$AK$23,AA$10,FALSE))= "Nee","Nee",IF((VLOOKUP($F74,$O$11:$AK$16,AA$10,FALSE))="Nvt","Nvt",IF((VLOOKUP($E74,$O$17:$AK$23,AA$10,FALSE))="Nvt","Nvt","Fout"))))))))</f>
        <v>Optie</v>
      </c>
      <c r="AB74" s="43" t="str">
        <f t="shared" si="49"/>
        <v>Ja</v>
      </c>
      <c r="AC74" s="43" t="str">
        <f t="shared" si="49"/>
        <v>Ja</v>
      </c>
      <c r="AD74" s="43" t="str">
        <f t="shared" si="49"/>
        <v>Nee</v>
      </c>
      <c r="AE74" s="43" t="str">
        <f t="shared" si="49"/>
        <v>Ja</v>
      </c>
      <c r="AF74" s="43" t="str">
        <f t="shared" si="49"/>
        <v>Ja</v>
      </c>
      <c r="AG74" s="43" t="str">
        <f t="shared" si="49"/>
        <v>Optie</v>
      </c>
      <c r="AH74" s="43" t="str">
        <f t="shared" si="49"/>
        <v>Ja</v>
      </c>
      <c r="AI74" s="43" t="str">
        <f t="shared" si="49"/>
        <v>Ja</v>
      </c>
      <c r="AJ74" s="43" t="str">
        <f t="shared" si="49"/>
        <v>Nvt</v>
      </c>
      <c r="AK74" s="43" t="str">
        <f t="shared" si="49"/>
        <v>Nvt</v>
      </c>
      <c r="AL74" s="129" t="s">
        <v>878</v>
      </c>
      <c r="AM74" s="43" t="str">
        <f t="shared" ref="AM74:AV83" si="50">IF((VLOOKUP($D74,$O$24:$EA$33,AM$10,FALSE))="Ja","Ja",IF((VLOOKUP($E74,$O$17:$EA$23,AM$10,FALSE))="Ja","Ja",IF((VLOOKUP($D74,$O$24:$EA$33,AM$10,FALSE))="Optie","Optie",IF((VLOOKUP($E74,$O$17:$EA$23,AM$10,FALSE))="Optie","Optie",IF((VLOOKUP($D74,$O$24:$EA$33,AM$10,FALSE))="Nee","Nee",IF((VLOOKUP($E74,$O$17:$EA$23,AM$10,FALSE))= "Nee","Nee",IF((VLOOKUP($D74,$O$24:$EA$33,AM$10,FALSE))="Nvt","Nvt",IF((VLOOKUP($E74,$O$17:$EA$23,AM$10,FALSE))="Nvt","Nvt","Fout"))))))))</f>
        <v>Ja</v>
      </c>
      <c r="AN74" s="43" t="str">
        <f t="shared" si="50"/>
        <v>Ja</v>
      </c>
      <c r="AO74" s="43" t="str">
        <f t="shared" si="50"/>
        <v>Optie</v>
      </c>
      <c r="AP74" s="43" t="str">
        <f t="shared" si="50"/>
        <v>Ja</v>
      </c>
      <c r="AQ74" s="43" t="str">
        <f t="shared" si="50"/>
        <v>Ja</v>
      </c>
      <c r="AR74" s="43" t="str">
        <f t="shared" si="50"/>
        <v>Ja</v>
      </c>
      <c r="AS74" s="43" t="str">
        <f t="shared" si="50"/>
        <v>Nee</v>
      </c>
      <c r="AT74" s="43" t="str">
        <f t="shared" si="50"/>
        <v>Ja</v>
      </c>
      <c r="AU74" s="43" t="str">
        <f t="shared" si="50"/>
        <v>Nee</v>
      </c>
      <c r="AV74" s="43" t="str">
        <f t="shared" si="50"/>
        <v>Nee</v>
      </c>
      <c r="AW74" s="43" t="str">
        <f t="shared" ref="AW74:BF83" si="51">IF((VLOOKUP($D74,$O$24:$EA$33,AW$10,FALSE))="Ja","Ja",IF((VLOOKUP($E74,$O$17:$EA$23,AW$10,FALSE))="Ja","Ja",IF((VLOOKUP($D74,$O$24:$EA$33,AW$10,FALSE))="Optie","Optie",IF((VLOOKUP($E74,$O$17:$EA$23,AW$10,FALSE))="Optie","Optie",IF((VLOOKUP($D74,$O$24:$EA$33,AW$10,FALSE))="Nee","Nee",IF((VLOOKUP($E74,$O$17:$EA$23,AW$10,FALSE))= "Nee","Nee",IF((VLOOKUP($D74,$O$24:$EA$33,AW$10,FALSE))="Nvt","Nvt",IF((VLOOKUP($E74,$O$17:$EA$23,AW$10,FALSE))="Nvt","Nvt","Fout"))))))))</f>
        <v>Ja</v>
      </c>
      <c r="AX74" s="43" t="str">
        <f t="shared" si="51"/>
        <v>Ja</v>
      </c>
      <c r="AY74" s="43" t="str">
        <f t="shared" si="51"/>
        <v>Ja</v>
      </c>
      <c r="AZ74" s="43" t="str">
        <f t="shared" si="51"/>
        <v>Ja</v>
      </c>
      <c r="BA74" s="43" t="str">
        <f t="shared" si="51"/>
        <v>Ja</v>
      </c>
      <c r="BB74" s="43" t="str">
        <f t="shared" si="51"/>
        <v>Ja</v>
      </c>
      <c r="BC74" s="43" t="str">
        <f t="shared" si="51"/>
        <v>Ja</v>
      </c>
      <c r="BD74" s="43" t="str">
        <f t="shared" si="51"/>
        <v>Optie</v>
      </c>
      <c r="BE74" s="43" t="str">
        <f t="shared" si="51"/>
        <v>Ja</v>
      </c>
      <c r="BF74" s="43" t="str">
        <f t="shared" si="51"/>
        <v>Ja</v>
      </c>
      <c r="BG74" s="43" t="str">
        <f t="shared" ref="BG74:BP83" si="52">IF((VLOOKUP($D74,$O$24:$EA$33,BG$10,FALSE))="Ja","Ja",IF((VLOOKUP($E74,$O$17:$EA$23,BG$10,FALSE))="Ja","Ja",IF((VLOOKUP($D74,$O$24:$EA$33,BG$10,FALSE))="Optie","Optie",IF((VLOOKUP($E74,$O$17:$EA$23,BG$10,FALSE))="Optie","Optie",IF((VLOOKUP($D74,$O$24:$EA$33,BG$10,FALSE))="Nee","Nee",IF((VLOOKUP($E74,$O$17:$EA$23,BG$10,FALSE))= "Nee","Nee",IF((VLOOKUP($D74,$O$24:$EA$33,BG$10,FALSE))="Nvt","Nvt",IF((VLOOKUP($E74,$O$17:$EA$23,BG$10,FALSE))="Nvt","Nvt","Fout"))))))))</f>
        <v>Nee</v>
      </c>
      <c r="BH74" s="43" t="str">
        <f t="shared" si="52"/>
        <v>Ja</v>
      </c>
      <c r="BI74" s="43" t="str">
        <f t="shared" si="52"/>
        <v>Nee</v>
      </c>
      <c r="BJ74" s="43" t="str">
        <f t="shared" si="52"/>
        <v>Nvt</v>
      </c>
      <c r="BK74" s="43" t="str">
        <f t="shared" si="52"/>
        <v>Nvt</v>
      </c>
      <c r="BL74" s="43" t="str">
        <f t="shared" si="52"/>
        <v>Nvt</v>
      </c>
      <c r="BM74" s="43" t="str">
        <f t="shared" si="52"/>
        <v>Nvt</v>
      </c>
      <c r="BN74" s="43" t="str">
        <f t="shared" si="52"/>
        <v>Nvt</v>
      </c>
      <c r="BO74" s="43" t="str">
        <f t="shared" si="52"/>
        <v>Nvt</v>
      </c>
      <c r="BP74" s="43" t="str">
        <f t="shared" si="52"/>
        <v>Nvt</v>
      </c>
      <c r="BQ74" s="43" t="str">
        <f t="shared" ref="BQ74:BZ83" si="53">IF((VLOOKUP($D74,$O$24:$EA$33,BQ$10,FALSE))="Ja","Ja",IF((VLOOKUP($E74,$O$17:$EA$23,BQ$10,FALSE))="Ja","Ja",IF((VLOOKUP($D74,$O$24:$EA$33,BQ$10,FALSE))="Optie","Optie",IF((VLOOKUP($E74,$O$17:$EA$23,BQ$10,FALSE))="Optie","Optie",IF((VLOOKUP($D74,$O$24:$EA$33,BQ$10,FALSE))="Nee","Nee",IF((VLOOKUP($E74,$O$17:$EA$23,BQ$10,FALSE))= "Nee","Nee",IF((VLOOKUP($D74,$O$24:$EA$33,BQ$10,FALSE))="Nvt","Nvt",IF((VLOOKUP($E74,$O$17:$EA$23,BQ$10,FALSE))="Nvt","Nvt","Fout"))))))))</f>
        <v>Nvt</v>
      </c>
      <c r="BR74" s="43" t="str">
        <f t="shared" si="53"/>
        <v>Nvt</v>
      </c>
      <c r="BS74" s="43" t="str">
        <f t="shared" si="53"/>
        <v>Nvt</v>
      </c>
      <c r="BT74" s="43" t="str">
        <f t="shared" si="53"/>
        <v>Nvt</v>
      </c>
      <c r="BU74" s="43" t="str">
        <f t="shared" si="53"/>
        <v>Nvt</v>
      </c>
      <c r="BV74" s="43" t="str">
        <f t="shared" si="53"/>
        <v>Nvt</v>
      </c>
      <c r="BW74" s="43" t="str">
        <f t="shared" si="53"/>
        <v>Nvt</v>
      </c>
      <c r="BX74" s="43" t="str">
        <f t="shared" si="53"/>
        <v>Nvt</v>
      </c>
      <c r="BY74" s="43" t="str">
        <f t="shared" si="53"/>
        <v>Ja</v>
      </c>
      <c r="BZ74" s="43" t="str">
        <f t="shared" si="53"/>
        <v>Ja</v>
      </c>
      <c r="CA74" s="43" t="str">
        <f t="shared" ref="CA74:CJ83" si="54">IF((VLOOKUP($D74,$O$24:$EA$33,CA$10,FALSE))="Ja","Ja",IF((VLOOKUP($E74,$O$17:$EA$23,CA$10,FALSE))="Ja","Ja",IF((VLOOKUP($D74,$O$24:$EA$33,CA$10,FALSE))="Optie","Optie",IF((VLOOKUP($E74,$O$17:$EA$23,CA$10,FALSE))="Optie","Optie",IF((VLOOKUP($D74,$O$24:$EA$33,CA$10,FALSE))="Nee","Nee",IF((VLOOKUP($E74,$O$17:$EA$23,CA$10,FALSE))= "Nee","Nee",IF((VLOOKUP($D74,$O$24:$EA$33,CA$10,FALSE))="Nvt","Nvt",IF((VLOOKUP($E74,$O$17:$EA$23,CA$10,FALSE))="Nvt","Nvt","Fout"))))))))</f>
        <v>Ja</v>
      </c>
      <c r="CB74" s="43" t="str">
        <f t="shared" si="54"/>
        <v>Optie</v>
      </c>
      <c r="CC74" s="43" t="str">
        <f t="shared" si="54"/>
        <v>Ja</v>
      </c>
      <c r="CD74" s="43" t="str">
        <f t="shared" si="54"/>
        <v>Ja</v>
      </c>
      <c r="CE74" s="43" t="str">
        <f t="shared" si="54"/>
        <v>Ja</v>
      </c>
      <c r="CF74" s="43" t="str">
        <f t="shared" si="54"/>
        <v>Ja</v>
      </c>
      <c r="CG74" s="43" t="str">
        <f t="shared" si="54"/>
        <v>Ja</v>
      </c>
      <c r="CH74" s="43" t="str">
        <f t="shared" si="54"/>
        <v>Optie</v>
      </c>
      <c r="CI74" s="43" t="str">
        <f t="shared" si="54"/>
        <v>Ja</v>
      </c>
      <c r="CJ74" s="43" t="str">
        <f t="shared" si="54"/>
        <v>Ja</v>
      </c>
      <c r="CK74" s="43" t="str">
        <f t="shared" ref="CK74:CT83" si="55">IF((VLOOKUP($D74,$O$24:$EA$33,CK$10,FALSE))="Ja","Ja",IF((VLOOKUP($E74,$O$17:$EA$23,CK$10,FALSE))="Ja","Ja",IF((VLOOKUP($D74,$O$24:$EA$33,CK$10,FALSE))="Optie","Optie",IF((VLOOKUP($E74,$O$17:$EA$23,CK$10,FALSE))="Optie","Optie",IF((VLOOKUP($D74,$O$24:$EA$33,CK$10,FALSE))="Nee","Nee",IF((VLOOKUP($E74,$O$17:$EA$23,CK$10,FALSE))= "Nee","Nee",IF((VLOOKUP($D74,$O$24:$EA$33,CK$10,FALSE))="Nvt","Nvt",IF((VLOOKUP($E74,$O$17:$EA$23,CK$10,FALSE))="Nvt","Nvt","Fout"))))))))</f>
        <v>Ja</v>
      </c>
      <c r="CL74" s="43" t="str">
        <f t="shared" si="55"/>
        <v>Optie</v>
      </c>
      <c r="CM74" s="43" t="str">
        <f t="shared" si="55"/>
        <v>Nee</v>
      </c>
      <c r="CN74" s="43" t="str">
        <f t="shared" si="55"/>
        <v>Nvt</v>
      </c>
      <c r="CO74" s="43" t="str">
        <f t="shared" si="55"/>
        <v>Nvt</v>
      </c>
      <c r="CP74" s="43" t="str">
        <f t="shared" si="55"/>
        <v>Nvt</v>
      </c>
      <c r="CQ74" s="43" t="str">
        <f t="shared" si="55"/>
        <v>Nvt</v>
      </c>
      <c r="CR74" s="43" t="str">
        <f t="shared" si="55"/>
        <v>Ja</v>
      </c>
      <c r="CS74" s="43" t="str">
        <f t="shared" si="55"/>
        <v>Ja</v>
      </c>
      <c r="CT74" s="43" t="str">
        <f t="shared" si="55"/>
        <v>Ja</v>
      </c>
      <c r="CU74" s="43" t="str">
        <f t="shared" ref="CU74:DD83" si="56">IF((VLOOKUP($D74,$O$24:$EA$33,CU$10,FALSE))="Ja","Ja",IF((VLOOKUP($E74,$O$17:$EA$23,CU$10,FALSE))="Ja","Ja",IF((VLOOKUP($D74,$O$24:$EA$33,CU$10,FALSE))="Optie","Optie",IF((VLOOKUP($E74,$O$17:$EA$23,CU$10,FALSE))="Optie","Optie",IF((VLOOKUP($D74,$O$24:$EA$33,CU$10,FALSE))="Nee","Nee",IF((VLOOKUP($E74,$O$17:$EA$23,CU$10,FALSE))= "Nee","Nee",IF((VLOOKUP($D74,$O$24:$EA$33,CU$10,FALSE))="Nvt","Nvt",IF((VLOOKUP($E74,$O$17:$EA$23,CU$10,FALSE))="Nvt","Nvt","Fout"))))))))</f>
        <v>Optie</v>
      </c>
      <c r="CV74" s="43" t="str">
        <f t="shared" si="56"/>
        <v>Ja</v>
      </c>
      <c r="CW74" s="43" t="str">
        <f t="shared" si="56"/>
        <v>Ja</v>
      </c>
      <c r="CX74" s="43" t="str">
        <f t="shared" si="56"/>
        <v>Ja</v>
      </c>
      <c r="CY74" s="43" t="str">
        <f t="shared" si="56"/>
        <v>Optie</v>
      </c>
      <c r="CZ74" s="43" t="str">
        <f t="shared" si="56"/>
        <v>Ja</v>
      </c>
      <c r="DA74" s="43" t="str">
        <f t="shared" si="56"/>
        <v>Ja</v>
      </c>
      <c r="DB74" s="43" t="str">
        <f t="shared" si="56"/>
        <v>Optie</v>
      </c>
      <c r="DC74" s="43" t="str">
        <f t="shared" si="56"/>
        <v>Ja</v>
      </c>
      <c r="DD74" s="43" t="str">
        <f t="shared" si="56"/>
        <v>Ja</v>
      </c>
      <c r="DE74" s="43" t="str">
        <f t="shared" ref="DE74:DN83" si="57">IF((VLOOKUP($D74,$O$24:$EA$33,DE$10,FALSE))="Ja","Ja",IF((VLOOKUP($E74,$O$17:$EA$23,DE$10,FALSE))="Ja","Ja",IF((VLOOKUP($D74,$O$24:$EA$33,DE$10,FALSE))="Optie","Optie",IF((VLOOKUP($E74,$O$17:$EA$23,DE$10,FALSE))="Optie","Optie",IF((VLOOKUP($D74,$O$24:$EA$33,DE$10,FALSE))="Nee","Nee",IF((VLOOKUP($E74,$O$17:$EA$23,DE$10,FALSE))= "Nee","Nee",IF((VLOOKUP($D74,$O$24:$EA$33,DE$10,FALSE))="Nvt","Nvt",IF((VLOOKUP($E74,$O$17:$EA$23,DE$10,FALSE))="Nvt","Nvt","Fout"))))))))</f>
        <v>Ja</v>
      </c>
      <c r="DF74" s="43" t="str">
        <f t="shared" si="57"/>
        <v>Ja</v>
      </c>
      <c r="DG74" s="43" t="str">
        <f t="shared" si="57"/>
        <v>Ja</v>
      </c>
      <c r="DH74" s="43" t="str">
        <f t="shared" si="57"/>
        <v>Optie</v>
      </c>
      <c r="DI74" s="43" t="str">
        <f t="shared" si="57"/>
        <v>Optie</v>
      </c>
      <c r="DJ74" s="43" t="str">
        <f t="shared" si="57"/>
        <v>Optie</v>
      </c>
      <c r="DK74" s="43" t="str">
        <f t="shared" si="57"/>
        <v>Optie</v>
      </c>
      <c r="DL74" s="43" t="str">
        <f t="shared" si="57"/>
        <v>Nee</v>
      </c>
      <c r="DM74" s="43" t="str">
        <f t="shared" si="57"/>
        <v>Optie</v>
      </c>
      <c r="DN74" s="43" t="str">
        <f t="shared" si="57"/>
        <v>Ja</v>
      </c>
      <c r="DO74" s="43" t="str">
        <f t="shared" ref="DO74:EA83" si="58">IF((VLOOKUP($D74,$O$24:$EA$33,DO$10,FALSE))="Ja","Ja",IF((VLOOKUP($E74,$O$17:$EA$23,DO$10,FALSE))="Ja","Ja",IF((VLOOKUP($D74,$O$24:$EA$33,DO$10,FALSE))="Optie","Optie",IF((VLOOKUP($E74,$O$17:$EA$23,DO$10,FALSE))="Optie","Optie",IF((VLOOKUP($D74,$O$24:$EA$33,DO$10,FALSE))="Nee","Nee",IF((VLOOKUP($E74,$O$17:$EA$23,DO$10,FALSE))= "Nee","Nee",IF((VLOOKUP($D74,$O$24:$EA$33,DO$10,FALSE))="Nvt","Nvt",IF((VLOOKUP($E74,$O$17:$EA$23,DO$10,FALSE))="Nvt","Nvt","Fout"))))))))</f>
        <v>Ja</v>
      </c>
      <c r="DP74" s="43" t="str">
        <f t="shared" si="58"/>
        <v>Ja</v>
      </c>
      <c r="DQ74" s="43" t="str">
        <f t="shared" si="58"/>
        <v>Ja</v>
      </c>
      <c r="DR74" s="43" t="str">
        <f t="shared" si="58"/>
        <v>Optie</v>
      </c>
      <c r="DS74" s="43" t="str">
        <f t="shared" si="58"/>
        <v>Ja</v>
      </c>
      <c r="DT74" s="43" t="str">
        <f t="shared" si="58"/>
        <v>Ja</v>
      </c>
      <c r="DU74" s="43" t="str">
        <f t="shared" si="58"/>
        <v>Ja</v>
      </c>
      <c r="DV74" s="43" t="str">
        <f t="shared" si="58"/>
        <v>Ja</v>
      </c>
      <c r="DW74" s="43" t="str">
        <f t="shared" si="58"/>
        <v>Ja</v>
      </c>
      <c r="DX74" s="43" t="str">
        <f t="shared" si="58"/>
        <v>Ja</v>
      </c>
      <c r="DY74" s="43" t="str">
        <f t="shared" si="58"/>
        <v>Ja</v>
      </c>
      <c r="DZ74" s="43" t="str">
        <f t="shared" si="58"/>
        <v>Ja</v>
      </c>
      <c r="EA74" s="43" t="str">
        <f t="shared" si="58"/>
        <v>Nee</v>
      </c>
    </row>
    <row r="75" spans="1:131" x14ac:dyDescent="0.3">
      <c r="A75" s="45"/>
      <c r="B75" s="47" t="s">
        <v>569</v>
      </c>
      <c r="C75" s="47" t="s">
        <v>502</v>
      </c>
      <c r="D75" s="45" t="s">
        <v>329</v>
      </c>
      <c r="E75" s="45" t="s">
        <v>337</v>
      </c>
      <c r="F75" s="45" t="s">
        <v>337</v>
      </c>
      <c r="G75" s="43" t="s">
        <v>495</v>
      </c>
      <c r="H75" s="43" t="s">
        <v>497</v>
      </c>
      <c r="I75" s="119" t="s">
        <v>337</v>
      </c>
      <c r="J75" s="119" t="s">
        <v>834</v>
      </c>
      <c r="K75" s="119" t="s">
        <v>854</v>
      </c>
      <c r="L75" s="50">
        <v>29</v>
      </c>
      <c r="M75" s="119"/>
      <c r="N75" s="119"/>
      <c r="O75" s="119"/>
      <c r="P75" s="129" t="s">
        <v>507</v>
      </c>
      <c r="Q75" s="43" t="str">
        <f t="shared" si="48"/>
        <v>Ja</v>
      </c>
      <c r="R75" s="43" t="str">
        <f t="shared" si="48"/>
        <v>Ja</v>
      </c>
      <c r="S75" s="43" t="str">
        <f t="shared" si="48"/>
        <v>Optie</v>
      </c>
      <c r="T75" s="43" t="str">
        <f t="shared" si="48"/>
        <v>Ja</v>
      </c>
      <c r="U75" s="43" t="str">
        <f t="shared" si="48"/>
        <v>Ja</v>
      </c>
      <c r="V75" s="43" t="str">
        <f t="shared" si="48"/>
        <v>Ja</v>
      </c>
      <c r="W75" s="43" t="str">
        <f t="shared" si="48"/>
        <v>Nee</v>
      </c>
      <c r="X75" s="43" t="str">
        <f t="shared" si="48"/>
        <v>Ja</v>
      </c>
      <c r="Y75" s="43" t="str">
        <f t="shared" si="48"/>
        <v>Nee</v>
      </c>
      <c r="Z75" s="43" t="str">
        <f t="shared" si="48"/>
        <v>Nee</v>
      </c>
      <c r="AA75" s="43" t="str">
        <f t="shared" si="49"/>
        <v>Optie</v>
      </c>
      <c r="AB75" s="43" t="str">
        <f t="shared" si="49"/>
        <v>Ja</v>
      </c>
      <c r="AC75" s="43" t="str">
        <f t="shared" si="49"/>
        <v>Ja</v>
      </c>
      <c r="AD75" s="43" t="str">
        <f t="shared" si="49"/>
        <v>Nee</v>
      </c>
      <c r="AE75" s="43" t="str">
        <f t="shared" si="49"/>
        <v>Ja</v>
      </c>
      <c r="AF75" s="43" t="str">
        <f t="shared" si="49"/>
        <v>Ja</v>
      </c>
      <c r="AG75" s="43" t="str">
        <f t="shared" si="49"/>
        <v>Optie</v>
      </c>
      <c r="AH75" s="43" t="str">
        <f t="shared" si="49"/>
        <v>Ja</v>
      </c>
      <c r="AI75" s="43" t="str">
        <f t="shared" si="49"/>
        <v>Ja</v>
      </c>
      <c r="AJ75" s="43" t="str">
        <f t="shared" si="49"/>
        <v>Nvt</v>
      </c>
      <c r="AK75" s="43" t="str">
        <f t="shared" si="49"/>
        <v>Nvt</v>
      </c>
      <c r="AL75" s="129" t="s">
        <v>878</v>
      </c>
      <c r="AM75" s="43" t="str">
        <f t="shared" si="50"/>
        <v>Ja</v>
      </c>
      <c r="AN75" s="43" t="str">
        <f t="shared" si="50"/>
        <v>Ja</v>
      </c>
      <c r="AO75" s="43" t="str">
        <f t="shared" si="50"/>
        <v>Optie</v>
      </c>
      <c r="AP75" s="43" t="str">
        <f t="shared" si="50"/>
        <v>Ja</v>
      </c>
      <c r="AQ75" s="43" t="str">
        <f t="shared" si="50"/>
        <v>Ja</v>
      </c>
      <c r="AR75" s="43" t="str">
        <f t="shared" si="50"/>
        <v>Ja</v>
      </c>
      <c r="AS75" s="43" t="str">
        <f t="shared" si="50"/>
        <v>Nee</v>
      </c>
      <c r="AT75" s="43" t="str">
        <f t="shared" si="50"/>
        <v>Ja</v>
      </c>
      <c r="AU75" s="43" t="str">
        <f t="shared" si="50"/>
        <v>Nee</v>
      </c>
      <c r="AV75" s="43" t="str">
        <f t="shared" si="50"/>
        <v>Nee</v>
      </c>
      <c r="AW75" s="43" t="str">
        <f t="shared" si="51"/>
        <v>Ja</v>
      </c>
      <c r="AX75" s="43" t="str">
        <f t="shared" si="51"/>
        <v>Ja</v>
      </c>
      <c r="AY75" s="43" t="str">
        <f t="shared" si="51"/>
        <v>Ja</v>
      </c>
      <c r="AZ75" s="43" t="str">
        <f t="shared" si="51"/>
        <v>Ja</v>
      </c>
      <c r="BA75" s="43" t="str">
        <f t="shared" si="51"/>
        <v>Ja</v>
      </c>
      <c r="BB75" s="43" t="str">
        <f t="shared" si="51"/>
        <v>Ja</v>
      </c>
      <c r="BC75" s="43" t="str">
        <f t="shared" si="51"/>
        <v>Ja</v>
      </c>
      <c r="BD75" s="43" t="str">
        <f t="shared" si="51"/>
        <v>Optie</v>
      </c>
      <c r="BE75" s="43" t="str">
        <f t="shared" si="51"/>
        <v>Ja</v>
      </c>
      <c r="BF75" s="43" t="str">
        <f t="shared" si="51"/>
        <v>Ja</v>
      </c>
      <c r="BG75" s="43" t="str">
        <f t="shared" si="52"/>
        <v>Nee</v>
      </c>
      <c r="BH75" s="43" t="str">
        <f t="shared" si="52"/>
        <v>Ja</v>
      </c>
      <c r="BI75" s="43" t="str">
        <f t="shared" si="52"/>
        <v>Nee</v>
      </c>
      <c r="BJ75" s="43" t="str">
        <f t="shared" si="52"/>
        <v>Nvt</v>
      </c>
      <c r="BK75" s="43" t="str">
        <f t="shared" si="52"/>
        <v>Nvt</v>
      </c>
      <c r="BL75" s="43" t="str">
        <f t="shared" si="52"/>
        <v>Nvt</v>
      </c>
      <c r="BM75" s="43" t="str">
        <f t="shared" si="52"/>
        <v>Nvt</v>
      </c>
      <c r="BN75" s="43" t="str">
        <f t="shared" si="52"/>
        <v>Nvt</v>
      </c>
      <c r="BO75" s="43" t="str">
        <f t="shared" si="52"/>
        <v>Nvt</v>
      </c>
      <c r="BP75" s="43" t="str">
        <f t="shared" si="52"/>
        <v>Nvt</v>
      </c>
      <c r="BQ75" s="43" t="str">
        <f t="shared" si="53"/>
        <v>Nvt</v>
      </c>
      <c r="BR75" s="43" t="str">
        <f t="shared" si="53"/>
        <v>Nvt</v>
      </c>
      <c r="BS75" s="43" t="str">
        <f t="shared" si="53"/>
        <v>Nvt</v>
      </c>
      <c r="BT75" s="43" t="str">
        <f t="shared" si="53"/>
        <v>Nvt</v>
      </c>
      <c r="BU75" s="43" t="str">
        <f t="shared" si="53"/>
        <v>Nvt</v>
      </c>
      <c r="BV75" s="43" t="str">
        <f t="shared" si="53"/>
        <v>Nvt</v>
      </c>
      <c r="BW75" s="43" t="str">
        <f t="shared" si="53"/>
        <v>Nvt</v>
      </c>
      <c r="BX75" s="43" t="str">
        <f t="shared" si="53"/>
        <v>Nvt</v>
      </c>
      <c r="BY75" s="43" t="str">
        <f t="shared" si="53"/>
        <v>Ja</v>
      </c>
      <c r="BZ75" s="43" t="str">
        <f t="shared" si="53"/>
        <v>Ja</v>
      </c>
      <c r="CA75" s="43" t="str">
        <f t="shared" si="54"/>
        <v>Ja</v>
      </c>
      <c r="CB75" s="43" t="str">
        <f t="shared" si="54"/>
        <v>Optie</v>
      </c>
      <c r="CC75" s="43" t="str">
        <f t="shared" si="54"/>
        <v>Ja</v>
      </c>
      <c r="CD75" s="43" t="str">
        <f t="shared" si="54"/>
        <v>Ja</v>
      </c>
      <c r="CE75" s="43" t="str">
        <f t="shared" si="54"/>
        <v>Ja</v>
      </c>
      <c r="CF75" s="43" t="str">
        <f t="shared" si="54"/>
        <v>Ja</v>
      </c>
      <c r="CG75" s="43" t="str">
        <f t="shared" si="54"/>
        <v>Ja</v>
      </c>
      <c r="CH75" s="43" t="str">
        <f t="shared" si="54"/>
        <v>Optie</v>
      </c>
      <c r="CI75" s="43" t="str">
        <f t="shared" si="54"/>
        <v>Ja</v>
      </c>
      <c r="CJ75" s="43" t="str">
        <f t="shared" si="54"/>
        <v>Ja</v>
      </c>
      <c r="CK75" s="43" t="str">
        <f t="shared" si="55"/>
        <v>Ja</v>
      </c>
      <c r="CL75" s="43" t="str">
        <f t="shared" si="55"/>
        <v>Optie</v>
      </c>
      <c r="CM75" s="43" t="str">
        <f t="shared" si="55"/>
        <v>Nee</v>
      </c>
      <c r="CN75" s="43" t="str">
        <f t="shared" si="55"/>
        <v>Nvt</v>
      </c>
      <c r="CO75" s="43" t="str">
        <f t="shared" si="55"/>
        <v>Nvt</v>
      </c>
      <c r="CP75" s="43" t="str">
        <f t="shared" si="55"/>
        <v>Nvt</v>
      </c>
      <c r="CQ75" s="43" t="str">
        <f t="shared" si="55"/>
        <v>Nvt</v>
      </c>
      <c r="CR75" s="43" t="str">
        <f t="shared" si="55"/>
        <v>Ja</v>
      </c>
      <c r="CS75" s="43" t="str">
        <f t="shared" si="55"/>
        <v>Ja</v>
      </c>
      <c r="CT75" s="43" t="str">
        <f t="shared" si="55"/>
        <v>Ja</v>
      </c>
      <c r="CU75" s="43" t="str">
        <f t="shared" si="56"/>
        <v>Optie</v>
      </c>
      <c r="CV75" s="43" t="str">
        <f t="shared" si="56"/>
        <v>Ja</v>
      </c>
      <c r="CW75" s="43" t="str">
        <f t="shared" si="56"/>
        <v>Ja</v>
      </c>
      <c r="CX75" s="43" t="str">
        <f t="shared" si="56"/>
        <v>Ja</v>
      </c>
      <c r="CY75" s="43" t="str">
        <f t="shared" si="56"/>
        <v>Optie</v>
      </c>
      <c r="CZ75" s="43" t="str">
        <f t="shared" si="56"/>
        <v>Ja</v>
      </c>
      <c r="DA75" s="43" t="str">
        <f t="shared" si="56"/>
        <v>Ja</v>
      </c>
      <c r="DB75" s="43" t="str">
        <f t="shared" si="56"/>
        <v>Optie</v>
      </c>
      <c r="DC75" s="43" t="str">
        <f t="shared" si="56"/>
        <v>Ja</v>
      </c>
      <c r="DD75" s="43" t="str">
        <f t="shared" si="56"/>
        <v>Ja</v>
      </c>
      <c r="DE75" s="43" t="str">
        <f t="shared" si="57"/>
        <v>Ja</v>
      </c>
      <c r="DF75" s="43" t="str">
        <f t="shared" si="57"/>
        <v>Ja</v>
      </c>
      <c r="DG75" s="43" t="str">
        <f t="shared" si="57"/>
        <v>Ja</v>
      </c>
      <c r="DH75" s="43" t="str">
        <f t="shared" si="57"/>
        <v>Optie</v>
      </c>
      <c r="DI75" s="43" t="str">
        <f t="shared" si="57"/>
        <v>Optie</v>
      </c>
      <c r="DJ75" s="43" t="str">
        <f t="shared" si="57"/>
        <v>Optie</v>
      </c>
      <c r="DK75" s="43" t="str">
        <f t="shared" si="57"/>
        <v>Optie</v>
      </c>
      <c r="DL75" s="43" t="str">
        <f t="shared" si="57"/>
        <v>Nee</v>
      </c>
      <c r="DM75" s="43" t="str">
        <f t="shared" si="57"/>
        <v>Optie</v>
      </c>
      <c r="DN75" s="43" t="str">
        <f t="shared" si="57"/>
        <v>Ja</v>
      </c>
      <c r="DO75" s="43" t="str">
        <f t="shared" si="58"/>
        <v>Ja</v>
      </c>
      <c r="DP75" s="43" t="str">
        <f t="shared" si="58"/>
        <v>Ja</v>
      </c>
      <c r="DQ75" s="43" t="str">
        <f t="shared" si="58"/>
        <v>Ja</v>
      </c>
      <c r="DR75" s="43" t="str">
        <f t="shared" si="58"/>
        <v>Optie</v>
      </c>
      <c r="DS75" s="43" t="str">
        <f t="shared" si="58"/>
        <v>Ja</v>
      </c>
      <c r="DT75" s="43" t="str">
        <f t="shared" si="58"/>
        <v>Ja</v>
      </c>
      <c r="DU75" s="43" t="str">
        <f t="shared" si="58"/>
        <v>Ja</v>
      </c>
      <c r="DV75" s="43" t="str">
        <f t="shared" si="58"/>
        <v>Ja</v>
      </c>
      <c r="DW75" s="43" t="str">
        <f t="shared" si="58"/>
        <v>Ja</v>
      </c>
      <c r="DX75" s="43" t="str">
        <f t="shared" si="58"/>
        <v>Ja</v>
      </c>
      <c r="DY75" s="43" t="str">
        <f t="shared" si="58"/>
        <v>Ja</v>
      </c>
      <c r="DZ75" s="43" t="str">
        <f t="shared" si="58"/>
        <v>Ja</v>
      </c>
      <c r="EA75" s="43" t="str">
        <f t="shared" si="58"/>
        <v>Nee</v>
      </c>
    </row>
    <row r="76" spans="1:131" x14ac:dyDescent="0.3">
      <c r="A76" s="45"/>
      <c r="B76" s="47" t="s">
        <v>570</v>
      </c>
      <c r="C76" s="47" t="s">
        <v>329</v>
      </c>
      <c r="D76" s="45" t="s">
        <v>337</v>
      </c>
      <c r="E76" s="45" t="s">
        <v>329</v>
      </c>
      <c r="F76" s="45" t="s">
        <v>337</v>
      </c>
      <c r="G76" s="43" t="s">
        <v>495</v>
      </c>
      <c r="H76" s="43" t="s">
        <v>497</v>
      </c>
      <c r="I76" s="119" t="s">
        <v>337</v>
      </c>
      <c r="J76" s="119" t="s">
        <v>830</v>
      </c>
      <c r="K76" s="119" t="s">
        <v>844</v>
      </c>
      <c r="L76" s="50">
        <v>11</v>
      </c>
      <c r="M76" s="119"/>
      <c r="N76" s="119"/>
      <c r="O76" s="119"/>
      <c r="P76" s="129" t="s">
        <v>507</v>
      </c>
      <c r="Q76" s="43" t="str">
        <f t="shared" si="48"/>
        <v>Ja</v>
      </c>
      <c r="R76" s="43" t="str">
        <f t="shared" si="48"/>
        <v>Ja</v>
      </c>
      <c r="S76" s="43" t="str">
        <f t="shared" si="48"/>
        <v>Optie</v>
      </c>
      <c r="T76" s="43" t="str">
        <f t="shared" si="48"/>
        <v>Ja</v>
      </c>
      <c r="U76" s="43" t="str">
        <f t="shared" si="48"/>
        <v>Ja</v>
      </c>
      <c r="V76" s="43" t="str">
        <f t="shared" si="48"/>
        <v>Ja</v>
      </c>
      <c r="W76" s="43" t="str">
        <f t="shared" si="48"/>
        <v>Nee</v>
      </c>
      <c r="X76" s="43" t="str">
        <f t="shared" si="48"/>
        <v>Ja</v>
      </c>
      <c r="Y76" s="43" t="str">
        <f t="shared" si="48"/>
        <v>Nee</v>
      </c>
      <c r="Z76" s="43" t="str">
        <f t="shared" si="48"/>
        <v>Nee</v>
      </c>
      <c r="AA76" s="43" t="str">
        <f t="shared" si="49"/>
        <v>Optie</v>
      </c>
      <c r="AB76" s="43" t="str">
        <f t="shared" si="49"/>
        <v>Ja</v>
      </c>
      <c r="AC76" s="43" t="str">
        <f t="shared" si="49"/>
        <v>Ja</v>
      </c>
      <c r="AD76" s="43" t="str">
        <f t="shared" si="49"/>
        <v>Nee</v>
      </c>
      <c r="AE76" s="43" t="str">
        <f t="shared" si="49"/>
        <v>Ja</v>
      </c>
      <c r="AF76" s="43" t="str">
        <f t="shared" si="49"/>
        <v>Ja</v>
      </c>
      <c r="AG76" s="43" t="str">
        <f t="shared" si="49"/>
        <v>Optie</v>
      </c>
      <c r="AH76" s="43" t="str">
        <f t="shared" si="49"/>
        <v>Ja</v>
      </c>
      <c r="AI76" s="43" t="str">
        <f t="shared" si="49"/>
        <v>Ja</v>
      </c>
      <c r="AJ76" s="43" t="str">
        <f t="shared" si="49"/>
        <v>Nvt</v>
      </c>
      <c r="AK76" s="43" t="str">
        <f t="shared" si="49"/>
        <v>Nvt</v>
      </c>
      <c r="AL76" s="129" t="s">
        <v>878</v>
      </c>
      <c r="AM76" s="43" t="str">
        <f t="shared" si="50"/>
        <v>Ja</v>
      </c>
      <c r="AN76" s="43" t="str">
        <f t="shared" si="50"/>
        <v>Ja</v>
      </c>
      <c r="AO76" s="43" t="str">
        <f t="shared" si="50"/>
        <v>Optie</v>
      </c>
      <c r="AP76" s="43" t="str">
        <f t="shared" si="50"/>
        <v>Ja</v>
      </c>
      <c r="AQ76" s="43" t="str">
        <f t="shared" si="50"/>
        <v>Ja</v>
      </c>
      <c r="AR76" s="43" t="str">
        <f t="shared" si="50"/>
        <v>Ja</v>
      </c>
      <c r="AS76" s="43" t="str">
        <f t="shared" si="50"/>
        <v>Nee</v>
      </c>
      <c r="AT76" s="43" t="str">
        <f t="shared" si="50"/>
        <v>Ja</v>
      </c>
      <c r="AU76" s="43" t="str">
        <f t="shared" si="50"/>
        <v>Nee</v>
      </c>
      <c r="AV76" s="43" t="str">
        <f t="shared" si="50"/>
        <v>Nee</v>
      </c>
      <c r="AW76" s="43" t="str">
        <f t="shared" si="51"/>
        <v>Ja</v>
      </c>
      <c r="AX76" s="43" t="str">
        <f t="shared" si="51"/>
        <v>Ja</v>
      </c>
      <c r="AY76" s="43" t="str">
        <f t="shared" si="51"/>
        <v>Ja</v>
      </c>
      <c r="AZ76" s="43" t="str">
        <f t="shared" si="51"/>
        <v>Ja</v>
      </c>
      <c r="BA76" s="43" t="str">
        <f t="shared" si="51"/>
        <v>Ja</v>
      </c>
      <c r="BB76" s="43" t="str">
        <f t="shared" si="51"/>
        <v>Nee</v>
      </c>
      <c r="BC76" s="43" t="str">
        <f t="shared" si="51"/>
        <v>Ja</v>
      </c>
      <c r="BD76" s="43" t="str">
        <f t="shared" si="51"/>
        <v>Optie</v>
      </c>
      <c r="BE76" s="43" t="str">
        <f t="shared" si="51"/>
        <v>Ja</v>
      </c>
      <c r="BF76" s="43" t="str">
        <f t="shared" si="51"/>
        <v>Ja</v>
      </c>
      <c r="BG76" s="43" t="str">
        <f t="shared" si="52"/>
        <v>Nee</v>
      </c>
      <c r="BH76" s="43" t="str">
        <f t="shared" si="52"/>
        <v>Ja</v>
      </c>
      <c r="BI76" s="43" t="str">
        <f t="shared" si="52"/>
        <v>Nee</v>
      </c>
      <c r="BJ76" s="43" t="str">
        <f t="shared" si="52"/>
        <v>Nvt</v>
      </c>
      <c r="BK76" s="43" t="str">
        <f t="shared" si="52"/>
        <v>Nvt</v>
      </c>
      <c r="BL76" s="43" t="str">
        <f t="shared" si="52"/>
        <v>Nvt</v>
      </c>
      <c r="BM76" s="43" t="str">
        <f t="shared" si="52"/>
        <v>Nvt</v>
      </c>
      <c r="BN76" s="43" t="str">
        <f t="shared" si="52"/>
        <v>Nvt</v>
      </c>
      <c r="BO76" s="43" t="str">
        <f t="shared" si="52"/>
        <v>Nvt</v>
      </c>
      <c r="BP76" s="43" t="str">
        <f t="shared" si="52"/>
        <v>Nvt</v>
      </c>
      <c r="BQ76" s="43" t="str">
        <f t="shared" si="53"/>
        <v>Nvt</v>
      </c>
      <c r="BR76" s="43" t="str">
        <f t="shared" si="53"/>
        <v>Nvt</v>
      </c>
      <c r="BS76" s="43" t="str">
        <f t="shared" si="53"/>
        <v>Nvt</v>
      </c>
      <c r="BT76" s="43" t="str">
        <f t="shared" si="53"/>
        <v>Nvt</v>
      </c>
      <c r="BU76" s="43" t="str">
        <f t="shared" si="53"/>
        <v>Nvt</v>
      </c>
      <c r="BV76" s="43" t="str">
        <f t="shared" si="53"/>
        <v>Nvt</v>
      </c>
      <c r="BW76" s="43" t="str">
        <f t="shared" si="53"/>
        <v>Nvt</v>
      </c>
      <c r="BX76" s="43" t="str">
        <f t="shared" si="53"/>
        <v>Nvt</v>
      </c>
      <c r="BY76" s="43" t="str">
        <f t="shared" si="53"/>
        <v>Ja</v>
      </c>
      <c r="BZ76" s="43" t="str">
        <f t="shared" si="53"/>
        <v>Ja</v>
      </c>
      <c r="CA76" s="43" t="str">
        <f t="shared" si="54"/>
        <v>Ja</v>
      </c>
      <c r="CB76" s="43" t="str">
        <f t="shared" si="54"/>
        <v>Nee</v>
      </c>
      <c r="CC76" s="43" t="str">
        <f t="shared" si="54"/>
        <v>Nvt</v>
      </c>
      <c r="CD76" s="43" t="str">
        <f t="shared" si="54"/>
        <v>Nvt</v>
      </c>
      <c r="CE76" s="43" t="str">
        <f t="shared" si="54"/>
        <v>Nvt</v>
      </c>
      <c r="CF76" s="43" t="str">
        <f t="shared" si="54"/>
        <v>Nvt</v>
      </c>
      <c r="CG76" s="43" t="str">
        <f t="shared" si="54"/>
        <v>Nvt</v>
      </c>
      <c r="CH76" s="43" t="str">
        <f t="shared" si="54"/>
        <v>Nee</v>
      </c>
      <c r="CI76" s="43" t="str">
        <f t="shared" si="54"/>
        <v>Nvt</v>
      </c>
      <c r="CJ76" s="43" t="str">
        <f t="shared" si="54"/>
        <v>Nee</v>
      </c>
      <c r="CK76" s="43" t="str">
        <f t="shared" si="55"/>
        <v>Nvt</v>
      </c>
      <c r="CL76" s="43" t="str">
        <f t="shared" si="55"/>
        <v>Nee</v>
      </c>
      <c r="CM76" s="43" t="str">
        <f t="shared" si="55"/>
        <v>Nee</v>
      </c>
      <c r="CN76" s="43" t="str">
        <f t="shared" si="55"/>
        <v>Nvt</v>
      </c>
      <c r="CO76" s="43" t="str">
        <f t="shared" si="55"/>
        <v>Nvt</v>
      </c>
      <c r="CP76" s="43" t="str">
        <f t="shared" si="55"/>
        <v>Nvt</v>
      </c>
      <c r="CQ76" s="43" t="str">
        <f t="shared" si="55"/>
        <v>Nvt</v>
      </c>
      <c r="CR76" s="43" t="str">
        <f t="shared" si="55"/>
        <v>Nee</v>
      </c>
      <c r="CS76" s="43" t="str">
        <f t="shared" si="55"/>
        <v>Nvt</v>
      </c>
      <c r="CT76" s="43" t="str">
        <f t="shared" si="55"/>
        <v>Nvt</v>
      </c>
      <c r="CU76" s="43" t="str">
        <f t="shared" si="56"/>
        <v>Nvt</v>
      </c>
      <c r="CV76" s="43" t="str">
        <f t="shared" si="56"/>
        <v>Nvt</v>
      </c>
      <c r="CW76" s="43" t="str">
        <f t="shared" si="56"/>
        <v>Nvt</v>
      </c>
      <c r="CX76" s="43" t="str">
        <f t="shared" si="56"/>
        <v>Nvt</v>
      </c>
      <c r="CY76" s="43" t="str">
        <f t="shared" si="56"/>
        <v>Nee</v>
      </c>
      <c r="CZ76" s="43" t="str">
        <f t="shared" si="56"/>
        <v>Nvt</v>
      </c>
      <c r="DA76" s="43" t="str">
        <f t="shared" si="56"/>
        <v>Nvt</v>
      </c>
      <c r="DB76" s="43" t="str">
        <f t="shared" si="56"/>
        <v>Nvt</v>
      </c>
      <c r="DC76" s="43" t="str">
        <f t="shared" si="56"/>
        <v>Ja</v>
      </c>
      <c r="DD76" s="43" t="str">
        <f t="shared" si="56"/>
        <v>Ja</v>
      </c>
      <c r="DE76" s="43" t="str">
        <f t="shared" si="57"/>
        <v>Ja</v>
      </c>
      <c r="DF76" s="43" t="str">
        <f t="shared" si="57"/>
        <v>Ja</v>
      </c>
      <c r="DG76" s="43" t="str">
        <f t="shared" si="57"/>
        <v>Ja</v>
      </c>
      <c r="DH76" s="43" t="str">
        <f t="shared" si="57"/>
        <v>Optie</v>
      </c>
      <c r="DI76" s="43" t="str">
        <f t="shared" si="57"/>
        <v>Optie</v>
      </c>
      <c r="DJ76" s="43" t="str">
        <f t="shared" si="57"/>
        <v>Optie</v>
      </c>
      <c r="DK76" s="43" t="str">
        <f t="shared" si="57"/>
        <v>Optie</v>
      </c>
      <c r="DL76" s="43" t="str">
        <f t="shared" si="57"/>
        <v>Nee</v>
      </c>
      <c r="DM76" s="43" t="str">
        <f t="shared" si="57"/>
        <v>Optie</v>
      </c>
      <c r="DN76" s="43" t="str">
        <f t="shared" si="57"/>
        <v>Ja</v>
      </c>
      <c r="DO76" s="43" t="str">
        <f t="shared" si="58"/>
        <v>Ja</v>
      </c>
      <c r="DP76" s="43" t="str">
        <f t="shared" si="58"/>
        <v>Ja</v>
      </c>
      <c r="DQ76" s="43" t="str">
        <f t="shared" si="58"/>
        <v>Ja</v>
      </c>
      <c r="DR76" s="43" t="str">
        <f t="shared" si="58"/>
        <v>Optie</v>
      </c>
      <c r="DS76" s="43" t="str">
        <f t="shared" si="58"/>
        <v>Ja</v>
      </c>
      <c r="DT76" s="43" t="str">
        <f t="shared" si="58"/>
        <v>Ja</v>
      </c>
      <c r="DU76" s="43" t="str">
        <f t="shared" si="58"/>
        <v>Ja</v>
      </c>
      <c r="DV76" s="43" t="str">
        <f t="shared" si="58"/>
        <v>Ja</v>
      </c>
      <c r="DW76" s="43" t="str">
        <f t="shared" si="58"/>
        <v>Ja</v>
      </c>
      <c r="DX76" s="43" t="str">
        <f t="shared" si="58"/>
        <v>Ja</v>
      </c>
      <c r="DY76" s="43" t="str">
        <f t="shared" si="58"/>
        <v>Ja</v>
      </c>
      <c r="DZ76" s="43" t="str">
        <f t="shared" si="58"/>
        <v>Ja</v>
      </c>
      <c r="EA76" s="43" t="str">
        <f t="shared" si="58"/>
        <v>Nee</v>
      </c>
    </row>
    <row r="77" spans="1:131" x14ac:dyDescent="0.3">
      <c r="A77" s="45"/>
      <c r="B77" s="47" t="s">
        <v>571</v>
      </c>
      <c r="C77" s="47" t="s">
        <v>502</v>
      </c>
      <c r="D77" s="45" t="s">
        <v>329</v>
      </c>
      <c r="E77" s="45" t="s">
        <v>329</v>
      </c>
      <c r="F77" s="45" t="s">
        <v>433</v>
      </c>
      <c r="G77" s="43" t="s">
        <v>499</v>
      </c>
      <c r="H77" s="43" t="s">
        <v>497</v>
      </c>
      <c r="I77" s="119" t="s">
        <v>337</v>
      </c>
      <c r="J77" s="119" t="s">
        <v>829</v>
      </c>
      <c r="K77" s="119" t="s">
        <v>852</v>
      </c>
      <c r="L77" s="50">
        <v>9</v>
      </c>
      <c r="M77" s="119"/>
      <c r="N77" s="119"/>
      <c r="O77" s="119"/>
      <c r="P77" s="129" t="s">
        <v>507</v>
      </c>
      <c r="Q77" s="43" t="str">
        <f t="shared" si="48"/>
        <v>Ja</v>
      </c>
      <c r="R77" s="43" t="str">
        <f t="shared" si="48"/>
        <v>Ja</v>
      </c>
      <c r="S77" s="43" t="str">
        <f t="shared" si="48"/>
        <v>Optie</v>
      </c>
      <c r="T77" s="43" t="str">
        <f t="shared" si="48"/>
        <v>Ja</v>
      </c>
      <c r="U77" s="43" t="str">
        <f t="shared" si="48"/>
        <v>Ja</v>
      </c>
      <c r="V77" s="43" t="str">
        <f t="shared" si="48"/>
        <v>Ja</v>
      </c>
      <c r="W77" s="43" t="str">
        <f t="shared" si="48"/>
        <v>Nee</v>
      </c>
      <c r="X77" s="43" t="str">
        <f t="shared" si="48"/>
        <v>Ja</v>
      </c>
      <c r="Y77" s="43" t="str">
        <f t="shared" si="48"/>
        <v>Nee</v>
      </c>
      <c r="Z77" s="43" t="str">
        <f t="shared" si="48"/>
        <v>Nee</v>
      </c>
      <c r="AA77" s="43" t="str">
        <f t="shared" si="49"/>
        <v>Optie</v>
      </c>
      <c r="AB77" s="43" t="str">
        <f t="shared" si="49"/>
        <v>Ja</v>
      </c>
      <c r="AC77" s="43" t="str">
        <f t="shared" si="49"/>
        <v>Ja</v>
      </c>
      <c r="AD77" s="43" t="str">
        <f t="shared" si="49"/>
        <v>Nee</v>
      </c>
      <c r="AE77" s="43" t="str">
        <f t="shared" si="49"/>
        <v>Ja</v>
      </c>
      <c r="AF77" s="43" t="str">
        <f t="shared" si="49"/>
        <v>Ja</v>
      </c>
      <c r="AG77" s="43" t="str">
        <f t="shared" si="49"/>
        <v>Optie</v>
      </c>
      <c r="AH77" s="43" t="str">
        <f t="shared" si="49"/>
        <v>Ja</v>
      </c>
      <c r="AI77" s="43" t="str">
        <f t="shared" si="49"/>
        <v>Ja</v>
      </c>
      <c r="AJ77" s="43" t="str">
        <f t="shared" si="49"/>
        <v>Nvt</v>
      </c>
      <c r="AK77" s="43" t="str">
        <f t="shared" si="49"/>
        <v>Nvt</v>
      </c>
      <c r="AL77" s="129" t="s">
        <v>878</v>
      </c>
      <c r="AM77" s="43" t="str">
        <f t="shared" si="50"/>
        <v>Ja</v>
      </c>
      <c r="AN77" s="43" t="str">
        <f t="shared" si="50"/>
        <v>Ja</v>
      </c>
      <c r="AO77" s="43" t="str">
        <f t="shared" si="50"/>
        <v>Optie</v>
      </c>
      <c r="AP77" s="43" t="str">
        <f t="shared" si="50"/>
        <v>Ja</v>
      </c>
      <c r="AQ77" s="43" t="str">
        <f t="shared" si="50"/>
        <v>Ja</v>
      </c>
      <c r="AR77" s="43" t="str">
        <f t="shared" si="50"/>
        <v>Ja</v>
      </c>
      <c r="AS77" s="43" t="str">
        <f t="shared" si="50"/>
        <v>Nee</v>
      </c>
      <c r="AT77" s="43" t="str">
        <f t="shared" si="50"/>
        <v>Ja</v>
      </c>
      <c r="AU77" s="43" t="str">
        <f t="shared" si="50"/>
        <v>Nee</v>
      </c>
      <c r="AV77" s="43" t="str">
        <f t="shared" si="50"/>
        <v>Nee</v>
      </c>
      <c r="AW77" s="43" t="str">
        <f t="shared" si="51"/>
        <v>Ja</v>
      </c>
      <c r="AX77" s="43" t="str">
        <f t="shared" si="51"/>
        <v>Ja</v>
      </c>
      <c r="AY77" s="43" t="str">
        <f t="shared" si="51"/>
        <v>Ja</v>
      </c>
      <c r="AZ77" s="43" t="str">
        <f t="shared" si="51"/>
        <v>Ja</v>
      </c>
      <c r="BA77" s="43" t="str">
        <f t="shared" si="51"/>
        <v>Ja</v>
      </c>
      <c r="BB77" s="43" t="str">
        <f t="shared" si="51"/>
        <v>Ja</v>
      </c>
      <c r="BC77" s="43" t="str">
        <f t="shared" si="51"/>
        <v>Ja</v>
      </c>
      <c r="BD77" s="43" t="str">
        <f t="shared" si="51"/>
        <v>Optie</v>
      </c>
      <c r="BE77" s="43" t="str">
        <f t="shared" si="51"/>
        <v>Ja</v>
      </c>
      <c r="BF77" s="43" t="str">
        <f t="shared" si="51"/>
        <v>Ja</v>
      </c>
      <c r="BG77" s="43" t="str">
        <f t="shared" si="52"/>
        <v>Nee</v>
      </c>
      <c r="BH77" s="43" t="str">
        <f t="shared" si="52"/>
        <v>Ja</v>
      </c>
      <c r="BI77" s="43" t="str">
        <f t="shared" si="52"/>
        <v>Nee</v>
      </c>
      <c r="BJ77" s="43" t="str">
        <f t="shared" si="52"/>
        <v>Nvt</v>
      </c>
      <c r="BK77" s="43" t="str">
        <f t="shared" si="52"/>
        <v>Nvt</v>
      </c>
      <c r="BL77" s="43" t="str">
        <f t="shared" si="52"/>
        <v>Nvt</v>
      </c>
      <c r="BM77" s="43" t="str">
        <f t="shared" si="52"/>
        <v>Nvt</v>
      </c>
      <c r="BN77" s="43" t="str">
        <f t="shared" si="52"/>
        <v>Nvt</v>
      </c>
      <c r="BO77" s="43" t="str">
        <f t="shared" si="52"/>
        <v>Nvt</v>
      </c>
      <c r="BP77" s="43" t="str">
        <f t="shared" si="52"/>
        <v>Nvt</v>
      </c>
      <c r="BQ77" s="43" t="str">
        <f t="shared" si="53"/>
        <v>Nvt</v>
      </c>
      <c r="BR77" s="43" t="str">
        <f t="shared" si="53"/>
        <v>Nvt</v>
      </c>
      <c r="BS77" s="43" t="str">
        <f t="shared" si="53"/>
        <v>Nvt</v>
      </c>
      <c r="BT77" s="43" t="str">
        <f t="shared" si="53"/>
        <v>Nvt</v>
      </c>
      <c r="BU77" s="43" t="str">
        <f t="shared" si="53"/>
        <v>Nvt</v>
      </c>
      <c r="BV77" s="43" t="str">
        <f t="shared" si="53"/>
        <v>Nvt</v>
      </c>
      <c r="BW77" s="43" t="str">
        <f t="shared" si="53"/>
        <v>Nvt</v>
      </c>
      <c r="BX77" s="43" t="str">
        <f t="shared" si="53"/>
        <v>Nvt</v>
      </c>
      <c r="BY77" s="43" t="str">
        <f t="shared" si="53"/>
        <v>Ja</v>
      </c>
      <c r="BZ77" s="43" t="str">
        <f t="shared" si="53"/>
        <v>Ja</v>
      </c>
      <c r="CA77" s="43" t="str">
        <f t="shared" si="54"/>
        <v>Ja</v>
      </c>
      <c r="CB77" s="43" t="str">
        <f t="shared" si="54"/>
        <v>Optie</v>
      </c>
      <c r="CC77" s="43" t="str">
        <f t="shared" si="54"/>
        <v>Ja</v>
      </c>
      <c r="CD77" s="43" t="str">
        <f t="shared" si="54"/>
        <v>Ja</v>
      </c>
      <c r="CE77" s="43" t="str">
        <f t="shared" si="54"/>
        <v>Ja</v>
      </c>
      <c r="CF77" s="43" t="str">
        <f t="shared" si="54"/>
        <v>Ja</v>
      </c>
      <c r="CG77" s="43" t="str">
        <f t="shared" si="54"/>
        <v>Ja</v>
      </c>
      <c r="CH77" s="43" t="str">
        <f t="shared" si="54"/>
        <v>Optie</v>
      </c>
      <c r="CI77" s="43" t="str">
        <f t="shared" si="54"/>
        <v>Ja</v>
      </c>
      <c r="CJ77" s="43" t="str">
        <f t="shared" si="54"/>
        <v>Ja</v>
      </c>
      <c r="CK77" s="43" t="str">
        <f t="shared" si="55"/>
        <v>Ja</v>
      </c>
      <c r="CL77" s="43" t="str">
        <f t="shared" si="55"/>
        <v>Optie</v>
      </c>
      <c r="CM77" s="43" t="str">
        <f t="shared" si="55"/>
        <v>Nee</v>
      </c>
      <c r="CN77" s="43" t="str">
        <f t="shared" si="55"/>
        <v>Nvt</v>
      </c>
      <c r="CO77" s="43" t="str">
        <f t="shared" si="55"/>
        <v>Nvt</v>
      </c>
      <c r="CP77" s="43" t="str">
        <f t="shared" si="55"/>
        <v>Nvt</v>
      </c>
      <c r="CQ77" s="43" t="str">
        <f t="shared" si="55"/>
        <v>Nvt</v>
      </c>
      <c r="CR77" s="43" t="str">
        <f t="shared" si="55"/>
        <v>Ja</v>
      </c>
      <c r="CS77" s="43" t="str">
        <f t="shared" si="55"/>
        <v>Ja</v>
      </c>
      <c r="CT77" s="43" t="str">
        <f t="shared" si="55"/>
        <v>Ja</v>
      </c>
      <c r="CU77" s="43" t="str">
        <f t="shared" si="56"/>
        <v>Optie</v>
      </c>
      <c r="CV77" s="43" t="str">
        <f t="shared" si="56"/>
        <v>Ja</v>
      </c>
      <c r="CW77" s="43" t="str">
        <f t="shared" si="56"/>
        <v>Ja</v>
      </c>
      <c r="CX77" s="43" t="str">
        <f t="shared" si="56"/>
        <v>Ja</v>
      </c>
      <c r="CY77" s="43" t="str">
        <f t="shared" si="56"/>
        <v>Optie</v>
      </c>
      <c r="CZ77" s="43" t="str">
        <f t="shared" si="56"/>
        <v>Ja</v>
      </c>
      <c r="DA77" s="43" t="str">
        <f t="shared" si="56"/>
        <v>Ja</v>
      </c>
      <c r="DB77" s="43" t="str">
        <f t="shared" si="56"/>
        <v>Optie</v>
      </c>
      <c r="DC77" s="43" t="str">
        <f t="shared" si="56"/>
        <v>Ja</v>
      </c>
      <c r="DD77" s="43" t="str">
        <f t="shared" si="56"/>
        <v>Ja</v>
      </c>
      <c r="DE77" s="43" t="str">
        <f t="shared" si="57"/>
        <v>Ja</v>
      </c>
      <c r="DF77" s="43" t="str">
        <f t="shared" si="57"/>
        <v>Ja</v>
      </c>
      <c r="DG77" s="43" t="str">
        <f t="shared" si="57"/>
        <v>Ja</v>
      </c>
      <c r="DH77" s="43" t="str">
        <f t="shared" si="57"/>
        <v>Optie</v>
      </c>
      <c r="DI77" s="43" t="str">
        <f t="shared" si="57"/>
        <v>Optie</v>
      </c>
      <c r="DJ77" s="43" t="str">
        <f t="shared" si="57"/>
        <v>Optie</v>
      </c>
      <c r="DK77" s="43" t="str">
        <f t="shared" si="57"/>
        <v>Optie</v>
      </c>
      <c r="DL77" s="43" t="str">
        <f t="shared" si="57"/>
        <v>Nee</v>
      </c>
      <c r="DM77" s="43" t="str">
        <f t="shared" si="57"/>
        <v>Optie</v>
      </c>
      <c r="DN77" s="43" t="str">
        <f t="shared" si="57"/>
        <v>Ja</v>
      </c>
      <c r="DO77" s="43" t="str">
        <f t="shared" si="58"/>
        <v>Ja</v>
      </c>
      <c r="DP77" s="43" t="str">
        <f t="shared" si="58"/>
        <v>Ja</v>
      </c>
      <c r="DQ77" s="43" t="str">
        <f t="shared" si="58"/>
        <v>Ja</v>
      </c>
      <c r="DR77" s="43" t="str">
        <f t="shared" si="58"/>
        <v>Optie</v>
      </c>
      <c r="DS77" s="43" t="str">
        <f t="shared" si="58"/>
        <v>Ja</v>
      </c>
      <c r="DT77" s="43" t="str">
        <f t="shared" si="58"/>
        <v>Ja</v>
      </c>
      <c r="DU77" s="43" t="str">
        <f t="shared" si="58"/>
        <v>Ja</v>
      </c>
      <c r="DV77" s="43" t="str">
        <f t="shared" si="58"/>
        <v>Ja</v>
      </c>
      <c r="DW77" s="43" t="str">
        <f t="shared" si="58"/>
        <v>Ja</v>
      </c>
      <c r="DX77" s="43" t="str">
        <f t="shared" si="58"/>
        <v>Ja</v>
      </c>
      <c r="DY77" s="43" t="str">
        <f t="shared" si="58"/>
        <v>Ja</v>
      </c>
      <c r="DZ77" s="43" t="str">
        <f t="shared" si="58"/>
        <v>Ja</v>
      </c>
      <c r="EA77" s="43" t="str">
        <f t="shared" si="58"/>
        <v>Nee</v>
      </c>
    </row>
    <row r="78" spans="1:131" x14ac:dyDescent="0.3">
      <c r="A78" s="45"/>
      <c r="B78" s="47" t="s">
        <v>571</v>
      </c>
      <c r="C78" s="47" t="s">
        <v>502</v>
      </c>
      <c r="D78" s="45" t="s">
        <v>329</v>
      </c>
      <c r="E78" s="45" t="s">
        <v>330</v>
      </c>
      <c r="F78" s="45" t="s">
        <v>433</v>
      </c>
      <c r="G78" s="43" t="s">
        <v>499</v>
      </c>
      <c r="H78" s="43" t="s">
        <v>497</v>
      </c>
      <c r="I78" s="119" t="s">
        <v>337</v>
      </c>
      <c r="J78" s="119" t="s">
        <v>831</v>
      </c>
      <c r="K78" s="119" t="s">
        <v>853</v>
      </c>
      <c r="L78" s="50">
        <v>17</v>
      </c>
      <c r="M78" s="119"/>
      <c r="N78" s="119"/>
      <c r="O78" s="119"/>
      <c r="P78" s="129" t="s">
        <v>507</v>
      </c>
      <c r="Q78" s="43" t="str">
        <f t="shared" si="48"/>
        <v>Ja</v>
      </c>
      <c r="R78" s="43" t="str">
        <f t="shared" si="48"/>
        <v>Ja</v>
      </c>
      <c r="S78" s="43" t="str">
        <f t="shared" si="48"/>
        <v>Optie</v>
      </c>
      <c r="T78" s="43" t="str">
        <f t="shared" si="48"/>
        <v>Ja</v>
      </c>
      <c r="U78" s="43" t="str">
        <f t="shared" si="48"/>
        <v>Ja</v>
      </c>
      <c r="V78" s="43" t="str">
        <f t="shared" si="48"/>
        <v>Ja</v>
      </c>
      <c r="W78" s="43" t="str">
        <f t="shared" si="48"/>
        <v>Nee</v>
      </c>
      <c r="X78" s="43" t="str">
        <f t="shared" si="48"/>
        <v>Ja</v>
      </c>
      <c r="Y78" s="43" t="str">
        <f t="shared" si="48"/>
        <v>Nee</v>
      </c>
      <c r="Z78" s="43" t="str">
        <f t="shared" si="48"/>
        <v>Nee</v>
      </c>
      <c r="AA78" s="43" t="str">
        <f t="shared" si="49"/>
        <v>Optie</v>
      </c>
      <c r="AB78" s="43" t="str">
        <f t="shared" si="49"/>
        <v>Ja</v>
      </c>
      <c r="AC78" s="43" t="str">
        <f t="shared" si="49"/>
        <v>Ja</v>
      </c>
      <c r="AD78" s="43" t="str">
        <f t="shared" si="49"/>
        <v>Nee</v>
      </c>
      <c r="AE78" s="43" t="str">
        <f t="shared" si="49"/>
        <v>Ja</v>
      </c>
      <c r="AF78" s="43" t="str">
        <f t="shared" si="49"/>
        <v>Ja</v>
      </c>
      <c r="AG78" s="43" t="str">
        <f t="shared" si="49"/>
        <v>Optie</v>
      </c>
      <c r="AH78" s="43" t="str">
        <f t="shared" si="49"/>
        <v>Ja</v>
      </c>
      <c r="AI78" s="43" t="str">
        <f t="shared" si="49"/>
        <v>Ja</v>
      </c>
      <c r="AJ78" s="43" t="str">
        <f t="shared" si="49"/>
        <v>Nvt</v>
      </c>
      <c r="AK78" s="43" t="str">
        <f t="shared" si="49"/>
        <v>Nvt</v>
      </c>
      <c r="AL78" s="129" t="s">
        <v>878</v>
      </c>
      <c r="AM78" s="43" t="str">
        <f t="shared" si="50"/>
        <v>Ja</v>
      </c>
      <c r="AN78" s="43" t="str">
        <f t="shared" si="50"/>
        <v>Ja</v>
      </c>
      <c r="AO78" s="43" t="str">
        <f t="shared" si="50"/>
        <v>Optie</v>
      </c>
      <c r="AP78" s="43" t="str">
        <f t="shared" si="50"/>
        <v>Ja</v>
      </c>
      <c r="AQ78" s="43" t="str">
        <f t="shared" si="50"/>
        <v>Ja</v>
      </c>
      <c r="AR78" s="43" t="str">
        <f t="shared" si="50"/>
        <v>Ja</v>
      </c>
      <c r="AS78" s="43" t="str">
        <f t="shared" si="50"/>
        <v>Nee</v>
      </c>
      <c r="AT78" s="43" t="str">
        <f t="shared" si="50"/>
        <v>Ja</v>
      </c>
      <c r="AU78" s="43" t="str">
        <f t="shared" si="50"/>
        <v>Nee</v>
      </c>
      <c r="AV78" s="43" t="str">
        <f t="shared" si="50"/>
        <v>Nee</v>
      </c>
      <c r="AW78" s="43" t="str">
        <f t="shared" si="51"/>
        <v>Ja</v>
      </c>
      <c r="AX78" s="43" t="str">
        <f t="shared" si="51"/>
        <v>Ja</v>
      </c>
      <c r="AY78" s="43" t="str">
        <f t="shared" si="51"/>
        <v>Ja</v>
      </c>
      <c r="AZ78" s="43" t="str">
        <f t="shared" si="51"/>
        <v>Ja</v>
      </c>
      <c r="BA78" s="43" t="str">
        <f t="shared" si="51"/>
        <v>Ja</v>
      </c>
      <c r="BB78" s="43" t="str">
        <f t="shared" si="51"/>
        <v>Ja</v>
      </c>
      <c r="BC78" s="43" t="str">
        <f t="shared" si="51"/>
        <v>Ja</v>
      </c>
      <c r="BD78" s="43" t="str">
        <f t="shared" si="51"/>
        <v>Optie</v>
      </c>
      <c r="BE78" s="43" t="str">
        <f t="shared" si="51"/>
        <v>Ja</v>
      </c>
      <c r="BF78" s="43" t="str">
        <f t="shared" si="51"/>
        <v>Ja</v>
      </c>
      <c r="BG78" s="43" t="str">
        <f t="shared" si="52"/>
        <v>Nee</v>
      </c>
      <c r="BH78" s="43" t="str">
        <f t="shared" si="52"/>
        <v>Ja</v>
      </c>
      <c r="BI78" s="43" t="str">
        <f t="shared" si="52"/>
        <v>Nee</v>
      </c>
      <c r="BJ78" s="43" t="str">
        <f t="shared" si="52"/>
        <v>Nvt</v>
      </c>
      <c r="BK78" s="43" t="str">
        <f t="shared" si="52"/>
        <v>Nvt</v>
      </c>
      <c r="BL78" s="43" t="str">
        <f t="shared" si="52"/>
        <v>Nvt</v>
      </c>
      <c r="BM78" s="43" t="str">
        <f t="shared" si="52"/>
        <v>Nvt</v>
      </c>
      <c r="BN78" s="43" t="str">
        <f t="shared" si="52"/>
        <v>Nvt</v>
      </c>
      <c r="BO78" s="43" t="str">
        <f t="shared" si="52"/>
        <v>Nvt</v>
      </c>
      <c r="BP78" s="43" t="str">
        <f t="shared" si="52"/>
        <v>Nvt</v>
      </c>
      <c r="BQ78" s="43" t="str">
        <f t="shared" si="53"/>
        <v>Nvt</v>
      </c>
      <c r="BR78" s="43" t="str">
        <f t="shared" si="53"/>
        <v>Nvt</v>
      </c>
      <c r="BS78" s="43" t="str">
        <f t="shared" si="53"/>
        <v>Nvt</v>
      </c>
      <c r="BT78" s="43" t="str">
        <f t="shared" si="53"/>
        <v>Nvt</v>
      </c>
      <c r="BU78" s="43" t="str">
        <f t="shared" si="53"/>
        <v>Nvt</v>
      </c>
      <c r="BV78" s="43" t="str">
        <f t="shared" si="53"/>
        <v>Nvt</v>
      </c>
      <c r="BW78" s="43" t="str">
        <f t="shared" si="53"/>
        <v>Nvt</v>
      </c>
      <c r="BX78" s="43" t="str">
        <f t="shared" si="53"/>
        <v>Nvt</v>
      </c>
      <c r="BY78" s="43" t="str">
        <f t="shared" si="53"/>
        <v>Ja</v>
      </c>
      <c r="BZ78" s="43" t="str">
        <f t="shared" si="53"/>
        <v>Ja</v>
      </c>
      <c r="CA78" s="43" t="str">
        <f t="shared" si="54"/>
        <v>Ja</v>
      </c>
      <c r="CB78" s="43" t="str">
        <f t="shared" si="54"/>
        <v>Optie</v>
      </c>
      <c r="CC78" s="43" t="str">
        <f t="shared" si="54"/>
        <v>Ja</v>
      </c>
      <c r="CD78" s="43" t="str">
        <f t="shared" si="54"/>
        <v>Ja</v>
      </c>
      <c r="CE78" s="43" t="str">
        <f t="shared" si="54"/>
        <v>Ja</v>
      </c>
      <c r="CF78" s="43" t="str">
        <f t="shared" si="54"/>
        <v>Ja</v>
      </c>
      <c r="CG78" s="43" t="str">
        <f t="shared" si="54"/>
        <v>Ja</v>
      </c>
      <c r="CH78" s="43" t="str">
        <f t="shared" si="54"/>
        <v>Optie</v>
      </c>
      <c r="CI78" s="43" t="str">
        <f t="shared" si="54"/>
        <v>Ja</v>
      </c>
      <c r="CJ78" s="43" t="str">
        <f t="shared" si="54"/>
        <v>Ja</v>
      </c>
      <c r="CK78" s="43" t="str">
        <f t="shared" si="55"/>
        <v>Ja</v>
      </c>
      <c r="CL78" s="43" t="str">
        <f t="shared" si="55"/>
        <v>Optie</v>
      </c>
      <c r="CM78" s="43" t="str">
        <f t="shared" si="55"/>
        <v>Nee</v>
      </c>
      <c r="CN78" s="43" t="str">
        <f t="shared" si="55"/>
        <v>Nvt</v>
      </c>
      <c r="CO78" s="43" t="str">
        <f t="shared" si="55"/>
        <v>Nvt</v>
      </c>
      <c r="CP78" s="43" t="str">
        <f t="shared" si="55"/>
        <v>Nvt</v>
      </c>
      <c r="CQ78" s="43" t="str">
        <f t="shared" si="55"/>
        <v>Nvt</v>
      </c>
      <c r="CR78" s="43" t="str">
        <f t="shared" si="55"/>
        <v>Ja</v>
      </c>
      <c r="CS78" s="43" t="str">
        <f t="shared" si="55"/>
        <v>Ja</v>
      </c>
      <c r="CT78" s="43" t="str">
        <f t="shared" si="55"/>
        <v>Ja</v>
      </c>
      <c r="CU78" s="43" t="str">
        <f t="shared" si="56"/>
        <v>Optie</v>
      </c>
      <c r="CV78" s="43" t="str">
        <f t="shared" si="56"/>
        <v>Ja</v>
      </c>
      <c r="CW78" s="43" t="str">
        <f t="shared" si="56"/>
        <v>Ja</v>
      </c>
      <c r="CX78" s="43" t="str">
        <f t="shared" si="56"/>
        <v>Ja</v>
      </c>
      <c r="CY78" s="43" t="str">
        <f t="shared" si="56"/>
        <v>Optie</v>
      </c>
      <c r="CZ78" s="43" t="str">
        <f t="shared" si="56"/>
        <v>Ja</v>
      </c>
      <c r="DA78" s="43" t="str">
        <f t="shared" si="56"/>
        <v>Ja</v>
      </c>
      <c r="DB78" s="43" t="str">
        <f t="shared" si="56"/>
        <v>Optie</v>
      </c>
      <c r="DC78" s="43" t="str">
        <f t="shared" si="56"/>
        <v>Ja</v>
      </c>
      <c r="DD78" s="43" t="str">
        <f t="shared" si="56"/>
        <v>Ja</v>
      </c>
      <c r="DE78" s="43" t="str">
        <f t="shared" si="57"/>
        <v>Ja</v>
      </c>
      <c r="DF78" s="43" t="str">
        <f t="shared" si="57"/>
        <v>Ja</v>
      </c>
      <c r="DG78" s="43" t="str">
        <f t="shared" si="57"/>
        <v>Ja</v>
      </c>
      <c r="DH78" s="43" t="str">
        <f t="shared" si="57"/>
        <v>Optie</v>
      </c>
      <c r="DI78" s="43" t="str">
        <f t="shared" si="57"/>
        <v>Optie</v>
      </c>
      <c r="DJ78" s="43" t="str">
        <f t="shared" si="57"/>
        <v>Optie</v>
      </c>
      <c r="DK78" s="43" t="str">
        <f t="shared" si="57"/>
        <v>Optie</v>
      </c>
      <c r="DL78" s="43" t="str">
        <f t="shared" si="57"/>
        <v>Nee</v>
      </c>
      <c r="DM78" s="43" t="str">
        <f t="shared" si="57"/>
        <v>Optie</v>
      </c>
      <c r="DN78" s="43" t="str">
        <f t="shared" si="57"/>
        <v>Ja</v>
      </c>
      <c r="DO78" s="43" t="str">
        <f t="shared" si="58"/>
        <v>Ja</v>
      </c>
      <c r="DP78" s="43" t="str">
        <f t="shared" si="58"/>
        <v>Ja</v>
      </c>
      <c r="DQ78" s="43" t="str">
        <f t="shared" si="58"/>
        <v>Ja</v>
      </c>
      <c r="DR78" s="43" t="str">
        <f t="shared" si="58"/>
        <v>Optie</v>
      </c>
      <c r="DS78" s="43" t="str">
        <f t="shared" si="58"/>
        <v>Ja</v>
      </c>
      <c r="DT78" s="43" t="str">
        <f t="shared" si="58"/>
        <v>Ja</v>
      </c>
      <c r="DU78" s="43" t="str">
        <f t="shared" si="58"/>
        <v>Ja</v>
      </c>
      <c r="DV78" s="43" t="str">
        <f t="shared" si="58"/>
        <v>Ja</v>
      </c>
      <c r="DW78" s="43" t="str">
        <f t="shared" si="58"/>
        <v>Ja</v>
      </c>
      <c r="DX78" s="43" t="str">
        <f t="shared" si="58"/>
        <v>Ja</v>
      </c>
      <c r="DY78" s="43" t="str">
        <f t="shared" si="58"/>
        <v>Ja</v>
      </c>
      <c r="DZ78" s="43" t="str">
        <f t="shared" si="58"/>
        <v>Ja</v>
      </c>
      <c r="EA78" s="43" t="str">
        <f t="shared" si="58"/>
        <v>Nee</v>
      </c>
    </row>
    <row r="79" spans="1:131" x14ac:dyDescent="0.3">
      <c r="A79" s="45"/>
      <c r="B79" s="47" t="s">
        <v>571</v>
      </c>
      <c r="C79" s="47" t="s">
        <v>502</v>
      </c>
      <c r="D79" s="45" t="s">
        <v>329</v>
      </c>
      <c r="E79" s="45" t="s">
        <v>337</v>
      </c>
      <c r="F79" s="45" t="s">
        <v>433</v>
      </c>
      <c r="G79" s="43" t="s">
        <v>499</v>
      </c>
      <c r="H79" s="43" t="s">
        <v>497</v>
      </c>
      <c r="I79" s="119" t="s">
        <v>337</v>
      </c>
      <c r="J79" s="119" t="s">
        <v>833</v>
      </c>
      <c r="K79" s="119" t="s">
        <v>854</v>
      </c>
      <c r="L79" s="50">
        <v>25</v>
      </c>
      <c r="M79" s="119"/>
      <c r="N79" s="119"/>
      <c r="O79" s="119"/>
      <c r="P79" s="129" t="s">
        <v>507</v>
      </c>
      <c r="Q79" s="43" t="str">
        <f t="shared" si="48"/>
        <v>Ja</v>
      </c>
      <c r="R79" s="43" t="str">
        <f t="shared" si="48"/>
        <v>Ja</v>
      </c>
      <c r="S79" s="43" t="str">
        <f t="shared" si="48"/>
        <v>Optie</v>
      </c>
      <c r="T79" s="43" t="str">
        <f t="shared" si="48"/>
        <v>Ja</v>
      </c>
      <c r="U79" s="43" t="str">
        <f t="shared" si="48"/>
        <v>Ja</v>
      </c>
      <c r="V79" s="43" t="str">
        <f t="shared" si="48"/>
        <v>Ja</v>
      </c>
      <c r="W79" s="43" t="str">
        <f t="shared" si="48"/>
        <v>Nee</v>
      </c>
      <c r="X79" s="43" t="str">
        <f t="shared" si="48"/>
        <v>Ja</v>
      </c>
      <c r="Y79" s="43" t="str">
        <f t="shared" si="48"/>
        <v>Nee</v>
      </c>
      <c r="Z79" s="43" t="str">
        <f t="shared" si="48"/>
        <v>Nee</v>
      </c>
      <c r="AA79" s="43" t="str">
        <f t="shared" si="49"/>
        <v>Optie</v>
      </c>
      <c r="AB79" s="43" t="str">
        <f t="shared" si="49"/>
        <v>Ja</v>
      </c>
      <c r="AC79" s="43" t="str">
        <f t="shared" si="49"/>
        <v>Ja</v>
      </c>
      <c r="AD79" s="43" t="str">
        <f t="shared" si="49"/>
        <v>Nee</v>
      </c>
      <c r="AE79" s="43" t="str">
        <f t="shared" si="49"/>
        <v>Ja</v>
      </c>
      <c r="AF79" s="43" t="str">
        <f t="shared" si="49"/>
        <v>Ja</v>
      </c>
      <c r="AG79" s="43" t="str">
        <f t="shared" si="49"/>
        <v>Optie</v>
      </c>
      <c r="AH79" s="43" t="str">
        <f t="shared" si="49"/>
        <v>Ja</v>
      </c>
      <c r="AI79" s="43" t="str">
        <f t="shared" si="49"/>
        <v>Ja</v>
      </c>
      <c r="AJ79" s="43" t="str">
        <f t="shared" si="49"/>
        <v>Nvt</v>
      </c>
      <c r="AK79" s="43" t="str">
        <f t="shared" si="49"/>
        <v>Nvt</v>
      </c>
      <c r="AL79" s="129" t="s">
        <v>878</v>
      </c>
      <c r="AM79" s="43" t="str">
        <f t="shared" si="50"/>
        <v>Ja</v>
      </c>
      <c r="AN79" s="43" t="str">
        <f t="shared" si="50"/>
        <v>Ja</v>
      </c>
      <c r="AO79" s="43" t="str">
        <f t="shared" si="50"/>
        <v>Optie</v>
      </c>
      <c r="AP79" s="43" t="str">
        <f t="shared" si="50"/>
        <v>Ja</v>
      </c>
      <c r="AQ79" s="43" t="str">
        <f t="shared" si="50"/>
        <v>Ja</v>
      </c>
      <c r="AR79" s="43" t="str">
        <f t="shared" si="50"/>
        <v>Ja</v>
      </c>
      <c r="AS79" s="43" t="str">
        <f t="shared" si="50"/>
        <v>Nee</v>
      </c>
      <c r="AT79" s="43" t="str">
        <f t="shared" si="50"/>
        <v>Ja</v>
      </c>
      <c r="AU79" s="43" t="str">
        <f t="shared" si="50"/>
        <v>Nee</v>
      </c>
      <c r="AV79" s="43" t="str">
        <f t="shared" si="50"/>
        <v>Nee</v>
      </c>
      <c r="AW79" s="43" t="str">
        <f t="shared" si="51"/>
        <v>Ja</v>
      </c>
      <c r="AX79" s="43" t="str">
        <f t="shared" si="51"/>
        <v>Ja</v>
      </c>
      <c r="AY79" s="43" t="str">
        <f t="shared" si="51"/>
        <v>Ja</v>
      </c>
      <c r="AZ79" s="43" t="str">
        <f t="shared" si="51"/>
        <v>Ja</v>
      </c>
      <c r="BA79" s="43" t="str">
        <f t="shared" si="51"/>
        <v>Ja</v>
      </c>
      <c r="BB79" s="43" t="str">
        <f t="shared" si="51"/>
        <v>Ja</v>
      </c>
      <c r="BC79" s="43" t="str">
        <f t="shared" si="51"/>
        <v>Ja</v>
      </c>
      <c r="BD79" s="43" t="str">
        <f t="shared" si="51"/>
        <v>Optie</v>
      </c>
      <c r="BE79" s="43" t="str">
        <f t="shared" si="51"/>
        <v>Ja</v>
      </c>
      <c r="BF79" s="43" t="str">
        <f t="shared" si="51"/>
        <v>Ja</v>
      </c>
      <c r="BG79" s="43" t="str">
        <f t="shared" si="52"/>
        <v>Nee</v>
      </c>
      <c r="BH79" s="43" t="str">
        <f t="shared" si="52"/>
        <v>Ja</v>
      </c>
      <c r="BI79" s="43" t="str">
        <f t="shared" si="52"/>
        <v>Nee</v>
      </c>
      <c r="BJ79" s="43" t="str">
        <f t="shared" si="52"/>
        <v>Nvt</v>
      </c>
      <c r="BK79" s="43" t="str">
        <f t="shared" si="52"/>
        <v>Nvt</v>
      </c>
      <c r="BL79" s="43" t="str">
        <f t="shared" si="52"/>
        <v>Nvt</v>
      </c>
      <c r="BM79" s="43" t="str">
        <f t="shared" si="52"/>
        <v>Nvt</v>
      </c>
      <c r="BN79" s="43" t="str">
        <f t="shared" si="52"/>
        <v>Nvt</v>
      </c>
      <c r="BO79" s="43" t="str">
        <f t="shared" si="52"/>
        <v>Nvt</v>
      </c>
      <c r="BP79" s="43" t="str">
        <f t="shared" si="52"/>
        <v>Nvt</v>
      </c>
      <c r="BQ79" s="43" t="str">
        <f t="shared" si="53"/>
        <v>Nvt</v>
      </c>
      <c r="BR79" s="43" t="str">
        <f t="shared" si="53"/>
        <v>Nvt</v>
      </c>
      <c r="BS79" s="43" t="str">
        <f t="shared" si="53"/>
        <v>Nvt</v>
      </c>
      <c r="BT79" s="43" t="str">
        <f t="shared" si="53"/>
        <v>Nvt</v>
      </c>
      <c r="BU79" s="43" t="str">
        <f t="shared" si="53"/>
        <v>Nvt</v>
      </c>
      <c r="BV79" s="43" t="str">
        <f t="shared" si="53"/>
        <v>Nvt</v>
      </c>
      <c r="BW79" s="43" t="str">
        <f t="shared" si="53"/>
        <v>Nvt</v>
      </c>
      <c r="BX79" s="43" t="str">
        <f t="shared" si="53"/>
        <v>Nvt</v>
      </c>
      <c r="BY79" s="43" t="str">
        <f t="shared" si="53"/>
        <v>Ja</v>
      </c>
      <c r="BZ79" s="43" t="str">
        <f t="shared" si="53"/>
        <v>Ja</v>
      </c>
      <c r="CA79" s="43" t="str">
        <f t="shared" si="54"/>
        <v>Ja</v>
      </c>
      <c r="CB79" s="43" t="str">
        <f t="shared" si="54"/>
        <v>Optie</v>
      </c>
      <c r="CC79" s="43" t="str">
        <f t="shared" si="54"/>
        <v>Ja</v>
      </c>
      <c r="CD79" s="43" t="str">
        <f t="shared" si="54"/>
        <v>Ja</v>
      </c>
      <c r="CE79" s="43" t="str">
        <f t="shared" si="54"/>
        <v>Ja</v>
      </c>
      <c r="CF79" s="43" t="str">
        <f t="shared" si="54"/>
        <v>Ja</v>
      </c>
      <c r="CG79" s="43" t="str">
        <f t="shared" si="54"/>
        <v>Ja</v>
      </c>
      <c r="CH79" s="43" t="str">
        <f t="shared" si="54"/>
        <v>Optie</v>
      </c>
      <c r="CI79" s="43" t="str">
        <f t="shared" si="54"/>
        <v>Ja</v>
      </c>
      <c r="CJ79" s="43" t="str">
        <f t="shared" si="54"/>
        <v>Ja</v>
      </c>
      <c r="CK79" s="43" t="str">
        <f t="shared" si="55"/>
        <v>Ja</v>
      </c>
      <c r="CL79" s="43" t="str">
        <f t="shared" si="55"/>
        <v>Optie</v>
      </c>
      <c r="CM79" s="43" t="str">
        <f t="shared" si="55"/>
        <v>Nee</v>
      </c>
      <c r="CN79" s="43" t="str">
        <f t="shared" si="55"/>
        <v>Nvt</v>
      </c>
      <c r="CO79" s="43" t="str">
        <f t="shared" si="55"/>
        <v>Nvt</v>
      </c>
      <c r="CP79" s="43" t="str">
        <f t="shared" si="55"/>
        <v>Nvt</v>
      </c>
      <c r="CQ79" s="43" t="str">
        <f t="shared" si="55"/>
        <v>Nvt</v>
      </c>
      <c r="CR79" s="43" t="str">
        <f t="shared" si="55"/>
        <v>Ja</v>
      </c>
      <c r="CS79" s="43" t="str">
        <f t="shared" si="55"/>
        <v>Ja</v>
      </c>
      <c r="CT79" s="43" t="str">
        <f t="shared" si="55"/>
        <v>Ja</v>
      </c>
      <c r="CU79" s="43" t="str">
        <f t="shared" si="56"/>
        <v>Optie</v>
      </c>
      <c r="CV79" s="43" t="str">
        <f t="shared" si="56"/>
        <v>Ja</v>
      </c>
      <c r="CW79" s="43" t="str">
        <f t="shared" si="56"/>
        <v>Ja</v>
      </c>
      <c r="CX79" s="43" t="str">
        <f t="shared" si="56"/>
        <v>Ja</v>
      </c>
      <c r="CY79" s="43" t="str">
        <f t="shared" si="56"/>
        <v>Optie</v>
      </c>
      <c r="CZ79" s="43" t="str">
        <f t="shared" si="56"/>
        <v>Ja</v>
      </c>
      <c r="DA79" s="43" t="str">
        <f t="shared" si="56"/>
        <v>Ja</v>
      </c>
      <c r="DB79" s="43" t="str">
        <f t="shared" si="56"/>
        <v>Optie</v>
      </c>
      <c r="DC79" s="43" t="str">
        <f t="shared" si="56"/>
        <v>Ja</v>
      </c>
      <c r="DD79" s="43" t="str">
        <f t="shared" si="56"/>
        <v>Ja</v>
      </c>
      <c r="DE79" s="43" t="str">
        <f t="shared" si="57"/>
        <v>Ja</v>
      </c>
      <c r="DF79" s="43" t="str">
        <f t="shared" si="57"/>
        <v>Ja</v>
      </c>
      <c r="DG79" s="43" t="str">
        <f t="shared" si="57"/>
        <v>Ja</v>
      </c>
      <c r="DH79" s="43" t="str">
        <f t="shared" si="57"/>
        <v>Optie</v>
      </c>
      <c r="DI79" s="43" t="str">
        <f t="shared" si="57"/>
        <v>Optie</v>
      </c>
      <c r="DJ79" s="43" t="str">
        <f t="shared" si="57"/>
        <v>Optie</v>
      </c>
      <c r="DK79" s="43" t="str">
        <f t="shared" si="57"/>
        <v>Optie</v>
      </c>
      <c r="DL79" s="43" t="str">
        <f t="shared" si="57"/>
        <v>Nee</v>
      </c>
      <c r="DM79" s="43" t="str">
        <f t="shared" si="57"/>
        <v>Optie</v>
      </c>
      <c r="DN79" s="43" t="str">
        <f t="shared" si="57"/>
        <v>Ja</v>
      </c>
      <c r="DO79" s="43" t="str">
        <f t="shared" si="58"/>
        <v>Ja</v>
      </c>
      <c r="DP79" s="43" t="str">
        <f t="shared" si="58"/>
        <v>Ja</v>
      </c>
      <c r="DQ79" s="43" t="str">
        <f t="shared" si="58"/>
        <v>Ja</v>
      </c>
      <c r="DR79" s="43" t="str">
        <f t="shared" si="58"/>
        <v>Optie</v>
      </c>
      <c r="DS79" s="43" t="str">
        <f t="shared" si="58"/>
        <v>Ja</v>
      </c>
      <c r="DT79" s="43" t="str">
        <f t="shared" si="58"/>
        <v>Ja</v>
      </c>
      <c r="DU79" s="43" t="str">
        <f t="shared" si="58"/>
        <v>Ja</v>
      </c>
      <c r="DV79" s="43" t="str">
        <f t="shared" si="58"/>
        <v>Ja</v>
      </c>
      <c r="DW79" s="43" t="str">
        <f t="shared" si="58"/>
        <v>Ja</v>
      </c>
      <c r="DX79" s="43" t="str">
        <f t="shared" si="58"/>
        <v>Ja</v>
      </c>
      <c r="DY79" s="43" t="str">
        <f t="shared" si="58"/>
        <v>Ja</v>
      </c>
      <c r="DZ79" s="43" t="str">
        <f t="shared" si="58"/>
        <v>Ja</v>
      </c>
      <c r="EA79" s="43" t="str">
        <f t="shared" si="58"/>
        <v>Nee</v>
      </c>
    </row>
    <row r="80" spans="1:131" x14ac:dyDescent="0.3">
      <c r="A80" s="45"/>
      <c r="B80" s="47" t="s">
        <v>572</v>
      </c>
      <c r="C80" s="47" t="s">
        <v>502</v>
      </c>
      <c r="D80" s="45" t="s">
        <v>329</v>
      </c>
      <c r="E80" s="45" t="s">
        <v>329</v>
      </c>
      <c r="F80" s="45" t="s">
        <v>433</v>
      </c>
      <c r="G80" s="43" t="s">
        <v>495</v>
      </c>
      <c r="H80" s="43" t="s">
        <v>497</v>
      </c>
      <c r="I80" s="119" t="s">
        <v>496</v>
      </c>
      <c r="J80" s="119" t="s">
        <v>829</v>
      </c>
      <c r="K80" s="119" t="s">
        <v>852</v>
      </c>
      <c r="L80" s="50">
        <v>9</v>
      </c>
      <c r="M80" s="119"/>
      <c r="N80" s="119"/>
      <c r="O80" s="119"/>
      <c r="P80" s="129" t="s">
        <v>507</v>
      </c>
      <c r="Q80" s="43" t="str">
        <f t="shared" si="48"/>
        <v>Ja</v>
      </c>
      <c r="R80" s="43" t="str">
        <f t="shared" si="48"/>
        <v>Ja</v>
      </c>
      <c r="S80" s="43" t="str">
        <f t="shared" si="48"/>
        <v>Optie</v>
      </c>
      <c r="T80" s="43" t="str">
        <f t="shared" si="48"/>
        <v>Ja</v>
      </c>
      <c r="U80" s="43" t="str">
        <f t="shared" si="48"/>
        <v>Ja</v>
      </c>
      <c r="V80" s="43" t="str">
        <f t="shared" si="48"/>
        <v>Ja</v>
      </c>
      <c r="W80" s="43" t="str">
        <f t="shared" si="48"/>
        <v>Nee</v>
      </c>
      <c r="X80" s="43" t="str">
        <f t="shared" si="48"/>
        <v>Ja</v>
      </c>
      <c r="Y80" s="43" t="str">
        <f t="shared" si="48"/>
        <v>Nee</v>
      </c>
      <c r="Z80" s="43" t="str">
        <f t="shared" si="48"/>
        <v>Nee</v>
      </c>
      <c r="AA80" s="43" t="str">
        <f t="shared" si="49"/>
        <v>Optie</v>
      </c>
      <c r="AB80" s="43" t="str">
        <f t="shared" si="49"/>
        <v>Ja</v>
      </c>
      <c r="AC80" s="43" t="str">
        <f t="shared" si="49"/>
        <v>Ja</v>
      </c>
      <c r="AD80" s="43" t="str">
        <f t="shared" si="49"/>
        <v>Nee</v>
      </c>
      <c r="AE80" s="43" t="str">
        <f t="shared" si="49"/>
        <v>Ja</v>
      </c>
      <c r="AF80" s="43" t="str">
        <f t="shared" si="49"/>
        <v>Ja</v>
      </c>
      <c r="AG80" s="43" t="str">
        <f t="shared" si="49"/>
        <v>Optie</v>
      </c>
      <c r="AH80" s="43" t="str">
        <f t="shared" si="49"/>
        <v>Ja</v>
      </c>
      <c r="AI80" s="43" t="str">
        <f t="shared" si="49"/>
        <v>Ja</v>
      </c>
      <c r="AJ80" s="43" t="str">
        <f t="shared" si="49"/>
        <v>Nvt</v>
      </c>
      <c r="AK80" s="43" t="str">
        <f t="shared" si="49"/>
        <v>Nvt</v>
      </c>
      <c r="AL80" s="129" t="s">
        <v>878</v>
      </c>
      <c r="AM80" s="43" t="str">
        <f t="shared" si="50"/>
        <v>Ja</v>
      </c>
      <c r="AN80" s="43" t="str">
        <f t="shared" si="50"/>
        <v>Ja</v>
      </c>
      <c r="AO80" s="43" t="str">
        <f t="shared" si="50"/>
        <v>Optie</v>
      </c>
      <c r="AP80" s="43" t="str">
        <f t="shared" si="50"/>
        <v>Ja</v>
      </c>
      <c r="AQ80" s="43" t="str">
        <f t="shared" si="50"/>
        <v>Ja</v>
      </c>
      <c r="AR80" s="43" t="str">
        <f t="shared" si="50"/>
        <v>Ja</v>
      </c>
      <c r="AS80" s="43" t="str">
        <f t="shared" si="50"/>
        <v>Nee</v>
      </c>
      <c r="AT80" s="43" t="str">
        <f t="shared" si="50"/>
        <v>Ja</v>
      </c>
      <c r="AU80" s="43" t="str">
        <f t="shared" si="50"/>
        <v>Nee</v>
      </c>
      <c r="AV80" s="43" t="str">
        <f t="shared" si="50"/>
        <v>Nee</v>
      </c>
      <c r="AW80" s="43" t="str">
        <f t="shared" si="51"/>
        <v>Ja</v>
      </c>
      <c r="AX80" s="43" t="str">
        <f t="shared" si="51"/>
        <v>Ja</v>
      </c>
      <c r="AY80" s="43" t="str">
        <f t="shared" si="51"/>
        <v>Ja</v>
      </c>
      <c r="AZ80" s="43" t="str">
        <f t="shared" si="51"/>
        <v>Ja</v>
      </c>
      <c r="BA80" s="43" t="str">
        <f t="shared" si="51"/>
        <v>Ja</v>
      </c>
      <c r="BB80" s="43" t="str">
        <f t="shared" si="51"/>
        <v>Ja</v>
      </c>
      <c r="BC80" s="43" t="str">
        <f t="shared" si="51"/>
        <v>Ja</v>
      </c>
      <c r="BD80" s="43" t="str">
        <f t="shared" si="51"/>
        <v>Optie</v>
      </c>
      <c r="BE80" s="43" t="str">
        <f t="shared" si="51"/>
        <v>Ja</v>
      </c>
      <c r="BF80" s="43" t="str">
        <f t="shared" si="51"/>
        <v>Ja</v>
      </c>
      <c r="BG80" s="43" t="str">
        <f t="shared" si="52"/>
        <v>Nee</v>
      </c>
      <c r="BH80" s="43" t="str">
        <f t="shared" si="52"/>
        <v>Ja</v>
      </c>
      <c r="BI80" s="43" t="str">
        <f t="shared" si="52"/>
        <v>Nee</v>
      </c>
      <c r="BJ80" s="43" t="str">
        <f t="shared" si="52"/>
        <v>Nvt</v>
      </c>
      <c r="BK80" s="43" t="str">
        <f t="shared" si="52"/>
        <v>Nvt</v>
      </c>
      <c r="BL80" s="43" t="str">
        <f t="shared" si="52"/>
        <v>Nvt</v>
      </c>
      <c r="BM80" s="43" t="str">
        <f t="shared" si="52"/>
        <v>Nvt</v>
      </c>
      <c r="BN80" s="43" t="str">
        <f t="shared" si="52"/>
        <v>Nvt</v>
      </c>
      <c r="BO80" s="43" t="str">
        <f t="shared" si="52"/>
        <v>Nvt</v>
      </c>
      <c r="BP80" s="43" t="str">
        <f t="shared" si="52"/>
        <v>Nvt</v>
      </c>
      <c r="BQ80" s="43" t="str">
        <f t="shared" si="53"/>
        <v>Nvt</v>
      </c>
      <c r="BR80" s="43" t="str">
        <f t="shared" si="53"/>
        <v>Nvt</v>
      </c>
      <c r="BS80" s="43" t="str">
        <f t="shared" si="53"/>
        <v>Nvt</v>
      </c>
      <c r="BT80" s="43" t="str">
        <f t="shared" si="53"/>
        <v>Nvt</v>
      </c>
      <c r="BU80" s="43" t="str">
        <f t="shared" si="53"/>
        <v>Nvt</v>
      </c>
      <c r="BV80" s="43" t="str">
        <f t="shared" si="53"/>
        <v>Nvt</v>
      </c>
      <c r="BW80" s="43" t="str">
        <f t="shared" si="53"/>
        <v>Nvt</v>
      </c>
      <c r="BX80" s="43" t="str">
        <f t="shared" si="53"/>
        <v>Nvt</v>
      </c>
      <c r="BY80" s="43" t="str">
        <f t="shared" si="53"/>
        <v>Ja</v>
      </c>
      <c r="BZ80" s="43" t="str">
        <f t="shared" si="53"/>
        <v>Ja</v>
      </c>
      <c r="CA80" s="43" t="str">
        <f t="shared" si="54"/>
        <v>Ja</v>
      </c>
      <c r="CB80" s="43" t="str">
        <f t="shared" si="54"/>
        <v>Optie</v>
      </c>
      <c r="CC80" s="43" t="str">
        <f t="shared" si="54"/>
        <v>Ja</v>
      </c>
      <c r="CD80" s="43" t="str">
        <f t="shared" si="54"/>
        <v>Ja</v>
      </c>
      <c r="CE80" s="43" t="str">
        <f t="shared" si="54"/>
        <v>Ja</v>
      </c>
      <c r="CF80" s="43" t="str">
        <f t="shared" si="54"/>
        <v>Ja</v>
      </c>
      <c r="CG80" s="43" t="str">
        <f t="shared" si="54"/>
        <v>Ja</v>
      </c>
      <c r="CH80" s="43" t="str">
        <f t="shared" si="54"/>
        <v>Optie</v>
      </c>
      <c r="CI80" s="43" t="str">
        <f t="shared" si="54"/>
        <v>Ja</v>
      </c>
      <c r="CJ80" s="43" t="str">
        <f t="shared" si="54"/>
        <v>Ja</v>
      </c>
      <c r="CK80" s="43" t="str">
        <f t="shared" si="55"/>
        <v>Ja</v>
      </c>
      <c r="CL80" s="43" t="str">
        <f t="shared" si="55"/>
        <v>Optie</v>
      </c>
      <c r="CM80" s="43" t="str">
        <f t="shared" si="55"/>
        <v>Nee</v>
      </c>
      <c r="CN80" s="43" t="str">
        <f t="shared" si="55"/>
        <v>Nvt</v>
      </c>
      <c r="CO80" s="43" t="str">
        <f t="shared" si="55"/>
        <v>Nvt</v>
      </c>
      <c r="CP80" s="43" t="str">
        <f t="shared" si="55"/>
        <v>Nvt</v>
      </c>
      <c r="CQ80" s="43" t="str">
        <f t="shared" si="55"/>
        <v>Nvt</v>
      </c>
      <c r="CR80" s="43" t="str">
        <f t="shared" si="55"/>
        <v>Ja</v>
      </c>
      <c r="CS80" s="43" t="str">
        <f t="shared" si="55"/>
        <v>Ja</v>
      </c>
      <c r="CT80" s="43" t="str">
        <f t="shared" si="55"/>
        <v>Ja</v>
      </c>
      <c r="CU80" s="43" t="str">
        <f t="shared" si="56"/>
        <v>Optie</v>
      </c>
      <c r="CV80" s="43" t="str">
        <f t="shared" si="56"/>
        <v>Ja</v>
      </c>
      <c r="CW80" s="43" t="str">
        <f t="shared" si="56"/>
        <v>Ja</v>
      </c>
      <c r="CX80" s="43" t="str">
        <f t="shared" si="56"/>
        <v>Ja</v>
      </c>
      <c r="CY80" s="43" t="str">
        <f t="shared" si="56"/>
        <v>Optie</v>
      </c>
      <c r="CZ80" s="43" t="str">
        <f t="shared" si="56"/>
        <v>Ja</v>
      </c>
      <c r="DA80" s="43" t="str">
        <f t="shared" si="56"/>
        <v>Ja</v>
      </c>
      <c r="DB80" s="43" t="str">
        <f t="shared" si="56"/>
        <v>Optie</v>
      </c>
      <c r="DC80" s="43" t="str">
        <f t="shared" si="56"/>
        <v>Ja</v>
      </c>
      <c r="DD80" s="43" t="str">
        <f t="shared" si="56"/>
        <v>Ja</v>
      </c>
      <c r="DE80" s="43" t="str">
        <f t="shared" si="57"/>
        <v>Ja</v>
      </c>
      <c r="DF80" s="43" t="str">
        <f t="shared" si="57"/>
        <v>Ja</v>
      </c>
      <c r="DG80" s="43" t="str">
        <f t="shared" si="57"/>
        <v>Ja</v>
      </c>
      <c r="DH80" s="43" t="str">
        <f t="shared" si="57"/>
        <v>Optie</v>
      </c>
      <c r="DI80" s="43" t="str">
        <f t="shared" si="57"/>
        <v>Optie</v>
      </c>
      <c r="DJ80" s="43" t="str">
        <f t="shared" si="57"/>
        <v>Optie</v>
      </c>
      <c r="DK80" s="43" t="str">
        <f t="shared" si="57"/>
        <v>Optie</v>
      </c>
      <c r="DL80" s="43" t="str">
        <f t="shared" si="57"/>
        <v>Nee</v>
      </c>
      <c r="DM80" s="43" t="str">
        <f t="shared" si="57"/>
        <v>Optie</v>
      </c>
      <c r="DN80" s="43" t="str">
        <f t="shared" si="57"/>
        <v>Ja</v>
      </c>
      <c r="DO80" s="43" t="str">
        <f t="shared" si="58"/>
        <v>Ja</v>
      </c>
      <c r="DP80" s="43" t="str">
        <f t="shared" si="58"/>
        <v>Ja</v>
      </c>
      <c r="DQ80" s="43" t="str">
        <f t="shared" si="58"/>
        <v>Ja</v>
      </c>
      <c r="DR80" s="43" t="str">
        <f t="shared" si="58"/>
        <v>Optie</v>
      </c>
      <c r="DS80" s="43" t="str">
        <f t="shared" si="58"/>
        <v>Ja</v>
      </c>
      <c r="DT80" s="43" t="str">
        <f t="shared" si="58"/>
        <v>Ja</v>
      </c>
      <c r="DU80" s="43" t="str">
        <f t="shared" si="58"/>
        <v>Ja</v>
      </c>
      <c r="DV80" s="43" t="str">
        <f t="shared" si="58"/>
        <v>Ja</v>
      </c>
      <c r="DW80" s="43" t="str">
        <f t="shared" si="58"/>
        <v>Ja</v>
      </c>
      <c r="DX80" s="43" t="str">
        <f t="shared" si="58"/>
        <v>Ja</v>
      </c>
      <c r="DY80" s="43" t="str">
        <f t="shared" si="58"/>
        <v>Ja</v>
      </c>
      <c r="DZ80" s="43" t="str">
        <f t="shared" si="58"/>
        <v>Ja</v>
      </c>
      <c r="EA80" s="43" t="str">
        <f t="shared" si="58"/>
        <v>Nee</v>
      </c>
    </row>
    <row r="81" spans="1:131" x14ac:dyDescent="0.3">
      <c r="A81" s="45"/>
      <c r="B81" s="47" t="s">
        <v>572</v>
      </c>
      <c r="C81" s="47" t="s">
        <v>502</v>
      </c>
      <c r="D81" s="45" t="s">
        <v>329</v>
      </c>
      <c r="E81" s="45" t="s">
        <v>330</v>
      </c>
      <c r="F81" s="45" t="s">
        <v>433</v>
      </c>
      <c r="G81" s="43" t="s">
        <v>495</v>
      </c>
      <c r="H81" s="43" t="s">
        <v>497</v>
      </c>
      <c r="I81" s="119" t="s">
        <v>496</v>
      </c>
      <c r="J81" s="119" t="s">
        <v>831</v>
      </c>
      <c r="K81" s="119" t="s">
        <v>853</v>
      </c>
      <c r="L81" s="50">
        <v>17</v>
      </c>
      <c r="M81" s="119"/>
      <c r="N81" s="119"/>
      <c r="O81" s="119"/>
      <c r="P81" s="129" t="s">
        <v>507</v>
      </c>
      <c r="Q81" s="43" t="str">
        <f t="shared" si="48"/>
        <v>Ja</v>
      </c>
      <c r="R81" s="43" t="str">
        <f t="shared" si="48"/>
        <v>Ja</v>
      </c>
      <c r="S81" s="43" t="str">
        <f t="shared" si="48"/>
        <v>Optie</v>
      </c>
      <c r="T81" s="43" t="str">
        <f t="shared" si="48"/>
        <v>Ja</v>
      </c>
      <c r="U81" s="43" t="str">
        <f t="shared" si="48"/>
        <v>Ja</v>
      </c>
      <c r="V81" s="43" t="str">
        <f t="shared" si="48"/>
        <v>Ja</v>
      </c>
      <c r="W81" s="43" t="str">
        <f t="shared" si="48"/>
        <v>Nee</v>
      </c>
      <c r="X81" s="43" t="str">
        <f t="shared" si="48"/>
        <v>Ja</v>
      </c>
      <c r="Y81" s="43" t="str">
        <f t="shared" si="48"/>
        <v>Nee</v>
      </c>
      <c r="Z81" s="43" t="str">
        <f t="shared" si="48"/>
        <v>Nee</v>
      </c>
      <c r="AA81" s="43" t="str">
        <f t="shared" si="49"/>
        <v>Optie</v>
      </c>
      <c r="AB81" s="43" t="str">
        <f t="shared" si="49"/>
        <v>Ja</v>
      </c>
      <c r="AC81" s="43" t="str">
        <f t="shared" si="49"/>
        <v>Ja</v>
      </c>
      <c r="AD81" s="43" t="str">
        <f t="shared" si="49"/>
        <v>Nee</v>
      </c>
      <c r="AE81" s="43" t="str">
        <f t="shared" si="49"/>
        <v>Ja</v>
      </c>
      <c r="AF81" s="43" t="str">
        <f t="shared" si="49"/>
        <v>Ja</v>
      </c>
      <c r="AG81" s="43" t="str">
        <f t="shared" si="49"/>
        <v>Optie</v>
      </c>
      <c r="AH81" s="43" t="str">
        <f t="shared" si="49"/>
        <v>Ja</v>
      </c>
      <c r="AI81" s="43" t="str">
        <f t="shared" si="49"/>
        <v>Ja</v>
      </c>
      <c r="AJ81" s="43" t="str">
        <f t="shared" si="49"/>
        <v>Nvt</v>
      </c>
      <c r="AK81" s="43" t="str">
        <f t="shared" si="49"/>
        <v>Nvt</v>
      </c>
      <c r="AL81" s="129" t="s">
        <v>878</v>
      </c>
      <c r="AM81" s="43" t="str">
        <f t="shared" si="50"/>
        <v>Ja</v>
      </c>
      <c r="AN81" s="43" t="str">
        <f t="shared" si="50"/>
        <v>Ja</v>
      </c>
      <c r="AO81" s="43" t="str">
        <f t="shared" si="50"/>
        <v>Optie</v>
      </c>
      <c r="AP81" s="43" t="str">
        <f t="shared" si="50"/>
        <v>Ja</v>
      </c>
      <c r="AQ81" s="43" t="str">
        <f t="shared" si="50"/>
        <v>Ja</v>
      </c>
      <c r="AR81" s="43" t="str">
        <f t="shared" si="50"/>
        <v>Ja</v>
      </c>
      <c r="AS81" s="43" t="str">
        <f t="shared" si="50"/>
        <v>Nee</v>
      </c>
      <c r="AT81" s="43" t="str">
        <f t="shared" si="50"/>
        <v>Ja</v>
      </c>
      <c r="AU81" s="43" t="str">
        <f t="shared" si="50"/>
        <v>Nee</v>
      </c>
      <c r="AV81" s="43" t="str">
        <f t="shared" si="50"/>
        <v>Nee</v>
      </c>
      <c r="AW81" s="43" t="str">
        <f t="shared" si="51"/>
        <v>Ja</v>
      </c>
      <c r="AX81" s="43" t="str">
        <f t="shared" si="51"/>
        <v>Ja</v>
      </c>
      <c r="AY81" s="43" t="str">
        <f t="shared" si="51"/>
        <v>Ja</v>
      </c>
      <c r="AZ81" s="43" t="str">
        <f t="shared" si="51"/>
        <v>Ja</v>
      </c>
      <c r="BA81" s="43" t="str">
        <f t="shared" si="51"/>
        <v>Ja</v>
      </c>
      <c r="BB81" s="43" t="str">
        <f t="shared" si="51"/>
        <v>Ja</v>
      </c>
      <c r="BC81" s="43" t="str">
        <f t="shared" si="51"/>
        <v>Ja</v>
      </c>
      <c r="BD81" s="43" t="str">
        <f t="shared" si="51"/>
        <v>Optie</v>
      </c>
      <c r="BE81" s="43" t="str">
        <f t="shared" si="51"/>
        <v>Ja</v>
      </c>
      <c r="BF81" s="43" t="str">
        <f t="shared" si="51"/>
        <v>Ja</v>
      </c>
      <c r="BG81" s="43" t="str">
        <f t="shared" si="52"/>
        <v>Nee</v>
      </c>
      <c r="BH81" s="43" t="str">
        <f t="shared" si="52"/>
        <v>Ja</v>
      </c>
      <c r="BI81" s="43" t="str">
        <f t="shared" si="52"/>
        <v>Nee</v>
      </c>
      <c r="BJ81" s="43" t="str">
        <f t="shared" si="52"/>
        <v>Nvt</v>
      </c>
      <c r="BK81" s="43" t="str">
        <f t="shared" si="52"/>
        <v>Nvt</v>
      </c>
      <c r="BL81" s="43" t="str">
        <f t="shared" si="52"/>
        <v>Nvt</v>
      </c>
      <c r="BM81" s="43" t="str">
        <f t="shared" si="52"/>
        <v>Nvt</v>
      </c>
      <c r="BN81" s="43" t="str">
        <f t="shared" si="52"/>
        <v>Nvt</v>
      </c>
      <c r="BO81" s="43" t="str">
        <f t="shared" si="52"/>
        <v>Nvt</v>
      </c>
      <c r="BP81" s="43" t="str">
        <f t="shared" si="52"/>
        <v>Nvt</v>
      </c>
      <c r="BQ81" s="43" t="str">
        <f t="shared" si="53"/>
        <v>Nvt</v>
      </c>
      <c r="BR81" s="43" t="str">
        <f t="shared" si="53"/>
        <v>Nvt</v>
      </c>
      <c r="BS81" s="43" t="str">
        <f t="shared" si="53"/>
        <v>Nvt</v>
      </c>
      <c r="BT81" s="43" t="str">
        <f t="shared" si="53"/>
        <v>Nvt</v>
      </c>
      <c r="BU81" s="43" t="str">
        <f t="shared" si="53"/>
        <v>Nvt</v>
      </c>
      <c r="BV81" s="43" t="str">
        <f t="shared" si="53"/>
        <v>Nvt</v>
      </c>
      <c r="BW81" s="43" t="str">
        <f t="shared" si="53"/>
        <v>Nvt</v>
      </c>
      <c r="BX81" s="43" t="str">
        <f t="shared" si="53"/>
        <v>Nvt</v>
      </c>
      <c r="BY81" s="43" t="str">
        <f t="shared" si="53"/>
        <v>Ja</v>
      </c>
      <c r="BZ81" s="43" t="str">
        <f t="shared" si="53"/>
        <v>Ja</v>
      </c>
      <c r="CA81" s="43" t="str">
        <f t="shared" si="54"/>
        <v>Ja</v>
      </c>
      <c r="CB81" s="43" t="str">
        <f t="shared" si="54"/>
        <v>Optie</v>
      </c>
      <c r="CC81" s="43" t="str">
        <f t="shared" si="54"/>
        <v>Ja</v>
      </c>
      <c r="CD81" s="43" t="str">
        <f t="shared" si="54"/>
        <v>Ja</v>
      </c>
      <c r="CE81" s="43" t="str">
        <f t="shared" si="54"/>
        <v>Ja</v>
      </c>
      <c r="CF81" s="43" t="str">
        <f t="shared" si="54"/>
        <v>Ja</v>
      </c>
      <c r="CG81" s="43" t="str">
        <f t="shared" si="54"/>
        <v>Ja</v>
      </c>
      <c r="CH81" s="43" t="str">
        <f t="shared" si="54"/>
        <v>Optie</v>
      </c>
      <c r="CI81" s="43" t="str">
        <f t="shared" si="54"/>
        <v>Ja</v>
      </c>
      <c r="CJ81" s="43" t="str">
        <f t="shared" si="54"/>
        <v>Ja</v>
      </c>
      <c r="CK81" s="43" t="str">
        <f t="shared" si="55"/>
        <v>Ja</v>
      </c>
      <c r="CL81" s="43" t="str">
        <f t="shared" si="55"/>
        <v>Optie</v>
      </c>
      <c r="CM81" s="43" t="str">
        <f t="shared" si="55"/>
        <v>Nee</v>
      </c>
      <c r="CN81" s="43" t="str">
        <f t="shared" si="55"/>
        <v>Nvt</v>
      </c>
      <c r="CO81" s="43" t="str">
        <f t="shared" si="55"/>
        <v>Nvt</v>
      </c>
      <c r="CP81" s="43" t="str">
        <f t="shared" si="55"/>
        <v>Nvt</v>
      </c>
      <c r="CQ81" s="43" t="str">
        <f t="shared" si="55"/>
        <v>Nvt</v>
      </c>
      <c r="CR81" s="43" t="str">
        <f t="shared" si="55"/>
        <v>Ja</v>
      </c>
      <c r="CS81" s="43" t="str">
        <f t="shared" si="55"/>
        <v>Ja</v>
      </c>
      <c r="CT81" s="43" t="str">
        <f t="shared" si="55"/>
        <v>Ja</v>
      </c>
      <c r="CU81" s="43" t="str">
        <f t="shared" si="56"/>
        <v>Optie</v>
      </c>
      <c r="CV81" s="43" t="str">
        <f t="shared" si="56"/>
        <v>Ja</v>
      </c>
      <c r="CW81" s="43" t="str">
        <f t="shared" si="56"/>
        <v>Ja</v>
      </c>
      <c r="CX81" s="43" t="str">
        <f t="shared" si="56"/>
        <v>Ja</v>
      </c>
      <c r="CY81" s="43" t="str">
        <f t="shared" si="56"/>
        <v>Optie</v>
      </c>
      <c r="CZ81" s="43" t="str">
        <f t="shared" si="56"/>
        <v>Ja</v>
      </c>
      <c r="DA81" s="43" t="str">
        <f t="shared" si="56"/>
        <v>Ja</v>
      </c>
      <c r="DB81" s="43" t="str">
        <f t="shared" si="56"/>
        <v>Optie</v>
      </c>
      <c r="DC81" s="43" t="str">
        <f t="shared" si="56"/>
        <v>Ja</v>
      </c>
      <c r="DD81" s="43" t="str">
        <f t="shared" si="56"/>
        <v>Ja</v>
      </c>
      <c r="DE81" s="43" t="str">
        <f t="shared" si="57"/>
        <v>Ja</v>
      </c>
      <c r="DF81" s="43" t="str">
        <f t="shared" si="57"/>
        <v>Ja</v>
      </c>
      <c r="DG81" s="43" t="str">
        <f t="shared" si="57"/>
        <v>Ja</v>
      </c>
      <c r="DH81" s="43" t="str">
        <f t="shared" si="57"/>
        <v>Optie</v>
      </c>
      <c r="DI81" s="43" t="str">
        <f t="shared" si="57"/>
        <v>Optie</v>
      </c>
      <c r="DJ81" s="43" t="str">
        <f t="shared" si="57"/>
        <v>Optie</v>
      </c>
      <c r="DK81" s="43" t="str">
        <f t="shared" si="57"/>
        <v>Optie</v>
      </c>
      <c r="DL81" s="43" t="str">
        <f t="shared" si="57"/>
        <v>Nee</v>
      </c>
      <c r="DM81" s="43" t="str">
        <f t="shared" si="57"/>
        <v>Optie</v>
      </c>
      <c r="DN81" s="43" t="str">
        <f t="shared" si="57"/>
        <v>Ja</v>
      </c>
      <c r="DO81" s="43" t="str">
        <f t="shared" si="58"/>
        <v>Ja</v>
      </c>
      <c r="DP81" s="43" t="str">
        <f t="shared" si="58"/>
        <v>Ja</v>
      </c>
      <c r="DQ81" s="43" t="str">
        <f t="shared" si="58"/>
        <v>Ja</v>
      </c>
      <c r="DR81" s="43" t="str">
        <f t="shared" si="58"/>
        <v>Optie</v>
      </c>
      <c r="DS81" s="43" t="str">
        <f t="shared" si="58"/>
        <v>Ja</v>
      </c>
      <c r="DT81" s="43" t="str">
        <f t="shared" si="58"/>
        <v>Ja</v>
      </c>
      <c r="DU81" s="43" t="str">
        <f t="shared" si="58"/>
        <v>Ja</v>
      </c>
      <c r="DV81" s="43" t="str">
        <f t="shared" si="58"/>
        <v>Ja</v>
      </c>
      <c r="DW81" s="43" t="str">
        <f t="shared" si="58"/>
        <v>Ja</v>
      </c>
      <c r="DX81" s="43" t="str">
        <f t="shared" si="58"/>
        <v>Ja</v>
      </c>
      <c r="DY81" s="43" t="str">
        <f t="shared" si="58"/>
        <v>Ja</v>
      </c>
      <c r="DZ81" s="43" t="str">
        <f t="shared" si="58"/>
        <v>Ja</v>
      </c>
      <c r="EA81" s="43" t="str">
        <f t="shared" si="58"/>
        <v>Nee</v>
      </c>
    </row>
    <row r="82" spans="1:131" x14ac:dyDescent="0.3">
      <c r="A82" s="45"/>
      <c r="B82" s="47" t="s">
        <v>572</v>
      </c>
      <c r="C82" s="47" t="s">
        <v>502</v>
      </c>
      <c r="D82" s="45" t="s">
        <v>329</v>
      </c>
      <c r="E82" s="45" t="s">
        <v>337</v>
      </c>
      <c r="F82" s="45" t="s">
        <v>433</v>
      </c>
      <c r="G82" s="43" t="s">
        <v>495</v>
      </c>
      <c r="H82" s="43" t="s">
        <v>497</v>
      </c>
      <c r="I82" s="119" t="s">
        <v>496</v>
      </c>
      <c r="J82" s="119" t="s">
        <v>833</v>
      </c>
      <c r="K82" s="119" t="s">
        <v>854</v>
      </c>
      <c r="L82" s="50">
        <v>25</v>
      </c>
      <c r="M82" s="119"/>
      <c r="N82" s="119"/>
      <c r="O82" s="119"/>
      <c r="P82" s="129" t="s">
        <v>507</v>
      </c>
      <c r="Q82" s="43" t="str">
        <f t="shared" si="48"/>
        <v>Ja</v>
      </c>
      <c r="R82" s="43" t="str">
        <f t="shared" si="48"/>
        <v>Ja</v>
      </c>
      <c r="S82" s="43" t="str">
        <f t="shared" si="48"/>
        <v>Optie</v>
      </c>
      <c r="T82" s="43" t="str">
        <f t="shared" si="48"/>
        <v>Ja</v>
      </c>
      <c r="U82" s="43" t="str">
        <f t="shared" si="48"/>
        <v>Ja</v>
      </c>
      <c r="V82" s="43" t="str">
        <f t="shared" si="48"/>
        <v>Ja</v>
      </c>
      <c r="W82" s="43" t="str">
        <f t="shared" si="48"/>
        <v>Nee</v>
      </c>
      <c r="X82" s="43" t="str">
        <f t="shared" si="48"/>
        <v>Ja</v>
      </c>
      <c r="Y82" s="43" t="str">
        <f t="shared" si="48"/>
        <v>Nee</v>
      </c>
      <c r="Z82" s="43" t="str">
        <f t="shared" si="48"/>
        <v>Nee</v>
      </c>
      <c r="AA82" s="43" t="str">
        <f t="shared" si="49"/>
        <v>Optie</v>
      </c>
      <c r="AB82" s="43" t="str">
        <f t="shared" si="49"/>
        <v>Ja</v>
      </c>
      <c r="AC82" s="43" t="str">
        <f t="shared" si="49"/>
        <v>Ja</v>
      </c>
      <c r="AD82" s="43" t="str">
        <f t="shared" si="49"/>
        <v>Nee</v>
      </c>
      <c r="AE82" s="43" t="str">
        <f t="shared" si="49"/>
        <v>Ja</v>
      </c>
      <c r="AF82" s="43" t="str">
        <f t="shared" si="49"/>
        <v>Ja</v>
      </c>
      <c r="AG82" s="43" t="str">
        <f t="shared" si="49"/>
        <v>Optie</v>
      </c>
      <c r="AH82" s="43" t="str">
        <f t="shared" si="49"/>
        <v>Ja</v>
      </c>
      <c r="AI82" s="43" t="str">
        <f t="shared" si="49"/>
        <v>Ja</v>
      </c>
      <c r="AJ82" s="43" t="str">
        <f t="shared" si="49"/>
        <v>Nvt</v>
      </c>
      <c r="AK82" s="43" t="str">
        <f t="shared" si="49"/>
        <v>Nvt</v>
      </c>
      <c r="AL82" s="129" t="s">
        <v>878</v>
      </c>
      <c r="AM82" s="43" t="str">
        <f t="shared" si="50"/>
        <v>Ja</v>
      </c>
      <c r="AN82" s="43" t="str">
        <f t="shared" si="50"/>
        <v>Ja</v>
      </c>
      <c r="AO82" s="43" t="str">
        <f t="shared" si="50"/>
        <v>Optie</v>
      </c>
      <c r="AP82" s="43" t="str">
        <f t="shared" si="50"/>
        <v>Ja</v>
      </c>
      <c r="AQ82" s="43" t="str">
        <f t="shared" si="50"/>
        <v>Ja</v>
      </c>
      <c r="AR82" s="43" t="str">
        <f t="shared" si="50"/>
        <v>Ja</v>
      </c>
      <c r="AS82" s="43" t="str">
        <f t="shared" si="50"/>
        <v>Nee</v>
      </c>
      <c r="AT82" s="43" t="str">
        <f t="shared" si="50"/>
        <v>Ja</v>
      </c>
      <c r="AU82" s="43" t="str">
        <f t="shared" si="50"/>
        <v>Nee</v>
      </c>
      <c r="AV82" s="43" t="str">
        <f t="shared" si="50"/>
        <v>Nee</v>
      </c>
      <c r="AW82" s="43" t="str">
        <f t="shared" si="51"/>
        <v>Ja</v>
      </c>
      <c r="AX82" s="43" t="str">
        <f t="shared" si="51"/>
        <v>Ja</v>
      </c>
      <c r="AY82" s="43" t="str">
        <f t="shared" si="51"/>
        <v>Ja</v>
      </c>
      <c r="AZ82" s="43" t="str">
        <f t="shared" si="51"/>
        <v>Ja</v>
      </c>
      <c r="BA82" s="43" t="str">
        <f t="shared" si="51"/>
        <v>Ja</v>
      </c>
      <c r="BB82" s="43" t="str">
        <f t="shared" si="51"/>
        <v>Ja</v>
      </c>
      <c r="BC82" s="43" t="str">
        <f t="shared" si="51"/>
        <v>Ja</v>
      </c>
      <c r="BD82" s="43" t="str">
        <f t="shared" si="51"/>
        <v>Optie</v>
      </c>
      <c r="BE82" s="43" t="str">
        <f t="shared" si="51"/>
        <v>Ja</v>
      </c>
      <c r="BF82" s="43" t="str">
        <f t="shared" si="51"/>
        <v>Ja</v>
      </c>
      <c r="BG82" s="43" t="str">
        <f t="shared" si="52"/>
        <v>Nee</v>
      </c>
      <c r="BH82" s="43" t="str">
        <f t="shared" si="52"/>
        <v>Ja</v>
      </c>
      <c r="BI82" s="43" t="str">
        <f t="shared" si="52"/>
        <v>Nee</v>
      </c>
      <c r="BJ82" s="43" t="str">
        <f t="shared" si="52"/>
        <v>Nvt</v>
      </c>
      <c r="BK82" s="43" t="str">
        <f t="shared" si="52"/>
        <v>Nvt</v>
      </c>
      <c r="BL82" s="43" t="str">
        <f t="shared" si="52"/>
        <v>Nvt</v>
      </c>
      <c r="BM82" s="43" t="str">
        <f t="shared" si="52"/>
        <v>Nvt</v>
      </c>
      <c r="BN82" s="43" t="str">
        <f t="shared" si="52"/>
        <v>Nvt</v>
      </c>
      <c r="BO82" s="43" t="str">
        <f t="shared" si="52"/>
        <v>Nvt</v>
      </c>
      <c r="BP82" s="43" t="str">
        <f t="shared" si="52"/>
        <v>Nvt</v>
      </c>
      <c r="BQ82" s="43" t="str">
        <f t="shared" si="53"/>
        <v>Nvt</v>
      </c>
      <c r="BR82" s="43" t="str">
        <f t="shared" si="53"/>
        <v>Nvt</v>
      </c>
      <c r="BS82" s="43" t="str">
        <f t="shared" si="53"/>
        <v>Nvt</v>
      </c>
      <c r="BT82" s="43" t="str">
        <f t="shared" si="53"/>
        <v>Nvt</v>
      </c>
      <c r="BU82" s="43" t="str">
        <f t="shared" si="53"/>
        <v>Nvt</v>
      </c>
      <c r="BV82" s="43" t="str">
        <f t="shared" si="53"/>
        <v>Nvt</v>
      </c>
      <c r="BW82" s="43" t="str">
        <f t="shared" si="53"/>
        <v>Nvt</v>
      </c>
      <c r="BX82" s="43" t="str">
        <f t="shared" si="53"/>
        <v>Nvt</v>
      </c>
      <c r="BY82" s="43" t="str">
        <f t="shared" si="53"/>
        <v>Ja</v>
      </c>
      <c r="BZ82" s="43" t="str">
        <f t="shared" si="53"/>
        <v>Ja</v>
      </c>
      <c r="CA82" s="43" t="str">
        <f t="shared" si="54"/>
        <v>Ja</v>
      </c>
      <c r="CB82" s="43" t="str">
        <f t="shared" si="54"/>
        <v>Optie</v>
      </c>
      <c r="CC82" s="43" t="str">
        <f t="shared" si="54"/>
        <v>Ja</v>
      </c>
      <c r="CD82" s="43" t="str">
        <f t="shared" si="54"/>
        <v>Ja</v>
      </c>
      <c r="CE82" s="43" t="str">
        <f t="shared" si="54"/>
        <v>Ja</v>
      </c>
      <c r="CF82" s="43" t="str">
        <f t="shared" si="54"/>
        <v>Ja</v>
      </c>
      <c r="CG82" s="43" t="str">
        <f t="shared" si="54"/>
        <v>Ja</v>
      </c>
      <c r="CH82" s="43" t="str">
        <f t="shared" si="54"/>
        <v>Optie</v>
      </c>
      <c r="CI82" s="43" t="str">
        <f t="shared" si="54"/>
        <v>Ja</v>
      </c>
      <c r="CJ82" s="43" t="str">
        <f t="shared" si="54"/>
        <v>Ja</v>
      </c>
      <c r="CK82" s="43" t="str">
        <f t="shared" si="55"/>
        <v>Ja</v>
      </c>
      <c r="CL82" s="43" t="str">
        <f t="shared" si="55"/>
        <v>Optie</v>
      </c>
      <c r="CM82" s="43" t="str">
        <f t="shared" si="55"/>
        <v>Nee</v>
      </c>
      <c r="CN82" s="43" t="str">
        <f t="shared" si="55"/>
        <v>Nvt</v>
      </c>
      <c r="CO82" s="43" t="str">
        <f t="shared" si="55"/>
        <v>Nvt</v>
      </c>
      <c r="CP82" s="43" t="str">
        <f t="shared" si="55"/>
        <v>Nvt</v>
      </c>
      <c r="CQ82" s="43" t="str">
        <f t="shared" si="55"/>
        <v>Nvt</v>
      </c>
      <c r="CR82" s="43" t="str">
        <f t="shared" si="55"/>
        <v>Ja</v>
      </c>
      <c r="CS82" s="43" t="str">
        <f t="shared" si="55"/>
        <v>Ja</v>
      </c>
      <c r="CT82" s="43" t="str">
        <f t="shared" si="55"/>
        <v>Ja</v>
      </c>
      <c r="CU82" s="43" t="str">
        <f t="shared" si="56"/>
        <v>Optie</v>
      </c>
      <c r="CV82" s="43" t="str">
        <f t="shared" si="56"/>
        <v>Ja</v>
      </c>
      <c r="CW82" s="43" t="str">
        <f t="shared" si="56"/>
        <v>Ja</v>
      </c>
      <c r="CX82" s="43" t="str">
        <f t="shared" si="56"/>
        <v>Ja</v>
      </c>
      <c r="CY82" s="43" t="str">
        <f t="shared" si="56"/>
        <v>Optie</v>
      </c>
      <c r="CZ82" s="43" t="str">
        <f t="shared" si="56"/>
        <v>Ja</v>
      </c>
      <c r="DA82" s="43" t="str">
        <f t="shared" si="56"/>
        <v>Ja</v>
      </c>
      <c r="DB82" s="43" t="str">
        <f t="shared" si="56"/>
        <v>Optie</v>
      </c>
      <c r="DC82" s="43" t="str">
        <f t="shared" si="56"/>
        <v>Ja</v>
      </c>
      <c r="DD82" s="43" t="str">
        <f t="shared" si="56"/>
        <v>Ja</v>
      </c>
      <c r="DE82" s="43" t="str">
        <f t="shared" si="57"/>
        <v>Ja</v>
      </c>
      <c r="DF82" s="43" t="str">
        <f t="shared" si="57"/>
        <v>Ja</v>
      </c>
      <c r="DG82" s="43" t="str">
        <f t="shared" si="57"/>
        <v>Ja</v>
      </c>
      <c r="DH82" s="43" t="str">
        <f t="shared" si="57"/>
        <v>Optie</v>
      </c>
      <c r="DI82" s="43" t="str">
        <f t="shared" si="57"/>
        <v>Optie</v>
      </c>
      <c r="DJ82" s="43" t="str">
        <f t="shared" si="57"/>
        <v>Optie</v>
      </c>
      <c r="DK82" s="43" t="str">
        <f t="shared" si="57"/>
        <v>Optie</v>
      </c>
      <c r="DL82" s="43" t="str">
        <f t="shared" si="57"/>
        <v>Nee</v>
      </c>
      <c r="DM82" s="43" t="str">
        <f t="shared" si="57"/>
        <v>Optie</v>
      </c>
      <c r="DN82" s="43" t="str">
        <f t="shared" si="57"/>
        <v>Ja</v>
      </c>
      <c r="DO82" s="43" t="str">
        <f t="shared" si="58"/>
        <v>Ja</v>
      </c>
      <c r="DP82" s="43" t="str">
        <f t="shared" si="58"/>
        <v>Ja</v>
      </c>
      <c r="DQ82" s="43" t="str">
        <f t="shared" si="58"/>
        <v>Ja</v>
      </c>
      <c r="DR82" s="43" t="str">
        <f t="shared" si="58"/>
        <v>Optie</v>
      </c>
      <c r="DS82" s="43" t="str">
        <f t="shared" si="58"/>
        <v>Ja</v>
      </c>
      <c r="DT82" s="43" t="str">
        <f t="shared" si="58"/>
        <v>Ja</v>
      </c>
      <c r="DU82" s="43" t="str">
        <f t="shared" si="58"/>
        <v>Ja</v>
      </c>
      <c r="DV82" s="43" t="str">
        <f t="shared" si="58"/>
        <v>Ja</v>
      </c>
      <c r="DW82" s="43" t="str">
        <f t="shared" si="58"/>
        <v>Ja</v>
      </c>
      <c r="DX82" s="43" t="str">
        <f t="shared" si="58"/>
        <v>Ja</v>
      </c>
      <c r="DY82" s="43" t="str">
        <f t="shared" si="58"/>
        <v>Ja</v>
      </c>
      <c r="DZ82" s="43" t="str">
        <f t="shared" si="58"/>
        <v>Ja</v>
      </c>
      <c r="EA82" s="43" t="str">
        <f t="shared" si="58"/>
        <v>Nee</v>
      </c>
    </row>
    <row r="83" spans="1:131" x14ac:dyDescent="0.3">
      <c r="A83" s="45"/>
      <c r="B83" s="47" t="s">
        <v>573</v>
      </c>
      <c r="C83" s="47" t="s">
        <v>502</v>
      </c>
      <c r="D83" s="45" t="s">
        <v>329</v>
      </c>
      <c r="E83" s="45" t="s">
        <v>329</v>
      </c>
      <c r="F83" s="45" t="s">
        <v>433</v>
      </c>
      <c r="G83" s="43" t="s">
        <v>495</v>
      </c>
      <c r="H83" s="43" t="s">
        <v>497</v>
      </c>
      <c r="I83" s="119" t="s">
        <v>498</v>
      </c>
      <c r="J83" s="119" t="s">
        <v>829</v>
      </c>
      <c r="K83" s="119" t="s">
        <v>852</v>
      </c>
      <c r="L83" s="50">
        <v>9</v>
      </c>
      <c r="M83" s="119"/>
      <c r="N83" s="119"/>
      <c r="O83" s="119"/>
      <c r="P83" s="129" t="s">
        <v>507</v>
      </c>
      <c r="Q83" s="43" t="str">
        <f t="shared" si="48"/>
        <v>Ja</v>
      </c>
      <c r="R83" s="43" t="str">
        <f t="shared" si="48"/>
        <v>Ja</v>
      </c>
      <c r="S83" s="43" t="str">
        <f t="shared" si="48"/>
        <v>Optie</v>
      </c>
      <c r="T83" s="43" t="str">
        <f t="shared" si="48"/>
        <v>Ja</v>
      </c>
      <c r="U83" s="43" t="str">
        <f t="shared" si="48"/>
        <v>Ja</v>
      </c>
      <c r="V83" s="43" t="str">
        <f t="shared" si="48"/>
        <v>Ja</v>
      </c>
      <c r="W83" s="43" t="str">
        <f t="shared" si="48"/>
        <v>Nee</v>
      </c>
      <c r="X83" s="43" t="str">
        <f t="shared" si="48"/>
        <v>Ja</v>
      </c>
      <c r="Y83" s="43" t="str">
        <f t="shared" si="48"/>
        <v>Nee</v>
      </c>
      <c r="Z83" s="43" t="str">
        <f t="shared" si="48"/>
        <v>Nee</v>
      </c>
      <c r="AA83" s="43" t="str">
        <f t="shared" si="49"/>
        <v>Optie</v>
      </c>
      <c r="AB83" s="43" t="str">
        <f t="shared" si="49"/>
        <v>Ja</v>
      </c>
      <c r="AC83" s="43" t="str">
        <f t="shared" si="49"/>
        <v>Ja</v>
      </c>
      <c r="AD83" s="43" t="str">
        <f t="shared" si="49"/>
        <v>Nee</v>
      </c>
      <c r="AE83" s="43" t="str">
        <f t="shared" si="49"/>
        <v>Ja</v>
      </c>
      <c r="AF83" s="43" t="str">
        <f t="shared" si="49"/>
        <v>Ja</v>
      </c>
      <c r="AG83" s="43" t="str">
        <f t="shared" si="49"/>
        <v>Optie</v>
      </c>
      <c r="AH83" s="43" t="str">
        <f t="shared" si="49"/>
        <v>Ja</v>
      </c>
      <c r="AI83" s="43" t="str">
        <f t="shared" si="49"/>
        <v>Ja</v>
      </c>
      <c r="AJ83" s="43" t="str">
        <f t="shared" si="49"/>
        <v>Nvt</v>
      </c>
      <c r="AK83" s="43" t="str">
        <f t="shared" si="49"/>
        <v>Nvt</v>
      </c>
      <c r="AL83" s="129" t="s">
        <v>878</v>
      </c>
      <c r="AM83" s="43" t="str">
        <f t="shared" si="50"/>
        <v>Ja</v>
      </c>
      <c r="AN83" s="43" t="str">
        <f t="shared" si="50"/>
        <v>Ja</v>
      </c>
      <c r="AO83" s="43" t="str">
        <f t="shared" si="50"/>
        <v>Optie</v>
      </c>
      <c r="AP83" s="43" t="str">
        <f t="shared" si="50"/>
        <v>Ja</v>
      </c>
      <c r="AQ83" s="43" t="str">
        <f t="shared" si="50"/>
        <v>Ja</v>
      </c>
      <c r="AR83" s="43" t="str">
        <f t="shared" si="50"/>
        <v>Ja</v>
      </c>
      <c r="AS83" s="43" t="str">
        <f t="shared" si="50"/>
        <v>Nee</v>
      </c>
      <c r="AT83" s="43" t="str">
        <f t="shared" si="50"/>
        <v>Ja</v>
      </c>
      <c r="AU83" s="43" t="str">
        <f t="shared" si="50"/>
        <v>Nee</v>
      </c>
      <c r="AV83" s="43" t="str">
        <f t="shared" si="50"/>
        <v>Nee</v>
      </c>
      <c r="AW83" s="43" t="str">
        <f t="shared" si="51"/>
        <v>Ja</v>
      </c>
      <c r="AX83" s="43" t="str">
        <f t="shared" si="51"/>
        <v>Ja</v>
      </c>
      <c r="AY83" s="43" t="str">
        <f t="shared" si="51"/>
        <v>Ja</v>
      </c>
      <c r="AZ83" s="43" t="str">
        <f t="shared" si="51"/>
        <v>Ja</v>
      </c>
      <c r="BA83" s="43" t="str">
        <f t="shared" si="51"/>
        <v>Ja</v>
      </c>
      <c r="BB83" s="43" t="str">
        <f t="shared" si="51"/>
        <v>Ja</v>
      </c>
      <c r="BC83" s="43" t="str">
        <f t="shared" si="51"/>
        <v>Ja</v>
      </c>
      <c r="BD83" s="43" t="str">
        <f t="shared" si="51"/>
        <v>Optie</v>
      </c>
      <c r="BE83" s="43" t="str">
        <f t="shared" si="51"/>
        <v>Ja</v>
      </c>
      <c r="BF83" s="43" t="str">
        <f t="shared" si="51"/>
        <v>Ja</v>
      </c>
      <c r="BG83" s="43" t="str">
        <f t="shared" si="52"/>
        <v>Nee</v>
      </c>
      <c r="BH83" s="43" t="str">
        <f t="shared" si="52"/>
        <v>Ja</v>
      </c>
      <c r="BI83" s="43" t="str">
        <f t="shared" si="52"/>
        <v>Nee</v>
      </c>
      <c r="BJ83" s="43" t="str">
        <f t="shared" si="52"/>
        <v>Nvt</v>
      </c>
      <c r="BK83" s="43" t="str">
        <f t="shared" si="52"/>
        <v>Nvt</v>
      </c>
      <c r="BL83" s="43" t="str">
        <f t="shared" si="52"/>
        <v>Nvt</v>
      </c>
      <c r="BM83" s="43" t="str">
        <f t="shared" si="52"/>
        <v>Nvt</v>
      </c>
      <c r="BN83" s="43" t="str">
        <f t="shared" si="52"/>
        <v>Nvt</v>
      </c>
      <c r="BO83" s="43" t="str">
        <f t="shared" si="52"/>
        <v>Nvt</v>
      </c>
      <c r="BP83" s="43" t="str">
        <f t="shared" si="52"/>
        <v>Nvt</v>
      </c>
      <c r="BQ83" s="43" t="str">
        <f t="shared" si="53"/>
        <v>Nvt</v>
      </c>
      <c r="BR83" s="43" t="str">
        <f t="shared" si="53"/>
        <v>Nvt</v>
      </c>
      <c r="BS83" s="43" t="str">
        <f t="shared" si="53"/>
        <v>Nvt</v>
      </c>
      <c r="BT83" s="43" t="str">
        <f t="shared" si="53"/>
        <v>Nvt</v>
      </c>
      <c r="BU83" s="43" t="str">
        <f t="shared" si="53"/>
        <v>Nvt</v>
      </c>
      <c r="BV83" s="43" t="str">
        <f t="shared" si="53"/>
        <v>Nvt</v>
      </c>
      <c r="BW83" s="43" t="str">
        <f t="shared" si="53"/>
        <v>Nvt</v>
      </c>
      <c r="BX83" s="43" t="str">
        <f t="shared" si="53"/>
        <v>Nvt</v>
      </c>
      <c r="BY83" s="43" t="str">
        <f t="shared" si="53"/>
        <v>Ja</v>
      </c>
      <c r="BZ83" s="43" t="str">
        <f t="shared" si="53"/>
        <v>Ja</v>
      </c>
      <c r="CA83" s="43" t="str">
        <f t="shared" si="54"/>
        <v>Ja</v>
      </c>
      <c r="CB83" s="43" t="str">
        <f t="shared" si="54"/>
        <v>Optie</v>
      </c>
      <c r="CC83" s="43" t="str">
        <f t="shared" si="54"/>
        <v>Ja</v>
      </c>
      <c r="CD83" s="43" t="str">
        <f t="shared" si="54"/>
        <v>Ja</v>
      </c>
      <c r="CE83" s="43" t="str">
        <f t="shared" si="54"/>
        <v>Ja</v>
      </c>
      <c r="CF83" s="43" t="str">
        <f t="shared" si="54"/>
        <v>Ja</v>
      </c>
      <c r="CG83" s="43" t="str">
        <f t="shared" si="54"/>
        <v>Ja</v>
      </c>
      <c r="CH83" s="43" t="str">
        <f t="shared" si="54"/>
        <v>Optie</v>
      </c>
      <c r="CI83" s="43" t="str">
        <f t="shared" si="54"/>
        <v>Ja</v>
      </c>
      <c r="CJ83" s="43" t="str">
        <f t="shared" si="54"/>
        <v>Ja</v>
      </c>
      <c r="CK83" s="43" t="str">
        <f t="shared" si="55"/>
        <v>Ja</v>
      </c>
      <c r="CL83" s="43" t="str">
        <f t="shared" si="55"/>
        <v>Optie</v>
      </c>
      <c r="CM83" s="43" t="str">
        <f t="shared" si="55"/>
        <v>Nee</v>
      </c>
      <c r="CN83" s="43" t="str">
        <f t="shared" si="55"/>
        <v>Nvt</v>
      </c>
      <c r="CO83" s="43" t="str">
        <f t="shared" si="55"/>
        <v>Nvt</v>
      </c>
      <c r="CP83" s="43" t="str">
        <f t="shared" si="55"/>
        <v>Nvt</v>
      </c>
      <c r="CQ83" s="43" t="str">
        <f t="shared" si="55"/>
        <v>Nvt</v>
      </c>
      <c r="CR83" s="43" t="str">
        <f t="shared" si="55"/>
        <v>Ja</v>
      </c>
      <c r="CS83" s="43" t="str">
        <f t="shared" si="55"/>
        <v>Ja</v>
      </c>
      <c r="CT83" s="43" t="str">
        <f t="shared" si="55"/>
        <v>Ja</v>
      </c>
      <c r="CU83" s="43" t="str">
        <f t="shared" si="56"/>
        <v>Optie</v>
      </c>
      <c r="CV83" s="43" t="str">
        <f t="shared" si="56"/>
        <v>Ja</v>
      </c>
      <c r="CW83" s="43" t="str">
        <f t="shared" si="56"/>
        <v>Ja</v>
      </c>
      <c r="CX83" s="43" t="str">
        <f t="shared" si="56"/>
        <v>Ja</v>
      </c>
      <c r="CY83" s="43" t="str">
        <f t="shared" si="56"/>
        <v>Optie</v>
      </c>
      <c r="CZ83" s="43" t="str">
        <f t="shared" si="56"/>
        <v>Ja</v>
      </c>
      <c r="DA83" s="43" t="str">
        <f t="shared" si="56"/>
        <v>Ja</v>
      </c>
      <c r="DB83" s="43" t="str">
        <f t="shared" si="56"/>
        <v>Optie</v>
      </c>
      <c r="DC83" s="43" t="str">
        <f t="shared" si="56"/>
        <v>Ja</v>
      </c>
      <c r="DD83" s="43" t="str">
        <f t="shared" si="56"/>
        <v>Ja</v>
      </c>
      <c r="DE83" s="43" t="str">
        <f t="shared" si="57"/>
        <v>Ja</v>
      </c>
      <c r="DF83" s="43" t="str">
        <f t="shared" si="57"/>
        <v>Ja</v>
      </c>
      <c r="DG83" s="43" t="str">
        <f t="shared" si="57"/>
        <v>Ja</v>
      </c>
      <c r="DH83" s="43" t="str">
        <f t="shared" si="57"/>
        <v>Optie</v>
      </c>
      <c r="DI83" s="43" t="str">
        <f t="shared" si="57"/>
        <v>Optie</v>
      </c>
      <c r="DJ83" s="43" t="str">
        <f t="shared" si="57"/>
        <v>Optie</v>
      </c>
      <c r="DK83" s="43" t="str">
        <f t="shared" si="57"/>
        <v>Optie</v>
      </c>
      <c r="DL83" s="43" t="str">
        <f t="shared" si="57"/>
        <v>Nee</v>
      </c>
      <c r="DM83" s="43" t="str">
        <f t="shared" si="57"/>
        <v>Optie</v>
      </c>
      <c r="DN83" s="43" t="str">
        <f t="shared" si="57"/>
        <v>Ja</v>
      </c>
      <c r="DO83" s="43" t="str">
        <f t="shared" si="58"/>
        <v>Ja</v>
      </c>
      <c r="DP83" s="43" t="str">
        <f t="shared" si="58"/>
        <v>Ja</v>
      </c>
      <c r="DQ83" s="43" t="str">
        <f t="shared" si="58"/>
        <v>Ja</v>
      </c>
      <c r="DR83" s="43" t="str">
        <f t="shared" si="58"/>
        <v>Optie</v>
      </c>
      <c r="DS83" s="43" t="str">
        <f t="shared" si="58"/>
        <v>Ja</v>
      </c>
      <c r="DT83" s="43" t="str">
        <f t="shared" si="58"/>
        <v>Ja</v>
      </c>
      <c r="DU83" s="43" t="str">
        <f t="shared" si="58"/>
        <v>Ja</v>
      </c>
      <c r="DV83" s="43" t="str">
        <f t="shared" si="58"/>
        <v>Ja</v>
      </c>
      <c r="DW83" s="43" t="str">
        <f t="shared" si="58"/>
        <v>Ja</v>
      </c>
      <c r="DX83" s="43" t="str">
        <f t="shared" si="58"/>
        <v>Ja</v>
      </c>
      <c r="DY83" s="43" t="str">
        <f t="shared" si="58"/>
        <v>Ja</v>
      </c>
      <c r="DZ83" s="43" t="str">
        <f t="shared" si="58"/>
        <v>Ja</v>
      </c>
      <c r="EA83" s="43" t="str">
        <f t="shared" si="58"/>
        <v>Nee</v>
      </c>
    </row>
    <row r="84" spans="1:131" x14ac:dyDescent="0.3">
      <c r="A84" s="45"/>
      <c r="B84" s="47" t="s">
        <v>573</v>
      </c>
      <c r="C84" s="47" t="s">
        <v>502</v>
      </c>
      <c r="D84" s="45" t="s">
        <v>329</v>
      </c>
      <c r="E84" s="45" t="s">
        <v>330</v>
      </c>
      <c r="F84" s="45" t="s">
        <v>433</v>
      </c>
      <c r="G84" s="43" t="s">
        <v>495</v>
      </c>
      <c r="H84" s="43" t="s">
        <v>497</v>
      </c>
      <c r="I84" s="119" t="s">
        <v>498</v>
      </c>
      <c r="J84" s="119" t="s">
        <v>831</v>
      </c>
      <c r="K84" s="119" t="s">
        <v>853</v>
      </c>
      <c r="L84" s="50">
        <v>17</v>
      </c>
      <c r="M84" s="119"/>
      <c r="N84" s="119"/>
      <c r="O84" s="119"/>
      <c r="P84" s="129" t="s">
        <v>507</v>
      </c>
      <c r="Q84" s="43" t="str">
        <f t="shared" ref="Q84:Z93" si="59">IF((VLOOKUP($F84,$O$11:$AK$16,Q$10,FALSE))="Ja","Ja",IF((VLOOKUP($E84,$O$17:$AK$23,Q$10,FALSE))="Ja","Ja",IF((VLOOKUP($F84,$O$11:$AK$16,Q$10,FALSE))="Optie","Optie",IF((VLOOKUP($E84,$O$17:$AK$23,Q$10,FALSE))="Optie","Optie",IF((VLOOKUP($F84,$O$11:$AK$16,Q$10,FALSE))="Nee","Nee",IF((VLOOKUP($E84,$O$17:$AK$23,Q$10,FALSE))= "Nee","Nee",IF((VLOOKUP($F84,$O$11:$AK$16,Q$10,FALSE))="Nvt","Nvt",IF((VLOOKUP($E84,$O$17:$AK$23,Q$10,FALSE))="Nvt","Nvt","Fout"))))))))</f>
        <v>Ja</v>
      </c>
      <c r="R84" s="43" t="str">
        <f t="shared" si="59"/>
        <v>Ja</v>
      </c>
      <c r="S84" s="43" t="str">
        <f t="shared" si="59"/>
        <v>Optie</v>
      </c>
      <c r="T84" s="43" t="str">
        <f t="shared" si="59"/>
        <v>Ja</v>
      </c>
      <c r="U84" s="43" t="str">
        <f t="shared" si="59"/>
        <v>Ja</v>
      </c>
      <c r="V84" s="43" t="str">
        <f t="shared" si="59"/>
        <v>Ja</v>
      </c>
      <c r="W84" s="43" t="str">
        <f t="shared" si="59"/>
        <v>Nee</v>
      </c>
      <c r="X84" s="43" t="str">
        <f t="shared" si="59"/>
        <v>Ja</v>
      </c>
      <c r="Y84" s="43" t="str">
        <f t="shared" si="59"/>
        <v>Nee</v>
      </c>
      <c r="Z84" s="43" t="str">
        <f t="shared" si="59"/>
        <v>Nee</v>
      </c>
      <c r="AA84" s="43" t="str">
        <f t="shared" ref="AA84:AK93" si="60">IF((VLOOKUP($F84,$O$11:$AK$16,AA$10,FALSE))="Ja","Ja",IF((VLOOKUP($E84,$O$17:$AK$23,AA$10,FALSE))="Ja","Ja",IF((VLOOKUP($F84,$O$11:$AK$16,AA$10,FALSE))="Optie","Optie",IF((VLOOKUP($E84,$O$17:$AK$23,AA$10,FALSE))="Optie","Optie",IF((VLOOKUP($F84,$O$11:$AK$16,AA$10,FALSE))="Nee","Nee",IF((VLOOKUP($E84,$O$17:$AK$23,AA$10,FALSE))= "Nee","Nee",IF((VLOOKUP($F84,$O$11:$AK$16,AA$10,FALSE))="Nvt","Nvt",IF((VLOOKUP($E84,$O$17:$AK$23,AA$10,FALSE))="Nvt","Nvt","Fout"))))))))</f>
        <v>Optie</v>
      </c>
      <c r="AB84" s="43" t="str">
        <f t="shared" si="60"/>
        <v>Ja</v>
      </c>
      <c r="AC84" s="43" t="str">
        <f t="shared" si="60"/>
        <v>Ja</v>
      </c>
      <c r="AD84" s="43" t="str">
        <f t="shared" si="60"/>
        <v>Nee</v>
      </c>
      <c r="AE84" s="43" t="str">
        <f t="shared" si="60"/>
        <v>Ja</v>
      </c>
      <c r="AF84" s="43" t="str">
        <f t="shared" si="60"/>
        <v>Ja</v>
      </c>
      <c r="AG84" s="43" t="str">
        <f t="shared" si="60"/>
        <v>Optie</v>
      </c>
      <c r="AH84" s="43" t="str">
        <f t="shared" si="60"/>
        <v>Ja</v>
      </c>
      <c r="AI84" s="43" t="str">
        <f t="shared" si="60"/>
        <v>Ja</v>
      </c>
      <c r="AJ84" s="43" t="str">
        <f t="shared" si="60"/>
        <v>Nvt</v>
      </c>
      <c r="AK84" s="43" t="str">
        <f t="shared" si="60"/>
        <v>Nvt</v>
      </c>
      <c r="AL84" s="129" t="s">
        <v>878</v>
      </c>
      <c r="AM84" s="43" t="str">
        <f t="shared" ref="AM84:AV93" si="61">IF((VLOOKUP($D84,$O$24:$EA$33,AM$10,FALSE))="Ja","Ja",IF((VLOOKUP($E84,$O$17:$EA$23,AM$10,FALSE))="Ja","Ja",IF((VLOOKUP($D84,$O$24:$EA$33,AM$10,FALSE))="Optie","Optie",IF((VLOOKUP($E84,$O$17:$EA$23,AM$10,FALSE))="Optie","Optie",IF((VLOOKUP($D84,$O$24:$EA$33,AM$10,FALSE))="Nee","Nee",IF((VLOOKUP($E84,$O$17:$EA$23,AM$10,FALSE))= "Nee","Nee",IF((VLOOKUP($D84,$O$24:$EA$33,AM$10,FALSE))="Nvt","Nvt",IF((VLOOKUP($E84,$O$17:$EA$23,AM$10,FALSE))="Nvt","Nvt","Fout"))))))))</f>
        <v>Ja</v>
      </c>
      <c r="AN84" s="43" t="str">
        <f t="shared" si="61"/>
        <v>Ja</v>
      </c>
      <c r="AO84" s="43" t="str">
        <f t="shared" si="61"/>
        <v>Optie</v>
      </c>
      <c r="AP84" s="43" t="str">
        <f t="shared" si="61"/>
        <v>Ja</v>
      </c>
      <c r="AQ84" s="43" t="str">
        <f t="shared" si="61"/>
        <v>Ja</v>
      </c>
      <c r="AR84" s="43" t="str">
        <f t="shared" si="61"/>
        <v>Ja</v>
      </c>
      <c r="AS84" s="43" t="str">
        <f t="shared" si="61"/>
        <v>Nee</v>
      </c>
      <c r="AT84" s="43" t="str">
        <f t="shared" si="61"/>
        <v>Ja</v>
      </c>
      <c r="AU84" s="43" t="str">
        <f t="shared" si="61"/>
        <v>Nee</v>
      </c>
      <c r="AV84" s="43" t="str">
        <f t="shared" si="61"/>
        <v>Nee</v>
      </c>
      <c r="AW84" s="43" t="str">
        <f t="shared" ref="AW84:BF93" si="62">IF((VLOOKUP($D84,$O$24:$EA$33,AW$10,FALSE))="Ja","Ja",IF((VLOOKUP($E84,$O$17:$EA$23,AW$10,FALSE))="Ja","Ja",IF((VLOOKUP($D84,$O$24:$EA$33,AW$10,FALSE))="Optie","Optie",IF((VLOOKUP($E84,$O$17:$EA$23,AW$10,FALSE))="Optie","Optie",IF((VLOOKUP($D84,$O$24:$EA$33,AW$10,FALSE))="Nee","Nee",IF((VLOOKUP($E84,$O$17:$EA$23,AW$10,FALSE))= "Nee","Nee",IF((VLOOKUP($D84,$O$24:$EA$33,AW$10,FALSE))="Nvt","Nvt",IF((VLOOKUP($E84,$O$17:$EA$23,AW$10,FALSE))="Nvt","Nvt","Fout"))))))))</f>
        <v>Ja</v>
      </c>
      <c r="AX84" s="43" t="str">
        <f t="shared" si="62"/>
        <v>Ja</v>
      </c>
      <c r="AY84" s="43" t="str">
        <f t="shared" si="62"/>
        <v>Ja</v>
      </c>
      <c r="AZ84" s="43" t="str">
        <f t="shared" si="62"/>
        <v>Ja</v>
      </c>
      <c r="BA84" s="43" t="str">
        <f t="shared" si="62"/>
        <v>Ja</v>
      </c>
      <c r="BB84" s="43" t="str">
        <f t="shared" si="62"/>
        <v>Ja</v>
      </c>
      <c r="BC84" s="43" t="str">
        <f t="shared" si="62"/>
        <v>Ja</v>
      </c>
      <c r="BD84" s="43" t="str">
        <f t="shared" si="62"/>
        <v>Optie</v>
      </c>
      <c r="BE84" s="43" t="str">
        <f t="shared" si="62"/>
        <v>Ja</v>
      </c>
      <c r="BF84" s="43" t="str">
        <f t="shared" si="62"/>
        <v>Ja</v>
      </c>
      <c r="BG84" s="43" t="str">
        <f t="shared" ref="BG84:BP93" si="63">IF((VLOOKUP($D84,$O$24:$EA$33,BG$10,FALSE))="Ja","Ja",IF((VLOOKUP($E84,$O$17:$EA$23,BG$10,FALSE))="Ja","Ja",IF((VLOOKUP($D84,$O$24:$EA$33,BG$10,FALSE))="Optie","Optie",IF((VLOOKUP($E84,$O$17:$EA$23,BG$10,FALSE))="Optie","Optie",IF((VLOOKUP($D84,$O$24:$EA$33,BG$10,FALSE))="Nee","Nee",IF((VLOOKUP($E84,$O$17:$EA$23,BG$10,FALSE))= "Nee","Nee",IF((VLOOKUP($D84,$O$24:$EA$33,BG$10,FALSE))="Nvt","Nvt",IF((VLOOKUP($E84,$O$17:$EA$23,BG$10,FALSE))="Nvt","Nvt","Fout"))))))))</f>
        <v>Nee</v>
      </c>
      <c r="BH84" s="43" t="str">
        <f t="shared" si="63"/>
        <v>Ja</v>
      </c>
      <c r="BI84" s="43" t="str">
        <f t="shared" si="63"/>
        <v>Nee</v>
      </c>
      <c r="BJ84" s="43" t="str">
        <f t="shared" si="63"/>
        <v>Nvt</v>
      </c>
      <c r="BK84" s="43" t="str">
        <f t="shared" si="63"/>
        <v>Nvt</v>
      </c>
      <c r="BL84" s="43" t="str">
        <f t="shared" si="63"/>
        <v>Nvt</v>
      </c>
      <c r="BM84" s="43" t="str">
        <f t="shared" si="63"/>
        <v>Nvt</v>
      </c>
      <c r="BN84" s="43" t="str">
        <f t="shared" si="63"/>
        <v>Nvt</v>
      </c>
      <c r="BO84" s="43" t="str">
        <f t="shared" si="63"/>
        <v>Nvt</v>
      </c>
      <c r="BP84" s="43" t="str">
        <f t="shared" si="63"/>
        <v>Nvt</v>
      </c>
      <c r="BQ84" s="43" t="str">
        <f t="shared" ref="BQ84:BZ93" si="64">IF((VLOOKUP($D84,$O$24:$EA$33,BQ$10,FALSE))="Ja","Ja",IF((VLOOKUP($E84,$O$17:$EA$23,BQ$10,FALSE))="Ja","Ja",IF((VLOOKUP($D84,$O$24:$EA$33,BQ$10,FALSE))="Optie","Optie",IF((VLOOKUP($E84,$O$17:$EA$23,BQ$10,FALSE))="Optie","Optie",IF((VLOOKUP($D84,$O$24:$EA$33,BQ$10,FALSE))="Nee","Nee",IF((VLOOKUP($E84,$O$17:$EA$23,BQ$10,FALSE))= "Nee","Nee",IF((VLOOKUP($D84,$O$24:$EA$33,BQ$10,FALSE))="Nvt","Nvt",IF((VLOOKUP($E84,$O$17:$EA$23,BQ$10,FALSE))="Nvt","Nvt","Fout"))))))))</f>
        <v>Nvt</v>
      </c>
      <c r="BR84" s="43" t="str">
        <f t="shared" si="64"/>
        <v>Nvt</v>
      </c>
      <c r="BS84" s="43" t="str">
        <f t="shared" si="64"/>
        <v>Nvt</v>
      </c>
      <c r="BT84" s="43" t="str">
        <f t="shared" si="64"/>
        <v>Nvt</v>
      </c>
      <c r="BU84" s="43" t="str">
        <f t="shared" si="64"/>
        <v>Nvt</v>
      </c>
      <c r="BV84" s="43" t="str">
        <f t="shared" si="64"/>
        <v>Nvt</v>
      </c>
      <c r="BW84" s="43" t="str">
        <f t="shared" si="64"/>
        <v>Nvt</v>
      </c>
      <c r="BX84" s="43" t="str">
        <f t="shared" si="64"/>
        <v>Nvt</v>
      </c>
      <c r="BY84" s="43" t="str">
        <f t="shared" si="64"/>
        <v>Ja</v>
      </c>
      <c r="BZ84" s="43" t="str">
        <f t="shared" si="64"/>
        <v>Ja</v>
      </c>
      <c r="CA84" s="43" t="str">
        <f t="shared" ref="CA84:CJ93" si="65">IF((VLOOKUP($D84,$O$24:$EA$33,CA$10,FALSE))="Ja","Ja",IF((VLOOKUP($E84,$O$17:$EA$23,CA$10,FALSE))="Ja","Ja",IF((VLOOKUP($D84,$O$24:$EA$33,CA$10,FALSE))="Optie","Optie",IF((VLOOKUP($E84,$O$17:$EA$23,CA$10,FALSE))="Optie","Optie",IF((VLOOKUP($D84,$O$24:$EA$33,CA$10,FALSE))="Nee","Nee",IF((VLOOKUP($E84,$O$17:$EA$23,CA$10,FALSE))= "Nee","Nee",IF((VLOOKUP($D84,$O$24:$EA$33,CA$10,FALSE))="Nvt","Nvt",IF((VLOOKUP($E84,$O$17:$EA$23,CA$10,FALSE))="Nvt","Nvt","Fout"))))))))</f>
        <v>Ja</v>
      </c>
      <c r="CB84" s="43" t="str">
        <f t="shared" si="65"/>
        <v>Optie</v>
      </c>
      <c r="CC84" s="43" t="str">
        <f t="shared" si="65"/>
        <v>Ja</v>
      </c>
      <c r="CD84" s="43" t="str">
        <f t="shared" si="65"/>
        <v>Ja</v>
      </c>
      <c r="CE84" s="43" t="str">
        <f t="shared" si="65"/>
        <v>Ja</v>
      </c>
      <c r="CF84" s="43" t="str">
        <f t="shared" si="65"/>
        <v>Ja</v>
      </c>
      <c r="CG84" s="43" t="str">
        <f t="shared" si="65"/>
        <v>Ja</v>
      </c>
      <c r="CH84" s="43" t="str">
        <f t="shared" si="65"/>
        <v>Optie</v>
      </c>
      <c r="CI84" s="43" t="str">
        <f t="shared" si="65"/>
        <v>Ja</v>
      </c>
      <c r="CJ84" s="43" t="str">
        <f t="shared" si="65"/>
        <v>Ja</v>
      </c>
      <c r="CK84" s="43" t="str">
        <f t="shared" ref="CK84:CT93" si="66">IF((VLOOKUP($D84,$O$24:$EA$33,CK$10,FALSE))="Ja","Ja",IF((VLOOKUP($E84,$O$17:$EA$23,CK$10,FALSE))="Ja","Ja",IF((VLOOKUP($D84,$O$24:$EA$33,CK$10,FALSE))="Optie","Optie",IF((VLOOKUP($E84,$O$17:$EA$23,CK$10,FALSE))="Optie","Optie",IF((VLOOKUP($D84,$O$24:$EA$33,CK$10,FALSE))="Nee","Nee",IF((VLOOKUP($E84,$O$17:$EA$23,CK$10,FALSE))= "Nee","Nee",IF((VLOOKUP($D84,$O$24:$EA$33,CK$10,FALSE))="Nvt","Nvt",IF((VLOOKUP($E84,$O$17:$EA$23,CK$10,FALSE))="Nvt","Nvt","Fout"))))))))</f>
        <v>Ja</v>
      </c>
      <c r="CL84" s="43" t="str">
        <f t="shared" si="66"/>
        <v>Optie</v>
      </c>
      <c r="CM84" s="43" t="str">
        <f t="shared" si="66"/>
        <v>Nee</v>
      </c>
      <c r="CN84" s="43" t="str">
        <f t="shared" si="66"/>
        <v>Nvt</v>
      </c>
      <c r="CO84" s="43" t="str">
        <f t="shared" si="66"/>
        <v>Nvt</v>
      </c>
      <c r="CP84" s="43" t="str">
        <f t="shared" si="66"/>
        <v>Nvt</v>
      </c>
      <c r="CQ84" s="43" t="str">
        <f t="shared" si="66"/>
        <v>Nvt</v>
      </c>
      <c r="CR84" s="43" t="str">
        <f t="shared" si="66"/>
        <v>Ja</v>
      </c>
      <c r="CS84" s="43" t="str">
        <f t="shared" si="66"/>
        <v>Ja</v>
      </c>
      <c r="CT84" s="43" t="str">
        <f t="shared" si="66"/>
        <v>Ja</v>
      </c>
      <c r="CU84" s="43" t="str">
        <f t="shared" ref="CU84:DD93" si="67">IF((VLOOKUP($D84,$O$24:$EA$33,CU$10,FALSE))="Ja","Ja",IF((VLOOKUP($E84,$O$17:$EA$23,CU$10,FALSE))="Ja","Ja",IF((VLOOKUP($D84,$O$24:$EA$33,CU$10,FALSE))="Optie","Optie",IF((VLOOKUP($E84,$O$17:$EA$23,CU$10,FALSE))="Optie","Optie",IF((VLOOKUP($D84,$O$24:$EA$33,CU$10,FALSE))="Nee","Nee",IF((VLOOKUP($E84,$O$17:$EA$23,CU$10,FALSE))= "Nee","Nee",IF((VLOOKUP($D84,$O$24:$EA$33,CU$10,FALSE))="Nvt","Nvt",IF((VLOOKUP($E84,$O$17:$EA$23,CU$10,FALSE))="Nvt","Nvt","Fout"))))))))</f>
        <v>Optie</v>
      </c>
      <c r="CV84" s="43" t="str">
        <f t="shared" si="67"/>
        <v>Ja</v>
      </c>
      <c r="CW84" s="43" t="str">
        <f t="shared" si="67"/>
        <v>Ja</v>
      </c>
      <c r="CX84" s="43" t="str">
        <f t="shared" si="67"/>
        <v>Ja</v>
      </c>
      <c r="CY84" s="43" t="str">
        <f t="shared" si="67"/>
        <v>Optie</v>
      </c>
      <c r="CZ84" s="43" t="str">
        <f t="shared" si="67"/>
        <v>Ja</v>
      </c>
      <c r="DA84" s="43" t="str">
        <f t="shared" si="67"/>
        <v>Ja</v>
      </c>
      <c r="DB84" s="43" t="str">
        <f t="shared" si="67"/>
        <v>Optie</v>
      </c>
      <c r="DC84" s="43" t="str">
        <f t="shared" si="67"/>
        <v>Ja</v>
      </c>
      <c r="DD84" s="43" t="str">
        <f t="shared" si="67"/>
        <v>Ja</v>
      </c>
      <c r="DE84" s="43" t="str">
        <f t="shared" ref="DE84:DN93" si="68">IF((VLOOKUP($D84,$O$24:$EA$33,DE$10,FALSE))="Ja","Ja",IF((VLOOKUP($E84,$O$17:$EA$23,DE$10,FALSE))="Ja","Ja",IF((VLOOKUP($D84,$O$24:$EA$33,DE$10,FALSE))="Optie","Optie",IF((VLOOKUP($E84,$O$17:$EA$23,DE$10,FALSE))="Optie","Optie",IF((VLOOKUP($D84,$O$24:$EA$33,DE$10,FALSE))="Nee","Nee",IF((VLOOKUP($E84,$O$17:$EA$23,DE$10,FALSE))= "Nee","Nee",IF((VLOOKUP($D84,$O$24:$EA$33,DE$10,FALSE))="Nvt","Nvt",IF((VLOOKUP($E84,$O$17:$EA$23,DE$10,FALSE))="Nvt","Nvt","Fout"))))))))</f>
        <v>Ja</v>
      </c>
      <c r="DF84" s="43" t="str">
        <f t="shared" si="68"/>
        <v>Ja</v>
      </c>
      <c r="DG84" s="43" t="str">
        <f t="shared" si="68"/>
        <v>Ja</v>
      </c>
      <c r="DH84" s="43" t="str">
        <f t="shared" si="68"/>
        <v>Optie</v>
      </c>
      <c r="DI84" s="43" t="str">
        <f t="shared" si="68"/>
        <v>Optie</v>
      </c>
      <c r="DJ84" s="43" t="str">
        <f t="shared" si="68"/>
        <v>Optie</v>
      </c>
      <c r="DK84" s="43" t="str">
        <f t="shared" si="68"/>
        <v>Optie</v>
      </c>
      <c r="DL84" s="43" t="str">
        <f t="shared" si="68"/>
        <v>Nee</v>
      </c>
      <c r="DM84" s="43" t="str">
        <f t="shared" si="68"/>
        <v>Optie</v>
      </c>
      <c r="DN84" s="43" t="str">
        <f t="shared" si="68"/>
        <v>Ja</v>
      </c>
      <c r="DO84" s="43" t="str">
        <f t="shared" ref="DO84:EA93" si="69">IF((VLOOKUP($D84,$O$24:$EA$33,DO$10,FALSE))="Ja","Ja",IF((VLOOKUP($E84,$O$17:$EA$23,DO$10,FALSE))="Ja","Ja",IF((VLOOKUP($D84,$O$24:$EA$33,DO$10,FALSE))="Optie","Optie",IF((VLOOKUP($E84,$O$17:$EA$23,DO$10,FALSE))="Optie","Optie",IF((VLOOKUP($D84,$O$24:$EA$33,DO$10,FALSE))="Nee","Nee",IF((VLOOKUP($E84,$O$17:$EA$23,DO$10,FALSE))= "Nee","Nee",IF((VLOOKUP($D84,$O$24:$EA$33,DO$10,FALSE))="Nvt","Nvt",IF((VLOOKUP($E84,$O$17:$EA$23,DO$10,FALSE))="Nvt","Nvt","Fout"))))))))</f>
        <v>Ja</v>
      </c>
      <c r="DP84" s="43" t="str">
        <f t="shared" si="69"/>
        <v>Ja</v>
      </c>
      <c r="DQ84" s="43" t="str">
        <f t="shared" si="69"/>
        <v>Ja</v>
      </c>
      <c r="DR84" s="43" t="str">
        <f t="shared" si="69"/>
        <v>Optie</v>
      </c>
      <c r="DS84" s="43" t="str">
        <f t="shared" si="69"/>
        <v>Ja</v>
      </c>
      <c r="DT84" s="43" t="str">
        <f t="shared" si="69"/>
        <v>Ja</v>
      </c>
      <c r="DU84" s="43" t="str">
        <f t="shared" si="69"/>
        <v>Ja</v>
      </c>
      <c r="DV84" s="43" t="str">
        <f t="shared" si="69"/>
        <v>Ja</v>
      </c>
      <c r="DW84" s="43" t="str">
        <f t="shared" si="69"/>
        <v>Ja</v>
      </c>
      <c r="DX84" s="43" t="str">
        <f t="shared" si="69"/>
        <v>Ja</v>
      </c>
      <c r="DY84" s="43" t="str">
        <f t="shared" si="69"/>
        <v>Ja</v>
      </c>
      <c r="DZ84" s="43" t="str">
        <f t="shared" si="69"/>
        <v>Ja</v>
      </c>
      <c r="EA84" s="43" t="str">
        <f t="shared" si="69"/>
        <v>Nee</v>
      </c>
    </row>
    <row r="85" spans="1:131" x14ac:dyDescent="0.3">
      <c r="A85" s="45"/>
      <c r="B85" s="47" t="s">
        <v>573</v>
      </c>
      <c r="C85" s="47" t="s">
        <v>502</v>
      </c>
      <c r="D85" s="45" t="s">
        <v>329</v>
      </c>
      <c r="E85" s="45" t="s">
        <v>337</v>
      </c>
      <c r="F85" s="45" t="s">
        <v>433</v>
      </c>
      <c r="G85" s="43" t="s">
        <v>495</v>
      </c>
      <c r="H85" s="43" t="s">
        <v>497</v>
      </c>
      <c r="I85" s="119" t="s">
        <v>498</v>
      </c>
      <c r="J85" s="119" t="s">
        <v>833</v>
      </c>
      <c r="K85" s="119" t="s">
        <v>854</v>
      </c>
      <c r="L85" s="50">
        <v>25</v>
      </c>
      <c r="M85" s="119"/>
      <c r="N85" s="119"/>
      <c r="O85" s="119"/>
      <c r="P85" s="129" t="s">
        <v>507</v>
      </c>
      <c r="Q85" s="43" t="str">
        <f t="shared" si="59"/>
        <v>Ja</v>
      </c>
      <c r="R85" s="43" t="str">
        <f t="shared" si="59"/>
        <v>Ja</v>
      </c>
      <c r="S85" s="43" t="str">
        <f t="shared" si="59"/>
        <v>Optie</v>
      </c>
      <c r="T85" s="43" t="str">
        <f t="shared" si="59"/>
        <v>Ja</v>
      </c>
      <c r="U85" s="43" t="str">
        <f t="shared" si="59"/>
        <v>Ja</v>
      </c>
      <c r="V85" s="43" t="str">
        <f t="shared" si="59"/>
        <v>Ja</v>
      </c>
      <c r="W85" s="43" t="str">
        <f t="shared" si="59"/>
        <v>Nee</v>
      </c>
      <c r="X85" s="43" t="str">
        <f t="shared" si="59"/>
        <v>Ja</v>
      </c>
      <c r="Y85" s="43" t="str">
        <f t="shared" si="59"/>
        <v>Nee</v>
      </c>
      <c r="Z85" s="43" t="str">
        <f t="shared" si="59"/>
        <v>Nee</v>
      </c>
      <c r="AA85" s="43" t="str">
        <f t="shared" si="60"/>
        <v>Optie</v>
      </c>
      <c r="AB85" s="43" t="str">
        <f t="shared" si="60"/>
        <v>Ja</v>
      </c>
      <c r="AC85" s="43" t="str">
        <f t="shared" si="60"/>
        <v>Ja</v>
      </c>
      <c r="AD85" s="43" t="str">
        <f t="shared" si="60"/>
        <v>Nee</v>
      </c>
      <c r="AE85" s="43" t="str">
        <f t="shared" si="60"/>
        <v>Ja</v>
      </c>
      <c r="AF85" s="43" t="str">
        <f t="shared" si="60"/>
        <v>Ja</v>
      </c>
      <c r="AG85" s="43" t="str">
        <f t="shared" si="60"/>
        <v>Optie</v>
      </c>
      <c r="AH85" s="43" t="str">
        <f t="shared" si="60"/>
        <v>Ja</v>
      </c>
      <c r="AI85" s="43" t="str">
        <f t="shared" si="60"/>
        <v>Ja</v>
      </c>
      <c r="AJ85" s="43" t="str">
        <f t="shared" si="60"/>
        <v>Nvt</v>
      </c>
      <c r="AK85" s="43" t="str">
        <f t="shared" si="60"/>
        <v>Nvt</v>
      </c>
      <c r="AL85" s="129" t="s">
        <v>878</v>
      </c>
      <c r="AM85" s="43" t="str">
        <f t="shared" si="61"/>
        <v>Ja</v>
      </c>
      <c r="AN85" s="43" t="str">
        <f t="shared" si="61"/>
        <v>Ja</v>
      </c>
      <c r="AO85" s="43" t="str">
        <f t="shared" si="61"/>
        <v>Optie</v>
      </c>
      <c r="AP85" s="43" t="str">
        <f t="shared" si="61"/>
        <v>Ja</v>
      </c>
      <c r="AQ85" s="43" t="str">
        <f t="shared" si="61"/>
        <v>Ja</v>
      </c>
      <c r="AR85" s="43" t="str">
        <f t="shared" si="61"/>
        <v>Ja</v>
      </c>
      <c r="AS85" s="43" t="str">
        <f t="shared" si="61"/>
        <v>Nee</v>
      </c>
      <c r="AT85" s="43" t="str">
        <f t="shared" si="61"/>
        <v>Ja</v>
      </c>
      <c r="AU85" s="43" t="str">
        <f t="shared" si="61"/>
        <v>Nee</v>
      </c>
      <c r="AV85" s="43" t="str">
        <f t="shared" si="61"/>
        <v>Nee</v>
      </c>
      <c r="AW85" s="43" t="str">
        <f t="shared" si="62"/>
        <v>Ja</v>
      </c>
      <c r="AX85" s="43" t="str">
        <f t="shared" si="62"/>
        <v>Ja</v>
      </c>
      <c r="AY85" s="43" t="str">
        <f t="shared" si="62"/>
        <v>Ja</v>
      </c>
      <c r="AZ85" s="43" t="str">
        <f t="shared" si="62"/>
        <v>Ja</v>
      </c>
      <c r="BA85" s="43" t="str">
        <f t="shared" si="62"/>
        <v>Ja</v>
      </c>
      <c r="BB85" s="43" t="str">
        <f t="shared" si="62"/>
        <v>Ja</v>
      </c>
      <c r="BC85" s="43" t="str">
        <f t="shared" si="62"/>
        <v>Ja</v>
      </c>
      <c r="BD85" s="43" t="str">
        <f t="shared" si="62"/>
        <v>Optie</v>
      </c>
      <c r="BE85" s="43" t="str">
        <f t="shared" si="62"/>
        <v>Ja</v>
      </c>
      <c r="BF85" s="43" t="str">
        <f t="shared" si="62"/>
        <v>Ja</v>
      </c>
      <c r="BG85" s="43" t="str">
        <f t="shared" si="63"/>
        <v>Nee</v>
      </c>
      <c r="BH85" s="43" t="str">
        <f t="shared" si="63"/>
        <v>Ja</v>
      </c>
      <c r="BI85" s="43" t="str">
        <f t="shared" si="63"/>
        <v>Nee</v>
      </c>
      <c r="BJ85" s="43" t="str">
        <f t="shared" si="63"/>
        <v>Nvt</v>
      </c>
      <c r="BK85" s="43" t="str">
        <f t="shared" si="63"/>
        <v>Nvt</v>
      </c>
      <c r="BL85" s="43" t="str">
        <f t="shared" si="63"/>
        <v>Nvt</v>
      </c>
      <c r="BM85" s="43" t="str">
        <f t="shared" si="63"/>
        <v>Nvt</v>
      </c>
      <c r="BN85" s="43" t="str">
        <f t="shared" si="63"/>
        <v>Nvt</v>
      </c>
      <c r="BO85" s="43" t="str">
        <f t="shared" si="63"/>
        <v>Nvt</v>
      </c>
      <c r="BP85" s="43" t="str">
        <f t="shared" si="63"/>
        <v>Nvt</v>
      </c>
      <c r="BQ85" s="43" t="str">
        <f t="shared" si="64"/>
        <v>Nvt</v>
      </c>
      <c r="BR85" s="43" t="str">
        <f t="shared" si="64"/>
        <v>Nvt</v>
      </c>
      <c r="BS85" s="43" t="str">
        <f t="shared" si="64"/>
        <v>Nvt</v>
      </c>
      <c r="BT85" s="43" t="str">
        <f t="shared" si="64"/>
        <v>Nvt</v>
      </c>
      <c r="BU85" s="43" t="str">
        <f t="shared" si="64"/>
        <v>Nvt</v>
      </c>
      <c r="BV85" s="43" t="str">
        <f t="shared" si="64"/>
        <v>Nvt</v>
      </c>
      <c r="BW85" s="43" t="str">
        <f t="shared" si="64"/>
        <v>Nvt</v>
      </c>
      <c r="BX85" s="43" t="str">
        <f t="shared" si="64"/>
        <v>Nvt</v>
      </c>
      <c r="BY85" s="43" t="str">
        <f t="shared" si="64"/>
        <v>Ja</v>
      </c>
      <c r="BZ85" s="43" t="str">
        <f t="shared" si="64"/>
        <v>Ja</v>
      </c>
      <c r="CA85" s="43" t="str">
        <f t="shared" si="65"/>
        <v>Ja</v>
      </c>
      <c r="CB85" s="43" t="str">
        <f t="shared" si="65"/>
        <v>Optie</v>
      </c>
      <c r="CC85" s="43" t="str">
        <f t="shared" si="65"/>
        <v>Ja</v>
      </c>
      <c r="CD85" s="43" t="str">
        <f t="shared" si="65"/>
        <v>Ja</v>
      </c>
      <c r="CE85" s="43" t="str">
        <f t="shared" si="65"/>
        <v>Ja</v>
      </c>
      <c r="CF85" s="43" t="str">
        <f t="shared" si="65"/>
        <v>Ja</v>
      </c>
      <c r="CG85" s="43" t="str">
        <f t="shared" si="65"/>
        <v>Ja</v>
      </c>
      <c r="CH85" s="43" t="str">
        <f t="shared" si="65"/>
        <v>Optie</v>
      </c>
      <c r="CI85" s="43" t="str">
        <f t="shared" si="65"/>
        <v>Ja</v>
      </c>
      <c r="CJ85" s="43" t="str">
        <f t="shared" si="65"/>
        <v>Ja</v>
      </c>
      <c r="CK85" s="43" t="str">
        <f t="shared" si="66"/>
        <v>Ja</v>
      </c>
      <c r="CL85" s="43" t="str">
        <f t="shared" si="66"/>
        <v>Optie</v>
      </c>
      <c r="CM85" s="43" t="str">
        <f t="shared" si="66"/>
        <v>Nee</v>
      </c>
      <c r="CN85" s="43" t="str">
        <f t="shared" si="66"/>
        <v>Nvt</v>
      </c>
      <c r="CO85" s="43" t="str">
        <f t="shared" si="66"/>
        <v>Nvt</v>
      </c>
      <c r="CP85" s="43" t="str">
        <f t="shared" si="66"/>
        <v>Nvt</v>
      </c>
      <c r="CQ85" s="43" t="str">
        <f t="shared" si="66"/>
        <v>Nvt</v>
      </c>
      <c r="CR85" s="43" t="str">
        <f t="shared" si="66"/>
        <v>Ja</v>
      </c>
      <c r="CS85" s="43" t="str">
        <f t="shared" si="66"/>
        <v>Ja</v>
      </c>
      <c r="CT85" s="43" t="str">
        <f t="shared" si="66"/>
        <v>Ja</v>
      </c>
      <c r="CU85" s="43" t="str">
        <f t="shared" si="67"/>
        <v>Optie</v>
      </c>
      <c r="CV85" s="43" t="str">
        <f t="shared" si="67"/>
        <v>Ja</v>
      </c>
      <c r="CW85" s="43" t="str">
        <f t="shared" si="67"/>
        <v>Ja</v>
      </c>
      <c r="CX85" s="43" t="str">
        <f t="shared" si="67"/>
        <v>Ja</v>
      </c>
      <c r="CY85" s="43" t="str">
        <f t="shared" si="67"/>
        <v>Optie</v>
      </c>
      <c r="CZ85" s="43" t="str">
        <f t="shared" si="67"/>
        <v>Ja</v>
      </c>
      <c r="DA85" s="43" t="str">
        <f t="shared" si="67"/>
        <v>Ja</v>
      </c>
      <c r="DB85" s="43" t="str">
        <f t="shared" si="67"/>
        <v>Optie</v>
      </c>
      <c r="DC85" s="43" t="str">
        <f t="shared" si="67"/>
        <v>Ja</v>
      </c>
      <c r="DD85" s="43" t="str">
        <f t="shared" si="67"/>
        <v>Ja</v>
      </c>
      <c r="DE85" s="43" t="str">
        <f t="shared" si="68"/>
        <v>Ja</v>
      </c>
      <c r="DF85" s="43" t="str">
        <f t="shared" si="68"/>
        <v>Ja</v>
      </c>
      <c r="DG85" s="43" t="str">
        <f t="shared" si="68"/>
        <v>Ja</v>
      </c>
      <c r="DH85" s="43" t="str">
        <f t="shared" si="68"/>
        <v>Optie</v>
      </c>
      <c r="DI85" s="43" t="str">
        <f t="shared" si="68"/>
        <v>Optie</v>
      </c>
      <c r="DJ85" s="43" t="str">
        <f t="shared" si="68"/>
        <v>Optie</v>
      </c>
      <c r="DK85" s="43" t="str">
        <f t="shared" si="68"/>
        <v>Optie</v>
      </c>
      <c r="DL85" s="43" t="str">
        <f t="shared" si="68"/>
        <v>Nee</v>
      </c>
      <c r="DM85" s="43" t="str">
        <f t="shared" si="68"/>
        <v>Optie</v>
      </c>
      <c r="DN85" s="43" t="str">
        <f t="shared" si="68"/>
        <v>Ja</v>
      </c>
      <c r="DO85" s="43" t="str">
        <f t="shared" si="69"/>
        <v>Ja</v>
      </c>
      <c r="DP85" s="43" t="str">
        <f t="shared" si="69"/>
        <v>Ja</v>
      </c>
      <c r="DQ85" s="43" t="str">
        <f t="shared" si="69"/>
        <v>Ja</v>
      </c>
      <c r="DR85" s="43" t="str">
        <f t="shared" si="69"/>
        <v>Optie</v>
      </c>
      <c r="DS85" s="43" t="str">
        <f t="shared" si="69"/>
        <v>Ja</v>
      </c>
      <c r="DT85" s="43" t="str">
        <f t="shared" si="69"/>
        <v>Ja</v>
      </c>
      <c r="DU85" s="43" t="str">
        <f t="shared" si="69"/>
        <v>Ja</v>
      </c>
      <c r="DV85" s="43" t="str">
        <f t="shared" si="69"/>
        <v>Ja</v>
      </c>
      <c r="DW85" s="43" t="str">
        <f t="shared" si="69"/>
        <v>Ja</v>
      </c>
      <c r="DX85" s="43" t="str">
        <f t="shared" si="69"/>
        <v>Ja</v>
      </c>
      <c r="DY85" s="43" t="str">
        <f t="shared" si="69"/>
        <v>Ja</v>
      </c>
      <c r="DZ85" s="43" t="str">
        <f t="shared" si="69"/>
        <v>Ja</v>
      </c>
      <c r="EA85" s="43" t="str">
        <f t="shared" si="69"/>
        <v>Nee</v>
      </c>
    </row>
    <row r="86" spans="1:131" x14ac:dyDescent="0.3">
      <c r="A86" s="43"/>
      <c r="B86" s="47" t="s">
        <v>519</v>
      </c>
      <c r="C86" s="47" t="s">
        <v>502</v>
      </c>
      <c r="D86" s="43" t="s">
        <v>337</v>
      </c>
      <c r="E86" s="45" t="s">
        <v>330</v>
      </c>
      <c r="F86" s="43" t="s">
        <v>433</v>
      </c>
      <c r="G86" s="43" t="s">
        <v>495</v>
      </c>
      <c r="H86" s="43" t="s">
        <v>497</v>
      </c>
      <c r="I86" s="119" t="s">
        <v>337</v>
      </c>
      <c r="J86" s="119" t="s">
        <v>831</v>
      </c>
      <c r="K86" s="119" t="s">
        <v>845</v>
      </c>
      <c r="L86" s="50">
        <v>15</v>
      </c>
      <c r="M86" s="119"/>
      <c r="N86" s="119"/>
      <c r="O86" s="119"/>
      <c r="P86" s="129" t="s">
        <v>507</v>
      </c>
      <c r="Q86" s="43" t="str">
        <f t="shared" si="59"/>
        <v>Ja</v>
      </c>
      <c r="R86" s="43" t="str">
        <f t="shared" si="59"/>
        <v>Ja</v>
      </c>
      <c r="S86" s="43" t="str">
        <f t="shared" si="59"/>
        <v>Optie</v>
      </c>
      <c r="T86" s="43" t="str">
        <f t="shared" si="59"/>
        <v>Ja</v>
      </c>
      <c r="U86" s="43" t="str">
        <f t="shared" si="59"/>
        <v>Ja</v>
      </c>
      <c r="V86" s="43" t="str">
        <f t="shared" si="59"/>
        <v>Ja</v>
      </c>
      <c r="W86" s="43" t="str">
        <f t="shared" si="59"/>
        <v>Nee</v>
      </c>
      <c r="X86" s="43" t="str">
        <f t="shared" si="59"/>
        <v>Ja</v>
      </c>
      <c r="Y86" s="43" t="str">
        <f t="shared" si="59"/>
        <v>Nee</v>
      </c>
      <c r="Z86" s="43" t="str">
        <f t="shared" si="59"/>
        <v>Nee</v>
      </c>
      <c r="AA86" s="43" t="str">
        <f t="shared" si="60"/>
        <v>Optie</v>
      </c>
      <c r="AB86" s="43" t="str">
        <f t="shared" si="60"/>
        <v>Ja</v>
      </c>
      <c r="AC86" s="43" t="str">
        <f t="shared" si="60"/>
        <v>Ja</v>
      </c>
      <c r="AD86" s="43" t="str">
        <f t="shared" si="60"/>
        <v>Nee</v>
      </c>
      <c r="AE86" s="43" t="str">
        <f t="shared" si="60"/>
        <v>Ja</v>
      </c>
      <c r="AF86" s="43" t="str">
        <f t="shared" si="60"/>
        <v>Ja</v>
      </c>
      <c r="AG86" s="43" t="str">
        <f t="shared" si="60"/>
        <v>Optie</v>
      </c>
      <c r="AH86" s="43" t="str">
        <f t="shared" si="60"/>
        <v>Ja</v>
      </c>
      <c r="AI86" s="43" t="str">
        <f t="shared" si="60"/>
        <v>Ja</v>
      </c>
      <c r="AJ86" s="43" t="str">
        <f t="shared" si="60"/>
        <v>Nvt</v>
      </c>
      <c r="AK86" s="43" t="str">
        <f t="shared" si="60"/>
        <v>Nvt</v>
      </c>
      <c r="AL86" s="129" t="s">
        <v>878</v>
      </c>
      <c r="AM86" s="43" t="str">
        <f t="shared" si="61"/>
        <v>Ja</v>
      </c>
      <c r="AN86" s="43" t="str">
        <f t="shared" si="61"/>
        <v>Ja</v>
      </c>
      <c r="AO86" s="43" t="str">
        <f t="shared" si="61"/>
        <v>Optie</v>
      </c>
      <c r="AP86" s="43" t="str">
        <f t="shared" si="61"/>
        <v>Ja</v>
      </c>
      <c r="AQ86" s="43" t="str">
        <f t="shared" si="61"/>
        <v>Ja</v>
      </c>
      <c r="AR86" s="43" t="str">
        <f t="shared" si="61"/>
        <v>Ja</v>
      </c>
      <c r="AS86" s="43" t="str">
        <f t="shared" si="61"/>
        <v>Nee</v>
      </c>
      <c r="AT86" s="43" t="str">
        <f t="shared" si="61"/>
        <v>Ja</v>
      </c>
      <c r="AU86" s="43" t="str">
        <f t="shared" si="61"/>
        <v>Nee</v>
      </c>
      <c r="AV86" s="43" t="str">
        <f t="shared" si="61"/>
        <v>Nee</v>
      </c>
      <c r="AW86" s="43" t="str">
        <f t="shared" si="62"/>
        <v>Ja</v>
      </c>
      <c r="AX86" s="43" t="str">
        <f t="shared" si="62"/>
        <v>Ja</v>
      </c>
      <c r="AY86" s="43" t="str">
        <f t="shared" si="62"/>
        <v>Ja</v>
      </c>
      <c r="AZ86" s="43" t="str">
        <f t="shared" si="62"/>
        <v>Ja</v>
      </c>
      <c r="BA86" s="43" t="str">
        <f t="shared" si="62"/>
        <v>Ja</v>
      </c>
      <c r="BB86" s="43" t="str">
        <f t="shared" si="62"/>
        <v>Nee</v>
      </c>
      <c r="BC86" s="43" t="str">
        <f t="shared" si="62"/>
        <v>Ja</v>
      </c>
      <c r="BD86" s="43" t="str">
        <f t="shared" si="62"/>
        <v>Optie</v>
      </c>
      <c r="BE86" s="43" t="str">
        <f t="shared" si="62"/>
        <v>Ja</v>
      </c>
      <c r="BF86" s="43" t="str">
        <f t="shared" si="62"/>
        <v>Ja</v>
      </c>
      <c r="BG86" s="43" t="str">
        <f t="shared" si="63"/>
        <v>Nee</v>
      </c>
      <c r="BH86" s="43" t="str">
        <f t="shared" si="63"/>
        <v>Ja</v>
      </c>
      <c r="BI86" s="43" t="str">
        <f t="shared" si="63"/>
        <v>Nee</v>
      </c>
      <c r="BJ86" s="43" t="str">
        <f t="shared" si="63"/>
        <v>Nvt</v>
      </c>
      <c r="BK86" s="43" t="str">
        <f t="shared" si="63"/>
        <v>Nvt</v>
      </c>
      <c r="BL86" s="43" t="str">
        <f t="shared" si="63"/>
        <v>Nvt</v>
      </c>
      <c r="BM86" s="43" t="str">
        <f t="shared" si="63"/>
        <v>Nvt</v>
      </c>
      <c r="BN86" s="43" t="str">
        <f t="shared" si="63"/>
        <v>Nvt</v>
      </c>
      <c r="BO86" s="43" t="str">
        <f t="shared" si="63"/>
        <v>Nvt</v>
      </c>
      <c r="BP86" s="43" t="str">
        <f t="shared" si="63"/>
        <v>Nvt</v>
      </c>
      <c r="BQ86" s="43" t="str">
        <f t="shared" si="64"/>
        <v>Nvt</v>
      </c>
      <c r="BR86" s="43" t="str">
        <f t="shared" si="64"/>
        <v>Nvt</v>
      </c>
      <c r="BS86" s="43" t="str">
        <f t="shared" si="64"/>
        <v>Nvt</v>
      </c>
      <c r="BT86" s="43" t="str">
        <f t="shared" si="64"/>
        <v>Nvt</v>
      </c>
      <c r="BU86" s="43" t="str">
        <f t="shared" si="64"/>
        <v>Nvt</v>
      </c>
      <c r="BV86" s="43" t="str">
        <f t="shared" si="64"/>
        <v>Nvt</v>
      </c>
      <c r="BW86" s="43" t="str">
        <f t="shared" si="64"/>
        <v>Nvt</v>
      </c>
      <c r="BX86" s="43" t="str">
        <f t="shared" si="64"/>
        <v>Nvt</v>
      </c>
      <c r="BY86" s="43" t="str">
        <f t="shared" si="64"/>
        <v>Ja</v>
      </c>
      <c r="BZ86" s="43" t="str">
        <f t="shared" si="64"/>
        <v>Ja</v>
      </c>
      <c r="CA86" s="43" t="str">
        <f t="shared" si="65"/>
        <v>Ja</v>
      </c>
      <c r="CB86" s="43" t="str">
        <f t="shared" si="65"/>
        <v>Nee</v>
      </c>
      <c r="CC86" s="43" t="str">
        <f t="shared" si="65"/>
        <v>Nvt</v>
      </c>
      <c r="CD86" s="43" t="str">
        <f t="shared" si="65"/>
        <v>Nvt</v>
      </c>
      <c r="CE86" s="43" t="str">
        <f t="shared" si="65"/>
        <v>Nvt</v>
      </c>
      <c r="CF86" s="43" t="str">
        <f t="shared" si="65"/>
        <v>Nvt</v>
      </c>
      <c r="CG86" s="43" t="str">
        <f t="shared" si="65"/>
        <v>Nvt</v>
      </c>
      <c r="CH86" s="43" t="str">
        <f t="shared" si="65"/>
        <v>Nee</v>
      </c>
      <c r="CI86" s="43" t="str">
        <f t="shared" si="65"/>
        <v>Nvt</v>
      </c>
      <c r="CJ86" s="43" t="str">
        <f t="shared" si="65"/>
        <v>Nee</v>
      </c>
      <c r="CK86" s="43" t="str">
        <f t="shared" si="66"/>
        <v>Nvt</v>
      </c>
      <c r="CL86" s="43" t="str">
        <f t="shared" si="66"/>
        <v>Nee</v>
      </c>
      <c r="CM86" s="43" t="str">
        <f t="shared" si="66"/>
        <v>Nee</v>
      </c>
      <c r="CN86" s="43" t="str">
        <f t="shared" si="66"/>
        <v>Nvt</v>
      </c>
      <c r="CO86" s="43" t="str">
        <f t="shared" si="66"/>
        <v>Nvt</v>
      </c>
      <c r="CP86" s="43" t="str">
        <f t="shared" si="66"/>
        <v>Nvt</v>
      </c>
      <c r="CQ86" s="43" t="str">
        <f t="shared" si="66"/>
        <v>Nvt</v>
      </c>
      <c r="CR86" s="43" t="str">
        <f t="shared" si="66"/>
        <v>Nee</v>
      </c>
      <c r="CS86" s="43" t="str">
        <f t="shared" si="66"/>
        <v>Nvt</v>
      </c>
      <c r="CT86" s="43" t="str">
        <f t="shared" si="66"/>
        <v>Nvt</v>
      </c>
      <c r="CU86" s="43" t="str">
        <f t="shared" si="67"/>
        <v>Nvt</v>
      </c>
      <c r="CV86" s="43" t="str">
        <f t="shared" si="67"/>
        <v>Nvt</v>
      </c>
      <c r="CW86" s="43" t="str">
        <f t="shared" si="67"/>
        <v>Nvt</v>
      </c>
      <c r="CX86" s="43" t="str">
        <f t="shared" si="67"/>
        <v>Nvt</v>
      </c>
      <c r="CY86" s="43" t="str">
        <f t="shared" si="67"/>
        <v>Nee</v>
      </c>
      <c r="CZ86" s="43" t="str">
        <f t="shared" si="67"/>
        <v>Nvt</v>
      </c>
      <c r="DA86" s="43" t="str">
        <f t="shared" si="67"/>
        <v>Nvt</v>
      </c>
      <c r="DB86" s="43" t="str">
        <f t="shared" si="67"/>
        <v>Nvt</v>
      </c>
      <c r="DC86" s="43" t="str">
        <f t="shared" si="67"/>
        <v>Ja</v>
      </c>
      <c r="DD86" s="43" t="str">
        <f t="shared" si="67"/>
        <v>Ja</v>
      </c>
      <c r="DE86" s="43" t="str">
        <f t="shared" si="68"/>
        <v>Ja</v>
      </c>
      <c r="DF86" s="43" t="str">
        <f t="shared" si="68"/>
        <v>Ja</v>
      </c>
      <c r="DG86" s="43" t="str">
        <f t="shared" si="68"/>
        <v>Ja</v>
      </c>
      <c r="DH86" s="43" t="str">
        <f t="shared" si="68"/>
        <v>Optie</v>
      </c>
      <c r="DI86" s="43" t="str">
        <f t="shared" si="68"/>
        <v>Optie</v>
      </c>
      <c r="DJ86" s="43" t="str">
        <f t="shared" si="68"/>
        <v>Optie</v>
      </c>
      <c r="DK86" s="43" t="str">
        <f t="shared" si="68"/>
        <v>Optie</v>
      </c>
      <c r="DL86" s="43" t="str">
        <f t="shared" si="68"/>
        <v>Nee</v>
      </c>
      <c r="DM86" s="43" t="str">
        <f t="shared" si="68"/>
        <v>Optie</v>
      </c>
      <c r="DN86" s="43" t="str">
        <f t="shared" si="68"/>
        <v>Ja</v>
      </c>
      <c r="DO86" s="43" t="str">
        <f t="shared" si="69"/>
        <v>Ja</v>
      </c>
      <c r="DP86" s="43" t="str">
        <f t="shared" si="69"/>
        <v>Ja</v>
      </c>
      <c r="DQ86" s="43" t="str">
        <f t="shared" si="69"/>
        <v>Ja</v>
      </c>
      <c r="DR86" s="43" t="str">
        <f t="shared" si="69"/>
        <v>Optie</v>
      </c>
      <c r="DS86" s="43" t="str">
        <f t="shared" si="69"/>
        <v>Ja</v>
      </c>
      <c r="DT86" s="43" t="str">
        <f t="shared" si="69"/>
        <v>Ja</v>
      </c>
      <c r="DU86" s="43" t="str">
        <f t="shared" si="69"/>
        <v>Ja</v>
      </c>
      <c r="DV86" s="43" t="str">
        <f t="shared" si="69"/>
        <v>Ja</v>
      </c>
      <c r="DW86" s="43" t="str">
        <f t="shared" si="69"/>
        <v>Ja</v>
      </c>
      <c r="DX86" s="43" t="str">
        <f t="shared" si="69"/>
        <v>Ja</v>
      </c>
      <c r="DY86" s="43" t="str">
        <f t="shared" si="69"/>
        <v>Ja</v>
      </c>
      <c r="DZ86" s="43" t="str">
        <f t="shared" si="69"/>
        <v>Ja</v>
      </c>
      <c r="EA86" s="43" t="str">
        <f t="shared" si="69"/>
        <v>Nee</v>
      </c>
    </row>
    <row r="87" spans="1:131" x14ac:dyDescent="0.3">
      <c r="A87" s="43"/>
      <c r="B87" s="47" t="s">
        <v>519</v>
      </c>
      <c r="C87" s="47" t="s">
        <v>502</v>
      </c>
      <c r="D87" s="43" t="s">
        <v>337</v>
      </c>
      <c r="E87" s="45" t="s">
        <v>337</v>
      </c>
      <c r="F87" s="43" t="s">
        <v>433</v>
      </c>
      <c r="G87" s="43" t="s">
        <v>495</v>
      </c>
      <c r="H87" s="43" t="s">
        <v>497</v>
      </c>
      <c r="I87" s="119" t="s">
        <v>337</v>
      </c>
      <c r="J87" s="119" t="s">
        <v>833</v>
      </c>
      <c r="K87" s="119" t="s">
        <v>846</v>
      </c>
      <c r="L87" s="50">
        <v>23</v>
      </c>
      <c r="M87" s="119"/>
      <c r="N87" s="119"/>
      <c r="O87" s="119"/>
      <c r="P87" s="129" t="s">
        <v>507</v>
      </c>
      <c r="Q87" s="43" t="str">
        <f t="shared" si="59"/>
        <v>Ja</v>
      </c>
      <c r="R87" s="43" t="str">
        <f t="shared" si="59"/>
        <v>Ja</v>
      </c>
      <c r="S87" s="43" t="str">
        <f t="shared" si="59"/>
        <v>Optie</v>
      </c>
      <c r="T87" s="43" t="str">
        <f t="shared" si="59"/>
        <v>Ja</v>
      </c>
      <c r="U87" s="43" t="str">
        <f t="shared" si="59"/>
        <v>Ja</v>
      </c>
      <c r="V87" s="43" t="str">
        <f t="shared" si="59"/>
        <v>Ja</v>
      </c>
      <c r="W87" s="43" t="str">
        <f t="shared" si="59"/>
        <v>Nee</v>
      </c>
      <c r="X87" s="43" t="str">
        <f t="shared" si="59"/>
        <v>Ja</v>
      </c>
      <c r="Y87" s="43" t="str">
        <f t="shared" si="59"/>
        <v>Nee</v>
      </c>
      <c r="Z87" s="43" t="str">
        <f t="shared" si="59"/>
        <v>Nee</v>
      </c>
      <c r="AA87" s="43" t="str">
        <f t="shared" si="60"/>
        <v>Optie</v>
      </c>
      <c r="AB87" s="43" t="str">
        <f t="shared" si="60"/>
        <v>Ja</v>
      </c>
      <c r="AC87" s="43" t="str">
        <f t="shared" si="60"/>
        <v>Ja</v>
      </c>
      <c r="AD87" s="43" t="str">
        <f t="shared" si="60"/>
        <v>Nee</v>
      </c>
      <c r="AE87" s="43" t="str">
        <f t="shared" si="60"/>
        <v>Ja</v>
      </c>
      <c r="AF87" s="43" t="str">
        <f t="shared" si="60"/>
        <v>Ja</v>
      </c>
      <c r="AG87" s="43" t="str">
        <f t="shared" si="60"/>
        <v>Optie</v>
      </c>
      <c r="AH87" s="43" t="str">
        <f t="shared" si="60"/>
        <v>Ja</v>
      </c>
      <c r="AI87" s="43" t="str">
        <f t="shared" si="60"/>
        <v>Ja</v>
      </c>
      <c r="AJ87" s="43" t="str">
        <f t="shared" si="60"/>
        <v>Nvt</v>
      </c>
      <c r="AK87" s="43" t="str">
        <f t="shared" si="60"/>
        <v>Nvt</v>
      </c>
      <c r="AL87" s="129" t="s">
        <v>878</v>
      </c>
      <c r="AM87" s="43" t="str">
        <f t="shared" si="61"/>
        <v>Ja</v>
      </c>
      <c r="AN87" s="43" t="str">
        <f t="shared" si="61"/>
        <v>Ja</v>
      </c>
      <c r="AO87" s="43" t="str">
        <f t="shared" si="61"/>
        <v>Optie</v>
      </c>
      <c r="AP87" s="43" t="str">
        <f t="shared" si="61"/>
        <v>Ja</v>
      </c>
      <c r="AQ87" s="43" t="str">
        <f t="shared" si="61"/>
        <v>Ja</v>
      </c>
      <c r="AR87" s="43" t="str">
        <f t="shared" si="61"/>
        <v>Ja</v>
      </c>
      <c r="AS87" s="43" t="str">
        <f t="shared" si="61"/>
        <v>Nee</v>
      </c>
      <c r="AT87" s="43" t="str">
        <f t="shared" si="61"/>
        <v>Ja</v>
      </c>
      <c r="AU87" s="43" t="str">
        <f t="shared" si="61"/>
        <v>Nee</v>
      </c>
      <c r="AV87" s="43" t="str">
        <f t="shared" si="61"/>
        <v>Nee</v>
      </c>
      <c r="AW87" s="43" t="str">
        <f t="shared" si="62"/>
        <v>Ja</v>
      </c>
      <c r="AX87" s="43" t="str">
        <f t="shared" si="62"/>
        <v>Ja</v>
      </c>
      <c r="AY87" s="43" t="str">
        <f t="shared" si="62"/>
        <v>Ja</v>
      </c>
      <c r="AZ87" s="43" t="str">
        <f t="shared" si="62"/>
        <v>Ja</v>
      </c>
      <c r="BA87" s="43" t="str">
        <f t="shared" si="62"/>
        <v>Ja</v>
      </c>
      <c r="BB87" s="43" t="str">
        <f t="shared" si="62"/>
        <v>Nee</v>
      </c>
      <c r="BC87" s="43" t="str">
        <f t="shared" si="62"/>
        <v>Ja</v>
      </c>
      <c r="BD87" s="43" t="str">
        <f t="shared" si="62"/>
        <v>Optie</v>
      </c>
      <c r="BE87" s="43" t="str">
        <f t="shared" si="62"/>
        <v>Ja</v>
      </c>
      <c r="BF87" s="43" t="str">
        <f t="shared" si="62"/>
        <v>Ja</v>
      </c>
      <c r="BG87" s="43" t="str">
        <f t="shared" si="63"/>
        <v>Nee</v>
      </c>
      <c r="BH87" s="43" t="str">
        <f t="shared" si="63"/>
        <v>Ja</v>
      </c>
      <c r="BI87" s="43" t="str">
        <f t="shared" si="63"/>
        <v>Nee</v>
      </c>
      <c r="BJ87" s="43" t="str">
        <f t="shared" si="63"/>
        <v>Nvt</v>
      </c>
      <c r="BK87" s="43" t="str">
        <f t="shared" si="63"/>
        <v>Nvt</v>
      </c>
      <c r="BL87" s="43" t="str">
        <f t="shared" si="63"/>
        <v>Nvt</v>
      </c>
      <c r="BM87" s="43" t="str">
        <f t="shared" si="63"/>
        <v>Nvt</v>
      </c>
      <c r="BN87" s="43" t="str">
        <f t="shared" si="63"/>
        <v>Nvt</v>
      </c>
      <c r="BO87" s="43" t="str">
        <f t="shared" si="63"/>
        <v>Nvt</v>
      </c>
      <c r="BP87" s="43" t="str">
        <f t="shared" si="63"/>
        <v>Nvt</v>
      </c>
      <c r="BQ87" s="43" t="str">
        <f t="shared" si="64"/>
        <v>Nvt</v>
      </c>
      <c r="BR87" s="43" t="str">
        <f t="shared" si="64"/>
        <v>Nvt</v>
      </c>
      <c r="BS87" s="43" t="str">
        <f t="shared" si="64"/>
        <v>Nvt</v>
      </c>
      <c r="BT87" s="43" t="str">
        <f t="shared" si="64"/>
        <v>Nvt</v>
      </c>
      <c r="BU87" s="43" t="str">
        <f t="shared" si="64"/>
        <v>Nvt</v>
      </c>
      <c r="BV87" s="43" t="str">
        <f t="shared" si="64"/>
        <v>Nvt</v>
      </c>
      <c r="BW87" s="43" t="str">
        <f t="shared" si="64"/>
        <v>Nvt</v>
      </c>
      <c r="BX87" s="43" t="str">
        <f t="shared" si="64"/>
        <v>Nvt</v>
      </c>
      <c r="BY87" s="43" t="str">
        <f t="shared" si="64"/>
        <v>Ja</v>
      </c>
      <c r="BZ87" s="43" t="str">
        <f t="shared" si="64"/>
        <v>Ja</v>
      </c>
      <c r="CA87" s="43" t="str">
        <f t="shared" si="65"/>
        <v>Ja</v>
      </c>
      <c r="CB87" s="43" t="str">
        <f t="shared" si="65"/>
        <v>Nee</v>
      </c>
      <c r="CC87" s="43" t="str">
        <f t="shared" si="65"/>
        <v>Nvt</v>
      </c>
      <c r="CD87" s="43" t="str">
        <f t="shared" si="65"/>
        <v>Nvt</v>
      </c>
      <c r="CE87" s="43" t="str">
        <f t="shared" si="65"/>
        <v>Nvt</v>
      </c>
      <c r="CF87" s="43" t="str">
        <f t="shared" si="65"/>
        <v>Nvt</v>
      </c>
      <c r="CG87" s="43" t="str">
        <f t="shared" si="65"/>
        <v>Nvt</v>
      </c>
      <c r="CH87" s="43" t="str">
        <f t="shared" si="65"/>
        <v>Nee</v>
      </c>
      <c r="CI87" s="43" t="str">
        <f t="shared" si="65"/>
        <v>Nvt</v>
      </c>
      <c r="CJ87" s="43" t="str">
        <f t="shared" si="65"/>
        <v>Nee</v>
      </c>
      <c r="CK87" s="43" t="str">
        <f t="shared" si="66"/>
        <v>Nvt</v>
      </c>
      <c r="CL87" s="43" t="str">
        <f t="shared" si="66"/>
        <v>Nee</v>
      </c>
      <c r="CM87" s="43" t="str">
        <f t="shared" si="66"/>
        <v>Nee</v>
      </c>
      <c r="CN87" s="43" t="str">
        <f t="shared" si="66"/>
        <v>Nvt</v>
      </c>
      <c r="CO87" s="43" t="str">
        <f t="shared" si="66"/>
        <v>Nvt</v>
      </c>
      <c r="CP87" s="43" t="str">
        <f t="shared" si="66"/>
        <v>Nvt</v>
      </c>
      <c r="CQ87" s="43" t="str">
        <f t="shared" si="66"/>
        <v>Nvt</v>
      </c>
      <c r="CR87" s="43" t="str">
        <f t="shared" si="66"/>
        <v>Nee</v>
      </c>
      <c r="CS87" s="43" t="str">
        <f t="shared" si="66"/>
        <v>Nvt</v>
      </c>
      <c r="CT87" s="43" t="str">
        <f t="shared" si="66"/>
        <v>Nvt</v>
      </c>
      <c r="CU87" s="43" t="str">
        <f t="shared" si="67"/>
        <v>Nvt</v>
      </c>
      <c r="CV87" s="43" t="str">
        <f t="shared" si="67"/>
        <v>Nvt</v>
      </c>
      <c r="CW87" s="43" t="str">
        <f t="shared" si="67"/>
        <v>Nvt</v>
      </c>
      <c r="CX87" s="43" t="str">
        <f t="shared" si="67"/>
        <v>Nvt</v>
      </c>
      <c r="CY87" s="43" t="str">
        <f t="shared" si="67"/>
        <v>Nee</v>
      </c>
      <c r="CZ87" s="43" t="str">
        <f t="shared" si="67"/>
        <v>Nvt</v>
      </c>
      <c r="DA87" s="43" t="str">
        <f t="shared" si="67"/>
        <v>Nvt</v>
      </c>
      <c r="DB87" s="43" t="str">
        <f t="shared" si="67"/>
        <v>Nvt</v>
      </c>
      <c r="DC87" s="43" t="str">
        <f t="shared" si="67"/>
        <v>Ja</v>
      </c>
      <c r="DD87" s="43" t="str">
        <f t="shared" si="67"/>
        <v>Ja</v>
      </c>
      <c r="DE87" s="43" t="str">
        <f t="shared" si="68"/>
        <v>Ja</v>
      </c>
      <c r="DF87" s="43" t="str">
        <f t="shared" si="68"/>
        <v>Ja</v>
      </c>
      <c r="DG87" s="43" t="str">
        <f t="shared" si="68"/>
        <v>Ja</v>
      </c>
      <c r="DH87" s="43" t="str">
        <f t="shared" si="68"/>
        <v>Optie</v>
      </c>
      <c r="DI87" s="43" t="str">
        <f t="shared" si="68"/>
        <v>Optie</v>
      </c>
      <c r="DJ87" s="43" t="str">
        <f t="shared" si="68"/>
        <v>Nee</v>
      </c>
      <c r="DK87" s="43" t="str">
        <f t="shared" si="68"/>
        <v>Optie</v>
      </c>
      <c r="DL87" s="43" t="str">
        <f t="shared" si="68"/>
        <v>Nee</v>
      </c>
      <c r="DM87" s="43" t="str">
        <f t="shared" si="68"/>
        <v>Nee</v>
      </c>
      <c r="DN87" s="43" t="str">
        <f t="shared" si="68"/>
        <v>Nvt</v>
      </c>
      <c r="DO87" s="43" t="str">
        <f t="shared" si="69"/>
        <v>Nvt</v>
      </c>
      <c r="DP87" s="43" t="str">
        <f t="shared" si="69"/>
        <v>Nvt</v>
      </c>
      <c r="DQ87" s="43" t="str">
        <f t="shared" si="69"/>
        <v>Nvt</v>
      </c>
      <c r="DR87" s="43" t="str">
        <f t="shared" si="69"/>
        <v>Nvt</v>
      </c>
      <c r="DS87" s="43" t="str">
        <f t="shared" si="69"/>
        <v>Nvt</v>
      </c>
      <c r="DT87" s="43" t="str">
        <f t="shared" si="69"/>
        <v>Ja</v>
      </c>
      <c r="DU87" s="43" t="str">
        <f t="shared" si="69"/>
        <v>Ja</v>
      </c>
      <c r="DV87" s="43" t="str">
        <f t="shared" si="69"/>
        <v>Ja</v>
      </c>
      <c r="DW87" s="43" t="str">
        <f t="shared" si="69"/>
        <v>Ja</v>
      </c>
      <c r="DX87" s="43" t="str">
        <f t="shared" si="69"/>
        <v>Ja</v>
      </c>
      <c r="DY87" s="43" t="str">
        <f t="shared" si="69"/>
        <v>Ja</v>
      </c>
      <c r="DZ87" s="43" t="str">
        <f t="shared" si="69"/>
        <v>Ja</v>
      </c>
      <c r="EA87" s="43" t="str">
        <f t="shared" si="69"/>
        <v>Nee</v>
      </c>
    </row>
    <row r="88" spans="1:131" x14ac:dyDescent="0.3">
      <c r="A88" s="43"/>
      <c r="B88" s="47" t="s">
        <v>575</v>
      </c>
      <c r="C88" s="47" t="s">
        <v>333</v>
      </c>
      <c r="D88" s="43" t="s">
        <v>333</v>
      </c>
      <c r="E88" s="45" t="s">
        <v>333</v>
      </c>
      <c r="F88" s="43" t="s">
        <v>333</v>
      </c>
      <c r="G88" s="43" t="s">
        <v>499</v>
      </c>
      <c r="H88" s="43" t="s">
        <v>501</v>
      </c>
      <c r="I88" s="119" t="s">
        <v>337</v>
      </c>
      <c r="J88" s="119" t="s">
        <v>835</v>
      </c>
      <c r="K88" s="119" t="s">
        <v>855</v>
      </c>
      <c r="L88" s="50">
        <v>31</v>
      </c>
      <c r="M88" s="119"/>
      <c r="N88" s="119"/>
      <c r="O88" s="119"/>
      <c r="P88" s="129" t="s">
        <v>507</v>
      </c>
      <c r="Q88" s="43" t="str">
        <f t="shared" si="59"/>
        <v>Ja</v>
      </c>
      <c r="R88" s="43" t="str">
        <f t="shared" si="59"/>
        <v>Ja</v>
      </c>
      <c r="S88" s="43" t="str">
        <f t="shared" si="59"/>
        <v>Optie</v>
      </c>
      <c r="T88" s="43" t="str">
        <f t="shared" si="59"/>
        <v>Ja</v>
      </c>
      <c r="U88" s="43" t="str">
        <f t="shared" si="59"/>
        <v>Ja</v>
      </c>
      <c r="V88" s="43" t="str">
        <f t="shared" si="59"/>
        <v>Ja</v>
      </c>
      <c r="W88" s="43" t="str">
        <f t="shared" si="59"/>
        <v>Nee</v>
      </c>
      <c r="X88" s="43" t="str">
        <f t="shared" si="59"/>
        <v>Ja</v>
      </c>
      <c r="Y88" s="43" t="str">
        <f t="shared" si="59"/>
        <v>Nee</v>
      </c>
      <c r="Z88" s="43" t="str">
        <f t="shared" si="59"/>
        <v>Nee</v>
      </c>
      <c r="AA88" s="43" t="str">
        <f t="shared" si="60"/>
        <v>Optie</v>
      </c>
      <c r="AB88" s="43" t="str">
        <f t="shared" si="60"/>
        <v>Ja</v>
      </c>
      <c r="AC88" s="43" t="str">
        <f t="shared" si="60"/>
        <v>Ja</v>
      </c>
      <c r="AD88" s="43" t="str">
        <f t="shared" si="60"/>
        <v>Nee</v>
      </c>
      <c r="AE88" s="43" t="str">
        <f t="shared" si="60"/>
        <v>Ja</v>
      </c>
      <c r="AF88" s="43" t="str">
        <f t="shared" si="60"/>
        <v>Ja</v>
      </c>
      <c r="AG88" s="43" t="str">
        <f t="shared" si="60"/>
        <v>Optie</v>
      </c>
      <c r="AH88" s="43" t="str">
        <f t="shared" si="60"/>
        <v>Ja</v>
      </c>
      <c r="AI88" s="43" t="str">
        <f t="shared" si="60"/>
        <v>Ja</v>
      </c>
      <c r="AJ88" s="43" t="str">
        <f t="shared" si="60"/>
        <v>Nvt</v>
      </c>
      <c r="AK88" s="43" t="str">
        <f t="shared" si="60"/>
        <v>Nvt</v>
      </c>
      <c r="AL88" s="129" t="s">
        <v>878</v>
      </c>
      <c r="AM88" s="43" t="str">
        <f t="shared" si="61"/>
        <v>Ja</v>
      </c>
      <c r="AN88" s="43" t="str">
        <f t="shared" si="61"/>
        <v>Ja</v>
      </c>
      <c r="AO88" s="43" t="str">
        <f t="shared" si="61"/>
        <v>Optie</v>
      </c>
      <c r="AP88" s="43" t="str">
        <f t="shared" si="61"/>
        <v>Ja</v>
      </c>
      <c r="AQ88" s="43" t="str">
        <f t="shared" si="61"/>
        <v>Ja</v>
      </c>
      <c r="AR88" s="43" t="str">
        <f t="shared" si="61"/>
        <v>Ja</v>
      </c>
      <c r="AS88" s="43" t="str">
        <f t="shared" si="61"/>
        <v>Nee</v>
      </c>
      <c r="AT88" s="43" t="str">
        <f t="shared" si="61"/>
        <v>Ja</v>
      </c>
      <c r="AU88" s="43" t="str">
        <f t="shared" si="61"/>
        <v>Nee</v>
      </c>
      <c r="AV88" s="43" t="str">
        <f t="shared" si="61"/>
        <v>Nee</v>
      </c>
      <c r="AW88" s="43" t="str">
        <f t="shared" si="62"/>
        <v>Ja</v>
      </c>
      <c r="AX88" s="43" t="str">
        <f t="shared" si="62"/>
        <v>Ja</v>
      </c>
      <c r="AY88" s="43" t="str">
        <f t="shared" si="62"/>
        <v>Ja</v>
      </c>
      <c r="AZ88" s="43" t="str">
        <f t="shared" si="62"/>
        <v>Ja</v>
      </c>
      <c r="BA88" s="43" t="str">
        <f t="shared" si="62"/>
        <v>Ja</v>
      </c>
      <c r="BB88" s="43" t="str">
        <f t="shared" si="62"/>
        <v>Ja</v>
      </c>
      <c r="BC88" s="43" t="str">
        <f t="shared" si="62"/>
        <v>Ja</v>
      </c>
      <c r="BD88" s="43" t="str">
        <f t="shared" si="62"/>
        <v>Optie</v>
      </c>
      <c r="BE88" s="43" t="str">
        <f t="shared" si="62"/>
        <v>Ja</v>
      </c>
      <c r="BF88" s="43" t="str">
        <f t="shared" si="62"/>
        <v>Ja</v>
      </c>
      <c r="BG88" s="43" t="str">
        <f t="shared" si="63"/>
        <v>Nee</v>
      </c>
      <c r="BH88" s="43" t="str">
        <f t="shared" si="63"/>
        <v>Ja</v>
      </c>
      <c r="BI88" s="43" t="str">
        <f t="shared" si="63"/>
        <v>Nee</v>
      </c>
      <c r="BJ88" s="43" t="str">
        <f t="shared" si="63"/>
        <v>Nvt</v>
      </c>
      <c r="BK88" s="43" t="str">
        <f t="shared" si="63"/>
        <v>Nvt</v>
      </c>
      <c r="BL88" s="43" t="str">
        <f t="shared" si="63"/>
        <v>Nvt</v>
      </c>
      <c r="BM88" s="43" t="str">
        <f t="shared" si="63"/>
        <v>Nvt</v>
      </c>
      <c r="BN88" s="43" t="str">
        <f t="shared" si="63"/>
        <v>Nvt</v>
      </c>
      <c r="BO88" s="43" t="str">
        <f t="shared" si="63"/>
        <v>Nvt</v>
      </c>
      <c r="BP88" s="43" t="str">
        <f t="shared" si="63"/>
        <v>Nvt</v>
      </c>
      <c r="BQ88" s="43" t="str">
        <f t="shared" si="64"/>
        <v>Nvt</v>
      </c>
      <c r="BR88" s="43" t="str">
        <f t="shared" si="64"/>
        <v>Nvt</v>
      </c>
      <c r="BS88" s="43" t="str">
        <f t="shared" si="64"/>
        <v>Nvt</v>
      </c>
      <c r="BT88" s="43" t="str">
        <f t="shared" si="64"/>
        <v>Nvt</v>
      </c>
      <c r="BU88" s="43" t="str">
        <f t="shared" si="64"/>
        <v>Nvt</v>
      </c>
      <c r="BV88" s="43" t="str">
        <f t="shared" si="64"/>
        <v>Nvt</v>
      </c>
      <c r="BW88" s="43" t="str">
        <f t="shared" si="64"/>
        <v>Nvt</v>
      </c>
      <c r="BX88" s="43" t="str">
        <f t="shared" si="64"/>
        <v>Nvt</v>
      </c>
      <c r="BY88" s="43" t="str">
        <f t="shared" si="64"/>
        <v>Ja</v>
      </c>
      <c r="BZ88" s="43" t="str">
        <f t="shared" si="64"/>
        <v>Ja</v>
      </c>
      <c r="CA88" s="43" t="str">
        <f t="shared" si="65"/>
        <v>Ja</v>
      </c>
      <c r="CB88" s="43" t="str">
        <f t="shared" si="65"/>
        <v>Optie</v>
      </c>
      <c r="CC88" s="43" t="str">
        <f t="shared" si="65"/>
        <v>Ja</v>
      </c>
      <c r="CD88" s="43" t="str">
        <f t="shared" si="65"/>
        <v>Ja</v>
      </c>
      <c r="CE88" s="43" t="str">
        <f t="shared" si="65"/>
        <v>Ja</v>
      </c>
      <c r="CF88" s="43" t="str">
        <f t="shared" si="65"/>
        <v>Ja</v>
      </c>
      <c r="CG88" s="43" t="str">
        <f t="shared" si="65"/>
        <v>Ja</v>
      </c>
      <c r="CH88" s="43" t="str">
        <f t="shared" si="65"/>
        <v>Optie</v>
      </c>
      <c r="CI88" s="43" t="str">
        <f t="shared" si="65"/>
        <v>Ja</v>
      </c>
      <c r="CJ88" s="43" t="str">
        <f t="shared" si="65"/>
        <v>Ja</v>
      </c>
      <c r="CK88" s="43" t="str">
        <f t="shared" si="66"/>
        <v>Ja</v>
      </c>
      <c r="CL88" s="43" t="str">
        <f t="shared" si="66"/>
        <v>Optie</v>
      </c>
      <c r="CM88" s="43" t="str">
        <f t="shared" si="66"/>
        <v>Nee</v>
      </c>
      <c r="CN88" s="43" t="str">
        <f t="shared" si="66"/>
        <v>Nvt</v>
      </c>
      <c r="CO88" s="43" t="str">
        <f t="shared" si="66"/>
        <v>Nvt</v>
      </c>
      <c r="CP88" s="43" t="str">
        <f t="shared" si="66"/>
        <v>Nvt</v>
      </c>
      <c r="CQ88" s="43" t="str">
        <f t="shared" si="66"/>
        <v>Nvt</v>
      </c>
      <c r="CR88" s="43" t="str">
        <f t="shared" si="66"/>
        <v>Optie</v>
      </c>
      <c r="CS88" s="43" t="str">
        <f t="shared" si="66"/>
        <v>Ja</v>
      </c>
      <c r="CT88" s="43" t="str">
        <f t="shared" si="66"/>
        <v>Ja</v>
      </c>
      <c r="CU88" s="43" t="str">
        <f t="shared" si="67"/>
        <v>Optie</v>
      </c>
      <c r="CV88" s="43" t="str">
        <f t="shared" si="67"/>
        <v>Ja</v>
      </c>
      <c r="CW88" s="43" t="str">
        <f t="shared" si="67"/>
        <v>Ja</v>
      </c>
      <c r="CX88" s="43" t="str">
        <f t="shared" si="67"/>
        <v>Ja</v>
      </c>
      <c r="CY88" s="43" t="str">
        <f t="shared" si="67"/>
        <v>Nee</v>
      </c>
      <c r="CZ88" s="43" t="str">
        <f t="shared" si="67"/>
        <v>Nvt</v>
      </c>
      <c r="DA88" s="43" t="str">
        <f t="shared" si="67"/>
        <v>Nvt</v>
      </c>
      <c r="DB88" s="43" t="str">
        <f t="shared" si="67"/>
        <v>Nvt</v>
      </c>
      <c r="DC88" s="43" t="str">
        <f t="shared" si="67"/>
        <v>Ja</v>
      </c>
      <c r="DD88" s="43" t="str">
        <f t="shared" si="67"/>
        <v>Ja</v>
      </c>
      <c r="DE88" s="43" t="str">
        <f t="shared" si="68"/>
        <v>Ja</v>
      </c>
      <c r="DF88" s="43" t="str">
        <f t="shared" si="68"/>
        <v>Ja</v>
      </c>
      <c r="DG88" s="43" t="str">
        <f t="shared" si="68"/>
        <v>Ja</v>
      </c>
      <c r="DH88" s="43" t="str">
        <f t="shared" si="68"/>
        <v>Optie</v>
      </c>
      <c r="DI88" s="43" t="str">
        <f t="shared" si="68"/>
        <v>Optie</v>
      </c>
      <c r="DJ88" s="43" t="str">
        <f t="shared" si="68"/>
        <v>Optie</v>
      </c>
      <c r="DK88" s="43" t="str">
        <f t="shared" si="68"/>
        <v>Optie</v>
      </c>
      <c r="DL88" s="43" t="str">
        <f t="shared" si="68"/>
        <v>Nee</v>
      </c>
      <c r="DM88" s="43" t="str">
        <f t="shared" si="68"/>
        <v>Nee</v>
      </c>
      <c r="DN88" s="43" t="str">
        <f t="shared" si="68"/>
        <v>Nvt</v>
      </c>
      <c r="DO88" s="43" t="str">
        <f t="shared" si="69"/>
        <v>Nvt</v>
      </c>
      <c r="DP88" s="43" t="str">
        <f t="shared" si="69"/>
        <v>Nvt</v>
      </c>
      <c r="DQ88" s="43" t="str">
        <f t="shared" si="69"/>
        <v>Nvt</v>
      </c>
      <c r="DR88" s="43" t="str">
        <f t="shared" si="69"/>
        <v>Nvt</v>
      </c>
      <c r="DS88" s="43" t="str">
        <f t="shared" si="69"/>
        <v>Nvt</v>
      </c>
      <c r="DT88" s="43" t="str">
        <f t="shared" si="69"/>
        <v>Ja</v>
      </c>
      <c r="DU88" s="43" t="str">
        <f t="shared" si="69"/>
        <v>Ja</v>
      </c>
      <c r="DV88" s="43" t="str">
        <f t="shared" si="69"/>
        <v>Ja</v>
      </c>
      <c r="DW88" s="43" t="str">
        <f t="shared" si="69"/>
        <v>Ja</v>
      </c>
      <c r="DX88" s="43" t="str">
        <f t="shared" si="69"/>
        <v>Ja</v>
      </c>
      <c r="DY88" s="43" t="str">
        <f t="shared" si="69"/>
        <v>Ja</v>
      </c>
      <c r="DZ88" s="43" t="str">
        <f t="shared" si="69"/>
        <v>Ja</v>
      </c>
      <c r="EA88" s="43" t="str">
        <f t="shared" si="69"/>
        <v>Nee</v>
      </c>
    </row>
    <row r="89" spans="1:131" x14ac:dyDescent="0.3">
      <c r="A89" s="43"/>
      <c r="B89" s="47" t="s">
        <v>576</v>
      </c>
      <c r="C89" s="47" t="s">
        <v>333</v>
      </c>
      <c r="D89" s="43" t="s">
        <v>333</v>
      </c>
      <c r="E89" s="45" t="s">
        <v>333</v>
      </c>
      <c r="F89" s="43" t="s">
        <v>333</v>
      </c>
      <c r="G89" s="43" t="s">
        <v>495</v>
      </c>
      <c r="H89" s="43" t="s">
        <v>500</v>
      </c>
      <c r="I89" s="119" t="s">
        <v>337</v>
      </c>
      <c r="J89" s="119" t="s">
        <v>835</v>
      </c>
      <c r="K89" s="119" t="s">
        <v>855</v>
      </c>
      <c r="L89" s="50">
        <v>31</v>
      </c>
      <c r="M89" s="119"/>
      <c r="N89" s="119"/>
      <c r="O89" s="119"/>
      <c r="P89" s="129" t="s">
        <v>507</v>
      </c>
      <c r="Q89" s="43" t="str">
        <f t="shared" si="59"/>
        <v>Ja</v>
      </c>
      <c r="R89" s="43" t="str">
        <f t="shared" si="59"/>
        <v>Ja</v>
      </c>
      <c r="S89" s="43" t="str">
        <f t="shared" si="59"/>
        <v>Optie</v>
      </c>
      <c r="T89" s="43" t="str">
        <f t="shared" si="59"/>
        <v>Ja</v>
      </c>
      <c r="U89" s="43" t="str">
        <f t="shared" si="59"/>
        <v>Ja</v>
      </c>
      <c r="V89" s="43" t="str">
        <f t="shared" si="59"/>
        <v>Ja</v>
      </c>
      <c r="W89" s="43" t="str">
        <f t="shared" si="59"/>
        <v>Nee</v>
      </c>
      <c r="X89" s="43" t="str">
        <f t="shared" si="59"/>
        <v>Ja</v>
      </c>
      <c r="Y89" s="43" t="str">
        <f t="shared" si="59"/>
        <v>Nee</v>
      </c>
      <c r="Z89" s="43" t="str">
        <f t="shared" si="59"/>
        <v>Nee</v>
      </c>
      <c r="AA89" s="43" t="str">
        <f t="shared" si="60"/>
        <v>Optie</v>
      </c>
      <c r="AB89" s="43" t="str">
        <f t="shared" si="60"/>
        <v>Ja</v>
      </c>
      <c r="AC89" s="43" t="str">
        <f t="shared" si="60"/>
        <v>Ja</v>
      </c>
      <c r="AD89" s="43" t="str">
        <f t="shared" si="60"/>
        <v>Nee</v>
      </c>
      <c r="AE89" s="43" t="str">
        <f t="shared" si="60"/>
        <v>Ja</v>
      </c>
      <c r="AF89" s="43" t="str">
        <f t="shared" si="60"/>
        <v>Ja</v>
      </c>
      <c r="AG89" s="43" t="str">
        <f t="shared" si="60"/>
        <v>Optie</v>
      </c>
      <c r="AH89" s="43" t="str">
        <f t="shared" si="60"/>
        <v>Ja</v>
      </c>
      <c r="AI89" s="43" t="str">
        <f t="shared" si="60"/>
        <v>Ja</v>
      </c>
      <c r="AJ89" s="43" t="str">
        <f t="shared" si="60"/>
        <v>Nvt</v>
      </c>
      <c r="AK89" s="43" t="str">
        <f t="shared" si="60"/>
        <v>Nvt</v>
      </c>
      <c r="AL89" s="129" t="s">
        <v>878</v>
      </c>
      <c r="AM89" s="43" t="str">
        <f t="shared" si="61"/>
        <v>Ja</v>
      </c>
      <c r="AN89" s="43" t="str">
        <f t="shared" si="61"/>
        <v>Ja</v>
      </c>
      <c r="AO89" s="43" t="str">
        <f t="shared" si="61"/>
        <v>Optie</v>
      </c>
      <c r="AP89" s="43" t="str">
        <f t="shared" si="61"/>
        <v>Ja</v>
      </c>
      <c r="AQ89" s="43" t="str">
        <f t="shared" si="61"/>
        <v>Ja</v>
      </c>
      <c r="AR89" s="43" t="str">
        <f t="shared" si="61"/>
        <v>Ja</v>
      </c>
      <c r="AS89" s="43" t="str">
        <f t="shared" si="61"/>
        <v>Nee</v>
      </c>
      <c r="AT89" s="43" t="str">
        <f t="shared" si="61"/>
        <v>Ja</v>
      </c>
      <c r="AU89" s="43" t="str">
        <f t="shared" si="61"/>
        <v>Nee</v>
      </c>
      <c r="AV89" s="43" t="str">
        <f t="shared" si="61"/>
        <v>Nee</v>
      </c>
      <c r="AW89" s="43" t="str">
        <f t="shared" si="62"/>
        <v>Ja</v>
      </c>
      <c r="AX89" s="43" t="str">
        <f t="shared" si="62"/>
        <v>Ja</v>
      </c>
      <c r="AY89" s="43" t="str">
        <f t="shared" si="62"/>
        <v>Ja</v>
      </c>
      <c r="AZ89" s="43" t="str">
        <f t="shared" si="62"/>
        <v>Ja</v>
      </c>
      <c r="BA89" s="43" t="str">
        <f t="shared" si="62"/>
        <v>Ja</v>
      </c>
      <c r="BB89" s="43" t="str">
        <f t="shared" si="62"/>
        <v>Ja</v>
      </c>
      <c r="BC89" s="43" t="str">
        <f t="shared" si="62"/>
        <v>Ja</v>
      </c>
      <c r="BD89" s="43" t="str">
        <f t="shared" si="62"/>
        <v>Optie</v>
      </c>
      <c r="BE89" s="43" t="str">
        <f t="shared" si="62"/>
        <v>Ja</v>
      </c>
      <c r="BF89" s="43" t="str">
        <f t="shared" si="62"/>
        <v>Ja</v>
      </c>
      <c r="BG89" s="43" t="str">
        <f t="shared" si="63"/>
        <v>Nee</v>
      </c>
      <c r="BH89" s="43" t="str">
        <f t="shared" si="63"/>
        <v>Ja</v>
      </c>
      <c r="BI89" s="43" t="str">
        <f t="shared" si="63"/>
        <v>Nee</v>
      </c>
      <c r="BJ89" s="43" t="str">
        <f t="shared" si="63"/>
        <v>Nvt</v>
      </c>
      <c r="BK89" s="43" t="str">
        <f t="shared" si="63"/>
        <v>Nvt</v>
      </c>
      <c r="BL89" s="43" t="str">
        <f t="shared" si="63"/>
        <v>Nvt</v>
      </c>
      <c r="BM89" s="43" t="str">
        <f t="shared" si="63"/>
        <v>Nvt</v>
      </c>
      <c r="BN89" s="43" t="str">
        <f t="shared" si="63"/>
        <v>Nvt</v>
      </c>
      <c r="BO89" s="43" t="str">
        <f t="shared" si="63"/>
        <v>Nvt</v>
      </c>
      <c r="BP89" s="43" t="str">
        <f t="shared" si="63"/>
        <v>Nvt</v>
      </c>
      <c r="BQ89" s="43" t="str">
        <f t="shared" si="64"/>
        <v>Nvt</v>
      </c>
      <c r="BR89" s="43" t="str">
        <f t="shared" si="64"/>
        <v>Nvt</v>
      </c>
      <c r="BS89" s="43" t="str">
        <f t="shared" si="64"/>
        <v>Nvt</v>
      </c>
      <c r="BT89" s="43" t="str">
        <f t="shared" si="64"/>
        <v>Nvt</v>
      </c>
      <c r="BU89" s="43" t="str">
        <f t="shared" si="64"/>
        <v>Nvt</v>
      </c>
      <c r="BV89" s="43" t="str">
        <f t="shared" si="64"/>
        <v>Nvt</v>
      </c>
      <c r="BW89" s="43" t="str">
        <f t="shared" si="64"/>
        <v>Nvt</v>
      </c>
      <c r="BX89" s="43" t="str">
        <f t="shared" si="64"/>
        <v>Nvt</v>
      </c>
      <c r="BY89" s="43" t="str">
        <f t="shared" si="64"/>
        <v>Ja</v>
      </c>
      <c r="BZ89" s="43" t="str">
        <f t="shared" si="64"/>
        <v>Ja</v>
      </c>
      <c r="CA89" s="43" t="str">
        <f t="shared" si="65"/>
        <v>Ja</v>
      </c>
      <c r="CB89" s="43" t="str">
        <f t="shared" si="65"/>
        <v>Optie</v>
      </c>
      <c r="CC89" s="43" t="str">
        <f t="shared" si="65"/>
        <v>Ja</v>
      </c>
      <c r="CD89" s="43" t="str">
        <f t="shared" si="65"/>
        <v>Ja</v>
      </c>
      <c r="CE89" s="43" t="str">
        <f t="shared" si="65"/>
        <v>Ja</v>
      </c>
      <c r="CF89" s="43" t="str">
        <f t="shared" si="65"/>
        <v>Ja</v>
      </c>
      <c r="CG89" s="43" t="str">
        <f t="shared" si="65"/>
        <v>Ja</v>
      </c>
      <c r="CH89" s="43" t="str">
        <f t="shared" si="65"/>
        <v>Optie</v>
      </c>
      <c r="CI89" s="43" t="str">
        <f t="shared" si="65"/>
        <v>Ja</v>
      </c>
      <c r="CJ89" s="43" t="str">
        <f t="shared" si="65"/>
        <v>Ja</v>
      </c>
      <c r="CK89" s="43" t="str">
        <f t="shared" si="66"/>
        <v>Ja</v>
      </c>
      <c r="CL89" s="43" t="str">
        <f t="shared" si="66"/>
        <v>Optie</v>
      </c>
      <c r="CM89" s="43" t="str">
        <f t="shared" si="66"/>
        <v>Nee</v>
      </c>
      <c r="CN89" s="43" t="str">
        <f t="shared" si="66"/>
        <v>Nvt</v>
      </c>
      <c r="CO89" s="43" t="str">
        <f t="shared" si="66"/>
        <v>Nvt</v>
      </c>
      <c r="CP89" s="43" t="str">
        <f t="shared" si="66"/>
        <v>Nvt</v>
      </c>
      <c r="CQ89" s="43" t="str">
        <f t="shared" si="66"/>
        <v>Nvt</v>
      </c>
      <c r="CR89" s="43" t="str">
        <f t="shared" si="66"/>
        <v>Optie</v>
      </c>
      <c r="CS89" s="43" t="str">
        <f t="shared" si="66"/>
        <v>Ja</v>
      </c>
      <c r="CT89" s="43" t="str">
        <f t="shared" si="66"/>
        <v>Ja</v>
      </c>
      <c r="CU89" s="43" t="str">
        <f t="shared" si="67"/>
        <v>Optie</v>
      </c>
      <c r="CV89" s="43" t="str">
        <f t="shared" si="67"/>
        <v>Ja</v>
      </c>
      <c r="CW89" s="43" t="str">
        <f t="shared" si="67"/>
        <v>Ja</v>
      </c>
      <c r="CX89" s="43" t="str">
        <f t="shared" si="67"/>
        <v>Ja</v>
      </c>
      <c r="CY89" s="43" t="str">
        <f t="shared" si="67"/>
        <v>Nee</v>
      </c>
      <c r="CZ89" s="43" t="str">
        <f t="shared" si="67"/>
        <v>Nvt</v>
      </c>
      <c r="DA89" s="43" t="str">
        <f t="shared" si="67"/>
        <v>Nvt</v>
      </c>
      <c r="DB89" s="43" t="str">
        <f t="shared" si="67"/>
        <v>Nvt</v>
      </c>
      <c r="DC89" s="43" t="str">
        <f t="shared" si="67"/>
        <v>Ja</v>
      </c>
      <c r="DD89" s="43" t="str">
        <f t="shared" si="67"/>
        <v>Ja</v>
      </c>
      <c r="DE89" s="43" t="str">
        <f t="shared" si="68"/>
        <v>Ja</v>
      </c>
      <c r="DF89" s="43" t="str">
        <f t="shared" si="68"/>
        <v>Ja</v>
      </c>
      <c r="DG89" s="43" t="str">
        <f t="shared" si="68"/>
        <v>Ja</v>
      </c>
      <c r="DH89" s="43" t="str">
        <f t="shared" si="68"/>
        <v>Optie</v>
      </c>
      <c r="DI89" s="43" t="str">
        <f t="shared" si="68"/>
        <v>Optie</v>
      </c>
      <c r="DJ89" s="43" t="str">
        <f t="shared" si="68"/>
        <v>Optie</v>
      </c>
      <c r="DK89" s="43" t="str">
        <f t="shared" si="68"/>
        <v>Optie</v>
      </c>
      <c r="DL89" s="43" t="str">
        <f t="shared" si="68"/>
        <v>Nee</v>
      </c>
      <c r="DM89" s="43" t="str">
        <f t="shared" si="68"/>
        <v>Nee</v>
      </c>
      <c r="DN89" s="43" t="str">
        <f t="shared" si="68"/>
        <v>Nvt</v>
      </c>
      <c r="DO89" s="43" t="str">
        <f t="shared" si="69"/>
        <v>Nvt</v>
      </c>
      <c r="DP89" s="43" t="str">
        <f t="shared" si="69"/>
        <v>Nvt</v>
      </c>
      <c r="DQ89" s="43" t="str">
        <f t="shared" si="69"/>
        <v>Nvt</v>
      </c>
      <c r="DR89" s="43" t="str">
        <f t="shared" si="69"/>
        <v>Nvt</v>
      </c>
      <c r="DS89" s="43" t="str">
        <f t="shared" si="69"/>
        <v>Nvt</v>
      </c>
      <c r="DT89" s="43" t="str">
        <f t="shared" si="69"/>
        <v>Ja</v>
      </c>
      <c r="DU89" s="43" t="str">
        <f t="shared" si="69"/>
        <v>Ja</v>
      </c>
      <c r="DV89" s="43" t="str">
        <f t="shared" si="69"/>
        <v>Ja</v>
      </c>
      <c r="DW89" s="43" t="str">
        <f t="shared" si="69"/>
        <v>Ja</v>
      </c>
      <c r="DX89" s="43" t="str">
        <f t="shared" si="69"/>
        <v>Ja</v>
      </c>
      <c r="DY89" s="43" t="str">
        <f t="shared" si="69"/>
        <v>Ja</v>
      </c>
      <c r="DZ89" s="43" t="str">
        <f t="shared" si="69"/>
        <v>Ja</v>
      </c>
      <c r="EA89" s="43" t="str">
        <f t="shared" si="69"/>
        <v>Nee</v>
      </c>
    </row>
    <row r="90" spans="1:131" x14ac:dyDescent="0.3">
      <c r="A90" s="43"/>
      <c r="B90" s="47" t="s">
        <v>577</v>
      </c>
      <c r="C90" s="47" t="s">
        <v>333</v>
      </c>
      <c r="D90" s="43" t="s">
        <v>333</v>
      </c>
      <c r="E90" s="45" t="s">
        <v>333</v>
      </c>
      <c r="F90" s="43" t="s">
        <v>333</v>
      </c>
      <c r="G90" s="43" t="s">
        <v>495</v>
      </c>
      <c r="H90" s="43" t="s">
        <v>501</v>
      </c>
      <c r="I90" s="119" t="s">
        <v>337</v>
      </c>
      <c r="J90" s="119" t="s">
        <v>835</v>
      </c>
      <c r="K90" s="119" t="s">
        <v>855</v>
      </c>
      <c r="L90" s="50">
        <v>31</v>
      </c>
      <c r="M90" s="119"/>
      <c r="N90" s="119"/>
      <c r="O90" s="119"/>
      <c r="P90" s="129" t="s">
        <v>507</v>
      </c>
      <c r="Q90" s="43" t="str">
        <f t="shared" si="59"/>
        <v>Ja</v>
      </c>
      <c r="R90" s="43" t="str">
        <f t="shared" si="59"/>
        <v>Ja</v>
      </c>
      <c r="S90" s="43" t="str">
        <f t="shared" si="59"/>
        <v>Optie</v>
      </c>
      <c r="T90" s="43" t="str">
        <f t="shared" si="59"/>
        <v>Ja</v>
      </c>
      <c r="U90" s="43" t="str">
        <f t="shared" si="59"/>
        <v>Ja</v>
      </c>
      <c r="V90" s="43" t="str">
        <f t="shared" si="59"/>
        <v>Ja</v>
      </c>
      <c r="W90" s="43" t="str">
        <f t="shared" si="59"/>
        <v>Nee</v>
      </c>
      <c r="X90" s="43" t="str">
        <f t="shared" si="59"/>
        <v>Ja</v>
      </c>
      <c r="Y90" s="43" t="str">
        <f t="shared" si="59"/>
        <v>Nee</v>
      </c>
      <c r="Z90" s="43" t="str">
        <f t="shared" si="59"/>
        <v>Nee</v>
      </c>
      <c r="AA90" s="43" t="str">
        <f t="shared" si="60"/>
        <v>Optie</v>
      </c>
      <c r="AB90" s="43" t="str">
        <f t="shared" si="60"/>
        <v>Ja</v>
      </c>
      <c r="AC90" s="43" t="str">
        <f t="shared" si="60"/>
        <v>Ja</v>
      </c>
      <c r="AD90" s="43" t="str">
        <f t="shared" si="60"/>
        <v>Nee</v>
      </c>
      <c r="AE90" s="43" t="str">
        <f t="shared" si="60"/>
        <v>Ja</v>
      </c>
      <c r="AF90" s="43" t="str">
        <f t="shared" si="60"/>
        <v>Ja</v>
      </c>
      <c r="AG90" s="43" t="str">
        <f t="shared" si="60"/>
        <v>Optie</v>
      </c>
      <c r="AH90" s="43" t="str">
        <f t="shared" si="60"/>
        <v>Ja</v>
      </c>
      <c r="AI90" s="43" t="str">
        <f t="shared" si="60"/>
        <v>Ja</v>
      </c>
      <c r="AJ90" s="43" t="str">
        <f t="shared" si="60"/>
        <v>Nvt</v>
      </c>
      <c r="AK90" s="43" t="str">
        <f t="shared" si="60"/>
        <v>Nvt</v>
      </c>
      <c r="AL90" s="129" t="s">
        <v>878</v>
      </c>
      <c r="AM90" s="43" t="str">
        <f t="shared" si="61"/>
        <v>Ja</v>
      </c>
      <c r="AN90" s="43" t="str">
        <f t="shared" si="61"/>
        <v>Ja</v>
      </c>
      <c r="AO90" s="43" t="str">
        <f t="shared" si="61"/>
        <v>Optie</v>
      </c>
      <c r="AP90" s="43" t="str">
        <f t="shared" si="61"/>
        <v>Ja</v>
      </c>
      <c r="AQ90" s="43" t="str">
        <f t="shared" si="61"/>
        <v>Ja</v>
      </c>
      <c r="AR90" s="43" t="str">
        <f t="shared" si="61"/>
        <v>Ja</v>
      </c>
      <c r="AS90" s="43" t="str">
        <f t="shared" si="61"/>
        <v>Nee</v>
      </c>
      <c r="AT90" s="43" t="str">
        <f t="shared" si="61"/>
        <v>Ja</v>
      </c>
      <c r="AU90" s="43" t="str">
        <f t="shared" si="61"/>
        <v>Nee</v>
      </c>
      <c r="AV90" s="43" t="str">
        <f t="shared" si="61"/>
        <v>Nee</v>
      </c>
      <c r="AW90" s="43" t="str">
        <f t="shared" si="62"/>
        <v>Ja</v>
      </c>
      <c r="AX90" s="43" t="str">
        <f t="shared" si="62"/>
        <v>Ja</v>
      </c>
      <c r="AY90" s="43" t="str">
        <f t="shared" si="62"/>
        <v>Ja</v>
      </c>
      <c r="AZ90" s="43" t="str">
        <f t="shared" si="62"/>
        <v>Ja</v>
      </c>
      <c r="BA90" s="43" t="str">
        <f t="shared" si="62"/>
        <v>Ja</v>
      </c>
      <c r="BB90" s="43" t="str">
        <f t="shared" si="62"/>
        <v>Ja</v>
      </c>
      <c r="BC90" s="43" t="str">
        <f t="shared" si="62"/>
        <v>Ja</v>
      </c>
      <c r="BD90" s="43" t="str">
        <f t="shared" si="62"/>
        <v>Optie</v>
      </c>
      <c r="BE90" s="43" t="str">
        <f t="shared" si="62"/>
        <v>Ja</v>
      </c>
      <c r="BF90" s="43" t="str">
        <f t="shared" si="62"/>
        <v>Ja</v>
      </c>
      <c r="BG90" s="43" t="str">
        <f t="shared" si="63"/>
        <v>Nee</v>
      </c>
      <c r="BH90" s="43" t="str">
        <f t="shared" si="63"/>
        <v>Ja</v>
      </c>
      <c r="BI90" s="43" t="str">
        <f t="shared" si="63"/>
        <v>Nee</v>
      </c>
      <c r="BJ90" s="43" t="str">
        <f t="shared" si="63"/>
        <v>Nvt</v>
      </c>
      <c r="BK90" s="43" t="str">
        <f t="shared" si="63"/>
        <v>Nvt</v>
      </c>
      <c r="BL90" s="43" t="str">
        <f t="shared" si="63"/>
        <v>Nvt</v>
      </c>
      <c r="BM90" s="43" t="str">
        <f t="shared" si="63"/>
        <v>Nvt</v>
      </c>
      <c r="BN90" s="43" t="str">
        <f t="shared" si="63"/>
        <v>Nvt</v>
      </c>
      <c r="BO90" s="43" t="str">
        <f t="shared" si="63"/>
        <v>Nvt</v>
      </c>
      <c r="BP90" s="43" t="str">
        <f t="shared" si="63"/>
        <v>Nvt</v>
      </c>
      <c r="BQ90" s="43" t="str">
        <f t="shared" si="64"/>
        <v>Nvt</v>
      </c>
      <c r="BR90" s="43" t="str">
        <f t="shared" si="64"/>
        <v>Nvt</v>
      </c>
      <c r="BS90" s="43" t="str">
        <f t="shared" si="64"/>
        <v>Nvt</v>
      </c>
      <c r="BT90" s="43" t="str">
        <f t="shared" si="64"/>
        <v>Nvt</v>
      </c>
      <c r="BU90" s="43" t="str">
        <f t="shared" si="64"/>
        <v>Nvt</v>
      </c>
      <c r="BV90" s="43" t="str">
        <f t="shared" si="64"/>
        <v>Nvt</v>
      </c>
      <c r="BW90" s="43" t="str">
        <f t="shared" si="64"/>
        <v>Nvt</v>
      </c>
      <c r="BX90" s="43" t="str">
        <f t="shared" si="64"/>
        <v>Nvt</v>
      </c>
      <c r="BY90" s="43" t="str">
        <f t="shared" si="64"/>
        <v>Ja</v>
      </c>
      <c r="BZ90" s="43" t="str">
        <f t="shared" si="64"/>
        <v>Ja</v>
      </c>
      <c r="CA90" s="43" t="str">
        <f t="shared" si="65"/>
        <v>Ja</v>
      </c>
      <c r="CB90" s="43" t="str">
        <f t="shared" si="65"/>
        <v>Optie</v>
      </c>
      <c r="CC90" s="43" t="str">
        <f t="shared" si="65"/>
        <v>Ja</v>
      </c>
      <c r="CD90" s="43" t="str">
        <f t="shared" si="65"/>
        <v>Ja</v>
      </c>
      <c r="CE90" s="43" t="str">
        <f t="shared" si="65"/>
        <v>Ja</v>
      </c>
      <c r="CF90" s="43" t="str">
        <f t="shared" si="65"/>
        <v>Ja</v>
      </c>
      <c r="CG90" s="43" t="str">
        <f t="shared" si="65"/>
        <v>Ja</v>
      </c>
      <c r="CH90" s="43" t="str">
        <f t="shared" si="65"/>
        <v>Optie</v>
      </c>
      <c r="CI90" s="43" t="str">
        <f t="shared" si="65"/>
        <v>Ja</v>
      </c>
      <c r="CJ90" s="43" t="str">
        <f t="shared" si="65"/>
        <v>Ja</v>
      </c>
      <c r="CK90" s="43" t="str">
        <f t="shared" si="66"/>
        <v>Ja</v>
      </c>
      <c r="CL90" s="43" t="str">
        <f t="shared" si="66"/>
        <v>Optie</v>
      </c>
      <c r="CM90" s="43" t="str">
        <f t="shared" si="66"/>
        <v>Nee</v>
      </c>
      <c r="CN90" s="43" t="str">
        <f t="shared" si="66"/>
        <v>Nvt</v>
      </c>
      <c r="CO90" s="43" t="str">
        <f t="shared" si="66"/>
        <v>Nvt</v>
      </c>
      <c r="CP90" s="43" t="str">
        <f t="shared" si="66"/>
        <v>Nvt</v>
      </c>
      <c r="CQ90" s="43" t="str">
        <f t="shared" si="66"/>
        <v>Nvt</v>
      </c>
      <c r="CR90" s="43" t="str">
        <f t="shared" si="66"/>
        <v>Optie</v>
      </c>
      <c r="CS90" s="43" t="str">
        <f t="shared" si="66"/>
        <v>Ja</v>
      </c>
      <c r="CT90" s="43" t="str">
        <f t="shared" si="66"/>
        <v>Ja</v>
      </c>
      <c r="CU90" s="43" t="str">
        <f t="shared" si="67"/>
        <v>Optie</v>
      </c>
      <c r="CV90" s="43" t="str">
        <f t="shared" si="67"/>
        <v>Ja</v>
      </c>
      <c r="CW90" s="43" t="str">
        <f t="shared" si="67"/>
        <v>Ja</v>
      </c>
      <c r="CX90" s="43" t="str">
        <f t="shared" si="67"/>
        <v>Ja</v>
      </c>
      <c r="CY90" s="43" t="str">
        <f t="shared" si="67"/>
        <v>Nee</v>
      </c>
      <c r="CZ90" s="43" t="str">
        <f t="shared" si="67"/>
        <v>Nvt</v>
      </c>
      <c r="DA90" s="43" t="str">
        <f t="shared" si="67"/>
        <v>Nvt</v>
      </c>
      <c r="DB90" s="43" t="str">
        <f t="shared" si="67"/>
        <v>Nvt</v>
      </c>
      <c r="DC90" s="43" t="str">
        <f t="shared" si="67"/>
        <v>Ja</v>
      </c>
      <c r="DD90" s="43" t="str">
        <f t="shared" si="67"/>
        <v>Ja</v>
      </c>
      <c r="DE90" s="43" t="str">
        <f t="shared" si="68"/>
        <v>Ja</v>
      </c>
      <c r="DF90" s="43" t="str">
        <f t="shared" si="68"/>
        <v>Ja</v>
      </c>
      <c r="DG90" s="43" t="str">
        <f t="shared" si="68"/>
        <v>Ja</v>
      </c>
      <c r="DH90" s="43" t="str">
        <f t="shared" si="68"/>
        <v>Optie</v>
      </c>
      <c r="DI90" s="43" t="str">
        <f t="shared" si="68"/>
        <v>Optie</v>
      </c>
      <c r="DJ90" s="43" t="str">
        <f t="shared" si="68"/>
        <v>Optie</v>
      </c>
      <c r="DK90" s="43" t="str">
        <f t="shared" si="68"/>
        <v>Optie</v>
      </c>
      <c r="DL90" s="43" t="str">
        <f t="shared" si="68"/>
        <v>Nee</v>
      </c>
      <c r="DM90" s="43" t="str">
        <f t="shared" si="68"/>
        <v>Nee</v>
      </c>
      <c r="DN90" s="43" t="str">
        <f t="shared" si="68"/>
        <v>Nvt</v>
      </c>
      <c r="DO90" s="43" t="str">
        <f t="shared" si="69"/>
        <v>Nvt</v>
      </c>
      <c r="DP90" s="43" t="str">
        <f t="shared" si="69"/>
        <v>Nvt</v>
      </c>
      <c r="DQ90" s="43" t="str">
        <f t="shared" si="69"/>
        <v>Nvt</v>
      </c>
      <c r="DR90" s="43" t="str">
        <f t="shared" si="69"/>
        <v>Nvt</v>
      </c>
      <c r="DS90" s="43" t="str">
        <f t="shared" si="69"/>
        <v>Nvt</v>
      </c>
      <c r="DT90" s="43" t="str">
        <f t="shared" si="69"/>
        <v>Ja</v>
      </c>
      <c r="DU90" s="43" t="str">
        <f t="shared" si="69"/>
        <v>Ja</v>
      </c>
      <c r="DV90" s="43" t="str">
        <f t="shared" si="69"/>
        <v>Ja</v>
      </c>
      <c r="DW90" s="43" t="str">
        <f t="shared" si="69"/>
        <v>Ja</v>
      </c>
      <c r="DX90" s="43" t="str">
        <f t="shared" si="69"/>
        <v>Ja</v>
      </c>
      <c r="DY90" s="43" t="str">
        <f t="shared" si="69"/>
        <v>Ja</v>
      </c>
      <c r="DZ90" s="43" t="str">
        <f t="shared" si="69"/>
        <v>Ja</v>
      </c>
      <c r="EA90" s="43" t="str">
        <f t="shared" si="69"/>
        <v>Nee</v>
      </c>
    </row>
    <row r="91" spans="1:131" x14ac:dyDescent="0.3">
      <c r="A91" s="43"/>
      <c r="B91" s="47" t="s">
        <v>737</v>
      </c>
      <c r="C91" s="47" t="s">
        <v>333</v>
      </c>
      <c r="D91" s="43" t="s">
        <v>333</v>
      </c>
      <c r="E91" s="45" t="s">
        <v>333</v>
      </c>
      <c r="F91" s="43" t="s">
        <v>337</v>
      </c>
      <c r="G91" s="43" t="s">
        <v>495</v>
      </c>
      <c r="H91" s="43" t="s">
        <v>500</v>
      </c>
      <c r="I91" s="119" t="s">
        <v>337</v>
      </c>
      <c r="J91" s="119" t="s">
        <v>836</v>
      </c>
      <c r="K91" s="119" t="s">
        <v>855</v>
      </c>
      <c r="L91" s="50">
        <v>32</v>
      </c>
      <c r="M91" s="119"/>
      <c r="N91" s="119"/>
      <c r="O91" s="119"/>
      <c r="P91" s="129" t="s">
        <v>507</v>
      </c>
      <c r="Q91" s="43" t="str">
        <f t="shared" si="59"/>
        <v>Ja</v>
      </c>
      <c r="R91" s="43" t="str">
        <f t="shared" si="59"/>
        <v>Ja</v>
      </c>
      <c r="S91" s="43" t="str">
        <f t="shared" si="59"/>
        <v>Optie</v>
      </c>
      <c r="T91" s="43" t="str">
        <f t="shared" si="59"/>
        <v>Ja</v>
      </c>
      <c r="U91" s="43" t="str">
        <f t="shared" si="59"/>
        <v>Ja</v>
      </c>
      <c r="V91" s="43" t="str">
        <f t="shared" si="59"/>
        <v>Ja</v>
      </c>
      <c r="W91" s="43" t="str">
        <f t="shared" si="59"/>
        <v>Nee</v>
      </c>
      <c r="X91" s="43" t="str">
        <f t="shared" si="59"/>
        <v>Ja</v>
      </c>
      <c r="Y91" s="43" t="str">
        <f t="shared" si="59"/>
        <v>Nee</v>
      </c>
      <c r="Z91" s="43" t="str">
        <f t="shared" si="59"/>
        <v>Nee</v>
      </c>
      <c r="AA91" s="43" t="str">
        <f t="shared" si="60"/>
        <v>Optie</v>
      </c>
      <c r="AB91" s="43" t="str">
        <f t="shared" si="60"/>
        <v>Ja</v>
      </c>
      <c r="AC91" s="43" t="str">
        <f t="shared" si="60"/>
        <v>Ja</v>
      </c>
      <c r="AD91" s="43" t="str">
        <f t="shared" si="60"/>
        <v>Nee</v>
      </c>
      <c r="AE91" s="43" t="str">
        <f t="shared" si="60"/>
        <v>Ja</v>
      </c>
      <c r="AF91" s="43" t="str">
        <f t="shared" si="60"/>
        <v>Ja</v>
      </c>
      <c r="AG91" s="43" t="str">
        <f t="shared" si="60"/>
        <v>Optie</v>
      </c>
      <c r="AH91" s="43" t="str">
        <f t="shared" si="60"/>
        <v>Ja</v>
      </c>
      <c r="AI91" s="43" t="str">
        <f t="shared" si="60"/>
        <v>Ja</v>
      </c>
      <c r="AJ91" s="43" t="str">
        <f t="shared" si="60"/>
        <v>Nvt</v>
      </c>
      <c r="AK91" s="43" t="str">
        <f t="shared" si="60"/>
        <v>Nvt</v>
      </c>
      <c r="AL91" s="129" t="s">
        <v>878</v>
      </c>
      <c r="AM91" s="43" t="str">
        <f t="shared" si="61"/>
        <v>Ja</v>
      </c>
      <c r="AN91" s="43" t="str">
        <f t="shared" si="61"/>
        <v>Ja</v>
      </c>
      <c r="AO91" s="43" t="str">
        <f t="shared" si="61"/>
        <v>Optie</v>
      </c>
      <c r="AP91" s="43" t="str">
        <f t="shared" si="61"/>
        <v>Ja</v>
      </c>
      <c r="AQ91" s="43" t="str">
        <f t="shared" si="61"/>
        <v>Ja</v>
      </c>
      <c r="AR91" s="43" t="str">
        <f t="shared" si="61"/>
        <v>Ja</v>
      </c>
      <c r="AS91" s="43" t="str">
        <f t="shared" si="61"/>
        <v>Nee</v>
      </c>
      <c r="AT91" s="43" t="str">
        <f t="shared" si="61"/>
        <v>Ja</v>
      </c>
      <c r="AU91" s="43" t="str">
        <f t="shared" si="61"/>
        <v>Nee</v>
      </c>
      <c r="AV91" s="43" t="str">
        <f t="shared" si="61"/>
        <v>Nee</v>
      </c>
      <c r="AW91" s="43" t="str">
        <f t="shared" si="62"/>
        <v>Ja</v>
      </c>
      <c r="AX91" s="43" t="str">
        <f t="shared" si="62"/>
        <v>Ja</v>
      </c>
      <c r="AY91" s="43" t="str">
        <f t="shared" si="62"/>
        <v>Ja</v>
      </c>
      <c r="AZ91" s="43" t="str">
        <f t="shared" si="62"/>
        <v>Ja</v>
      </c>
      <c r="BA91" s="43" t="str">
        <f t="shared" si="62"/>
        <v>Ja</v>
      </c>
      <c r="BB91" s="43" t="str">
        <f t="shared" si="62"/>
        <v>Ja</v>
      </c>
      <c r="BC91" s="43" t="str">
        <f t="shared" si="62"/>
        <v>Ja</v>
      </c>
      <c r="BD91" s="43" t="str">
        <f t="shared" si="62"/>
        <v>Optie</v>
      </c>
      <c r="BE91" s="43" t="str">
        <f t="shared" si="62"/>
        <v>Ja</v>
      </c>
      <c r="BF91" s="43" t="str">
        <f t="shared" si="62"/>
        <v>Ja</v>
      </c>
      <c r="BG91" s="43" t="str">
        <f t="shared" si="63"/>
        <v>Nee</v>
      </c>
      <c r="BH91" s="43" t="str">
        <f t="shared" si="63"/>
        <v>Ja</v>
      </c>
      <c r="BI91" s="43" t="str">
        <f t="shared" si="63"/>
        <v>Nee</v>
      </c>
      <c r="BJ91" s="43" t="str">
        <f t="shared" si="63"/>
        <v>Nvt</v>
      </c>
      <c r="BK91" s="43" t="str">
        <f t="shared" si="63"/>
        <v>Nvt</v>
      </c>
      <c r="BL91" s="43" t="str">
        <f t="shared" si="63"/>
        <v>Nvt</v>
      </c>
      <c r="BM91" s="43" t="str">
        <f t="shared" si="63"/>
        <v>Nvt</v>
      </c>
      <c r="BN91" s="43" t="str">
        <f t="shared" si="63"/>
        <v>Nvt</v>
      </c>
      <c r="BO91" s="43" t="str">
        <f t="shared" si="63"/>
        <v>Nvt</v>
      </c>
      <c r="BP91" s="43" t="str">
        <f t="shared" si="63"/>
        <v>Nvt</v>
      </c>
      <c r="BQ91" s="43" t="str">
        <f t="shared" si="64"/>
        <v>Nvt</v>
      </c>
      <c r="BR91" s="43" t="str">
        <f t="shared" si="64"/>
        <v>Nvt</v>
      </c>
      <c r="BS91" s="43" t="str">
        <f t="shared" si="64"/>
        <v>Nvt</v>
      </c>
      <c r="BT91" s="43" t="str">
        <f t="shared" si="64"/>
        <v>Nvt</v>
      </c>
      <c r="BU91" s="43" t="str">
        <f t="shared" si="64"/>
        <v>Nvt</v>
      </c>
      <c r="BV91" s="43" t="str">
        <f t="shared" si="64"/>
        <v>Nvt</v>
      </c>
      <c r="BW91" s="43" t="str">
        <f t="shared" si="64"/>
        <v>Nvt</v>
      </c>
      <c r="BX91" s="43" t="str">
        <f t="shared" si="64"/>
        <v>Nvt</v>
      </c>
      <c r="BY91" s="43" t="str">
        <f t="shared" si="64"/>
        <v>Ja</v>
      </c>
      <c r="BZ91" s="43" t="str">
        <f t="shared" si="64"/>
        <v>Ja</v>
      </c>
      <c r="CA91" s="43" t="str">
        <f t="shared" si="65"/>
        <v>Ja</v>
      </c>
      <c r="CB91" s="43" t="str">
        <f t="shared" si="65"/>
        <v>Optie</v>
      </c>
      <c r="CC91" s="43" t="str">
        <f t="shared" si="65"/>
        <v>Ja</v>
      </c>
      <c r="CD91" s="43" t="str">
        <f t="shared" si="65"/>
        <v>Ja</v>
      </c>
      <c r="CE91" s="43" t="str">
        <f t="shared" si="65"/>
        <v>Ja</v>
      </c>
      <c r="CF91" s="43" t="str">
        <f t="shared" si="65"/>
        <v>Ja</v>
      </c>
      <c r="CG91" s="43" t="str">
        <f t="shared" si="65"/>
        <v>Ja</v>
      </c>
      <c r="CH91" s="43" t="str">
        <f t="shared" si="65"/>
        <v>Optie</v>
      </c>
      <c r="CI91" s="43" t="str">
        <f t="shared" si="65"/>
        <v>Ja</v>
      </c>
      <c r="CJ91" s="43" t="str">
        <f t="shared" si="65"/>
        <v>Ja</v>
      </c>
      <c r="CK91" s="43" t="str">
        <f t="shared" si="66"/>
        <v>Ja</v>
      </c>
      <c r="CL91" s="43" t="str">
        <f t="shared" si="66"/>
        <v>Optie</v>
      </c>
      <c r="CM91" s="43" t="str">
        <f t="shared" si="66"/>
        <v>Nee</v>
      </c>
      <c r="CN91" s="43" t="str">
        <f t="shared" si="66"/>
        <v>Nvt</v>
      </c>
      <c r="CO91" s="43" t="str">
        <f t="shared" si="66"/>
        <v>Nvt</v>
      </c>
      <c r="CP91" s="43" t="str">
        <f t="shared" si="66"/>
        <v>Nvt</v>
      </c>
      <c r="CQ91" s="43" t="str">
        <f t="shared" si="66"/>
        <v>Nvt</v>
      </c>
      <c r="CR91" s="43" t="str">
        <f t="shared" si="66"/>
        <v>Optie</v>
      </c>
      <c r="CS91" s="43" t="str">
        <f t="shared" si="66"/>
        <v>Ja</v>
      </c>
      <c r="CT91" s="43" t="str">
        <f t="shared" si="66"/>
        <v>Ja</v>
      </c>
      <c r="CU91" s="43" t="str">
        <f t="shared" si="67"/>
        <v>Optie</v>
      </c>
      <c r="CV91" s="43" t="str">
        <f t="shared" si="67"/>
        <v>Ja</v>
      </c>
      <c r="CW91" s="43" t="str">
        <f t="shared" si="67"/>
        <v>Ja</v>
      </c>
      <c r="CX91" s="43" t="str">
        <f t="shared" si="67"/>
        <v>Ja</v>
      </c>
      <c r="CY91" s="43" t="str">
        <f t="shared" si="67"/>
        <v>Nee</v>
      </c>
      <c r="CZ91" s="43" t="str">
        <f t="shared" si="67"/>
        <v>Nvt</v>
      </c>
      <c r="DA91" s="43" t="str">
        <f t="shared" si="67"/>
        <v>Nvt</v>
      </c>
      <c r="DB91" s="43" t="str">
        <f t="shared" si="67"/>
        <v>Nvt</v>
      </c>
      <c r="DC91" s="43" t="str">
        <f t="shared" si="67"/>
        <v>Ja</v>
      </c>
      <c r="DD91" s="43" t="str">
        <f t="shared" si="67"/>
        <v>Ja</v>
      </c>
      <c r="DE91" s="43" t="str">
        <f t="shared" si="68"/>
        <v>Ja</v>
      </c>
      <c r="DF91" s="43" t="str">
        <f t="shared" si="68"/>
        <v>Ja</v>
      </c>
      <c r="DG91" s="43" t="str">
        <f t="shared" si="68"/>
        <v>Ja</v>
      </c>
      <c r="DH91" s="43" t="str">
        <f t="shared" si="68"/>
        <v>Optie</v>
      </c>
      <c r="DI91" s="43" t="str">
        <f t="shared" si="68"/>
        <v>Optie</v>
      </c>
      <c r="DJ91" s="43" t="str">
        <f t="shared" si="68"/>
        <v>Optie</v>
      </c>
      <c r="DK91" s="43" t="str">
        <f t="shared" si="68"/>
        <v>Optie</v>
      </c>
      <c r="DL91" s="43" t="str">
        <f t="shared" si="68"/>
        <v>Nee</v>
      </c>
      <c r="DM91" s="43" t="str">
        <f t="shared" si="68"/>
        <v>Nee</v>
      </c>
      <c r="DN91" s="43" t="str">
        <f t="shared" si="68"/>
        <v>Nvt</v>
      </c>
      <c r="DO91" s="43" t="str">
        <f t="shared" si="69"/>
        <v>Nvt</v>
      </c>
      <c r="DP91" s="43" t="str">
        <f t="shared" si="69"/>
        <v>Nvt</v>
      </c>
      <c r="DQ91" s="43" t="str">
        <f t="shared" si="69"/>
        <v>Nvt</v>
      </c>
      <c r="DR91" s="43" t="str">
        <f t="shared" si="69"/>
        <v>Nvt</v>
      </c>
      <c r="DS91" s="43" t="str">
        <f t="shared" si="69"/>
        <v>Nvt</v>
      </c>
      <c r="DT91" s="43" t="str">
        <f t="shared" si="69"/>
        <v>Ja</v>
      </c>
      <c r="DU91" s="43" t="str">
        <f t="shared" si="69"/>
        <v>Ja</v>
      </c>
      <c r="DV91" s="43" t="str">
        <f t="shared" si="69"/>
        <v>Ja</v>
      </c>
      <c r="DW91" s="43" t="str">
        <f t="shared" si="69"/>
        <v>Ja</v>
      </c>
      <c r="DX91" s="43" t="str">
        <f t="shared" si="69"/>
        <v>Ja</v>
      </c>
      <c r="DY91" s="43" t="str">
        <f t="shared" si="69"/>
        <v>Ja</v>
      </c>
      <c r="DZ91" s="43" t="str">
        <f t="shared" si="69"/>
        <v>Ja</v>
      </c>
      <c r="EA91" s="43" t="str">
        <f t="shared" si="69"/>
        <v>Nee</v>
      </c>
    </row>
    <row r="92" spans="1:131" x14ac:dyDescent="0.3">
      <c r="A92" s="45"/>
      <c r="B92" s="47" t="s">
        <v>578</v>
      </c>
      <c r="C92" s="47" t="s">
        <v>494</v>
      </c>
      <c r="D92" s="45" t="s">
        <v>337</v>
      </c>
      <c r="E92" s="45" t="s">
        <v>494</v>
      </c>
      <c r="F92" s="45" t="s">
        <v>432</v>
      </c>
      <c r="G92" s="45" t="s">
        <v>495</v>
      </c>
      <c r="H92" s="45" t="s">
        <v>497</v>
      </c>
      <c r="I92" s="120" t="s">
        <v>337</v>
      </c>
      <c r="J92" s="120" t="s">
        <v>827</v>
      </c>
      <c r="K92" s="120" t="s">
        <v>847</v>
      </c>
      <c r="L92" s="134">
        <v>3</v>
      </c>
      <c r="M92" s="120"/>
      <c r="N92" s="120"/>
      <c r="O92" s="120"/>
      <c r="P92" s="129" t="s">
        <v>507</v>
      </c>
      <c r="Q92" s="43" t="str">
        <f t="shared" si="59"/>
        <v>Ja</v>
      </c>
      <c r="R92" s="43" t="str">
        <f t="shared" si="59"/>
        <v>Ja</v>
      </c>
      <c r="S92" s="43" t="str">
        <f t="shared" si="59"/>
        <v>Optie</v>
      </c>
      <c r="T92" s="43" t="str">
        <f t="shared" si="59"/>
        <v>Ja</v>
      </c>
      <c r="U92" s="43" t="str">
        <f t="shared" si="59"/>
        <v>Ja</v>
      </c>
      <c r="V92" s="43" t="str">
        <f t="shared" si="59"/>
        <v>Ja</v>
      </c>
      <c r="W92" s="43" t="str">
        <f t="shared" si="59"/>
        <v>Nee</v>
      </c>
      <c r="X92" s="43" t="str">
        <f t="shared" si="59"/>
        <v>Ja</v>
      </c>
      <c r="Y92" s="43" t="str">
        <f t="shared" si="59"/>
        <v>Nee</v>
      </c>
      <c r="Z92" s="43" t="str">
        <f t="shared" si="59"/>
        <v>Nee</v>
      </c>
      <c r="AA92" s="43" t="str">
        <f t="shared" si="60"/>
        <v>Optie</v>
      </c>
      <c r="AB92" s="43" t="str">
        <f t="shared" si="60"/>
        <v>Ja</v>
      </c>
      <c r="AC92" s="43" t="str">
        <f t="shared" si="60"/>
        <v>Ja</v>
      </c>
      <c r="AD92" s="43" t="str">
        <f t="shared" si="60"/>
        <v>Nee</v>
      </c>
      <c r="AE92" s="43" t="str">
        <f t="shared" si="60"/>
        <v>Ja</v>
      </c>
      <c r="AF92" s="43" t="str">
        <f t="shared" si="60"/>
        <v>Ja</v>
      </c>
      <c r="AG92" s="43" t="str">
        <f t="shared" si="60"/>
        <v>Optie</v>
      </c>
      <c r="AH92" s="43" t="str">
        <f t="shared" si="60"/>
        <v>Ja</v>
      </c>
      <c r="AI92" s="43" t="str">
        <f t="shared" si="60"/>
        <v>Ja</v>
      </c>
      <c r="AJ92" s="43" t="str">
        <f t="shared" si="60"/>
        <v>Nvt</v>
      </c>
      <c r="AK92" s="43" t="str">
        <f t="shared" si="60"/>
        <v>Nvt</v>
      </c>
      <c r="AL92" s="129" t="s">
        <v>878</v>
      </c>
      <c r="AM92" s="43" t="str">
        <f t="shared" si="61"/>
        <v>Ja</v>
      </c>
      <c r="AN92" s="43" t="str">
        <f t="shared" si="61"/>
        <v>Ja</v>
      </c>
      <c r="AO92" s="43" t="str">
        <f t="shared" si="61"/>
        <v>Optie</v>
      </c>
      <c r="AP92" s="43" t="str">
        <f t="shared" si="61"/>
        <v>Ja</v>
      </c>
      <c r="AQ92" s="43" t="str">
        <f t="shared" si="61"/>
        <v>Ja</v>
      </c>
      <c r="AR92" s="43" t="str">
        <f t="shared" si="61"/>
        <v>Ja</v>
      </c>
      <c r="AS92" s="43" t="str">
        <f t="shared" si="61"/>
        <v>Nee</v>
      </c>
      <c r="AT92" s="43" t="str">
        <f t="shared" si="61"/>
        <v>Ja</v>
      </c>
      <c r="AU92" s="43" t="str">
        <f t="shared" si="61"/>
        <v>Nee</v>
      </c>
      <c r="AV92" s="43" t="str">
        <f t="shared" si="61"/>
        <v>Nee</v>
      </c>
      <c r="AW92" s="43" t="str">
        <f t="shared" si="62"/>
        <v>Ja</v>
      </c>
      <c r="AX92" s="43" t="str">
        <f t="shared" si="62"/>
        <v>Ja</v>
      </c>
      <c r="AY92" s="43" t="str">
        <f t="shared" si="62"/>
        <v>Ja</v>
      </c>
      <c r="AZ92" s="43" t="str">
        <f t="shared" si="62"/>
        <v>Ja</v>
      </c>
      <c r="BA92" s="43" t="str">
        <f t="shared" si="62"/>
        <v>Ja</v>
      </c>
      <c r="BB92" s="43" t="str">
        <f t="shared" si="62"/>
        <v>Nee</v>
      </c>
      <c r="BC92" s="43" t="str">
        <f t="shared" si="62"/>
        <v>Ja</v>
      </c>
      <c r="BD92" s="43" t="str">
        <f t="shared" si="62"/>
        <v>Optie</v>
      </c>
      <c r="BE92" s="43" t="str">
        <f t="shared" si="62"/>
        <v>Ja</v>
      </c>
      <c r="BF92" s="43" t="str">
        <f t="shared" si="62"/>
        <v>Ja</v>
      </c>
      <c r="BG92" s="43" t="str">
        <f t="shared" si="63"/>
        <v>Nee</v>
      </c>
      <c r="BH92" s="43" t="str">
        <f t="shared" si="63"/>
        <v>Ja</v>
      </c>
      <c r="BI92" s="43" t="str">
        <f t="shared" si="63"/>
        <v>Nee</v>
      </c>
      <c r="BJ92" s="43" t="str">
        <f t="shared" si="63"/>
        <v>Nvt</v>
      </c>
      <c r="BK92" s="43" t="str">
        <f t="shared" si="63"/>
        <v>Nvt</v>
      </c>
      <c r="BL92" s="43" t="str">
        <f t="shared" si="63"/>
        <v>Nvt</v>
      </c>
      <c r="BM92" s="43" t="str">
        <f t="shared" si="63"/>
        <v>Nvt</v>
      </c>
      <c r="BN92" s="43" t="str">
        <f t="shared" si="63"/>
        <v>Nvt</v>
      </c>
      <c r="BO92" s="43" t="str">
        <f t="shared" si="63"/>
        <v>Nvt</v>
      </c>
      <c r="BP92" s="43" t="str">
        <f t="shared" si="63"/>
        <v>Nvt</v>
      </c>
      <c r="BQ92" s="43" t="str">
        <f t="shared" si="64"/>
        <v>Nvt</v>
      </c>
      <c r="BR92" s="43" t="str">
        <f t="shared" si="64"/>
        <v>Nvt</v>
      </c>
      <c r="BS92" s="43" t="str">
        <f t="shared" si="64"/>
        <v>Nvt</v>
      </c>
      <c r="BT92" s="43" t="str">
        <f t="shared" si="64"/>
        <v>Nvt</v>
      </c>
      <c r="BU92" s="43" t="str">
        <f t="shared" si="64"/>
        <v>Nvt</v>
      </c>
      <c r="BV92" s="43" t="str">
        <f t="shared" si="64"/>
        <v>Nvt</v>
      </c>
      <c r="BW92" s="43" t="str">
        <f t="shared" si="64"/>
        <v>Nvt</v>
      </c>
      <c r="BX92" s="43" t="str">
        <f t="shared" si="64"/>
        <v>Nvt</v>
      </c>
      <c r="BY92" s="43" t="str">
        <f t="shared" si="64"/>
        <v>Ja</v>
      </c>
      <c r="BZ92" s="43" t="str">
        <f t="shared" si="64"/>
        <v>Ja</v>
      </c>
      <c r="CA92" s="43" t="str">
        <f t="shared" si="65"/>
        <v>Ja</v>
      </c>
      <c r="CB92" s="43" t="str">
        <f t="shared" si="65"/>
        <v>Nee</v>
      </c>
      <c r="CC92" s="43" t="str">
        <f t="shared" si="65"/>
        <v>Nvt</v>
      </c>
      <c r="CD92" s="43" t="str">
        <f t="shared" si="65"/>
        <v>Nvt</v>
      </c>
      <c r="CE92" s="43" t="str">
        <f t="shared" si="65"/>
        <v>Nvt</v>
      </c>
      <c r="CF92" s="43" t="str">
        <f t="shared" si="65"/>
        <v>Nvt</v>
      </c>
      <c r="CG92" s="43" t="str">
        <f t="shared" si="65"/>
        <v>Nvt</v>
      </c>
      <c r="CH92" s="43" t="str">
        <f t="shared" si="65"/>
        <v>Nee</v>
      </c>
      <c r="CI92" s="43" t="str">
        <f t="shared" si="65"/>
        <v>Nvt</v>
      </c>
      <c r="CJ92" s="43" t="str">
        <f t="shared" si="65"/>
        <v>Nee</v>
      </c>
      <c r="CK92" s="43" t="str">
        <f t="shared" si="66"/>
        <v>Nvt</v>
      </c>
      <c r="CL92" s="43" t="str">
        <f t="shared" si="66"/>
        <v>Nee</v>
      </c>
      <c r="CM92" s="43" t="str">
        <f t="shared" si="66"/>
        <v>Nee</v>
      </c>
      <c r="CN92" s="43" t="str">
        <f t="shared" si="66"/>
        <v>Nvt</v>
      </c>
      <c r="CO92" s="43" t="str">
        <f t="shared" si="66"/>
        <v>Nvt</v>
      </c>
      <c r="CP92" s="43" t="str">
        <f t="shared" si="66"/>
        <v>Nvt</v>
      </c>
      <c r="CQ92" s="43" t="str">
        <f t="shared" si="66"/>
        <v>Nvt</v>
      </c>
      <c r="CR92" s="43" t="str">
        <f t="shared" si="66"/>
        <v>Nee</v>
      </c>
      <c r="CS92" s="43" t="str">
        <f t="shared" si="66"/>
        <v>Nvt</v>
      </c>
      <c r="CT92" s="43" t="str">
        <f t="shared" si="66"/>
        <v>Nvt</v>
      </c>
      <c r="CU92" s="43" t="str">
        <f t="shared" si="67"/>
        <v>Nvt</v>
      </c>
      <c r="CV92" s="43" t="str">
        <f t="shared" si="67"/>
        <v>Nvt</v>
      </c>
      <c r="CW92" s="43" t="str">
        <f t="shared" si="67"/>
        <v>Nvt</v>
      </c>
      <c r="CX92" s="43" t="str">
        <f t="shared" si="67"/>
        <v>Nvt</v>
      </c>
      <c r="CY92" s="43" t="str">
        <f t="shared" si="67"/>
        <v>Nee</v>
      </c>
      <c r="CZ92" s="43" t="str">
        <f t="shared" si="67"/>
        <v>Nvt</v>
      </c>
      <c r="DA92" s="43" t="str">
        <f t="shared" si="67"/>
        <v>Nvt</v>
      </c>
      <c r="DB92" s="43" t="str">
        <f t="shared" si="67"/>
        <v>Nvt</v>
      </c>
      <c r="DC92" s="43" t="str">
        <f t="shared" si="67"/>
        <v>Ja</v>
      </c>
      <c r="DD92" s="43" t="str">
        <f t="shared" si="67"/>
        <v>Ja</v>
      </c>
      <c r="DE92" s="43" t="str">
        <f t="shared" si="68"/>
        <v>Ja</v>
      </c>
      <c r="DF92" s="43" t="str">
        <f t="shared" si="68"/>
        <v>Ja</v>
      </c>
      <c r="DG92" s="43" t="str">
        <f t="shared" si="68"/>
        <v>Ja</v>
      </c>
      <c r="DH92" s="43" t="str">
        <f t="shared" si="68"/>
        <v>Optie</v>
      </c>
      <c r="DI92" s="43" t="str">
        <f t="shared" si="68"/>
        <v>Optie</v>
      </c>
      <c r="DJ92" s="43" t="str">
        <f t="shared" si="68"/>
        <v>Optie</v>
      </c>
      <c r="DK92" s="43" t="str">
        <f t="shared" si="68"/>
        <v>Optie</v>
      </c>
      <c r="DL92" s="43" t="str">
        <f t="shared" si="68"/>
        <v>Nee</v>
      </c>
      <c r="DM92" s="43" t="str">
        <f t="shared" si="68"/>
        <v>Optie</v>
      </c>
      <c r="DN92" s="43" t="str">
        <f t="shared" si="68"/>
        <v>Ja</v>
      </c>
      <c r="DO92" s="43" t="str">
        <f t="shared" si="69"/>
        <v>Ja</v>
      </c>
      <c r="DP92" s="43" t="str">
        <f t="shared" si="69"/>
        <v>Ja</v>
      </c>
      <c r="DQ92" s="43" t="str">
        <f t="shared" si="69"/>
        <v>Ja</v>
      </c>
      <c r="DR92" s="43" t="str">
        <f t="shared" si="69"/>
        <v>Optie</v>
      </c>
      <c r="DS92" s="43" t="str">
        <f t="shared" si="69"/>
        <v>Ja</v>
      </c>
      <c r="DT92" s="43" t="str">
        <f t="shared" si="69"/>
        <v>Ja</v>
      </c>
      <c r="DU92" s="43" t="str">
        <f t="shared" si="69"/>
        <v>Ja</v>
      </c>
      <c r="DV92" s="43" t="str">
        <f t="shared" si="69"/>
        <v>Ja</v>
      </c>
      <c r="DW92" s="43" t="str">
        <f t="shared" si="69"/>
        <v>Ja</v>
      </c>
      <c r="DX92" s="43" t="str">
        <f t="shared" si="69"/>
        <v>Ja</v>
      </c>
      <c r="DY92" s="43" t="str">
        <f t="shared" si="69"/>
        <v>Ja</v>
      </c>
      <c r="DZ92" s="43" t="str">
        <f t="shared" si="69"/>
        <v>Ja</v>
      </c>
      <c r="EA92" s="43" t="str">
        <f t="shared" si="69"/>
        <v>Nee</v>
      </c>
    </row>
    <row r="93" spans="1:131" x14ac:dyDescent="0.3">
      <c r="A93" s="43"/>
      <c r="B93" s="47" t="s">
        <v>579</v>
      </c>
      <c r="C93" s="47" t="s">
        <v>333</v>
      </c>
      <c r="D93" s="43" t="s">
        <v>337</v>
      </c>
      <c r="E93" s="45" t="s">
        <v>333</v>
      </c>
      <c r="F93" s="43" t="s">
        <v>333</v>
      </c>
      <c r="G93" s="43" t="s">
        <v>495</v>
      </c>
      <c r="H93" s="43" t="s">
        <v>500</v>
      </c>
      <c r="I93" s="119" t="s">
        <v>337</v>
      </c>
      <c r="J93" s="119" t="s">
        <v>835</v>
      </c>
      <c r="K93" s="119" t="s">
        <v>848</v>
      </c>
      <c r="L93" s="50">
        <v>30</v>
      </c>
      <c r="M93" s="119"/>
      <c r="N93" s="119"/>
      <c r="O93" s="119"/>
      <c r="P93" s="129" t="s">
        <v>507</v>
      </c>
      <c r="Q93" s="43" t="str">
        <f t="shared" si="59"/>
        <v>Ja</v>
      </c>
      <c r="R93" s="43" t="str">
        <f t="shared" si="59"/>
        <v>Ja</v>
      </c>
      <c r="S93" s="43" t="str">
        <f t="shared" si="59"/>
        <v>Optie</v>
      </c>
      <c r="T93" s="43" t="str">
        <f t="shared" si="59"/>
        <v>Ja</v>
      </c>
      <c r="U93" s="43" t="str">
        <f t="shared" si="59"/>
        <v>Ja</v>
      </c>
      <c r="V93" s="43" t="str">
        <f t="shared" si="59"/>
        <v>Ja</v>
      </c>
      <c r="W93" s="43" t="str">
        <f t="shared" si="59"/>
        <v>Nee</v>
      </c>
      <c r="X93" s="43" t="str">
        <f t="shared" si="59"/>
        <v>Ja</v>
      </c>
      <c r="Y93" s="43" t="str">
        <f t="shared" si="59"/>
        <v>Nee</v>
      </c>
      <c r="Z93" s="43" t="str">
        <f t="shared" si="59"/>
        <v>Nee</v>
      </c>
      <c r="AA93" s="43" t="str">
        <f t="shared" si="60"/>
        <v>Optie</v>
      </c>
      <c r="AB93" s="43" t="str">
        <f t="shared" si="60"/>
        <v>Ja</v>
      </c>
      <c r="AC93" s="43" t="str">
        <f t="shared" si="60"/>
        <v>Ja</v>
      </c>
      <c r="AD93" s="43" t="str">
        <f t="shared" si="60"/>
        <v>Nee</v>
      </c>
      <c r="AE93" s="43" t="str">
        <f t="shared" si="60"/>
        <v>Ja</v>
      </c>
      <c r="AF93" s="43" t="str">
        <f t="shared" si="60"/>
        <v>Ja</v>
      </c>
      <c r="AG93" s="43" t="str">
        <f t="shared" si="60"/>
        <v>Optie</v>
      </c>
      <c r="AH93" s="43" t="str">
        <f t="shared" si="60"/>
        <v>Ja</v>
      </c>
      <c r="AI93" s="43" t="str">
        <f t="shared" si="60"/>
        <v>Ja</v>
      </c>
      <c r="AJ93" s="43" t="str">
        <f t="shared" si="60"/>
        <v>Nvt</v>
      </c>
      <c r="AK93" s="43" t="str">
        <f t="shared" si="60"/>
        <v>Nvt</v>
      </c>
      <c r="AL93" s="129" t="s">
        <v>878</v>
      </c>
      <c r="AM93" s="43" t="str">
        <f t="shared" si="61"/>
        <v>Ja</v>
      </c>
      <c r="AN93" s="43" t="str">
        <f t="shared" si="61"/>
        <v>Ja</v>
      </c>
      <c r="AO93" s="43" t="str">
        <f t="shared" si="61"/>
        <v>Optie</v>
      </c>
      <c r="AP93" s="43" t="str">
        <f t="shared" si="61"/>
        <v>Ja</v>
      </c>
      <c r="AQ93" s="43" t="str">
        <f t="shared" si="61"/>
        <v>Ja</v>
      </c>
      <c r="AR93" s="43" t="str">
        <f t="shared" si="61"/>
        <v>Ja</v>
      </c>
      <c r="AS93" s="43" t="str">
        <f t="shared" si="61"/>
        <v>Nee</v>
      </c>
      <c r="AT93" s="43" t="str">
        <f t="shared" si="61"/>
        <v>Ja</v>
      </c>
      <c r="AU93" s="43" t="str">
        <f t="shared" si="61"/>
        <v>Nee</v>
      </c>
      <c r="AV93" s="43" t="str">
        <f t="shared" si="61"/>
        <v>Nee</v>
      </c>
      <c r="AW93" s="43" t="str">
        <f t="shared" si="62"/>
        <v>Ja</v>
      </c>
      <c r="AX93" s="43" t="str">
        <f t="shared" si="62"/>
        <v>Ja</v>
      </c>
      <c r="AY93" s="43" t="str">
        <f t="shared" si="62"/>
        <v>Ja</v>
      </c>
      <c r="AZ93" s="43" t="str">
        <f t="shared" si="62"/>
        <v>Ja</v>
      </c>
      <c r="BA93" s="43" t="str">
        <f t="shared" si="62"/>
        <v>Ja</v>
      </c>
      <c r="BB93" s="43" t="str">
        <f t="shared" si="62"/>
        <v>Nee</v>
      </c>
      <c r="BC93" s="43" t="str">
        <f t="shared" si="62"/>
        <v>Ja</v>
      </c>
      <c r="BD93" s="43" t="str">
        <f t="shared" si="62"/>
        <v>Optie</v>
      </c>
      <c r="BE93" s="43" t="str">
        <f t="shared" si="62"/>
        <v>Ja</v>
      </c>
      <c r="BF93" s="43" t="str">
        <f t="shared" si="62"/>
        <v>Ja</v>
      </c>
      <c r="BG93" s="43" t="str">
        <f t="shared" si="63"/>
        <v>Nee</v>
      </c>
      <c r="BH93" s="43" t="str">
        <f t="shared" si="63"/>
        <v>Ja</v>
      </c>
      <c r="BI93" s="43" t="str">
        <f t="shared" si="63"/>
        <v>Nee</v>
      </c>
      <c r="BJ93" s="43" t="str">
        <f t="shared" si="63"/>
        <v>Nvt</v>
      </c>
      <c r="BK93" s="43" t="str">
        <f t="shared" si="63"/>
        <v>Nvt</v>
      </c>
      <c r="BL93" s="43" t="str">
        <f t="shared" si="63"/>
        <v>Nvt</v>
      </c>
      <c r="BM93" s="43" t="str">
        <f t="shared" si="63"/>
        <v>Nvt</v>
      </c>
      <c r="BN93" s="43" t="str">
        <f t="shared" si="63"/>
        <v>Nvt</v>
      </c>
      <c r="BO93" s="43" t="str">
        <f t="shared" si="63"/>
        <v>Nvt</v>
      </c>
      <c r="BP93" s="43" t="str">
        <f t="shared" si="63"/>
        <v>Nvt</v>
      </c>
      <c r="BQ93" s="43" t="str">
        <f t="shared" si="64"/>
        <v>Nvt</v>
      </c>
      <c r="BR93" s="43" t="str">
        <f t="shared" si="64"/>
        <v>Nvt</v>
      </c>
      <c r="BS93" s="43" t="str">
        <f t="shared" si="64"/>
        <v>Nvt</v>
      </c>
      <c r="BT93" s="43" t="str">
        <f t="shared" si="64"/>
        <v>Nvt</v>
      </c>
      <c r="BU93" s="43" t="str">
        <f t="shared" si="64"/>
        <v>Nvt</v>
      </c>
      <c r="BV93" s="43" t="str">
        <f t="shared" si="64"/>
        <v>Nvt</v>
      </c>
      <c r="BW93" s="43" t="str">
        <f t="shared" si="64"/>
        <v>Nvt</v>
      </c>
      <c r="BX93" s="43" t="str">
        <f t="shared" si="64"/>
        <v>Nvt</v>
      </c>
      <c r="BY93" s="43" t="str">
        <f t="shared" si="64"/>
        <v>Ja</v>
      </c>
      <c r="BZ93" s="43" t="str">
        <f t="shared" si="64"/>
        <v>Ja</v>
      </c>
      <c r="CA93" s="43" t="str">
        <f t="shared" si="65"/>
        <v>Ja</v>
      </c>
      <c r="CB93" s="43" t="str">
        <f t="shared" si="65"/>
        <v>Nee</v>
      </c>
      <c r="CC93" s="43" t="str">
        <f t="shared" si="65"/>
        <v>Nvt</v>
      </c>
      <c r="CD93" s="43" t="str">
        <f t="shared" si="65"/>
        <v>Nvt</v>
      </c>
      <c r="CE93" s="43" t="str">
        <f t="shared" si="65"/>
        <v>Nvt</v>
      </c>
      <c r="CF93" s="43" t="str">
        <f t="shared" si="65"/>
        <v>Nvt</v>
      </c>
      <c r="CG93" s="43" t="str">
        <f t="shared" si="65"/>
        <v>Nvt</v>
      </c>
      <c r="CH93" s="43" t="str">
        <f t="shared" si="65"/>
        <v>Nee</v>
      </c>
      <c r="CI93" s="43" t="str">
        <f t="shared" si="65"/>
        <v>Nvt</v>
      </c>
      <c r="CJ93" s="43" t="str">
        <f t="shared" si="65"/>
        <v>Nee</v>
      </c>
      <c r="CK93" s="43" t="str">
        <f t="shared" si="66"/>
        <v>Nvt</v>
      </c>
      <c r="CL93" s="43" t="str">
        <f t="shared" si="66"/>
        <v>Nee</v>
      </c>
      <c r="CM93" s="43" t="str">
        <f t="shared" si="66"/>
        <v>Nee</v>
      </c>
      <c r="CN93" s="43" t="str">
        <f t="shared" si="66"/>
        <v>Nvt</v>
      </c>
      <c r="CO93" s="43" t="str">
        <f t="shared" si="66"/>
        <v>Nvt</v>
      </c>
      <c r="CP93" s="43" t="str">
        <f t="shared" si="66"/>
        <v>Nvt</v>
      </c>
      <c r="CQ93" s="43" t="str">
        <f t="shared" si="66"/>
        <v>Nvt</v>
      </c>
      <c r="CR93" s="43" t="str">
        <f t="shared" si="66"/>
        <v>Nee</v>
      </c>
      <c r="CS93" s="43" t="str">
        <f t="shared" si="66"/>
        <v>Nvt</v>
      </c>
      <c r="CT93" s="43" t="str">
        <f t="shared" si="66"/>
        <v>Nvt</v>
      </c>
      <c r="CU93" s="43" t="str">
        <f t="shared" si="67"/>
        <v>Nvt</v>
      </c>
      <c r="CV93" s="43" t="str">
        <f t="shared" si="67"/>
        <v>Nvt</v>
      </c>
      <c r="CW93" s="43" t="str">
        <f t="shared" si="67"/>
        <v>Nvt</v>
      </c>
      <c r="CX93" s="43" t="str">
        <f t="shared" si="67"/>
        <v>Nvt</v>
      </c>
      <c r="CY93" s="43" t="str">
        <f t="shared" si="67"/>
        <v>Nee</v>
      </c>
      <c r="CZ93" s="43" t="str">
        <f t="shared" si="67"/>
        <v>Nvt</v>
      </c>
      <c r="DA93" s="43" t="str">
        <f t="shared" si="67"/>
        <v>Nvt</v>
      </c>
      <c r="DB93" s="43" t="str">
        <f t="shared" si="67"/>
        <v>Nvt</v>
      </c>
      <c r="DC93" s="43" t="str">
        <f t="shared" si="67"/>
        <v>Ja</v>
      </c>
      <c r="DD93" s="43" t="str">
        <f t="shared" si="67"/>
        <v>Ja</v>
      </c>
      <c r="DE93" s="43" t="str">
        <f t="shared" si="68"/>
        <v>Ja</v>
      </c>
      <c r="DF93" s="43" t="str">
        <f t="shared" si="68"/>
        <v>Ja</v>
      </c>
      <c r="DG93" s="43" t="str">
        <f t="shared" si="68"/>
        <v>Ja</v>
      </c>
      <c r="DH93" s="43" t="str">
        <f t="shared" si="68"/>
        <v>Optie</v>
      </c>
      <c r="DI93" s="43" t="str">
        <f t="shared" si="68"/>
        <v>Optie</v>
      </c>
      <c r="DJ93" s="43" t="str">
        <f t="shared" si="68"/>
        <v>Optie</v>
      </c>
      <c r="DK93" s="43" t="str">
        <f t="shared" si="68"/>
        <v>Optie</v>
      </c>
      <c r="DL93" s="43" t="str">
        <f t="shared" si="68"/>
        <v>Nee</v>
      </c>
      <c r="DM93" s="43" t="str">
        <f t="shared" si="68"/>
        <v>Nee</v>
      </c>
      <c r="DN93" s="43" t="str">
        <f t="shared" si="68"/>
        <v>Nvt</v>
      </c>
      <c r="DO93" s="43" t="str">
        <f t="shared" si="69"/>
        <v>Nvt</v>
      </c>
      <c r="DP93" s="43" t="str">
        <f t="shared" si="69"/>
        <v>Nvt</v>
      </c>
      <c r="DQ93" s="43" t="str">
        <f t="shared" si="69"/>
        <v>Nvt</v>
      </c>
      <c r="DR93" s="43" t="str">
        <f t="shared" si="69"/>
        <v>Nvt</v>
      </c>
      <c r="DS93" s="43" t="str">
        <f t="shared" si="69"/>
        <v>Nvt</v>
      </c>
      <c r="DT93" s="43" t="str">
        <f t="shared" si="69"/>
        <v>Ja</v>
      </c>
      <c r="DU93" s="43" t="str">
        <f t="shared" si="69"/>
        <v>Ja</v>
      </c>
      <c r="DV93" s="43" t="str">
        <f t="shared" si="69"/>
        <v>Ja</v>
      </c>
      <c r="DW93" s="43" t="str">
        <f t="shared" si="69"/>
        <v>Ja</v>
      </c>
      <c r="DX93" s="43" t="str">
        <f t="shared" si="69"/>
        <v>Ja</v>
      </c>
      <c r="DY93" s="43" t="str">
        <f t="shared" si="69"/>
        <v>Ja</v>
      </c>
      <c r="DZ93" s="43" t="str">
        <f t="shared" si="69"/>
        <v>Ja</v>
      </c>
      <c r="EA93" s="43" t="str">
        <f t="shared" si="69"/>
        <v>Nee</v>
      </c>
    </row>
    <row r="94" spans="1:131" x14ac:dyDescent="0.3">
      <c r="A94" s="43"/>
      <c r="B94" s="47" t="s">
        <v>738</v>
      </c>
      <c r="C94" s="47" t="s">
        <v>502</v>
      </c>
      <c r="D94" s="43" t="s">
        <v>337</v>
      </c>
      <c r="E94" s="45" t="s">
        <v>329</v>
      </c>
      <c r="F94" s="43" t="s">
        <v>433</v>
      </c>
      <c r="G94" s="43" t="s">
        <v>495</v>
      </c>
      <c r="H94" s="43" t="s">
        <v>497</v>
      </c>
      <c r="I94" s="119" t="s">
        <v>496</v>
      </c>
      <c r="J94" s="119" t="s">
        <v>829</v>
      </c>
      <c r="K94" s="119" t="s">
        <v>844</v>
      </c>
      <c r="L94" s="50">
        <v>7</v>
      </c>
      <c r="M94" s="119"/>
      <c r="N94" s="119"/>
      <c r="O94" s="119"/>
      <c r="P94" s="129" t="s">
        <v>507</v>
      </c>
      <c r="Q94" s="43" t="str">
        <f t="shared" ref="Q94:Z103" si="70">IF((VLOOKUP($F94,$O$11:$AK$16,Q$10,FALSE))="Ja","Ja",IF((VLOOKUP($E94,$O$17:$AK$23,Q$10,FALSE))="Ja","Ja",IF((VLOOKUP($F94,$O$11:$AK$16,Q$10,FALSE))="Optie","Optie",IF((VLOOKUP($E94,$O$17:$AK$23,Q$10,FALSE))="Optie","Optie",IF((VLOOKUP($F94,$O$11:$AK$16,Q$10,FALSE))="Nee","Nee",IF((VLOOKUP($E94,$O$17:$AK$23,Q$10,FALSE))= "Nee","Nee",IF((VLOOKUP($F94,$O$11:$AK$16,Q$10,FALSE))="Nvt","Nvt",IF((VLOOKUP($E94,$O$17:$AK$23,Q$10,FALSE))="Nvt","Nvt","Fout"))))))))</f>
        <v>Ja</v>
      </c>
      <c r="R94" s="43" t="str">
        <f t="shared" si="70"/>
        <v>Ja</v>
      </c>
      <c r="S94" s="43" t="str">
        <f t="shared" si="70"/>
        <v>Optie</v>
      </c>
      <c r="T94" s="43" t="str">
        <f t="shared" si="70"/>
        <v>Ja</v>
      </c>
      <c r="U94" s="43" t="str">
        <f t="shared" si="70"/>
        <v>Ja</v>
      </c>
      <c r="V94" s="43" t="str">
        <f t="shared" si="70"/>
        <v>Ja</v>
      </c>
      <c r="W94" s="43" t="str">
        <f t="shared" si="70"/>
        <v>Nee</v>
      </c>
      <c r="X94" s="43" t="str">
        <f t="shared" si="70"/>
        <v>Ja</v>
      </c>
      <c r="Y94" s="43" t="str">
        <f t="shared" si="70"/>
        <v>Nee</v>
      </c>
      <c r="Z94" s="43" t="str">
        <f t="shared" si="70"/>
        <v>Nee</v>
      </c>
      <c r="AA94" s="43" t="str">
        <f t="shared" ref="AA94:AK103" si="71">IF((VLOOKUP($F94,$O$11:$AK$16,AA$10,FALSE))="Ja","Ja",IF((VLOOKUP($E94,$O$17:$AK$23,AA$10,FALSE))="Ja","Ja",IF((VLOOKUP($F94,$O$11:$AK$16,AA$10,FALSE))="Optie","Optie",IF((VLOOKUP($E94,$O$17:$AK$23,AA$10,FALSE))="Optie","Optie",IF((VLOOKUP($F94,$O$11:$AK$16,AA$10,FALSE))="Nee","Nee",IF((VLOOKUP($E94,$O$17:$AK$23,AA$10,FALSE))= "Nee","Nee",IF((VLOOKUP($F94,$O$11:$AK$16,AA$10,FALSE))="Nvt","Nvt",IF((VLOOKUP($E94,$O$17:$AK$23,AA$10,FALSE))="Nvt","Nvt","Fout"))))))))</f>
        <v>Optie</v>
      </c>
      <c r="AB94" s="43" t="str">
        <f t="shared" si="71"/>
        <v>Ja</v>
      </c>
      <c r="AC94" s="43" t="str">
        <f t="shared" si="71"/>
        <v>Ja</v>
      </c>
      <c r="AD94" s="43" t="str">
        <f t="shared" si="71"/>
        <v>Nee</v>
      </c>
      <c r="AE94" s="43" t="str">
        <f t="shared" si="71"/>
        <v>Ja</v>
      </c>
      <c r="AF94" s="43" t="str">
        <f t="shared" si="71"/>
        <v>Ja</v>
      </c>
      <c r="AG94" s="43" t="str">
        <f t="shared" si="71"/>
        <v>Optie</v>
      </c>
      <c r="AH94" s="43" t="str">
        <f t="shared" si="71"/>
        <v>Ja</v>
      </c>
      <c r="AI94" s="43" t="str">
        <f t="shared" si="71"/>
        <v>Ja</v>
      </c>
      <c r="AJ94" s="43" t="str">
        <f t="shared" si="71"/>
        <v>Nvt</v>
      </c>
      <c r="AK94" s="43" t="str">
        <f t="shared" si="71"/>
        <v>Nvt</v>
      </c>
      <c r="AL94" s="129" t="s">
        <v>878</v>
      </c>
      <c r="AM94" s="43" t="str">
        <f t="shared" ref="AM94:AV103" si="72">IF((VLOOKUP($D94,$O$24:$EA$33,AM$10,FALSE))="Ja","Ja",IF((VLOOKUP($E94,$O$17:$EA$23,AM$10,FALSE))="Ja","Ja",IF((VLOOKUP($D94,$O$24:$EA$33,AM$10,FALSE))="Optie","Optie",IF((VLOOKUP($E94,$O$17:$EA$23,AM$10,FALSE))="Optie","Optie",IF((VLOOKUP($D94,$O$24:$EA$33,AM$10,FALSE))="Nee","Nee",IF((VLOOKUP($E94,$O$17:$EA$23,AM$10,FALSE))= "Nee","Nee",IF((VLOOKUP($D94,$O$24:$EA$33,AM$10,FALSE))="Nvt","Nvt",IF((VLOOKUP($E94,$O$17:$EA$23,AM$10,FALSE))="Nvt","Nvt","Fout"))))))))</f>
        <v>Ja</v>
      </c>
      <c r="AN94" s="43" t="str">
        <f t="shared" si="72"/>
        <v>Ja</v>
      </c>
      <c r="AO94" s="43" t="str">
        <f t="shared" si="72"/>
        <v>Optie</v>
      </c>
      <c r="AP94" s="43" t="str">
        <f t="shared" si="72"/>
        <v>Ja</v>
      </c>
      <c r="AQ94" s="43" t="str">
        <f t="shared" si="72"/>
        <v>Ja</v>
      </c>
      <c r="AR94" s="43" t="str">
        <f t="shared" si="72"/>
        <v>Ja</v>
      </c>
      <c r="AS94" s="43" t="str">
        <f t="shared" si="72"/>
        <v>Nee</v>
      </c>
      <c r="AT94" s="43" t="str">
        <f t="shared" si="72"/>
        <v>Ja</v>
      </c>
      <c r="AU94" s="43" t="str">
        <f t="shared" si="72"/>
        <v>Nee</v>
      </c>
      <c r="AV94" s="43" t="str">
        <f t="shared" si="72"/>
        <v>Nee</v>
      </c>
      <c r="AW94" s="43" t="str">
        <f t="shared" ref="AW94:BF103" si="73">IF((VLOOKUP($D94,$O$24:$EA$33,AW$10,FALSE))="Ja","Ja",IF((VLOOKUP($E94,$O$17:$EA$23,AW$10,FALSE))="Ja","Ja",IF((VLOOKUP($D94,$O$24:$EA$33,AW$10,FALSE))="Optie","Optie",IF((VLOOKUP($E94,$O$17:$EA$23,AW$10,FALSE))="Optie","Optie",IF((VLOOKUP($D94,$O$24:$EA$33,AW$10,FALSE))="Nee","Nee",IF((VLOOKUP($E94,$O$17:$EA$23,AW$10,FALSE))= "Nee","Nee",IF((VLOOKUP($D94,$O$24:$EA$33,AW$10,FALSE))="Nvt","Nvt",IF((VLOOKUP($E94,$O$17:$EA$23,AW$10,FALSE))="Nvt","Nvt","Fout"))))))))</f>
        <v>Ja</v>
      </c>
      <c r="AX94" s="43" t="str">
        <f t="shared" si="73"/>
        <v>Ja</v>
      </c>
      <c r="AY94" s="43" t="str">
        <f t="shared" si="73"/>
        <v>Ja</v>
      </c>
      <c r="AZ94" s="43" t="str">
        <f t="shared" si="73"/>
        <v>Ja</v>
      </c>
      <c r="BA94" s="43" t="str">
        <f t="shared" si="73"/>
        <v>Ja</v>
      </c>
      <c r="BB94" s="43" t="str">
        <f t="shared" si="73"/>
        <v>Nee</v>
      </c>
      <c r="BC94" s="43" t="str">
        <f t="shared" si="73"/>
        <v>Ja</v>
      </c>
      <c r="BD94" s="43" t="str">
        <f t="shared" si="73"/>
        <v>Optie</v>
      </c>
      <c r="BE94" s="43" t="str">
        <f t="shared" si="73"/>
        <v>Ja</v>
      </c>
      <c r="BF94" s="43" t="str">
        <f t="shared" si="73"/>
        <v>Ja</v>
      </c>
      <c r="BG94" s="43" t="str">
        <f t="shared" ref="BG94:BP103" si="74">IF((VLOOKUP($D94,$O$24:$EA$33,BG$10,FALSE))="Ja","Ja",IF((VLOOKUP($E94,$O$17:$EA$23,BG$10,FALSE))="Ja","Ja",IF((VLOOKUP($D94,$O$24:$EA$33,BG$10,FALSE))="Optie","Optie",IF((VLOOKUP($E94,$O$17:$EA$23,BG$10,FALSE))="Optie","Optie",IF((VLOOKUP($D94,$O$24:$EA$33,BG$10,FALSE))="Nee","Nee",IF((VLOOKUP($E94,$O$17:$EA$23,BG$10,FALSE))= "Nee","Nee",IF((VLOOKUP($D94,$O$24:$EA$33,BG$10,FALSE))="Nvt","Nvt",IF((VLOOKUP($E94,$O$17:$EA$23,BG$10,FALSE))="Nvt","Nvt","Fout"))))))))</f>
        <v>Nee</v>
      </c>
      <c r="BH94" s="43" t="str">
        <f t="shared" si="74"/>
        <v>Ja</v>
      </c>
      <c r="BI94" s="43" t="str">
        <f t="shared" si="74"/>
        <v>Nee</v>
      </c>
      <c r="BJ94" s="43" t="str">
        <f t="shared" si="74"/>
        <v>Nvt</v>
      </c>
      <c r="BK94" s="43" t="str">
        <f t="shared" si="74"/>
        <v>Nvt</v>
      </c>
      <c r="BL94" s="43" t="str">
        <f t="shared" si="74"/>
        <v>Nvt</v>
      </c>
      <c r="BM94" s="43" t="str">
        <f t="shared" si="74"/>
        <v>Nvt</v>
      </c>
      <c r="BN94" s="43" t="str">
        <f t="shared" si="74"/>
        <v>Nvt</v>
      </c>
      <c r="BO94" s="43" t="str">
        <f t="shared" si="74"/>
        <v>Nvt</v>
      </c>
      <c r="BP94" s="43" t="str">
        <f t="shared" si="74"/>
        <v>Nvt</v>
      </c>
      <c r="BQ94" s="43" t="str">
        <f t="shared" ref="BQ94:BZ103" si="75">IF((VLOOKUP($D94,$O$24:$EA$33,BQ$10,FALSE))="Ja","Ja",IF((VLOOKUP($E94,$O$17:$EA$23,BQ$10,FALSE))="Ja","Ja",IF((VLOOKUP($D94,$O$24:$EA$33,BQ$10,FALSE))="Optie","Optie",IF((VLOOKUP($E94,$O$17:$EA$23,BQ$10,FALSE))="Optie","Optie",IF((VLOOKUP($D94,$O$24:$EA$33,BQ$10,FALSE))="Nee","Nee",IF((VLOOKUP($E94,$O$17:$EA$23,BQ$10,FALSE))= "Nee","Nee",IF((VLOOKUP($D94,$O$24:$EA$33,BQ$10,FALSE))="Nvt","Nvt",IF((VLOOKUP($E94,$O$17:$EA$23,BQ$10,FALSE))="Nvt","Nvt","Fout"))))))))</f>
        <v>Nvt</v>
      </c>
      <c r="BR94" s="43" t="str">
        <f t="shared" si="75"/>
        <v>Nvt</v>
      </c>
      <c r="BS94" s="43" t="str">
        <f t="shared" si="75"/>
        <v>Nvt</v>
      </c>
      <c r="BT94" s="43" t="str">
        <f t="shared" si="75"/>
        <v>Nvt</v>
      </c>
      <c r="BU94" s="43" t="str">
        <f t="shared" si="75"/>
        <v>Nvt</v>
      </c>
      <c r="BV94" s="43" t="str">
        <f t="shared" si="75"/>
        <v>Nvt</v>
      </c>
      <c r="BW94" s="43" t="str">
        <f t="shared" si="75"/>
        <v>Nvt</v>
      </c>
      <c r="BX94" s="43" t="str">
        <f t="shared" si="75"/>
        <v>Nvt</v>
      </c>
      <c r="BY94" s="43" t="str">
        <f t="shared" si="75"/>
        <v>Ja</v>
      </c>
      <c r="BZ94" s="43" t="str">
        <f t="shared" si="75"/>
        <v>Ja</v>
      </c>
      <c r="CA94" s="43" t="str">
        <f t="shared" ref="CA94:CJ103" si="76">IF((VLOOKUP($D94,$O$24:$EA$33,CA$10,FALSE))="Ja","Ja",IF((VLOOKUP($E94,$O$17:$EA$23,CA$10,FALSE))="Ja","Ja",IF((VLOOKUP($D94,$O$24:$EA$33,CA$10,FALSE))="Optie","Optie",IF((VLOOKUP($E94,$O$17:$EA$23,CA$10,FALSE))="Optie","Optie",IF((VLOOKUP($D94,$O$24:$EA$33,CA$10,FALSE))="Nee","Nee",IF((VLOOKUP($E94,$O$17:$EA$23,CA$10,FALSE))= "Nee","Nee",IF((VLOOKUP($D94,$O$24:$EA$33,CA$10,FALSE))="Nvt","Nvt",IF((VLOOKUP($E94,$O$17:$EA$23,CA$10,FALSE))="Nvt","Nvt","Fout"))))))))</f>
        <v>Ja</v>
      </c>
      <c r="CB94" s="43" t="str">
        <f t="shared" si="76"/>
        <v>Nee</v>
      </c>
      <c r="CC94" s="43" t="str">
        <f t="shared" si="76"/>
        <v>Nvt</v>
      </c>
      <c r="CD94" s="43" t="str">
        <f t="shared" si="76"/>
        <v>Nvt</v>
      </c>
      <c r="CE94" s="43" t="str">
        <f t="shared" si="76"/>
        <v>Nvt</v>
      </c>
      <c r="CF94" s="43" t="str">
        <f t="shared" si="76"/>
        <v>Nvt</v>
      </c>
      <c r="CG94" s="43" t="str">
        <f t="shared" si="76"/>
        <v>Nvt</v>
      </c>
      <c r="CH94" s="43" t="str">
        <f t="shared" si="76"/>
        <v>Nee</v>
      </c>
      <c r="CI94" s="43" t="str">
        <f t="shared" si="76"/>
        <v>Nvt</v>
      </c>
      <c r="CJ94" s="43" t="str">
        <f t="shared" si="76"/>
        <v>Nee</v>
      </c>
      <c r="CK94" s="43" t="str">
        <f t="shared" ref="CK94:CT103" si="77">IF((VLOOKUP($D94,$O$24:$EA$33,CK$10,FALSE))="Ja","Ja",IF((VLOOKUP($E94,$O$17:$EA$23,CK$10,FALSE))="Ja","Ja",IF((VLOOKUP($D94,$O$24:$EA$33,CK$10,FALSE))="Optie","Optie",IF((VLOOKUP($E94,$O$17:$EA$23,CK$10,FALSE))="Optie","Optie",IF((VLOOKUP($D94,$O$24:$EA$33,CK$10,FALSE))="Nee","Nee",IF((VLOOKUP($E94,$O$17:$EA$23,CK$10,FALSE))= "Nee","Nee",IF((VLOOKUP($D94,$O$24:$EA$33,CK$10,FALSE))="Nvt","Nvt",IF((VLOOKUP($E94,$O$17:$EA$23,CK$10,FALSE))="Nvt","Nvt","Fout"))))))))</f>
        <v>Nvt</v>
      </c>
      <c r="CL94" s="43" t="str">
        <f t="shared" si="77"/>
        <v>Nee</v>
      </c>
      <c r="CM94" s="43" t="str">
        <f t="shared" si="77"/>
        <v>Nee</v>
      </c>
      <c r="CN94" s="43" t="str">
        <f t="shared" si="77"/>
        <v>Nvt</v>
      </c>
      <c r="CO94" s="43" t="str">
        <f t="shared" si="77"/>
        <v>Nvt</v>
      </c>
      <c r="CP94" s="43" t="str">
        <f t="shared" si="77"/>
        <v>Nvt</v>
      </c>
      <c r="CQ94" s="43" t="str">
        <f t="shared" si="77"/>
        <v>Nvt</v>
      </c>
      <c r="CR94" s="43" t="str">
        <f t="shared" si="77"/>
        <v>Nee</v>
      </c>
      <c r="CS94" s="43" t="str">
        <f t="shared" si="77"/>
        <v>Nvt</v>
      </c>
      <c r="CT94" s="43" t="str">
        <f t="shared" si="77"/>
        <v>Nvt</v>
      </c>
      <c r="CU94" s="43" t="str">
        <f t="shared" ref="CU94:DD103" si="78">IF((VLOOKUP($D94,$O$24:$EA$33,CU$10,FALSE))="Ja","Ja",IF((VLOOKUP($E94,$O$17:$EA$23,CU$10,FALSE))="Ja","Ja",IF((VLOOKUP($D94,$O$24:$EA$33,CU$10,FALSE))="Optie","Optie",IF((VLOOKUP($E94,$O$17:$EA$23,CU$10,FALSE))="Optie","Optie",IF((VLOOKUP($D94,$O$24:$EA$33,CU$10,FALSE))="Nee","Nee",IF((VLOOKUP($E94,$O$17:$EA$23,CU$10,FALSE))= "Nee","Nee",IF((VLOOKUP($D94,$O$24:$EA$33,CU$10,FALSE))="Nvt","Nvt",IF((VLOOKUP($E94,$O$17:$EA$23,CU$10,FALSE))="Nvt","Nvt","Fout"))))))))</f>
        <v>Nvt</v>
      </c>
      <c r="CV94" s="43" t="str">
        <f t="shared" si="78"/>
        <v>Nvt</v>
      </c>
      <c r="CW94" s="43" t="str">
        <f t="shared" si="78"/>
        <v>Nvt</v>
      </c>
      <c r="CX94" s="43" t="str">
        <f t="shared" si="78"/>
        <v>Nvt</v>
      </c>
      <c r="CY94" s="43" t="str">
        <f t="shared" si="78"/>
        <v>Nee</v>
      </c>
      <c r="CZ94" s="43" t="str">
        <f t="shared" si="78"/>
        <v>Nvt</v>
      </c>
      <c r="DA94" s="43" t="str">
        <f t="shared" si="78"/>
        <v>Nvt</v>
      </c>
      <c r="DB94" s="43" t="str">
        <f t="shared" si="78"/>
        <v>Nvt</v>
      </c>
      <c r="DC94" s="43" t="str">
        <f t="shared" si="78"/>
        <v>Ja</v>
      </c>
      <c r="DD94" s="43" t="str">
        <f t="shared" si="78"/>
        <v>Ja</v>
      </c>
      <c r="DE94" s="43" t="str">
        <f t="shared" ref="DE94:DN103" si="79">IF((VLOOKUP($D94,$O$24:$EA$33,DE$10,FALSE))="Ja","Ja",IF((VLOOKUP($E94,$O$17:$EA$23,DE$10,FALSE))="Ja","Ja",IF((VLOOKUP($D94,$O$24:$EA$33,DE$10,FALSE))="Optie","Optie",IF((VLOOKUP($E94,$O$17:$EA$23,DE$10,FALSE))="Optie","Optie",IF((VLOOKUP($D94,$O$24:$EA$33,DE$10,FALSE))="Nee","Nee",IF((VLOOKUP($E94,$O$17:$EA$23,DE$10,FALSE))= "Nee","Nee",IF((VLOOKUP($D94,$O$24:$EA$33,DE$10,FALSE))="Nvt","Nvt",IF((VLOOKUP($E94,$O$17:$EA$23,DE$10,FALSE))="Nvt","Nvt","Fout"))))))))</f>
        <v>Ja</v>
      </c>
      <c r="DF94" s="43" t="str">
        <f t="shared" si="79"/>
        <v>Ja</v>
      </c>
      <c r="DG94" s="43" t="str">
        <f t="shared" si="79"/>
        <v>Ja</v>
      </c>
      <c r="DH94" s="43" t="str">
        <f t="shared" si="79"/>
        <v>Optie</v>
      </c>
      <c r="DI94" s="43" t="str">
        <f t="shared" si="79"/>
        <v>Optie</v>
      </c>
      <c r="DJ94" s="43" t="str">
        <f t="shared" si="79"/>
        <v>Optie</v>
      </c>
      <c r="DK94" s="43" t="str">
        <f t="shared" si="79"/>
        <v>Optie</v>
      </c>
      <c r="DL94" s="43" t="str">
        <f t="shared" si="79"/>
        <v>Nee</v>
      </c>
      <c r="DM94" s="43" t="str">
        <f t="shared" si="79"/>
        <v>Optie</v>
      </c>
      <c r="DN94" s="43" t="str">
        <f t="shared" si="79"/>
        <v>Ja</v>
      </c>
      <c r="DO94" s="43" t="str">
        <f t="shared" ref="DO94:EA103" si="80">IF((VLOOKUP($D94,$O$24:$EA$33,DO$10,FALSE))="Ja","Ja",IF((VLOOKUP($E94,$O$17:$EA$23,DO$10,FALSE))="Ja","Ja",IF((VLOOKUP($D94,$O$24:$EA$33,DO$10,FALSE))="Optie","Optie",IF((VLOOKUP($E94,$O$17:$EA$23,DO$10,FALSE))="Optie","Optie",IF((VLOOKUP($D94,$O$24:$EA$33,DO$10,FALSE))="Nee","Nee",IF((VLOOKUP($E94,$O$17:$EA$23,DO$10,FALSE))= "Nee","Nee",IF((VLOOKUP($D94,$O$24:$EA$33,DO$10,FALSE))="Nvt","Nvt",IF((VLOOKUP($E94,$O$17:$EA$23,DO$10,FALSE))="Nvt","Nvt","Fout"))))))))</f>
        <v>Ja</v>
      </c>
      <c r="DP94" s="43" t="str">
        <f t="shared" si="80"/>
        <v>Ja</v>
      </c>
      <c r="DQ94" s="43" t="str">
        <f t="shared" si="80"/>
        <v>Ja</v>
      </c>
      <c r="DR94" s="43" t="str">
        <f t="shared" si="80"/>
        <v>Optie</v>
      </c>
      <c r="DS94" s="43" t="str">
        <f t="shared" si="80"/>
        <v>Ja</v>
      </c>
      <c r="DT94" s="43" t="str">
        <f t="shared" si="80"/>
        <v>Ja</v>
      </c>
      <c r="DU94" s="43" t="str">
        <f t="shared" si="80"/>
        <v>Ja</v>
      </c>
      <c r="DV94" s="43" t="str">
        <f t="shared" si="80"/>
        <v>Ja</v>
      </c>
      <c r="DW94" s="43" t="str">
        <f t="shared" si="80"/>
        <v>Ja</v>
      </c>
      <c r="DX94" s="43" t="str">
        <f t="shared" si="80"/>
        <v>Ja</v>
      </c>
      <c r="DY94" s="43" t="str">
        <f t="shared" si="80"/>
        <v>Ja</v>
      </c>
      <c r="DZ94" s="43" t="str">
        <f t="shared" si="80"/>
        <v>Ja</v>
      </c>
      <c r="EA94" s="43" t="str">
        <f t="shared" si="80"/>
        <v>Nee</v>
      </c>
    </row>
    <row r="95" spans="1:131" x14ac:dyDescent="0.3">
      <c r="A95" s="43"/>
      <c r="B95" s="47" t="s">
        <v>738</v>
      </c>
      <c r="C95" s="47" t="s">
        <v>502</v>
      </c>
      <c r="D95" s="43" t="s">
        <v>337</v>
      </c>
      <c r="E95" s="45" t="s">
        <v>330</v>
      </c>
      <c r="F95" s="43" t="s">
        <v>433</v>
      </c>
      <c r="G95" s="43" t="s">
        <v>495</v>
      </c>
      <c r="H95" s="43" t="s">
        <v>497</v>
      </c>
      <c r="I95" s="119" t="s">
        <v>496</v>
      </c>
      <c r="J95" s="119" t="s">
        <v>831</v>
      </c>
      <c r="K95" s="119" t="s">
        <v>845</v>
      </c>
      <c r="L95" s="50">
        <v>15</v>
      </c>
      <c r="M95" s="119"/>
      <c r="N95" s="119"/>
      <c r="O95" s="119"/>
      <c r="P95" s="129" t="s">
        <v>507</v>
      </c>
      <c r="Q95" s="43" t="str">
        <f t="shared" si="70"/>
        <v>Ja</v>
      </c>
      <c r="R95" s="43" t="str">
        <f t="shared" si="70"/>
        <v>Ja</v>
      </c>
      <c r="S95" s="43" t="str">
        <f t="shared" si="70"/>
        <v>Optie</v>
      </c>
      <c r="T95" s="43" t="str">
        <f t="shared" si="70"/>
        <v>Ja</v>
      </c>
      <c r="U95" s="43" t="str">
        <f t="shared" si="70"/>
        <v>Ja</v>
      </c>
      <c r="V95" s="43" t="str">
        <f t="shared" si="70"/>
        <v>Ja</v>
      </c>
      <c r="W95" s="43" t="str">
        <f t="shared" si="70"/>
        <v>Nee</v>
      </c>
      <c r="X95" s="43" t="str">
        <f t="shared" si="70"/>
        <v>Ja</v>
      </c>
      <c r="Y95" s="43" t="str">
        <f t="shared" si="70"/>
        <v>Nee</v>
      </c>
      <c r="Z95" s="43" t="str">
        <f t="shared" si="70"/>
        <v>Nee</v>
      </c>
      <c r="AA95" s="43" t="str">
        <f t="shared" si="71"/>
        <v>Optie</v>
      </c>
      <c r="AB95" s="43" t="str">
        <f t="shared" si="71"/>
        <v>Ja</v>
      </c>
      <c r="AC95" s="43" t="str">
        <f t="shared" si="71"/>
        <v>Ja</v>
      </c>
      <c r="AD95" s="43" t="str">
        <f t="shared" si="71"/>
        <v>Nee</v>
      </c>
      <c r="AE95" s="43" t="str">
        <f t="shared" si="71"/>
        <v>Ja</v>
      </c>
      <c r="AF95" s="43" t="str">
        <f t="shared" si="71"/>
        <v>Ja</v>
      </c>
      <c r="AG95" s="43" t="str">
        <f t="shared" si="71"/>
        <v>Optie</v>
      </c>
      <c r="AH95" s="43" t="str">
        <f t="shared" si="71"/>
        <v>Ja</v>
      </c>
      <c r="AI95" s="43" t="str">
        <f t="shared" si="71"/>
        <v>Ja</v>
      </c>
      <c r="AJ95" s="43" t="str">
        <f t="shared" si="71"/>
        <v>Nvt</v>
      </c>
      <c r="AK95" s="43" t="str">
        <f t="shared" si="71"/>
        <v>Nvt</v>
      </c>
      <c r="AL95" s="129" t="s">
        <v>878</v>
      </c>
      <c r="AM95" s="43" t="str">
        <f t="shared" si="72"/>
        <v>Ja</v>
      </c>
      <c r="AN95" s="43" t="str">
        <f t="shared" si="72"/>
        <v>Ja</v>
      </c>
      <c r="AO95" s="43" t="str">
        <f t="shared" si="72"/>
        <v>Optie</v>
      </c>
      <c r="AP95" s="43" t="str">
        <f t="shared" si="72"/>
        <v>Ja</v>
      </c>
      <c r="AQ95" s="43" t="str">
        <f t="shared" si="72"/>
        <v>Ja</v>
      </c>
      <c r="AR95" s="43" t="str">
        <f t="shared" si="72"/>
        <v>Ja</v>
      </c>
      <c r="AS95" s="43" t="str">
        <f t="shared" si="72"/>
        <v>Nee</v>
      </c>
      <c r="AT95" s="43" t="str">
        <f t="shared" si="72"/>
        <v>Ja</v>
      </c>
      <c r="AU95" s="43" t="str">
        <f t="shared" si="72"/>
        <v>Nee</v>
      </c>
      <c r="AV95" s="43" t="str">
        <f t="shared" si="72"/>
        <v>Nee</v>
      </c>
      <c r="AW95" s="43" t="str">
        <f t="shared" si="73"/>
        <v>Ja</v>
      </c>
      <c r="AX95" s="43" t="str">
        <f t="shared" si="73"/>
        <v>Ja</v>
      </c>
      <c r="AY95" s="43" t="str">
        <f t="shared" si="73"/>
        <v>Ja</v>
      </c>
      <c r="AZ95" s="43" t="str">
        <f t="shared" si="73"/>
        <v>Ja</v>
      </c>
      <c r="BA95" s="43" t="str">
        <f t="shared" si="73"/>
        <v>Ja</v>
      </c>
      <c r="BB95" s="43" t="str">
        <f t="shared" si="73"/>
        <v>Nee</v>
      </c>
      <c r="BC95" s="43" t="str">
        <f t="shared" si="73"/>
        <v>Ja</v>
      </c>
      <c r="BD95" s="43" t="str">
        <f t="shared" si="73"/>
        <v>Optie</v>
      </c>
      <c r="BE95" s="43" t="str">
        <f t="shared" si="73"/>
        <v>Ja</v>
      </c>
      <c r="BF95" s="43" t="str">
        <f t="shared" si="73"/>
        <v>Ja</v>
      </c>
      <c r="BG95" s="43" t="str">
        <f t="shared" si="74"/>
        <v>Nee</v>
      </c>
      <c r="BH95" s="43" t="str">
        <f t="shared" si="74"/>
        <v>Ja</v>
      </c>
      <c r="BI95" s="43" t="str">
        <f t="shared" si="74"/>
        <v>Nee</v>
      </c>
      <c r="BJ95" s="43" t="str">
        <f t="shared" si="74"/>
        <v>Nvt</v>
      </c>
      <c r="BK95" s="43" t="str">
        <f t="shared" si="74"/>
        <v>Nvt</v>
      </c>
      <c r="BL95" s="43" t="str">
        <f t="shared" si="74"/>
        <v>Nvt</v>
      </c>
      <c r="BM95" s="43" t="str">
        <f t="shared" si="74"/>
        <v>Nvt</v>
      </c>
      <c r="BN95" s="43" t="str">
        <f t="shared" si="74"/>
        <v>Nvt</v>
      </c>
      <c r="BO95" s="43" t="str">
        <f t="shared" si="74"/>
        <v>Nvt</v>
      </c>
      <c r="BP95" s="43" t="str">
        <f t="shared" si="74"/>
        <v>Nvt</v>
      </c>
      <c r="BQ95" s="43" t="str">
        <f t="shared" si="75"/>
        <v>Nvt</v>
      </c>
      <c r="BR95" s="43" t="str">
        <f t="shared" si="75"/>
        <v>Nvt</v>
      </c>
      <c r="BS95" s="43" t="str">
        <f t="shared" si="75"/>
        <v>Nvt</v>
      </c>
      <c r="BT95" s="43" t="str">
        <f t="shared" si="75"/>
        <v>Nvt</v>
      </c>
      <c r="BU95" s="43" t="str">
        <f t="shared" si="75"/>
        <v>Nvt</v>
      </c>
      <c r="BV95" s="43" t="str">
        <f t="shared" si="75"/>
        <v>Nvt</v>
      </c>
      <c r="BW95" s="43" t="str">
        <f t="shared" si="75"/>
        <v>Nvt</v>
      </c>
      <c r="BX95" s="43" t="str">
        <f t="shared" si="75"/>
        <v>Nvt</v>
      </c>
      <c r="BY95" s="43" t="str">
        <f t="shared" si="75"/>
        <v>Ja</v>
      </c>
      <c r="BZ95" s="43" t="str">
        <f t="shared" si="75"/>
        <v>Ja</v>
      </c>
      <c r="CA95" s="43" t="str">
        <f t="shared" si="76"/>
        <v>Ja</v>
      </c>
      <c r="CB95" s="43" t="str">
        <f t="shared" si="76"/>
        <v>Nee</v>
      </c>
      <c r="CC95" s="43" t="str">
        <f t="shared" si="76"/>
        <v>Nvt</v>
      </c>
      <c r="CD95" s="43" t="str">
        <f t="shared" si="76"/>
        <v>Nvt</v>
      </c>
      <c r="CE95" s="43" t="str">
        <f t="shared" si="76"/>
        <v>Nvt</v>
      </c>
      <c r="CF95" s="43" t="str">
        <f t="shared" si="76"/>
        <v>Nvt</v>
      </c>
      <c r="CG95" s="43" t="str">
        <f t="shared" si="76"/>
        <v>Nvt</v>
      </c>
      <c r="CH95" s="43" t="str">
        <f t="shared" si="76"/>
        <v>Nee</v>
      </c>
      <c r="CI95" s="43" t="str">
        <f t="shared" si="76"/>
        <v>Nvt</v>
      </c>
      <c r="CJ95" s="43" t="str">
        <f t="shared" si="76"/>
        <v>Nee</v>
      </c>
      <c r="CK95" s="43" t="str">
        <f t="shared" si="77"/>
        <v>Nvt</v>
      </c>
      <c r="CL95" s="43" t="str">
        <f t="shared" si="77"/>
        <v>Nee</v>
      </c>
      <c r="CM95" s="43" t="str">
        <f t="shared" si="77"/>
        <v>Nee</v>
      </c>
      <c r="CN95" s="43" t="str">
        <f t="shared" si="77"/>
        <v>Nvt</v>
      </c>
      <c r="CO95" s="43" t="str">
        <f t="shared" si="77"/>
        <v>Nvt</v>
      </c>
      <c r="CP95" s="43" t="str">
        <f t="shared" si="77"/>
        <v>Nvt</v>
      </c>
      <c r="CQ95" s="43" t="str">
        <f t="shared" si="77"/>
        <v>Nvt</v>
      </c>
      <c r="CR95" s="43" t="str">
        <f t="shared" si="77"/>
        <v>Nee</v>
      </c>
      <c r="CS95" s="43" t="str">
        <f t="shared" si="77"/>
        <v>Nvt</v>
      </c>
      <c r="CT95" s="43" t="str">
        <f t="shared" si="77"/>
        <v>Nvt</v>
      </c>
      <c r="CU95" s="43" t="str">
        <f t="shared" si="78"/>
        <v>Nvt</v>
      </c>
      <c r="CV95" s="43" t="str">
        <f t="shared" si="78"/>
        <v>Nvt</v>
      </c>
      <c r="CW95" s="43" t="str">
        <f t="shared" si="78"/>
        <v>Nvt</v>
      </c>
      <c r="CX95" s="43" t="str">
        <f t="shared" si="78"/>
        <v>Nvt</v>
      </c>
      <c r="CY95" s="43" t="str">
        <f t="shared" si="78"/>
        <v>Nee</v>
      </c>
      <c r="CZ95" s="43" t="str">
        <f t="shared" si="78"/>
        <v>Nvt</v>
      </c>
      <c r="DA95" s="43" t="str">
        <f t="shared" si="78"/>
        <v>Nvt</v>
      </c>
      <c r="DB95" s="43" t="str">
        <f t="shared" si="78"/>
        <v>Nvt</v>
      </c>
      <c r="DC95" s="43" t="str">
        <f t="shared" si="78"/>
        <v>Ja</v>
      </c>
      <c r="DD95" s="43" t="str">
        <f t="shared" si="78"/>
        <v>Ja</v>
      </c>
      <c r="DE95" s="43" t="str">
        <f t="shared" si="79"/>
        <v>Ja</v>
      </c>
      <c r="DF95" s="43" t="str">
        <f t="shared" si="79"/>
        <v>Ja</v>
      </c>
      <c r="DG95" s="43" t="str">
        <f t="shared" si="79"/>
        <v>Ja</v>
      </c>
      <c r="DH95" s="43" t="str">
        <f t="shared" si="79"/>
        <v>Optie</v>
      </c>
      <c r="DI95" s="43" t="str">
        <f t="shared" si="79"/>
        <v>Optie</v>
      </c>
      <c r="DJ95" s="43" t="str">
        <f t="shared" si="79"/>
        <v>Optie</v>
      </c>
      <c r="DK95" s="43" t="str">
        <f t="shared" si="79"/>
        <v>Optie</v>
      </c>
      <c r="DL95" s="43" t="str">
        <f t="shared" si="79"/>
        <v>Nee</v>
      </c>
      <c r="DM95" s="43" t="str">
        <f t="shared" si="79"/>
        <v>Optie</v>
      </c>
      <c r="DN95" s="43" t="str">
        <f t="shared" si="79"/>
        <v>Ja</v>
      </c>
      <c r="DO95" s="43" t="str">
        <f t="shared" si="80"/>
        <v>Ja</v>
      </c>
      <c r="DP95" s="43" t="str">
        <f t="shared" si="80"/>
        <v>Ja</v>
      </c>
      <c r="DQ95" s="43" t="str">
        <f t="shared" si="80"/>
        <v>Ja</v>
      </c>
      <c r="DR95" s="43" t="str">
        <f t="shared" si="80"/>
        <v>Optie</v>
      </c>
      <c r="DS95" s="43" t="str">
        <f t="shared" si="80"/>
        <v>Ja</v>
      </c>
      <c r="DT95" s="43" t="str">
        <f t="shared" si="80"/>
        <v>Ja</v>
      </c>
      <c r="DU95" s="43" t="str">
        <f t="shared" si="80"/>
        <v>Ja</v>
      </c>
      <c r="DV95" s="43" t="str">
        <f t="shared" si="80"/>
        <v>Ja</v>
      </c>
      <c r="DW95" s="43" t="str">
        <f t="shared" si="80"/>
        <v>Ja</v>
      </c>
      <c r="DX95" s="43" t="str">
        <f t="shared" si="80"/>
        <v>Ja</v>
      </c>
      <c r="DY95" s="43" t="str">
        <f t="shared" si="80"/>
        <v>Ja</v>
      </c>
      <c r="DZ95" s="43" t="str">
        <f t="shared" si="80"/>
        <v>Ja</v>
      </c>
      <c r="EA95" s="43" t="str">
        <f t="shared" si="80"/>
        <v>Nee</v>
      </c>
    </row>
    <row r="96" spans="1:131" x14ac:dyDescent="0.3">
      <c r="A96" s="43"/>
      <c r="B96" s="47" t="s">
        <v>738</v>
      </c>
      <c r="C96" s="47" t="s">
        <v>502</v>
      </c>
      <c r="D96" s="43" t="s">
        <v>337</v>
      </c>
      <c r="E96" s="45" t="s">
        <v>337</v>
      </c>
      <c r="F96" s="43" t="s">
        <v>433</v>
      </c>
      <c r="G96" s="43" t="s">
        <v>495</v>
      </c>
      <c r="H96" s="43" t="s">
        <v>497</v>
      </c>
      <c r="I96" s="119" t="s">
        <v>496</v>
      </c>
      <c r="J96" s="119" t="s">
        <v>833</v>
      </c>
      <c r="K96" s="119" t="s">
        <v>846</v>
      </c>
      <c r="L96" s="50">
        <v>23</v>
      </c>
      <c r="M96" s="119"/>
      <c r="N96" s="119"/>
      <c r="O96" s="119"/>
      <c r="P96" s="129" t="s">
        <v>507</v>
      </c>
      <c r="Q96" s="43" t="str">
        <f t="shared" si="70"/>
        <v>Ja</v>
      </c>
      <c r="R96" s="43" t="str">
        <f t="shared" si="70"/>
        <v>Ja</v>
      </c>
      <c r="S96" s="43" t="str">
        <f t="shared" si="70"/>
        <v>Optie</v>
      </c>
      <c r="T96" s="43" t="str">
        <f t="shared" si="70"/>
        <v>Ja</v>
      </c>
      <c r="U96" s="43" t="str">
        <f t="shared" si="70"/>
        <v>Ja</v>
      </c>
      <c r="V96" s="43" t="str">
        <f t="shared" si="70"/>
        <v>Ja</v>
      </c>
      <c r="W96" s="43" t="str">
        <f t="shared" si="70"/>
        <v>Nee</v>
      </c>
      <c r="X96" s="43" t="str">
        <f t="shared" si="70"/>
        <v>Ja</v>
      </c>
      <c r="Y96" s="43" t="str">
        <f t="shared" si="70"/>
        <v>Nee</v>
      </c>
      <c r="Z96" s="43" t="str">
        <f t="shared" si="70"/>
        <v>Nee</v>
      </c>
      <c r="AA96" s="43" t="str">
        <f t="shared" si="71"/>
        <v>Optie</v>
      </c>
      <c r="AB96" s="43" t="str">
        <f t="shared" si="71"/>
        <v>Ja</v>
      </c>
      <c r="AC96" s="43" t="str">
        <f t="shared" si="71"/>
        <v>Ja</v>
      </c>
      <c r="AD96" s="43" t="str">
        <f t="shared" si="71"/>
        <v>Nee</v>
      </c>
      <c r="AE96" s="43" t="str">
        <f t="shared" si="71"/>
        <v>Ja</v>
      </c>
      <c r="AF96" s="43" t="str">
        <f t="shared" si="71"/>
        <v>Ja</v>
      </c>
      <c r="AG96" s="43" t="str">
        <f t="shared" si="71"/>
        <v>Optie</v>
      </c>
      <c r="AH96" s="43" t="str">
        <f t="shared" si="71"/>
        <v>Ja</v>
      </c>
      <c r="AI96" s="43" t="str">
        <f t="shared" si="71"/>
        <v>Ja</v>
      </c>
      <c r="AJ96" s="43" t="str">
        <f t="shared" si="71"/>
        <v>Nvt</v>
      </c>
      <c r="AK96" s="43" t="str">
        <f t="shared" si="71"/>
        <v>Nvt</v>
      </c>
      <c r="AL96" s="129" t="s">
        <v>878</v>
      </c>
      <c r="AM96" s="43" t="str">
        <f t="shared" si="72"/>
        <v>Ja</v>
      </c>
      <c r="AN96" s="43" t="str">
        <f t="shared" si="72"/>
        <v>Ja</v>
      </c>
      <c r="AO96" s="43" t="str">
        <f t="shared" si="72"/>
        <v>Optie</v>
      </c>
      <c r="AP96" s="43" t="str">
        <f t="shared" si="72"/>
        <v>Ja</v>
      </c>
      <c r="AQ96" s="43" t="str">
        <f t="shared" si="72"/>
        <v>Ja</v>
      </c>
      <c r="AR96" s="43" t="str">
        <f t="shared" si="72"/>
        <v>Ja</v>
      </c>
      <c r="AS96" s="43" t="str">
        <f t="shared" si="72"/>
        <v>Nee</v>
      </c>
      <c r="AT96" s="43" t="str">
        <f t="shared" si="72"/>
        <v>Ja</v>
      </c>
      <c r="AU96" s="43" t="str">
        <f t="shared" si="72"/>
        <v>Nee</v>
      </c>
      <c r="AV96" s="43" t="str">
        <f t="shared" si="72"/>
        <v>Nee</v>
      </c>
      <c r="AW96" s="43" t="str">
        <f t="shared" si="73"/>
        <v>Ja</v>
      </c>
      <c r="AX96" s="43" t="str">
        <f t="shared" si="73"/>
        <v>Ja</v>
      </c>
      <c r="AY96" s="43" t="str">
        <f t="shared" si="73"/>
        <v>Ja</v>
      </c>
      <c r="AZ96" s="43" t="str">
        <f t="shared" si="73"/>
        <v>Ja</v>
      </c>
      <c r="BA96" s="43" t="str">
        <f t="shared" si="73"/>
        <v>Ja</v>
      </c>
      <c r="BB96" s="43" t="str">
        <f t="shared" si="73"/>
        <v>Nee</v>
      </c>
      <c r="BC96" s="43" t="str">
        <f t="shared" si="73"/>
        <v>Ja</v>
      </c>
      <c r="BD96" s="43" t="str">
        <f t="shared" si="73"/>
        <v>Optie</v>
      </c>
      <c r="BE96" s="43" t="str">
        <f t="shared" si="73"/>
        <v>Ja</v>
      </c>
      <c r="BF96" s="43" t="str">
        <f t="shared" si="73"/>
        <v>Ja</v>
      </c>
      <c r="BG96" s="43" t="str">
        <f t="shared" si="74"/>
        <v>Nee</v>
      </c>
      <c r="BH96" s="43" t="str">
        <f t="shared" si="74"/>
        <v>Ja</v>
      </c>
      <c r="BI96" s="43" t="str">
        <f t="shared" si="74"/>
        <v>Nee</v>
      </c>
      <c r="BJ96" s="43" t="str">
        <f t="shared" si="74"/>
        <v>Nvt</v>
      </c>
      <c r="BK96" s="43" t="str">
        <f t="shared" si="74"/>
        <v>Nvt</v>
      </c>
      <c r="BL96" s="43" t="str">
        <f t="shared" si="74"/>
        <v>Nvt</v>
      </c>
      <c r="BM96" s="43" t="str">
        <f t="shared" si="74"/>
        <v>Nvt</v>
      </c>
      <c r="BN96" s="43" t="str">
        <f t="shared" si="74"/>
        <v>Nvt</v>
      </c>
      <c r="BO96" s="43" t="str">
        <f t="shared" si="74"/>
        <v>Nvt</v>
      </c>
      <c r="BP96" s="43" t="str">
        <f t="shared" si="74"/>
        <v>Nvt</v>
      </c>
      <c r="BQ96" s="43" t="str">
        <f t="shared" si="75"/>
        <v>Nvt</v>
      </c>
      <c r="BR96" s="43" t="str">
        <f t="shared" si="75"/>
        <v>Nvt</v>
      </c>
      <c r="BS96" s="43" t="str">
        <f t="shared" si="75"/>
        <v>Nvt</v>
      </c>
      <c r="BT96" s="43" t="str">
        <f t="shared" si="75"/>
        <v>Nvt</v>
      </c>
      <c r="BU96" s="43" t="str">
        <f t="shared" si="75"/>
        <v>Nvt</v>
      </c>
      <c r="BV96" s="43" t="str">
        <f t="shared" si="75"/>
        <v>Nvt</v>
      </c>
      <c r="BW96" s="43" t="str">
        <f t="shared" si="75"/>
        <v>Nvt</v>
      </c>
      <c r="BX96" s="43" t="str">
        <f t="shared" si="75"/>
        <v>Nvt</v>
      </c>
      <c r="BY96" s="43" t="str">
        <f t="shared" si="75"/>
        <v>Ja</v>
      </c>
      <c r="BZ96" s="43" t="str">
        <f t="shared" si="75"/>
        <v>Ja</v>
      </c>
      <c r="CA96" s="43" t="str">
        <f t="shared" si="76"/>
        <v>Ja</v>
      </c>
      <c r="CB96" s="43" t="str">
        <f t="shared" si="76"/>
        <v>Nee</v>
      </c>
      <c r="CC96" s="43" t="str">
        <f t="shared" si="76"/>
        <v>Nvt</v>
      </c>
      <c r="CD96" s="43" t="str">
        <f t="shared" si="76"/>
        <v>Nvt</v>
      </c>
      <c r="CE96" s="43" t="str">
        <f t="shared" si="76"/>
        <v>Nvt</v>
      </c>
      <c r="CF96" s="43" t="str">
        <f t="shared" si="76"/>
        <v>Nvt</v>
      </c>
      <c r="CG96" s="43" t="str">
        <f t="shared" si="76"/>
        <v>Nvt</v>
      </c>
      <c r="CH96" s="43" t="str">
        <f t="shared" si="76"/>
        <v>Nee</v>
      </c>
      <c r="CI96" s="43" t="str">
        <f t="shared" si="76"/>
        <v>Nvt</v>
      </c>
      <c r="CJ96" s="43" t="str">
        <f t="shared" si="76"/>
        <v>Nee</v>
      </c>
      <c r="CK96" s="43" t="str">
        <f t="shared" si="77"/>
        <v>Nvt</v>
      </c>
      <c r="CL96" s="43" t="str">
        <f t="shared" si="77"/>
        <v>Nee</v>
      </c>
      <c r="CM96" s="43" t="str">
        <f t="shared" si="77"/>
        <v>Nee</v>
      </c>
      <c r="CN96" s="43" t="str">
        <f t="shared" si="77"/>
        <v>Nvt</v>
      </c>
      <c r="CO96" s="43" t="str">
        <f t="shared" si="77"/>
        <v>Nvt</v>
      </c>
      <c r="CP96" s="43" t="str">
        <f t="shared" si="77"/>
        <v>Nvt</v>
      </c>
      <c r="CQ96" s="43" t="str">
        <f t="shared" si="77"/>
        <v>Nvt</v>
      </c>
      <c r="CR96" s="43" t="str">
        <f t="shared" si="77"/>
        <v>Nee</v>
      </c>
      <c r="CS96" s="43" t="str">
        <f t="shared" si="77"/>
        <v>Nvt</v>
      </c>
      <c r="CT96" s="43" t="str">
        <f t="shared" si="77"/>
        <v>Nvt</v>
      </c>
      <c r="CU96" s="43" t="str">
        <f t="shared" si="78"/>
        <v>Nvt</v>
      </c>
      <c r="CV96" s="43" t="str">
        <f t="shared" si="78"/>
        <v>Nvt</v>
      </c>
      <c r="CW96" s="43" t="str">
        <f t="shared" si="78"/>
        <v>Nvt</v>
      </c>
      <c r="CX96" s="43" t="str">
        <f t="shared" si="78"/>
        <v>Nvt</v>
      </c>
      <c r="CY96" s="43" t="str">
        <f t="shared" si="78"/>
        <v>Nee</v>
      </c>
      <c r="CZ96" s="43" t="str">
        <f t="shared" si="78"/>
        <v>Nvt</v>
      </c>
      <c r="DA96" s="43" t="str">
        <f t="shared" si="78"/>
        <v>Nvt</v>
      </c>
      <c r="DB96" s="43" t="str">
        <f t="shared" si="78"/>
        <v>Nvt</v>
      </c>
      <c r="DC96" s="43" t="str">
        <f t="shared" si="78"/>
        <v>Ja</v>
      </c>
      <c r="DD96" s="43" t="str">
        <f t="shared" si="78"/>
        <v>Ja</v>
      </c>
      <c r="DE96" s="43" t="str">
        <f t="shared" si="79"/>
        <v>Ja</v>
      </c>
      <c r="DF96" s="43" t="str">
        <f t="shared" si="79"/>
        <v>Ja</v>
      </c>
      <c r="DG96" s="43" t="str">
        <f t="shared" si="79"/>
        <v>Ja</v>
      </c>
      <c r="DH96" s="43" t="str">
        <f t="shared" si="79"/>
        <v>Optie</v>
      </c>
      <c r="DI96" s="43" t="str">
        <f t="shared" si="79"/>
        <v>Optie</v>
      </c>
      <c r="DJ96" s="43" t="str">
        <f t="shared" si="79"/>
        <v>Nee</v>
      </c>
      <c r="DK96" s="43" t="str">
        <f t="shared" si="79"/>
        <v>Optie</v>
      </c>
      <c r="DL96" s="43" t="str">
        <f t="shared" si="79"/>
        <v>Nee</v>
      </c>
      <c r="DM96" s="43" t="str">
        <f t="shared" si="79"/>
        <v>Nee</v>
      </c>
      <c r="DN96" s="43" t="str">
        <f t="shared" si="79"/>
        <v>Nvt</v>
      </c>
      <c r="DO96" s="43" t="str">
        <f t="shared" si="80"/>
        <v>Nvt</v>
      </c>
      <c r="DP96" s="43" t="str">
        <f t="shared" si="80"/>
        <v>Nvt</v>
      </c>
      <c r="DQ96" s="43" t="str">
        <f t="shared" si="80"/>
        <v>Nvt</v>
      </c>
      <c r="DR96" s="43" t="str">
        <f t="shared" si="80"/>
        <v>Nvt</v>
      </c>
      <c r="DS96" s="43" t="str">
        <f t="shared" si="80"/>
        <v>Nvt</v>
      </c>
      <c r="DT96" s="43" t="str">
        <f t="shared" si="80"/>
        <v>Ja</v>
      </c>
      <c r="DU96" s="43" t="str">
        <f t="shared" si="80"/>
        <v>Ja</v>
      </c>
      <c r="DV96" s="43" t="str">
        <f t="shared" si="80"/>
        <v>Ja</v>
      </c>
      <c r="DW96" s="43" t="str">
        <f t="shared" si="80"/>
        <v>Ja</v>
      </c>
      <c r="DX96" s="43" t="str">
        <f t="shared" si="80"/>
        <v>Ja</v>
      </c>
      <c r="DY96" s="43" t="str">
        <f t="shared" si="80"/>
        <v>Ja</v>
      </c>
      <c r="DZ96" s="43" t="str">
        <f t="shared" si="80"/>
        <v>Ja</v>
      </c>
      <c r="EA96" s="43" t="str">
        <f t="shared" si="80"/>
        <v>Nee</v>
      </c>
    </row>
    <row r="97" spans="1:131" x14ac:dyDescent="0.3">
      <c r="A97" s="43"/>
      <c r="B97" s="47" t="s">
        <v>739</v>
      </c>
      <c r="C97" s="47" t="s">
        <v>502</v>
      </c>
      <c r="D97" s="43" t="s">
        <v>337</v>
      </c>
      <c r="E97" s="45" t="s">
        <v>329</v>
      </c>
      <c r="F97" s="43" t="s">
        <v>337</v>
      </c>
      <c r="G97" s="43" t="s">
        <v>495</v>
      </c>
      <c r="H97" s="43" t="s">
        <v>497</v>
      </c>
      <c r="I97" s="119" t="s">
        <v>496</v>
      </c>
      <c r="J97" s="119" t="s">
        <v>830</v>
      </c>
      <c r="K97" s="119" t="s">
        <v>844</v>
      </c>
      <c r="L97" s="50">
        <v>11</v>
      </c>
      <c r="M97" s="119"/>
      <c r="N97" s="119"/>
      <c r="O97" s="119"/>
      <c r="P97" s="129" t="s">
        <v>507</v>
      </c>
      <c r="Q97" s="43" t="str">
        <f t="shared" si="70"/>
        <v>Ja</v>
      </c>
      <c r="R97" s="43" t="str">
        <f t="shared" si="70"/>
        <v>Ja</v>
      </c>
      <c r="S97" s="43" t="str">
        <f t="shared" si="70"/>
        <v>Optie</v>
      </c>
      <c r="T97" s="43" t="str">
        <f t="shared" si="70"/>
        <v>Ja</v>
      </c>
      <c r="U97" s="43" t="str">
        <f t="shared" si="70"/>
        <v>Ja</v>
      </c>
      <c r="V97" s="43" t="str">
        <f t="shared" si="70"/>
        <v>Ja</v>
      </c>
      <c r="W97" s="43" t="str">
        <f t="shared" si="70"/>
        <v>Nee</v>
      </c>
      <c r="X97" s="43" t="str">
        <f t="shared" si="70"/>
        <v>Ja</v>
      </c>
      <c r="Y97" s="43" t="str">
        <f t="shared" si="70"/>
        <v>Nee</v>
      </c>
      <c r="Z97" s="43" t="str">
        <f t="shared" si="70"/>
        <v>Nee</v>
      </c>
      <c r="AA97" s="43" t="str">
        <f t="shared" si="71"/>
        <v>Optie</v>
      </c>
      <c r="AB97" s="43" t="str">
        <f t="shared" si="71"/>
        <v>Ja</v>
      </c>
      <c r="AC97" s="43" t="str">
        <f t="shared" si="71"/>
        <v>Ja</v>
      </c>
      <c r="AD97" s="43" t="str">
        <f t="shared" si="71"/>
        <v>Nee</v>
      </c>
      <c r="AE97" s="43" t="str">
        <f t="shared" si="71"/>
        <v>Ja</v>
      </c>
      <c r="AF97" s="43" t="str">
        <f t="shared" si="71"/>
        <v>Ja</v>
      </c>
      <c r="AG97" s="43" t="str">
        <f t="shared" si="71"/>
        <v>Optie</v>
      </c>
      <c r="AH97" s="43" t="str">
        <f t="shared" si="71"/>
        <v>Ja</v>
      </c>
      <c r="AI97" s="43" t="str">
        <f t="shared" si="71"/>
        <v>Ja</v>
      </c>
      <c r="AJ97" s="43" t="str">
        <f t="shared" si="71"/>
        <v>Nvt</v>
      </c>
      <c r="AK97" s="43" t="str">
        <f t="shared" si="71"/>
        <v>Nvt</v>
      </c>
      <c r="AL97" s="129" t="s">
        <v>878</v>
      </c>
      <c r="AM97" s="43" t="str">
        <f t="shared" si="72"/>
        <v>Ja</v>
      </c>
      <c r="AN97" s="43" t="str">
        <f t="shared" si="72"/>
        <v>Ja</v>
      </c>
      <c r="AO97" s="43" t="str">
        <f t="shared" si="72"/>
        <v>Optie</v>
      </c>
      <c r="AP97" s="43" t="str">
        <f t="shared" si="72"/>
        <v>Ja</v>
      </c>
      <c r="AQ97" s="43" t="str">
        <f t="shared" si="72"/>
        <v>Ja</v>
      </c>
      <c r="AR97" s="43" t="str">
        <f t="shared" si="72"/>
        <v>Ja</v>
      </c>
      <c r="AS97" s="43" t="str">
        <f t="shared" si="72"/>
        <v>Nee</v>
      </c>
      <c r="AT97" s="43" t="str">
        <f t="shared" si="72"/>
        <v>Ja</v>
      </c>
      <c r="AU97" s="43" t="str">
        <f t="shared" si="72"/>
        <v>Nee</v>
      </c>
      <c r="AV97" s="43" t="str">
        <f t="shared" si="72"/>
        <v>Nee</v>
      </c>
      <c r="AW97" s="43" t="str">
        <f t="shared" si="73"/>
        <v>Ja</v>
      </c>
      <c r="AX97" s="43" t="str">
        <f t="shared" si="73"/>
        <v>Ja</v>
      </c>
      <c r="AY97" s="43" t="str">
        <f t="shared" si="73"/>
        <v>Ja</v>
      </c>
      <c r="AZ97" s="43" t="str">
        <f t="shared" si="73"/>
        <v>Ja</v>
      </c>
      <c r="BA97" s="43" t="str">
        <f t="shared" si="73"/>
        <v>Ja</v>
      </c>
      <c r="BB97" s="43" t="str">
        <f t="shared" si="73"/>
        <v>Nee</v>
      </c>
      <c r="BC97" s="43" t="str">
        <f t="shared" si="73"/>
        <v>Ja</v>
      </c>
      <c r="BD97" s="43" t="str">
        <f t="shared" si="73"/>
        <v>Optie</v>
      </c>
      <c r="BE97" s="43" t="str">
        <f t="shared" si="73"/>
        <v>Ja</v>
      </c>
      <c r="BF97" s="43" t="str">
        <f t="shared" si="73"/>
        <v>Ja</v>
      </c>
      <c r="BG97" s="43" t="str">
        <f t="shared" si="74"/>
        <v>Nee</v>
      </c>
      <c r="BH97" s="43" t="str">
        <f t="shared" si="74"/>
        <v>Ja</v>
      </c>
      <c r="BI97" s="43" t="str">
        <f t="shared" si="74"/>
        <v>Nee</v>
      </c>
      <c r="BJ97" s="43" t="str">
        <f t="shared" si="74"/>
        <v>Nvt</v>
      </c>
      <c r="BK97" s="43" t="str">
        <f t="shared" si="74"/>
        <v>Nvt</v>
      </c>
      <c r="BL97" s="43" t="str">
        <f t="shared" si="74"/>
        <v>Nvt</v>
      </c>
      <c r="BM97" s="43" t="str">
        <f t="shared" si="74"/>
        <v>Nvt</v>
      </c>
      <c r="BN97" s="43" t="str">
        <f t="shared" si="74"/>
        <v>Nvt</v>
      </c>
      <c r="BO97" s="43" t="str">
        <f t="shared" si="74"/>
        <v>Nvt</v>
      </c>
      <c r="BP97" s="43" t="str">
        <f t="shared" si="74"/>
        <v>Nvt</v>
      </c>
      <c r="BQ97" s="43" t="str">
        <f t="shared" si="75"/>
        <v>Nvt</v>
      </c>
      <c r="BR97" s="43" t="str">
        <f t="shared" si="75"/>
        <v>Nvt</v>
      </c>
      <c r="BS97" s="43" t="str">
        <f t="shared" si="75"/>
        <v>Nvt</v>
      </c>
      <c r="BT97" s="43" t="str">
        <f t="shared" si="75"/>
        <v>Nvt</v>
      </c>
      <c r="BU97" s="43" t="str">
        <f t="shared" si="75"/>
        <v>Nvt</v>
      </c>
      <c r="BV97" s="43" t="str">
        <f t="shared" si="75"/>
        <v>Nvt</v>
      </c>
      <c r="BW97" s="43" t="str">
        <f t="shared" si="75"/>
        <v>Nvt</v>
      </c>
      <c r="BX97" s="43" t="str">
        <f t="shared" si="75"/>
        <v>Nvt</v>
      </c>
      <c r="BY97" s="43" t="str">
        <f t="shared" si="75"/>
        <v>Ja</v>
      </c>
      <c r="BZ97" s="43" t="str">
        <f t="shared" si="75"/>
        <v>Ja</v>
      </c>
      <c r="CA97" s="43" t="str">
        <f t="shared" si="76"/>
        <v>Ja</v>
      </c>
      <c r="CB97" s="43" t="str">
        <f t="shared" si="76"/>
        <v>Nee</v>
      </c>
      <c r="CC97" s="43" t="str">
        <f t="shared" si="76"/>
        <v>Nvt</v>
      </c>
      <c r="CD97" s="43" t="str">
        <f t="shared" si="76"/>
        <v>Nvt</v>
      </c>
      <c r="CE97" s="43" t="str">
        <f t="shared" si="76"/>
        <v>Nvt</v>
      </c>
      <c r="CF97" s="43" t="str">
        <f t="shared" si="76"/>
        <v>Nvt</v>
      </c>
      <c r="CG97" s="43" t="str">
        <f t="shared" si="76"/>
        <v>Nvt</v>
      </c>
      <c r="CH97" s="43" t="str">
        <f t="shared" si="76"/>
        <v>Nee</v>
      </c>
      <c r="CI97" s="43" t="str">
        <f t="shared" si="76"/>
        <v>Nvt</v>
      </c>
      <c r="CJ97" s="43" t="str">
        <f t="shared" si="76"/>
        <v>Nee</v>
      </c>
      <c r="CK97" s="43" t="str">
        <f t="shared" si="77"/>
        <v>Nvt</v>
      </c>
      <c r="CL97" s="43" t="str">
        <f t="shared" si="77"/>
        <v>Nee</v>
      </c>
      <c r="CM97" s="43" t="str">
        <f t="shared" si="77"/>
        <v>Nee</v>
      </c>
      <c r="CN97" s="43" t="str">
        <f t="shared" si="77"/>
        <v>Nvt</v>
      </c>
      <c r="CO97" s="43" t="str">
        <f t="shared" si="77"/>
        <v>Nvt</v>
      </c>
      <c r="CP97" s="43" t="str">
        <f t="shared" si="77"/>
        <v>Nvt</v>
      </c>
      <c r="CQ97" s="43" t="str">
        <f t="shared" si="77"/>
        <v>Nvt</v>
      </c>
      <c r="CR97" s="43" t="str">
        <f t="shared" si="77"/>
        <v>Nee</v>
      </c>
      <c r="CS97" s="43" t="str">
        <f t="shared" si="77"/>
        <v>Nvt</v>
      </c>
      <c r="CT97" s="43" t="str">
        <f t="shared" si="77"/>
        <v>Nvt</v>
      </c>
      <c r="CU97" s="43" t="str">
        <f t="shared" si="78"/>
        <v>Nvt</v>
      </c>
      <c r="CV97" s="43" t="str">
        <f t="shared" si="78"/>
        <v>Nvt</v>
      </c>
      <c r="CW97" s="43" t="str">
        <f t="shared" si="78"/>
        <v>Nvt</v>
      </c>
      <c r="CX97" s="43" t="str">
        <f t="shared" si="78"/>
        <v>Nvt</v>
      </c>
      <c r="CY97" s="43" t="str">
        <f t="shared" si="78"/>
        <v>Nee</v>
      </c>
      <c r="CZ97" s="43" t="str">
        <f t="shared" si="78"/>
        <v>Nvt</v>
      </c>
      <c r="DA97" s="43" t="str">
        <f t="shared" si="78"/>
        <v>Nvt</v>
      </c>
      <c r="DB97" s="43" t="str">
        <f t="shared" si="78"/>
        <v>Nvt</v>
      </c>
      <c r="DC97" s="43" t="str">
        <f t="shared" si="78"/>
        <v>Ja</v>
      </c>
      <c r="DD97" s="43" t="str">
        <f t="shared" si="78"/>
        <v>Ja</v>
      </c>
      <c r="DE97" s="43" t="str">
        <f t="shared" si="79"/>
        <v>Ja</v>
      </c>
      <c r="DF97" s="43" t="str">
        <f t="shared" si="79"/>
        <v>Ja</v>
      </c>
      <c r="DG97" s="43" t="str">
        <f t="shared" si="79"/>
        <v>Ja</v>
      </c>
      <c r="DH97" s="43" t="str">
        <f t="shared" si="79"/>
        <v>Optie</v>
      </c>
      <c r="DI97" s="43" t="str">
        <f t="shared" si="79"/>
        <v>Optie</v>
      </c>
      <c r="DJ97" s="43" t="str">
        <f t="shared" si="79"/>
        <v>Optie</v>
      </c>
      <c r="DK97" s="43" t="str">
        <f t="shared" si="79"/>
        <v>Optie</v>
      </c>
      <c r="DL97" s="43" t="str">
        <f t="shared" si="79"/>
        <v>Nee</v>
      </c>
      <c r="DM97" s="43" t="str">
        <f t="shared" si="79"/>
        <v>Optie</v>
      </c>
      <c r="DN97" s="43" t="str">
        <f t="shared" si="79"/>
        <v>Ja</v>
      </c>
      <c r="DO97" s="43" t="str">
        <f t="shared" si="80"/>
        <v>Ja</v>
      </c>
      <c r="DP97" s="43" t="str">
        <f t="shared" si="80"/>
        <v>Ja</v>
      </c>
      <c r="DQ97" s="43" t="str">
        <f t="shared" si="80"/>
        <v>Ja</v>
      </c>
      <c r="DR97" s="43" t="str">
        <f t="shared" si="80"/>
        <v>Optie</v>
      </c>
      <c r="DS97" s="43" t="str">
        <f t="shared" si="80"/>
        <v>Ja</v>
      </c>
      <c r="DT97" s="43" t="str">
        <f t="shared" si="80"/>
        <v>Ja</v>
      </c>
      <c r="DU97" s="43" t="str">
        <f t="shared" si="80"/>
        <v>Ja</v>
      </c>
      <c r="DV97" s="43" t="str">
        <f t="shared" si="80"/>
        <v>Ja</v>
      </c>
      <c r="DW97" s="43" t="str">
        <f t="shared" si="80"/>
        <v>Ja</v>
      </c>
      <c r="DX97" s="43" t="str">
        <f t="shared" si="80"/>
        <v>Ja</v>
      </c>
      <c r="DY97" s="43" t="str">
        <f t="shared" si="80"/>
        <v>Ja</v>
      </c>
      <c r="DZ97" s="43" t="str">
        <f t="shared" si="80"/>
        <v>Ja</v>
      </c>
      <c r="EA97" s="43" t="str">
        <f t="shared" si="80"/>
        <v>Nee</v>
      </c>
    </row>
    <row r="98" spans="1:131" x14ac:dyDescent="0.3">
      <c r="A98" s="43"/>
      <c r="B98" s="47" t="s">
        <v>739</v>
      </c>
      <c r="C98" s="47" t="s">
        <v>502</v>
      </c>
      <c r="D98" s="43" t="s">
        <v>337</v>
      </c>
      <c r="E98" s="45" t="s">
        <v>330</v>
      </c>
      <c r="F98" s="43" t="s">
        <v>337</v>
      </c>
      <c r="G98" s="43" t="s">
        <v>495</v>
      </c>
      <c r="H98" s="43" t="s">
        <v>497</v>
      </c>
      <c r="I98" s="119" t="s">
        <v>496</v>
      </c>
      <c r="J98" s="119" t="s">
        <v>832</v>
      </c>
      <c r="K98" s="119" t="s">
        <v>845</v>
      </c>
      <c r="L98" s="50">
        <v>19</v>
      </c>
      <c r="M98" s="119"/>
      <c r="N98" s="119"/>
      <c r="O98" s="119"/>
      <c r="P98" s="129" t="s">
        <v>507</v>
      </c>
      <c r="Q98" s="43" t="str">
        <f t="shared" si="70"/>
        <v>Ja</v>
      </c>
      <c r="R98" s="43" t="str">
        <f t="shared" si="70"/>
        <v>Ja</v>
      </c>
      <c r="S98" s="43" t="str">
        <f t="shared" si="70"/>
        <v>Optie</v>
      </c>
      <c r="T98" s="43" t="str">
        <f t="shared" si="70"/>
        <v>Ja</v>
      </c>
      <c r="U98" s="43" t="str">
        <f t="shared" si="70"/>
        <v>Ja</v>
      </c>
      <c r="V98" s="43" t="str">
        <f t="shared" si="70"/>
        <v>Ja</v>
      </c>
      <c r="W98" s="43" t="str">
        <f t="shared" si="70"/>
        <v>Nee</v>
      </c>
      <c r="X98" s="43" t="str">
        <f t="shared" si="70"/>
        <v>Ja</v>
      </c>
      <c r="Y98" s="43" t="str">
        <f t="shared" si="70"/>
        <v>Nee</v>
      </c>
      <c r="Z98" s="43" t="str">
        <f t="shared" si="70"/>
        <v>Nee</v>
      </c>
      <c r="AA98" s="43" t="str">
        <f t="shared" si="71"/>
        <v>Optie</v>
      </c>
      <c r="AB98" s="43" t="str">
        <f t="shared" si="71"/>
        <v>Ja</v>
      </c>
      <c r="AC98" s="43" t="str">
        <f t="shared" si="71"/>
        <v>Ja</v>
      </c>
      <c r="AD98" s="43" t="str">
        <f t="shared" si="71"/>
        <v>Nee</v>
      </c>
      <c r="AE98" s="43" t="str">
        <f t="shared" si="71"/>
        <v>Ja</v>
      </c>
      <c r="AF98" s="43" t="str">
        <f t="shared" si="71"/>
        <v>Ja</v>
      </c>
      <c r="AG98" s="43" t="str">
        <f t="shared" si="71"/>
        <v>Optie</v>
      </c>
      <c r="AH98" s="43" t="str">
        <f t="shared" si="71"/>
        <v>Ja</v>
      </c>
      <c r="AI98" s="43" t="str">
        <f t="shared" si="71"/>
        <v>Ja</v>
      </c>
      <c r="AJ98" s="43" t="str">
        <f t="shared" si="71"/>
        <v>Nvt</v>
      </c>
      <c r="AK98" s="43" t="str">
        <f t="shared" si="71"/>
        <v>Nvt</v>
      </c>
      <c r="AL98" s="129" t="s">
        <v>878</v>
      </c>
      <c r="AM98" s="43" t="str">
        <f t="shared" si="72"/>
        <v>Ja</v>
      </c>
      <c r="AN98" s="43" t="str">
        <f t="shared" si="72"/>
        <v>Ja</v>
      </c>
      <c r="AO98" s="43" t="str">
        <f t="shared" si="72"/>
        <v>Optie</v>
      </c>
      <c r="AP98" s="43" t="str">
        <f t="shared" si="72"/>
        <v>Ja</v>
      </c>
      <c r="AQ98" s="43" t="str">
        <f t="shared" si="72"/>
        <v>Ja</v>
      </c>
      <c r="AR98" s="43" t="str">
        <f t="shared" si="72"/>
        <v>Ja</v>
      </c>
      <c r="AS98" s="43" t="str">
        <f t="shared" si="72"/>
        <v>Nee</v>
      </c>
      <c r="AT98" s="43" t="str">
        <f t="shared" si="72"/>
        <v>Ja</v>
      </c>
      <c r="AU98" s="43" t="str">
        <f t="shared" si="72"/>
        <v>Nee</v>
      </c>
      <c r="AV98" s="43" t="str">
        <f t="shared" si="72"/>
        <v>Nee</v>
      </c>
      <c r="AW98" s="43" t="str">
        <f t="shared" si="73"/>
        <v>Ja</v>
      </c>
      <c r="AX98" s="43" t="str">
        <f t="shared" si="73"/>
        <v>Ja</v>
      </c>
      <c r="AY98" s="43" t="str">
        <f t="shared" si="73"/>
        <v>Ja</v>
      </c>
      <c r="AZ98" s="43" t="str">
        <f t="shared" si="73"/>
        <v>Ja</v>
      </c>
      <c r="BA98" s="43" t="str">
        <f t="shared" si="73"/>
        <v>Ja</v>
      </c>
      <c r="BB98" s="43" t="str">
        <f t="shared" si="73"/>
        <v>Nee</v>
      </c>
      <c r="BC98" s="43" t="str">
        <f t="shared" si="73"/>
        <v>Ja</v>
      </c>
      <c r="BD98" s="43" t="str">
        <f t="shared" si="73"/>
        <v>Optie</v>
      </c>
      <c r="BE98" s="43" t="str">
        <f t="shared" si="73"/>
        <v>Ja</v>
      </c>
      <c r="BF98" s="43" t="str">
        <f t="shared" si="73"/>
        <v>Ja</v>
      </c>
      <c r="BG98" s="43" t="str">
        <f t="shared" si="74"/>
        <v>Nee</v>
      </c>
      <c r="BH98" s="43" t="str">
        <f t="shared" si="74"/>
        <v>Ja</v>
      </c>
      <c r="BI98" s="43" t="str">
        <f t="shared" si="74"/>
        <v>Nee</v>
      </c>
      <c r="BJ98" s="43" t="str">
        <f t="shared" si="74"/>
        <v>Nvt</v>
      </c>
      <c r="BK98" s="43" t="str">
        <f t="shared" si="74"/>
        <v>Nvt</v>
      </c>
      <c r="BL98" s="43" t="str">
        <f t="shared" si="74"/>
        <v>Nvt</v>
      </c>
      <c r="BM98" s="43" t="str">
        <f t="shared" si="74"/>
        <v>Nvt</v>
      </c>
      <c r="BN98" s="43" t="str">
        <f t="shared" si="74"/>
        <v>Nvt</v>
      </c>
      <c r="BO98" s="43" t="str">
        <f t="shared" si="74"/>
        <v>Nvt</v>
      </c>
      <c r="BP98" s="43" t="str">
        <f t="shared" si="74"/>
        <v>Nvt</v>
      </c>
      <c r="BQ98" s="43" t="str">
        <f t="shared" si="75"/>
        <v>Nvt</v>
      </c>
      <c r="BR98" s="43" t="str">
        <f t="shared" si="75"/>
        <v>Nvt</v>
      </c>
      <c r="BS98" s="43" t="str">
        <f t="shared" si="75"/>
        <v>Nvt</v>
      </c>
      <c r="BT98" s="43" t="str">
        <f t="shared" si="75"/>
        <v>Nvt</v>
      </c>
      <c r="BU98" s="43" t="str">
        <f t="shared" si="75"/>
        <v>Nvt</v>
      </c>
      <c r="BV98" s="43" t="str">
        <f t="shared" si="75"/>
        <v>Nvt</v>
      </c>
      <c r="BW98" s="43" t="str">
        <f t="shared" si="75"/>
        <v>Nvt</v>
      </c>
      <c r="BX98" s="43" t="str">
        <f t="shared" si="75"/>
        <v>Nvt</v>
      </c>
      <c r="BY98" s="43" t="str">
        <f t="shared" si="75"/>
        <v>Ja</v>
      </c>
      <c r="BZ98" s="43" t="str">
        <f t="shared" si="75"/>
        <v>Ja</v>
      </c>
      <c r="CA98" s="43" t="str">
        <f t="shared" si="76"/>
        <v>Ja</v>
      </c>
      <c r="CB98" s="43" t="str">
        <f t="shared" si="76"/>
        <v>Nee</v>
      </c>
      <c r="CC98" s="43" t="str">
        <f t="shared" si="76"/>
        <v>Nvt</v>
      </c>
      <c r="CD98" s="43" t="str">
        <f t="shared" si="76"/>
        <v>Nvt</v>
      </c>
      <c r="CE98" s="43" t="str">
        <f t="shared" si="76"/>
        <v>Nvt</v>
      </c>
      <c r="CF98" s="43" t="str">
        <f t="shared" si="76"/>
        <v>Nvt</v>
      </c>
      <c r="CG98" s="43" t="str">
        <f t="shared" si="76"/>
        <v>Nvt</v>
      </c>
      <c r="CH98" s="43" t="str">
        <f t="shared" si="76"/>
        <v>Nee</v>
      </c>
      <c r="CI98" s="43" t="str">
        <f t="shared" si="76"/>
        <v>Nvt</v>
      </c>
      <c r="CJ98" s="43" t="str">
        <f t="shared" si="76"/>
        <v>Nee</v>
      </c>
      <c r="CK98" s="43" t="str">
        <f t="shared" si="77"/>
        <v>Nvt</v>
      </c>
      <c r="CL98" s="43" t="str">
        <f t="shared" si="77"/>
        <v>Nee</v>
      </c>
      <c r="CM98" s="43" t="str">
        <f t="shared" si="77"/>
        <v>Nee</v>
      </c>
      <c r="CN98" s="43" t="str">
        <f t="shared" si="77"/>
        <v>Nvt</v>
      </c>
      <c r="CO98" s="43" t="str">
        <f t="shared" si="77"/>
        <v>Nvt</v>
      </c>
      <c r="CP98" s="43" t="str">
        <f t="shared" si="77"/>
        <v>Nvt</v>
      </c>
      <c r="CQ98" s="43" t="str">
        <f t="shared" si="77"/>
        <v>Nvt</v>
      </c>
      <c r="CR98" s="43" t="str">
        <f t="shared" si="77"/>
        <v>Nee</v>
      </c>
      <c r="CS98" s="43" t="str">
        <f t="shared" si="77"/>
        <v>Nvt</v>
      </c>
      <c r="CT98" s="43" t="str">
        <f t="shared" si="77"/>
        <v>Nvt</v>
      </c>
      <c r="CU98" s="43" t="str">
        <f t="shared" si="78"/>
        <v>Nvt</v>
      </c>
      <c r="CV98" s="43" t="str">
        <f t="shared" si="78"/>
        <v>Nvt</v>
      </c>
      <c r="CW98" s="43" t="str">
        <f t="shared" si="78"/>
        <v>Nvt</v>
      </c>
      <c r="CX98" s="43" t="str">
        <f t="shared" si="78"/>
        <v>Nvt</v>
      </c>
      <c r="CY98" s="43" t="str">
        <f t="shared" si="78"/>
        <v>Nee</v>
      </c>
      <c r="CZ98" s="43" t="str">
        <f t="shared" si="78"/>
        <v>Nvt</v>
      </c>
      <c r="DA98" s="43" t="str">
        <f t="shared" si="78"/>
        <v>Nvt</v>
      </c>
      <c r="DB98" s="43" t="str">
        <f t="shared" si="78"/>
        <v>Nvt</v>
      </c>
      <c r="DC98" s="43" t="str">
        <f t="shared" si="78"/>
        <v>Ja</v>
      </c>
      <c r="DD98" s="43" t="str">
        <f t="shared" si="78"/>
        <v>Ja</v>
      </c>
      <c r="DE98" s="43" t="str">
        <f t="shared" si="79"/>
        <v>Ja</v>
      </c>
      <c r="DF98" s="43" t="str">
        <f t="shared" si="79"/>
        <v>Ja</v>
      </c>
      <c r="DG98" s="43" t="str">
        <f t="shared" si="79"/>
        <v>Ja</v>
      </c>
      <c r="DH98" s="43" t="str">
        <f t="shared" si="79"/>
        <v>Optie</v>
      </c>
      <c r="DI98" s="43" t="str">
        <f t="shared" si="79"/>
        <v>Optie</v>
      </c>
      <c r="DJ98" s="43" t="str">
        <f t="shared" si="79"/>
        <v>Optie</v>
      </c>
      <c r="DK98" s="43" t="str">
        <f t="shared" si="79"/>
        <v>Optie</v>
      </c>
      <c r="DL98" s="43" t="str">
        <f t="shared" si="79"/>
        <v>Nee</v>
      </c>
      <c r="DM98" s="43" t="str">
        <f t="shared" si="79"/>
        <v>Optie</v>
      </c>
      <c r="DN98" s="43" t="str">
        <f t="shared" si="79"/>
        <v>Ja</v>
      </c>
      <c r="DO98" s="43" t="str">
        <f t="shared" si="80"/>
        <v>Ja</v>
      </c>
      <c r="DP98" s="43" t="str">
        <f t="shared" si="80"/>
        <v>Ja</v>
      </c>
      <c r="DQ98" s="43" t="str">
        <f t="shared" si="80"/>
        <v>Ja</v>
      </c>
      <c r="DR98" s="43" t="str">
        <f t="shared" si="80"/>
        <v>Optie</v>
      </c>
      <c r="DS98" s="43" t="str">
        <f t="shared" si="80"/>
        <v>Ja</v>
      </c>
      <c r="DT98" s="43" t="str">
        <f t="shared" si="80"/>
        <v>Ja</v>
      </c>
      <c r="DU98" s="43" t="str">
        <f t="shared" si="80"/>
        <v>Ja</v>
      </c>
      <c r="DV98" s="43" t="str">
        <f t="shared" si="80"/>
        <v>Ja</v>
      </c>
      <c r="DW98" s="43" t="str">
        <f t="shared" si="80"/>
        <v>Ja</v>
      </c>
      <c r="DX98" s="43" t="str">
        <f t="shared" si="80"/>
        <v>Ja</v>
      </c>
      <c r="DY98" s="43" t="str">
        <f t="shared" si="80"/>
        <v>Ja</v>
      </c>
      <c r="DZ98" s="43" t="str">
        <f t="shared" si="80"/>
        <v>Ja</v>
      </c>
      <c r="EA98" s="43" t="str">
        <f t="shared" si="80"/>
        <v>Nee</v>
      </c>
    </row>
    <row r="99" spans="1:131" x14ac:dyDescent="0.3">
      <c r="A99" s="43"/>
      <c r="B99" s="47" t="s">
        <v>739</v>
      </c>
      <c r="C99" s="47" t="s">
        <v>502</v>
      </c>
      <c r="D99" s="43" t="s">
        <v>337</v>
      </c>
      <c r="E99" s="45" t="s">
        <v>337</v>
      </c>
      <c r="F99" s="43" t="s">
        <v>337</v>
      </c>
      <c r="G99" s="43" t="s">
        <v>495</v>
      </c>
      <c r="H99" s="43" t="s">
        <v>497</v>
      </c>
      <c r="I99" s="119" t="s">
        <v>496</v>
      </c>
      <c r="J99" s="119" t="s">
        <v>834</v>
      </c>
      <c r="K99" s="119" t="s">
        <v>846</v>
      </c>
      <c r="L99" s="50">
        <v>27</v>
      </c>
      <c r="M99" s="119"/>
      <c r="N99" s="119"/>
      <c r="O99" s="119"/>
      <c r="P99" s="129" t="s">
        <v>507</v>
      </c>
      <c r="Q99" s="43" t="str">
        <f t="shared" si="70"/>
        <v>Ja</v>
      </c>
      <c r="R99" s="43" t="str">
        <f t="shared" si="70"/>
        <v>Ja</v>
      </c>
      <c r="S99" s="43" t="str">
        <f t="shared" si="70"/>
        <v>Optie</v>
      </c>
      <c r="T99" s="43" t="str">
        <f t="shared" si="70"/>
        <v>Ja</v>
      </c>
      <c r="U99" s="43" t="str">
        <f t="shared" si="70"/>
        <v>Ja</v>
      </c>
      <c r="V99" s="43" t="str">
        <f t="shared" si="70"/>
        <v>Ja</v>
      </c>
      <c r="W99" s="43" t="str">
        <f t="shared" si="70"/>
        <v>Nee</v>
      </c>
      <c r="X99" s="43" t="str">
        <f t="shared" si="70"/>
        <v>Ja</v>
      </c>
      <c r="Y99" s="43" t="str">
        <f t="shared" si="70"/>
        <v>Nee</v>
      </c>
      <c r="Z99" s="43" t="str">
        <f t="shared" si="70"/>
        <v>Nee</v>
      </c>
      <c r="AA99" s="43" t="str">
        <f t="shared" si="71"/>
        <v>Optie</v>
      </c>
      <c r="AB99" s="43" t="str">
        <f t="shared" si="71"/>
        <v>Ja</v>
      </c>
      <c r="AC99" s="43" t="str">
        <f t="shared" si="71"/>
        <v>Ja</v>
      </c>
      <c r="AD99" s="43" t="str">
        <f t="shared" si="71"/>
        <v>Nee</v>
      </c>
      <c r="AE99" s="43" t="str">
        <f t="shared" si="71"/>
        <v>Ja</v>
      </c>
      <c r="AF99" s="43" t="str">
        <f t="shared" si="71"/>
        <v>Ja</v>
      </c>
      <c r="AG99" s="43" t="str">
        <f t="shared" si="71"/>
        <v>Optie</v>
      </c>
      <c r="AH99" s="43" t="str">
        <f t="shared" si="71"/>
        <v>Ja</v>
      </c>
      <c r="AI99" s="43" t="str">
        <f t="shared" si="71"/>
        <v>Ja</v>
      </c>
      <c r="AJ99" s="43" t="str">
        <f t="shared" si="71"/>
        <v>Nvt</v>
      </c>
      <c r="AK99" s="43" t="str">
        <f t="shared" si="71"/>
        <v>Nvt</v>
      </c>
      <c r="AL99" s="129" t="s">
        <v>878</v>
      </c>
      <c r="AM99" s="43" t="str">
        <f t="shared" si="72"/>
        <v>Ja</v>
      </c>
      <c r="AN99" s="43" t="str">
        <f t="shared" si="72"/>
        <v>Ja</v>
      </c>
      <c r="AO99" s="43" t="str">
        <f t="shared" si="72"/>
        <v>Optie</v>
      </c>
      <c r="AP99" s="43" t="str">
        <f t="shared" si="72"/>
        <v>Ja</v>
      </c>
      <c r="AQ99" s="43" t="str">
        <f t="shared" si="72"/>
        <v>Ja</v>
      </c>
      <c r="AR99" s="43" t="str">
        <f t="shared" si="72"/>
        <v>Ja</v>
      </c>
      <c r="AS99" s="43" t="str">
        <f t="shared" si="72"/>
        <v>Nee</v>
      </c>
      <c r="AT99" s="43" t="str">
        <f t="shared" si="72"/>
        <v>Ja</v>
      </c>
      <c r="AU99" s="43" t="str">
        <f t="shared" si="72"/>
        <v>Nee</v>
      </c>
      <c r="AV99" s="43" t="str">
        <f t="shared" si="72"/>
        <v>Nee</v>
      </c>
      <c r="AW99" s="43" t="str">
        <f t="shared" si="73"/>
        <v>Ja</v>
      </c>
      <c r="AX99" s="43" t="str">
        <f t="shared" si="73"/>
        <v>Ja</v>
      </c>
      <c r="AY99" s="43" t="str">
        <f t="shared" si="73"/>
        <v>Ja</v>
      </c>
      <c r="AZ99" s="43" t="str">
        <f t="shared" si="73"/>
        <v>Ja</v>
      </c>
      <c r="BA99" s="43" t="str">
        <f t="shared" si="73"/>
        <v>Ja</v>
      </c>
      <c r="BB99" s="43" t="str">
        <f t="shared" si="73"/>
        <v>Nee</v>
      </c>
      <c r="BC99" s="43" t="str">
        <f t="shared" si="73"/>
        <v>Ja</v>
      </c>
      <c r="BD99" s="43" t="str">
        <f t="shared" si="73"/>
        <v>Optie</v>
      </c>
      <c r="BE99" s="43" t="str">
        <f t="shared" si="73"/>
        <v>Ja</v>
      </c>
      <c r="BF99" s="43" t="str">
        <f t="shared" si="73"/>
        <v>Ja</v>
      </c>
      <c r="BG99" s="43" t="str">
        <f t="shared" si="74"/>
        <v>Nee</v>
      </c>
      <c r="BH99" s="43" t="str">
        <f t="shared" si="74"/>
        <v>Ja</v>
      </c>
      <c r="BI99" s="43" t="str">
        <f t="shared" si="74"/>
        <v>Nee</v>
      </c>
      <c r="BJ99" s="43" t="str">
        <f t="shared" si="74"/>
        <v>Nvt</v>
      </c>
      <c r="BK99" s="43" t="str">
        <f t="shared" si="74"/>
        <v>Nvt</v>
      </c>
      <c r="BL99" s="43" t="str">
        <f t="shared" si="74"/>
        <v>Nvt</v>
      </c>
      <c r="BM99" s="43" t="str">
        <f t="shared" si="74"/>
        <v>Nvt</v>
      </c>
      <c r="BN99" s="43" t="str">
        <f t="shared" si="74"/>
        <v>Nvt</v>
      </c>
      <c r="BO99" s="43" t="str">
        <f t="shared" si="74"/>
        <v>Nvt</v>
      </c>
      <c r="BP99" s="43" t="str">
        <f t="shared" si="74"/>
        <v>Nvt</v>
      </c>
      <c r="BQ99" s="43" t="str">
        <f t="shared" si="75"/>
        <v>Nvt</v>
      </c>
      <c r="BR99" s="43" t="str">
        <f t="shared" si="75"/>
        <v>Nvt</v>
      </c>
      <c r="BS99" s="43" t="str">
        <f t="shared" si="75"/>
        <v>Nvt</v>
      </c>
      <c r="BT99" s="43" t="str">
        <f t="shared" si="75"/>
        <v>Nvt</v>
      </c>
      <c r="BU99" s="43" t="str">
        <f t="shared" si="75"/>
        <v>Nvt</v>
      </c>
      <c r="BV99" s="43" t="str">
        <f t="shared" si="75"/>
        <v>Nvt</v>
      </c>
      <c r="BW99" s="43" t="str">
        <f t="shared" si="75"/>
        <v>Nvt</v>
      </c>
      <c r="BX99" s="43" t="str">
        <f t="shared" si="75"/>
        <v>Nvt</v>
      </c>
      <c r="BY99" s="43" t="str">
        <f t="shared" si="75"/>
        <v>Ja</v>
      </c>
      <c r="BZ99" s="43" t="str">
        <f t="shared" si="75"/>
        <v>Ja</v>
      </c>
      <c r="CA99" s="43" t="str">
        <f t="shared" si="76"/>
        <v>Ja</v>
      </c>
      <c r="CB99" s="43" t="str">
        <f t="shared" si="76"/>
        <v>Nee</v>
      </c>
      <c r="CC99" s="43" t="str">
        <f t="shared" si="76"/>
        <v>Nvt</v>
      </c>
      <c r="CD99" s="43" t="str">
        <f t="shared" si="76"/>
        <v>Nvt</v>
      </c>
      <c r="CE99" s="43" t="str">
        <f t="shared" si="76"/>
        <v>Nvt</v>
      </c>
      <c r="CF99" s="43" t="str">
        <f t="shared" si="76"/>
        <v>Nvt</v>
      </c>
      <c r="CG99" s="43" t="str">
        <f t="shared" si="76"/>
        <v>Nvt</v>
      </c>
      <c r="CH99" s="43" t="str">
        <f t="shared" si="76"/>
        <v>Nee</v>
      </c>
      <c r="CI99" s="43" t="str">
        <f t="shared" si="76"/>
        <v>Nvt</v>
      </c>
      <c r="CJ99" s="43" t="str">
        <f t="shared" si="76"/>
        <v>Nee</v>
      </c>
      <c r="CK99" s="43" t="str">
        <f t="shared" si="77"/>
        <v>Nvt</v>
      </c>
      <c r="CL99" s="43" t="str">
        <f t="shared" si="77"/>
        <v>Nee</v>
      </c>
      <c r="CM99" s="43" t="str">
        <f t="shared" si="77"/>
        <v>Nee</v>
      </c>
      <c r="CN99" s="43" t="str">
        <f t="shared" si="77"/>
        <v>Nvt</v>
      </c>
      <c r="CO99" s="43" t="str">
        <f t="shared" si="77"/>
        <v>Nvt</v>
      </c>
      <c r="CP99" s="43" t="str">
        <f t="shared" si="77"/>
        <v>Nvt</v>
      </c>
      <c r="CQ99" s="43" t="str">
        <f t="shared" si="77"/>
        <v>Nvt</v>
      </c>
      <c r="CR99" s="43" t="str">
        <f t="shared" si="77"/>
        <v>Nee</v>
      </c>
      <c r="CS99" s="43" t="str">
        <f t="shared" si="77"/>
        <v>Nvt</v>
      </c>
      <c r="CT99" s="43" t="str">
        <f t="shared" si="77"/>
        <v>Nvt</v>
      </c>
      <c r="CU99" s="43" t="str">
        <f t="shared" si="78"/>
        <v>Nvt</v>
      </c>
      <c r="CV99" s="43" t="str">
        <f t="shared" si="78"/>
        <v>Nvt</v>
      </c>
      <c r="CW99" s="43" t="str">
        <f t="shared" si="78"/>
        <v>Nvt</v>
      </c>
      <c r="CX99" s="43" t="str">
        <f t="shared" si="78"/>
        <v>Nvt</v>
      </c>
      <c r="CY99" s="43" t="str">
        <f t="shared" si="78"/>
        <v>Nee</v>
      </c>
      <c r="CZ99" s="43" t="str">
        <f t="shared" si="78"/>
        <v>Nvt</v>
      </c>
      <c r="DA99" s="43" t="str">
        <f t="shared" si="78"/>
        <v>Nvt</v>
      </c>
      <c r="DB99" s="43" t="str">
        <f t="shared" si="78"/>
        <v>Nvt</v>
      </c>
      <c r="DC99" s="43" t="str">
        <f t="shared" si="78"/>
        <v>Ja</v>
      </c>
      <c r="DD99" s="43" t="str">
        <f t="shared" si="78"/>
        <v>Ja</v>
      </c>
      <c r="DE99" s="43" t="str">
        <f t="shared" si="79"/>
        <v>Ja</v>
      </c>
      <c r="DF99" s="43" t="str">
        <f t="shared" si="79"/>
        <v>Ja</v>
      </c>
      <c r="DG99" s="43" t="str">
        <f t="shared" si="79"/>
        <v>Ja</v>
      </c>
      <c r="DH99" s="43" t="str">
        <f t="shared" si="79"/>
        <v>Optie</v>
      </c>
      <c r="DI99" s="43" t="str">
        <f t="shared" si="79"/>
        <v>Optie</v>
      </c>
      <c r="DJ99" s="43" t="str">
        <f t="shared" si="79"/>
        <v>Nee</v>
      </c>
      <c r="DK99" s="43" t="str">
        <f t="shared" si="79"/>
        <v>Optie</v>
      </c>
      <c r="DL99" s="43" t="str">
        <f t="shared" si="79"/>
        <v>Nee</v>
      </c>
      <c r="DM99" s="43" t="str">
        <f t="shared" si="79"/>
        <v>Nee</v>
      </c>
      <c r="DN99" s="43" t="str">
        <f t="shared" si="79"/>
        <v>Nvt</v>
      </c>
      <c r="DO99" s="43" t="str">
        <f t="shared" si="80"/>
        <v>Nvt</v>
      </c>
      <c r="DP99" s="43" t="str">
        <f t="shared" si="80"/>
        <v>Nvt</v>
      </c>
      <c r="DQ99" s="43" t="str">
        <f t="shared" si="80"/>
        <v>Nvt</v>
      </c>
      <c r="DR99" s="43" t="str">
        <f t="shared" si="80"/>
        <v>Nvt</v>
      </c>
      <c r="DS99" s="43" t="str">
        <f t="shared" si="80"/>
        <v>Nvt</v>
      </c>
      <c r="DT99" s="43" t="str">
        <f t="shared" si="80"/>
        <v>Ja</v>
      </c>
      <c r="DU99" s="43" t="str">
        <f t="shared" si="80"/>
        <v>Ja</v>
      </c>
      <c r="DV99" s="43" t="str">
        <f t="shared" si="80"/>
        <v>Ja</v>
      </c>
      <c r="DW99" s="43" t="str">
        <f t="shared" si="80"/>
        <v>Ja</v>
      </c>
      <c r="DX99" s="43" t="str">
        <f t="shared" si="80"/>
        <v>Ja</v>
      </c>
      <c r="DY99" s="43" t="str">
        <f t="shared" si="80"/>
        <v>Ja</v>
      </c>
      <c r="DZ99" s="43" t="str">
        <f t="shared" si="80"/>
        <v>Ja</v>
      </c>
      <c r="EA99" s="43" t="str">
        <f t="shared" si="80"/>
        <v>Nee</v>
      </c>
    </row>
    <row r="100" spans="1:131" x14ac:dyDescent="0.3">
      <c r="A100" s="43"/>
      <c r="B100" s="47" t="s">
        <v>740</v>
      </c>
      <c r="C100" s="47" t="s">
        <v>502</v>
      </c>
      <c r="D100" s="43" t="s">
        <v>337</v>
      </c>
      <c r="E100" s="45" t="s">
        <v>329</v>
      </c>
      <c r="F100" s="43" t="s">
        <v>433</v>
      </c>
      <c r="G100" s="43" t="s">
        <v>495</v>
      </c>
      <c r="H100" s="43" t="s">
        <v>497</v>
      </c>
      <c r="I100" s="119" t="s">
        <v>498</v>
      </c>
      <c r="J100" s="119" t="s">
        <v>829</v>
      </c>
      <c r="K100" s="119" t="s">
        <v>844</v>
      </c>
      <c r="L100" s="50">
        <v>7</v>
      </c>
      <c r="M100" s="119"/>
      <c r="N100" s="119"/>
      <c r="O100" s="119"/>
      <c r="P100" s="129" t="s">
        <v>507</v>
      </c>
      <c r="Q100" s="43" t="str">
        <f t="shared" si="70"/>
        <v>Ja</v>
      </c>
      <c r="R100" s="43" t="str">
        <f t="shared" si="70"/>
        <v>Ja</v>
      </c>
      <c r="S100" s="43" t="str">
        <f t="shared" si="70"/>
        <v>Optie</v>
      </c>
      <c r="T100" s="43" t="str">
        <f t="shared" si="70"/>
        <v>Ja</v>
      </c>
      <c r="U100" s="43" t="str">
        <f t="shared" si="70"/>
        <v>Ja</v>
      </c>
      <c r="V100" s="43" t="str">
        <f t="shared" si="70"/>
        <v>Ja</v>
      </c>
      <c r="W100" s="43" t="str">
        <f t="shared" si="70"/>
        <v>Nee</v>
      </c>
      <c r="X100" s="43" t="str">
        <f t="shared" si="70"/>
        <v>Ja</v>
      </c>
      <c r="Y100" s="43" t="str">
        <f t="shared" si="70"/>
        <v>Nee</v>
      </c>
      <c r="Z100" s="43" t="str">
        <f t="shared" si="70"/>
        <v>Nee</v>
      </c>
      <c r="AA100" s="43" t="str">
        <f t="shared" si="71"/>
        <v>Optie</v>
      </c>
      <c r="AB100" s="43" t="str">
        <f t="shared" si="71"/>
        <v>Ja</v>
      </c>
      <c r="AC100" s="43" t="str">
        <f t="shared" si="71"/>
        <v>Ja</v>
      </c>
      <c r="AD100" s="43" t="str">
        <f t="shared" si="71"/>
        <v>Nee</v>
      </c>
      <c r="AE100" s="43" t="str">
        <f t="shared" si="71"/>
        <v>Ja</v>
      </c>
      <c r="AF100" s="43" t="str">
        <f t="shared" si="71"/>
        <v>Ja</v>
      </c>
      <c r="AG100" s="43" t="str">
        <f t="shared" si="71"/>
        <v>Optie</v>
      </c>
      <c r="AH100" s="43" t="str">
        <f t="shared" si="71"/>
        <v>Ja</v>
      </c>
      <c r="AI100" s="43" t="str">
        <f t="shared" si="71"/>
        <v>Ja</v>
      </c>
      <c r="AJ100" s="43" t="str">
        <f t="shared" si="71"/>
        <v>Nvt</v>
      </c>
      <c r="AK100" s="43" t="str">
        <f t="shared" si="71"/>
        <v>Nvt</v>
      </c>
      <c r="AL100" s="129" t="s">
        <v>878</v>
      </c>
      <c r="AM100" s="43" t="str">
        <f t="shared" si="72"/>
        <v>Ja</v>
      </c>
      <c r="AN100" s="43" t="str">
        <f t="shared" si="72"/>
        <v>Ja</v>
      </c>
      <c r="AO100" s="43" t="str">
        <f t="shared" si="72"/>
        <v>Optie</v>
      </c>
      <c r="AP100" s="43" t="str">
        <f t="shared" si="72"/>
        <v>Ja</v>
      </c>
      <c r="AQ100" s="43" t="str">
        <f t="shared" si="72"/>
        <v>Ja</v>
      </c>
      <c r="AR100" s="43" t="str">
        <f t="shared" si="72"/>
        <v>Ja</v>
      </c>
      <c r="AS100" s="43" t="str">
        <f t="shared" si="72"/>
        <v>Nee</v>
      </c>
      <c r="AT100" s="43" t="str">
        <f t="shared" si="72"/>
        <v>Ja</v>
      </c>
      <c r="AU100" s="43" t="str">
        <f t="shared" si="72"/>
        <v>Nee</v>
      </c>
      <c r="AV100" s="43" t="str">
        <f t="shared" si="72"/>
        <v>Nee</v>
      </c>
      <c r="AW100" s="43" t="str">
        <f t="shared" si="73"/>
        <v>Ja</v>
      </c>
      <c r="AX100" s="43" t="str">
        <f t="shared" si="73"/>
        <v>Ja</v>
      </c>
      <c r="AY100" s="43" t="str">
        <f t="shared" si="73"/>
        <v>Ja</v>
      </c>
      <c r="AZ100" s="43" t="str">
        <f t="shared" si="73"/>
        <v>Ja</v>
      </c>
      <c r="BA100" s="43" t="str">
        <f t="shared" si="73"/>
        <v>Ja</v>
      </c>
      <c r="BB100" s="43" t="str">
        <f t="shared" si="73"/>
        <v>Nee</v>
      </c>
      <c r="BC100" s="43" t="str">
        <f t="shared" si="73"/>
        <v>Ja</v>
      </c>
      <c r="BD100" s="43" t="str">
        <f t="shared" si="73"/>
        <v>Optie</v>
      </c>
      <c r="BE100" s="43" t="str">
        <f t="shared" si="73"/>
        <v>Ja</v>
      </c>
      <c r="BF100" s="43" t="str">
        <f t="shared" si="73"/>
        <v>Ja</v>
      </c>
      <c r="BG100" s="43" t="str">
        <f t="shared" si="74"/>
        <v>Nee</v>
      </c>
      <c r="BH100" s="43" t="str">
        <f t="shared" si="74"/>
        <v>Ja</v>
      </c>
      <c r="BI100" s="43" t="str">
        <f t="shared" si="74"/>
        <v>Nee</v>
      </c>
      <c r="BJ100" s="43" t="str">
        <f t="shared" si="74"/>
        <v>Nvt</v>
      </c>
      <c r="BK100" s="43" t="str">
        <f t="shared" si="74"/>
        <v>Nvt</v>
      </c>
      <c r="BL100" s="43" t="str">
        <f t="shared" si="74"/>
        <v>Nvt</v>
      </c>
      <c r="BM100" s="43" t="str">
        <f t="shared" si="74"/>
        <v>Nvt</v>
      </c>
      <c r="BN100" s="43" t="str">
        <f t="shared" si="74"/>
        <v>Nvt</v>
      </c>
      <c r="BO100" s="43" t="str">
        <f t="shared" si="74"/>
        <v>Nvt</v>
      </c>
      <c r="BP100" s="43" t="str">
        <f t="shared" si="74"/>
        <v>Nvt</v>
      </c>
      <c r="BQ100" s="43" t="str">
        <f t="shared" si="75"/>
        <v>Nvt</v>
      </c>
      <c r="BR100" s="43" t="str">
        <f t="shared" si="75"/>
        <v>Nvt</v>
      </c>
      <c r="BS100" s="43" t="str">
        <f t="shared" si="75"/>
        <v>Nvt</v>
      </c>
      <c r="BT100" s="43" t="str">
        <f t="shared" si="75"/>
        <v>Nvt</v>
      </c>
      <c r="BU100" s="43" t="str">
        <f t="shared" si="75"/>
        <v>Nvt</v>
      </c>
      <c r="BV100" s="43" t="str">
        <f t="shared" si="75"/>
        <v>Nvt</v>
      </c>
      <c r="BW100" s="43" t="str">
        <f t="shared" si="75"/>
        <v>Nvt</v>
      </c>
      <c r="BX100" s="43" t="str">
        <f t="shared" si="75"/>
        <v>Nvt</v>
      </c>
      <c r="BY100" s="43" t="str">
        <f t="shared" si="75"/>
        <v>Ja</v>
      </c>
      <c r="BZ100" s="43" t="str">
        <f t="shared" si="75"/>
        <v>Ja</v>
      </c>
      <c r="CA100" s="43" t="str">
        <f t="shared" si="76"/>
        <v>Ja</v>
      </c>
      <c r="CB100" s="43" t="str">
        <f t="shared" si="76"/>
        <v>Nee</v>
      </c>
      <c r="CC100" s="43" t="str">
        <f t="shared" si="76"/>
        <v>Nvt</v>
      </c>
      <c r="CD100" s="43" t="str">
        <f t="shared" si="76"/>
        <v>Nvt</v>
      </c>
      <c r="CE100" s="43" t="str">
        <f t="shared" si="76"/>
        <v>Nvt</v>
      </c>
      <c r="CF100" s="43" t="str">
        <f t="shared" si="76"/>
        <v>Nvt</v>
      </c>
      <c r="CG100" s="43" t="str">
        <f t="shared" si="76"/>
        <v>Nvt</v>
      </c>
      <c r="CH100" s="43" t="str">
        <f t="shared" si="76"/>
        <v>Nee</v>
      </c>
      <c r="CI100" s="43" t="str">
        <f t="shared" si="76"/>
        <v>Nvt</v>
      </c>
      <c r="CJ100" s="43" t="str">
        <f t="shared" si="76"/>
        <v>Nee</v>
      </c>
      <c r="CK100" s="43" t="str">
        <f t="shared" si="77"/>
        <v>Nvt</v>
      </c>
      <c r="CL100" s="43" t="str">
        <f t="shared" si="77"/>
        <v>Nee</v>
      </c>
      <c r="CM100" s="43" t="str">
        <f t="shared" si="77"/>
        <v>Nee</v>
      </c>
      <c r="CN100" s="43" t="str">
        <f t="shared" si="77"/>
        <v>Nvt</v>
      </c>
      <c r="CO100" s="43" t="str">
        <f t="shared" si="77"/>
        <v>Nvt</v>
      </c>
      <c r="CP100" s="43" t="str">
        <f t="shared" si="77"/>
        <v>Nvt</v>
      </c>
      <c r="CQ100" s="43" t="str">
        <f t="shared" si="77"/>
        <v>Nvt</v>
      </c>
      <c r="CR100" s="43" t="str">
        <f t="shared" si="77"/>
        <v>Nee</v>
      </c>
      <c r="CS100" s="43" t="str">
        <f t="shared" si="77"/>
        <v>Nvt</v>
      </c>
      <c r="CT100" s="43" t="str">
        <f t="shared" si="77"/>
        <v>Nvt</v>
      </c>
      <c r="CU100" s="43" t="str">
        <f t="shared" si="78"/>
        <v>Nvt</v>
      </c>
      <c r="CV100" s="43" t="str">
        <f t="shared" si="78"/>
        <v>Nvt</v>
      </c>
      <c r="CW100" s="43" t="str">
        <f t="shared" si="78"/>
        <v>Nvt</v>
      </c>
      <c r="CX100" s="43" t="str">
        <f t="shared" si="78"/>
        <v>Nvt</v>
      </c>
      <c r="CY100" s="43" t="str">
        <f t="shared" si="78"/>
        <v>Nee</v>
      </c>
      <c r="CZ100" s="43" t="str">
        <f t="shared" si="78"/>
        <v>Nvt</v>
      </c>
      <c r="DA100" s="43" t="str">
        <f t="shared" si="78"/>
        <v>Nvt</v>
      </c>
      <c r="DB100" s="43" t="str">
        <f t="shared" si="78"/>
        <v>Nvt</v>
      </c>
      <c r="DC100" s="43" t="str">
        <f t="shared" si="78"/>
        <v>Ja</v>
      </c>
      <c r="DD100" s="43" t="str">
        <f t="shared" si="78"/>
        <v>Ja</v>
      </c>
      <c r="DE100" s="43" t="str">
        <f t="shared" si="79"/>
        <v>Ja</v>
      </c>
      <c r="DF100" s="43" t="str">
        <f t="shared" si="79"/>
        <v>Ja</v>
      </c>
      <c r="DG100" s="43" t="str">
        <f t="shared" si="79"/>
        <v>Ja</v>
      </c>
      <c r="DH100" s="43" t="str">
        <f t="shared" si="79"/>
        <v>Optie</v>
      </c>
      <c r="DI100" s="43" t="str">
        <f t="shared" si="79"/>
        <v>Optie</v>
      </c>
      <c r="DJ100" s="43" t="str">
        <f t="shared" si="79"/>
        <v>Optie</v>
      </c>
      <c r="DK100" s="43" t="str">
        <f t="shared" si="79"/>
        <v>Optie</v>
      </c>
      <c r="DL100" s="43" t="str">
        <f t="shared" si="79"/>
        <v>Nee</v>
      </c>
      <c r="DM100" s="43" t="str">
        <f t="shared" si="79"/>
        <v>Optie</v>
      </c>
      <c r="DN100" s="43" t="str">
        <f t="shared" si="79"/>
        <v>Ja</v>
      </c>
      <c r="DO100" s="43" t="str">
        <f t="shared" si="80"/>
        <v>Ja</v>
      </c>
      <c r="DP100" s="43" t="str">
        <f t="shared" si="80"/>
        <v>Ja</v>
      </c>
      <c r="DQ100" s="43" t="str">
        <f t="shared" si="80"/>
        <v>Ja</v>
      </c>
      <c r="DR100" s="43" t="str">
        <f t="shared" si="80"/>
        <v>Optie</v>
      </c>
      <c r="DS100" s="43" t="str">
        <f t="shared" si="80"/>
        <v>Ja</v>
      </c>
      <c r="DT100" s="43" t="str">
        <f t="shared" si="80"/>
        <v>Ja</v>
      </c>
      <c r="DU100" s="43" t="str">
        <f t="shared" si="80"/>
        <v>Ja</v>
      </c>
      <c r="DV100" s="43" t="str">
        <f t="shared" si="80"/>
        <v>Ja</v>
      </c>
      <c r="DW100" s="43" t="str">
        <f t="shared" si="80"/>
        <v>Ja</v>
      </c>
      <c r="DX100" s="43" t="str">
        <f t="shared" si="80"/>
        <v>Ja</v>
      </c>
      <c r="DY100" s="43" t="str">
        <f t="shared" si="80"/>
        <v>Ja</v>
      </c>
      <c r="DZ100" s="43" t="str">
        <f t="shared" si="80"/>
        <v>Ja</v>
      </c>
      <c r="EA100" s="43" t="str">
        <f t="shared" si="80"/>
        <v>Nee</v>
      </c>
    </row>
    <row r="101" spans="1:131" x14ac:dyDescent="0.3">
      <c r="A101" s="43"/>
      <c r="B101" s="47" t="s">
        <v>740</v>
      </c>
      <c r="C101" s="47" t="s">
        <v>502</v>
      </c>
      <c r="D101" s="43" t="s">
        <v>337</v>
      </c>
      <c r="E101" s="45" t="s">
        <v>330</v>
      </c>
      <c r="F101" s="43" t="s">
        <v>433</v>
      </c>
      <c r="G101" s="43" t="s">
        <v>495</v>
      </c>
      <c r="H101" s="43" t="s">
        <v>497</v>
      </c>
      <c r="I101" s="119" t="s">
        <v>498</v>
      </c>
      <c r="J101" s="119" t="s">
        <v>831</v>
      </c>
      <c r="K101" s="119" t="s">
        <v>845</v>
      </c>
      <c r="L101" s="50">
        <v>15</v>
      </c>
      <c r="M101" s="119"/>
      <c r="N101" s="119"/>
      <c r="O101" s="119"/>
      <c r="P101" s="129" t="s">
        <v>507</v>
      </c>
      <c r="Q101" s="43" t="str">
        <f t="shared" si="70"/>
        <v>Ja</v>
      </c>
      <c r="R101" s="43" t="str">
        <f t="shared" si="70"/>
        <v>Ja</v>
      </c>
      <c r="S101" s="43" t="str">
        <f t="shared" si="70"/>
        <v>Optie</v>
      </c>
      <c r="T101" s="43" t="str">
        <f t="shared" si="70"/>
        <v>Ja</v>
      </c>
      <c r="U101" s="43" t="str">
        <f t="shared" si="70"/>
        <v>Ja</v>
      </c>
      <c r="V101" s="43" t="str">
        <f t="shared" si="70"/>
        <v>Ja</v>
      </c>
      <c r="W101" s="43" t="str">
        <f t="shared" si="70"/>
        <v>Nee</v>
      </c>
      <c r="X101" s="43" t="str">
        <f t="shared" si="70"/>
        <v>Ja</v>
      </c>
      <c r="Y101" s="43" t="str">
        <f t="shared" si="70"/>
        <v>Nee</v>
      </c>
      <c r="Z101" s="43" t="str">
        <f t="shared" si="70"/>
        <v>Nee</v>
      </c>
      <c r="AA101" s="43" t="str">
        <f t="shared" si="71"/>
        <v>Optie</v>
      </c>
      <c r="AB101" s="43" t="str">
        <f t="shared" si="71"/>
        <v>Ja</v>
      </c>
      <c r="AC101" s="43" t="str">
        <f t="shared" si="71"/>
        <v>Ja</v>
      </c>
      <c r="AD101" s="43" t="str">
        <f t="shared" si="71"/>
        <v>Nee</v>
      </c>
      <c r="AE101" s="43" t="str">
        <f t="shared" si="71"/>
        <v>Ja</v>
      </c>
      <c r="AF101" s="43" t="str">
        <f t="shared" si="71"/>
        <v>Ja</v>
      </c>
      <c r="AG101" s="43" t="str">
        <f t="shared" si="71"/>
        <v>Optie</v>
      </c>
      <c r="AH101" s="43" t="str">
        <f t="shared" si="71"/>
        <v>Ja</v>
      </c>
      <c r="AI101" s="43" t="str">
        <f t="shared" si="71"/>
        <v>Ja</v>
      </c>
      <c r="AJ101" s="43" t="str">
        <f t="shared" si="71"/>
        <v>Nvt</v>
      </c>
      <c r="AK101" s="43" t="str">
        <f t="shared" si="71"/>
        <v>Nvt</v>
      </c>
      <c r="AL101" s="129" t="s">
        <v>878</v>
      </c>
      <c r="AM101" s="43" t="str">
        <f t="shared" si="72"/>
        <v>Ja</v>
      </c>
      <c r="AN101" s="43" t="str">
        <f t="shared" si="72"/>
        <v>Ja</v>
      </c>
      <c r="AO101" s="43" t="str">
        <f t="shared" si="72"/>
        <v>Optie</v>
      </c>
      <c r="AP101" s="43" t="str">
        <f t="shared" si="72"/>
        <v>Ja</v>
      </c>
      <c r="AQ101" s="43" t="str">
        <f t="shared" si="72"/>
        <v>Ja</v>
      </c>
      <c r="AR101" s="43" t="str">
        <f t="shared" si="72"/>
        <v>Ja</v>
      </c>
      <c r="AS101" s="43" t="str">
        <f t="shared" si="72"/>
        <v>Nee</v>
      </c>
      <c r="AT101" s="43" t="str">
        <f t="shared" si="72"/>
        <v>Ja</v>
      </c>
      <c r="AU101" s="43" t="str">
        <f t="shared" si="72"/>
        <v>Nee</v>
      </c>
      <c r="AV101" s="43" t="str">
        <f t="shared" si="72"/>
        <v>Nee</v>
      </c>
      <c r="AW101" s="43" t="str">
        <f t="shared" si="73"/>
        <v>Ja</v>
      </c>
      <c r="AX101" s="43" t="str">
        <f t="shared" si="73"/>
        <v>Ja</v>
      </c>
      <c r="AY101" s="43" t="str">
        <f t="shared" si="73"/>
        <v>Ja</v>
      </c>
      <c r="AZ101" s="43" t="str">
        <f t="shared" si="73"/>
        <v>Ja</v>
      </c>
      <c r="BA101" s="43" t="str">
        <f t="shared" si="73"/>
        <v>Ja</v>
      </c>
      <c r="BB101" s="43" t="str">
        <f t="shared" si="73"/>
        <v>Nee</v>
      </c>
      <c r="BC101" s="43" t="str">
        <f t="shared" si="73"/>
        <v>Ja</v>
      </c>
      <c r="BD101" s="43" t="str">
        <f t="shared" si="73"/>
        <v>Optie</v>
      </c>
      <c r="BE101" s="43" t="str">
        <f t="shared" si="73"/>
        <v>Ja</v>
      </c>
      <c r="BF101" s="43" t="str">
        <f t="shared" si="73"/>
        <v>Ja</v>
      </c>
      <c r="BG101" s="43" t="str">
        <f t="shared" si="74"/>
        <v>Nee</v>
      </c>
      <c r="BH101" s="43" t="str">
        <f t="shared" si="74"/>
        <v>Ja</v>
      </c>
      <c r="BI101" s="43" t="str">
        <f t="shared" si="74"/>
        <v>Nee</v>
      </c>
      <c r="BJ101" s="43" t="str">
        <f t="shared" si="74"/>
        <v>Nvt</v>
      </c>
      <c r="BK101" s="43" t="str">
        <f t="shared" si="74"/>
        <v>Nvt</v>
      </c>
      <c r="BL101" s="43" t="str">
        <f t="shared" si="74"/>
        <v>Nvt</v>
      </c>
      <c r="BM101" s="43" t="str">
        <f t="shared" si="74"/>
        <v>Nvt</v>
      </c>
      <c r="BN101" s="43" t="str">
        <f t="shared" si="74"/>
        <v>Nvt</v>
      </c>
      <c r="BO101" s="43" t="str">
        <f t="shared" si="74"/>
        <v>Nvt</v>
      </c>
      <c r="BP101" s="43" t="str">
        <f t="shared" si="74"/>
        <v>Nvt</v>
      </c>
      <c r="BQ101" s="43" t="str">
        <f t="shared" si="75"/>
        <v>Nvt</v>
      </c>
      <c r="BR101" s="43" t="str">
        <f t="shared" si="75"/>
        <v>Nvt</v>
      </c>
      <c r="BS101" s="43" t="str">
        <f t="shared" si="75"/>
        <v>Nvt</v>
      </c>
      <c r="BT101" s="43" t="str">
        <f t="shared" si="75"/>
        <v>Nvt</v>
      </c>
      <c r="BU101" s="43" t="str">
        <f t="shared" si="75"/>
        <v>Nvt</v>
      </c>
      <c r="BV101" s="43" t="str">
        <f t="shared" si="75"/>
        <v>Nvt</v>
      </c>
      <c r="BW101" s="43" t="str">
        <f t="shared" si="75"/>
        <v>Nvt</v>
      </c>
      <c r="BX101" s="43" t="str">
        <f t="shared" si="75"/>
        <v>Nvt</v>
      </c>
      <c r="BY101" s="43" t="str">
        <f t="shared" si="75"/>
        <v>Ja</v>
      </c>
      <c r="BZ101" s="43" t="str">
        <f t="shared" si="75"/>
        <v>Ja</v>
      </c>
      <c r="CA101" s="43" t="str">
        <f t="shared" si="76"/>
        <v>Ja</v>
      </c>
      <c r="CB101" s="43" t="str">
        <f t="shared" si="76"/>
        <v>Nee</v>
      </c>
      <c r="CC101" s="43" t="str">
        <f t="shared" si="76"/>
        <v>Nvt</v>
      </c>
      <c r="CD101" s="43" t="str">
        <f t="shared" si="76"/>
        <v>Nvt</v>
      </c>
      <c r="CE101" s="43" t="str">
        <f t="shared" si="76"/>
        <v>Nvt</v>
      </c>
      <c r="CF101" s="43" t="str">
        <f t="shared" si="76"/>
        <v>Nvt</v>
      </c>
      <c r="CG101" s="43" t="str">
        <f t="shared" si="76"/>
        <v>Nvt</v>
      </c>
      <c r="CH101" s="43" t="str">
        <f t="shared" si="76"/>
        <v>Nee</v>
      </c>
      <c r="CI101" s="43" t="str">
        <f t="shared" si="76"/>
        <v>Nvt</v>
      </c>
      <c r="CJ101" s="43" t="str">
        <f t="shared" si="76"/>
        <v>Nee</v>
      </c>
      <c r="CK101" s="43" t="str">
        <f t="shared" si="77"/>
        <v>Nvt</v>
      </c>
      <c r="CL101" s="43" t="str">
        <f t="shared" si="77"/>
        <v>Nee</v>
      </c>
      <c r="CM101" s="43" t="str">
        <f t="shared" si="77"/>
        <v>Nee</v>
      </c>
      <c r="CN101" s="43" t="str">
        <f t="shared" si="77"/>
        <v>Nvt</v>
      </c>
      <c r="CO101" s="43" t="str">
        <f t="shared" si="77"/>
        <v>Nvt</v>
      </c>
      <c r="CP101" s="43" t="str">
        <f t="shared" si="77"/>
        <v>Nvt</v>
      </c>
      <c r="CQ101" s="43" t="str">
        <f t="shared" si="77"/>
        <v>Nvt</v>
      </c>
      <c r="CR101" s="43" t="str">
        <f t="shared" si="77"/>
        <v>Nee</v>
      </c>
      <c r="CS101" s="43" t="str">
        <f t="shared" si="77"/>
        <v>Nvt</v>
      </c>
      <c r="CT101" s="43" t="str">
        <f t="shared" si="77"/>
        <v>Nvt</v>
      </c>
      <c r="CU101" s="43" t="str">
        <f t="shared" si="78"/>
        <v>Nvt</v>
      </c>
      <c r="CV101" s="43" t="str">
        <f t="shared" si="78"/>
        <v>Nvt</v>
      </c>
      <c r="CW101" s="43" t="str">
        <f t="shared" si="78"/>
        <v>Nvt</v>
      </c>
      <c r="CX101" s="43" t="str">
        <f t="shared" si="78"/>
        <v>Nvt</v>
      </c>
      <c r="CY101" s="43" t="str">
        <f t="shared" si="78"/>
        <v>Nee</v>
      </c>
      <c r="CZ101" s="43" t="str">
        <f t="shared" si="78"/>
        <v>Nvt</v>
      </c>
      <c r="DA101" s="43" t="str">
        <f t="shared" si="78"/>
        <v>Nvt</v>
      </c>
      <c r="DB101" s="43" t="str">
        <f t="shared" si="78"/>
        <v>Nvt</v>
      </c>
      <c r="DC101" s="43" t="str">
        <f t="shared" si="78"/>
        <v>Ja</v>
      </c>
      <c r="DD101" s="43" t="str">
        <f t="shared" si="78"/>
        <v>Ja</v>
      </c>
      <c r="DE101" s="43" t="str">
        <f t="shared" si="79"/>
        <v>Ja</v>
      </c>
      <c r="DF101" s="43" t="str">
        <f t="shared" si="79"/>
        <v>Ja</v>
      </c>
      <c r="DG101" s="43" t="str">
        <f t="shared" si="79"/>
        <v>Ja</v>
      </c>
      <c r="DH101" s="43" t="str">
        <f t="shared" si="79"/>
        <v>Optie</v>
      </c>
      <c r="DI101" s="43" t="str">
        <f t="shared" si="79"/>
        <v>Optie</v>
      </c>
      <c r="DJ101" s="43" t="str">
        <f t="shared" si="79"/>
        <v>Optie</v>
      </c>
      <c r="DK101" s="43" t="str">
        <f t="shared" si="79"/>
        <v>Optie</v>
      </c>
      <c r="DL101" s="43" t="str">
        <f t="shared" si="79"/>
        <v>Nee</v>
      </c>
      <c r="DM101" s="43" t="str">
        <f t="shared" si="79"/>
        <v>Optie</v>
      </c>
      <c r="DN101" s="43" t="str">
        <f t="shared" si="79"/>
        <v>Ja</v>
      </c>
      <c r="DO101" s="43" t="str">
        <f t="shared" si="80"/>
        <v>Ja</v>
      </c>
      <c r="DP101" s="43" t="str">
        <f t="shared" si="80"/>
        <v>Ja</v>
      </c>
      <c r="DQ101" s="43" t="str">
        <f t="shared" si="80"/>
        <v>Ja</v>
      </c>
      <c r="DR101" s="43" t="str">
        <f t="shared" si="80"/>
        <v>Optie</v>
      </c>
      <c r="DS101" s="43" t="str">
        <f t="shared" si="80"/>
        <v>Ja</v>
      </c>
      <c r="DT101" s="43" t="str">
        <f t="shared" si="80"/>
        <v>Ja</v>
      </c>
      <c r="DU101" s="43" t="str">
        <f t="shared" si="80"/>
        <v>Ja</v>
      </c>
      <c r="DV101" s="43" t="str">
        <f t="shared" si="80"/>
        <v>Ja</v>
      </c>
      <c r="DW101" s="43" t="str">
        <f t="shared" si="80"/>
        <v>Ja</v>
      </c>
      <c r="DX101" s="43" t="str">
        <f t="shared" si="80"/>
        <v>Ja</v>
      </c>
      <c r="DY101" s="43" t="str">
        <f t="shared" si="80"/>
        <v>Ja</v>
      </c>
      <c r="DZ101" s="43" t="str">
        <f t="shared" si="80"/>
        <v>Ja</v>
      </c>
      <c r="EA101" s="43" t="str">
        <f t="shared" si="80"/>
        <v>Nee</v>
      </c>
    </row>
    <row r="102" spans="1:131" x14ac:dyDescent="0.3">
      <c r="A102" s="43"/>
      <c r="B102" s="47" t="s">
        <v>740</v>
      </c>
      <c r="C102" s="47" t="s">
        <v>502</v>
      </c>
      <c r="D102" s="43" t="s">
        <v>337</v>
      </c>
      <c r="E102" s="45" t="s">
        <v>337</v>
      </c>
      <c r="F102" s="43" t="s">
        <v>433</v>
      </c>
      <c r="G102" s="43" t="s">
        <v>495</v>
      </c>
      <c r="H102" s="43" t="s">
        <v>497</v>
      </c>
      <c r="I102" s="119" t="s">
        <v>498</v>
      </c>
      <c r="J102" s="119" t="s">
        <v>833</v>
      </c>
      <c r="K102" s="119" t="s">
        <v>846</v>
      </c>
      <c r="L102" s="50">
        <v>23</v>
      </c>
      <c r="M102" s="119"/>
      <c r="N102" s="119"/>
      <c r="O102" s="119"/>
      <c r="P102" s="129" t="s">
        <v>507</v>
      </c>
      <c r="Q102" s="43" t="str">
        <f t="shared" si="70"/>
        <v>Ja</v>
      </c>
      <c r="R102" s="43" t="str">
        <f t="shared" si="70"/>
        <v>Ja</v>
      </c>
      <c r="S102" s="43" t="str">
        <f t="shared" si="70"/>
        <v>Optie</v>
      </c>
      <c r="T102" s="43" t="str">
        <f t="shared" si="70"/>
        <v>Ja</v>
      </c>
      <c r="U102" s="43" t="str">
        <f t="shared" si="70"/>
        <v>Ja</v>
      </c>
      <c r="V102" s="43" t="str">
        <f t="shared" si="70"/>
        <v>Ja</v>
      </c>
      <c r="W102" s="43" t="str">
        <f t="shared" si="70"/>
        <v>Nee</v>
      </c>
      <c r="X102" s="43" t="str">
        <f t="shared" si="70"/>
        <v>Ja</v>
      </c>
      <c r="Y102" s="43" t="str">
        <f t="shared" si="70"/>
        <v>Nee</v>
      </c>
      <c r="Z102" s="43" t="str">
        <f t="shared" si="70"/>
        <v>Nee</v>
      </c>
      <c r="AA102" s="43" t="str">
        <f t="shared" si="71"/>
        <v>Optie</v>
      </c>
      <c r="AB102" s="43" t="str">
        <f t="shared" si="71"/>
        <v>Ja</v>
      </c>
      <c r="AC102" s="43" t="str">
        <f t="shared" si="71"/>
        <v>Ja</v>
      </c>
      <c r="AD102" s="43" t="str">
        <f t="shared" si="71"/>
        <v>Nee</v>
      </c>
      <c r="AE102" s="43" t="str">
        <f t="shared" si="71"/>
        <v>Ja</v>
      </c>
      <c r="AF102" s="43" t="str">
        <f t="shared" si="71"/>
        <v>Ja</v>
      </c>
      <c r="AG102" s="43" t="str">
        <f t="shared" si="71"/>
        <v>Optie</v>
      </c>
      <c r="AH102" s="43" t="str">
        <f t="shared" si="71"/>
        <v>Ja</v>
      </c>
      <c r="AI102" s="43" t="str">
        <f t="shared" si="71"/>
        <v>Ja</v>
      </c>
      <c r="AJ102" s="43" t="str">
        <f t="shared" si="71"/>
        <v>Nvt</v>
      </c>
      <c r="AK102" s="43" t="str">
        <f t="shared" si="71"/>
        <v>Nvt</v>
      </c>
      <c r="AL102" s="129" t="s">
        <v>878</v>
      </c>
      <c r="AM102" s="43" t="str">
        <f t="shared" si="72"/>
        <v>Ja</v>
      </c>
      <c r="AN102" s="43" t="str">
        <f t="shared" si="72"/>
        <v>Ja</v>
      </c>
      <c r="AO102" s="43" t="str">
        <f t="shared" si="72"/>
        <v>Optie</v>
      </c>
      <c r="AP102" s="43" t="str">
        <f t="shared" si="72"/>
        <v>Ja</v>
      </c>
      <c r="AQ102" s="43" t="str">
        <f t="shared" si="72"/>
        <v>Ja</v>
      </c>
      <c r="AR102" s="43" t="str">
        <f t="shared" si="72"/>
        <v>Ja</v>
      </c>
      <c r="AS102" s="43" t="str">
        <f t="shared" si="72"/>
        <v>Nee</v>
      </c>
      <c r="AT102" s="43" t="str">
        <f t="shared" si="72"/>
        <v>Ja</v>
      </c>
      <c r="AU102" s="43" t="str">
        <f t="shared" si="72"/>
        <v>Nee</v>
      </c>
      <c r="AV102" s="43" t="str">
        <f t="shared" si="72"/>
        <v>Nee</v>
      </c>
      <c r="AW102" s="43" t="str">
        <f t="shared" si="73"/>
        <v>Ja</v>
      </c>
      <c r="AX102" s="43" t="str">
        <f t="shared" si="73"/>
        <v>Ja</v>
      </c>
      <c r="AY102" s="43" t="str">
        <f t="shared" si="73"/>
        <v>Ja</v>
      </c>
      <c r="AZ102" s="43" t="str">
        <f t="shared" si="73"/>
        <v>Ja</v>
      </c>
      <c r="BA102" s="43" t="str">
        <f t="shared" si="73"/>
        <v>Ja</v>
      </c>
      <c r="BB102" s="43" t="str">
        <f t="shared" si="73"/>
        <v>Nee</v>
      </c>
      <c r="BC102" s="43" t="str">
        <f t="shared" si="73"/>
        <v>Ja</v>
      </c>
      <c r="BD102" s="43" t="str">
        <f t="shared" si="73"/>
        <v>Optie</v>
      </c>
      <c r="BE102" s="43" t="str">
        <f t="shared" si="73"/>
        <v>Ja</v>
      </c>
      <c r="BF102" s="43" t="str">
        <f t="shared" si="73"/>
        <v>Ja</v>
      </c>
      <c r="BG102" s="43" t="str">
        <f t="shared" si="74"/>
        <v>Nee</v>
      </c>
      <c r="BH102" s="43" t="str">
        <f t="shared" si="74"/>
        <v>Ja</v>
      </c>
      <c r="BI102" s="43" t="str">
        <f t="shared" si="74"/>
        <v>Nee</v>
      </c>
      <c r="BJ102" s="43" t="str">
        <f t="shared" si="74"/>
        <v>Nvt</v>
      </c>
      <c r="BK102" s="43" t="str">
        <f t="shared" si="74"/>
        <v>Nvt</v>
      </c>
      <c r="BL102" s="43" t="str">
        <f t="shared" si="74"/>
        <v>Nvt</v>
      </c>
      <c r="BM102" s="43" t="str">
        <f t="shared" si="74"/>
        <v>Nvt</v>
      </c>
      <c r="BN102" s="43" t="str">
        <f t="shared" si="74"/>
        <v>Nvt</v>
      </c>
      <c r="BO102" s="43" t="str">
        <f t="shared" si="74"/>
        <v>Nvt</v>
      </c>
      <c r="BP102" s="43" t="str">
        <f t="shared" si="74"/>
        <v>Nvt</v>
      </c>
      <c r="BQ102" s="43" t="str">
        <f t="shared" si="75"/>
        <v>Nvt</v>
      </c>
      <c r="BR102" s="43" t="str">
        <f t="shared" si="75"/>
        <v>Nvt</v>
      </c>
      <c r="BS102" s="43" t="str">
        <f t="shared" si="75"/>
        <v>Nvt</v>
      </c>
      <c r="BT102" s="43" t="str">
        <f t="shared" si="75"/>
        <v>Nvt</v>
      </c>
      <c r="BU102" s="43" t="str">
        <f t="shared" si="75"/>
        <v>Nvt</v>
      </c>
      <c r="BV102" s="43" t="str">
        <f t="shared" si="75"/>
        <v>Nvt</v>
      </c>
      <c r="BW102" s="43" t="str">
        <f t="shared" si="75"/>
        <v>Nvt</v>
      </c>
      <c r="BX102" s="43" t="str">
        <f t="shared" si="75"/>
        <v>Nvt</v>
      </c>
      <c r="BY102" s="43" t="str">
        <f t="shared" si="75"/>
        <v>Ja</v>
      </c>
      <c r="BZ102" s="43" t="str">
        <f t="shared" si="75"/>
        <v>Ja</v>
      </c>
      <c r="CA102" s="43" t="str">
        <f t="shared" si="76"/>
        <v>Ja</v>
      </c>
      <c r="CB102" s="43" t="str">
        <f t="shared" si="76"/>
        <v>Nee</v>
      </c>
      <c r="CC102" s="43" t="str">
        <f t="shared" si="76"/>
        <v>Nvt</v>
      </c>
      <c r="CD102" s="43" t="str">
        <f t="shared" si="76"/>
        <v>Nvt</v>
      </c>
      <c r="CE102" s="43" t="str">
        <f t="shared" si="76"/>
        <v>Nvt</v>
      </c>
      <c r="CF102" s="43" t="str">
        <f t="shared" si="76"/>
        <v>Nvt</v>
      </c>
      <c r="CG102" s="43" t="str">
        <f t="shared" si="76"/>
        <v>Nvt</v>
      </c>
      <c r="CH102" s="43" t="str">
        <f t="shared" si="76"/>
        <v>Nee</v>
      </c>
      <c r="CI102" s="43" t="str">
        <f t="shared" si="76"/>
        <v>Nvt</v>
      </c>
      <c r="CJ102" s="43" t="str">
        <f t="shared" si="76"/>
        <v>Nee</v>
      </c>
      <c r="CK102" s="43" t="str">
        <f t="shared" si="77"/>
        <v>Nvt</v>
      </c>
      <c r="CL102" s="43" t="str">
        <f t="shared" si="77"/>
        <v>Nee</v>
      </c>
      <c r="CM102" s="43" t="str">
        <f t="shared" si="77"/>
        <v>Nee</v>
      </c>
      <c r="CN102" s="43" t="str">
        <f t="shared" si="77"/>
        <v>Nvt</v>
      </c>
      <c r="CO102" s="43" t="str">
        <f t="shared" si="77"/>
        <v>Nvt</v>
      </c>
      <c r="CP102" s="43" t="str">
        <f t="shared" si="77"/>
        <v>Nvt</v>
      </c>
      <c r="CQ102" s="43" t="str">
        <f t="shared" si="77"/>
        <v>Nvt</v>
      </c>
      <c r="CR102" s="43" t="str">
        <f t="shared" si="77"/>
        <v>Nee</v>
      </c>
      <c r="CS102" s="43" t="str">
        <f t="shared" si="77"/>
        <v>Nvt</v>
      </c>
      <c r="CT102" s="43" t="str">
        <f t="shared" si="77"/>
        <v>Nvt</v>
      </c>
      <c r="CU102" s="43" t="str">
        <f t="shared" si="78"/>
        <v>Nvt</v>
      </c>
      <c r="CV102" s="43" t="str">
        <f t="shared" si="78"/>
        <v>Nvt</v>
      </c>
      <c r="CW102" s="43" t="str">
        <f t="shared" si="78"/>
        <v>Nvt</v>
      </c>
      <c r="CX102" s="43" t="str">
        <f t="shared" si="78"/>
        <v>Nvt</v>
      </c>
      <c r="CY102" s="43" t="str">
        <f t="shared" si="78"/>
        <v>Nee</v>
      </c>
      <c r="CZ102" s="43" t="str">
        <f t="shared" si="78"/>
        <v>Nvt</v>
      </c>
      <c r="DA102" s="43" t="str">
        <f t="shared" si="78"/>
        <v>Nvt</v>
      </c>
      <c r="DB102" s="43" t="str">
        <f t="shared" si="78"/>
        <v>Nvt</v>
      </c>
      <c r="DC102" s="43" t="str">
        <f t="shared" si="78"/>
        <v>Ja</v>
      </c>
      <c r="DD102" s="43" t="str">
        <f t="shared" si="78"/>
        <v>Ja</v>
      </c>
      <c r="DE102" s="43" t="str">
        <f t="shared" si="79"/>
        <v>Ja</v>
      </c>
      <c r="DF102" s="43" t="str">
        <f t="shared" si="79"/>
        <v>Ja</v>
      </c>
      <c r="DG102" s="43" t="str">
        <f t="shared" si="79"/>
        <v>Ja</v>
      </c>
      <c r="DH102" s="43" t="str">
        <f t="shared" si="79"/>
        <v>Optie</v>
      </c>
      <c r="DI102" s="43" t="str">
        <f t="shared" si="79"/>
        <v>Optie</v>
      </c>
      <c r="DJ102" s="43" t="str">
        <f t="shared" si="79"/>
        <v>Nee</v>
      </c>
      <c r="DK102" s="43" t="str">
        <f t="shared" si="79"/>
        <v>Optie</v>
      </c>
      <c r="DL102" s="43" t="str">
        <f t="shared" si="79"/>
        <v>Nee</v>
      </c>
      <c r="DM102" s="43" t="str">
        <f t="shared" si="79"/>
        <v>Nee</v>
      </c>
      <c r="DN102" s="43" t="str">
        <f t="shared" si="79"/>
        <v>Nvt</v>
      </c>
      <c r="DO102" s="43" t="str">
        <f t="shared" si="80"/>
        <v>Nvt</v>
      </c>
      <c r="DP102" s="43" t="str">
        <f t="shared" si="80"/>
        <v>Nvt</v>
      </c>
      <c r="DQ102" s="43" t="str">
        <f t="shared" si="80"/>
        <v>Nvt</v>
      </c>
      <c r="DR102" s="43" t="str">
        <f t="shared" si="80"/>
        <v>Nvt</v>
      </c>
      <c r="DS102" s="43" t="str">
        <f t="shared" si="80"/>
        <v>Nvt</v>
      </c>
      <c r="DT102" s="43" t="str">
        <f t="shared" si="80"/>
        <v>Ja</v>
      </c>
      <c r="DU102" s="43" t="str">
        <f t="shared" si="80"/>
        <v>Ja</v>
      </c>
      <c r="DV102" s="43" t="str">
        <f t="shared" si="80"/>
        <v>Ja</v>
      </c>
      <c r="DW102" s="43" t="str">
        <f t="shared" si="80"/>
        <v>Ja</v>
      </c>
      <c r="DX102" s="43" t="str">
        <f t="shared" si="80"/>
        <v>Ja</v>
      </c>
      <c r="DY102" s="43" t="str">
        <f t="shared" si="80"/>
        <v>Ja</v>
      </c>
      <c r="DZ102" s="43" t="str">
        <f t="shared" si="80"/>
        <v>Ja</v>
      </c>
      <c r="EA102" s="43" t="str">
        <f t="shared" si="80"/>
        <v>Nee</v>
      </c>
    </row>
    <row r="103" spans="1:131" x14ac:dyDescent="0.3">
      <c r="A103" s="43"/>
      <c r="B103" s="47" t="s">
        <v>741</v>
      </c>
      <c r="C103" s="47" t="s">
        <v>502</v>
      </c>
      <c r="D103" s="43" t="s">
        <v>337</v>
      </c>
      <c r="E103" s="45" t="s">
        <v>329</v>
      </c>
      <c r="F103" s="43" t="s">
        <v>337</v>
      </c>
      <c r="G103" s="43" t="s">
        <v>495</v>
      </c>
      <c r="H103" s="43" t="s">
        <v>497</v>
      </c>
      <c r="I103" s="119" t="s">
        <v>498</v>
      </c>
      <c r="J103" s="119" t="s">
        <v>830</v>
      </c>
      <c r="K103" s="119" t="s">
        <v>844</v>
      </c>
      <c r="L103" s="50">
        <v>11</v>
      </c>
      <c r="M103" s="119"/>
      <c r="N103" s="119"/>
      <c r="O103" s="119"/>
      <c r="P103" s="129" t="s">
        <v>507</v>
      </c>
      <c r="Q103" s="43" t="str">
        <f t="shared" si="70"/>
        <v>Ja</v>
      </c>
      <c r="R103" s="43" t="str">
        <f t="shared" si="70"/>
        <v>Ja</v>
      </c>
      <c r="S103" s="43" t="str">
        <f t="shared" si="70"/>
        <v>Optie</v>
      </c>
      <c r="T103" s="43" t="str">
        <f t="shared" si="70"/>
        <v>Ja</v>
      </c>
      <c r="U103" s="43" t="str">
        <f t="shared" si="70"/>
        <v>Ja</v>
      </c>
      <c r="V103" s="43" t="str">
        <f t="shared" si="70"/>
        <v>Ja</v>
      </c>
      <c r="W103" s="43" t="str">
        <f t="shared" si="70"/>
        <v>Nee</v>
      </c>
      <c r="X103" s="43" t="str">
        <f t="shared" si="70"/>
        <v>Ja</v>
      </c>
      <c r="Y103" s="43" t="str">
        <f t="shared" si="70"/>
        <v>Nee</v>
      </c>
      <c r="Z103" s="43" t="str">
        <f t="shared" si="70"/>
        <v>Nee</v>
      </c>
      <c r="AA103" s="43" t="str">
        <f t="shared" si="71"/>
        <v>Optie</v>
      </c>
      <c r="AB103" s="43" t="str">
        <f t="shared" si="71"/>
        <v>Ja</v>
      </c>
      <c r="AC103" s="43" t="str">
        <f t="shared" si="71"/>
        <v>Ja</v>
      </c>
      <c r="AD103" s="43" t="str">
        <f t="shared" si="71"/>
        <v>Nee</v>
      </c>
      <c r="AE103" s="43" t="str">
        <f t="shared" si="71"/>
        <v>Ja</v>
      </c>
      <c r="AF103" s="43" t="str">
        <f t="shared" si="71"/>
        <v>Ja</v>
      </c>
      <c r="AG103" s="43" t="str">
        <f t="shared" si="71"/>
        <v>Optie</v>
      </c>
      <c r="AH103" s="43" t="str">
        <f t="shared" si="71"/>
        <v>Ja</v>
      </c>
      <c r="AI103" s="43" t="str">
        <f t="shared" si="71"/>
        <v>Ja</v>
      </c>
      <c r="AJ103" s="43" t="str">
        <f t="shared" si="71"/>
        <v>Nvt</v>
      </c>
      <c r="AK103" s="43" t="str">
        <f t="shared" si="71"/>
        <v>Nvt</v>
      </c>
      <c r="AL103" s="129" t="s">
        <v>878</v>
      </c>
      <c r="AM103" s="43" t="str">
        <f t="shared" si="72"/>
        <v>Ja</v>
      </c>
      <c r="AN103" s="43" t="str">
        <f t="shared" si="72"/>
        <v>Ja</v>
      </c>
      <c r="AO103" s="43" t="str">
        <f t="shared" si="72"/>
        <v>Optie</v>
      </c>
      <c r="AP103" s="43" t="str">
        <f t="shared" si="72"/>
        <v>Ja</v>
      </c>
      <c r="AQ103" s="43" t="str">
        <f t="shared" si="72"/>
        <v>Ja</v>
      </c>
      <c r="AR103" s="43" t="str">
        <f t="shared" si="72"/>
        <v>Ja</v>
      </c>
      <c r="AS103" s="43" t="str">
        <f t="shared" si="72"/>
        <v>Nee</v>
      </c>
      <c r="AT103" s="43" t="str">
        <f t="shared" si="72"/>
        <v>Ja</v>
      </c>
      <c r="AU103" s="43" t="str">
        <f t="shared" si="72"/>
        <v>Nee</v>
      </c>
      <c r="AV103" s="43" t="str">
        <f t="shared" si="72"/>
        <v>Nee</v>
      </c>
      <c r="AW103" s="43" t="str">
        <f t="shared" si="73"/>
        <v>Ja</v>
      </c>
      <c r="AX103" s="43" t="str">
        <f t="shared" si="73"/>
        <v>Ja</v>
      </c>
      <c r="AY103" s="43" t="str">
        <f t="shared" si="73"/>
        <v>Ja</v>
      </c>
      <c r="AZ103" s="43" t="str">
        <f t="shared" si="73"/>
        <v>Ja</v>
      </c>
      <c r="BA103" s="43" t="str">
        <f t="shared" si="73"/>
        <v>Ja</v>
      </c>
      <c r="BB103" s="43" t="str">
        <f t="shared" si="73"/>
        <v>Nee</v>
      </c>
      <c r="BC103" s="43" t="str">
        <f t="shared" si="73"/>
        <v>Ja</v>
      </c>
      <c r="BD103" s="43" t="str">
        <f t="shared" si="73"/>
        <v>Optie</v>
      </c>
      <c r="BE103" s="43" t="str">
        <f t="shared" si="73"/>
        <v>Ja</v>
      </c>
      <c r="BF103" s="43" t="str">
        <f t="shared" si="73"/>
        <v>Ja</v>
      </c>
      <c r="BG103" s="43" t="str">
        <f t="shared" si="74"/>
        <v>Nee</v>
      </c>
      <c r="BH103" s="43" t="str">
        <f t="shared" si="74"/>
        <v>Ja</v>
      </c>
      <c r="BI103" s="43" t="str">
        <f t="shared" si="74"/>
        <v>Nee</v>
      </c>
      <c r="BJ103" s="43" t="str">
        <f t="shared" si="74"/>
        <v>Nvt</v>
      </c>
      <c r="BK103" s="43" t="str">
        <f t="shared" si="74"/>
        <v>Nvt</v>
      </c>
      <c r="BL103" s="43" t="str">
        <f t="shared" si="74"/>
        <v>Nvt</v>
      </c>
      <c r="BM103" s="43" t="str">
        <f t="shared" si="74"/>
        <v>Nvt</v>
      </c>
      <c r="BN103" s="43" t="str">
        <f t="shared" si="74"/>
        <v>Nvt</v>
      </c>
      <c r="BO103" s="43" t="str">
        <f t="shared" si="74"/>
        <v>Nvt</v>
      </c>
      <c r="BP103" s="43" t="str">
        <f t="shared" si="74"/>
        <v>Nvt</v>
      </c>
      <c r="BQ103" s="43" t="str">
        <f t="shared" si="75"/>
        <v>Nvt</v>
      </c>
      <c r="BR103" s="43" t="str">
        <f t="shared" si="75"/>
        <v>Nvt</v>
      </c>
      <c r="BS103" s="43" t="str">
        <f t="shared" si="75"/>
        <v>Nvt</v>
      </c>
      <c r="BT103" s="43" t="str">
        <f t="shared" si="75"/>
        <v>Nvt</v>
      </c>
      <c r="BU103" s="43" t="str">
        <f t="shared" si="75"/>
        <v>Nvt</v>
      </c>
      <c r="BV103" s="43" t="str">
        <f t="shared" si="75"/>
        <v>Nvt</v>
      </c>
      <c r="BW103" s="43" t="str">
        <f t="shared" si="75"/>
        <v>Nvt</v>
      </c>
      <c r="BX103" s="43" t="str">
        <f t="shared" si="75"/>
        <v>Nvt</v>
      </c>
      <c r="BY103" s="43" t="str">
        <f t="shared" si="75"/>
        <v>Ja</v>
      </c>
      <c r="BZ103" s="43" t="str">
        <f t="shared" si="75"/>
        <v>Ja</v>
      </c>
      <c r="CA103" s="43" t="str">
        <f t="shared" si="76"/>
        <v>Ja</v>
      </c>
      <c r="CB103" s="43" t="str">
        <f t="shared" si="76"/>
        <v>Nee</v>
      </c>
      <c r="CC103" s="43" t="str">
        <f t="shared" si="76"/>
        <v>Nvt</v>
      </c>
      <c r="CD103" s="43" t="str">
        <f t="shared" si="76"/>
        <v>Nvt</v>
      </c>
      <c r="CE103" s="43" t="str">
        <f t="shared" si="76"/>
        <v>Nvt</v>
      </c>
      <c r="CF103" s="43" t="str">
        <f t="shared" si="76"/>
        <v>Nvt</v>
      </c>
      <c r="CG103" s="43" t="str">
        <f t="shared" si="76"/>
        <v>Nvt</v>
      </c>
      <c r="CH103" s="43" t="str">
        <f t="shared" si="76"/>
        <v>Nee</v>
      </c>
      <c r="CI103" s="43" t="str">
        <f t="shared" si="76"/>
        <v>Nvt</v>
      </c>
      <c r="CJ103" s="43" t="str">
        <f t="shared" si="76"/>
        <v>Nee</v>
      </c>
      <c r="CK103" s="43" t="str">
        <f t="shared" si="77"/>
        <v>Nvt</v>
      </c>
      <c r="CL103" s="43" t="str">
        <f t="shared" si="77"/>
        <v>Nee</v>
      </c>
      <c r="CM103" s="43" t="str">
        <f t="shared" si="77"/>
        <v>Nee</v>
      </c>
      <c r="CN103" s="43" t="str">
        <f t="shared" si="77"/>
        <v>Nvt</v>
      </c>
      <c r="CO103" s="43" t="str">
        <f t="shared" si="77"/>
        <v>Nvt</v>
      </c>
      <c r="CP103" s="43" t="str">
        <f t="shared" si="77"/>
        <v>Nvt</v>
      </c>
      <c r="CQ103" s="43" t="str">
        <f t="shared" si="77"/>
        <v>Nvt</v>
      </c>
      <c r="CR103" s="43" t="str">
        <f t="shared" si="77"/>
        <v>Nee</v>
      </c>
      <c r="CS103" s="43" t="str">
        <f t="shared" si="77"/>
        <v>Nvt</v>
      </c>
      <c r="CT103" s="43" t="str">
        <f t="shared" si="77"/>
        <v>Nvt</v>
      </c>
      <c r="CU103" s="43" t="str">
        <f t="shared" si="78"/>
        <v>Nvt</v>
      </c>
      <c r="CV103" s="43" t="str">
        <f t="shared" si="78"/>
        <v>Nvt</v>
      </c>
      <c r="CW103" s="43" t="str">
        <f t="shared" si="78"/>
        <v>Nvt</v>
      </c>
      <c r="CX103" s="43" t="str">
        <f t="shared" si="78"/>
        <v>Nvt</v>
      </c>
      <c r="CY103" s="43" t="str">
        <f t="shared" si="78"/>
        <v>Nee</v>
      </c>
      <c r="CZ103" s="43" t="str">
        <f t="shared" si="78"/>
        <v>Nvt</v>
      </c>
      <c r="DA103" s="43" t="str">
        <f t="shared" si="78"/>
        <v>Nvt</v>
      </c>
      <c r="DB103" s="43" t="str">
        <f t="shared" si="78"/>
        <v>Nvt</v>
      </c>
      <c r="DC103" s="43" t="str">
        <f t="shared" si="78"/>
        <v>Ja</v>
      </c>
      <c r="DD103" s="43" t="str">
        <f t="shared" si="78"/>
        <v>Ja</v>
      </c>
      <c r="DE103" s="43" t="str">
        <f t="shared" si="79"/>
        <v>Ja</v>
      </c>
      <c r="DF103" s="43" t="str">
        <f t="shared" si="79"/>
        <v>Ja</v>
      </c>
      <c r="DG103" s="43" t="str">
        <f t="shared" si="79"/>
        <v>Ja</v>
      </c>
      <c r="DH103" s="43" t="str">
        <f t="shared" si="79"/>
        <v>Optie</v>
      </c>
      <c r="DI103" s="43" t="str">
        <f t="shared" si="79"/>
        <v>Optie</v>
      </c>
      <c r="DJ103" s="43" t="str">
        <f t="shared" si="79"/>
        <v>Optie</v>
      </c>
      <c r="DK103" s="43" t="str">
        <f t="shared" si="79"/>
        <v>Optie</v>
      </c>
      <c r="DL103" s="43" t="str">
        <f t="shared" si="79"/>
        <v>Nee</v>
      </c>
      <c r="DM103" s="43" t="str">
        <f t="shared" si="79"/>
        <v>Optie</v>
      </c>
      <c r="DN103" s="43" t="str">
        <f t="shared" si="79"/>
        <v>Ja</v>
      </c>
      <c r="DO103" s="43" t="str">
        <f t="shared" si="80"/>
        <v>Ja</v>
      </c>
      <c r="DP103" s="43" t="str">
        <f t="shared" si="80"/>
        <v>Ja</v>
      </c>
      <c r="DQ103" s="43" t="str">
        <f t="shared" si="80"/>
        <v>Ja</v>
      </c>
      <c r="DR103" s="43" t="str">
        <f t="shared" si="80"/>
        <v>Optie</v>
      </c>
      <c r="DS103" s="43" t="str">
        <f t="shared" si="80"/>
        <v>Ja</v>
      </c>
      <c r="DT103" s="43" t="str">
        <f t="shared" si="80"/>
        <v>Ja</v>
      </c>
      <c r="DU103" s="43" t="str">
        <f t="shared" si="80"/>
        <v>Ja</v>
      </c>
      <c r="DV103" s="43" t="str">
        <f t="shared" si="80"/>
        <v>Ja</v>
      </c>
      <c r="DW103" s="43" t="str">
        <f t="shared" si="80"/>
        <v>Ja</v>
      </c>
      <c r="DX103" s="43" t="str">
        <f t="shared" si="80"/>
        <v>Ja</v>
      </c>
      <c r="DY103" s="43" t="str">
        <f t="shared" si="80"/>
        <v>Ja</v>
      </c>
      <c r="DZ103" s="43" t="str">
        <f t="shared" si="80"/>
        <v>Ja</v>
      </c>
      <c r="EA103" s="43" t="str">
        <f t="shared" si="80"/>
        <v>Nee</v>
      </c>
    </row>
    <row r="104" spans="1:131" x14ac:dyDescent="0.3">
      <c r="A104" s="43"/>
      <c r="B104" s="47" t="s">
        <v>741</v>
      </c>
      <c r="C104" s="47" t="s">
        <v>502</v>
      </c>
      <c r="D104" s="43" t="s">
        <v>337</v>
      </c>
      <c r="E104" s="45" t="s">
        <v>330</v>
      </c>
      <c r="F104" s="43" t="s">
        <v>337</v>
      </c>
      <c r="G104" s="43" t="s">
        <v>495</v>
      </c>
      <c r="H104" s="43" t="s">
        <v>497</v>
      </c>
      <c r="I104" s="119" t="s">
        <v>498</v>
      </c>
      <c r="J104" s="119" t="s">
        <v>832</v>
      </c>
      <c r="K104" s="119" t="s">
        <v>845</v>
      </c>
      <c r="L104" s="50">
        <v>19</v>
      </c>
      <c r="M104" s="119"/>
      <c r="N104" s="119"/>
      <c r="O104" s="119"/>
      <c r="P104" s="129" t="s">
        <v>507</v>
      </c>
      <c r="Q104" s="43" t="str">
        <f t="shared" ref="Q104:Z109" si="81">IF((VLOOKUP($F104,$O$11:$AK$16,Q$10,FALSE))="Ja","Ja",IF((VLOOKUP($E104,$O$17:$AK$23,Q$10,FALSE))="Ja","Ja",IF((VLOOKUP($F104,$O$11:$AK$16,Q$10,FALSE))="Optie","Optie",IF((VLOOKUP($E104,$O$17:$AK$23,Q$10,FALSE))="Optie","Optie",IF((VLOOKUP($F104,$O$11:$AK$16,Q$10,FALSE))="Nee","Nee",IF((VLOOKUP($E104,$O$17:$AK$23,Q$10,FALSE))= "Nee","Nee",IF((VLOOKUP($F104,$O$11:$AK$16,Q$10,FALSE))="Nvt","Nvt",IF((VLOOKUP($E104,$O$17:$AK$23,Q$10,FALSE))="Nvt","Nvt","Fout"))))))))</f>
        <v>Ja</v>
      </c>
      <c r="R104" s="43" t="str">
        <f t="shared" si="81"/>
        <v>Ja</v>
      </c>
      <c r="S104" s="43" t="str">
        <f t="shared" si="81"/>
        <v>Optie</v>
      </c>
      <c r="T104" s="43" t="str">
        <f t="shared" si="81"/>
        <v>Ja</v>
      </c>
      <c r="U104" s="43" t="str">
        <f t="shared" si="81"/>
        <v>Ja</v>
      </c>
      <c r="V104" s="43" t="str">
        <f t="shared" si="81"/>
        <v>Ja</v>
      </c>
      <c r="W104" s="43" t="str">
        <f t="shared" si="81"/>
        <v>Nee</v>
      </c>
      <c r="X104" s="43" t="str">
        <f t="shared" si="81"/>
        <v>Ja</v>
      </c>
      <c r="Y104" s="43" t="str">
        <f t="shared" si="81"/>
        <v>Nee</v>
      </c>
      <c r="Z104" s="43" t="str">
        <f t="shared" si="81"/>
        <v>Nee</v>
      </c>
      <c r="AA104" s="43" t="str">
        <f t="shared" ref="AA104:AK109" si="82">IF((VLOOKUP($F104,$O$11:$AK$16,AA$10,FALSE))="Ja","Ja",IF((VLOOKUP($E104,$O$17:$AK$23,AA$10,FALSE))="Ja","Ja",IF((VLOOKUP($F104,$O$11:$AK$16,AA$10,FALSE))="Optie","Optie",IF((VLOOKUP($E104,$O$17:$AK$23,AA$10,FALSE))="Optie","Optie",IF((VLOOKUP($F104,$O$11:$AK$16,AA$10,FALSE))="Nee","Nee",IF((VLOOKUP($E104,$O$17:$AK$23,AA$10,FALSE))= "Nee","Nee",IF((VLOOKUP($F104,$O$11:$AK$16,AA$10,FALSE))="Nvt","Nvt",IF((VLOOKUP($E104,$O$17:$AK$23,AA$10,FALSE))="Nvt","Nvt","Fout"))))))))</f>
        <v>Optie</v>
      </c>
      <c r="AB104" s="43" t="str">
        <f t="shared" si="82"/>
        <v>Ja</v>
      </c>
      <c r="AC104" s="43" t="str">
        <f t="shared" si="82"/>
        <v>Ja</v>
      </c>
      <c r="AD104" s="43" t="str">
        <f t="shared" si="82"/>
        <v>Nee</v>
      </c>
      <c r="AE104" s="43" t="str">
        <f t="shared" si="82"/>
        <v>Ja</v>
      </c>
      <c r="AF104" s="43" t="str">
        <f t="shared" si="82"/>
        <v>Ja</v>
      </c>
      <c r="AG104" s="43" t="str">
        <f t="shared" si="82"/>
        <v>Optie</v>
      </c>
      <c r="AH104" s="43" t="str">
        <f t="shared" si="82"/>
        <v>Ja</v>
      </c>
      <c r="AI104" s="43" t="str">
        <f t="shared" si="82"/>
        <v>Ja</v>
      </c>
      <c r="AJ104" s="43" t="str">
        <f t="shared" si="82"/>
        <v>Nvt</v>
      </c>
      <c r="AK104" s="43" t="str">
        <f t="shared" si="82"/>
        <v>Nvt</v>
      </c>
      <c r="AL104" s="129" t="s">
        <v>878</v>
      </c>
      <c r="AM104" s="43" t="str">
        <f t="shared" ref="AM104:AV109" si="83">IF((VLOOKUP($D104,$O$24:$EA$33,AM$10,FALSE))="Ja","Ja",IF((VLOOKUP($E104,$O$17:$EA$23,AM$10,FALSE))="Ja","Ja",IF((VLOOKUP($D104,$O$24:$EA$33,AM$10,FALSE))="Optie","Optie",IF((VLOOKUP($E104,$O$17:$EA$23,AM$10,FALSE))="Optie","Optie",IF((VLOOKUP($D104,$O$24:$EA$33,AM$10,FALSE))="Nee","Nee",IF((VLOOKUP($E104,$O$17:$EA$23,AM$10,FALSE))= "Nee","Nee",IF((VLOOKUP($D104,$O$24:$EA$33,AM$10,FALSE))="Nvt","Nvt",IF((VLOOKUP($E104,$O$17:$EA$23,AM$10,FALSE))="Nvt","Nvt","Fout"))))))))</f>
        <v>Ja</v>
      </c>
      <c r="AN104" s="43" t="str">
        <f t="shared" si="83"/>
        <v>Ja</v>
      </c>
      <c r="AO104" s="43" t="str">
        <f t="shared" si="83"/>
        <v>Optie</v>
      </c>
      <c r="AP104" s="43" t="str">
        <f t="shared" si="83"/>
        <v>Ja</v>
      </c>
      <c r="AQ104" s="43" t="str">
        <f t="shared" si="83"/>
        <v>Ja</v>
      </c>
      <c r="AR104" s="43" t="str">
        <f t="shared" si="83"/>
        <v>Ja</v>
      </c>
      <c r="AS104" s="43" t="str">
        <f t="shared" si="83"/>
        <v>Nee</v>
      </c>
      <c r="AT104" s="43" t="str">
        <f t="shared" si="83"/>
        <v>Ja</v>
      </c>
      <c r="AU104" s="43" t="str">
        <f t="shared" si="83"/>
        <v>Nee</v>
      </c>
      <c r="AV104" s="43" t="str">
        <f t="shared" si="83"/>
        <v>Nee</v>
      </c>
      <c r="AW104" s="43" t="str">
        <f t="shared" ref="AW104:BF109" si="84">IF((VLOOKUP($D104,$O$24:$EA$33,AW$10,FALSE))="Ja","Ja",IF((VLOOKUP($E104,$O$17:$EA$23,AW$10,FALSE))="Ja","Ja",IF((VLOOKUP($D104,$O$24:$EA$33,AW$10,FALSE))="Optie","Optie",IF((VLOOKUP($E104,$O$17:$EA$23,AW$10,FALSE))="Optie","Optie",IF((VLOOKUP($D104,$O$24:$EA$33,AW$10,FALSE))="Nee","Nee",IF((VLOOKUP($E104,$O$17:$EA$23,AW$10,FALSE))= "Nee","Nee",IF((VLOOKUP($D104,$O$24:$EA$33,AW$10,FALSE))="Nvt","Nvt",IF((VLOOKUP($E104,$O$17:$EA$23,AW$10,FALSE))="Nvt","Nvt","Fout"))))))))</f>
        <v>Ja</v>
      </c>
      <c r="AX104" s="43" t="str">
        <f t="shared" si="84"/>
        <v>Ja</v>
      </c>
      <c r="AY104" s="43" t="str">
        <f t="shared" si="84"/>
        <v>Ja</v>
      </c>
      <c r="AZ104" s="43" t="str">
        <f t="shared" si="84"/>
        <v>Ja</v>
      </c>
      <c r="BA104" s="43" t="str">
        <f t="shared" si="84"/>
        <v>Ja</v>
      </c>
      <c r="BB104" s="43" t="str">
        <f t="shared" si="84"/>
        <v>Nee</v>
      </c>
      <c r="BC104" s="43" t="str">
        <f t="shared" si="84"/>
        <v>Ja</v>
      </c>
      <c r="BD104" s="43" t="str">
        <f t="shared" si="84"/>
        <v>Optie</v>
      </c>
      <c r="BE104" s="43" t="str">
        <f t="shared" si="84"/>
        <v>Ja</v>
      </c>
      <c r="BF104" s="43" t="str">
        <f t="shared" si="84"/>
        <v>Ja</v>
      </c>
      <c r="BG104" s="43" t="str">
        <f t="shared" ref="BG104:BP109" si="85">IF((VLOOKUP($D104,$O$24:$EA$33,BG$10,FALSE))="Ja","Ja",IF((VLOOKUP($E104,$O$17:$EA$23,BG$10,FALSE))="Ja","Ja",IF((VLOOKUP($D104,$O$24:$EA$33,BG$10,FALSE))="Optie","Optie",IF((VLOOKUP($E104,$O$17:$EA$23,BG$10,FALSE))="Optie","Optie",IF((VLOOKUP($D104,$O$24:$EA$33,BG$10,FALSE))="Nee","Nee",IF((VLOOKUP($E104,$O$17:$EA$23,BG$10,FALSE))= "Nee","Nee",IF((VLOOKUP($D104,$O$24:$EA$33,BG$10,FALSE))="Nvt","Nvt",IF((VLOOKUP($E104,$O$17:$EA$23,BG$10,FALSE))="Nvt","Nvt","Fout"))))))))</f>
        <v>Nee</v>
      </c>
      <c r="BH104" s="43" t="str">
        <f t="shared" si="85"/>
        <v>Ja</v>
      </c>
      <c r="BI104" s="43" t="str">
        <f t="shared" si="85"/>
        <v>Nee</v>
      </c>
      <c r="BJ104" s="43" t="str">
        <f t="shared" si="85"/>
        <v>Nvt</v>
      </c>
      <c r="BK104" s="43" t="str">
        <f t="shared" si="85"/>
        <v>Nvt</v>
      </c>
      <c r="BL104" s="43" t="str">
        <f t="shared" si="85"/>
        <v>Nvt</v>
      </c>
      <c r="BM104" s="43" t="str">
        <f t="shared" si="85"/>
        <v>Nvt</v>
      </c>
      <c r="BN104" s="43" t="str">
        <f t="shared" si="85"/>
        <v>Nvt</v>
      </c>
      <c r="BO104" s="43" t="str">
        <f t="shared" si="85"/>
        <v>Nvt</v>
      </c>
      <c r="BP104" s="43" t="str">
        <f t="shared" si="85"/>
        <v>Nvt</v>
      </c>
      <c r="BQ104" s="43" t="str">
        <f t="shared" ref="BQ104:BZ109" si="86">IF((VLOOKUP($D104,$O$24:$EA$33,BQ$10,FALSE))="Ja","Ja",IF((VLOOKUP($E104,$O$17:$EA$23,BQ$10,FALSE))="Ja","Ja",IF((VLOOKUP($D104,$O$24:$EA$33,BQ$10,FALSE))="Optie","Optie",IF((VLOOKUP($E104,$O$17:$EA$23,BQ$10,FALSE))="Optie","Optie",IF((VLOOKUP($D104,$O$24:$EA$33,BQ$10,FALSE))="Nee","Nee",IF((VLOOKUP($E104,$O$17:$EA$23,BQ$10,FALSE))= "Nee","Nee",IF((VLOOKUP($D104,$O$24:$EA$33,BQ$10,FALSE))="Nvt","Nvt",IF((VLOOKUP($E104,$O$17:$EA$23,BQ$10,FALSE))="Nvt","Nvt","Fout"))))))))</f>
        <v>Nvt</v>
      </c>
      <c r="BR104" s="43" t="str">
        <f t="shared" si="86"/>
        <v>Nvt</v>
      </c>
      <c r="BS104" s="43" t="str">
        <f t="shared" si="86"/>
        <v>Nvt</v>
      </c>
      <c r="BT104" s="43" t="str">
        <f t="shared" si="86"/>
        <v>Nvt</v>
      </c>
      <c r="BU104" s="43" t="str">
        <f t="shared" si="86"/>
        <v>Nvt</v>
      </c>
      <c r="BV104" s="43" t="str">
        <f t="shared" si="86"/>
        <v>Nvt</v>
      </c>
      <c r="BW104" s="43" t="str">
        <f t="shared" si="86"/>
        <v>Nvt</v>
      </c>
      <c r="BX104" s="43" t="str">
        <f t="shared" si="86"/>
        <v>Nvt</v>
      </c>
      <c r="BY104" s="43" t="str">
        <f t="shared" si="86"/>
        <v>Ja</v>
      </c>
      <c r="BZ104" s="43" t="str">
        <f t="shared" si="86"/>
        <v>Ja</v>
      </c>
      <c r="CA104" s="43" t="str">
        <f t="shared" ref="CA104:CJ109" si="87">IF((VLOOKUP($D104,$O$24:$EA$33,CA$10,FALSE))="Ja","Ja",IF((VLOOKUP($E104,$O$17:$EA$23,CA$10,FALSE))="Ja","Ja",IF((VLOOKUP($D104,$O$24:$EA$33,CA$10,FALSE))="Optie","Optie",IF((VLOOKUP($E104,$O$17:$EA$23,CA$10,FALSE))="Optie","Optie",IF((VLOOKUP($D104,$O$24:$EA$33,CA$10,FALSE))="Nee","Nee",IF((VLOOKUP($E104,$O$17:$EA$23,CA$10,FALSE))= "Nee","Nee",IF((VLOOKUP($D104,$O$24:$EA$33,CA$10,FALSE))="Nvt","Nvt",IF((VLOOKUP($E104,$O$17:$EA$23,CA$10,FALSE))="Nvt","Nvt","Fout"))))))))</f>
        <v>Ja</v>
      </c>
      <c r="CB104" s="43" t="str">
        <f t="shared" si="87"/>
        <v>Nee</v>
      </c>
      <c r="CC104" s="43" t="str">
        <f t="shared" si="87"/>
        <v>Nvt</v>
      </c>
      <c r="CD104" s="43" t="str">
        <f t="shared" si="87"/>
        <v>Nvt</v>
      </c>
      <c r="CE104" s="43" t="str">
        <f t="shared" si="87"/>
        <v>Nvt</v>
      </c>
      <c r="CF104" s="43" t="str">
        <f t="shared" si="87"/>
        <v>Nvt</v>
      </c>
      <c r="CG104" s="43" t="str">
        <f t="shared" si="87"/>
        <v>Nvt</v>
      </c>
      <c r="CH104" s="43" t="str">
        <f t="shared" si="87"/>
        <v>Nee</v>
      </c>
      <c r="CI104" s="43" t="str">
        <f t="shared" si="87"/>
        <v>Nvt</v>
      </c>
      <c r="CJ104" s="43" t="str">
        <f t="shared" si="87"/>
        <v>Nee</v>
      </c>
      <c r="CK104" s="43" t="str">
        <f t="shared" ref="CK104:CT109" si="88">IF((VLOOKUP($D104,$O$24:$EA$33,CK$10,FALSE))="Ja","Ja",IF((VLOOKUP($E104,$O$17:$EA$23,CK$10,FALSE))="Ja","Ja",IF((VLOOKUP($D104,$O$24:$EA$33,CK$10,FALSE))="Optie","Optie",IF((VLOOKUP($E104,$O$17:$EA$23,CK$10,FALSE))="Optie","Optie",IF((VLOOKUP($D104,$O$24:$EA$33,CK$10,FALSE))="Nee","Nee",IF((VLOOKUP($E104,$O$17:$EA$23,CK$10,FALSE))= "Nee","Nee",IF((VLOOKUP($D104,$O$24:$EA$33,CK$10,FALSE))="Nvt","Nvt",IF((VLOOKUP($E104,$O$17:$EA$23,CK$10,FALSE))="Nvt","Nvt","Fout"))))))))</f>
        <v>Nvt</v>
      </c>
      <c r="CL104" s="43" t="str">
        <f t="shared" si="88"/>
        <v>Nee</v>
      </c>
      <c r="CM104" s="43" t="str">
        <f t="shared" si="88"/>
        <v>Nee</v>
      </c>
      <c r="CN104" s="43" t="str">
        <f t="shared" si="88"/>
        <v>Nvt</v>
      </c>
      <c r="CO104" s="43" t="str">
        <f t="shared" si="88"/>
        <v>Nvt</v>
      </c>
      <c r="CP104" s="43" t="str">
        <f t="shared" si="88"/>
        <v>Nvt</v>
      </c>
      <c r="CQ104" s="43" t="str">
        <f t="shared" si="88"/>
        <v>Nvt</v>
      </c>
      <c r="CR104" s="43" t="str">
        <f t="shared" si="88"/>
        <v>Nee</v>
      </c>
      <c r="CS104" s="43" t="str">
        <f t="shared" si="88"/>
        <v>Nvt</v>
      </c>
      <c r="CT104" s="43" t="str">
        <f t="shared" si="88"/>
        <v>Nvt</v>
      </c>
      <c r="CU104" s="43" t="str">
        <f t="shared" ref="CU104:DD109" si="89">IF((VLOOKUP($D104,$O$24:$EA$33,CU$10,FALSE))="Ja","Ja",IF((VLOOKUP($E104,$O$17:$EA$23,CU$10,FALSE))="Ja","Ja",IF((VLOOKUP($D104,$O$24:$EA$33,CU$10,FALSE))="Optie","Optie",IF((VLOOKUP($E104,$O$17:$EA$23,CU$10,FALSE))="Optie","Optie",IF((VLOOKUP($D104,$O$24:$EA$33,CU$10,FALSE))="Nee","Nee",IF((VLOOKUP($E104,$O$17:$EA$23,CU$10,FALSE))= "Nee","Nee",IF((VLOOKUP($D104,$O$24:$EA$33,CU$10,FALSE))="Nvt","Nvt",IF((VLOOKUP($E104,$O$17:$EA$23,CU$10,FALSE))="Nvt","Nvt","Fout"))))))))</f>
        <v>Nvt</v>
      </c>
      <c r="CV104" s="43" t="str">
        <f t="shared" si="89"/>
        <v>Nvt</v>
      </c>
      <c r="CW104" s="43" t="str">
        <f t="shared" si="89"/>
        <v>Nvt</v>
      </c>
      <c r="CX104" s="43" t="str">
        <f t="shared" si="89"/>
        <v>Nvt</v>
      </c>
      <c r="CY104" s="43" t="str">
        <f t="shared" si="89"/>
        <v>Nee</v>
      </c>
      <c r="CZ104" s="43" t="str">
        <f t="shared" si="89"/>
        <v>Nvt</v>
      </c>
      <c r="DA104" s="43" t="str">
        <f t="shared" si="89"/>
        <v>Nvt</v>
      </c>
      <c r="DB104" s="43" t="str">
        <f t="shared" si="89"/>
        <v>Nvt</v>
      </c>
      <c r="DC104" s="43" t="str">
        <f t="shared" si="89"/>
        <v>Ja</v>
      </c>
      <c r="DD104" s="43" t="str">
        <f t="shared" si="89"/>
        <v>Ja</v>
      </c>
      <c r="DE104" s="43" t="str">
        <f t="shared" ref="DE104:DN109" si="90">IF((VLOOKUP($D104,$O$24:$EA$33,DE$10,FALSE))="Ja","Ja",IF((VLOOKUP($E104,$O$17:$EA$23,DE$10,FALSE))="Ja","Ja",IF((VLOOKUP($D104,$O$24:$EA$33,DE$10,FALSE))="Optie","Optie",IF((VLOOKUP($E104,$O$17:$EA$23,DE$10,FALSE))="Optie","Optie",IF((VLOOKUP($D104,$O$24:$EA$33,DE$10,FALSE))="Nee","Nee",IF((VLOOKUP($E104,$O$17:$EA$23,DE$10,FALSE))= "Nee","Nee",IF((VLOOKUP($D104,$O$24:$EA$33,DE$10,FALSE))="Nvt","Nvt",IF((VLOOKUP($E104,$O$17:$EA$23,DE$10,FALSE))="Nvt","Nvt","Fout"))))))))</f>
        <v>Ja</v>
      </c>
      <c r="DF104" s="43" t="str">
        <f t="shared" si="90"/>
        <v>Ja</v>
      </c>
      <c r="DG104" s="43" t="str">
        <f t="shared" si="90"/>
        <v>Ja</v>
      </c>
      <c r="DH104" s="43" t="str">
        <f t="shared" si="90"/>
        <v>Optie</v>
      </c>
      <c r="DI104" s="43" t="str">
        <f t="shared" si="90"/>
        <v>Optie</v>
      </c>
      <c r="DJ104" s="43" t="str">
        <f t="shared" si="90"/>
        <v>Optie</v>
      </c>
      <c r="DK104" s="43" t="str">
        <f t="shared" si="90"/>
        <v>Optie</v>
      </c>
      <c r="DL104" s="43" t="str">
        <f t="shared" si="90"/>
        <v>Nee</v>
      </c>
      <c r="DM104" s="43" t="str">
        <f t="shared" si="90"/>
        <v>Optie</v>
      </c>
      <c r="DN104" s="43" t="str">
        <f t="shared" si="90"/>
        <v>Ja</v>
      </c>
      <c r="DO104" s="43" t="str">
        <f t="shared" ref="DO104:EA109" si="91">IF((VLOOKUP($D104,$O$24:$EA$33,DO$10,FALSE))="Ja","Ja",IF((VLOOKUP($E104,$O$17:$EA$23,DO$10,FALSE))="Ja","Ja",IF((VLOOKUP($D104,$O$24:$EA$33,DO$10,FALSE))="Optie","Optie",IF((VLOOKUP($E104,$O$17:$EA$23,DO$10,FALSE))="Optie","Optie",IF((VLOOKUP($D104,$O$24:$EA$33,DO$10,FALSE))="Nee","Nee",IF((VLOOKUP($E104,$O$17:$EA$23,DO$10,FALSE))= "Nee","Nee",IF((VLOOKUP($D104,$O$24:$EA$33,DO$10,FALSE))="Nvt","Nvt",IF((VLOOKUP($E104,$O$17:$EA$23,DO$10,FALSE))="Nvt","Nvt","Fout"))))))))</f>
        <v>Ja</v>
      </c>
      <c r="DP104" s="43" t="str">
        <f t="shared" si="91"/>
        <v>Ja</v>
      </c>
      <c r="DQ104" s="43" t="str">
        <f t="shared" si="91"/>
        <v>Ja</v>
      </c>
      <c r="DR104" s="43" t="str">
        <f t="shared" si="91"/>
        <v>Optie</v>
      </c>
      <c r="DS104" s="43" t="str">
        <f t="shared" si="91"/>
        <v>Ja</v>
      </c>
      <c r="DT104" s="43" t="str">
        <f t="shared" si="91"/>
        <v>Ja</v>
      </c>
      <c r="DU104" s="43" t="str">
        <f t="shared" si="91"/>
        <v>Ja</v>
      </c>
      <c r="DV104" s="43" t="str">
        <f t="shared" si="91"/>
        <v>Ja</v>
      </c>
      <c r="DW104" s="43" t="str">
        <f t="shared" si="91"/>
        <v>Ja</v>
      </c>
      <c r="DX104" s="43" t="str">
        <f t="shared" si="91"/>
        <v>Ja</v>
      </c>
      <c r="DY104" s="43" t="str">
        <f t="shared" si="91"/>
        <v>Ja</v>
      </c>
      <c r="DZ104" s="43" t="str">
        <f t="shared" si="91"/>
        <v>Ja</v>
      </c>
      <c r="EA104" s="43" t="str">
        <f t="shared" si="91"/>
        <v>Nee</v>
      </c>
    </row>
    <row r="105" spans="1:131" x14ac:dyDescent="0.3">
      <c r="A105" s="43"/>
      <c r="B105" s="47" t="s">
        <v>741</v>
      </c>
      <c r="C105" s="47" t="s">
        <v>502</v>
      </c>
      <c r="D105" s="43" t="s">
        <v>337</v>
      </c>
      <c r="E105" s="45" t="s">
        <v>337</v>
      </c>
      <c r="F105" s="43" t="s">
        <v>337</v>
      </c>
      <c r="G105" s="43" t="s">
        <v>495</v>
      </c>
      <c r="H105" s="43" t="s">
        <v>497</v>
      </c>
      <c r="I105" s="119" t="s">
        <v>498</v>
      </c>
      <c r="J105" s="119" t="s">
        <v>834</v>
      </c>
      <c r="K105" s="119" t="s">
        <v>846</v>
      </c>
      <c r="L105" s="50">
        <v>27</v>
      </c>
      <c r="M105" s="119"/>
      <c r="N105" s="119"/>
      <c r="O105" s="119"/>
      <c r="P105" s="129" t="s">
        <v>507</v>
      </c>
      <c r="Q105" s="43" t="str">
        <f t="shared" si="81"/>
        <v>Ja</v>
      </c>
      <c r="R105" s="43" t="str">
        <f t="shared" si="81"/>
        <v>Ja</v>
      </c>
      <c r="S105" s="43" t="str">
        <f t="shared" si="81"/>
        <v>Optie</v>
      </c>
      <c r="T105" s="43" t="str">
        <f t="shared" si="81"/>
        <v>Ja</v>
      </c>
      <c r="U105" s="43" t="str">
        <f t="shared" si="81"/>
        <v>Ja</v>
      </c>
      <c r="V105" s="43" t="str">
        <f t="shared" si="81"/>
        <v>Ja</v>
      </c>
      <c r="W105" s="43" t="str">
        <f t="shared" si="81"/>
        <v>Nee</v>
      </c>
      <c r="X105" s="43" t="str">
        <f t="shared" si="81"/>
        <v>Ja</v>
      </c>
      <c r="Y105" s="43" t="str">
        <f t="shared" si="81"/>
        <v>Nee</v>
      </c>
      <c r="Z105" s="43" t="str">
        <f t="shared" si="81"/>
        <v>Nee</v>
      </c>
      <c r="AA105" s="43" t="str">
        <f t="shared" si="82"/>
        <v>Optie</v>
      </c>
      <c r="AB105" s="43" t="str">
        <f t="shared" si="82"/>
        <v>Ja</v>
      </c>
      <c r="AC105" s="43" t="str">
        <f t="shared" si="82"/>
        <v>Ja</v>
      </c>
      <c r="AD105" s="43" t="str">
        <f t="shared" si="82"/>
        <v>Nee</v>
      </c>
      <c r="AE105" s="43" t="str">
        <f t="shared" si="82"/>
        <v>Ja</v>
      </c>
      <c r="AF105" s="43" t="str">
        <f t="shared" si="82"/>
        <v>Ja</v>
      </c>
      <c r="AG105" s="43" t="str">
        <f t="shared" si="82"/>
        <v>Optie</v>
      </c>
      <c r="AH105" s="43" t="str">
        <f t="shared" si="82"/>
        <v>Ja</v>
      </c>
      <c r="AI105" s="43" t="str">
        <f t="shared" si="82"/>
        <v>Ja</v>
      </c>
      <c r="AJ105" s="43" t="str">
        <f t="shared" si="82"/>
        <v>Nvt</v>
      </c>
      <c r="AK105" s="43" t="str">
        <f t="shared" si="82"/>
        <v>Nvt</v>
      </c>
      <c r="AL105" s="129" t="s">
        <v>878</v>
      </c>
      <c r="AM105" s="43" t="str">
        <f t="shared" si="83"/>
        <v>Ja</v>
      </c>
      <c r="AN105" s="43" t="str">
        <f t="shared" si="83"/>
        <v>Ja</v>
      </c>
      <c r="AO105" s="43" t="str">
        <f t="shared" si="83"/>
        <v>Optie</v>
      </c>
      <c r="AP105" s="43" t="str">
        <f t="shared" si="83"/>
        <v>Ja</v>
      </c>
      <c r="AQ105" s="43" t="str">
        <f t="shared" si="83"/>
        <v>Ja</v>
      </c>
      <c r="AR105" s="43" t="str">
        <f t="shared" si="83"/>
        <v>Ja</v>
      </c>
      <c r="AS105" s="43" t="str">
        <f t="shared" si="83"/>
        <v>Nee</v>
      </c>
      <c r="AT105" s="43" t="str">
        <f t="shared" si="83"/>
        <v>Ja</v>
      </c>
      <c r="AU105" s="43" t="str">
        <f t="shared" si="83"/>
        <v>Nee</v>
      </c>
      <c r="AV105" s="43" t="str">
        <f t="shared" si="83"/>
        <v>Nee</v>
      </c>
      <c r="AW105" s="43" t="str">
        <f t="shared" si="84"/>
        <v>Ja</v>
      </c>
      <c r="AX105" s="43" t="str">
        <f t="shared" si="84"/>
        <v>Ja</v>
      </c>
      <c r="AY105" s="43" t="str">
        <f t="shared" si="84"/>
        <v>Ja</v>
      </c>
      <c r="AZ105" s="43" t="str">
        <f t="shared" si="84"/>
        <v>Ja</v>
      </c>
      <c r="BA105" s="43" t="str">
        <f t="shared" si="84"/>
        <v>Ja</v>
      </c>
      <c r="BB105" s="43" t="str">
        <f t="shared" si="84"/>
        <v>Nee</v>
      </c>
      <c r="BC105" s="43" t="str">
        <f t="shared" si="84"/>
        <v>Ja</v>
      </c>
      <c r="BD105" s="43" t="str">
        <f t="shared" si="84"/>
        <v>Optie</v>
      </c>
      <c r="BE105" s="43" t="str">
        <f t="shared" si="84"/>
        <v>Ja</v>
      </c>
      <c r="BF105" s="43" t="str">
        <f t="shared" si="84"/>
        <v>Ja</v>
      </c>
      <c r="BG105" s="43" t="str">
        <f t="shared" si="85"/>
        <v>Nee</v>
      </c>
      <c r="BH105" s="43" t="str">
        <f t="shared" si="85"/>
        <v>Ja</v>
      </c>
      <c r="BI105" s="43" t="str">
        <f t="shared" si="85"/>
        <v>Nee</v>
      </c>
      <c r="BJ105" s="43" t="str">
        <f t="shared" si="85"/>
        <v>Nvt</v>
      </c>
      <c r="BK105" s="43" t="str">
        <f t="shared" si="85"/>
        <v>Nvt</v>
      </c>
      <c r="BL105" s="43" t="str">
        <f t="shared" si="85"/>
        <v>Nvt</v>
      </c>
      <c r="BM105" s="43" t="str">
        <f t="shared" si="85"/>
        <v>Nvt</v>
      </c>
      <c r="BN105" s="43" t="str">
        <f t="shared" si="85"/>
        <v>Nvt</v>
      </c>
      <c r="BO105" s="43" t="str">
        <f t="shared" si="85"/>
        <v>Nvt</v>
      </c>
      <c r="BP105" s="43" t="str">
        <f t="shared" si="85"/>
        <v>Nvt</v>
      </c>
      <c r="BQ105" s="43" t="str">
        <f t="shared" si="86"/>
        <v>Nvt</v>
      </c>
      <c r="BR105" s="43" t="str">
        <f t="shared" si="86"/>
        <v>Nvt</v>
      </c>
      <c r="BS105" s="43" t="str">
        <f t="shared" si="86"/>
        <v>Nvt</v>
      </c>
      <c r="BT105" s="43" t="str">
        <f t="shared" si="86"/>
        <v>Nvt</v>
      </c>
      <c r="BU105" s="43" t="str">
        <f t="shared" si="86"/>
        <v>Nvt</v>
      </c>
      <c r="BV105" s="43" t="str">
        <f t="shared" si="86"/>
        <v>Nvt</v>
      </c>
      <c r="BW105" s="43" t="str">
        <f t="shared" si="86"/>
        <v>Nvt</v>
      </c>
      <c r="BX105" s="43" t="str">
        <f t="shared" si="86"/>
        <v>Nvt</v>
      </c>
      <c r="BY105" s="43" t="str">
        <f t="shared" si="86"/>
        <v>Ja</v>
      </c>
      <c r="BZ105" s="43" t="str">
        <f t="shared" si="86"/>
        <v>Ja</v>
      </c>
      <c r="CA105" s="43" t="str">
        <f t="shared" si="87"/>
        <v>Ja</v>
      </c>
      <c r="CB105" s="43" t="str">
        <f t="shared" si="87"/>
        <v>Nee</v>
      </c>
      <c r="CC105" s="43" t="str">
        <f t="shared" si="87"/>
        <v>Nvt</v>
      </c>
      <c r="CD105" s="43" t="str">
        <f t="shared" si="87"/>
        <v>Nvt</v>
      </c>
      <c r="CE105" s="43" t="str">
        <f t="shared" si="87"/>
        <v>Nvt</v>
      </c>
      <c r="CF105" s="43" t="str">
        <f t="shared" si="87"/>
        <v>Nvt</v>
      </c>
      <c r="CG105" s="43" t="str">
        <f t="shared" si="87"/>
        <v>Nvt</v>
      </c>
      <c r="CH105" s="43" t="str">
        <f t="shared" si="87"/>
        <v>Nee</v>
      </c>
      <c r="CI105" s="43" t="str">
        <f t="shared" si="87"/>
        <v>Nvt</v>
      </c>
      <c r="CJ105" s="43" t="str">
        <f t="shared" si="87"/>
        <v>Nee</v>
      </c>
      <c r="CK105" s="43" t="str">
        <f t="shared" si="88"/>
        <v>Nvt</v>
      </c>
      <c r="CL105" s="43" t="str">
        <f t="shared" si="88"/>
        <v>Nee</v>
      </c>
      <c r="CM105" s="43" t="str">
        <f t="shared" si="88"/>
        <v>Nee</v>
      </c>
      <c r="CN105" s="43" t="str">
        <f t="shared" si="88"/>
        <v>Nvt</v>
      </c>
      <c r="CO105" s="43" t="str">
        <f t="shared" si="88"/>
        <v>Nvt</v>
      </c>
      <c r="CP105" s="43" t="str">
        <f t="shared" si="88"/>
        <v>Nvt</v>
      </c>
      <c r="CQ105" s="43" t="str">
        <f t="shared" si="88"/>
        <v>Nvt</v>
      </c>
      <c r="CR105" s="43" t="str">
        <f t="shared" si="88"/>
        <v>Nee</v>
      </c>
      <c r="CS105" s="43" t="str">
        <f t="shared" si="88"/>
        <v>Nvt</v>
      </c>
      <c r="CT105" s="43" t="str">
        <f t="shared" si="88"/>
        <v>Nvt</v>
      </c>
      <c r="CU105" s="43" t="str">
        <f t="shared" si="89"/>
        <v>Nvt</v>
      </c>
      <c r="CV105" s="43" t="str">
        <f t="shared" si="89"/>
        <v>Nvt</v>
      </c>
      <c r="CW105" s="43" t="str">
        <f t="shared" si="89"/>
        <v>Nvt</v>
      </c>
      <c r="CX105" s="43" t="str">
        <f t="shared" si="89"/>
        <v>Nvt</v>
      </c>
      <c r="CY105" s="43" t="str">
        <f t="shared" si="89"/>
        <v>Nee</v>
      </c>
      <c r="CZ105" s="43" t="str">
        <f t="shared" si="89"/>
        <v>Nvt</v>
      </c>
      <c r="DA105" s="43" t="str">
        <f t="shared" si="89"/>
        <v>Nvt</v>
      </c>
      <c r="DB105" s="43" t="str">
        <f t="shared" si="89"/>
        <v>Nvt</v>
      </c>
      <c r="DC105" s="43" t="str">
        <f t="shared" si="89"/>
        <v>Ja</v>
      </c>
      <c r="DD105" s="43" t="str">
        <f t="shared" si="89"/>
        <v>Ja</v>
      </c>
      <c r="DE105" s="43" t="str">
        <f t="shared" si="90"/>
        <v>Ja</v>
      </c>
      <c r="DF105" s="43" t="str">
        <f t="shared" si="90"/>
        <v>Ja</v>
      </c>
      <c r="DG105" s="43" t="str">
        <f t="shared" si="90"/>
        <v>Ja</v>
      </c>
      <c r="DH105" s="43" t="str">
        <f t="shared" si="90"/>
        <v>Optie</v>
      </c>
      <c r="DI105" s="43" t="str">
        <f t="shared" si="90"/>
        <v>Optie</v>
      </c>
      <c r="DJ105" s="43" t="str">
        <f t="shared" si="90"/>
        <v>Nee</v>
      </c>
      <c r="DK105" s="43" t="str">
        <f t="shared" si="90"/>
        <v>Optie</v>
      </c>
      <c r="DL105" s="43" t="str">
        <f t="shared" si="90"/>
        <v>Nee</v>
      </c>
      <c r="DM105" s="43" t="str">
        <f t="shared" si="90"/>
        <v>Nee</v>
      </c>
      <c r="DN105" s="43" t="str">
        <f t="shared" si="90"/>
        <v>Nvt</v>
      </c>
      <c r="DO105" s="43" t="str">
        <f t="shared" si="91"/>
        <v>Nvt</v>
      </c>
      <c r="DP105" s="43" t="str">
        <f t="shared" si="91"/>
        <v>Nvt</v>
      </c>
      <c r="DQ105" s="43" t="str">
        <f t="shared" si="91"/>
        <v>Nvt</v>
      </c>
      <c r="DR105" s="43" t="str">
        <f t="shared" si="91"/>
        <v>Nvt</v>
      </c>
      <c r="DS105" s="43" t="str">
        <f t="shared" si="91"/>
        <v>Nvt</v>
      </c>
      <c r="DT105" s="43" t="str">
        <f t="shared" si="91"/>
        <v>Ja</v>
      </c>
      <c r="DU105" s="43" t="str">
        <f t="shared" si="91"/>
        <v>Ja</v>
      </c>
      <c r="DV105" s="43" t="str">
        <f t="shared" si="91"/>
        <v>Ja</v>
      </c>
      <c r="DW105" s="43" t="str">
        <f t="shared" si="91"/>
        <v>Ja</v>
      </c>
      <c r="DX105" s="43" t="str">
        <f t="shared" si="91"/>
        <v>Ja</v>
      </c>
      <c r="DY105" s="43" t="str">
        <f t="shared" si="91"/>
        <v>Ja</v>
      </c>
      <c r="DZ105" s="43" t="str">
        <f t="shared" si="91"/>
        <v>Ja</v>
      </c>
      <c r="EA105" s="43" t="str">
        <f t="shared" si="91"/>
        <v>Nee</v>
      </c>
    </row>
    <row r="106" spans="1:131" x14ac:dyDescent="0.3">
      <c r="A106" s="43"/>
      <c r="B106" s="47" t="s">
        <v>742</v>
      </c>
      <c r="C106" s="47" t="s">
        <v>329</v>
      </c>
      <c r="D106" s="43" t="s">
        <v>337</v>
      </c>
      <c r="E106" s="45" t="s">
        <v>329</v>
      </c>
      <c r="F106" s="43" t="s">
        <v>433</v>
      </c>
      <c r="G106" s="43" t="s">
        <v>495</v>
      </c>
      <c r="H106" s="43" t="s">
        <v>497</v>
      </c>
      <c r="I106" s="119" t="s">
        <v>337</v>
      </c>
      <c r="J106" s="119" t="s">
        <v>829</v>
      </c>
      <c r="K106" s="119" t="s">
        <v>844</v>
      </c>
      <c r="L106" s="50">
        <v>7</v>
      </c>
      <c r="M106" s="119"/>
      <c r="N106" s="119"/>
      <c r="O106" s="119"/>
      <c r="P106" s="129" t="s">
        <v>507</v>
      </c>
      <c r="Q106" s="43" t="str">
        <f t="shared" si="81"/>
        <v>Ja</v>
      </c>
      <c r="R106" s="43" t="str">
        <f t="shared" si="81"/>
        <v>Ja</v>
      </c>
      <c r="S106" s="43" t="str">
        <f t="shared" si="81"/>
        <v>Optie</v>
      </c>
      <c r="T106" s="43" t="str">
        <f t="shared" si="81"/>
        <v>Ja</v>
      </c>
      <c r="U106" s="43" t="str">
        <f t="shared" si="81"/>
        <v>Ja</v>
      </c>
      <c r="V106" s="43" t="str">
        <f t="shared" si="81"/>
        <v>Ja</v>
      </c>
      <c r="W106" s="43" t="str">
        <f t="shared" si="81"/>
        <v>Nee</v>
      </c>
      <c r="X106" s="43" t="str">
        <f t="shared" si="81"/>
        <v>Ja</v>
      </c>
      <c r="Y106" s="43" t="str">
        <f t="shared" si="81"/>
        <v>Nee</v>
      </c>
      <c r="Z106" s="43" t="str">
        <f t="shared" si="81"/>
        <v>Nee</v>
      </c>
      <c r="AA106" s="43" t="str">
        <f t="shared" si="82"/>
        <v>Optie</v>
      </c>
      <c r="AB106" s="43" t="str">
        <f t="shared" si="82"/>
        <v>Ja</v>
      </c>
      <c r="AC106" s="43" t="str">
        <f t="shared" si="82"/>
        <v>Ja</v>
      </c>
      <c r="AD106" s="43" t="str">
        <f t="shared" si="82"/>
        <v>Nee</v>
      </c>
      <c r="AE106" s="43" t="str">
        <f t="shared" si="82"/>
        <v>Ja</v>
      </c>
      <c r="AF106" s="43" t="str">
        <f t="shared" si="82"/>
        <v>Ja</v>
      </c>
      <c r="AG106" s="43" t="str">
        <f t="shared" si="82"/>
        <v>Optie</v>
      </c>
      <c r="AH106" s="43" t="str">
        <f t="shared" si="82"/>
        <v>Ja</v>
      </c>
      <c r="AI106" s="43" t="str">
        <f t="shared" si="82"/>
        <v>Ja</v>
      </c>
      <c r="AJ106" s="43" t="str">
        <f t="shared" si="82"/>
        <v>Nvt</v>
      </c>
      <c r="AK106" s="43" t="str">
        <f t="shared" si="82"/>
        <v>Nvt</v>
      </c>
      <c r="AL106" s="129" t="s">
        <v>878</v>
      </c>
      <c r="AM106" s="43" t="str">
        <f t="shared" si="83"/>
        <v>Ja</v>
      </c>
      <c r="AN106" s="43" t="str">
        <f t="shared" si="83"/>
        <v>Ja</v>
      </c>
      <c r="AO106" s="43" t="str">
        <f t="shared" si="83"/>
        <v>Optie</v>
      </c>
      <c r="AP106" s="43" t="str">
        <f t="shared" si="83"/>
        <v>Ja</v>
      </c>
      <c r="AQ106" s="43" t="str">
        <f t="shared" si="83"/>
        <v>Ja</v>
      </c>
      <c r="AR106" s="43" t="str">
        <f t="shared" si="83"/>
        <v>Ja</v>
      </c>
      <c r="AS106" s="43" t="str">
        <f t="shared" si="83"/>
        <v>Nee</v>
      </c>
      <c r="AT106" s="43" t="str">
        <f t="shared" si="83"/>
        <v>Ja</v>
      </c>
      <c r="AU106" s="43" t="str">
        <f t="shared" si="83"/>
        <v>Nee</v>
      </c>
      <c r="AV106" s="43" t="str">
        <f t="shared" si="83"/>
        <v>Nee</v>
      </c>
      <c r="AW106" s="43" t="str">
        <f t="shared" si="84"/>
        <v>Ja</v>
      </c>
      <c r="AX106" s="43" t="str">
        <f t="shared" si="84"/>
        <v>Ja</v>
      </c>
      <c r="AY106" s="43" t="str">
        <f t="shared" si="84"/>
        <v>Ja</v>
      </c>
      <c r="AZ106" s="43" t="str">
        <f t="shared" si="84"/>
        <v>Ja</v>
      </c>
      <c r="BA106" s="43" t="str">
        <f t="shared" si="84"/>
        <v>Ja</v>
      </c>
      <c r="BB106" s="43" t="str">
        <f t="shared" si="84"/>
        <v>Nee</v>
      </c>
      <c r="BC106" s="43" t="str">
        <f t="shared" si="84"/>
        <v>Ja</v>
      </c>
      <c r="BD106" s="43" t="str">
        <f t="shared" si="84"/>
        <v>Optie</v>
      </c>
      <c r="BE106" s="43" t="str">
        <f t="shared" si="84"/>
        <v>Ja</v>
      </c>
      <c r="BF106" s="43" t="str">
        <f t="shared" si="84"/>
        <v>Ja</v>
      </c>
      <c r="BG106" s="43" t="str">
        <f t="shared" si="85"/>
        <v>Nee</v>
      </c>
      <c r="BH106" s="43" t="str">
        <f t="shared" si="85"/>
        <v>Ja</v>
      </c>
      <c r="BI106" s="43" t="str">
        <f t="shared" si="85"/>
        <v>Nee</v>
      </c>
      <c r="BJ106" s="43" t="str">
        <f t="shared" si="85"/>
        <v>Nvt</v>
      </c>
      <c r="BK106" s="43" t="str">
        <f t="shared" si="85"/>
        <v>Nvt</v>
      </c>
      <c r="BL106" s="43" t="str">
        <f t="shared" si="85"/>
        <v>Nvt</v>
      </c>
      <c r="BM106" s="43" t="str">
        <f t="shared" si="85"/>
        <v>Nvt</v>
      </c>
      <c r="BN106" s="43" t="str">
        <f t="shared" si="85"/>
        <v>Nvt</v>
      </c>
      <c r="BO106" s="43" t="str">
        <f t="shared" si="85"/>
        <v>Nvt</v>
      </c>
      <c r="BP106" s="43" t="str">
        <f t="shared" si="85"/>
        <v>Nvt</v>
      </c>
      <c r="BQ106" s="43" t="str">
        <f t="shared" si="86"/>
        <v>Nvt</v>
      </c>
      <c r="BR106" s="43" t="str">
        <f t="shared" si="86"/>
        <v>Nvt</v>
      </c>
      <c r="BS106" s="43" t="str">
        <f t="shared" si="86"/>
        <v>Nvt</v>
      </c>
      <c r="BT106" s="43" t="str">
        <f t="shared" si="86"/>
        <v>Nvt</v>
      </c>
      <c r="BU106" s="43" t="str">
        <f t="shared" si="86"/>
        <v>Nvt</v>
      </c>
      <c r="BV106" s="43" t="str">
        <f t="shared" si="86"/>
        <v>Nvt</v>
      </c>
      <c r="BW106" s="43" t="str">
        <f t="shared" si="86"/>
        <v>Nvt</v>
      </c>
      <c r="BX106" s="43" t="str">
        <f t="shared" si="86"/>
        <v>Nvt</v>
      </c>
      <c r="BY106" s="43" t="str">
        <f t="shared" si="86"/>
        <v>Ja</v>
      </c>
      <c r="BZ106" s="43" t="str">
        <f t="shared" si="86"/>
        <v>Ja</v>
      </c>
      <c r="CA106" s="43" t="str">
        <f t="shared" si="87"/>
        <v>Ja</v>
      </c>
      <c r="CB106" s="43" t="str">
        <f t="shared" si="87"/>
        <v>Nee</v>
      </c>
      <c r="CC106" s="43" t="str">
        <f t="shared" si="87"/>
        <v>Nvt</v>
      </c>
      <c r="CD106" s="43" t="str">
        <f t="shared" si="87"/>
        <v>Nvt</v>
      </c>
      <c r="CE106" s="43" t="str">
        <f t="shared" si="87"/>
        <v>Nvt</v>
      </c>
      <c r="CF106" s="43" t="str">
        <f t="shared" si="87"/>
        <v>Nvt</v>
      </c>
      <c r="CG106" s="43" t="str">
        <f t="shared" si="87"/>
        <v>Nvt</v>
      </c>
      <c r="CH106" s="43" t="str">
        <f t="shared" si="87"/>
        <v>Nee</v>
      </c>
      <c r="CI106" s="43" t="str">
        <f t="shared" si="87"/>
        <v>Nvt</v>
      </c>
      <c r="CJ106" s="43" t="str">
        <f t="shared" si="87"/>
        <v>Nee</v>
      </c>
      <c r="CK106" s="43" t="str">
        <f t="shared" si="88"/>
        <v>Nvt</v>
      </c>
      <c r="CL106" s="43" t="str">
        <f t="shared" si="88"/>
        <v>Nee</v>
      </c>
      <c r="CM106" s="43" t="str">
        <f t="shared" si="88"/>
        <v>Nee</v>
      </c>
      <c r="CN106" s="43" t="str">
        <f t="shared" si="88"/>
        <v>Nvt</v>
      </c>
      <c r="CO106" s="43" t="str">
        <f t="shared" si="88"/>
        <v>Nvt</v>
      </c>
      <c r="CP106" s="43" t="str">
        <f t="shared" si="88"/>
        <v>Nvt</v>
      </c>
      <c r="CQ106" s="43" t="str">
        <f t="shared" si="88"/>
        <v>Nvt</v>
      </c>
      <c r="CR106" s="43" t="str">
        <f t="shared" si="88"/>
        <v>Nee</v>
      </c>
      <c r="CS106" s="43" t="str">
        <f t="shared" si="88"/>
        <v>Nvt</v>
      </c>
      <c r="CT106" s="43" t="str">
        <f t="shared" si="88"/>
        <v>Nvt</v>
      </c>
      <c r="CU106" s="43" t="str">
        <f t="shared" si="89"/>
        <v>Nvt</v>
      </c>
      <c r="CV106" s="43" t="str">
        <f t="shared" si="89"/>
        <v>Nvt</v>
      </c>
      <c r="CW106" s="43" t="str">
        <f t="shared" si="89"/>
        <v>Nvt</v>
      </c>
      <c r="CX106" s="43" t="str">
        <f t="shared" si="89"/>
        <v>Nvt</v>
      </c>
      <c r="CY106" s="43" t="str">
        <f t="shared" si="89"/>
        <v>Nee</v>
      </c>
      <c r="CZ106" s="43" t="str">
        <f t="shared" si="89"/>
        <v>Nvt</v>
      </c>
      <c r="DA106" s="43" t="str">
        <f t="shared" si="89"/>
        <v>Nvt</v>
      </c>
      <c r="DB106" s="43" t="str">
        <f t="shared" si="89"/>
        <v>Nvt</v>
      </c>
      <c r="DC106" s="43" t="str">
        <f t="shared" si="89"/>
        <v>Ja</v>
      </c>
      <c r="DD106" s="43" t="str">
        <f t="shared" si="89"/>
        <v>Ja</v>
      </c>
      <c r="DE106" s="43" t="str">
        <f t="shared" si="90"/>
        <v>Ja</v>
      </c>
      <c r="DF106" s="43" t="str">
        <f t="shared" si="90"/>
        <v>Ja</v>
      </c>
      <c r="DG106" s="43" t="str">
        <f t="shared" si="90"/>
        <v>Ja</v>
      </c>
      <c r="DH106" s="43" t="str">
        <f t="shared" si="90"/>
        <v>Optie</v>
      </c>
      <c r="DI106" s="43" t="str">
        <f t="shared" si="90"/>
        <v>Optie</v>
      </c>
      <c r="DJ106" s="43" t="str">
        <f t="shared" si="90"/>
        <v>Optie</v>
      </c>
      <c r="DK106" s="43" t="str">
        <f t="shared" si="90"/>
        <v>Optie</v>
      </c>
      <c r="DL106" s="43" t="str">
        <f t="shared" si="90"/>
        <v>Nee</v>
      </c>
      <c r="DM106" s="43" t="str">
        <f t="shared" si="90"/>
        <v>Optie</v>
      </c>
      <c r="DN106" s="43" t="str">
        <f t="shared" si="90"/>
        <v>Ja</v>
      </c>
      <c r="DO106" s="43" t="str">
        <f t="shared" si="91"/>
        <v>Ja</v>
      </c>
      <c r="DP106" s="43" t="str">
        <f t="shared" si="91"/>
        <v>Ja</v>
      </c>
      <c r="DQ106" s="43" t="str">
        <f t="shared" si="91"/>
        <v>Ja</v>
      </c>
      <c r="DR106" s="43" t="str">
        <f t="shared" si="91"/>
        <v>Optie</v>
      </c>
      <c r="DS106" s="43" t="str">
        <f t="shared" si="91"/>
        <v>Ja</v>
      </c>
      <c r="DT106" s="43" t="str">
        <f t="shared" si="91"/>
        <v>Ja</v>
      </c>
      <c r="DU106" s="43" t="str">
        <f t="shared" si="91"/>
        <v>Ja</v>
      </c>
      <c r="DV106" s="43" t="str">
        <f t="shared" si="91"/>
        <v>Ja</v>
      </c>
      <c r="DW106" s="43" t="str">
        <f t="shared" si="91"/>
        <v>Ja</v>
      </c>
      <c r="DX106" s="43" t="str">
        <f t="shared" si="91"/>
        <v>Ja</v>
      </c>
      <c r="DY106" s="43" t="str">
        <f t="shared" si="91"/>
        <v>Ja</v>
      </c>
      <c r="DZ106" s="43" t="str">
        <f t="shared" si="91"/>
        <v>Ja</v>
      </c>
      <c r="EA106" s="43" t="str">
        <f t="shared" si="91"/>
        <v>Nee</v>
      </c>
    </row>
    <row r="107" spans="1:131" x14ac:dyDescent="0.3">
      <c r="A107" s="43"/>
      <c r="B107" s="47" t="s">
        <v>743</v>
      </c>
      <c r="C107" s="47" t="s">
        <v>329</v>
      </c>
      <c r="D107" s="43" t="s">
        <v>337</v>
      </c>
      <c r="E107" s="45" t="s">
        <v>329</v>
      </c>
      <c r="F107" s="43" t="s">
        <v>337</v>
      </c>
      <c r="G107" s="43" t="s">
        <v>495</v>
      </c>
      <c r="H107" s="43" t="s">
        <v>497</v>
      </c>
      <c r="I107" s="119" t="s">
        <v>337</v>
      </c>
      <c r="J107" s="119" t="s">
        <v>830</v>
      </c>
      <c r="K107" s="119" t="s">
        <v>844</v>
      </c>
      <c r="L107" s="50">
        <v>11</v>
      </c>
      <c r="M107" s="119"/>
      <c r="N107" s="119"/>
      <c r="O107" s="119"/>
      <c r="P107" s="129" t="s">
        <v>507</v>
      </c>
      <c r="Q107" s="43" t="str">
        <f t="shared" si="81"/>
        <v>Ja</v>
      </c>
      <c r="R107" s="43" t="str">
        <f t="shared" si="81"/>
        <v>Ja</v>
      </c>
      <c r="S107" s="43" t="str">
        <f t="shared" si="81"/>
        <v>Optie</v>
      </c>
      <c r="T107" s="43" t="str">
        <f t="shared" si="81"/>
        <v>Ja</v>
      </c>
      <c r="U107" s="43" t="str">
        <f t="shared" si="81"/>
        <v>Ja</v>
      </c>
      <c r="V107" s="43" t="str">
        <f t="shared" si="81"/>
        <v>Ja</v>
      </c>
      <c r="W107" s="43" t="str">
        <f t="shared" si="81"/>
        <v>Nee</v>
      </c>
      <c r="X107" s="43" t="str">
        <f t="shared" si="81"/>
        <v>Ja</v>
      </c>
      <c r="Y107" s="43" t="str">
        <f t="shared" si="81"/>
        <v>Nee</v>
      </c>
      <c r="Z107" s="43" t="str">
        <f t="shared" si="81"/>
        <v>Nee</v>
      </c>
      <c r="AA107" s="43" t="str">
        <f t="shared" si="82"/>
        <v>Optie</v>
      </c>
      <c r="AB107" s="43" t="str">
        <f t="shared" si="82"/>
        <v>Ja</v>
      </c>
      <c r="AC107" s="43" t="str">
        <f t="shared" si="82"/>
        <v>Ja</v>
      </c>
      <c r="AD107" s="43" t="str">
        <f t="shared" si="82"/>
        <v>Nee</v>
      </c>
      <c r="AE107" s="43" t="str">
        <f t="shared" si="82"/>
        <v>Ja</v>
      </c>
      <c r="AF107" s="43" t="str">
        <f t="shared" si="82"/>
        <v>Ja</v>
      </c>
      <c r="AG107" s="43" t="str">
        <f t="shared" si="82"/>
        <v>Optie</v>
      </c>
      <c r="AH107" s="43" t="str">
        <f t="shared" si="82"/>
        <v>Ja</v>
      </c>
      <c r="AI107" s="43" t="str">
        <f t="shared" si="82"/>
        <v>Ja</v>
      </c>
      <c r="AJ107" s="43" t="str">
        <f t="shared" si="82"/>
        <v>Nvt</v>
      </c>
      <c r="AK107" s="43" t="str">
        <f t="shared" si="82"/>
        <v>Nvt</v>
      </c>
      <c r="AL107" s="129" t="s">
        <v>878</v>
      </c>
      <c r="AM107" s="43" t="str">
        <f t="shared" si="83"/>
        <v>Ja</v>
      </c>
      <c r="AN107" s="43" t="str">
        <f t="shared" si="83"/>
        <v>Ja</v>
      </c>
      <c r="AO107" s="43" t="str">
        <f t="shared" si="83"/>
        <v>Optie</v>
      </c>
      <c r="AP107" s="43" t="str">
        <f t="shared" si="83"/>
        <v>Ja</v>
      </c>
      <c r="AQ107" s="43" t="str">
        <f t="shared" si="83"/>
        <v>Ja</v>
      </c>
      <c r="AR107" s="43" t="str">
        <f t="shared" si="83"/>
        <v>Ja</v>
      </c>
      <c r="AS107" s="43" t="str">
        <f t="shared" si="83"/>
        <v>Nee</v>
      </c>
      <c r="AT107" s="43" t="str">
        <f t="shared" si="83"/>
        <v>Ja</v>
      </c>
      <c r="AU107" s="43" t="str">
        <f t="shared" si="83"/>
        <v>Nee</v>
      </c>
      <c r="AV107" s="43" t="str">
        <f t="shared" si="83"/>
        <v>Nee</v>
      </c>
      <c r="AW107" s="43" t="str">
        <f t="shared" si="84"/>
        <v>Ja</v>
      </c>
      <c r="AX107" s="43" t="str">
        <f t="shared" si="84"/>
        <v>Ja</v>
      </c>
      <c r="AY107" s="43" t="str">
        <f t="shared" si="84"/>
        <v>Ja</v>
      </c>
      <c r="AZ107" s="43" t="str">
        <f t="shared" si="84"/>
        <v>Ja</v>
      </c>
      <c r="BA107" s="43" t="str">
        <f t="shared" si="84"/>
        <v>Ja</v>
      </c>
      <c r="BB107" s="43" t="str">
        <f t="shared" si="84"/>
        <v>Nee</v>
      </c>
      <c r="BC107" s="43" t="str">
        <f t="shared" si="84"/>
        <v>Ja</v>
      </c>
      <c r="BD107" s="43" t="str">
        <f t="shared" si="84"/>
        <v>Optie</v>
      </c>
      <c r="BE107" s="43" t="str">
        <f t="shared" si="84"/>
        <v>Ja</v>
      </c>
      <c r="BF107" s="43" t="str">
        <f t="shared" si="84"/>
        <v>Ja</v>
      </c>
      <c r="BG107" s="43" t="str">
        <f t="shared" si="85"/>
        <v>Nee</v>
      </c>
      <c r="BH107" s="43" t="str">
        <f t="shared" si="85"/>
        <v>Ja</v>
      </c>
      <c r="BI107" s="43" t="str">
        <f t="shared" si="85"/>
        <v>Nee</v>
      </c>
      <c r="BJ107" s="43" t="str">
        <f t="shared" si="85"/>
        <v>Nvt</v>
      </c>
      <c r="BK107" s="43" t="str">
        <f t="shared" si="85"/>
        <v>Nvt</v>
      </c>
      <c r="BL107" s="43" t="str">
        <f t="shared" si="85"/>
        <v>Nvt</v>
      </c>
      <c r="BM107" s="43" t="str">
        <f t="shared" si="85"/>
        <v>Nvt</v>
      </c>
      <c r="BN107" s="43" t="str">
        <f t="shared" si="85"/>
        <v>Nvt</v>
      </c>
      <c r="BO107" s="43" t="str">
        <f t="shared" si="85"/>
        <v>Nvt</v>
      </c>
      <c r="BP107" s="43" t="str">
        <f t="shared" si="85"/>
        <v>Nvt</v>
      </c>
      <c r="BQ107" s="43" t="str">
        <f t="shared" si="86"/>
        <v>Nvt</v>
      </c>
      <c r="BR107" s="43" t="str">
        <f t="shared" si="86"/>
        <v>Nvt</v>
      </c>
      <c r="BS107" s="43" t="str">
        <f t="shared" si="86"/>
        <v>Nvt</v>
      </c>
      <c r="BT107" s="43" t="str">
        <f t="shared" si="86"/>
        <v>Nvt</v>
      </c>
      <c r="BU107" s="43" t="str">
        <f t="shared" si="86"/>
        <v>Nvt</v>
      </c>
      <c r="BV107" s="43" t="str">
        <f t="shared" si="86"/>
        <v>Nvt</v>
      </c>
      <c r="BW107" s="43" t="str">
        <f t="shared" si="86"/>
        <v>Nvt</v>
      </c>
      <c r="BX107" s="43" t="str">
        <f t="shared" si="86"/>
        <v>Nvt</v>
      </c>
      <c r="BY107" s="43" t="str">
        <f t="shared" si="86"/>
        <v>Ja</v>
      </c>
      <c r="BZ107" s="43" t="str">
        <f t="shared" si="86"/>
        <v>Ja</v>
      </c>
      <c r="CA107" s="43" t="str">
        <f t="shared" si="87"/>
        <v>Ja</v>
      </c>
      <c r="CB107" s="43" t="str">
        <f t="shared" si="87"/>
        <v>Nee</v>
      </c>
      <c r="CC107" s="43" t="str">
        <f t="shared" si="87"/>
        <v>Nvt</v>
      </c>
      <c r="CD107" s="43" t="str">
        <f t="shared" si="87"/>
        <v>Nvt</v>
      </c>
      <c r="CE107" s="43" t="str">
        <f t="shared" si="87"/>
        <v>Nvt</v>
      </c>
      <c r="CF107" s="43" t="str">
        <f t="shared" si="87"/>
        <v>Nvt</v>
      </c>
      <c r="CG107" s="43" t="str">
        <f t="shared" si="87"/>
        <v>Nvt</v>
      </c>
      <c r="CH107" s="43" t="str">
        <f t="shared" si="87"/>
        <v>Nee</v>
      </c>
      <c r="CI107" s="43" t="str">
        <f t="shared" si="87"/>
        <v>Nvt</v>
      </c>
      <c r="CJ107" s="43" t="str">
        <f t="shared" si="87"/>
        <v>Nee</v>
      </c>
      <c r="CK107" s="43" t="str">
        <f t="shared" si="88"/>
        <v>Nvt</v>
      </c>
      <c r="CL107" s="43" t="str">
        <f t="shared" si="88"/>
        <v>Nee</v>
      </c>
      <c r="CM107" s="43" t="str">
        <f t="shared" si="88"/>
        <v>Nee</v>
      </c>
      <c r="CN107" s="43" t="str">
        <f t="shared" si="88"/>
        <v>Nvt</v>
      </c>
      <c r="CO107" s="43" t="str">
        <f t="shared" si="88"/>
        <v>Nvt</v>
      </c>
      <c r="CP107" s="43" t="str">
        <f t="shared" si="88"/>
        <v>Nvt</v>
      </c>
      <c r="CQ107" s="43" t="str">
        <f t="shared" si="88"/>
        <v>Nvt</v>
      </c>
      <c r="CR107" s="43" t="str">
        <f t="shared" si="88"/>
        <v>Nee</v>
      </c>
      <c r="CS107" s="43" t="str">
        <f t="shared" si="88"/>
        <v>Nvt</v>
      </c>
      <c r="CT107" s="43" t="str">
        <f t="shared" si="88"/>
        <v>Nvt</v>
      </c>
      <c r="CU107" s="43" t="str">
        <f t="shared" si="89"/>
        <v>Nvt</v>
      </c>
      <c r="CV107" s="43" t="str">
        <f t="shared" si="89"/>
        <v>Nvt</v>
      </c>
      <c r="CW107" s="43" t="str">
        <f t="shared" si="89"/>
        <v>Nvt</v>
      </c>
      <c r="CX107" s="43" t="str">
        <f t="shared" si="89"/>
        <v>Nvt</v>
      </c>
      <c r="CY107" s="43" t="str">
        <f t="shared" si="89"/>
        <v>Nee</v>
      </c>
      <c r="CZ107" s="43" t="str">
        <f t="shared" si="89"/>
        <v>Nvt</v>
      </c>
      <c r="DA107" s="43" t="str">
        <f t="shared" si="89"/>
        <v>Nvt</v>
      </c>
      <c r="DB107" s="43" t="str">
        <f t="shared" si="89"/>
        <v>Nvt</v>
      </c>
      <c r="DC107" s="43" t="str">
        <f t="shared" si="89"/>
        <v>Ja</v>
      </c>
      <c r="DD107" s="43" t="str">
        <f t="shared" si="89"/>
        <v>Ja</v>
      </c>
      <c r="DE107" s="43" t="str">
        <f t="shared" si="90"/>
        <v>Ja</v>
      </c>
      <c r="DF107" s="43" t="str">
        <f t="shared" si="90"/>
        <v>Ja</v>
      </c>
      <c r="DG107" s="43" t="str">
        <f t="shared" si="90"/>
        <v>Ja</v>
      </c>
      <c r="DH107" s="43" t="str">
        <f t="shared" si="90"/>
        <v>Optie</v>
      </c>
      <c r="DI107" s="43" t="str">
        <f t="shared" si="90"/>
        <v>Optie</v>
      </c>
      <c r="DJ107" s="43" t="str">
        <f t="shared" si="90"/>
        <v>Optie</v>
      </c>
      <c r="DK107" s="43" t="str">
        <f t="shared" si="90"/>
        <v>Optie</v>
      </c>
      <c r="DL107" s="43" t="str">
        <f t="shared" si="90"/>
        <v>Nee</v>
      </c>
      <c r="DM107" s="43" t="str">
        <f t="shared" si="90"/>
        <v>Optie</v>
      </c>
      <c r="DN107" s="43" t="str">
        <f t="shared" si="90"/>
        <v>Ja</v>
      </c>
      <c r="DO107" s="43" t="str">
        <f t="shared" si="91"/>
        <v>Ja</v>
      </c>
      <c r="DP107" s="43" t="str">
        <f t="shared" si="91"/>
        <v>Ja</v>
      </c>
      <c r="DQ107" s="43" t="str">
        <f t="shared" si="91"/>
        <v>Ja</v>
      </c>
      <c r="DR107" s="43" t="str">
        <f t="shared" si="91"/>
        <v>Optie</v>
      </c>
      <c r="DS107" s="43" t="str">
        <f t="shared" si="91"/>
        <v>Ja</v>
      </c>
      <c r="DT107" s="43" t="str">
        <f t="shared" si="91"/>
        <v>Ja</v>
      </c>
      <c r="DU107" s="43" t="str">
        <f t="shared" si="91"/>
        <v>Ja</v>
      </c>
      <c r="DV107" s="43" t="str">
        <f t="shared" si="91"/>
        <v>Ja</v>
      </c>
      <c r="DW107" s="43" t="str">
        <f t="shared" si="91"/>
        <v>Ja</v>
      </c>
      <c r="DX107" s="43" t="str">
        <f t="shared" si="91"/>
        <v>Ja</v>
      </c>
      <c r="DY107" s="43" t="str">
        <f t="shared" si="91"/>
        <v>Ja</v>
      </c>
      <c r="DZ107" s="43" t="str">
        <f t="shared" si="91"/>
        <v>Ja</v>
      </c>
      <c r="EA107" s="43" t="str">
        <f t="shared" si="91"/>
        <v>Nee</v>
      </c>
    </row>
    <row r="108" spans="1:131" x14ac:dyDescent="0.3">
      <c r="A108" s="43"/>
      <c r="B108" s="47" t="s">
        <v>580</v>
      </c>
      <c r="C108" s="47" t="s">
        <v>336</v>
      </c>
      <c r="D108" s="43" t="s">
        <v>336</v>
      </c>
      <c r="E108" s="45" t="s">
        <v>336</v>
      </c>
      <c r="F108" s="43" t="s">
        <v>336</v>
      </c>
      <c r="G108" s="43" t="s">
        <v>495</v>
      </c>
      <c r="H108" s="43" t="s">
        <v>497</v>
      </c>
      <c r="I108" s="119" t="s">
        <v>337</v>
      </c>
      <c r="J108" s="119" t="s">
        <v>837</v>
      </c>
      <c r="K108" s="119" t="s">
        <v>856</v>
      </c>
      <c r="L108" s="50">
        <v>33</v>
      </c>
      <c r="M108" s="119"/>
      <c r="N108" s="119"/>
      <c r="O108" s="119"/>
      <c r="P108" s="129" t="s">
        <v>507</v>
      </c>
      <c r="Q108" s="43" t="str">
        <f t="shared" si="81"/>
        <v>Ja</v>
      </c>
      <c r="R108" s="43" t="str">
        <f t="shared" si="81"/>
        <v>Ja</v>
      </c>
      <c r="S108" s="43" t="str">
        <f t="shared" si="81"/>
        <v>Optie</v>
      </c>
      <c r="T108" s="43" t="str">
        <f t="shared" si="81"/>
        <v>Ja</v>
      </c>
      <c r="U108" s="43" t="str">
        <f t="shared" si="81"/>
        <v>Ja</v>
      </c>
      <c r="V108" s="43" t="str">
        <f t="shared" si="81"/>
        <v>Ja</v>
      </c>
      <c r="W108" s="43" t="str">
        <f t="shared" si="81"/>
        <v>Nee</v>
      </c>
      <c r="X108" s="43" t="str">
        <f t="shared" si="81"/>
        <v>Ja</v>
      </c>
      <c r="Y108" s="43" t="str">
        <f t="shared" si="81"/>
        <v>Nee</v>
      </c>
      <c r="Z108" s="43" t="str">
        <f t="shared" si="81"/>
        <v>Nee</v>
      </c>
      <c r="AA108" s="43" t="str">
        <f t="shared" si="82"/>
        <v>Optie</v>
      </c>
      <c r="AB108" s="43" t="str">
        <f t="shared" si="82"/>
        <v>Ja</v>
      </c>
      <c r="AC108" s="43" t="str">
        <f t="shared" si="82"/>
        <v>Ja</v>
      </c>
      <c r="AD108" s="43" t="str">
        <f t="shared" si="82"/>
        <v>Nee</v>
      </c>
      <c r="AE108" s="43" t="str">
        <f t="shared" si="82"/>
        <v>Ja</v>
      </c>
      <c r="AF108" s="43" t="str">
        <f t="shared" si="82"/>
        <v>Ja</v>
      </c>
      <c r="AG108" s="43" t="str">
        <f t="shared" si="82"/>
        <v>Optie</v>
      </c>
      <c r="AH108" s="43" t="str">
        <f t="shared" si="82"/>
        <v>Ja</v>
      </c>
      <c r="AI108" s="43" t="str">
        <f t="shared" si="82"/>
        <v>Ja</v>
      </c>
      <c r="AJ108" s="43" t="str">
        <f t="shared" si="82"/>
        <v>Nvt</v>
      </c>
      <c r="AK108" s="43" t="str">
        <f t="shared" si="82"/>
        <v>Nvt</v>
      </c>
      <c r="AL108" s="129" t="s">
        <v>878</v>
      </c>
      <c r="AM108" s="43" t="str">
        <f t="shared" si="83"/>
        <v>Ja</v>
      </c>
      <c r="AN108" s="43" t="str">
        <f t="shared" si="83"/>
        <v>Ja</v>
      </c>
      <c r="AO108" s="43" t="str">
        <f t="shared" si="83"/>
        <v>Optie</v>
      </c>
      <c r="AP108" s="43" t="str">
        <f t="shared" si="83"/>
        <v>Ja</v>
      </c>
      <c r="AQ108" s="43" t="str">
        <f t="shared" si="83"/>
        <v>Ja</v>
      </c>
      <c r="AR108" s="43" t="str">
        <f t="shared" si="83"/>
        <v>Ja</v>
      </c>
      <c r="AS108" s="43" t="str">
        <f t="shared" si="83"/>
        <v>Nee</v>
      </c>
      <c r="AT108" s="43" t="str">
        <f t="shared" si="83"/>
        <v>Ja</v>
      </c>
      <c r="AU108" s="43" t="str">
        <f t="shared" si="83"/>
        <v>Nee</v>
      </c>
      <c r="AV108" s="43" t="str">
        <f t="shared" si="83"/>
        <v>Nee</v>
      </c>
      <c r="AW108" s="43" t="str">
        <f t="shared" si="84"/>
        <v>Ja</v>
      </c>
      <c r="AX108" s="43" t="str">
        <f t="shared" si="84"/>
        <v>Ja</v>
      </c>
      <c r="AY108" s="43" t="str">
        <f t="shared" si="84"/>
        <v>Ja</v>
      </c>
      <c r="AZ108" s="43" t="str">
        <f t="shared" si="84"/>
        <v>Ja</v>
      </c>
      <c r="BA108" s="43" t="str">
        <f t="shared" si="84"/>
        <v>Ja</v>
      </c>
      <c r="BB108" s="43" t="str">
        <f t="shared" si="84"/>
        <v>Optie</v>
      </c>
      <c r="BC108" s="43" t="str">
        <f t="shared" si="84"/>
        <v>Ja</v>
      </c>
      <c r="BD108" s="43" t="str">
        <f t="shared" si="84"/>
        <v>Optie</v>
      </c>
      <c r="BE108" s="43" t="str">
        <f t="shared" si="84"/>
        <v>Ja</v>
      </c>
      <c r="BF108" s="43" t="str">
        <f t="shared" si="84"/>
        <v>Ja</v>
      </c>
      <c r="BG108" s="43" t="str">
        <f t="shared" si="85"/>
        <v>Nee</v>
      </c>
      <c r="BH108" s="43" t="str">
        <f t="shared" si="85"/>
        <v>Ja</v>
      </c>
      <c r="BI108" s="43" t="str">
        <f t="shared" si="85"/>
        <v>Nee</v>
      </c>
      <c r="BJ108" s="43" t="str">
        <f t="shared" si="85"/>
        <v>Nvt</v>
      </c>
      <c r="BK108" s="43" t="str">
        <f t="shared" si="85"/>
        <v>Nvt</v>
      </c>
      <c r="BL108" s="43" t="str">
        <f t="shared" si="85"/>
        <v>Nvt</v>
      </c>
      <c r="BM108" s="43" t="str">
        <f t="shared" si="85"/>
        <v>Nvt</v>
      </c>
      <c r="BN108" s="43" t="str">
        <f t="shared" si="85"/>
        <v>Nvt</v>
      </c>
      <c r="BO108" s="43" t="str">
        <f t="shared" si="85"/>
        <v>Nvt</v>
      </c>
      <c r="BP108" s="43" t="str">
        <f t="shared" si="85"/>
        <v>Nvt</v>
      </c>
      <c r="BQ108" s="43" t="str">
        <f t="shared" si="86"/>
        <v>Nvt</v>
      </c>
      <c r="BR108" s="43" t="str">
        <f t="shared" si="86"/>
        <v>Nvt</v>
      </c>
      <c r="BS108" s="43" t="str">
        <f t="shared" si="86"/>
        <v>Nvt</v>
      </c>
      <c r="BT108" s="43" t="str">
        <f t="shared" si="86"/>
        <v>Nvt</v>
      </c>
      <c r="BU108" s="43" t="str">
        <f t="shared" si="86"/>
        <v>Nvt</v>
      </c>
      <c r="BV108" s="43" t="str">
        <f t="shared" si="86"/>
        <v>Nvt</v>
      </c>
      <c r="BW108" s="43" t="str">
        <f t="shared" si="86"/>
        <v>Nvt</v>
      </c>
      <c r="BX108" s="43" t="str">
        <f t="shared" si="86"/>
        <v>Nvt</v>
      </c>
      <c r="BY108" s="43" t="str">
        <f t="shared" si="86"/>
        <v>Ja</v>
      </c>
      <c r="BZ108" s="43" t="str">
        <f t="shared" si="86"/>
        <v>Ja</v>
      </c>
      <c r="CA108" s="43" t="str">
        <f t="shared" si="87"/>
        <v>Ja</v>
      </c>
      <c r="CB108" s="43" t="str">
        <f t="shared" si="87"/>
        <v>Optie</v>
      </c>
      <c r="CC108" s="43" t="str">
        <f t="shared" si="87"/>
        <v>Ja</v>
      </c>
      <c r="CD108" s="43" t="str">
        <f t="shared" si="87"/>
        <v>Ja</v>
      </c>
      <c r="CE108" s="43" t="str">
        <f t="shared" si="87"/>
        <v>Ja</v>
      </c>
      <c r="CF108" s="43" t="str">
        <f t="shared" si="87"/>
        <v>Ja</v>
      </c>
      <c r="CG108" s="43" t="str">
        <f t="shared" si="87"/>
        <v>Ja</v>
      </c>
      <c r="CH108" s="43" t="str">
        <f t="shared" si="87"/>
        <v>Optie</v>
      </c>
      <c r="CI108" s="43" t="str">
        <f t="shared" si="87"/>
        <v>Ja</v>
      </c>
      <c r="CJ108" s="43" t="str">
        <f t="shared" si="87"/>
        <v>Nee</v>
      </c>
      <c r="CK108" s="43" t="str">
        <f t="shared" si="88"/>
        <v>Nvt</v>
      </c>
      <c r="CL108" s="43" t="str">
        <f t="shared" si="88"/>
        <v>Nvt</v>
      </c>
      <c r="CM108" s="43" t="str">
        <f t="shared" si="88"/>
        <v>Nee</v>
      </c>
      <c r="CN108" s="43" t="str">
        <f t="shared" si="88"/>
        <v>Nvt</v>
      </c>
      <c r="CO108" s="43" t="str">
        <f t="shared" si="88"/>
        <v>Nvt</v>
      </c>
      <c r="CP108" s="43" t="str">
        <f t="shared" si="88"/>
        <v>Nvt</v>
      </c>
      <c r="CQ108" s="43" t="str">
        <f t="shared" si="88"/>
        <v>Nvt</v>
      </c>
      <c r="CR108" s="43" t="str">
        <f t="shared" si="88"/>
        <v>Nee</v>
      </c>
      <c r="CS108" s="43" t="str">
        <f t="shared" si="88"/>
        <v>Nvt</v>
      </c>
      <c r="CT108" s="43" t="str">
        <f t="shared" si="88"/>
        <v>Nvt</v>
      </c>
      <c r="CU108" s="43" t="str">
        <f t="shared" si="89"/>
        <v>Nvt</v>
      </c>
      <c r="CV108" s="43" t="str">
        <f t="shared" si="89"/>
        <v>Nvt</v>
      </c>
      <c r="CW108" s="43" t="str">
        <f t="shared" si="89"/>
        <v>Nvt</v>
      </c>
      <c r="CX108" s="43" t="str">
        <f t="shared" si="89"/>
        <v>Nvt</v>
      </c>
      <c r="CY108" s="43" t="str">
        <f t="shared" si="89"/>
        <v>Nee</v>
      </c>
      <c r="CZ108" s="43" t="str">
        <f t="shared" si="89"/>
        <v>Nvt</v>
      </c>
      <c r="DA108" s="43" t="str">
        <f t="shared" si="89"/>
        <v>Nvt</v>
      </c>
      <c r="DB108" s="43" t="str">
        <f t="shared" si="89"/>
        <v>Nvt</v>
      </c>
      <c r="DC108" s="43" t="str">
        <f t="shared" si="89"/>
        <v>Ja</v>
      </c>
      <c r="DD108" s="43" t="str">
        <f t="shared" si="89"/>
        <v>Ja</v>
      </c>
      <c r="DE108" s="43" t="str">
        <f t="shared" si="90"/>
        <v>Ja</v>
      </c>
      <c r="DF108" s="43" t="str">
        <f t="shared" si="90"/>
        <v>Ja</v>
      </c>
      <c r="DG108" s="43" t="str">
        <f t="shared" si="90"/>
        <v>Ja</v>
      </c>
      <c r="DH108" s="43" t="str">
        <f t="shared" si="90"/>
        <v>Optie</v>
      </c>
      <c r="DI108" s="43" t="str">
        <f t="shared" si="90"/>
        <v>Optie</v>
      </c>
      <c r="DJ108" s="43" t="str">
        <f t="shared" si="90"/>
        <v>Optie</v>
      </c>
      <c r="DK108" s="43" t="str">
        <f t="shared" si="90"/>
        <v>Optie</v>
      </c>
      <c r="DL108" s="43" t="str">
        <f t="shared" si="90"/>
        <v>Nee</v>
      </c>
      <c r="DM108" s="43" t="str">
        <f t="shared" si="90"/>
        <v>Optie</v>
      </c>
      <c r="DN108" s="43" t="str">
        <f t="shared" si="90"/>
        <v>Ja</v>
      </c>
      <c r="DO108" s="43" t="str">
        <f t="shared" si="91"/>
        <v>Ja</v>
      </c>
      <c r="DP108" s="43" t="str">
        <f t="shared" si="91"/>
        <v>Ja</v>
      </c>
      <c r="DQ108" s="43" t="str">
        <f t="shared" si="91"/>
        <v>Ja</v>
      </c>
      <c r="DR108" s="43" t="str">
        <f t="shared" si="91"/>
        <v>Optie</v>
      </c>
      <c r="DS108" s="43" t="str">
        <f t="shared" si="91"/>
        <v>Ja</v>
      </c>
      <c r="DT108" s="43" t="str">
        <f t="shared" si="91"/>
        <v>Ja</v>
      </c>
      <c r="DU108" s="43" t="str">
        <f t="shared" si="91"/>
        <v>Ja</v>
      </c>
      <c r="DV108" s="43" t="str">
        <f t="shared" si="91"/>
        <v>Ja</v>
      </c>
      <c r="DW108" s="43" t="str">
        <f t="shared" si="91"/>
        <v>Ja</v>
      </c>
      <c r="DX108" s="43" t="str">
        <f t="shared" si="91"/>
        <v>Ja</v>
      </c>
      <c r="DY108" s="43" t="str">
        <f t="shared" si="91"/>
        <v>Ja</v>
      </c>
      <c r="DZ108" s="43" t="str">
        <f t="shared" si="91"/>
        <v>Ja</v>
      </c>
      <c r="EA108" s="43" t="str">
        <f t="shared" si="91"/>
        <v>Nee</v>
      </c>
    </row>
    <row r="109" spans="1:131" x14ac:dyDescent="0.3">
      <c r="A109" s="43"/>
      <c r="B109" s="47" t="s">
        <v>581</v>
      </c>
      <c r="C109" s="47" t="s">
        <v>337</v>
      </c>
      <c r="D109" s="43" t="s">
        <v>337</v>
      </c>
      <c r="E109" s="45" t="s">
        <v>337</v>
      </c>
      <c r="F109" s="43" t="s">
        <v>337</v>
      </c>
      <c r="G109" s="43" t="s">
        <v>495</v>
      </c>
      <c r="H109" s="43" t="s">
        <v>497</v>
      </c>
      <c r="I109" s="119" t="s">
        <v>337</v>
      </c>
      <c r="J109" s="119" t="s">
        <v>834</v>
      </c>
      <c r="K109" s="119" t="s">
        <v>846</v>
      </c>
      <c r="L109" s="50">
        <v>27</v>
      </c>
      <c r="M109" s="119"/>
      <c r="N109" s="119"/>
      <c r="O109" s="119"/>
      <c r="P109" s="129" t="s">
        <v>507</v>
      </c>
      <c r="Q109" s="43" t="str">
        <f t="shared" si="81"/>
        <v>Ja</v>
      </c>
      <c r="R109" s="43" t="str">
        <f t="shared" si="81"/>
        <v>Ja</v>
      </c>
      <c r="S109" s="43" t="str">
        <f t="shared" si="81"/>
        <v>Optie</v>
      </c>
      <c r="T109" s="43" t="str">
        <f t="shared" si="81"/>
        <v>Ja</v>
      </c>
      <c r="U109" s="43" t="str">
        <f t="shared" si="81"/>
        <v>Ja</v>
      </c>
      <c r="V109" s="43" t="str">
        <f t="shared" si="81"/>
        <v>Ja</v>
      </c>
      <c r="W109" s="43" t="str">
        <f t="shared" si="81"/>
        <v>Nee</v>
      </c>
      <c r="X109" s="43" t="str">
        <f t="shared" si="81"/>
        <v>Ja</v>
      </c>
      <c r="Y109" s="43" t="str">
        <f t="shared" si="81"/>
        <v>Nee</v>
      </c>
      <c r="Z109" s="43" t="str">
        <f t="shared" si="81"/>
        <v>Nee</v>
      </c>
      <c r="AA109" s="43" t="str">
        <f t="shared" si="82"/>
        <v>Optie</v>
      </c>
      <c r="AB109" s="43" t="str">
        <f t="shared" si="82"/>
        <v>Ja</v>
      </c>
      <c r="AC109" s="43" t="str">
        <f t="shared" si="82"/>
        <v>Ja</v>
      </c>
      <c r="AD109" s="43" t="str">
        <f t="shared" si="82"/>
        <v>Nee</v>
      </c>
      <c r="AE109" s="43" t="str">
        <f t="shared" si="82"/>
        <v>Ja</v>
      </c>
      <c r="AF109" s="43" t="str">
        <f t="shared" si="82"/>
        <v>Ja</v>
      </c>
      <c r="AG109" s="43" t="str">
        <f t="shared" si="82"/>
        <v>Optie</v>
      </c>
      <c r="AH109" s="43" t="str">
        <f t="shared" si="82"/>
        <v>Ja</v>
      </c>
      <c r="AI109" s="43" t="str">
        <f t="shared" si="82"/>
        <v>Ja</v>
      </c>
      <c r="AJ109" s="43" t="str">
        <f t="shared" si="82"/>
        <v>Nvt</v>
      </c>
      <c r="AK109" s="43" t="str">
        <f t="shared" si="82"/>
        <v>Nvt</v>
      </c>
      <c r="AL109" s="129" t="s">
        <v>878</v>
      </c>
      <c r="AM109" s="43" t="str">
        <f t="shared" si="83"/>
        <v>Ja</v>
      </c>
      <c r="AN109" s="43" t="str">
        <f t="shared" si="83"/>
        <v>Ja</v>
      </c>
      <c r="AO109" s="43" t="str">
        <f t="shared" si="83"/>
        <v>Optie</v>
      </c>
      <c r="AP109" s="43" t="str">
        <f t="shared" si="83"/>
        <v>Ja</v>
      </c>
      <c r="AQ109" s="43" t="str">
        <f t="shared" si="83"/>
        <v>Ja</v>
      </c>
      <c r="AR109" s="43" t="str">
        <f t="shared" si="83"/>
        <v>Ja</v>
      </c>
      <c r="AS109" s="43" t="str">
        <f t="shared" si="83"/>
        <v>Nee</v>
      </c>
      <c r="AT109" s="43" t="str">
        <f t="shared" si="83"/>
        <v>Ja</v>
      </c>
      <c r="AU109" s="43" t="str">
        <f t="shared" si="83"/>
        <v>Nee</v>
      </c>
      <c r="AV109" s="43" t="str">
        <f t="shared" si="83"/>
        <v>Nee</v>
      </c>
      <c r="AW109" s="43" t="str">
        <f t="shared" si="84"/>
        <v>Ja</v>
      </c>
      <c r="AX109" s="43" t="str">
        <f t="shared" si="84"/>
        <v>Ja</v>
      </c>
      <c r="AY109" s="43" t="str">
        <f t="shared" si="84"/>
        <v>Ja</v>
      </c>
      <c r="AZ109" s="43" t="str">
        <f t="shared" si="84"/>
        <v>Ja</v>
      </c>
      <c r="BA109" s="43" t="str">
        <f t="shared" si="84"/>
        <v>Ja</v>
      </c>
      <c r="BB109" s="43" t="str">
        <f t="shared" si="84"/>
        <v>Nee</v>
      </c>
      <c r="BC109" s="43" t="str">
        <f t="shared" si="84"/>
        <v>Ja</v>
      </c>
      <c r="BD109" s="43" t="str">
        <f t="shared" si="84"/>
        <v>Optie</v>
      </c>
      <c r="BE109" s="43" t="str">
        <f t="shared" si="84"/>
        <v>Ja</v>
      </c>
      <c r="BF109" s="43" t="str">
        <f t="shared" si="84"/>
        <v>Ja</v>
      </c>
      <c r="BG109" s="43" t="str">
        <f t="shared" si="85"/>
        <v>Nee</v>
      </c>
      <c r="BH109" s="43" t="str">
        <f t="shared" si="85"/>
        <v>Ja</v>
      </c>
      <c r="BI109" s="43" t="str">
        <f t="shared" si="85"/>
        <v>Nee</v>
      </c>
      <c r="BJ109" s="43" t="str">
        <f t="shared" si="85"/>
        <v>Nvt</v>
      </c>
      <c r="BK109" s="43" t="str">
        <f t="shared" si="85"/>
        <v>Nvt</v>
      </c>
      <c r="BL109" s="43" t="str">
        <f t="shared" si="85"/>
        <v>Nvt</v>
      </c>
      <c r="BM109" s="43" t="str">
        <f t="shared" si="85"/>
        <v>Nvt</v>
      </c>
      <c r="BN109" s="43" t="str">
        <f t="shared" si="85"/>
        <v>Nvt</v>
      </c>
      <c r="BO109" s="43" t="str">
        <f t="shared" si="85"/>
        <v>Nvt</v>
      </c>
      <c r="BP109" s="43" t="str">
        <f t="shared" si="85"/>
        <v>Nvt</v>
      </c>
      <c r="BQ109" s="43" t="str">
        <f t="shared" si="86"/>
        <v>Nvt</v>
      </c>
      <c r="BR109" s="43" t="str">
        <f t="shared" si="86"/>
        <v>Nvt</v>
      </c>
      <c r="BS109" s="43" t="str">
        <f t="shared" si="86"/>
        <v>Nvt</v>
      </c>
      <c r="BT109" s="43" t="str">
        <f t="shared" si="86"/>
        <v>Nvt</v>
      </c>
      <c r="BU109" s="43" t="str">
        <f t="shared" si="86"/>
        <v>Nvt</v>
      </c>
      <c r="BV109" s="43" t="str">
        <f t="shared" si="86"/>
        <v>Nvt</v>
      </c>
      <c r="BW109" s="43" t="str">
        <f t="shared" si="86"/>
        <v>Nvt</v>
      </c>
      <c r="BX109" s="43" t="str">
        <f t="shared" si="86"/>
        <v>Nvt</v>
      </c>
      <c r="BY109" s="43" t="str">
        <f t="shared" si="86"/>
        <v>Ja</v>
      </c>
      <c r="BZ109" s="43" t="str">
        <f t="shared" si="86"/>
        <v>Ja</v>
      </c>
      <c r="CA109" s="43" t="str">
        <f t="shared" si="87"/>
        <v>Ja</v>
      </c>
      <c r="CB109" s="43" t="str">
        <f t="shared" si="87"/>
        <v>Nee</v>
      </c>
      <c r="CC109" s="43" t="str">
        <f t="shared" si="87"/>
        <v>Nvt</v>
      </c>
      <c r="CD109" s="43" t="str">
        <f t="shared" si="87"/>
        <v>Nvt</v>
      </c>
      <c r="CE109" s="43" t="str">
        <f t="shared" si="87"/>
        <v>Nvt</v>
      </c>
      <c r="CF109" s="43" t="str">
        <f t="shared" si="87"/>
        <v>Nvt</v>
      </c>
      <c r="CG109" s="43" t="str">
        <f t="shared" si="87"/>
        <v>Nvt</v>
      </c>
      <c r="CH109" s="43" t="str">
        <f t="shared" si="87"/>
        <v>Nee</v>
      </c>
      <c r="CI109" s="43" t="str">
        <f t="shared" si="87"/>
        <v>Nvt</v>
      </c>
      <c r="CJ109" s="43" t="str">
        <f t="shared" si="87"/>
        <v>Nee</v>
      </c>
      <c r="CK109" s="43" t="str">
        <f t="shared" si="88"/>
        <v>Nvt</v>
      </c>
      <c r="CL109" s="43" t="str">
        <f t="shared" si="88"/>
        <v>Nee</v>
      </c>
      <c r="CM109" s="43" t="str">
        <f t="shared" si="88"/>
        <v>Nee</v>
      </c>
      <c r="CN109" s="43" t="str">
        <f t="shared" si="88"/>
        <v>Nvt</v>
      </c>
      <c r="CO109" s="43" t="str">
        <f t="shared" si="88"/>
        <v>Nvt</v>
      </c>
      <c r="CP109" s="43" t="str">
        <f t="shared" si="88"/>
        <v>Nvt</v>
      </c>
      <c r="CQ109" s="43" t="str">
        <f t="shared" si="88"/>
        <v>Nvt</v>
      </c>
      <c r="CR109" s="43" t="str">
        <f t="shared" si="88"/>
        <v>Nee</v>
      </c>
      <c r="CS109" s="43" t="str">
        <f t="shared" si="88"/>
        <v>Nvt</v>
      </c>
      <c r="CT109" s="43" t="str">
        <f t="shared" si="88"/>
        <v>Nvt</v>
      </c>
      <c r="CU109" s="43" t="str">
        <f t="shared" si="89"/>
        <v>Nvt</v>
      </c>
      <c r="CV109" s="43" t="str">
        <f t="shared" si="89"/>
        <v>Nvt</v>
      </c>
      <c r="CW109" s="43" t="str">
        <f t="shared" si="89"/>
        <v>Nvt</v>
      </c>
      <c r="CX109" s="43" t="str">
        <f t="shared" si="89"/>
        <v>Nvt</v>
      </c>
      <c r="CY109" s="43" t="str">
        <f t="shared" si="89"/>
        <v>Nee</v>
      </c>
      <c r="CZ109" s="43" t="str">
        <f t="shared" si="89"/>
        <v>Nvt</v>
      </c>
      <c r="DA109" s="43" t="str">
        <f t="shared" si="89"/>
        <v>Nvt</v>
      </c>
      <c r="DB109" s="43" t="str">
        <f t="shared" si="89"/>
        <v>Nvt</v>
      </c>
      <c r="DC109" s="43" t="str">
        <f t="shared" si="89"/>
        <v>Ja</v>
      </c>
      <c r="DD109" s="43" t="str">
        <f t="shared" si="89"/>
        <v>Ja</v>
      </c>
      <c r="DE109" s="43" t="str">
        <f t="shared" si="90"/>
        <v>Ja</v>
      </c>
      <c r="DF109" s="43" t="str">
        <f t="shared" si="90"/>
        <v>Ja</v>
      </c>
      <c r="DG109" s="43" t="str">
        <f t="shared" si="90"/>
        <v>Ja</v>
      </c>
      <c r="DH109" s="43" t="str">
        <f t="shared" si="90"/>
        <v>Optie</v>
      </c>
      <c r="DI109" s="43" t="str">
        <f t="shared" si="90"/>
        <v>Optie</v>
      </c>
      <c r="DJ109" s="43" t="str">
        <f t="shared" si="90"/>
        <v>Nee</v>
      </c>
      <c r="DK109" s="43" t="str">
        <f t="shared" si="90"/>
        <v>Optie</v>
      </c>
      <c r="DL109" s="43" t="str">
        <f t="shared" si="90"/>
        <v>Nee</v>
      </c>
      <c r="DM109" s="43" t="str">
        <f t="shared" si="90"/>
        <v>Nee</v>
      </c>
      <c r="DN109" s="43" t="str">
        <f t="shared" si="90"/>
        <v>Nvt</v>
      </c>
      <c r="DO109" s="43" t="str">
        <f t="shared" si="91"/>
        <v>Nvt</v>
      </c>
      <c r="DP109" s="43" t="str">
        <f t="shared" si="91"/>
        <v>Nvt</v>
      </c>
      <c r="DQ109" s="43" t="str">
        <f t="shared" si="91"/>
        <v>Nvt</v>
      </c>
      <c r="DR109" s="43" t="str">
        <f t="shared" si="91"/>
        <v>Nvt</v>
      </c>
      <c r="DS109" s="43" t="str">
        <f t="shared" si="91"/>
        <v>Nvt</v>
      </c>
      <c r="DT109" s="43" t="str">
        <f t="shared" si="91"/>
        <v>Ja</v>
      </c>
      <c r="DU109" s="43" t="str">
        <f t="shared" si="91"/>
        <v>Ja</v>
      </c>
      <c r="DV109" s="43" t="str">
        <f t="shared" si="91"/>
        <v>Ja</v>
      </c>
      <c r="DW109" s="43" t="str">
        <f t="shared" si="91"/>
        <v>Ja</v>
      </c>
      <c r="DX109" s="43" t="str">
        <f t="shared" si="91"/>
        <v>Ja</v>
      </c>
      <c r="DY109" s="43" t="str">
        <f t="shared" si="91"/>
        <v>Ja</v>
      </c>
      <c r="DZ109" s="43" t="str">
        <f t="shared" si="91"/>
        <v>Ja</v>
      </c>
      <c r="EA109" s="43" t="str">
        <f t="shared" si="91"/>
        <v>Nee</v>
      </c>
    </row>
    <row r="111" spans="1:131" x14ac:dyDescent="0.3">
      <c r="I111" t="s">
        <v>338</v>
      </c>
      <c r="O111" t="s">
        <v>338</v>
      </c>
      <c r="Q111">
        <f t="shared" ref="Q111:AA114" si="92">COUNTIF(Q$34:Q$109,$O111)</f>
        <v>76</v>
      </c>
      <c r="R111">
        <f t="shared" si="92"/>
        <v>76</v>
      </c>
      <c r="S111">
        <f t="shared" si="92"/>
        <v>0</v>
      </c>
      <c r="T111">
        <f t="shared" si="92"/>
        <v>76</v>
      </c>
      <c r="U111">
        <f t="shared" si="92"/>
        <v>76</v>
      </c>
      <c r="V111">
        <f t="shared" si="92"/>
        <v>76</v>
      </c>
      <c r="W111">
        <f t="shared" si="92"/>
        <v>0</v>
      </c>
      <c r="X111">
        <f t="shared" si="92"/>
        <v>76</v>
      </c>
      <c r="Y111">
        <f t="shared" si="92"/>
        <v>0</v>
      </c>
      <c r="Z111">
        <f t="shared" si="92"/>
        <v>0</v>
      </c>
      <c r="AA111">
        <f t="shared" si="92"/>
        <v>0</v>
      </c>
      <c r="AB111">
        <f t="shared" ref="AB111:BH114" si="93">COUNTIF(AB$34:AB$109,$O111)</f>
        <v>76</v>
      </c>
      <c r="AC111">
        <f t="shared" si="93"/>
        <v>76</v>
      </c>
      <c r="AD111">
        <f t="shared" si="93"/>
        <v>0</v>
      </c>
      <c r="AE111">
        <f t="shared" si="93"/>
        <v>76</v>
      </c>
      <c r="AF111">
        <f t="shared" si="93"/>
        <v>76</v>
      </c>
      <c r="AG111">
        <f t="shared" si="93"/>
        <v>0</v>
      </c>
      <c r="AH111">
        <f t="shared" si="93"/>
        <v>76</v>
      </c>
      <c r="AI111">
        <f t="shared" si="93"/>
        <v>76</v>
      </c>
      <c r="AJ111">
        <f t="shared" si="93"/>
        <v>0</v>
      </c>
      <c r="AK111">
        <f t="shared" si="93"/>
        <v>0</v>
      </c>
      <c r="AM111">
        <f t="shared" si="93"/>
        <v>76</v>
      </c>
      <c r="AN111">
        <f t="shared" si="93"/>
        <v>76</v>
      </c>
      <c r="AO111">
        <f t="shared" si="93"/>
        <v>0</v>
      </c>
      <c r="AP111">
        <f t="shared" si="93"/>
        <v>76</v>
      </c>
      <c r="AQ111">
        <f t="shared" si="93"/>
        <v>76</v>
      </c>
      <c r="AR111">
        <f t="shared" si="93"/>
        <v>76</v>
      </c>
      <c r="AS111">
        <f t="shared" si="93"/>
        <v>0</v>
      </c>
      <c r="AT111">
        <f t="shared" si="93"/>
        <v>76</v>
      </c>
      <c r="AU111">
        <f t="shared" si="93"/>
        <v>0</v>
      </c>
      <c r="AV111">
        <f t="shared" si="93"/>
        <v>0</v>
      </c>
      <c r="AW111">
        <f t="shared" si="93"/>
        <v>76</v>
      </c>
      <c r="AX111">
        <f t="shared" si="93"/>
        <v>76</v>
      </c>
      <c r="AY111">
        <f t="shared" si="93"/>
        <v>76</v>
      </c>
      <c r="AZ111">
        <f t="shared" si="93"/>
        <v>76</v>
      </c>
      <c r="BA111">
        <f t="shared" si="93"/>
        <v>76</v>
      </c>
      <c r="BB111">
        <f t="shared" si="93"/>
        <v>42</v>
      </c>
      <c r="BC111">
        <f t="shared" si="93"/>
        <v>76</v>
      </c>
      <c r="BD111">
        <f t="shared" si="93"/>
        <v>0</v>
      </c>
      <c r="BE111">
        <f t="shared" si="93"/>
        <v>76</v>
      </c>
      <c r="BF111">
        <f t="shared" si="93"/>
        <v>76</v>
      </c>
      <c r="BG111">
        <f t="shared" si="93"/>
        <v>0</v>
      </c>
      <c r="BH111">
        <f t="shared" si="93"/>
        <v>76</v>
      </c>
      <c r="BI111">
        <f t="shared" ref="BI111:DF114" si="94">COUNTIF(BI$34:BI$109,$O111)</f>
        <v>0</v>
      </c>
      <c r="BJ111">
        <f t="shared" si="94"/>
        <v>0</v>
      </c>
      <c r="BK111">
        <f t="shared" si="94"/>
        <v>0</v>
      </c>
      <c r="BL111">
        <f t="shared" si="94"/>
        <v>0</v>
      </c>
      <c r="BM111">
        <f t="shared" si="94"/>
        <v>0</v>
      </c>
      <c r="BN111">
        <f t="shared" si="94"/>
        <v>0</v>
      </c>
      <c r="BO111">
        <f t="shared" si="94"/>
        <v>0</v>
      </c>
      <c r="BP111">
        <f t="shared" si="94"/>
        <v>0</v>
      </c>
      <c r="BQ111">
        <f t="shared" si="94"/>
        <v>0</v>
      </c>
      <c r="BR111">
        <f t="shared" si="94"/>
        <v>0</v>
      </c>
      <c r="BS111">
        <f t="shared" si="94"/>
        <v>0</v>
      </c>
      <c r="BT111">
        <f t="shared" si="94"/>
        <v>0</v>
      </c>
      <c r="BU111">
        <f t="shared" si="94"/>
        <v>0</v>
      </c>
      <c r="BV111">
        <f t="shared" si="94"/>
        <v>0</v>
      </c>
      <c r="BW111">
        <f t="shared" si="94"/>
        <v>0</v>
      </c>
      <c r="BX111">
        <f t="shared" si="94"/>
        <v>0</v>
      </c>
      <c r="BY111">
        <f t="shared" si="94"/>
        <v>76</v>
      </c>
      <c r="BZ111">
        <f t="shared" si="94"/>
        <v>76</v>
      </c>
      <c r="CA111">
        <f t="shared" si="94"/>
        <v>76</v>
      </c>
      <c r="CB111">
        <f t="shared" si="94"/>
        <v>0</v>
      </c>
      <c r="CC111">
        <f t="shared" si="94"/>
        <v>43</v>
      </c>
      <c r="CD111">
        <f t="shared" si="94"/>
        <v>43</v>
      </c>
      <c r="CE111">
        <f t="shared" si="94"/>
        <v>43</v>
      </c>
      <c r="CF111">
        <f t="shared" si="94"/>
        <v>43</v>
      </c>
      <c r="CG111">
        <f t="shared" si="94"/>
        <v>43</v>
      </c>
      <c r="CH111">
        <f t="shared" si="94"/>
        <v>0</v>
      </c>
      <c r="CI111">
        <f t="shared" si="94"/>
        <v>43</v>
      </c>
      <c r="CJ111">
        <f t="shared" si="94"/>
        <v>42</v>
      </c>
      <c r="CK111">
        <f t="shared" si="94"/>
        <v>42</v>
      </c>
      <c r="CL111">
        <f t="shared" si="94"/>
        <v>0</v>
      </c>
      <c r="CM111">
        <f t="shared" si="94"/>
        <v>0</v>
      </c>
      <c r="CN111">
        <f t="shared" si="94"/>
        <v>0</v>
      </c>
      <c r="CO111">
        <f t="shared" si="94"/>
        <v>0</v>
      </c>
      <c r="CP111">
        <f t="shared" si="94"/>
        <v>0</v>
      </c>
      <c r="CQ111">
        <f t="shared" si="94"/>
        <v>0</v>
      </c>
      <c r="CR111">
        <f t="shared" si="94"/>
        <v>38</v>
      </c>
      <c r="CS111">
        <f t="shared" si="94"/>
        <v>42</v>
      </c>
      <c r="CT111">
        <f t="shared" si="94"/>
        <v>42</v>
      </c>
      <c r="CU111">
        <f t="shared" si="94"/>
        <v>0</v>
      </c>
      <c r="CV111">
        <f t="shared" si="94"/>
        <v>42</v>
      </c>
      <c r="CW111">
        <f t="shared" si="94"/>
        <v>42</v>
      </c>
      <c r="CX111">
        <f t="shared" si="94"/>
        <v>42</v>
      </c>
      <c r="CY111">
        <f t="shared" si="94"/>
        <v>0</v>
      </c>
      <c r="CZ111">
        <f t="shared" si="94"/>
        <v>38</v>
      </c>
      <c r="DA111">
        <f t="shared" si="94"/>
        <v>38</v>
      </c>
      <c r="DB111">
        <f t="shared" si="94"/>
        <v>0</v>
      </c>
      <c r="DC111">
        <f t="shared" si="94"/>
        <v>76</v>
      </c>
      <c r="DD111">
        <f t="shared" si="94"/>
        <v>76</v>
      </c>
      <c r="DE111">
        <f t="shared" si="94"/>
        <v>76</v>
      </c>
      <c r="DF111">
        <f t="shared" si="94"/>
        <v>76</v>
      </c>
      <c r="DG111">
        <f t="shared" ref="DG111:EA114" si="95">COUNTIF(DG$34:DG$109,$O111)</f>
        <v>76</v>
      </c>
      <c r="DH111">
        <f t="shared" si="95"/>
        <v>0</v>
      </c>
      <c r="DI111">
        <f t="shared" si="95"/>
        <v>0</v>
      </c>
      <c r="DJ111">
        <f t="shared" si="95"/>
        <v>0</v>
      </c>
      <c r="DK111">
        <f t="shared" si="95"/>
        <v>0</v>
      </c>
      <c r="DL111">
        <f t="shared" si="95"/>
        <v>0</v>
      </c>
      <c r="DM111">
        <f t="shared" si="95"/>
        <v>0</v>
      </c>
      <c r="DN111">
        <f t="shared" si="95"/>
        <v>61</v>
      </c>
      <c r="DO111">
        <f t="shared" si="95"/>
        <v>61</v>
      </c>
      <c r="DP111">
        <f t="shared" si="95"/>
        <v>61</v>
      </c>
      <c r="DQ111">
        <f t="shared" si="95"/>
        <v>61</v>
      </c>
      <c r="DR111">
        <f t="shared" si="95"/>
        <v>0</v>
      </c>
      <c r="DS111">
        <f t="shared" si="95"/>
        <v>61</v>
      </c>
      <c r="DT111">
        <f t="shared" si="95"/>
        <v>76</v>
      </c>
      <c r="DU111">
        <f t="shared" si="95"/>
        <v>76</v>
      </c>
      <c r="DV111">
        <f t="shared" si="95"/>
        <v>76</v>
      </c>
      <c r="DW111">
        <f t="shared" si="95"/>
        <v>76</v>
      </c>
      <c r="DX111">
        <f t="shared" si="95"/>
        <v>76</v>
      </c>
      <c r="DY111">
        <f t="shared" si="95"/>
        <v>76</v>
      </c>
      <c r="DZ111">
        <f t="shared" si="95"/>
        <v>76</v>
      </c>
      <c r="EA111">
        <f t="shared" si="95"/>
        <v>0</v>
      </c>
    </row>
    <row r="112" spans="1:131" x14ac:dyDescent="0.3">
      <c r="I112" t="s">
        <v>340</v>
      </c>
      <c r="O112" t="s">
        <v>340</v>
      </c>
      <c r="Q112">
        <f t="shared" si="92"/>
        <v>0</v>
      </c>
      <c r="R112">
        <f t="shared" si="92"/>
        <v>0</v>
      </c>
      <c r="S112">
        <f t="shared" si="92"/>
        <v>76</v>
      </c>
      <c r="T112">
        <f t="shared" si="92"/>
        <v>0</v>
      </c>
      <c r="U112">
        <f t="shared" si="92"/>
        <v>0</v>
      </c>
      <c r="V112">
        <f t="shared" si="92"/>
        <v>0</v>
      </c>
      <c r="W112">
        <f t="shared" si="92"/>
        <v>0</v>
      </c>
      <c r="X112">
        <f t="shared" si="92"/>
        <v>0</v>
      </c>
      <c r="Y112">
        <f t="shared" si="92"/>
        <v>0</v>
      </c>
      <c r="Z112">
        <f t="shared" si="92"/>
        <v>0</v>
      </c>
      <c r="AA112">
        <f t="shared" si="92"/>
        <v>76</v>
      </c>
      <c r="AB112">
        <f t="shared" si="93"/>
        <v>0</v>
      </c>
      <c r="AC112">
        <f t="shared" si="93"/>
        <v>0</v>
      </c>
      <c r="AD112">
        <f t="shared" si="93"/>
        <v>0</v>
      </c>
      <c r="AE112">
        <f t="shared" si="93"/>
        <v>0</v>
      </c>
      <c r="AF112">
        <f t="shared" si="93"/>
        <v>0</v>
      </c>
      <c r="AG112">
        <f t="shared" si="93"/>
        <v>76</v>
      </c>
      <c r="AH112">
        <f t="shared" si="93"/>
        <v>0</v>
      </c>
      <c r="AI112">
        <f t="shared" si="93"/>
        <v>0</v>
      </c>
      <c r="AJ112">
        <f t="shared" si="93"/>
        <v>0</v>
      </c>
      <c r="AK112">
        <f t="shared" si="93"/>
        <v>0</v>
      </c>
      <c r="AM112">
        <f t="shared" si="93"/>
        <v>0</v>
      </c>
      <c r="AN112">
        <f t="shared" si="93"/>
        <v>0</v>
      </c>
      <c r="AO112">
        <f t="shared" si="93"/>
        <v>76</v>
      </c>
      <c r="AP112">
        <f t="shared" si="93"/>
        <v>0</v>
      </c>
      <c r="AQ112">
        <f t="shared" si="93"/>
        <v>0</v>
      </c>
      <c r="AR112">
        <f t="shared" si="93"/>
        <v>0</v>
      </c>
      <c r="AS112">
        <f t="shared" si="93"/>
        <v>0</v>
      </c>
      <c r="AT112">
        <f t="shared" si="93"/>
        <v>0</v>
      </c>
      <c r="AU112">
        <f t="shared" si="93"/>
        <v>0</v>
      </c>
      <c r="AV112">
        <f t="shared" si="93"/>
        <v>0</v>
      </c>
      <c r="AW112">
        <f t="shared" si="93"/>
        <v>0</v>
      </c>
      <c r="AX112">
        <f t="shared" si="93"/>
        <v>0</v>
      </c>
      <c r="AY112">
        <f t="shared" si="93"/>
        <v>0</v>
      </c>
      <c r="AZ112">
        <f t="shared" si="93"/>
        <v>0</v>
      </c>
      <c r="BA112">
        <f t="shared" si="93"/>
        <v>0</v>
      </c>
      <c r="BB112">
        <f t="shared" si="93"/>
        <v>1</v>
      </c>
      <c r="BC112">
        <f t="shared" si="93"/>
        <v>0</v>
      </c>
      <c r="BD112">
        <f t="shared" si="93"/>
        <v>76</v>
      </c>
      <c r="BE112">
        <f t="shared" si="93"/>
        <v>0</v>
      </c>
      <c r="BF112">
        <f t="shared" si="93"/>
        <v>0</v>
      </c>
      <c r="BG112">
        <f t="shared" si="93"/>
        <v>0</v>
      </c>
      <c r="BH112">
        <f t="shared" si="93"/>
        <v>0</v>
      </c>
      <c r="BI112">
        <f t="shared" si="94"/>
        <v>0</v>
      </c>
      <c r="BJ112">
        <f t="shared" si="94"/>
        <v>0</v>
      </c>
      <c r="BK112">
        <f t="shared" si="94"/>
        <v>0</v>
      </c>
      <c r="BL112">
        <f t="shared" si="94"/>
        <v>0</v>
      </c>
      <c r="BM112">
        <f t="shared" si="94"/>
        <v>0</v>
      </c>
      <c r="BN112">
        <f t="shared" si="94"/>
        <v>0</v>
      </c>
      <c r="BO112">
        <f t="shared" si="94"/>
        <v>0</v>
      </c>
      <c r="BP112">
        <f t="shared" si="94"/>
        <v>0</v>
      </c>
      <c r="BQ112">
        <f t="shared" si="94"/>
        <v>0</v>
      </c>
      <c r="BR112">
        <f t="shared" si="94"/>
        <v>0</v>
      </c>
      <c r="BS112">
        <f t="shared" si="94"/>
        <v>0</v>
      </c>
      <c r="BT112">
        <f t="shared" si="94"/>
        <v>0</v>
      </c>
      <c r="BU112">
        <f t="shared" si="94"/>
        <v>0</v>
      </c>
      <c r="BV112">
        <f t="shared" si="94"/>
        <v>0</v>
      </c>
      <c r="BW112">
        <f t="shared" si="94"/>
        <v>0</v>
      </c>
      <c r="BX112">
        <f t="shared" si="94"/>
        <v>0</v>
      </c>
      <c r="BY112">
        <f t="shared" si="94"/>
        <v>0</v>
      </c>
      <c r="BZ112">
        <f t="shared" si="94"/>
        <v>0</v>
      </c>
      <c r="CA112">
        <f t="shared" si="94"/>
        <v>0</v>
      </c>
      <c r="CB112">
        <f t="shared" si="94"/>
        <v>43</v>
      </c>
      <c r="CC112">
        <f t="shared" si="94"/>
        <v>0</v>
      </c>
      <c r="CD112">
        <f t="shared" si="94"/>
        <v>0</v>
      </c>
      <c r="CE112">
        <f t="shared" si="94"/>
        <v>0</v>
      </c>
      <c r="CF112">
        <f t="shared" si="94"/>
        <v>0</v>
      </c>
      <c r="CG112">
        <f t="shared" si="94"/>
        <v>0</v>
      </c>
      <c r="CH112">
        <f t="shared" si="94"/>
        <v>43</v>
      </c>
      <c r="CI112">
        <f t="shared" si="94"/>
        <v>0</v>
      </c>
      <c r="CJ112">
        <f t="shared" si="94"/>
        <v>0</v>
      </c>
      <c r="CK112">
        <f t="shared" si="94"/>
        <v>0</v>
      </c>
      <c r="CL112">
        <f t="shared" si="94"/>
        <v>42</v>
      </c>
      <c r="CM112">
        <f t="shared" si="94"/>
        <v>0</v>
      </c>
      <c r="CN112">
        <f t="shared" si="94"/>
        <v>0</v>
      </c>
      <c r="CO112">
        <f t="shared" si="94"/>
        <v>0</v>
      </c>
      <c r="CP112">
        <f t="shared" si="94"/>
        <v>0</v>
      </c>
      <c r="CQ112">
        <f t="shared" si="94"/>
        <v>0</v>
      </c>
      <c r="CR112">
        <f t="shared" si="94"/>
        <v>4</v>
      </c>
      <c r="CS112">
        <f t="shared" si="94"/>
        <v>0</v>
      </c>
      <c r="CT112">
        <f t="shared" si="94"/>
        <v>0</v>
      </c>
      <c r="CU112">
        <f t="shared" si="94"/>
        <v>42</v>
      </c>
      <c r="CV112">
        <f t="shared" si="94"/>
        <v>0</v>
      </c>
      <c r="CW112">
        <f t="shared" si="94"/>
        <v>0</v>
      </c>
      <c r="CX112">
        <f t="shared" si="94"/>
        <v>0</v>
      </c>
      <c r="CY112">
        <f t="shared" si="94"/>
        <v>38</v>
      </c>
      <c r="CZ112">
        <f t="shared" si="94"/>
        <v>0</v>
      </c>
      <c r="DA112">
        <f t="shared" si="94"/>
        <v>0</v>
      </c>
      <c r="DB112">
        <f t="shared" si="94"/>
        <v>38</v>
      </c>
      <c r="DC112">
        <f t="shared" si="94"/>
        <v>0</v>
      </c>
      <c r="DD112">
        <f t="shared" si="94"/>
        <v>0</v>
      </c>
      <c r="DE112">
        <f t="shared" si="94"/>
        <v>0</v>
      </c>
      <c r="DF112">
        <f t="shared" si="94"/>
        <v>0</v>
      </c>
      <c r="DG112">
        <f t="shared" si="95"/>
        <v>0</v>
      </c>
      <c r="DH112">
        <f t="shared" si="95"/>
        <v>76</v>
      </c>
      <c r="DI112">
        <f t="shared" si="95"/>
        <v>76</v>
      </c>
      <c r="DJ112">
        <f t="shared" si="95"/>
        <v>66</v>
      </c>
      <c r="DK112">
        <f t="shared" si="95"/>
        <v>76</v>
      </c>
      <c r="DL112">
        <f t="shared" si="95"/>
        <v>0</v>
      </c>
      <c r="DM112">
        <f t="shared" si="95"/>
        <v>61</v>
      </c>
      <c r="DN112">
        <f t="shared" si="95"/>
        <v>0</v>
      </c>
      <c r="DO112">
        <f t="shared" si="95"/>
        <v>0</v>
      </c>
      <c r="DP112">
        <f t="shared" si="95"/>
        <v>0</v>
      </c>
      <c r="DQ112">
        <f t="shared" si="95"/>
        <v>0</v>
      </c>
      <c r="DR112">
        <f t="shared" si="95"/>
        <v>61</v>
      </c>
      <c r="DS112">
        <f t="shared" si="95"/>
        <v>0</v>
      </c>
      <c r="DT112">
        <f t="shared" si="95"/>
        <v>0</v>
      </c>
      <c r="DU112">
        <f t="shared" si="95"/>
        <v>0</v>
      </c>
      <c r="DV112">
        <f t="shared" si="95"/>
        <v>0</v>
      </c>
      <c r="DW112">
        <f t="shared" si="95"/>
        <v>0</v>
      </c>
      <c r="DX112">
        <f t="shared" si="95"/>
        <v>0</v>
      </c>
      <c r="DY112">
        <f t="shared" si="95"/>
        <v>0</v>
      </c>
      <c r="DZ112">
        <f t="shared" si="95"/>
        <v>0</v>
      </c>
      <c r="EA112">
        <f t="shared" si="95"/>
        <v>0</v>
      </c>
    </row>
    <row r="113" spans="9:131" x14ac:dyDescent="0.3">
      <c r="I113" t="s">
        <v>341</v>
      </c>
      <c r="O113" t="s">
        <v>341</v>
      </c>
      <c r="Q113">
        <f t="shared" si="92"/>
        <v>0</v>
      </c>
      <c r="R113">
        <f t="shared" si="92"/>
        <v>0</v>
      </c>
      <c r="S113">
        <f t="shared" si="92"/>
        <v>0</v>
      </c>
      <c r="T113">
        <f t="shared" si="92"/>
        <v>0</v>
      </c>
      <c r="U113">
        <f t="shared" si="92"/>
        <v>0</v>
      </c>
      <c r="V113">
        <f t="shared" si="92"/>
        <v>0</v>
      </c>
      <c r="W113">
        <f t="shared" si="92"/>
        <v>76</v>
      </c>
      <c r="X113">
        <f t="shared" si="92"/>
        <v>0</v>
      </c>
      <c r="Y113">
        <f t="shared" si="92"/>
        <v>76</v>
      </c>
      <c r="Z113">
        <f t="shared" si="92"/>
        <v>76</v>
      </c>
      <c r="AA113">
        <f t="shared" si="92"/>
        <v>0</v>
      </c>
      <c r="AB113">
        <f t="shared" si="93"/>
        <v>0</v>
      </c>
      <c r="AC113">
        <f t="shared" si="93"/>
        <v>0</v>
      </c>
      <c r="AD113">
        <f t="shared" si="93"/>
        <v>76</v>
      </c>
      <c r="AE113">
        <f t="shared" si="93"/>
        <v>0</v>
      </c>
      <c r="AF113">
        <f t="shared" si="93"/>
        <v>0</v>
      </c>
      <c r="AG113">
        <f t="shared" si="93"/>
        <v>0</v>
      </c>
      <c r="AH113">
        <f t="shared" si="93"/>
        <v>0</v>
      </c>
      <c r="AI113">
        <f t="shared" si="93"/>
        <v>0</v>
      </c>
      <c r="AJ113">
        <f t="shared" si="93"/>
        <v>0</v>
      </c>
      <c r="AK113">
        <f t="shared" si="93"/>
        <v>0</v>
      </c>
      <c r="AM113">
        <f t="shared" si="93"/>
        <v>0</v>
      </c>
      <c r="AN113">
        <f t="shared" si="93"/>
        <v>0</v>
      </c>
      <c r="AO113">
        <f t="shared" si="93"/>
        <v>0</v>
      </c>
      <c r="AP113">
        <f t="shared" si="93"/>
        <v>0</v>
      </c>
      <c r="AQ113">
        <f t="shared" si="93"/>
        <v>0</v>
      </c>
      <c r="AR113">
        <f t="shared" si="93"/>
        <v>0</v>
      </c>
      <c r="AS113">
        <f t="shared" si="93"/>
        <v>76</v>
      </c>
      <c r="AT113">
        <f t="shared" si="93"/>
        <v>0</v>
      </c>
      <c r="AU113">
        <f t="shared" si="93"/>
        <v>76</v>
      </c>
      <c r="AV113">
        <f t="shared" si="93"/>
        <v>76</v>
      </c>
      <c r="AW113">
        <f t="shared" si="93"/>
        <v>0</v>
      </c>
      <c r="AX113">
        <f t="shared" si="93"/>
        <v>0</v>
      </c>
      <c r="AY113">
        <f t="shared" si="93"/>
        <v>0</v>
      </c>
      <c r="AZ113">
        <f t="shared" si="93"/>
        <v>0</v>
      </c>
      <c r="BA113">
        <f t="shared" si="93"/>
        <v>0</v>
      </c>
      <c r="BB113">
        <f t="shared" si="93"/>
        <v>33</v>
      </c>
      <c r="BC113">
        <f t="shared" si="93"/>
        <v>0</v>
      </c>
      <c r="BD113">
        <f t="shared" si="93"/>
        <v>0</v>
      </c>
      <c r="BE113">
        <f t="shared" si="93"/>
        <v>0</v>
      </c>
      <c r="BF113">
        <f t="shared" si="93"/>
        <v>0</v>
      </c>
      <c r="BG113">
        <f t="shared" si="93"/>
        <v>76</v>
      </c>
      <c r="BH113">
        <f t="shared" si="93"/>
        <v>0</v>
      </c>
      <c r="BI113">
        <f t="shared" si="94"/>
        <v>76</v>
      </c>
      <c r="BJ113">
        <f t="shared" si="94"/>
        <v>0</v>
      </c>
      <c r="BK113">
        <f t="shared" si="94"/>
        <v>0</v>
      </c>
      <c r="BL113">
        <f t="shared" si="94"/>
        <v>0</v>
      </c>
      <c r="BM113">
        <f t="shared" si="94"/>
        <v>0</v>
      </c>
      <c r="BN113">
        <f t="shared" si="94"/>
        <v>0</v>
      </c>
      <c r="BO113">
        <f t="shared" si="94"/>
        <v>0</v>
      </c>
      <c r="BP113">
        <f t="shared" si="94"/>
        <v>0</v>
      </c>
      <c r="BQ113">
        <f t="shared" si="94"/>
        <v>0</v>
      </c>
      <c r="BR113">
        <f t="shared" si="94"/>
        <v>0</v>
      </c>
      <c r="BS113">
        <f t="shared" si="94"/>
        <v>0</v>
      </c>
      <c r="BT113">
        <f t="shared" si="94"/>
        <v>0</v>
      </c>
      <c r="BU113">
        <f t="shared" si="94"/>
        <v>0</v>
      </c>
      <c r="BV113">
        <f t="shared" si="94"/>
        <v>0</v>
      </c>
      <c r="BW113">
        <f t="shared" si="94"/>
        <v>0</v>
      </c>
      <c r="BX113">
        <f t="shared" si="94"/>
        <v>0</v>
      </c>
      <c r="BY113">
        <f t="shared" si="94"/>
        <v>0</v>
      </c>
      <c r="BZ113">
        <f t="shared" si="94"/>
        <v>0</v>
      </c>
      <c r="CA113">
        <f t="shared" si="94"/>
        <v>0</v>
      </c>
      <c r="CB113">
        <f t="shared" si="94"/>
        <v>33</v>
      </c>
      <c r="CC113">
        <f t="shared" si="94"/>
        <v>0</v>
      </c>
      <c r="CD113">
        <f t="shared" si="94"/>
        <v>0</v>
      </c>
      <c r="CE113">
        <f t="shared" si="94"/>
        <v>0</v>
      </c>
      <c r="CF113">
        <f t="shared" si="94"/>
        <v>0</v>
      </c>
      <c r="CG113">
        <f t="shared" si="94"/>
        <v>0</v>
      </c>
      <c r="CH113">
        <f t="shared" si="94"/>
        <v>33</v>
      </c>
      <c r="CI113">
        <f t="shared" si="94"/>
        <v>0</v>
      </c>
      <c r="CJ113">
        <f t="shared" si="94"/>
        <v>34</v>
      </c>
      <c r="CK113">
        <f t="shared" si="94"/>
        <v>0</v>
      </c>
      <c r="CL113">
        <f t="shared" si="94"/>
        <v>33</v>
      </c>
      <c r="CM113">
        <f t="shared" si="94"/>
        <v>76</v>
      </c>
      <c r="CN113">
        <f t="shared" si="94"/>
        <v>0</v>
      </c>
      <c r="CO113">
        <f t="shared" si="94"/>
        <v>0</v>
      </c>
      <c r="CP113">
        <f t="shared" si="94"/>
        <v>0</v>
      </c>
      <c r="CQ113">
        <f t="shared" si="94"/>
        <v>0</v>
      </c>
      <c r="CR113">
        <f t="shared" si="94"/>
        <v>34</v>
      </c>
      <c r="CS113">
        <f t="shared" si="94"/>
        <v>0</v>
      </c>
      <c r="CT113">
        <f t="shared" si="94"/>
        <v>0</v>
      </c>
      <c r="CU113">
        <f t="shared" si="94"/>
        <v>0</v>
      </c>
      <c r="CV113">
        <f t="shared" si="94"/>
        <v>0</v>
      </c>
      <c r="CW113">
        <f t="shared" si="94"/>
        <v>0</v>
      </c>
      <c r="CX113">
        <f t="shared" si="94"/>
        <v>0</v>
      </c>
      <c r="CY113">
        <f t="shared" si="94"/>
        <v>38</v>
      </c>
      <c r="CZ113">
        <f t="shared" si="94"/>
        <v>0</v>
      </c>
      <c r="DA113">
        <f t="shared" si="94"/>
        <v>0</v>
      </c>
      <c r="DB113">
        <f t="shared" si="94"/>
        <v>0</v>
      </c>
      <c r="DC113">
        <f t="shared" si="94"/>
        <v>0</v>
      </c>
      <c r="DD113">
        <f t="shared" si="94"/>
        <v>0</v>
      </c>
      <c r="DE113">
        <f t="shared" si="94"/>
        <v>0</v>
      </c>
      <c r="DF113">
        <f t="shared" si="94"/>
        <v>0</v>
      </c>
      <c r="DG113">
        <f t="shared" si="95"/>
        <v>0</v>
      </c>
      <c r="DH113">
        <f t="shared" si="95"/>
        <v>0</v>
      </c>
      <c r="DI113">
        <f t="shared" si="95"/>
        <v>0</v>
      </c>
      <c r="DJ113">
        <f t="shared" si="95"/>
        <v>10</v>
      </c>
      <c r="DK113">
        <f t="shared" si="95"/>
        <v>0</v>
      </c>
      <c r="DL113">
        <f t="shared" si="95"/>
        <v>76</v>
      </c>
      <c r="DM113">
        <f t="shared" si="95"/>
        <v>15</v>
      </c>
      <c r="DN113">
        <f t="shared" si="95"/>
        <v>0</v>
      </c>
      <c r="DO113">
        <f t="shared" si="95"/>
        <v>0</v>
      </c>
      <c r="DP113">
        <f t="shared" si="95"/>
        <v>0</v>
      </c>
      <c r="DQ113">
        <f t="shared" si="95"/>
        <v>0</v>
      </c>
      <c r="DR113">
        <f t="shared" si="95"/>
        <v>0</v>
      </c>
      <c r="DS113">
        <f t="shared" si="95"/>
        <v>0</v>
      </c>
      <c r="DT113">
        <f t="shared" si="95"/>
        <v>0</v>
      </c>
      <c r="DU113">
        <f t="shared" si="95"/>
        <v>0</v>
      </c>
      <c r="DV113">
        <f t="shared" si="95"/>
        <v>0</v>
      </c>
      <c r="DW113">
        <f t="shared" si="95"/>
        <v>0</v>
      </c>
      <c r="DX113">
        <f t="shared" si="95"/>
        <v>0</v>
      </c>
      <c r="DY113">
        <f t="shared" si="95"/>
        <v>0</v>
      </c>
      <c r="DZ113">
        <f t="shared" si="95"/>
        <v>0</v>
      </c>
      <c r="EA113">
        <f t="shared" si="95"/>
        <v>76</v>
      </c>
    </row>
    <row r="114" spans="9:131" x14ac:dyDescent="0.3">
      <c r="I114" t="s">
        <v>339</v>
      </c>
      <c r="O114" t="s">
        <v>339</v>
      </c>
      <c r="Q114">
        <f t="shared" si="92"/>
        <v>0</v>
      </c>
      <c r="R114">
        <f t="shared" si="92"/>
        <v>0</v>
      </c>
      <c r="S114">
        <f t="shared" si="92"/>
        <v>0</v>
      </c>
      <c r="T114">
        <f t="shared" si="92"/>
        <v>0</v>
      </c>
      <c r="U114">
        <f t="shared" si="92"/>
        <v>0</v>
      </c>
      <c r="V114">
        <f t="shared" si="92"/>
        <v>0</v>
      </c>
      <c r="W114">
        <f t="shared" si="92"/>
        <v>0</v>
      </c>
      <c r="X114">
        <f t="shared" si="92"/>
        <v>0</v>
      </c>
      <c r="Y114">
        <f t="shared" si="92"/>
        <v>0</v>
      </c>
      <c r="Z114">
        <f t="shared" si="92"/>
        <v>0</v>
      </c>
      <c r="AA114">
        <f t="shared" si="92"/>
        <v>0</v>
      </c>
      <c r="AB114">
        <f t="shared" si="93"/>
        <v>0</v>
      </c>
      <c r="AC114">
        <f t="shared" si="93"/>
        <v>0</v>
      </c>
      <c r="AD114">
        <f t="shared" si="93"/>
        <v>0</v>
      </c>
      <c r="AE114">
        <f t="shared" si="93"/>
        <v>0</v>
      </c>
      <c r="AF114">
        <f t="shared" si="93"/>
        <v>0</v>
      </c>
      <c r="AG114">
        <f t="shared" si="93"/>
        <v>0</v>
      </c>
      <c r="AH114">
        <f t="shared" si="93"/>
        <v>0</v>
      </c>
      <c r="AI114">
        <f t="shared" si="93"/>
        <v>0</v>
      </c>
      <c r="AJ114">
        <f t="shared" si="93"/>
        <v>76</v>
      </c>
      <c r="AK114">
        <f t="shared" si="93"/>
        <v>76</v>
      </c>
      <c r="AM114">
        <f t="shared" si="93"/>
        <v>0</v>
      </c>
      <c r="AN114">
        <f t="shared" si="93"/>
        <v>0</v>
      </c>
      <c r="AO114">
        <f t="shared" si="93"/>
        <v>0</v>
      </c>
      <c r="AP114">
        <f t="shared" si="93"/>
        <v>0</v>
      </c>
      <c r="AQ114">
        <f t="shared" si="93"/>
        <v>0</v>
      </c>
      <c r="AR114">
        <f t="shared" si="93"/>
        <v>0</v>
      </c>
      <c r="AS114">
        <f t="shared" si="93"/>
        <v>0</v>
      </c>
      <c r="AT114">
        <f t="shared" si="93"/>
        <v>0</v>
      </c>
      <c r="AU114">
        <f t="shared" si="93"/>
        <v>0</v>
      </c>
      <c r="AV114">
        <f t="shared" si="93"/>
        <v>0</v>
      </c>
      <c r="AW114">
        <f t="shared" si="93"/>
        <v>0</v>
      </c>
      <c r="AX114">
        <f t="shared" si="93"/>
        <v>0</v>
      </c>
      <c r="AY114">
        <f t="shared" si="93"/>
        <v>0</v>
      </c>
      <c r="AZ114">
        <f t="shared" si="93"/>
        <v>0</v>
      </c>
      <c r="BA114">
        <f t="shared" si="93"/>
        <v>0</v>
      </c>
      <c r="BB114">
        <f t="shared" si="93"/>
        <v>0</v>
      </c>
      <c r="BC114">
        <f t="shared" si="93"/>
        <v>0</v>
      </c>
      <c r="BD114">
        <f t="shared" si="93"/>
        <v>0</v>
      </c>
      <c r="BE114">
        <f t="shared" si="93"/>
        <v>0</v>
      </c>
      <c r="BF114">
        <f t="shared" si="93"/>
        <v>0</v>
      </c>
      <c r="BG114">
        <f t="shared" si="93"/>
        <v>0</v>
      </c>
      <c r="BH114">
        <f t="shared" si="93"/>
        <v>0</v>
      </c>
      <c r="BI114">
        <f t="shared" si="94"/>
        <v>0</v>
      </c>
      <c r="BJ114">
        <f t="shared" si="94"/>
        <v>76</v>
      </c>
      <c r="BK114">
        <f t="shared" si="94"/>
        <v>76</v>
      </c>
      <c r="BL114">
        <f t="shared" si="94"/>
        <v>76</v>
      </c>
      <c r="BM114">
        <f t="shared" si="94"/>
        <v>76</v>
      </c>
      <c r="BN114">
        <f t="shared" si="94"/>
        <v>76</v>
      </c>
      <c r="BO114">
        <f t="shared" si="94"/>
        <v>76</v>
      </c>
      <c r="BP114">
        <f t="shared" si="94"/>
        <v>76</v>
      </c>
      <c r="BQ114">
        <f t="shared" si="94"/>
        <v>76</v>
      </c>
      <c r="BR114">
        <f t="shared" si="94"/>
        <v>76</v>
      </c>
      <c r="BS114">
        <f t="shared" si="94"/>
        <v>76</v>
      </c>
      <c r="BT114">
        <f t="shared" si="94"/>
        <v>76</v>
      </c>
      <c r="BU114">
        <f t="shared" si="94"/>
        <v>76</v>
      </c>
      <c r="BV114">
        <f t="shared" si="94"/>
        <v>76</v>
      </c>
      <c r="BW114">
        <f t="shared" si="94"/>
        <v>76</v>
      </c>
      <c r="BX114">
        <f t="shared" si="94"/>
        <v>76</v>
      </c>
      <c r="BY114">
        <f t="shared" si="94"/>
        <v>0</v>
      </c>
      <c r="BZ114">
        <f t="shared" si="94"/>
        <v>0</v>
      </c>
      <c r="CA114">
        <f t="shared" si="94"/>
        <v>0</v>
      </c>
      <c r="CB114">
        <f t="shared" si="94"/>
        <v>0</v>
      </c>
      <c r="CC114">
        <f t="shared" si="94"/>
        <v>33</v>
      </c>
      <c r="CD114">
        <f t="shared" si="94"/>
        <v>33</v>
      </c>
      <c r="CE114">
        <f t="shared" si="94"/>
        <v>33</v>
      </c>
      <c r="CF114">
        <f t="shared" si="94"/>
        <v>33</v>
      </c>
      <c r="CG114">
        <f t="shared" si="94"/>
        <v>33</v>
      </c>
      <c r="CH114">
        <f t="shared" si="94"/>
        <v>0</v>
      </c>
      <c r="CI114">
        <f t="shared" si="94"/>
        <v>33</v>
      </c>
      <c r="CJ114">
        <f t="shared" si="94"/>
        <v>0</v>
      </c>
      <c r="CK114">
        <f t="shared" si="94"/>
        <v>34</v>
      </c>
      <c r="CL114">
        <f t="shared" si="94"/>
        <v>1</v>
      </c>
      <c r="CM114">
        <f t="shared" si="94"/>
        <v>0</v>
      </c>
      <c r="CN114">
        <f t="shared" si="94"/>
        <v>76</v>
      </c>
      <c r="CO114">
        <f t="shared" si="94"/>
        <v>76</v>
      </c>
      <c r="CP114">
        <f t="shared" si="94"/>
        <v>76</v>
      </c>
      <c r="CQ114">
        <f t="shared" si="94"/>
        <v>76</v>
      </c>
      <c r="CR114">
        <f t="shared" si="94"/>
        <v>0</v>
      </c>
      <c r="CS114">
        <f t="shared" si="94"/>
        <v>34</v>
      </c>
      <c r="CT114">
        <f t="shared" si="94"/>
        <v>34</v>
      </c>
      <c r="CU114">
        <f t="shared" si="94"/>
        <v>34</v>
      </c>
      <c r="CV114">
        <f t="shared" si="94"/>
        <v>34</v>
      </c>
      <c r="CW114">
        <f t="shared" si="94"/>
        <v>34</v>
      </c>
      <c r="CX114">
        <f t="shared" si="94"/>
        <v>34</v>
      </c>
      <c r="CY114">
        <f t="shared" si="94"/>
        <v>0</v>
      </c>
      <c r="CZ114">
        <f t="shared" si="94"/>
        <v>38</v>
      </c>
      <c r="DA114">
        <f t="shared" si="94"/>
        <v>38</v>
      </c>
      <c r="DB114">
        <f t="shared" si="94"/>
        <v>38</v>
      </c>
      <c r="DC114">
        <f t="shared" si="94"/>
        <v>0</v>
      </c>
      <c r="DD114">
        <f t="shared" si="94"/>
        <v>0</v>
      </c>
      <c r="DE114">
        <f t="shared" si="94"/>
        <v>0</v>
      </c>
      <c r="DF114">
        <f t="shared" si="94"/>
        <v>0</v>
      </c>
      <c r="DG114">
        <f t="shared" si="95"/>
        <v>0</v>
      </c>
      <c r="DH114">
        <f t="shared" si="95"/>
        <v>0</v>
      </c>
      <c r="DI114">
        <f t="shared" si="95"/>
        <v>0</v>
      </c>
      <c r="DJ114">
        <f t="shared" si="95"/>
        <v>0</v>
      </c>
      <c r="DK114">
        <f t="shared" si="95"/>
        <v>0</v>
      </c>
      <c r="DL114">
        <f t="shared" si="95"/>
        <v>0</v>
      </c>
      <c r="DM114">
        <f t="shared" si="95"/>
        <v>0</v>
      </c>
      <c r="DN114">
        <f t="shared" si="95"/>
        <v>15</v>
      </c>
      <c r="DO114">
        <f t="shared" si="95"/>
        <v>15</v>
      </c>
      <c r="DP114">
        <f t="shared" si="95"/>
        <v>15</v>
      </c>
      <c r="DQ114">
        <f t="shared" si="95"/>
        <v>15</v>
      </c>
      <c r="DR114">
        <f t="shared" si="95"/>
        <v>15</v>
      </c>
      <c r="DS114">
        <f t="shared" si="95"/>
        <v>15</v>
      </c>
      <c r="DT114">
        <f t="shared" si="95"/>
        <v>0</v>
      </c>
      <c r="DU114">
        <f t="shared" si="95"/>
        <v>0</v>
      </c>
      <c r="DV114">
        <f t="shared" si="95"/>
        <v>0</v>
      </c>
      <c r="DW114">
        <f t="shared" si="95"/>
        <v>0</v>
      </c>
      <c r="DX114">
        <f t="shared" si="95"/>
        <v>0</v>
      </c>
      <c r="DY114">
        <f t="shared" si="95"/>
        <v>0</v>
      </c>
      <c r="DZ114">
        <f t="shared" si="95"/>
        <v>0</v>
      </c>
      <c r="EA114">
        <f t="shared" si="95"/>
        <v>0</v>
      </c>
    </row>
  </sheetData>
  <mergeCells count="16">
    <mergeCell ref="E2:E8"/>
    <mergeCell ref="F2:F8"/>
    <mergeCell ref="D1:L1"/>
    <mergeCell ref="A1:C1"/>
    <mergeCell ref="A2:A8"/>
    <mergeCell ref="B2:B8"/>
    <mergeCell ref="C2:C8"/>
    <mergeCell ref="D2:D8"/>
    <mergeCell ref="Q1:AK1"/>
    <mergeCell ref="AM1:EA1"/>
    <mergeCell ref="G2:G8"/>
    <mergeCell ref="H2:H8"/>
    <mergeCell ref="I2:I8"/>
    <mergeCell ref="J2:J8"/>
    <mergeCell ref="K2:K8"/>
    <mergeCell ref="L2:L8"/>
  </mergeCells>
  <conditionalFormatting sqref="E11:E109">
    <cfRule type="cellIs" dxfId="151" priority="3" operator="equal">
      <formula>"0"</formula>
    </cfRule>
    <cfRule type="cellIs" dxfId="150" priority="4" operator="equal">
      <formula>"1"</formula>
    </cfRule>
  </conditionalFormatting>
  <conditionalFormatting sqref="Q8:EA8">
    <cfRule type="cellIs" dxfId="149" priority="1" operator="equal">
      <formula>"Nee"</formula>
    </cfRule>
    <cfRule type="cellIs" dxfId="148" priority="2" operator="equal">
      <formula>"Ja"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9A394DC3E0D14EAD8DD60C8681B71F" ma:contentTypeVersion="21" ma:contentTypeDescription="Create a new document." ma:contentTypeScope="" ma:versionID="67b99e4b0de54acfc2748d2893a98026">
  <xsd:schema xmlns:xsd="http://www.w3.org/2001/XMLSchema" xmlns:xs="http://www.w3.org/2001/XMLSchema" xmlns:p="http://schemas.microsoft.com/office/2006/metadata/properties" xmlns:ns3="324e097d-bb88-4fe7-853d-3bbce479f7c0" xmlns:ns4="4400a2b5-34a7-40b9-9f28-4f41e314118c" xmlns:ns5="32494aca-416e-41f6-affe-66fa2cfd62a7" targetNamespace="http://schemas.microsoft.com/office/2006/metadata/properties" ma:root="true" ma:fieldsID="a04892d252147e05a8aad6a5082037b4" ns3:_="" ns4:_="" ns5:_="">
    <xsd:import namespace="324e097d-bb88-4fe7-853d-3bbce479f7c0"/>
    <xsd:import namespace="4400a2b5-34a7-40b9-9f28-4f41e314118c"/>
    <xsd:import namespace="32494aca-416e-41f6-affe-66fa2cfd62a7"/>
    <xsd:element name="properties">
      <xsd:complexType>
        <xsd:sequence>
          <xsd:element name="documentManagement">
            <xsd:complexType>
              <xsd:all>
                <xsd:element ref="ns3:TaxCatchAll" minOccurs="0"/>
                <xsd:element ref="ns3:TaxCatchAllLabel" minOccurs="0"/>
                <xsd:element ref="ns4:MediaServiceMetadata" minOccurs="0"/>
                <xsd:element ref="ns4:MediaServiceFastMetadata" minOccurs="0"/>
                <xsd:element ref="ns4:MediaServiceAutoTags" minOccurs="0"/>
                <xsd:element ref="ns4:MediaServiceDateTaken" minOccurs="0"/>
                <xsd:element ref="ns5:SharedWithUsers" minOccurs="0"/>
                <xsd:element ref="ns5:SharedWithDetails" minOccurs="0"/>
                <xsd:element ref="ns5:SharingHintHash"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4e097d-bb88-4fe7-853d-3bbce479f7c0"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6aea03d6-48ca-4da4-b791-7cb994718edc}" ma:internalName="TaxCatchAll" ma:showField="CatchAllData" ma:web="32494aca-416e-41f6-affe-66fa2cfd62a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6aea03d6-48ca-4da4-b791-7cb994718edc}" ma:internalName="TaxCatchAllLabel" ma:readOnly="true" ma:showField="CatchAllDataLabel" ma:web="32494aca-416e-41f6-affe-66fa2cfd62a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400a2b5-34a7-40b9-9f28-4f41e314118c"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494aca-416e-41f6-affe-66fa2cfd62a7"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description="" ma:internalName="SharedWithDetails" ma:readOnly="true">
      <xsd:simpleType>
        <xsd:restriction base="dms:Note">
          <xsd:maxLength value="255"/>
        </xsd:restriction>
      </xsd:simpleType>
    </xsd:element>
    <xsd:element name="SharingHintHash" ma:index="16"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cbfbc5c3-60d0-4420-b99b-f454b4e667cd"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324e097d-bb88-4fe7-853d-3bbce479f7c0"/>
  </documentManagement>
</p:properties>
</file>

<file path=customXml/itemProps1.xml><?xml version="1.0" encoding="utf-8"?>
<ds:datastoreItem xmlns:ds="http://schemas.openxmlformats.org/officeDocument/2006/customXml" ds:itemID="{39DF1195-AF2F-4F29-AE8C-34C390A39B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4e097d-bb88-4fe7-853d-3bbce479f7c0"/>
    <ds:schemaRef ds:uri="4400a2b5-34a7-40b9-9f28-4f41e314118c"/>
    <ds:schemaRef ds:uri="32494aca-416e-41f6-affe-66fa2cfd62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00FB1C-98D8-494D-B9F1-3ADF960C6A78}">
  <ds:schemaRefs>
    <ds:schemaRef ds:uri="Microsoft.SharePoint.Taxonomy.ContentTypeSync"/>
  </ds:schemaRefs>
</ds:datastoreItem>
</file>

<file path=customXml/itemProps3.xml><?xml version="1.0" encoding="utf-8"?>
<ds:datastoreItem xmlns:ds="http://schemas.openxmlformats.org/officeDocument/2006/customXml" ds:itemID="{6F9ACBF6-315B-480E-9A94-ED89DC0E082E}">
  <ds:schemaRefs>
    <ds:schemaRef ds:uri="http://schemas.microsoft.com/sharepoint/v3/contenttype/forms"/>
  </ds:schemaRefs>
</ds:datastoreItem>
</file>

<file path=customXml/itemProps4.xml><?xml version="1.0" encoding="utf-8"?>
<ds:datastoreItem xmlns:ds="http://schemas.openxmlformats.org/officeDocument/2006/customXml" ds:itemID="{77B4E729-7864-4C50-BAAE-C2EF1273F15F}">
  <ds:schemaRefs>
    <ds:schemaRef ds:uri="32494aca-416e-41f6-affe-66fa2cfd62a7"/>
    <ds:schemaRef ds:uri="http://purl.org/dc/terms/"/>
    <ds:schemaRef ds:uri="http://schemas.openxmlformats.org/package/2006/metadata/core-properties"/>
    <ds:schemaRef ds:uri="http://schemas.microsoft.com/office/2006/documentManagement/types"/>
    <ds:schemaRef ds:uri="324e097d-bb88-4fe7-853d-3bbce479f7c0"/>
    <ds:schemaRef ds:uri="4400a2b5-34a7-40b9-9f28-4f41e314118c"/>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19</vt:i4>
      </vt:variant>
    </vt:vector>
  </HeadingPairs>
  <TitlesOfParts>
    <vt:vector size="19" baseType="lpstr">
      <vt:lpstr>Scenario</vt:lpstr>
      <vt:lpstr>Elektra - TG-AGA - DSP</vt:lpstr>
      <vt:lpstr>Elektra - Optie</vt:lpstr>
      <vt:lpstr>GAS - TG-AGA - DSP</vt:lpstr>
      <vt:lpstr>Gas - Optie</vt:lpstr>
      <vt:lpstr>WATER - TG-AGA</vt:lpstr>
      <vt:lpstr>KOPER - TG-AGA</vt:lpstr>
      <vt:lpstr>CAI - TG-AGA</vt:lpstr>
      <vt:lpstr>GLAS - TG-AGA</vt:lpstr>
      <vt:lpstr>Start</vt:lpstr>
      <vt:lpstr>PDF Elektra</vt:lpstr>
      <vt:lpstr>PDF Gas</vt:lpstr>
      <vt:lpstr>Bijstelling</vt:lpstr>
      <vt:lpstr>Plan</vt:lpstr>
      <vt:lpstr>TG</vt:lpstr>
      <vt:lpstr>AGA</vt:lpstr>
      <vt:lpstr>AGP</vt:lpstr>
      <vt:lpstr>AnnuleerGereed</vt:lpstr>
      <vt:lpstr>Bijlagen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Rommens, Wim</cp:lastModifiedBy>
  <cp:lastPrinted>2019-02-05T07:39:00Z</cp:lastPrinted>
  <dcterms:created xsi:type="dcterms:W3CDTF">2018-08-23T10:11:24Z</dcterms:created>
  <dcterms:modified xsi:type="dcterms:W3CDTF">2019-11-17T22:22:03Z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0x010100E69A394DC3E0D14EAD8DD60C8681B71F</vt:lpwstr>
  </property>
</Properties>
</file>